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E:\Users\Gilles\Carte 32 Go\Coding_WithGit\KingdomCreator-New\design\"/>
    </mc:Choice>
  </mc:AlternateContent>
  <bookViews>
    <workbookView xWindow="3510" yWindow="1425" windowWidth="16440" windowHeight="14190" tabRatio="858" activeTab="1"/>
  </bookViews>
  <sheets>
    <sheet name="input digital-cards" sheetId="1" r:id="rId1"/>
    <sheet name="artwork.xlsx" sheetId="2" r:id="rId2"/>
    <sheet name="To get image link" sheetId="5" r:id="rId3"/>
    <sheet name="illustrator" sheetId="6" r:id="rId4"/>
    <sheet name="digital_cards" sheetId="3" r:id="rId5"/>
    <sheet name="cards.fr.jsaon" sheetId="4" r:id="rId6"/>
    <sheet name="new artwork.xlsx" sheetId="7" r:id="rId7"/>
  </sheets>
  <definedNames>
    <definedName name="_xlnm._FilterDatabase" localSheetId="1" hidden="1">artwork.xlsx!$A$1:$W$670</definedName>
    <definedName name="_xlnm._FilterDatabase" localSheetId="5" hidden="1">'cards.fr.jsaon'!$A$1:$L$458</definedName>
    <definedName name="_xlnm._FilterDatabase" localSheetId="4" hidden="1">digital_cards!$A$5:$C$1933</definedName>
    <definedName name="_xlnm._FilterDatabase" localSheetId="3" hidden="1">illustrator!$C$1:$C$252</definedName>
    <definedName name="_xlnm._FilterDatabase" localSheetId="6" hidden="1">'new artwork.xlsx'!$A$1:$W$670</definedName>
    <definedName name="illustrator">illustrator!$E$1:$CP$170</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872" i="3" l="1"/>
  <c r="C1873" i="3"/>
  <c r="C1874" i="3"/>
  <c r="C1875" i="3"/>
  <c r="C1876" i="3"/>
  <c r="C1877" i="3"/>
  <c r="N705" i="2" l="1"/>
  <c r="F179" i="6" l="1"/>
  <c r="G179" i="6" s="1"/>
  <c r="F180" i="6" l="1"/>
  <c r="G180" i="6" s="1"/>
  <c r="F181" i="6"/>
  <c r="H179" i="6"/>
  <c r="H180" i="6"/>
  <c r="C1945" i="3"/>
  <c r="C1942" i="3"/>
  <c r="H181" i="6" l="1"/>
  <c r="F182" i="6"/>
  <c r="G181" i="6"/>
  <c r="B696" i="2"/>
  <c r="C696" i="2" s="1"/>
  <c r="E696" i="2" s="1"/>
  <c r="B695" i="2"/>
  <c r="C695" i="2" s="1"/>
  <c r="E695" i="2" s="1"/>
  <c r="B694" i="2"/>
  <c r="C694" i="2" s="1"/>
  <c r="E694" i="2" s="1"/>
  <c r="B693" i="2"/>
  <c r="C693" i="2"/>
  <c r="E693" i="2"/>
  <c r="B692" i="2"/>
  <c r="C692" i="2"/>
  <c r="E692" i="2"/>
  <c r="B691" i="2"/>
  <c r="C691" i="2"/>
  <c r="E691" i="2"/>
  <c r="B690" i="2"/>
  <c r="C690" i="2"/>
  <c r="E690" i="2" s="1"/>
  <c r="B689" i="2"/>
  <c r="C689" i="2"/>
  <c r="E689" i="2"/>
  <c r="B688" i="2"/>
  <c r="C688" i="2"/>
  <c r="E688" i="2" s="1"/>
  <c r="B687" i="2"/>
  <c r="C687" i="2" s="1"/>
  <c r="E687" i="2" s="1"/>
  <c r="B686" i="2"/>
  <c r="C686" i="2" s="1"/>
  <c r="E686" i="2" s="1"/>
  <c r="B685" i="2"/>
  <c r="C685" i="2"/>
  <c r="E685" i="2"/>
  <c r="B684" i="2"/>
  <c r="C684" i="2"/>
  <c r="E684" i="2"/>
  <c r="B683" i="2"/>
  <c r="C683" i="2"/>
  <c r="E683" i="2"/>
  <c r="B682" i="2"/>
  <c r="C682" i="2" s="1"/>
  <c r="E682" i="2" s="1"/>
  <c r="C1927" i="3"/>
  <c r="C1928" i="3"/>
  <c r="C1930" i="3"/>
  <c r="C1931" i="3"/>
  <c r="C1933" i="3"/>
  <c r="C1934" i="3"/>
  <c r="C1936" i="3"/>
  <c r="C1937" i="3"/>
  <c r="C1939" i="3"/>
  <c r="C1940" i="3"/>
  <c r="C1943" i="3"/>
  <c r="C1946" i="3"/>
  <c r="C1948" i="3"/>
  <c r="C1949" i="3"/>
  <c r="C1951" i="3"/>
  <c r="C1952" i="3"/>
  <c r="C1954" i="3"/>
  <c r="C1955" i="3"/>
  <c r="C1957" i="3"/>
  <c r="C1958" i="3"/>
  <c r="C1960" i="3"/>
  <c r="C1961" i="3"/>
  <c r="C1963" i="3"/>
  <c r="C1964" i="3"/>
  <c r="C1966" i="3"/>
  <c r="C1967" i="3"/>
  <c r="C1969" i="3"/>
  <c r="C1970" i="3"/>
  <c r="C1972" i="3"/>
  <c r="C1973" i="3"/>
  <c r="C1975" i="3"/>
  <c r="C1976" i="3"/>
  <c r="C1978" i="3"/>
  <c r="C1979" i="3"/>
  <c r="C1981" i="3"/>
  <c r="C1982" i="3"/>
  <c r="C1984" i="3"/>
  <c r="C1985" i="3"/>
  <c r="C1987" i="3"/>
  <c r="C1988" i="3"/>
  <c r="C1990" i="3"/>
  <c r="C1991" i="3"/>
  <c r="C1993" i="3"/>
  <c r="C1994" i="3"/>
  <c r="C1996" i="3"/>
  <c r="C1997" i="3"/>
  <c r="C1999" i="3"/>
  <c r="C2000" i="3"/>
  <c r="C2002" i="3"/>
  <c r="C2003" i="3"/>
  <c r="C2005" i="3"/>
  <c r="C2006" i="3"/>
  <c r="C2008" i="3"/>
  <c r="C2009" i="3"/>
  <c r="C2011" i="3"/>
  <c r="C2012" i="3"/>
  <c r="C2014" i="3"/>
  <c r="C2015" i="3"/>
  <c r="C2017" i="3"/>
  <c r="C2018" i="3"/>
  <c r="C2020" i="3"/>
  <c r="C2021" i="3"/>
  <c r="C2023" i="3"/>
  <c r="C2024" i="3"/>
  <c r="C2026" i="3"/>
  <c r="C2027" i="3"/>
  <c r="C2029" i="3"/>
  <c r="C2030" i="3"/>
  <c r="C2032" i="3"/>
  <c r="C2033" i="3"/>
  <c r="C2035" i="3"/>
  <c r="C2036" i="3"/>
  <c r="C2038" i="3"/>
  <c r="C2039" i="3"/>
  <c r="C2041" i="3"/>
  <c r="C2042" i="3"/>
  <c r="C2044" i="3"/>
  <c r="C2045" i="3"/>
  <c r="C2047" i="3"/>
  <c r="C2048" i="3"/>
  <c r="C2050" i="3"/>
  <c r="C2051" i="3"/>
  <c r="C2053" i="3"/>
  <c r="C2054" i="3"/>
  <c r="C2056" i="3"/>
  <c r="C2057" i="3"/>
  <c r="C2059" i="3"/>
  <c r="C2060" i="3"/>
  <c r="C2062" i="3"/>
  <c r="C2063" i="3"/>
  <c r="C2065" i="3"/>
  <c r="C2066" i="3"/>
  <c r="C2068" i="3"/>
  <c r="C2069" i="3"/>
  <c r="C2071" i="3"/>
  <c r="C2072" i="3"/>
  <c r="C2074" i="3"/>
  <c r="C2075" i="3"/>
  <c r="C2077" i="3"/>
  <c r="C2078" i="3"/>
  <c r="C2080" i="3"/>
  <c r="C2081" i="3"/>
  <c r="C2083" i="3"/>
  <c r="C2084" i="3"/>
  <c r="C2086" i="3"/>
  <c r="C2087" i="3"/>
  <c r="C2089" i="3"/>
  <c r="C2090" i="3"/>
  <c r="C2092" i="3"/>
  <c r="C2093" i="3"/>
  <c r="C2095" i="3"/>
  <c r="C2096" i="3"/>
  <c r="C2098" i="3"/>
  <c r="C2099" i="3"/>
  <c r="C2101" i="3"/>
  <c r="C2102" i="3"/>
  <c r="C2104" i="3"/>
  <c r="C2105" i="3"/>
  <c r="C2107" i="3"/>
  <c r="C2108" i="3"/>
  <c r="C2110" i="3"/>
  <c r="C2111" i="3"/>
  <c r="C2113" i="3"/>
  <c r="C2114" i="3"/>
  <c r="C2116" i="3"/>
  <c r="C2117" i="3"/>
  <c r="C2119" i="3"/>
  <c r="C2120" i="3"/>
  <c r="C2122" i="3"/>
  <c r="C2123" i="3"/>
  <c r="C2125" i="3"/>
  <c r="C2126" i="3"/>
  <c r="C2128" i="3"/>
  <c r="C2129" i="3"/>
  <c r="C2131" i="3"/>
  <c r="C2132" i="3"/>
  <c r="C2134" i="3"/>
  <c r="C2135" i="3"/>
  <c r="C2137" i="3"/>
  <c r="C2138" i="3"/>
  <c r="C2140" i="3"/>
  <c r="C2141" i="3"/>
  <c r="C2143" i="3"/>
  <c r="C2144" i="3"/>
  <c r="C2146" i="3"/>
  <c r="C2147" i="3"/>
  <c r="C2149" i="3"/>
  <c r="C2150" i="3"/>
  <c r="C2152" i="3"/>
  <c r="C2153" i="3"/>
  <c r="C2155" i="3"/>
  <c r="C2156" i="3"/>
  <c r="C2158" i="3"/>
  <c r="C2159" i="3"/>
  <c r="C2161" i="3"/>
  <c r="C2162" i="3"/>
  <c r="C2164" i="3"/>
  <c r="C2165" i="3"/>
  <c r="C2167" i="3"/>
  <c r="C2168" i="3"/>
  <c r="C2170" i="3"/>
  <c r="C2171" i="3"/>
  <c r="C2173" i="3"/>
  <c r="C2174"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P725" i="2"/>
  <c r="O725" i="2"/>
  <c r="N725" i="2"/>
  <c r="P724" i="2"/>
  <c r="O724" i="2"/>
  <c r="N724" i="2"/>
  <c r="P723" i="2"/>
  <c r="O723" i="2"/>
  <c r="N723" i="2"/>
  <c r="P722" i="2"/>
  <c r="O722" i="2"/>
  <c r="N722" i="2"/>
  <c r="P721" i="2"/>
  <c r="O721" i="2"/>
  <c r="N721" i="2"/>
  <c r="P720" i="2"/>
  <c r="O720" i="2"/>
  <c r="N720" i="2"/>
  <c r="P719" i="2"/>
  <c r="O719" i="2"/>
  <c r="N719" i="2"/>
  <c r="P718" i="2"/>
  <c r="O718" i="2"/>
  <c r="N718" i="2"/>
  <c r="P717" i="2"/>
  <c r="O717" i="2"/>
  <c r="N717" i="2"/>
  <c r="P716" i="2"/>
  <c r="O716" i="2"/>
  <c r="N716" i="2"/>
  <c r="P715" i="2"/>
  <c r="O715" i="2"/>
  <c r="N715" i="2"/>
  <c r="P714" i="2"/>
  <c r="O714" i="2"/>
  <c r="N714" i="2"/>
  <c r="P713" i="2"/>
  <c r="O713" i="2"/>
  <c r="N713" i="2"/>
  <c r="P712" i="2"/>
  <c r="O712" i="2"/>
  <c r="N712" i="2"/>
  <c r="P711" i="2"/>
  <c r="O711" i="2"/>
  <c r="N711" i="2"/>
  <c r="P710" i="2"/>
  <c r="O710" i="2"/>
  <c r="N710" i="2"/>
  <c r="P709" i="2"/>
  <c r="O709" i="2"/>
  <c r="N709" i="2"/>
  <c r="P708" i="2"/>
  <c r="O708" i="2"/>
  <c r="N708" i="2"/>
  <c r="P707" i="2"/>
  <c r="O707" i="2"/>
  <c r="N707" i="2"/>
  <c r="P706" i="2"/>
  <c r="O706" i="2"/>
  <c r="N706" i="2"/>
  <c r="P705" i="2"/>
  <c r="O705" i="2"/>
  <c r="P704" i="2"/>
  <c r="O704" i="2"/>
  <c r="N704" i="2"/>
  <c r="P703" i="2"/>
  <c r="O703" i="2"/>
  <c r="N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W621" i="2"/>
  <c r="P621" i="2"/>
  <c r="O621" i="2"/>
  <c r="P620" i="2"/>
  <c r="O620" i="2"/>
  <c r="N620" i="2"/>
  <c r="P619" i="2"/>
  <c r="O619" i="2"/>
  <c r="N619" i="2"/>
  <c r="P618" i="2"/>
  <c r="O618" i="2"/>
  <c r="N618" i="2"/>
  <c r="P617" i="2"/>
  <c r="O617" i="2"/>
  <c r="N617" i="2"/>
  <c r="P616" i="2"/>
  <c r="O616" i="2"/>
  <c r="N616" i="2"/>
  <c r="P615" i="2"/>
  <c r="O615" i="2"/>
  <c r="N615" i="2"/>
  <c r="P614" i="2"/>
  <c r="O614" i="2"/>
  <c r="N614" i="2"/>
  <c r="P613" i="2"/>
  <c r="O613" i="2"/>
  <c r="N613" i="2"/>
  <c r="P612" i="2"/>
  <c r="O612" i="2"/>
  <c r="N612" i="2"/>
  <c r="P611" i="2"/>
  <c r="O611" i="2"/>
  <c r="N611" i="2"/>
  <c r="P610" i="2"/>
  <c r="O610" i="2"/>
  <c r="N610" i="2"/>
  <c r="P609" i="2"/>
  <c r="O609" i="2"/>
  <c r="N609" i="2"/>
  <c r="P608" i="2"/>
  <c r="O608" i="2"/>
  <c r="N608" i="2"/>
  <c r="P607" i="2"/>
  <c r="O607" i="2"/>
  <c r="N607" i="2"/>
  <c r="P606" i="2"/>
  <c r="O606" i="2"/>
  <c r="N606" i="2"/>
  <c r="P605" i="2"/>
  <c r="O605" i="2"/>
  <c r="N605" i="2"/>
  <c r="P604" i="2"/>
  <c r="O604" i="2"/>
  <c r="N604" i="2"/>
  <c r="P603" i="2"/>
  <c r="O603" i="2"/>
  <c r="N603" i="2"/>
  <c r="P602" i="2"/>
  <c r="O602" i="2"/>
  <c r="N602" i="2"/>
  <c r="P601" i="2"/>
  <c r="O601" i="2"/>
  <c r="N601" i="2"/>
  <c r="P600" i="2"/>
  <c r="O600" i="2"/>
  <c r="N600" i="2"/>
  <c r="P599" i="2"/>
  <c r="O599" i="2"/>
  <c r="N599" i="2"/>
  <c r="P598" i="2"/>
  <c r="O598" i="2"/>
  <c r="N598" i="2"/>
  <c r="P597" i="2"/>
  <c r="O597" i="2"/>
  <c r="N597" i="2"/>
  <c r="P596" i="2"/>
  <c r="O596" i="2"/>
  <c r="N596" i="2"/>
  <c r="P595" i="2"/>
  <c r="O595" i="2"/>
  <c r="N595" i="2"/>
  <c r="P594" i="2"/>
  <c r="O594" i="2"/>
  <c r="N594" i="2"/>
  <c r="P593" i="2"/>
  <c r="O593" i="2"/>
  <c r="N593" i="2"/>
  <c r="P592" i="2"/>
  <c r="O592" i="2"/>
  <c r="N592" i="2"/>
  <c r="P591" i="2"/>
  <c r="O591" i="2"/>
  <c r="N591" i="2"/>
  <c r="P590" i="2"/>
  <c r="O590" i="2"/>
  <c r="N590" i="2"/>
  <c r="P589" i="2"/>
  <c r="O589" i="2"/>
  <c r="N589" i="2"/>
  <c r="P588" i="2"/>
  <c r="O588" i="2"/>
  <c r="N588" i="2"/>
  <c r="P587" i="2"/>
  <c r="O587" i="2"/>
  <c r="N587" i="2"/>
  <c r="P586" i="2"/>
  <c r="O586" i="2"/>
  <c r="N586" i="2"/>
  <c r="P585" i="2"/>
  <c r="O585" i="2"/>
  <c r="N585" i="2"/>
  <c r="P584" i="2"/>
  <c r="O584" i="2"/>
  <c r="N584" i="2"/>
  <c r="P583" i="2"/>
  <c r="O583" i="2"/>
  <c r="N583" i="2"/>
  <c r="P582" i="2"/>
  <c r="O582" i="2"/>
  <c r="N582" i="2"/>
  <c r="P581" i="2"/>
  <c r="O581" i="2"/>
  <c r="N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N549" i="2"/>
  <c r="P548" i="2"/>
  <c r="O548" i="2"/>
  <c r="L548" i="2"/>
  <c r="P547" i="2"/>
  <c r="O547" i="2"/>
  <c r="P546" i="2"/>
  <c r="O546" i="2"/>
  <c r="P545" i="2"/>
  <c r="O545" i="2"/>
  <c r="P544" i="2"/>
  <c r="O544" i="2"/>
  <c r="P543" i="2"/>
  <c r="O543" i="2"/>
  <c r="P542" i="2"/>
  <c r="O542" i="2"/>
  <c r="P541" i="2"/>
  <c r="O541" i="2"/>
  <c r="P540" i="2"/>
  <c r="O540" i="2"/>
  <c r="P539" i="2"/>
  <c r="O539" i="2"/>
  <c r="P538" i="2"/>
  <c r="O538" i="2"/>
  <c r="P537" i="2"/>
  <c r="O537" i="2"/>
  <c r="P536" i="2"/>
  <c r="O536" i="2"/>
  <c r="N536" i="2"/>
  <c r="P535" i="2"/>
  <c r="O535" i="2"/>
  <c r="N535" i="2"/>
  <c r="P534" i="2"/>
  <c r="O534" i="2"/>
  <c r="N534" i="2"/>
  <c r="P533" i="2"/>
  <c r="O533" i="2"/>
  <c r="N533" i="2"/>
  <c r="P532" i="2"/>
  <c r="O532" i="2"/>
  <c r="N532" i="2"/>
  <c r="P531" i="2"/>
  <c r="O531" i="2"/>
  <c r="N531" i="2"/>
  <c r="P530" i="2"/>
  <c r="O530" i="2"/>
  <c r="N530" i="2"/>
  <c r="P529" i="2"/>
  <c r="O529" i="2"/>
  <c r="N529" i="2"/>
  <c r="P528" i="2"/>
  <c r="O528" i="2"/>
  <c r="N528" i="2"/>
  <c r="P527" i="2"/>
  <c r="O527" i="2"/>
  <c r="N527" i="2"/>
  <c r="P526" i="2"/>
  <c r="O526" i="2"/>
  <c r="N526" i="2"/>
  <c r="P525" i="2"/>
  <c r="O525" i="2"/>
  <c r="N525" i="2"/>
  <c r="P524" i="2"/>
  <c r="O524" i="2"/>
  <c r="N524" i="2"/>
  <c r="P523" i="2"/>
  <c r="O523" i="2"/>
  <c r="N523" i="2"/>
  <c r="P522" i="2"/>
  <c r="O522" i="2"/>
  <c r="N522" i="2"/>
  <c r="P521" i="2"/>
  <c r="O521" i="2"/>
  <c r="N521" i="2"/>
  <c r="P520" i="2"/>
  <c r="O520" i="2"/>
  <c r="N520" i="2"/>
  <c r="P519" i="2"/>
  <c r="O519" i="2"/>
  <c r="N519" i="2"/>
  <c r="P518" i="2"/>
  <c r="O518" i="2"/>
  <c r="N518" i="2"/>
  <c r="P517" i="2"/>
  <c r="O517" i="2"/>
  <c r="N517" i="2"/>
  <c r="P516" i="2"/>
  <c r="O516" i="2"/>
  <c r="N516" i="2"/>
  <c r="P515" i="2"/>
  <c r="O515" i="2"/>
  <c r="N515" i="2"/>
  <c r="P514" i="2"/>
  <c r="O514" i="2"/>
  <c r="N514" i="2"/>
  <c r="P513" i="2"/>
  <c r="O513" i="2"/>
  <c r="N513" i="2"/>
  <c r="P512" i="2"/>
  <c r="O512" i="2"/>
  <c r="N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N486" i="2"/>
  <c r="P485" i="2"/>
  <c r="O485" i="2"/>
  <c r="N485" i="2"/>
  <c r="P484" i="2"/>
  <c r="O484" i="2"/>
  <c r="N484" i="2"/>
  <c r="P483" i="2"/>
  <c r="O483" i="2"/>
  <c r="N483" i="2"/>
  <c r="P482" i="2"/>
  <c r="O482" i="2"/>
  <c r="N482" i="2"/>
  <c r="P481" i="2"/>
  <c r="O481" i="2"/>
  <c r="N481" i="2"/>
  <c r="P480" i="2"/>
  <c r="O480" i="2"/>
  <c r="N480" i="2"/>
  <c r="P479" i="2"/>
  <c r="O479" i="2"/>
  <c r="N479" i="2"/>
  <c r="P478" i="2"/>
  <c r="O478" i="2"/>
  <c r="N478" i="2"/>
  <c r="P477" i="2"/>
  <c r="O477" i="2"/>
  <c r="N477" i="2"/>
  <c r="P476" i="2"/>
  <c r="O476" i="2"/>
  <c r="N476" i="2"/>
  <c r="P475" i="2"/>
  <c r="O475" i="2"/>
  <c r="N475" i="2"/>
  <c r="P474" i="2"/>
  <c r="O474" i="2"/>
  <c r="N474" i="2"/>
  <c r="P473" i="2"/>
  <c r="O473" i="2"/>
  <c r="N473" i="2"/>
  <c r="P472" i="2"/>
  <c r="O472" i="2"/>
  <c r="N472" i="2"/>
  <c r="P471" i="2"/>
  <c r="O471" i="2"/>
  <c r="N471" i="2"/>
  <c r="P470" i="2"/>
  <c r="O470" i="2"/>
  <c r="N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N454" i="2"/>
  <c r="P453" i="2"/>
  <c r="O453" i="2"/>
  <c r="N453" i="2"/>
  <c r="P452" i="2"/>
  <c r="O452" i="2"/>
  <c r="N452" i="2"/>
  <c r="P451" i="2"/>
  <c r="O451" i="2"/>
  <c r="N451" i="2"/>
  <c r="P450" i="2"/>
  <c r="O450" i="2"/>
  <c r="N450" i="2"/>
  <c r="P449" i="2"/>
  <c r="O449" i="2"/>
  <c r="N449" i="2"/>
  <c r="P448" i="2"/>
  <c r="O448" i="2"/>
  <c r="N448" i="2"/>
  <c r="P447" i="2"/>
  <c r="O447" i="2"/>
  <c r="N447" i="2"/>
  <c r="P446" i="2"/>
  <c r="O446" i="2"/>
  <c r="N446" i="2"/>
  <c r="P445" i="2"/>
  <c r="O445" i="2"/>
  <c r="N445" i="2"/>
  <c r="P444" i="2"/>
  <c r="O444" i="2"/>
  <c r="N444" i="2"/>
  <c r="P443" i="2"/>
  <c r="O443" i="2"/>
  <c r="N443" i="2"/>
  <c r="P442" i="2"/>
  <c r="O442" i="2"/>
  <c r="P441" i="2"/>
  <c r="O441" i="2"/>
  <c r="P440" i="2"/>
  <c r="O440" i="2"/>
  <c r="P439" i="2"/>
  <c r="O439" i="2"/>
  <c r="P438" i="2"/>
  <c r="O438" i="2"/>
  <c r="P437" i="2"/>
  <c r="O437" i="2"/>
  <c r="P436" i="2"/>
  <c r="O436" i="2"/>
  <c r="N436" i="2"/>
  <c r="P435" i="2"/>
  <c r="O435" i="2"/>
  <c r="P434" i="2"/>
  <c r="O434" i="2"/>
  <c r="P433" i="2"/>
  <c r="O433" i="2"/>
  <c r="P432" i="2"/>
  <c r="O432" i="2"/>
  <c r="P431" i="2"/>
  <c r="O431" i="2"/>
  <c r="P430" i="2"/>
  <c r="O430" i="2"/>
  <c r="P429" i="2"/>
  <c r="O429" i="2"/>
  <c r="N429" i="2"/>
  <c r="P428" i="2"/>
  <c r="O428" i="2"/>
  <c r="P427" i="2"/>
  <c r="O427" i="2"/>
  <c r="P426" i="2"/>
  <c r="O426" i="2"/>
  <c r="P425" i="2"/>
  <c r="O425" i="2"/>
  <c r="P424" i="2"/>
  <c r="O424" i="2"/>
  <c r="N424" i="2"/>
  <c r="P423" i="2"/>
  <c r="O423" i="2"/>
  <c r="P422" i="2"/>
  <c r="O422" i="2"/>
  <c r="P421" i="2"/>
  <c r="O421" i="2"/>
  <c r="N421" i="2"/>
  <c r="P420" i="2"/>
  <c r="O420" i="2"/>
  <c r="P419" i="2"/>
  <c r="O419" i="2"/>
  <c r="P418" i="2"/>
  <c r="O418" i="2"/>
  <c r="P417" i="2"/>
  <c r="O417" i="2"/>
  <c r="N417" i="2"/>
  <c r="P416" i="2"/>
  <c r="O416" i="2"/>
  <c r="P415" i="2"/>
  <c r="O415" i="2"/>
  <c r="N415" i="2"/>
  <c r="P414" i="2"/>
  <c r="O414" i="2"/>
  <c r="N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N401" i="2"/>
  <c r="P400" i="2"/>
  <c r="O400" i="2"/>
  <c r="N400" i="2"/>
  <c r="P399" i="2"/>
  <c r="O399" i="2"/>
  <c r="N399" i="2"/>
  <c r="P398" i="2"/>
  <c r="O398" i="2"/>
  <c r="N398" i="2"/>
  <c r="P397" i="2"/>
  <c r="O397" i="2"/>
  <c r="N397" i="2"/>
  <c r="P396" i="2"/>
  <c r="O396" i="2"/>
  <c r="N396" i="2"/>
  <c r="P395" i="2"/>
  <c r="O395" i="2"/>
  <c r="N395" i="2"/>
  <c r="P394" i="2"/>
  <c r="O394" i="2"/>
  <c r="N394" i="2"/>
  <c r="P393" i="2"/>
  <c r="O393" i="2"/>
  <c r="N393" i="2"/>
  <c r="P392" i="2"/>
  <c r="O392" i="2"/>
  <c r="N392" i="2"/>
  <c r="P391" i="2"/>
  <c r="O391" i="2"/>
  <c r="N391" i="2"/>
  <c r="P390" i="2"/>
  <c r="O390" i="2"/>
  <c r="N390" i="2"/>
  <c r="P389" i="2"/>
  <c r="O389" i="2"/>
  <c r="N389" i="2"/>
  <c r="P388" i="2"/>
  <c r="O388" i="2"/>
  <c r="N388" i="2"/>
  <c r="P387" i="2"/>
  <c r="O387" i="2"/>
  <c r="N387" i="2"/>
  <c r="P386" i="2"/>
  <c r="O386" i="2"/>
  <c r="N386" i="2"/>
  <c r="P385" i="2"/>
  <c r="O385" i="2"/>
  <c r="N385" i="2"/>
  <c r="P384" i="2"/>
  <c r="O384" i="2"/>
  <c r="N384" i="2"/>
  <c r="P383" i="2"/>
  <c r="O383" i="2"/>
  <c r="N383" i="2"/>
  <c r="P382" i="2"/>
  <c r="O382" i="2"/>
  <c r="N382" i="2"/>
  <c r="P381" i="2"/>
  <c r="O381" i="2"/>
  <c r="N381" i="2"/>
  <c r="P380" i="2"/>
  <c r="O380" i="2"/>
  <c r="N380" i="2"/>
  <c r="P379" i="2"/>
  <c r="O379" i="2"/>
  <c r="N379" i="2"/>
  <c r="P378" i="2"/>
  <c r="O378" i="2"/>
  <c r="N378" i="2"/>
  <c r="P377" i="2"/>
  <c r="O377" i="2"/>
  <c r="N377" i="2"/>
  <c r="P376" i="2"/>
  <c r="O376" i="2"/>
  <c r="N376" i="2"/>
  <c r="P375" i="2"/>
  <c r="O375" i="2"/>
  <c r="N375" i="2"/>
  <c r="P374" i="2"/>
  <c r="O374" i="2"/>
  <c r="N374" i="2"/>
  <c r="P373" i="2"/>
  <c r="O373" i="2"/>
  <c r="N373" i="2"/>
  <c r="P372" i="2"/>
  <c r="O372" i="2"/>
  <c r="N372" i="2"/>
  <c r="P371" i="2"/>
  <c r="O371" i="2"/>
  <c r="N371" i="2"/>
  <c r="P370" i="2"/>
  <c r="O370" i="2"/>
  <c r="N370" i="2"/>
  <c r="P369" i="2"/>
  <c r="O369" i="2"/>
  <c r="N369" i="2"/>
  <c r="P368" i="2"/>
  <c r="O368" i="2"/>
  <c r="N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L354" i="2"/>
  <c r="P353" i="2"/>
  <c r="O353" i="2"/>
  <c r="P352" i="2"/>
  <c r="O352" i="2"/>
  <c r="P351" i="2"/>
  <c r="O351" i="2"/>
  <c r="P350" i="2"/>
  <c r="O350" i="2"/>
  <c r="P349" i="2"/>
  <c r="O349" i="2"/>
  <c r="P348" i="2"/>
  <c r="O348" i="2"/>
  <c r="L348" i="2"/>
  <c r="P347" i="2"/>
  <c r="O347" i="2"/>
  <c r="P346" i="2"/>
  <c r="O346" i="2"/>
  <c r="P345" i="2"/>
  <c r="O345" i="2"/>
  <c r="P344" i="2"/>
  <c r="O344" i="2"/>
  <c r="L344" i="2"/>
  <c r="P343" i="2"/>
  <c r="O343" i="2"/>
  <c r="P342" i="2"/>
  <c r="O342" i="2"/>
  <c r="P341" i="2"/>
  <c r="O341" i="2"/>
  <c r="L341" i="2"/>
  <c r="P340" i="2"/>
  <c r="O340" i="2"/>
  <c r="P339" i="2"/>
  <c r="O339" i="2"/>
  <c r="P338" i="2"/>
  <c r="O338" i="2"/>
  <c r="L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N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C681" i="2"/>
  <c r="E681" i="2" s="1"/>
  <c r="B681" i="2"/>
  <c r="B680" i="2"/>
  <c r="C680" i="2" s="1"/>
  <c r="E680" i="2" s="1"/>
  <c r="B679" i="2"/>
  <c r="C679" i="2" s="1"/>
  <c r="E679" i="2" s="1"/>
  <c r="E678" i="2"/>
  <c r="C678" i="2"/>
  <c r="B678" i="2"/>
  <c r="C677" i="2"/>
  <c r="E677" i="2" s="1"/>
  <c r="B677" i="2"/>
  <c r="B676" i="2"/>
  <c r="C676" i="2" s="1"/>
  <c r="E676" i="2" s="1"/>
  <c r="B675" i="2"/>
  <c r="C675" i="2" s="1"/>
  <c r="E675" i="2" s="1"/>
  <c r="E674" i="2"/>
  <c r="C674" i="2"/>
  <c r="B674" i="2"/>
  <c r="C673" i="2"/>
  <c r="E673" i="2" s="1"/>
  <c r="B673" i="2"/>
  <c r="B670" i="2"/>
  <c r="C670" i="2" s="1"/>
  <c r="E670" i="2" s="1"/>
  <c r="B669" i="2"/>
  <c r="C669" i="2" s="1"/>
  <c r="E669" i="2" s="1"/>
  <c r="B668" i="2"/>
  <c r="C668" i="2" s="1"/>
  <c r="E668" i="2" s="1"/>
  <c r="B667" i="2"/>
  <c r="C667" i="2" s="1"/>
  <c r="E667" i="2" s="1"/>
  <c r="B666" i="2"/>
  <c r="C666" i="2" s="1"/>
  <c r="E666" i="2" s="1"/>
  <c r="B665" i="2"/>
  <c r="C665" i="2" s="1"/>
  <c r="E665" i="2" s="1"/>
  <c r="B664" i="2"/>
  <c r="C664" i="2" s="1"/>
  <c r="E664" i="2" s="1"/>
  <c r="B663" i="2"/>
  <c r="C663" i="2" s="1"/>
  <c r="E663" i="2" s="1"/>
  <c r="B662" i="2"/>
  <c r="C662" i="2" s="1"/>
  <c r="E662" i="2" s="1"/>
  <c r="B661" i="2"/>
  <c r="C661" i="2" s="1"/>
  <c r="E661" i="2" s="1"/>
  <c r="B660" i="2"/>
  <c r="C660" i="2" s="1"/>
  <c r="E660" i="2" s="1"/>
  <c r="B659" i="2"/>
  <c r="C659" i="2" s="1"/>
  <c r="E659" i="2" s="1"/>
  <c r="B658" i="2"/>
  <c r="C658" i="2" s="1"/>
  <c r="E658" i="2" s="1"/>
  <c r="B657" i="2"/>
  <c r="C657" i="2" s="1"/>
  <c r="E657" i="2" s="1"/>
  <c r="B656" i="2"/>
  <c r="C656" i="2" s="1"/>
  <c r="E656" i="2" s="1"/>
  <c r="B655" i="2"/>
  <c r="C655" i="2" s="1"/>
  <c r="E655" i="2" s="1"/>
  <c r="B654" i="2"/>
  <c r="C654" i="2" s="1"/>
  <c r="E654" i="2" s="1"/>
  <c r="B653" i="2"/>
  <c r="C653" i="2" s="1"/>
  <c r="E653" i="2" s="1"/>
  <c r="B652" i="2"/>
  <c r="C652" i="2" s="1"/>
  <c r="E652" i="2" s="1"/>
  <c r="B651" i="2"/>
  <c r="C651" i="2" s="1"/>
  <c r="E651" i="2" s="1"/>
  <c r="B650" i="2"/>
  <c r="C650" i="2" s="1"/>
  <c r="E650" i="2" s="1"/>
  <c r="B649" i="2"/>
  <c r="C649" i="2" s="1"/>
  <c r="E649" i="2" s="1"/>
  <c r="B648" i="2"/>
  <c r="C648" i="2" s="1"/>
  <c r="E648" i="2" s="1"/>
  <c r="B647" i="2"/>
  <c r="C647" i="2" s="1"/>
  <c r="E647" i="2" s="1"/>
  <c r="B646" i="2"/>
  <c r="C646" i="2" s="1"/>
  <c r="E646" i="2" s="1"/>
  <c r="B645" i="2"/>
  <c r="C645" i="2" s="1"/>
  <c r="E645" i="2" s="1"/>
  <c r="B644" i="2"/>
  <c r="C644" i="2" s="1"/>
  <c r="E644" i="2" s="1"/>
  <c r="B643" i="2"/>
  <c r="C643" i="2" s="1"/>
  <c r="E643" i="2" s="1"/>
  <c r="B642" i="2"/>
  <c r="C642" i="2" s="1"/>
  <c r="E642" i="2" s="1"/>
  <c r="B641" i="2"/>
  <c r="C641" i="2" s="1"/>
  <c r="E641" i="2" s="1"/>
  <c r="B640" i="2"/>
  <c r="C640" i="2" s="1"/>
  <c r="E640" i="2" s="1"/>
  <c r="B639" i="2"/>
  <c r="C639" i="2" s="1"/>
  <c r="E639" i="2" s="1"/>
  <c r="B638" i="2"/>
  <c r="C638" i="2" s="1"/>
  <c r="E638" i="2" s="1"/>
  <c r="B637" i="2"/>
  <c r="C637" i="2" s="1"/>
  <c r="E637" i="2" s="1"/>
  <c r="B636" i="2"/>
  <c r="C636" i="2" s="1"/>
  <c r="E636" i="2" s="1"/>
  <c r="B635" i="2"/>
  <c r="C635" i="2" s="1"/>
  <c r="E635" i="2" s="1"/>
  <c r="B634" i="2"/>
  <c r="C634" i="2" s="1"/>
  <c r="E634" i="2" s="1"/>
  <c r="B633" i="2"/>
  <c r="C633" i="2" s="1"/>
  <c r="E633" i="2" s="1"/>
  <c r="B632" i="2"/>
  <c r="C632" i="2" s="1"/>
  <c r="E632" i="2" s="1"/>
  <c r="B631" i="2"/>
  <c r="C631" i="2" s="1"/>
  <c r="E631" i="2" s="1"/>
  <c r="B630" i="2"/>
  <c r="C630" i="2" s="1"/>
  <c r="E630" i="2" s="1"/>
  <c r="B629" i="2"/>
  <c r="C629" i="2" s="1"/>
  <c r="E629" i="2" s="1"/>
  <c r="B628" i="2"/>
  <c r="C628" i="2" s="1"/>
  <c r="E628" i="2" s="1"/>
  <c r="B627" i="2"/>
  <c r="C627" i="2" s="1"/>
  <c r="E627" i="2" s="1"/>
  <c r="B626" i="2"/>
  <c r="C626" i="2" s="1"/>
  <c r="E626" i="2" s="1"/>
  <c r="B625" i="2"/>
  <c r="C625" i="2" s="1"/>
  <c r="E625" i="2" s="1"/>
  <c r="B624" i="2"/>
  <c r="C624" i="2" s="1"/>
  <c r="E624" i="2" s="1"/>
  <c r="B623" i="2"/>
  <c r="C623" i="2" s="1"/>
  <c r="E623" i="2" s="1"/>
  <c r="B622" i="2"/>
  <c r="C622" i="2" s="1"/>
  <c r="E622" i="2" s="1"/>
  <c r="B621" i="2"/>
  <c r="C621" i="2" s="1"/>
  <c r="E621" i="2" s="1"/>
  <c r="B620" i="2"/>
  <c r="C620" i="2" s="1"/>
  <c r="E620" i="2" s="1"/>
  <c r="B619" i="2"/>
  <c r="C619" i="2" s="1"/>
  <c r="E619" i="2" s="1"/>
  <c r="B618" i="2"/>
  <c r="C618" i="2" s="1"/>
  <c r="E618" i="2" s="1"/>
  <c r="B617" i="2"/>
  <c r="C617" i="2" s="1"/>
  <c r="E617" i="2" s="1"/>
  <c r="B616" i="2"/>
  <c r="C616" i="2" s="1"/>
  <c r="E616" i="2" s="1"/>
  <c r="B615" i="2"/>
  <c r="C615" i="2" s="1"/>
  <c r="E615" i="2" s="1"/>
  <c r="B614" i="2"/>
  <c r="C614" i="2" s="1"/>
  <c r="E614" i="2" s="1"/>
  <c r="B613" i="2"/>
  <c r="C613" i="2" s="1"/>
  <c r="E613" i="2" s="1"/>
  <c r="B612" i="2"/>
  <c r="C612" i="2" s="1"/>
  <c r="E612" i="2" s="1"/>
  <c r="B611" i="2"/>
  <c r="C611" i="2" s="1"/>
  <c r="E611" i="2" s="1"/>
  <c r="B610" i="2"/>
  <c r="C610" i="2" s="1"/>
  <c r="E610" i="2" s="1"/>
  <c r="B609" i="2"/>
  <c r="C609" i="2" s="1"/>
  <c r="E609" i="2" s="1"/>
  <c r="B608" i="2"/>
  <c r="C608" i="2" s="1"/>
  <c r="E608" i="2" s="1"/>
  <c r="B607" i="2"/>
  <c r="C607" i="2" s="1"/>
  <c r="E607" i="2" s="1"/>
  <c r="B606" i="2"/>
  <c r="C606" i="2" s="1"/>
  <c r="E606" i="2" s="1"/>
  <c r="B605" i="2"/>
  <c r="C605" i="2" s="1"/>
  <c r="E605" i="2" s="1"/>
  <c r="B604" i="2"/>
  <c r="C604" i="2" s="1"/>
  <c r="E604" i="2" s="1"/>
  <c r="B603" i="2"/>
  <c r="C603" i="2" s="1"/>
  <c r="E603" i="2" s="1"/>
  <c r="B602" i="2"/>
  <c r="C602" i="2" s="1"/>
  <c r="E602" i="2" s="1"/>
  <c r="B601" i="2"/>
  <c r="C601" i="2" s="1"/>
  <c r="E601" i="2" s="1"/>
  <c r="B600" i="2"/>
  <c r="C600" i="2" s="1"/>
  <c r="E600" i="2" s="1"/>
  <c r="B599" i="2"/>
  <c r="C599" i="2" s="1"/>
  <c r="E599" i="2" s="1"/>
  <c r="B598" i="2"/>
  <c r="C598" i="2" s="1"/>
  <c r="E598" i="2" s="1"/>
  <c r="B597" i="2"/>
  <c r="C597" i="2" s="1"/>
  <c r="E597" i="2" s="1"/>
  <c r="B596" i="2"/>
  <c r="C596" i="2" s="1"/>
  <c r="E596" i="2" s="1"/>
  <c r="B595" i="2"/>
  <c r="C595" i="2" s="1"/>
  <c r="E595" i="2" s="1"/>
  <c r="B594" i="2"/>
  <c r="C594" i="2" s="1"/>
  <c r="E594" i="2" s="1"/>
  <c r="B593" i="2"/>
  <c r="C593" i="2" s="1"/>
  <c r="E593" i="2" s="1"/>
  <c r="B592" i="2"/>
  <c r="C592" i="2" s="1"/>
  <c r="E592" i="2" s="1"/>
  <c r="B591" i="2"/>
  <c r="C591" i="2" s="1"/>
  <c r="E591" i="2" s="1"/>
  <c r="B590" i="2"/>
  <c r="C590" i="2" s="1"/>
  <c r="E590" i="2" s="1"/>
  <c r="B589" i="2"/>
  <c r="C589" i="2" s="1"/>
  <c r="E589" i="2" s="1"/>
  <c r="B588" i="2"/>
  <c r="C588" i="2" s="1"/>
  <c r="E588" i="2" s="1"/>
  <c r="B587" i="2"/>
  <c r="C587" i="2" s="1"/>
  <c r="E587" i="2" s="1"/>
  <c r="B586" i="2"/>
  <c r="C586" i="2" s="1"/>
  <c r="E586" i="2" s="1"/>
  <c r="B585" i="2"/>
  <c r="C585" i="2" s="1"/>
  <c r="E585" i="2" s="1"/>
  <c r="B584" i="2"/>
  <c r="C584" i="2" s="1"/>
  <c r="E584" i="2" s="1"/>
  <c r="B583" i="2"/>
  <c r="C583" i="2" s="1"/>
  <c r="E583" i="2" s="1"/>
  <c r="B582" i="2"/>
  <c r="C582" i="2" s="1"/>
  <c r="E582" i="2" s="1"/>
  <c r="B581" i="2"/>
  <c r="C581" i="2" s="1"/>
  <c r="E581" i="2" s="1"/>
  <c r="B580" i="2"/>
  <c r="C580" i="2" s="1"/>
  <c r="E580" i="2" s="1"/>
  <c r="B579" i="2"/>
  <c r="C579" i="2" s="1"/>
  <c r="E579" i="2" s="1"/>
  <c r="B578" i="2"/>
  <c r="C578" i="2" s="1"/>
  <c r="E578" i="2" s="1"/>
  <c r="B577" i="2"/>
  <c r="C577" i="2" s="1"/>
  <c r="E577" i="2" s="1"/>
  <c r="B576" i="2"/>
  <c r="C576" i="2" s="1"/>
  <c r="E576" i="2" s="1"/>
  <c r="B575" i="2"/>
  <c r="C575" i="2" s="1"/>
  <c r="E575" i="2" s="1"/>
  <c r="B574" i="2"/>
  <c r="C574" i="2" s="1"/>
  <c r="E574" i="2" s="1"/>
  <c r="B573" i="2"/>
  <c r="C573" i="2" s="1"/>
  <c r="E573" i="2" s="1"/>
  <c r="B572" i="2"/>
  <c r="C572" i="2" s="1"/>
  <c r="E572" i="2" s="1"/>
  <c r="B571" i="2"/>
  <c r="C571" i="2" s="1"/>
  <c r="E571" i="2" s="1"/>
  <c r="B570" i="2"/>
  <c r="C570" i="2" s="1"/>
  <c r="E570" i="2" s="1"/>
  <c r="B569" i="2"/>
  <c r="C569" i="2" s="1"/>
  <c r="E569" i="2" s="1"/>
  <c r="B568" i="2"/>
  <c r="C568" i="2" s="1"/>
  <c r="E568" i="2" s="1"/>
  <c r="B567" i="2"/>
  <c r="C567" i="2" s="1"/>
  <c r="E567" i="2" s="1"/>
  <c r="B566" i="2"/>
  <c r="C566" i="2" s="1"/>
  <c r="E566" i="2" s="1"/>
  <c r="B565" i="2"/>
  <c r="C565" i="2" s="1"/>
  <c r="E565" i="2" s="1"/>
  <c r="B564" i="2"/>
  <c r="C564" i="2" s="1"/>
  <c r="E564" i="2" s="1"/>
  <c r="B563" i="2"/>
  <c r="C563" i="2" s="1"/>
  <c r="E563" i="2" s="1"/>
  <c r="B562" i="2"/>
  <c r="C562" i="2" s="1"/>
  <c r="E562" i="2" s="1"/>
  <c r="B561" i="2"/>
  <c r="C561" i="2" s="1"/>
  <c r="E561" i="2" s="1"/>
  <c r="B560" i="2"/>
  <c r="C560" i="2" s="1"/>
  <c r="E560" i="2" s="1"/>
  <c r="B559" i="2"/>
  <c r="C559" i="2" s="1"/>
  <c r="E559" i="2" s="1"/>
  <c r="B558" i="2"/>
  <c r="C558" i="2" s="1"/>
  <c r="E558" i="2" s="1"/>
  <c r="B557" i="2"/>
  <c r="C557" i="2" s="1"/>
  <c r="E557" i="2" s="1"/>
  <c r="B556" i="2"/>
  <c r="C556" i="2" s="1"/>
  <c r="E556" i="2" s="1"/>
  <c r="B555" i="2"/>
  <c r="C555" i="2" s="1"/>
  <c r="E555" i="2" s="1"/>
  <c r="B554" i="2"/>
  <c r="C554" i="2" s="1"/>
  <c r="E554" i="2" s="1"/>
  <c r="B553" i="2"/>
  <c r="C553" i="2" s="1"/>
  <c r="E553" i="2" s="1"/>
  <c r="B552" i="2"/>
  <c r="C552" i="2" s="1"/>
  <c r="E552" i="2" s="1"/>
  <c r="B551" i="2"/>
  <c r="C551" i="2" s="1"/>
  <c r="E551" i="2" s="1"/>
  <c r="B550" i="2"/>
  <c r="C550" i="2" s="1"/>
  <c r="E550" i="2" s="1"/>
  <c r="B549" i="2"/>
  <c r="C549" i="2" s="1"/>
  <c r="E549" i="2" s="1"/>
  <c r="B548" i="2"/>
  <c r="C548" i="2" s="1"/>
  <c r="E548" i="2" s="1"/>
  <c r="B547" i="2"/>
  <c r="C547" i="2" s="1"/>
  <c r="E547" i="2" s="1"/>
  <c r="B546" i="2"/>
  <c r="C546" i="2" s="1"/>
  <c r="E546" i="2" s="1"/>
  <c r="B545" i="2"/>
  <c r="C545" i="2" s="1"/>
  <c r="E545" i="2" s="1"/>
  <c r="B544" i="2"/>
  <c r="C544" i="2" s="1"/>
  <c r="E544" i="2" s="1"/>
  <c r="B543" i="2"/>
  <c r="C543" i="2" s="1"/>
  <c r="E543" i="2" s="1"/>
  <c r="B542" i="2"/>
  <c r="C542" i="2" s="1"/>
  <c r="E542" i="2" s="1"/>
  <c r="B541" i="2"/>
  <c r="C541" i="2" s="1"/>
  <c r="E541" i="2" s="1"/>
  <c r="B540" i="2"/>
  <c r="C540" i="2" s="1"/>
  <c r="E540" i="2" s="1"/>
  <c r="B539" i="2"/>
  <c r="C539" i="2" s="1"/>
  <c r="E539" i="2" s="1"/>
  <c r="B538" i="2"/>
  <c r="C538" i="2" s="1"/>
  <c r="E538" i="2" s="1"/>
  <c r="B537" i="2"/>
  <c r="C537" i="2" s="1"/>
  <c r="E537" i="2" s="1"/>
  <c r="B536" i="2"/>
  <c r="C536" i="2" s="1"/>
  <c r="E536" i="2" s="1"/>
  <c r="B535" i="2"/>
  <c r="C535" i="2" s="1"/>
  <c r="E535" i="2" s="1"/>
  <c r="B534" i="2"/>
  <c r="C534" i="2" s="1"/>
  <c r="E534" i="2" s="1"/>
  <c r="B533" i="2"/>
  <c r="C533" i="2" s="1"/>
  <c r="E533" i="2" s="1"/>
  <c r="B532" i="2"/>
  <c r="C532" i="2" s="1"/>
  <c r="E532" i="2" s="1"/>
  <c r="B531" i="2"/>
  <c r="C531" i="2" s="1"/>
  <c r="E531" i="2" s="1"/>
  <c r="B530" i="2"/>
  <c r="C530" i="2" s="1"/>
  <c r="E530" i="2" s="1"/>
  <c r="B529" i="2"/>
  <c r="C529" i="2" s="1"/>
  <c r="E529" i="2" s="1"/>
  <c r="B528" i="2"/>
  <c r="C528" i="2" s="1"/>
  <c r="E528" i="2" s="1"/>
  <c r="B527" i="2"/>
  <c r="C527" i="2" s="1"/>
  <c r="E527" i="2" s="1"/>
  <c r="B526" i="2"/>
  <c r="C526" i="2" s="1"/>
  <c r="E526" i="2" s="1"/>
  <c r="B525" i="2"/>
  <c r="C525" i="2" s="1"/>
  <c r="E525" i="2" s="1"/>
  <c r="B524" i="2"/>
  <c r="C524" i="2" s="1"/>
  <c r="E524" i="2" s="1"/>
  <c r="B523" i="2"/>
  <c r="C523" i="2" s="1"/>
  <c r="E523" i="2" s="1"/>
  <c r="B522" i="2"/>
  <c r="C522" i="2" s="1"/>
  <c r="E522" i="2" s="1"/>
  <c r="B521" i="2"/>
  <c r="C521" i="2" s="1"/>
  <c r="E521" i="2" s="1"/>
  <c r="B520" i="2"/>
  <c r="C520" i="2" s="1"/>
  <c r="E520" i="2" s="1"/>
  <c r="B519" i="2"/>
  <c r="C519" i="2" s="1"/>
  <c r="E519" i="2" s="1"/>
  <c r="B518" i="2"/>
  <c r="C518" i="2" s="1"/>
  <c r="E518" i="2" s="1"/>
  <c r="B517" i="2"/>
  <c r="C517" i="2" s="1"/>
  <c r="E517" i="2" s="1"/>
  <c r="B516" i="2"/>
  <c r="C516" i="2" s="1"/>
  <c r="E516" i="2" s="1"/>
  <c r="B515" i="2"/>
  <c r="C515" i="2" s="1"/>
  <c r="E515" i="2" s="1"/>
  <c r="B514" i="2"/>
  <c r="C514" i="2" s="1"/>
  <c r="E514" i="2" s="1"/>
  <c r="B513" i="2"/>
  <c r="C513" i="2" s="1"/>
  <c r="E513" i="2" s="1"/>
  <c r="B512" i="2"/>
  <c r="C512" i="2" s="1"/>
  <c r="E512" i="2" s="1"/>
  <c r="B511" i="2"/>
  <c r="C511" i="2" s="1"/>
  <c r="E511" i="2" s="1"/>
  <c r="B510" i="2"/>
  <c r="C510" i="2" s="1"/>
  <c r="E510" i="2" s="1"/>
  <c r="B509" i="2"/>
  <c r="C509" i="2" s="1"/>
  <c r="E509" i="2" s="1"/>
  <c r="B508" i="2"/>
  <c r="C508" i="2" s="1"/>
  <c r="E508" i="2" s="1"/>
  <c r="B507" i="2"/>
  <c r="C507" i="2" s="1"/>
  <c r="E507" i="2" s="1"/>
  <c r="B506" i="2"/>
  <c r="C506" i="2" s="1"/>
  <c r="E506" i="2" s="1"/>
  <c r="B505" i="2"/>
  <c r="C505" i="2" s="1"/>
  <c r="E505" i="2" s="1"/>
  <c r="B504" i="2"/>
  <c r="C504" i="2" s="1"/>
  <c r="E504" i="2" s="1"/>
  <c r="B503" i="2"/>
  <c r="C503" i="2" s="1"/>
  <c r="E503" i="2" s="1"/>
  <c r="B502" i="2"/>
  <c r="C502" i="2" s="1"/>
  <c r="E502" i="2" s="1"/>
  <c r="B501" i="2"/>
  <c r="C501" i="2" s="1"/>
  <c r="E501" i="2" s="1"/>
  <c r="B500" i="2"/>
  <c r="C500" i="2" s="1"/>
  <c r="E500" i="2" s="1"/>
  <c r="B499" i="2"/>
  <c r="C499" i="2" s="1"/>
  <c r="E499" i="2" s="1"/>
  <c r="B498" i="2"/>
  <c r="C498" i="2" s="1"/>
  <c r="E498" i="2" s="1"/>
  <c r="B497" i="2"/>
  <c r="C497" i="2" s="1"/>
  <c r="E497" i="2" s="1"/>
  <c r="B496" i="2"/>
  <c r="C496" i="2" s="1"/>
  <c r="E496" i="2" s="1"/>
  <c r="B495" i="2"/>
  <c r="C495" i="2" s="1"/>
  <c r="E495" i="2" s="1"/>
  <c r="B494" i="2"/>
  <c r="C494" i="2" s="1"/>
  <c r="E494" i="2" s="1"/>
  <c r="B493" i="2"/>
  <c r="C493" i="2" s="1"/>
  <c r="E493" i="2" s="1"/>
  <c r="B492" i="2"/>
  <c r="C492" i="2" s="1"/>
  <c r="E492" i="2" s="1"/>
  <c r="B491" i="2"/>
  <c r="C491" i="2" s="1"/>
  <c r="E491" i="2" s="1"/>
  <c r="B490" i="2"/>
  <c r="C490" i="2" s="1"/>
  <c r="E490" i="2" s="1"/>
  <c r="B489" i="2"/>
  <c r="C489" i="2" s="1"/>
  <c r="E489" i="2" s="1"/>
  <c r="B488" i="2"/>
  <c r="C488" i="2" s="1"/>
  <c r="E488" i="2" s="1"/>
  <c r="B487" i="2"/>
  <c r="C487" i="2" s="1"/>
  <c r="E487" i="2" s="1"/>
  <c r="B486" i="2"/>
  <c r="C486" i="2" s="1"/>
  <c r="E486" i="2" s="1"/>
  <c r="B485" i="2"/>
  <c r="C485" i="2" s="1"/>
  <c r="E485" i="2" s="1"/>
  <c r="B484" i="2"/>
  <c r="C484" i="2" s="1"/>
  <c r="E484" i="2" s="1"/>
  <c r="C483" i="2"/>
  <c r="E483" i="2" s="1"/>
  <c r="B483" i="2"/>
  <c r="B482" i="2"/>
  <c r="C482" i="2" s="1"/>
  <c r="E482" i="2" s="1"/>
  <c r="B481" i="2"/>
  <c r="C481" i="2" s="1"/>
  <c r="E481" i="2" s="1"/>
  <c r="B480" i="2"/>
  <c r="C480" i="2" s="1"/>
  <c r="E480" i="2" s="1"/>
  <c r="B479" i="2"/>
  <c r="C479" i="2" s="1"/>
  <c r="E479" i="2" s="1"/>
  <c r="B478" i="2"/>
  <c r="C478" i="2" s="1"/>
  <c r="E478" i="2" s="1"/>
  <c r="B477" i="2"/>
  <c r="C477" i="2" s="1"/>
  <c r="E477" i="2" s="1"/>
  <c r="B476" i="2"/>
  <c r="C476" i="2" s="1"/>
  <c r="E476" i="2" s="1"/>
  <c r="B475" i="2"/>
  <c r="C475" i="2" s="1"/>
  <c r="E475" i="2" s="1"/>
  <c r="B474" i="2"/>
  <c r="C474" i="2" s="1"/>
  <c r="E474" i="2" s="1"/>
  <c r="B473" i="2"/>
  <c r="C473" i="2" s="1"/>
  <c r="E473" i="2" s="1"/>
  <c r="B472" i="2"/>
  <c r="C472" i="2" s="1"/>
  <c r="E472" i="2" s="1"/>
  <c r="B471" i="2"/>
  <c r="C471" i="2" s="1"/>
  <c r="E471" i="2" s="1"/>
  <c r="B470" i="2"/>
  <c r="C470" i="2" s="1"/>
  <c r="E470" i="2" s="1"/>
  <c r="B469" i="2"/>
  <c r="C469" i="2" s="1"/>
  <c r="E469" i="2" s="1"/>
  <c r="B468" i="2"/>
  <c r="C468" i="2" s="1"/>
  <c r="E468" i="2" s="1"/>
  <c r="B467" i="2"/>
  <c r="C467" i="2" s="1"/>
  <c r="E467" i="2" s="1"/>
  <c r="B466" i="2"/>
  <c r="C466" i="2" s="1"/>
  <c r="E466" i="2" s="1"/>
  <c r="B465" i="2"/>
  <c r="C465" i="2" s="1"/>
  <c r="E465" i="2" s="1"/>
  <c r="B464" i="2"/>
  <c r="C464" i="2" s="1"/>
  <c r="E464" i="2" s="1"/>
  <c r="B463" i="2"/>
  <c r="C463" i="2" s="1"/>
  <c r="E463" i="2" s="1"/>
  <c r="B462" i="2"/>
  <c r="C462" i="2" s="1"/>
  <c r="E462" i="2" s="1"/>
  <c r="B461" i="2"/>
  <c r="C461" i="2" s="1"/>
  <c r="E461" i="2" s="1"/>
  <c r="B460" i="2"/>
  <c r="C460" i="2" s="1"/>
  <c r="E460" i="2" s="1"/>
  <c r="B459" i="2"/>
  <c r="C459" i="2" s="1"/>
  <c r="E459" i="2" s="1"/>
  <c r="B458" i="2"/>
  <c r="C458" i="2" s="1"/>
  <c r="E458" i="2" s="1"/>
  <c r="B457" i="2"/>
  <c r="C457" i="2" s="1"/>
  <c r="E457" i="2" s="1"/>
  <c r="B456" i="2"/>
  <c r="C456" i="2" s="1"/>
  <c r="E456" i="2" s="1"/>
  <c r="B455" i="2"/>
  <c r="C455" i="2" s="1"/>
  <c r="E455" i="2" s="1"/>
  <c r="B454" i="2"/>
  <c r="C454" i="2" s="1"/>
  <c r="E454" i="2" s="1"/>
  <c r="B453" i="2"/>
  <c r="C453" i="2" s="1"/>
  <c r="E453" i="2" s="1"/>
  <c r="B452" i="2"/>
  <c r="C452" i="2" s="1"/>
  <c r="E452" i="2" s="1"/>
  <c r="B451" i="2"/>
  <c r="C451" i="2" s="1"/>
  <c r="E451" i="2" s="1"/>
  <c r="B450" i="2"/>
  <c r="C450" i="2" s="1"/>
  <c r="E450" i="2" s="1"/>
  <c r="B449" i="2"/>
  <c r="C449" i="2" s="1"/>
  <c r="E449" i="2" s="1"/>
  <c r="B448" i="2"/>
  <c r="C448" i="2" s="1"/>
  <c r="E448" i="2" s="1"/>
  <c r="B447" i="2"/>
  <c r="C447" i="2" s="1"/>
  <c r="E447" i="2" s="1"/>
  <c r="B446" i="2"/>
  <c r="C446" i="2" s="1"/>
  <c r="E446" i="2" s="1"/>
  <c r="B445" i="2"/>
  <c r="C445" i="2" s="1"/>
  <c r="E445" i="2" s="1"/>
  <c r="B444" i="2"/>
  <c r="C444" i="2" s="1"/>
  <c r="E444" i="2" s="1"/>
  <c r="B443" i="2"/>
  <c r="C443" i="2" s="1"/>
  <c r="E443" i="2" s="1"/>
  <c r="B442" i="2"/>
  <c r="C442" i="2" s="1"/>
  <c r="E442" i="2" s="1"/>
  <c r="B441" i="2"/>
  <c r="C441" i="2" s="1"/>
  <c r="E441" i="2" s="1"/>
  <c r="B440" i="2"/>
  <c r="C440" i="2" s="1"/>
  <c r="E440" i="2" s="1"/>
  <c r="B439" i="2"/>
  <c r="C439" i="2" s="1"/>
  <c r="E439" i="2" s="1"/>
  <c r="B438" i="2"/>
  <c r="C438" i="2" s="1"/>
  <c r="E438" i="2" s="1"/>
  <c r="B437" i="2"/>
  <c r="C437" i="2" s="1"/>
  <c r="E437" i="2" s="1"/>
  <c r="B436" i="2"/>
  <c r="C436" i="2" s="1"/>
  <c r="E436" i="2" s="1"/>
  <c r="B435" i="2"/>
  <c r="C435" i="2" s="1"/>
  <c r="E435" i="2" s="1"/>
  <c r="B434" i="2"/>
  <c r="C434" i="2" s="1"/>
  <c r="E434" i="2" s="1"/>
  <c r="B433" i="2"/>
  <c r="C433" i="2" s="1"/>
  <c r="E433" i="2" s="1"/>
  <c r="B432" i="2"/>
  <c r="C432" i="2" s="1"/>
  <c r="E432" i="2" s="1"/>
  <c r="B431" i="2"/>
  <c r="C431" i="2" s="1"/>
  <c r="E431" i="2" s="1"/>
  <c r="B430" i="2"/>
  <c r="C430" i="2" s="1"/>
  <c r="E430" i="2" s="1"/>
  <c r="B429" i="2"/>
  <c r="C429" i="2" s="1"/>
  <c r="E429" i="2" s="1"/>
  <c r="B428" i="2"/>
  <c r="C428" i="2" s="1"/>
  <c r="E428" i="2" s="1"/>
  <c r="B427" i="2"/>
  <c r="C427" i="2" s="1"/>
  <c r="E427" i="2" s="1"/>
  <c r="B426" i="2"/>
  <c r="C426" i="2" s="1"/>
  <c r="E426" i="2" s="1"/>
  <c r="B425" i="2"/>
  <c r="C425" i="2" s="1"/>
  <c r="E425" i="2" s="1"/>
  <c r="B424" i="2"/>
  <c r="C424" i="2" s="1"/>
  <c r="E424" i="2" s="1"/>
  <c r="B423" i="2"/>
  <c r="C423" i="2" s="1"/>
  <c r="E423" i="2" s="1"/>
  <c r="B422" i="2"/>
  <c r="C422" i="2" s="1"/>
  <c r="E422" i="2" s="1"/>
  <c r="B421" i="2"/>
  <c r="C421" i="2" s="1"/>
  <c r="E421" i="2" s="1"/>
  <c r="B420" i="2"/>
  <c r="C420" i="2" s="1"/>
  <c r="E420" i="2" s="1"/>
  <c r="B419" i="2"/>
  <c r="C419" i="2" s="1"/>
  <c r="E419" i="2" s="1"/>
  <c r="B418" i="2"/>
  <c r="C418" i="2" s="1"/>
  <c r="E418" i="2" s="1"/>
  <c r="B417" i="2"/>
  <c r="C417" i="2" s="1"/>
  <c r="E417" i="2" s="1"/>
  <c r="B416" i="2"/>
  <c r="C416" i="2" s="1"/>
  <c r="E416" i="2" s="1"/>
  <c r="B415" i="2"/>
  <c r="C415" i="2" s="1"/>
  <c r="E415" i="2" s="1"/>
  <c r="B414" i="2"/>
  <c r="C414" i="2" s="1"/>
  <c r="E414" i="2" s="1"/>
  <c r="B413" i="2"/>
  <c r="C413" i="2" s="1"/>
  <c r="E413" i="2" s="1"/>
  <c r="B412" i="2"/>
  <c r="C412" i="2" s="1"/>
  <c r="E412" i="2" s="1"/>
  <c r="B411" i="2"/>
  <c r="C411" i="2" s="1"/>
  <c r="E411" i="2" s="1"/>
  <c r="B410" i="2"/>
  <c r="C410" i="2" s="1"/>
  <c r="E410" i="2" s="1"/>
  <c r="C409" i="2"/>
  <c r="E409" i="2" s="1"/>
  <c r="B409" i="2"/>
  <c r="B408" i="2"/>
  <c r="C408" i="2" s="1"/>
  <c r="E408" i="2" s="1"/>
  <c r="B407" i="2"/>
  <c r="C407" i="2" s="1"/>
  <c r="E407" i="2" s="1"/>
  <c r="B406" i="2"/>
  <c r="C406" i="2" s="1"/>
  <c r="E406" i="2" s="1"/>
  <c r="B405" i="2"/>
  <c r="C405" i="2" s="1"/>
  <c r="E405" i="2" s="1"/>
  <c r="B404" i="2"/>
  <c r="C404" i="2" s="1"/>
  <c r="E404" i="2" s="1"/>
  <c r="B403" i="2"/>
  <c r="C403" i="2" s="1"/>
  <c r="E403" i="2" s="1"/>
  <c r="B402" i="2"/>
  <c r="C402" i="2" s="1"/>
  <c r="E402" i="2" s="1"/>
  <c r="B401" i="2"/>
  <c r="C401" i="2" s="1"/>
  <c r="E401" i="2" s="1"/>
  <c r="B400" i="2"/>
  <c r="C400" i="2" s="1"/>
  <c r="E400" i="2" s="1"/>
  <c r="B399" i="2"/>
  <c r="C399" i="2" s="1"/>
  <c r="E399" i="2" s="1"/>
  <c r="B398" i="2"/>
  <c r="C398" i="2" s="1"/>
  <c r="E398" i="2" s="1"/>
  <c r="B397" i="2"/>
  <c r="C397" i="2" s="1"/>
  <c r="E397" i="2" s="1"/>
  <c r="B396" i="2"/>
  <c r="C396" i="2" s="1"/>
  <c r="E396" i="2" s="1"/>
  <c r="B395" i="2"/>
  <c r="C395" i="2" s="1"/>
  <c r="E395" i="2" s="1"/>
  <c r="B394" i="2"/>
  <c r="C394" i="2" s="1"/>
  <c r="E394" i="2" s="1"/>
  <c r="B393" i="2"/>
  <c r="C393" i="2" s="1"/>
  <c r="E393" i="2" s="1"/>
  <c r="B392" i="2"/>
  <c r="C392" i="2" s="1"/>
  <c r="E392" i="2" s="1"/>
  <c r="B391" i="2"/>
  <c r="C391" i="2" s="1"/>
  <c r="E391" i="2" s="1"/>
  <c r="B390" i="2"/>
  <c r="C390" i="2" s="1"/>
  <c r="E390" i="2" s="1"/>
  <c r="B389" i="2"/>
  <c r="C389" i="2" s="1"/>
  <c r="E389" i="2" s="1"/>
  <c r="B388" i="2"/>
  <c r="C388" i="2" s="1"/>
  <c r="E388" i="2" s="1"/>
  <c r="B387" i="2"/>
  <c r="C387" i="2" s="1"/>
  <c r="E387" i="2" s="1"/>
  <c r="B386" i="2"/>
  <c r="C386" i="2" s="1"/>
  <c r="E386" i="2" s="1"/>
  <c r="B385" i="2"/>
  <c r="C385" i="2" s="1"/>
  <c r="E385" i="2" s="1"/>
  <c r="B384" i="2"/>
  <c r="C384" i="2" s="1"/>
  <c r="E384" i="2" s="1"/>
  <c r="B383" i="2"/>
  <c r="C383" i="2" s="1"/>
  <c r="E383" i="2" s="1"/>
  <c r="B382" i="2"/>
  <c r="C382" i="2" s="1"/>
  <c r="E382" i="2" s="1"/>
  <c r="B381" i="2"/>
  <c r="C381" i="2" s="1"/>
  <c r="E381" i="2" s="1"/>
  <c r="B380" i="2"/>
  <c r="C380" i="2" s="1"/>
  <c r="E380" i="2" s="1"/>
  <c r="B379" i="2"/>
  <c r="C379" i="2" s="1"/>
  <c r="E379" i="2" s="1"/>
  <c r="B378" i="2"/>
  <c r="C378" i="2" s="1"/>
  <c r="E378" i="2" s="1"/>
  <c r="B377" i="2"/>
  <c r="C377" i="2" s="1"/>
  <c r="E377" i="2" s="1"/>
  <c r="B376" i="2"/>
  <c r="C376" i="2" s="1"/>
  <c r="E376" i="2" s="1"/>
  <c r="B375" i="2"/>
  <c r="C375" i="2" s="1"/>
  <c r="E375" i="2" s="1"/>
  <c r="B374" i="2"/>
  <c r="C374" i="2" s="1"/>
  <c r="E374" i="2" s="1"/>
  <c r="B373" i="2"/>
  <c r="C373" i="2" s="1"/>
  <c r="E373" i="2" s="1"/>
  <c r="B372" i="2"/>
  <c r="C372" i="2" s="1"/>
  <c r="E372" i="2" s="1"/>
  <c r="B371" i="2"/>
  <c r="C371" i="2" s="1"/>
  <c r="E371" i="2" s="1"/>
  <c r="B370" i="2"/>
  <c r="C370" i="2" s="1"/>
  <c r="E370" i="2" s="1"/>
  <c r="B369" i="2"/>
  <c r="C369" i="2" s="1"/>
  <c r="E369" i="2" s="1"/>
  <c r="B368" i="2"/>
  <c r="C368" i="2" s="1"/>
  <c r="E368" i="2" s="1"/>
  <c r="B367" i="2"/>
  <c r="C367" i="2" s="1"/>
  <c r="E367" i="2" s="1"/>
  <c r="B366" i="2"/>
  <c r="C366" i="2" s="1"/>
  <c r="E366" i="2" s="1"/>
  <c r="B365" i="2"/>
  <c r="C365" i="2" s="1"/>
  <c r="E365" i="2" s="1"/>
  <c r="B364" i="2"/>
  <c r="C364" i="2" s="1"/>
  <c r="E364" i="2" s="1"/>
  <c r="B363" i="2"/>
  <c r="C363" i="2" s="1"/>
  <c r="E363" i="2" s="1"/>
  <c r="B362" i="2"/>
  <c r="C362" i="2" s="1"/>
  <c r="E362" i="2" s="1"/>
  <c r="B361" i="2"/>
  <c r="C361" i="2" s="1"/>
  <c r="E361" i="2" s="1"/>
  <c r="B360" i="2"/>
  <c r="C360" i="2" s="1"/>
  <c r="E360" i="2" s="1"/>
  <c r="B359" i="2"/>
  <c r="C359" i="2" s="1"/>
  <c r="E359" i="2" s="1"/>
  <c r="B358" i="2"/>
  <c r="C358" i="2" s="1"/>
  <c r="E358" i="2" s="1"/>
  <c r="B357" i="2"/>
  <c r="C357" i="2" s="1"/>
  <c r="E357" i="2" s="1"/>
  <c r="B356" i="2"/>
  <c r="C356" i="2" s="1"/>
  <c r="E356" i="2" s="1"/>
  <c r="B355" i="2"/>
  <c r="C355" i="2" s="1"/>
  <c r="E355" i="2" s="1"/>
  <c r="B354" i="2"/>
  <c r="C354" i="2" s="1"/>
  <c r="E354" i="2" s="1"/>
  <c r="B353" i="2"/>
  <c r="C353" i="2" s="1"/>
  <c r="E353" i="2" s="1"/>
  <c r="B352" i="2"/>
  <c r="C352" i="2" s="1"/>
  <c r="E352" i="2" s="1"/>
  <c r="B351" i="2"/>
  <c r="C351" i="2" s="1"/>
  <c r="E351" i="2" s="1"/>
  <c r="B350" i="2"/>
  <c r="C350" i="2" s="1"/>
  <c r="E350" i="2" s="1"/>
  <c r="B349" i="2"/>
  <c r="C349" i="2" s="1"/>
  <c r="E349" i="2" s="1"/>
  <c r="B348" i="2"/>
  <c r="C348" i="2" s="1"/>
  <c r="E348" i="2" s="1"/>
  <c r="B347" i="2"/>
  <c r="C347" i="2" s="1"/>
  <c r="E347" i="2" s="1"/>
  <c r="B346" i="2"/>
  <c r="C346" i="2" s="1"/>
  <c r="E346" i="2" s="1"/>
  <c r="B345" i="2"/>
  <c r="C345" i="2" s="1"/>
  <c r="E345" i="2" s="1"/>
  <c r="B344" i="2"/>
  <c r="C344" i="2" s="1"/>
  <c r="E344" i="2" s="1"/>
  <c r="B343" i="2"/>
  <c r="C343" i="2" s="1"/>
  <c r="E343" i="2" s="1"/>
  <c r="B342" i="2"/>
  <c r="C342" i="2" s="1"/>
  <c r="E342" i="2" s="1"/>
  <c r="B341" i="2"/>
  <c r="C341" i="2" s="1"/>
  <c r="E341" i="2" s="1"/>
  <c r="B340" i="2"/>
  <c r="C340" i="2" s="1"/>
  <c r="E340" i="2" s="1"/>
  <c r="B339" i="2"/>
  <c r="C339" i="2" s="1"/>
  <c r="E339" i="2" s="1"/>
  <c r="B338" i="2"/>
  <c r="C338" i="2" s="1"/>
  <c r="E338" i="2" s="1"/>
  <c r="B337" i="2"/>
  <c r="C337" i="2" s="1"/>
  <c r="E337" i="2" s="1"/>
  <c r="B336" i="2"/>
  <c r="C336" i="2" s="1"/>
  <c r="E336" i="2" s="1"/>
  <c r="B335" i="2"/>
  <c r="C335" i="2" s="1"/>
  <c r="E335" i="2" s="1"/>
  <c r="B334" i="2"/>
  <c r="C334" i="2" s="1"/>
  <c r="E334" i="2" s="1"/>
  <c r="B333" i="2"/>
  <c r="C333" i="2" s="1"/>
  <c r="E333" i="2" s="1"/>
  <c r="B332" i="2"/>
  <c r="C332" i="2" s="1"/>
  <c r="E332" i="2" s="1"/>
  <c r="B331" i="2"/>
  <c r="C331" i="2" s="1"/>
  <c r="E331" i="2" s="1"/>
  <c r="B330" i="2"/>
  <c r="C330" i="2" s="1"/>
  <c r="E330" i="2" s="1"/>
  <c r="B329" i="2"/>
  <c r="C329" i="2" s="1"/>
  <c r="E329" i="2" s="1"/>
  <c r="B328" i="2"/>
  <c r="C328" i="2" s="1"/>
  <c r="E328" i="2" s="1"/>
  <c r="B327" i="2"/>
  <c r="C327" i="2" s="1"/>
  <c r="E327" i="2" s="1"/>
  <c r="B326" i="2"/>
  <c r="C326" i="2" s="1"/>
  <c r="E326" i="2" s="1"/>
  <c r="B325" i="2"/>
  <c r="C325" i="2" s="1"/>
  <c r="E325" i="2" s="1"/>
  <c r="B324" i="2"/>
  <c r="C324" i="2" s="1"/>
  <c r="E324" i="2" s="1"/>
  <c r="B323" i="2"/>
  <c r="C323" i="2" s="1"/>
  <c r="E323" i="2" s="1"/>
  <c r="C322" i="2"/>
  <c r="E322" i="2" s="1"/>
  <c r="B322" i="2"/>
  <c r="B321" i="2"/>
  <c r="C321" i="2" s="1"/>
  <c r="E321" i="2" s="1"/>
  <c r="B320" i="2"/>
  <c r="C320" i="2" s="1"/>
  <c r="E320" i="2" s="1"/>
  <c r="E319" i="2"/>
  <c r="B319" i="2"/>
  <c r="C319" i="2" s="1"/>
  <c r="B318" i="2"/>
  <c r="C318" i="2" s="1"/>
  <c r="E318" i="2" s="1"/>
  <c r="B317" i="2"/>
  <c r="C317" i="2" s="1"/>
  <c r="E317" i="2" s="1"/>
  <c r="B316" i="2"/>
  <c r="C316" i="2" s="1"/>
  <c r="E316" i="2" s="1"/>
  <c r="B315" i="2"/>
  <c r="C315" i="2" s="1"/>
  <c r="E315" i="2" s="1"/>
  <c r="B314" i="2"/>
  <c r="C314" i="2" s="1"/>
  <c r="E314" i="2" s="1"/>
  <c r="B313" i="2"/>
  <c r="C313" i="2" s="1"/>
  <c r="E313" i="2" s="1"/>
  <c r="B312" i="2"/>
  <c r="C312" i="2" s="1"/>
  <c r="E312" i="2" s="1"/>
  <c r="B311" i="2"/>
  <c r="C311" i="2" s="1"/>
  <c r="E311" i="2" s="1"/>
  <c r="B310" i="2"/>
  <c r="C310" i="2" s="1"/>
  <c r="E310" i="2" s="1"/>
  <c r="B309" i="2"/>
  <c r="C309" i="2" s="1"/>
  <c r="E309" i="2" s="1"/>
  <c r="B308" i="2"/>
  <c r="C308" i="2" s="1"/>
  <c r="E308" i="2" s="1"/>
  <c r="B307" i="2"/>
  <c r="C307" i="2" s="1"/>
  <c r="E307" i="2" s="1"/>
  <c r="B306" i="2"/>
  <c r="C306" i="2" s="1"/>
  <c r="E306" i="2" s="1"/>
  <c r="B305" i="2"/>
  <c r="C305" i="2" s="1"/>
  <c r="E305" i="2" s="1"/>
  <c r="B304" i="2"/>
  <c r="C304" i="2" s="1"/>
  <c r="E304" i="2" s="1"/>
  <c r="B303" i="2"/>
  <c r="C303" i="2" s="1"/>
  <c r="E303" i="2" s="1"/>
  <c r="B302" i="2"/>
  <c r="C302" i="2" s="1"/>
  <c r="E302" i="2" s="1"/>
  <c r="B301" i="2"/>
  <c r="C301" i="2" s="1"/>
  <c r="E301" i="2" s="1"/>
  <c r="B300" i="2"/>
  <c r="C300" i="2" s="1"/>
  <c r="E300" i="2" s="1"/>
  <c r="B299" i="2"/>
  <c r="C299" i="2" s="1"/>
  <c r="E299" i="2" s="1"/>
  <c r="B298" i="2"/>
  <c r="C298" i="2" s="1"/>
  <c r="E298" i="2" s="1"/>
  <c r="B297" i="2"/>
  <c r="C297" i="2" s="1"/>
  <c r="E297" i="2" s="1"/>
  <c r="B296" i="2"/>
  <c r="C296" i="2" s="1"/>
  <c r="E296" i="2" s="1"/>
  <c r="B295" i="2"/>
  <c r="C295" i="2" s="1"/>
  <c r="E295" i="2" s="1"/>
  <c r="B294" i="2"/>
  <c r="C294" i="2" s="1"/>
  <c r="E294" i="2" s="1"/>
  <c r="B293" i="2"/>
  <c r="C293" i="2" s="1"/>
  <c r="E293" i="2" s="1"/>
  <c r="B292" i="2"/>
  <c r="C292" i="2" s="1"/>
  <c r="E292" i="2" s="1"/>
  <c r="B291" i="2"/>
  <c r="C291" i="2" s="1"/>
  <c r="E291" i="2" s="1"/>
  <c r="B290" i="2"/>
  <c r="C290" i="2" s="1"/>
  <c r="E290" i="2" s="1"/>
  <c r="B289" i="2"/>
  <c r="C289" i="2" s="1"/>
  <c r="E289" i="2" s="1"/>
  <c r="B288" i="2"/>
  <c r="C288" i="2" s="1"/>
  <c r="E288" i="2" s="1"/>
  <c r="B287" i="2"/>
  <c r="C287" i="2" s="1"/>
  <c r="E287" i="2" s="1"/>
  <c r="B286" i="2"/>
  <c r="C286" i="2" s="1"/>
  <c r="E286" i="2" s="1"/>
  <c r="B285" i="2"/>
  <c r="C285" i="2" s="1"/>
  <c r="E285" i="2" s="1"/>
  <c r="B284" i="2"/>
  <c r="C284" i="2" s="1"/>
  <c r="E284" i="2" s="1"/>
  <c r="B283" i="2"/>
  <c r="C283" i="2" s="1"/>
  <c r="E283" i="2" s="1"/>
  <c r="B282" i="2"/>
  <c r="C282" i="2" s="1"/>
  <c r="E282" i="2" s="1"/>
  <c r="B281" i="2"/>
  <c r="C281" i="2" s="1"/>
  <c r="E281" i="2" s="1"/>
  <c r="B280" i="2"/>
  <c r="C280" i="2" s="1"/>
  <c r="E280" i="2" s="1"/>
  <c r="B279" i="2"/>
  <c r="C279" i="2" s="1"/>
  <c r="E279" i="2" s="1"/>
  <c r="B278" i="2"/>
  <c r="C278" i="2" s="1"/>
  <c r="E278" i="2" s="1"/>
  <c r="B277" i="2"/>
  <c r="C277" i="2" s="1"/>
  <c r="E277" i="2" s="1"/>
  <c r="B276" i="2"/>
  <c r="C276" i="2" s="1"/>
  <c r="E276" i="2" s="1"/>
  <c r="B275" i="2"/>
  <c r="C275" i="2" s="1"/>
  <c r="E275" i="2" s="1"/>
  <c r="B274" i="2"/>
  <c r="C274" i="2" s="1"/>
  <c r="E274" i="2" s="1"/>
  <c r="B273" i="2"/>
  <c r="C273" i="2" s="1"/>
  <c r="E273" i="2" s="1"/>
  <c r="B272" i="2"/>
  <c r="C272" i="2" s="1"/>
  <c r="E272" i="2" s="1"/>
  <c r="B271" i="2"/>
  <c r="C271" i="2" s="1"/>
  <c r="E271" i="2" s="1"/>
  <c r="B270" i="2"/>
  <c r="C270" i="2" s="1"/>
  <c r="E270" i="2" s="1"/>
  <c r="B269" i="2"/>
  <c r="C269" i="2" s="1"/>
  <c r="E269" i="2" s="1"/>
  <c r="B268" i="2"/>
  <c r="C268" i="2" s="1"/>
  <c r="E268" i="2" s="1"/>
  <c r="B267" i="2"/>
  <c r="C267" i="2" s="1"/>
  <c r="E267" i="2" s="1"/>
  <c r="B266" i="2"/>
  <c r="C266" i="2" s="1"/>
  <c r="E266" i="2" s="1"/>
  <c r="B265" i="2"/>
  <c r="C265" i="2" s="1"/>
  <c r="E265" i="2" s="1"/>
  <c r="B264" i="2"/>
  <c r="C264" i="2" s="1"/>
  <c r="E264" i="2" s="1"/>
  <c r="B263" i="2"/>
  <c r="C263" i="2" s="1"/>
  <c r="E263" i="2" s="1"/>
  <c r="B262" i="2"/>
  <c r="C262" i="2" s="1"/>
  <c r="E262" i="2" s="1"/>
  <c r="B261" i="2"/>
  <c r="C261" i="2" s="1"/>
  <c r="E261" i="2" s="1"/>
  <c r="B260" i="2"/>
  <c r="C260" i="2" s="1"/>
  <c r="E260" i="2" s="1"/>
  <c r="B259" i="2"/>
  <c r="C259" i="2" s="1"/>
  <c r="E259" i="2" s="1"/>
  <c r="B258" i="2"/>
  <c r="C258" i="2" s="1"/>
  <c r="E258" i="2" s="1"/>
  <c r="B257" i="2"/>
  <c r="C257" i="2" s="1"/>
  <c r="E257" i="2" s="1"/>
  <c r="B256" i="2"/>
  <c r="C256" i="2" s="1"/>
  <c r="E256" i="2" s="1"/>
  <c r="B255" i="2"/>
  <c r="C255" i="2" s="1"/>
  <c r="E255" i="2" s="1"/>
  <c r="B254" i="2"/>
  <c r="C254" i="2" s="1"/>
  <c r="E254" i="2" s="1"/>
  <c r="B253" i="2"/>
  <c r="C253" i="2" s="1"/>
  <c r="E253" i="2" s="1"/>
  <c r="B252" i="2"/>
  <c r="C252" i="2" s="1"/>
  <c r="E252" i="2" s="1"/>
  <c r="B251" i="2"/>
  <c r="C251" i="2" s="1"/>
  <c r="E251" i="2" s="1"/>
  <c r="B250" i="2"/>
  <c r="C250" i="2" s="1"/>
  <c r="E250" i="2" s="1"/>
  <c r="B249" i="2"/>
  <c r="C249" i="2" s="1"/>
  <c r="E249" i="2" s="1"/>
  <c r="B248" i="2"/>
  <c r="C248" i="2" s="1"/>
  <c r="E248" i="2" s="1"/>
  <c r="B247" i="2"/>
  <c r="C247" i="2" s="1"/>
  <c r="E247" i="2" s="1"/>
  <c r="B246" i="2"/>
  <c r="C246" i="2" s="1"/>
  <c r="E246" i="2" s="1"/>
  <c r="B245" i="2"/>
  <c r="C245" i="2" s="1"/>
  <c r="E245" i="2" s="1"/>
  <c r="B244" i="2"/>
  <c r="C244" i="2" s="1"/>
  <c r="E244" i="2" s="1"/>
  <c r="B243" i="2"/>
  <c r="C243" i="2" s="1"/>
  <c r="E243" i="2" s="1"/>
  <c r="B242" i="2"/>
  <c r="C242" i="2" s="1"/>
  <c r="E242" i="2" s="1"/>
  <c r="B241" i="2"/>
  <c r="C241" i="2" s="1"/>
  <c r="E241" i="2" s="1"/>
  <c r="B240" i="2"/>
  <c r="C240" i="2" s="1"/>
  <c r="E240" i="2" s="1"/>
  <c r="B239" i="2"/>
  <c r="C239" i="2" s="1"/>
  <c r="E239" i="2" s="1"/>
  <c r="B238" i="2"/>
  <c r="C238" i="2" s="1"/>
  <c r="E238" i="2" s="1"/>
  <c r="B237" i="2"/>
  <c r="C237" i="2" s="1"/>
  <c r="E237" i="2" s="1"/>
  <c r="B236" i="2"/>
  <c r="C236" i="2" s="1"/>
  <c r="E236" i="2" s="1"/>
  <c r="B235" i="2"/>
  <c r="C235" i="2" s="1"/>
  <c r="E235" i="2" s="1"/>
  <c r="B234" i="2"/>
  <c r="C234" i="2" s="1"/>
  <c r="E234" i="2" s="1"/>
  <c r="B233" i="2"/>
  <c r="C233" i="2" s="1"/>
  <c r="E233" i="2" s="1"/>
  <c r="B232" i="2"/>
  <c r="C232" i="2" s="1"/>
  <c r="E232" i="2" s="1"/>
  <c r="B231" i="2"/>
  <c r="C231" i="2" s="1"/>
  <c r="E231" i="2" s="1"/>
  <c r="B230" i="2"/>
  <c r="C230" i="2" s="1"/>
  <c r="E230" i="2" s="1"/>
  <c r="B229" i="2"/>
  <c r="C229" i="2" s="1"/>
  <c r="E229" i="2" s="1"/>
  <c r="B228" i="2"/>
  <c r="C228" i="2" s="1"/>
  <c r="E228" i="2" s="1"/>
  <c r="B227" i="2"/>
  <c r="C227" i="2" s="1"/>
  <c r="E227" i="2" s="1"/>
  <c r="B226" i="2"/>
  <c r="C226" i="2" s="1"/>
  <c r="E226" i="2" s="1"/>
  <c r="B225" i="2"/>
  <c r="C225" i="2" s="1"/>
  <c r="E225" i="2" s="1"/>
  <c r="B224" i="2"/>
  <c r="C224" i="2" s="1"/>
  <c r="E224" i="2" s="1"/>
  <c r="B223" i="2"/>
  <c r="C223" i="2" s="1"/>
  <c r="E223" i="2" s="1"/>
  <c r="B222" i="2"/>
  <c r="C222" i="2" s="1"/>
  <c r="E222" i="2" s="1"/>
  <c r="B221" i="2"/>
  <c r="C221" i="2" s="1"/>
  <c r="E221" i="2" s="1"/>
  <c r="B220" i="2"/>
  <c r="C220" i="2" s="1"/>
  <c r="E220" i="2" s="1"/>
  <c r="B219" i="2"/>
  <c r="C219" i="2" s="1"/>
  <c r="E219" i="2" s="1"/>
  <c r="B218" i="2"/>
  <c r="C218" i="2" s="1"/>
  <c r="E218" i="2" s="1"/>
  <c r="B217" i="2"/>
  <c r="C217" i="2" s="1"/>
  <c r="E217" i="2" s="1"/>
  <c r="B216" i="2"/>
  <c r="C216" i="2" s="1"/>
  <c r="E216" i="2" s="1"/>
  <c r="B215" i="2"/>
  <c r="C215" i="2" s="1"/>
  <c r="E215" i="2" s="1"/>
  <c r="B214" i="2"/>
  <c r="C214" i="2" s="1"/>
  <c r="E214" i="2" s="1"/>
  <c r="B213" i="2"/>
  <c r="C213" i="2" s="1"/>
  <c r="E213" i="2" s="1"/>
  <c r="B212" i="2"/>
  <c r="C212" i="2" s="1"/>
  <c r="E212" i="2" s="1"/>
  <c r="B211" i="2"/>
  <c r="C211" i="2" s="1"/>
  <c r="E211" i="2" s="1"/>
  <c r="B210" i="2"/>
  <c r="C210" i="2" s="1"/>
  <c r="E210" i="2" s="1"/>
  <c r="B209" i="2"/>
  <c r="C209" i="2" s="1"/>
  <c r="E209" i="2" s="1"/>
  <c r="B208" i="2"/>
  <c r="C208" i="2" s="1"/>
  <c r="E208" i="2" s="1"/>
  <c r="B207" i="2"/>
  <c r="C207" i="2" s="1"/>
  <c r="E207" i="2" s="1"/>
  <c r="B206" i="2"/>
  <c r="C206" i="2" s="1"/>
  <c r="E206" i="2" s="1"/>
  <c r="B205" i="2"/>
  <c r="C205" i="2" s="1"/>
  <c r="E205" i="2" s="1"/>
  <c r="B204" i="2"/>
  <c r="C204" i="2" s="1"/>
  <c r="E204" i="2" s="1"/>
  <c r="B203" i="2"/>
  <c r="C203" i="2" s="1"/>
  <c r="E203" i="2" s="1"/>
  <c r="B202" i="2"/>
  <c r="C202" i="2" s="1"/>
  <c r="E202" i="2" s="1"/>
  <c r="B201" i="2"/>
  <c r="C201" i="2" s="1"/>
  <c r="E201" i="2" s="1"/>
  <c r="B200" i="2"/>
  <c r="C200" i="2" s="1"/>
  <c r="E200" i="2" s="1"/>
  <c r="B199" i="2"/>
  <c r="C199" i="2" s="1"/>
  <c r="E199" i="2" s="1"/>
  <c r="B198" i="2"/>
  <c r="C198" i="2" s="1"/>
  <c r="E198" i="2" s="1"/>
  <c r="B197" i="2"/>
  <c r="C197" i="2" s="1"/>
  <c r="E197" i="2" s="1"/>
  <c r="B196" i="2"/>
  <c r="C196" i="2" s="1"/>
  <c r="E196" i="2" s="1"/>
  <c r="B195" i="2"/>
  <c r="C195" i="2" s="1"/>
  <c r="E195" i="2" s="1"/>
  <c r="B194" i="2"/>
  <c r="C194" i="2" s="1"/>
  <c r="E194" i="2" s="1"/>
  <c r="B193" i="2"/>
  <c r="C193" i="2" s="1"/>
  <c r="E193" i="2" s="1"/>
  <c r="B192" i="2"/>
  <c r="C192" i="2" s="1"/>
  <c r="E192" i="2" s="1"/>
  <c r="B191" i="2"/>
  <c r="C191" i="2" s="1"/>
  <c r="E191" i="2" s="1"/>
  <c r="B190" i="2"/>
  <c r="C190" i="2" s="1"/>
  <c r="E190" i="2" s="1"/>
  <c r="B189" i="2"/>
  <c r="C189" i="2" s="1"/>
  <c r="E189" i="2" s="1"/>
  <c r="B188" i="2"/>
  <c r="C188" i="2" s="1"/>
  <c r="E188" i="2" s="1"/>
  <c r="B187" i="2"/>
  <c r="C187" i="2" s="1"/>
  <c r="E187" i="2" s="1"/>
  <c r="B186" i="2"/>
  <c r="C186" i="2" s="1"/>
  <c r="E186" i="2" s="1"/>
  <c r="B185" i="2"/>
  <c r="C185" i="2" s="1"/>
  <c r="E185" i="2" s="1"/>
  <c r="B184" i="2"/>
  <c r="C184" i="2" s="1"/>
  <c r="E184" i="2" s="1"/>
  <c r="B183" i="2"/>
  <c r="C183" i="2" s="1"/>
  <c r="E183" i="2" s="1"/>
  <c r="B182" i="2"/>
  <c r="C182" i="2" s="1"/>
  <c r="E182" i="2" s="1"/>
  <c r="B181" i="2"/>
  <c r="C181" i="2" s="1"/>
  <c r="E181" i="2" s="1"/>
  <c r="B180" i="2"/>
  <c r="C180" i="2" s="1"/>
  <c r="E180" i="2" s="1"/>
  <c r="B179" i="2"/>
  <c r="C179" i="2" s="1"/>
  <c r="E179" i="2" s="1"/>
  <c r="B178" i="2"/>
  <c r="C178" i="2" s="1"/>
  <c r="E178" i="2" s="1"/>
  <c r="B177" i="2"/>
  <c r="C177" i="2" s="1"/>
  <c r="E177" i="2" s="1"/>
  <c r="B176" i="2"/>
  <c r="C176" i="2" s="1"/>
  <c r="E176" i="2" s="1"/>
  <c r="B175" i="2"/>
  <c r="C175" i="2" s="1"/>
  <c r="E175" i="2" s="1"/>
  <c r="B174" i="2"/>
  <c r="C174" i="2" s="1"/>
  <c r="E174" i="2" s="1"/>
  <c r="B173" i="2"/>
  <c r="C173" i="2" s="1"/>
  <c r="E173" i="2" s="1"/>
  <c r="B172" i="2"/>
  <c r="C172" i="2" s="1"/>
  <c r="E172" i="2" s="1"/>
  <c r="B171" i="2"/>
  <c r="C171" i="2" s="1"/>
  <c r="E171" i="2" s="1"/>
  <c r="B170" i="2"/>
  <c r="C170" i="2" s="1"/>
  <c r="E170" i="2" s="1"/>
  <c r="B169" i="2"/>
  <c r="C169" i="2" s="1"/>
  <c r="E169" i="2" s="1"/>
  <c r="B168" i="2"/>
  <c r="C168" i="2" s="1"/>
  <c r="E168" i="2" s="1"/>
  <c r="B167" i="2"/>
  <c r="C167" i="2" s="1"/>
  <c r="E167" i="2" s="1"/>
  <c r="B166" i="2"/>
  <c r="C166" i="2" s="1"/>
  <c r="E166" i="2" s="1"/>
  <c r="B165" i="2"/>
  <c r="C165" i="2" s="1"/>
  <c r="E165" i="2" s="1"/>
  <c r="B164" i="2"/>
  <c r="C164" i="2" s="1"/>
  <c r="E164" i="2" s="1"/>
  <c r="B163" i="2"/>
  <c r="C163" i="2" s="1"/>
  <c r="E163" i="2" s="1"/>
  <c r="B162" i="2"/>
  <c r="C162" i="2" s="1"/>
  <c r="E162" i="2" s="1"/>
  <c r="B161" i="2"/>
  <c r="C161" i="2" s="1"/>
  <c r="E161" i="2" s="1"/>
  <c r="B160" i="2"/>
  <c r="C160" i="2" s="1"/>
  <c r="E160" i="2" s="1"/>
  <c r="B159" i="2"/>
  <c r="C159" i="2" s="1"/>
  <c r="E159" i="2" s="1"/>
  <c r="B158" i="2"/>
  <c r="C158" i="2" s="1"/>
  <c r="E158" i="2" s="1"/>
  <c r="B157" i="2"/>
  <c r="C157" i="2" s="1"/>
  <c r="E157" i="2" s="1"/>
  <c r="B156" i="2"/>
  <c r="C156" i="2" s="1"/>
  <c r="E156" i="2" s="1"/>
  <c r="B155" i="2"/>
  <c r="C155" i="2" s="1"/>
  <c r="E155" i="2" s="1"/>
  <c r="B154" i="2"/>
  <c r="C154" i="2" s="1"/>
  <c r="E154" i="2" s="1"/>
  <c r="B153" i="2"/>
  <c r="C153" i="2" s="1"/>
  <c r="E153" i="2" s="1"/>
  <c r="B152" i="2"/>
  <c r="C152" i="2" s="1"/>
  <c r="E152" i="2" s="1"/>
  <c r="B151" i="2"/>
  <c r="C151" i="2" s="1"/>
  <c r="E151" i="2" s="1"/>
  <c r="B150" i="2"/>
  <c r="C150" i="2" s="1"/>
  <c r="E150" i="2" s="1"/>
  <c r="B149" i="2"/>
  <c r="C149" i="2" s="1"/>
  <c r="E149" i="2" s="1"/>
  <c r="B148" i="2"/>
  <c r="C148" i="2" s="1"/>
  <c r="E148" i="2" s="1"/>
  <c r="B147" i="2"/>
  <c r="C147" i="2" s="1"/>
  <c r="E147" i="2" s="1"/>
  <c r="B146" i="2"/>
  <c r="C146" i="2" s="1"/>
  <c r="E146" i="2" s="1"/>
  <c r="B145" i="2"/>
  <c r="C145" i="2" s="1"/>
  <c r="E145" i="2" s="1"/>
  <c r="B144" i="2"/>
  <c r="C144" i="2" s="1"/>
  <c r="E144" i="2" s="1"/>
  <c r="B143" i="2"/>
  <c r="C143" i="2" s="1"/>
  <c r="E143" i="2" s="1"/>
  <c r="B142" i="2"/>
  <c r="C142" i="2" s="1"/>
  <c r="E142" i="2" s="1"/>
  <c r="B141" i="2"/>
  <c r="C141" i="2" s="1"/>
  <c r="E141" i="2" s="1"/>
  <c r="B140" i="2"/>
  <c r="C140" i="2" s="1"/>
  <c r="E140" i="2" s="1"/>
  <c r="B139" i="2"/>
  <c r="C139" i="2" s="1"/>
  <c r="E139" i="2" s="1"/>
  <c r="B138" i="2"/>
  <c r="C138" i="2" s="1"/>
  <c r="E138" i="2" s="1"/>
  <c r="B137" i="2"/>
  <c r="C137" i="2" s="1"/>
  <c r="E137" i="2" s="1"/>
  <c r="B136" i="2"/>
  <c r="C136" i="2" s="1"/>
  <c r="E136" i="2" s="1"/>
  <c r="B135" i="2"/>
  <c r="C135" i="2" s="1"/>
  <c r="E135" i="2" s="1"/>
  <c r="B134" i="2"/>
  <c r="C134" i="2" s="1"/>
  <c r="E134" i="2" s="1"/>
  <c r="B133" i="2"/>
  <c r="C133" i="2" s="1"/>
  <c r="E133" i="2" s="1"/>
  <c r="B132" i="2"/>
  <c r="C132" i="2" s="1"/>
  <c r="E132" i="2" s="1"/>
  <c r="B131" i="2"/>
  <c r="C131" i="2" s="1"/>
  <c r="E131" i="2" s="1"/>
  <c r="C130" i="2"/>
  <c r="E130" i="2" s="1"/>
  <c r="B130" i="2"/>
  <c r="B129" i="2"/>
  <c r="C129" i="2" s="1"/>
  <c r="E129" i="2" s="1"/>
  <c r="B128" i="2"/>
  <c r="C128" i="2" s="1"/>
  <c r="E128" i="2" s="1"/>
  <c r="B127" i="2"/>
  <c r="C127" i="2" s="1"/>
  <c r="E127" i="2" s="1"/>
  <c r="B126" i="2"/>
  <c r="C126" i="2" s="1"/>
  <c r="E126" i="2" s="1"/>
  <c r="B125" i="2"/>
  <c r="C125" i="2" s="1"/>
  <c r="E125" i="2" s="1"/>
  <c r="B124" i="2"/>
  <c r="C124" i="2" s="1"/>
  <c r="E124" i="2" s="1"/>
  <c r="B123" i="2"/>
  <c r="C123" i="2" s="1"/>
  <c r="E123" i="2" s="1"/>
  <c r="B122" i="2"/>
  <c r="C122" i="2" s="1"/>
  <c r="E122" i="2" s="1"/>
  <c r="B121" i="2"/>
  <c r="C121" i="2" s="1"/>
  <c r="E121" i="2" s="1"/>
  <c r="B120" i="2"/>
  <c r="C120" i="2" s="1"/>
  <c r="E120" i="2" s="1"/>
  <c r="B119" i="2"/>
  <c r="C119" i="2" s="1"/>
  <c r="E119" i="2" s="1"/>
  <c r="B118" i="2"/>
  <c r="C118" i="2" s="1"/>
  <c r="E118" i="2" s="1"/>
  <c r="B117" i="2"/>
  <c r="C117" i="2" s="1"/>
  <c r="E117" i="2" s="1"/>
  <c r="B116" i="2"/>
  <c r="C116" i="2" s="1"/>
  <c r="E116" i="2" s="1"/>
  <c r="B115" i="2"/>
  <c r="C115" i="2" s="1"/>
  <c r="E115" i="2" s="1"/>
  <c r="B114" i="2"/>
  <c r="C114" i="2" s="1"/>
  <c r="E114" i="2" s="1"/>
  <c r="B113" i="2"/>
  <c r="C113" i="2" s="1"/>
  <c r="E113" i="2" s="1"/>
  <c r="B112" i="2"/>
  <c r="C112" i="2" s="1"/>
  <c r="E112" i="2" s="1"/>
  <c r="B111" i="2"/>
  <c r="C111" i="2" s="1"/>
  <c r="E111" i="2" s="1"/>
  <c r="B110" i="2"/>
  <c r="C110" i="2" s="1"/>
  <c r="E110" i="2" s="1"/>
  <c r="B109" i="2"/>
  <c r="C109" i="2" s="1"/>
  <c r="E109" i="2" s="1"/>
  <c r="B108" i="2"/>
  <c r="C108" i="2" s="1"/>
  <c r="E108" i="2" s="1"/>
  <c r="B107" i="2"/>
  <c r="C107" i="2" s="1"/>
  <c r="E107" i="2" s="1"/>
  <c r="B106" i="2"/>
  <c r="C106" i="2" s="1"/>
  <c r="E106" i="2" s="1"/>
  <c r="B105" i="2"/>
  <c r="C105" i="2" s="1"/>
  <c r="E105" i="2" s="1"/>
  <c r="B104" i="2"/>
  <c r="C104" i="2" s="1"/>
  <c r="E104" i="2" s="1"/>
  <c r="B103" i="2"/>
  <c r="C103" i="2" s="1"/>
  <c r="E103" i="2" s="1"/>
  <c r="B102" i="2"/>
  <c r="C102" i="2" s="1"/>
  <c r="E102" i="2" s="1"/>
  <c r="B101" i="2"/>
  <c r="C101" i="2" s="1"/>
  <c r="E101" i="2" s="1"/>
  <c r="B100" i="2"/>
  <c r="C100" i="2" s="1"/>
  <c r="E100" i="2" s="1"/>
  <c r="B99" i="2"/>
  <c r="C99" i="2" s="1"/>
  <c r="E99" i="2" s="1"/>
  <c r="B98" i="2"/>
  <c r="C98" i="2" s="1"/>
  <c r="E98" i="2" s="1"/>
  <c r="B97" i="2"/>
  <c r="C97" i="2" s="1"/>
  <c r="E97" i="2" s="1"/>
  <c r="B96" i="2"/>
  <c r="C96" i="2" s="1"/>
  <c r="E96" i="2" s="1"/>
  <c r="B95" i="2"/>
  <c r="C95" i="2" s="1"/>
  <c r="E95" i="2" s="1"/>
  <c r="B94" i="2"/>
  <c r="C94" i="2" s="1"/>
  <c r="E94" i="2" s="1"/>
  <c r="B93" i="2"/>
  <c r="C93" i="2" s="1"/>
  <c r="E93" i="2" s="1"/>
  <c r="B92" i="2"/>
  <c r="C92" i="2" s="1"/>
  <c r="E92" i="2" s="1"/>
  <c r="B91" i="2"/>
  <c r="C91" i="2" s="1"/>
  <c r="E91" i="2" s="1"/>
  <c r="B90" i="2"/>
  <c r="C90" i="2" s="1"/>
  <c r="E90" i="2" s="1"/>
  <c r="B89" i="2"/>
  <c r="C89" i="2" s="1"/>
  <c r="E89" i="2" s="1"/>
  <c r="B88" i="2"/>
  <c r="C88" i="2" s="1"/>
  <c r="E88" i="2" s="1"/>
  <c r="B87" i="2"/>
  <c r="C87" i="2" s="1"/>
  <c r="E87" i="2" s="1"/>
  <c r="B86" i="2"/>
  <c r="C86" i="2" s="1"/>
  <c r="E86" i="2" s="1"/>
  <c r="B85" i="2"/>
  <c r="C85" i="2" s="1"/>
  <c r="E85" i="2" s="1"/>
  <c r="B84" i="2"/>
  <c r="C84" i="2" s="1"/>
  <c r="E84" i="2" s="1"/>
  <c r="B83" i="2"/>
  <c r="C83" i="2" s="1"/>
  <c r="E83" i="2" s="1"/>
  <c r="B82" i="2"/>
  <c r="C82" i="2" s="1"/>
  <c r="E82" i="2" s="1"/>
  <c r="B81" i="2"/>
  <c r="C81" i="2" s="1"/>
  <c r="E81" i="2" s="1"/>
  <c r="B80" i="2"/>
  <c r="C80" i="2" s="1"/>
  <c r="E80" i="2" s="1"/>
  <c r="B79" i="2"/>
  <c r="C79" i="2" s="1"/>
  <c r="E79" i="2" s="1"/>
  <c r="B78" i="2"/>
  <c r="C78" i="2" s="1"/>
  <c r="E78" i="2" s="1"/>
  <c r="B77" i="2"/>
  <c r="C77" i="2" s="1"/>
  <c r="E77" i="2" s="1"/>
  <c r="B76" i="2"/>
  <c r="C76" i="2" s="1"/>
  <c r="E76" i="2" s="1"/>
  <c r="B75" i="2"/>
  <c r="C75" i="2" s="1"/>
  <c r="E75" i="2" s="1"/>
  <c r="B74" i="2"/>
  <c r="C74" i="2" s="1"/>
  <c r="E74" i="2" s="1"/>
  <c r="B73" i="2"/>
  <c r="C73" i="2" s="1"/>
  <c r="E73" i="2" s="1"/>
  <c r="B72" i="2"/>
  <c r="C72" i="2" s="1"/>
  <c r="E72" i="2" s="1"/>
  <c r="B71" i="2"/>
  <c r="C71" i="2" s="1"/>
  <c r="E71" i="2" s="1"/>
  <c r="B70" i="2"/>
  <c r="C70" i="2" s="1"/>
  <c r="E70" i="2" s="1"/>
  <c r="B69" i="2"/>
  <c r="C69" i="2" s="1"/>
  <c r="E69" i="2" s="1"/>
  <c r="B68" i="2"/>
  <c r="C68" i="2" s="1"/>
  <c r="E68" i="2" s="1"/>
  <c r="B67" i="2"/>
  <c r="C67" i="2" s="1"/>
  <c r="E67" i="2" s="1"/>
  <c r="B66" i="2"/>
  <c r="C66" i="2" s="1"/>
  <c r="E66" i="2" s="1"/>
  <c r="B65" i="2"/>
  <c r="C65" i="2" s="1"/>
  <c r="E65" i="2" s="1"/>
  <c r="B64" i="2"/>
  <c r="C64" i="2" s="1"/>
  <c r="E64" i="2" s="1"/>
  <c r="B63" i="2"/>
  <c r="C63" i="2" s="1"/>
  <c r="E63" i="2" s="1"/>
  <c r="B62" i="2"/>
  <c r="C62" i="2" s="1"/>
  <c r="E62" i="2" s="1"/>
  <c r="B61" i="2"/>
  <c r="C61" i="2" s="1"/>
  <c r="E61" i="2" s="1"/>
  <c r="B60" i="2"/>
  <c r="C60" i="2" s="1"/>
  <c r="E60" i="2" s="1"/>
  <c r="B59" i="2"/>
  <c r="C59" i="2" s="1"/>
  <c r="E59" i="2" s="1"/>
  <c r="B58" i="2"/>
  <c r="C58" i="2" s="1"/>
  <c r="E58" i="2" s="1"/>
  <c r="B57" i="2"/>
  <c r="C57" i="2" s="1"/>
  <c r="E57" i="2" s="1"/>
  <c r="B56" i="2"/>
  <c r="C56" i="2" s="1"/>
  <c r="E56" i="2" s="1"/>
  <c r="B55" i="2"/>
  <c r="C55" i="2" s="1"/>
  <c r="E55" i="2" s="1"/>
  <c r="B54" i="2"/>
  <c r="C54" i="2" s="1"/>
  <c r="E54" i="2" s="1"/>
  <c r="B53" i="2"/>
  <c r="C53" i="2" s="1"/>
  <c r="E53" i="2" s="1"/>
  <c r="B52" i="2"/>
  <c r="C52" i="2" s="1"/>
  <c r="E52" i="2" s="1"/>
  <c r="B51" i="2"/>
  <c r="C51" i="2" s="1"/>
  <c r="E51" i="2" s="1"/>
  <c r="B50" i="2"/>
  <c r="C50" i="2" s="1"/>
  <c r="E50" i="2" s="1"/>
  <c r="B49" i="2"/>
  <c r="C49" i="2" s="1"/>
  <c r="E49" i="2" s="1"/>
  <c r="B48" i="2"/>
  <c r="C48" i="2" s="1"/>
  <c r="E48" i="2" s="1"/>
  <c r="B47" i="2"/>
  <c r="C47" i="2" s="1"/>
  <c r="E47" i="2" s="1"/>
  <c r="B46" i="2"/>
  <c r="C46" i="2" s="1"/>
  <c r="E46" i="2" s="1"/>
  <c r="B45" i="2"/>
  <c r="C45" i="2" s="1"/>
  <c r="E45" i="2" s="1"/>
  <c r="B44" i="2"/>
  <c r="C44" i="2" s="1"/>
  <c r="E44" i="2" s="1"/>
  <c r="B43" i="2"/>
  <c r="C43" i="2" s="1"/>
  <c r="E43" i="2" s="1"/>
  <c r="B42" i="2"/>
  <c r="C42" i="2" s="1"/>
  <c r="E42" i="2" s="1"/>
  <c r="B41" i="2"/>
  <c r="C41" i="2" s="1"/>
  <c r="E41" i="2" s="1"/>
  <c r="B40" i="2"/>
  <c r="C40" i="2" s="1"/>
  <c r="E40" i="2" s="1"/>
  <c r="B39" i="2"/>
  <c r="C39" i="2" s="1"/>
  <c r="E39" i="2" s="1"/>
  <c r="B38" i="2"/>
  <c r="C38" i="2" s="1"/>
  <c r="E38" i="2" s="1"/>
  <c r="B37" i="2"/>
  <c r="C37" i="2" s="1"/>
  <c r="E37" i="2" s="1"/>
  <c r="B36" i="2"/>
  <c r="C36" i="2" s="1"/>
  <c r="E36" i="2" s="1"/>
  <c r="B35" i="2"/>
  <c r="C35" i="2" s="1"/>
  <c r="E35" i="2" s="1"/>
  <c r="B34" i="2"/>
  <c r="C34" i="2" s="1"/>
  <c r="E34" i="2" s="1"/>
  <c r="B33" i="2"/>
  <c r="C33" i="2" s="1"/>
  <c r="E33" i="2" s="1"/>
  <c r="B32" i="2"/>
  <c r="C32" i="2" s="1"/>
  <c r="E32" i="2" s="1"/>
  <c r="B31" i="2"/>
  <c r="C31" i="2" s="1"/>
  <c r="E31" i="2" s="1"/>
  <c r="B30" i="2"/>
  <c r="C30" i="2" s="1"/>
  <c r="E30" i="2" s="1"/>
  <c r="B29" i="2"/>
  <c r="C29" i="2" s="1"/>
  <c r="E29" i="2" s="1"/>
  <c r="B28" i="2"/>
  <c r="C28" i="2" s="1"/>
  <c r="E28" i="2" s="1"/>
  <c r="B27" i="2"/>
  <c r="C27" i="2" s="1"/>
  <c r="E27" i="2" s="1"/>
  <c r="C26" i="2"/>
  <c r="E26" i="2" s="1"/>
  <c r="B26" i="2"/>
  <c r="B25" i="2"/>
  <c r="C25" i="2" s="1"/>
  <c r="E25" i="2" s="1"/>
  <c r="B24" i="2"/>
  <c r="C24" i="2" s="1"/>
  <c r="E24" i="2" s="1"/>
  <c r="B23" i="2"/>
  <c r="C23" i="2" s="1"/>
  <c r="E23" i="2" s="1"/>
  <c r="B22" i="2"/>
  <c r="C22" i="2" s="1"/>
  <c r="E22" i="2" s="1"/>
  <c r="B21" i="2"/>
  <c r="C21" i="2" s="1"/>
  <c r="E21" i="2" s="1"/>
  <c r="B20" i="2"/>
  <c r="C20" i="2" s="1"/>
  <c r="E20" i="2" s="1"/>
  <c r="C19" i="2"/>
  <c r="E19" i="2" s="1"/>
  <c r="B19" i="2"/>
  <c r="B18" i="2"/>
  <c r="C18" i="2" s="1"/>
  <c r="E18" i="2" s="1"/>
  <c r="B17" i="2"/>
  <c r="C17" i="2" s="1"/>
  <c r="E17" i="2" s="1"/>
  <c r="B16" i="2"/>
  <c r="C16" i="2" s="1"/>
  <c r="E16" i="2" s="1"/>
  <c r="B15" i="2"/>
  <c r="C15" i="2" s="1"/>
  <c r="E15" i="2" s="1"/>
  <c r="B14" i="2"/>
  <c r="C14" i="2" s="1"/>
  <c r="E14" i="2" s="1"/>
  <c r="B13" i="2"/>
  <c r="C13" i="2" s="1"/>
  <c r="E13" i="2" s="1"/>
  <c r="B12" i="2"/>
  <c r="C12" i="2" s="1"/>
  <c r="E12" i="2" s="1"/>
  <c r="B11" i="2"/>
  <c r="C11" i="2" s="1"/>
  <c r="E11" i="2" s="1"/>
  <c r="B10" i="2"/>
  <c r="C10" i="2" s="1"/>
  <c r="E10" i="2" s="1"/>
  <c r="B9" i="2"/>
  <c r="C9" i="2" s="1"/>
  <c r="E9" i="2" s="1"/>
  <c r="B8" i="2"/>
  <c r="C8" i="2" s="1"/>
  <c r="E8" i="2" s="1"/>
  <c r="B7" i="2"/>
  <c r="C7" i="2" s="1"/>
  <c r="E7" i="2" s="1"/>
  <c r="B6" i="2"/>
  <c r="C6" i="2" s="1"/>
  <c r="E6" i="2" s="1"/>
  <c r="B5" i="2"/>
  <c r="C5" i="2" s="1"/>
  <c r="E5" i="2" s="1"/>
  <c r="B2" i="2"/>
  <c r="C2" i="2" s="1"/>
  <c r="E2" i="2" s="1"/>
  <c r="K26" i="1"/>
  <c r="N725" i="7"/>
  <c r="N724" i="7"/>
  <c r="N723" i="7"/>
  <c r="N722" i="7"/>
  <c r="N721" i="7"/>
  <c r="N720" i="7"/>
  <c r="N719" i="7"/>
  <c r="N718" i="7"/>
  <c r="N717" i="7"/>
  <c r="N716" i="7"/>
  <c r="N715" i="7"/>
  <c r="N714" i="7"/>
  <c r="N713" i="7"/>
  <c r="N712" i="7"/>
  <c r="N711" i="7"/>
  <c r="N710" i="7"/>
  <c r="N709" i="7"/>
  <c r="N708" i="7"/>
  <c r="N707" i="7"/>
  <c r="N706" i="7"/>
  <c r="N705" i="7"/>
  <c r="N704" i="7"/>
  <c r="N703" i="7"/>
  <c r="L639" i="7"/>
  <c r="O639" i="7"/>
  <c r="P639" i="7"/>
  <c r="L640" i="7"/>
  <c r="O640" i="7"/>
  <c r="P640" i="7"/>
  <c r="L641" i="7"/>
  <c r="O641" i="7"/>
  <c r="P641" i="7"/>
  <c r="L642" i="7"/>
  <c r="O642" i="7"/>
  <c r="P642" i="7"/>
  <c r="L643" i="7"/>
  <c r="O643" i="7"/>
  <c r="P643" i="7"/>
  <c r="L644" i="7"/>
  <c r="O644" i="7"/>
  <c r="P644" i="7"/>
  <c r="L645" i="7"/>
  <c r="O645" i="7"/>
  <c r="P645" i="7"/>
  <c r="L646" i="7"/>
  <c r="O646" i="7"/>
  <c r="P646" i="7"/>
  <c r="L647" i="7"/>
  <c r="O647" i="7"/>
  <c r="P647" i="7"/>
  <c r="L648" i="7"/>
  <c r="O648" i="7"/>
  <c r="P648" i="7"/>
  <c r="L649" i="7"/>
  <c r="O649" i="7"/>
  <c r="P649" i="7"/>
  <c r="L650" i="7"/>
  <c r="O650" i="7"/>
  <c r="P650" i="7"/>
  <c r="L651" i="7"/>
  <c r="O651" i="7"/>
  <c r="P651" i="7"/>
  <c r="L652" i="7"/>
  <c r="O652" i="7"/>
  <c r="P652" i="7"/>
  <c r="L653" i="7"/>
  <c r="O653" i="7"/>
  <c r="P653" i="7"/>
  <c r="L654" i="7"/>
  <c r="O654" i="7"/>
  <c r="P654" i="7"/>
  <c r="L655" i="7"/>
  <c r="O655" i="7"/>
  <c r="P655" i="7"/>
  <c r="L656" i="7"/>
  <c r="O656" i="7"/>
  <c r="P656" i="7"/>
  <c r="L657" i="7"/>
  <c r="O657" i="7"/>
  <c r="P657" i="7"/>
  <c r="L658" i="7"/>
  <c r="O658" i="7"/>
  <c r="P658" i="7"/>
  <c r="L659" i="7"/>
  <c r="O659" i="7"/>
  <c r="P659" i="7"/>
  <c r="L660" i="7"/>
  <c r="O660" i="7"/>
  <c r="P660" i="7"/>
  <c r="L661" i="7"/>
  <c r="O661" i="7"/>
  <c r="P661" i="7"/>
  <c r="L662" i="7"/>
  <c r="O662" i="7"/>
  <c r="P662" i="7"/>
  <c r="L663" i="7"/>
  <c r="O663" i="7"/>
  <c r="P663" i="7"/>
  <c r="L664" i="7"/>
  <c r="O664" i="7"/>
  <c r="P664" i="7"/>
  <c r="L665" i="7"/>
  <c r="O665" i="7"/>
  <c r="P665" i="7"/>
  <c r="L666" i="7"/>
  <c r="O666" i="7"/>
  <c r="P666" i="7"/>
  <c r="L667" i="7"/>
  <c r="O667" i="7"/>
  <c r="P667" i="7"/>
  <c r="L668" i="7"/>
  <c r="O668" i="7"/>
  <c r="P668" i="7"/>
  <c r="L669" i="7"/>
  <c r="O669" i="7"/>
  <c r="P669" i="7"/>
  <c r="L670" i="7"/>
  <c r="O670" i="7"/>
  <c r="P670" i="7"/>
  <c r="L671" i="7"/>
  <c r="O671" i="7"/>
  <c r="P671" i="7"/>
  <c r="L672" i="7"/>
  <c r="O672" i="7"/>
  <c r="P672" i="7"/>
  <c r="L673" i="7"/>
  <c r="O673" i="7"/>
  <c r="P673" i="7"/>
  <c r="L674" i="7"/>
  <c r="O674" i="7"/>
  <c r="P674" i="7"/>
  <c r="L675" i="7"/>
  <c r="O675" i="7"/>
  <c r="P675" i="7"/>
  <c r="L676" i="7"/>
  <c r="O676" i="7"/>
  <c r="P676" i="7"/>
  <c r="L677" i="7"/>
  <c r="O677" i="7"/>
  <c r="P677" i="7"/>
  <c r="L678" i="7"/>
  <c r="O678" i="7"/>
  <c r="P678" i="7"/>
  <c r="L679" i="7"/>
  <c r="O679" i="7"/>
  <c r="P679" i="7"/>
  <c r="L680" i="7"/>
  <c r="O680" i="7"/>
  <c r="P680" i="7"/>
  <c r="L681" i="7"/>
  <c r="O681" i="7"/>
  <c r="P681" i="7"/>
  <c r="L682" i="7"/>
  <c r="O682" i="7"/>
  <c r="P682" i="7"/>
  <c r="L683" i="7"/>
  <c r="O683" i="7"/>
  <c r="P683" i="7"/>
  <c r="L684" i="7"/>
  <c r="O684" i="7"/>
  <c r="P684" i="7"/>
  <c r="L685" i="7"/>
  <c r="O685" i="7"/>
  <c r="P685" i="7"/>
  <c r="L686" i="7"/>
  <c r="O686" i="7"/>
  <c r="P686" i="7"/>
  <c r="L687" i="7"/>
  <c r="O687" i="7"/>
  <c r="P687" i="7"/>
  <c r="L688" i="7"/>
  <c r="O688" i="7"/>
  <c r="P688" i="7"/>
  <c r="L689" i="7"/>
  <c r="O689" i="7"/>
  <c r="P689" i="7"/>
  <c r="L690" i="7"/>
  <c r="O690" i="7"/>
  <c r="P690" i="7"/>
  <c r="L691" i="7"/>
  <c r="O691" i="7"/>
  <c r="P691" i="7"/>
  <c r="L692" i="7"/>
  <c r="O692" i="7"/>
  <c r="P692" i="7"/>
  <c r="L693" i="7"/>
  <c r="O693" i="7"/>
  <c r="P693" i="7"/>
  <c r="L694" i="7"/>
  <c r="O694" i="7"/>
  <c r="P694" i="7"/>
  <c r="L695" i="7"/>
  <c r="O695" i="7"/>
  <c r="P695" i="7"/>
  <c r="L696" i="7"/>
  <c r="O696" i="7"/>
  <c r="P696" i="7"/>
  <c r="L697" i="7"/>
  <c r="O697" i="7"/>
  <c r="P697" i="7"/>
  <c r="L698" i="7"/>
  <c r="O698" i="7"/>
  <c r="P698" i="7"/>
  <c r="L699" i="7"/>
  <c r="O699" i="7"/>
  <c r="P699" i="7"/>
  <c r="L700" i="7"/>
  <c r="O700" i="7"/>
  <c r="P700" i="7"/>
  <c r="L701" i="7"/>
  <c r="O701" i="7"/>
  <c r="P701" i="7"/>
  <c r="L702" i="7"/>
  <c r="O702" i="7"/>
  <c r="P702" i="7"/>
  <c r="L703" i="7"/>
  <c r="O703" i="7"/>
  <c r="P703" i="7"/>
  <c r="L704" i="7"/>
  <c r="O704" i="7"/>
  <c r="P704" i="7"/>
  <c r="L705" i="7"/>
  <c r="O705" i="7"/>
  <c r="P705" i="7"/>
  <c r="L706" i="7"/>
  <c r="O706" i="7"/>
  <c r="P706" i="7"/>
  <c r="L707" i="7"/>
  <c r="O707" i="7"/>
  <c r="P707" i="7"/>
  <c r="L708" i="7"/>
  <c r="O708" i="7"/>
  <c r="P708" i="7"/>
  <c r="L709" i="7"/>
  <c r="O709" i="7"/>
  <c r="P709" i="7"/>
  <c r="L710" i="7"/>
  <c r="O710" i="7"/>
  <c r="P710" i="7"/>
  <c r="L711" i="7"/>
  <c r="O711" i="7"/>
  <c r="P711" i="7"/>
  <c r="L712" i="7"/>
  <c r="O712" i="7"/>
  <c r="P712" i="7"/>
  <c r="L713" i="7"/>
  <c r="O713" i="7"/>
  <c r="P713" i="7"/>
  <c r="L714" i="7"/>
  <c r="O714" i="7"/>
  <c r="P714" i="7"/>
  <c r="L715" i="7"/>
  <c r="O715" i="7"/>
  <c r="P715" i="7"/>
  <c r="L716" i="7"/>
  <c r="O716" i="7"/>
  <c r="P716" i="7"/>
  <c r="L717" i="7"/>
  <c r="O717" i="7"/>
  <c r="P717" i="7"/>
  <c r="L718" i="7"/>
  <c r="O718" i="7"/>
  <c r="P718" i="7"/>
  <c r="L719" i="7"/>
  <c r="O719" i="7"/>
  <c r="P719" i="7"/>
  <c r="L720" i="7"/>
  <c r="O720" i="7"/>
  <c r="P720" i="7"/>
  <c r="L721" i="7"/>
  <c r="O721" i="7"/>
  <c r="P721" i="7"/>
  <c r="L722" i="7"/>
  <c r="O722" i="7"/>
  <c r="P722" i="7"/>
  <c r="L723" i="7"/>
  <c r="O723" i="7"/>
  <c r="P723" i="7"/>
  <c r="L724" i="7"/>
  <c r="O724" i="7"/>
  <c r="P724" i="7"/>
  <c r="L725" i="7"/>
  <c r="O725" i="7"/>
  <c r="P725" i="7"/>
  <c r="O630" i="7"/>
  <c r="P630" i="7"/>
  <c r="O631" i="7"/>
  <c r="P631" i="7"/>
  <c r="O632" i="7"/>
  <c r="P632" i="7"/>
  <c r="O633" i="7"/>
  <c r="P633" i="7"/>
  <c r="O634" i="7"/>
  <c r="P634" i="7"/>
  <c r="O635" i="7"/>
  <c r="P635" i="7"/>
  <c r="O636" i="7"/>
  <c r="P636" i="7"/>
  <c r="O637" i="7"/>
  <c r="P637" i="7"/>
  <c r="O638" i="7"/>
  <c r="P638" i="7"/>
  <c r="O622" i="7"/>
  <c r="P622" i="7"/>
  <c r="O623" i="7"/>
  <c r="P623" i="7"/>
  <c r="O624" i="7"/>
  <c r="P624" i="7"/>
  <c r="O625" i="7"/>
  <c r="P625" i="7"/>
  <c r="O626" i="7"/>
  <c r="P626" i="7"/>
  <c r="O627" i="7"/>
  <c r="P627" i="7"/>
  <c r="O628" i="7"/>
  <c r="P628" i="7"/>
  <c r="O629" i="7"/>
  <c r="P629" i="7"/>
  <c r="P621" i="7"/>
  <c r="O621" i="7"/>
  <c r="B679" i="7"/>
  <c r="C679" i="7" s="1"/>
  <c r="E679" i="7" s="1"/>
  <c r="B680" i="7"/>
  <c r="C680" i="7" s="1"/>
  <c r="E680" i="7" s="1"/>
  <c r="B681" i="7"/>
  <c r="C681" i="7" s="1"/>
  <c r="E681" i="7" s="1"/>
  <c r="B678" i="7"/>
  <c r="C678" i="7" s="1"/>
  <c r="E678" i="7" s="1"/>
  <c r="B677" i="7"/>
  <c r="C677" i="7" s="1"/>
  <c r="E677" i="7" s="1"/>
  <c r="B676" i="7"/>
  <c r="C676" i="7" s="1"/>
  <c r="E676" i="7" s="1"/>
  <c r="B675" i="7"/>
  <c r="C675" i="7" s="1"/>
  <c r="E675" i="7" s="1"/>
  <c r="B674" i="7"/>
  <c r="C674" i="7" s="1"/>
  <c r="E674" i="7" s="1"/>
  <c r="B673" i="7"/>
  <c r="C673" i="7" s="1"/>
  <c r="E673" i="7" s="1"/>
  <c r="F6" i="6"/>
  <c r="F7" i="6" s="1"/>
  <c r="G6" i="6"/>
  <c r="G7" i="6" s="1"/>
  <c r="H6" i="6"/>
  <c r="H7" i="6" s="1"/>
  <c r="I6" i="6"/>
  <c r="I7" i="6" s="1"/>
  <c r="J6" i="6"/>
  <c r="J7" i="6" s="1"/>
  <c r="K6" i="6"/>
  <c r="K7" i="6" s="1"/>
  <c r="L6" i="6"/>
  <c r="L7" i="6" s="1"/>
  <c r="M6" i="6"/>
  <c r="M7" i="6" s="1"/>
  <c r="N6" i="6"/>
  <c r="N7" i="6" s="1"/>
  <c r="O6" i="6"/>
  <c r="O7" i="6" s="1"/>
  <c r="P6" i="6"/>
  <c r="P7" i="6" s="1"/>
  <c r="Q6" i="6"/>
  <c r="Q7" i="6" s="1"/>
  <c r="R6" i="6"/>
  <c r="R7" i="6" s="1"/>
  <c r="S6" i="6"/>
  <c r="S7" i="6" s="1"/>
  <c r="T6" i="6"/>
  <c r="T7" i="6" s="1"/>
  <c r="U6" i="6"/>
  <c r="U7" i="6" s="1"/>
  <c r="V6" i="6"/>
  <c r="V7" i="6" s="1"/>
  <c r="W6" i="6"/>
  <c r="W7" i="6" s="1"/>
  <c r="X6" i="6"/>
  <c r="X7" i="6" s="1"/>
  <c r="Y6" i="6"/>
  <c r="Y7" i="6" s="1"/>
  <c r="Z6" i="6"/>
  <c r="Z7" i="6" s="1"/>
  <c r="AA6" i="6"/>
  <c r="AA7" i="6" s="1"/>
  <c r="AB6" i="6"/>
  <c r="AB7" i="6" s="1"/>
  <c r="AC6" i="6"/>
  <c r="AC7" i="6" s="1"/>
  <c r="AD6" i="6"/>
  <c r="AD7" i="6" s="1"/>
  <c r="AE6" i="6"/>
  <c r="AE7" i="6" s="1"/>
  <c r="AF6" i="6"/>
  <c r="AF7" i="6" s="1"/>
  <c r="AG6" i="6"/>
  <c r="AG7" i="6" s="1"/>
  <c r="AH6" i="6"/>
  <c r="AH7" i="6" s="1"/>
  <c r="AI6" i="6"/>
  <c r="AI7" i="6" s="1"/>
  <c r="AJ6" i="6"/>
  <c r="AJ7" i="6" s="1"/>
  <c r="AK6" i="6"/>
  <c r="AK7" i="6" s="1"/>
  <c r="AL6" i="6"/>
  <c r="AL7" i="6" s="1"/>
  <c r="AM6" i="6"/>
  <c r="AM7" i="6" s="1"/>
  <c r="AN6" i="6"/>
  <c r="AN7" i="6" s="1"/>
  <c r="AO6" i="6"/>
  <c r="AO7" i="6" s="1"/>
  <c r="AP6" i="6"/>
  <c r="AP7" i="6" s="1"/>
  <c r="AQ6" i="6"/>
  <c r="AQ7" i="6" s="1"/>
  <c r="AR6" i="6"/>
  <c r="AR7" i="6" s="1"/>
  <c r="AS6" i="6"/>
  <c r="AS7" i="6" s="1"/>
  <c r="AT6" i="6"/>
  <c r="AT7" i="6" s="1"/>
  <c r="AU6" i="6"/>
  <c r="AU7" i="6" s="1"/>
  <c r="AV6" i="6"/>
  <c r="AV7" i="6" s="1"/>
  <c r="AW6" i="6"/>
  <c r="AW7" i="6" s="1"/>
  <c r="AX6" i="6"/>
  <c r="AX7" i="6" s="1"/>
  <c r="AY6" i="6"/>
  <c r="AY7" i="6" s="1"/>
  <c r="AZ6" i="6"/>
  <c r="AZ7" i="6" s="1"/>
  <c r="BA6" i="6"/>
  <c r="BA7" i="6" s="1"/>
  <c r="BB6" i="6"/>
  <c r="BB7" i="6" s="1"/>
  <c r="BC6" i="6"/>
  <c r="BC7" i="6" s="1"/>
  <c r="BD6" i="6"/>
  <c r="BD7" i="6" s="1"/>
  <c r="BE6" i="6"/>
  <c r="BE7" i="6" s="1"/>
  <c r="BF6" i="6"/>
  <c r="BF7" i="6" s="1"/>
  <c r="BG6" i="6"/>
  <c r="BG7" i="6" s="1"/>
  <c r="BH6" i="6"/>
  <c r="BH7" i="6" s="1"/>
  <c r="BI6" i="6"/>
  <c r="BI7" i="6" s="1"/>
  <c r="BJ6" i="6"/>
  <c r="BJ7" i="6" s="1"/>
  <c r="BK6" i="6"/>
  <c r="BK7" i="6" s="1"/>
  <c r="BL6" i="6"/>
  <c r="BL7" i="6" s="1"/>
  <c r="BM6" i="6"/>
  <c r="BM7" i="6" s="1"/>
  <c r="BN6" i="6"/>
  <c r="BN7" i="6" s="1"/>
  <c r="BO6" i="6"/>
  <c r="BO7" i="6" s="1"/>
  <c r="BP6" i="6"/>
  <c r="BP7" i="6" s="1"/>
  <c r="BQ6" i="6"/>
  <c r="BQ7" i="6" s="1"/>
  <c r="BR6" i="6"/>
  <c r="BR7" i="6" s="1"/>
  <c r="BS6" i="6"/>
  <c r="BS7" i="6" s="1"/>
  <c r="BT6" i="6"/>
  <c r="BT7" i="6" s="1"/>
  <c r="BU6" i="6"/>
  <c r="BU7" i="6" s="1"/>
  <c r="BV6" i="6"/>
  <c r="BV7" i="6" s="1"/>
  <c r="BW6" i="6"/>
  <c r="BW7" i="6" s="1"/>
  <c r="BX6" i="6"/>
  <c r="BX7" i="6" s="1"/>
  <c r="BY6" i="6"/>
  <c r="BY7" i="6" s="1"/>
  <c r="BZ6" i="6"/>
  <c r="BZ7" i="6" s="1"/>
  <c r="F8" i="6"/>
  <c r="F9" i="6" s="1"/>
  <c r="G8" i="6"/>
  <c r="H8" i="6"/>
  <c r="H9" i="6" s="1"/>
  <c r="I8" i="6"/>
  <c r="I9" i="6" s="1"/>
  <c r="J8" i="6"/>
  <c r="J9" i="6" s="1"/>
  <c r="K8" i="6"/>
  <c r="K9" i="6" s="1"/>
  <c r="L8" i="6"/>
  <c r="L9" i="6" s="1"/>
  <c r="M8" i="6"/>
  <c r="M9" i="6" s="1"/>
  <c r="N8" i="6"/>
  <c r="N9" i="6" s="1"/>
  <c r="O8" i="6"/>
  <c r="O9" i="6" s="1"/>
  <c r="P8" i="6"/>
  <c r="P9" i="6" s="1"/>
  <c r="Q8" i="6"/>
  <c r="Q9" i="6" s="1"/>
  <c r="R8" i="6"/>
  <c r="R9" i="6" s="1"/>
  <c r="S8" i="6"/>
  <c r="S9" i="6" s="1"/>
  <c r="T8" i="6"/>
  <c r="T9" i="6" s="1"/>
  <c r="U8" i="6"/>
  <c r="U9" i="6" s="1"/>
  <c r="V8" i="6"/>
  <c r="V9" i="6" s="1"/>
  <c r="W8" i="6"/>
  <c r="W9" i="6" s="1"/>
  <c r="X8" i="6"/>
  <c r="X9" i="6" s="1"/>
  <c r="Y8" i="6"/>
  <c r="Y9" i="6" s="1"/>
  <c r="Z8" i="6"/>
  <c r="Z9" i="6" s="1"/>
  <c r="AA8" i="6"/>
  <c r="AA9" i="6" s="1"/>
  <c r="AB8" i="6"/>
  <c r="AB9" i="6" s="1"/>
  <c r="AC8" i="6"/>
  <c r="AC9" i="6" s="1"/>
  <c r="AD8" i="6"/>
  <c r="AD9" i="6" s="1"/>
  <c r="AE8" i="6"/>
  <c r="AE9" i="6" s="1"/>
  <c r="AF8" i="6"/>
  <c r="AF9" i="6" s="1"/>
  <c r="AG8" i="6"/>
  <c r="AG9" i="6" s="1"/>
  <c r="AH8" i="6"/>
  <c r="AH9" i="6" s="1"/>
  <c r="AI8" i="6"/>
  <c r="AI9" i="6" s="1"/>
  <c r="AJ8" i="6"/>
  <c r="AJ9" i="6" s="1"/>
  <c r="AK8" i="6"/>
  <c r="AK9" i="6" s="1"/>
  <c r="AL8" i="6"/>
  <c r="AL9" i="6" s="1"/>
  <c r="AM8" i="6"/>
  <c r="AM9" i="6" s="1"/>
  <c r="AN8" i="6"/>
  <c r="AN9" i="6" s="1"/>
  <c r="AO8" i="6"/>
  <c r="AO9" i="6" s="1"/>
  <c r="AP8" i="6"/>
  <c r="AP9" i="6" s="1"/>
  <c r="AQ8" i="6"/>
  <c r="AQ9" i="6" s="1"/>
  <c r="AR8" i="6"/>
  <c r="AR9" i="6" s="1"/>
  <c r="AS8" i="6"/>
  <c r="AS9" i="6" s="1"/>
  <c r="AT8" i="6"/>
  <c r="AT9" i="6" s="1"/>
  <c r="AU8" i="6"/>
  <c r="AU9" i="6" s="1"/>
  <c r="AV8" i="6"/>
  <c r="AV9" i="6" s="1"/>
  <c r="AW8" i="6"/>
  <c r="AW9" i="6" s="1"/>
  <c r="AX8" i="6"/>
  <c r="AX9" i="6" s="1"/>
  <c r="AY8" i="6"/>
  <c r="AY9" i="6" s="1"/>
  <c r="AZ8" i="6"/>
  <c r="AZ9" i="6" s="1"/>
  <c r="BA8" i="6"/>
  <c r="BA9" i="6" s="1"/>
  <c r="BB8" i="6"/>
  <c r="BB9" i="6" s="1"/>
  <c r="BC8" i="6"/>
  <c r="BC9" i="6" s="1"/>
  <c r="BD8" i="6"/>
  <c r="BD9" i="6" s="1"/>
  <c r="BE8" i="6"/>
  <c r="BE9" i="6" s="1"/>
  <c r="BF8" i="6"/>
  <c r="BF9" i="6" s="1"/>
  <c r="BG8" i="6"/>
  <c r="BG9" i="6" s="1"/>
  <c r="BH8" i="6"/>
  <c r="BH9" i="6" s="1"/>
  <c r="BI8" i="6"/>
  <c r="BI9" i="6" s="1"/>
  <c r="BJ8" i="6"/>
  <c r="BJ9" i="6" s="1"/>
  <c r="BK8" i="6"/>
  <c r="BK9" i="6" s="1"/>
  <c r="BL8" i="6"/>
  <c r="BL9" i="6" s="1"/>
  <c r="BM8" i="6"/>
  <c r="BM9" i="6" s="1"/>
  <c r="BN8" i="6"/>
  <c r="BN9" i="6" s="1"/>
  <c r="BO8" i="6"/>
  <c r="BO9" i="6" s="1"/>
  <c r="BP8" i="6"/>
  <c r="BP9" i="6" s="1"/>
  <c r="BQ8" i="6"/>
  <c r="BQ9" i="6" s="1"/>
  <c r="BR8" i="6"/>
  <c r="BR9" i="6" s="1"/>
  <c r="BS8" i="6"/>
  <c r="BS9" i="6" s="1"/>
  <c r="BT8" i="6"/>
  <c r="BT9" i="6" s="1"/>
  <c r="BU8" i="6"/>
  <c r="BU9" i="6" s="1"/>
  <c r="BV8" i="6"/>
  <c r="BV9" i="6" s="1"/>
  <c r="BW8" i="6"/>
  <c r="BW9" i="6" s="1"/>
  <c r="BX8" i="6"/>
  <c r="BX9" i="6" s="1"/>
  <c r="BY8" i="6"/>
  <c r="BY9" i="6" s="1"/>
  <c r="BZ8" i="6"/>
  <c r="BZ9" i="6" s="1"/>
  <c r="G9" i="6"/>
  <c r="F10" i="6"/>
  <c r="F11" i="6" s="1"/>
  <c r="G10" i="6"/>
  <c r="G11" i="6" s="1"/>
  <c r="H10" i="6"/>
  <c r="H11" i="6" s="1"/>
  <c r="I10" i="6"/>
  <c r="I11" i="6" s="1"/>
  <c r="J10" i="6"/>
  <c r="J11" i="6" s="1"/>
  <c r="K10" i="6"/>
  <c r="K11" i="6" s="1"/>
  <c r="L10" i="6"/>
  <c r="L11" i="6" s="1"/>
  <c r="M10" i="6"/>
  <c r="M11" i="6" s="1"/>
  <c r="N10" i="6"/>
  <c r="N11" i="6" s="1"/>
  <c r="O10" i="6"/>
  <c r="O11" i="6" s="1"/>
  <c r="P10" i="6"/>
  <c r="P11" i="6" s="1"/>
  <c r="Q10" i="6"/>
  <c r="Q11" i="6" s="1"/>
  <c r="R10" i="6"/>
  <c r="R11" i="6" s="1"/>
  <c r="S10" i="6"/>
  <c r="S11" i="6" s="1"/>
  <c r="T10" i="6"/>
  <c r="T11" i="6" s="1"/>
  <c r="U10" i="6"/>
  <c r="U11" i="6" s="1"/>
  <c r="V10" i="6"/>
  <c r="V11" i="6" s="1"/>
  <c r="W10" i="6"/>
  <c r="W11" i="6" s="1"/>
  <c r="X10" i="6"/>
  <c r="X11" i="6" s="1"/>
  <c r="Y10" i="6"/>
  <c r="Y11" i="6" s="1"/>
  <c r="Z10" i="6"/>
  <c r="Z11" i="6" s="1"/>
  <c r="AA10" i="6"/>
  <c r="AA11" i="6" s="1"/>
  <c r="AB10" i="6"/>
  <c r="AB11" i="6" s="1"/>
  <c r="AC10" i="6"/>
  <c r="AC11" i="6" s="1"/>
  <c r="AD10" i="6"/>
  <c r="AD11" i="6" s="1"/>
  <c r="AE10" i="6"/>
  <c r="AE11" i="6" s="1"/>
  <c r="AF10" i="6"/>
  <c r="AF11" i="6" s="1"/>
  <c r="AG10" i="6"/>
  <c r="AG11" i="6" s="1"/>
  <c r="AH10" i="6"/>
  <c r="AH11" i="6" s="1"/>
  <c r="AI10" i="6"/>
  <c r="AI11" i="6" s="1"/>
  <c r="AJ10" i="6"/>
  <c r="AJ11" i="6" s="1"/>
  <c r="AK10" i="6"/>
  <c r="AK11" i="6" s="1"/>
  <c r="AL10" i="6"/>
  <c r="AL11" i="6" s="1"/>
  <c r="AM10" i="6"/>
  <c r="AM11" i="6" s="1"/>
  <c r="AN10" i="6"/>
  <c r="AN11" i="6" s="1"/>
  <c r="AO10" i="6"/>
  <c r="AO11" i="6" s="1"/>
  <c r="AP10" i="6"/>
  <c r="AP11" i="6" s="1"/>
  <c r="AQ10" i="6"/>
  <c r="AQ11" i="6" s="1"/>
  <c r="AR10" i="6"/>
  <c r="AR11" i="6" s="1"/>
  <c r="AS10" i="6"/>
  <c r="AS11" i="6" s="1"/>
  <c r="AT10" i="6"/>
  <c r="AT11" i="6" s="1"/>
  <c r="AU10" i="6"/>
  <c r="AU11" i="6" s="1"/>
  <c r="AV10" i="6"/>
  <c r="AV11" i="6" s="1"/>
  <c r="AW10" i="6"/>
  <c r="AW11" i="6" s="1"/>
  <c r="AX10" i="6"/>
  <c r="AX11" i="6" s="1"/>
  <c r="AY10" i="6"/>
  <c r="AY11" i="6" s="1"/>
  <c r="AZ10" i="6"/>
  <c r="AZ11" i="6" s="1"/>
  <c r="BA10" i="6"/>
  <c r="BA11" i="6" s="1"/>
  <c r="BB10" i="6"/>
  <c r="BB11" i="6" s="1"/>
  <c r="BC10" i="6"/>
  <c r="BC11" i="6" s="1"/>
  <c r="BD10" i="6"/>
  <c r="BD11" i="6" s="1"/>
  <c r="BE10" i="6"/>
  <c r="BE11" i="6" s="1"/>
  <c r="BF10" i="6"/>
  <c r="BF11" i="6" s="1"/>
  <c r="BG10" i="6"/>
  <c r="BG11" i="6" s="1"/>
  <c r="BH10" i="6"/>
  <c r="BH11" i="6" s="1"/>
  <c r="BI10" i="6"/>
  <c r="BI11" i="6" s="1"/>
  <c r="BJ10" i="6"/>
  <c r="BJ11" i="6" s="1"/>
  <c r="BK10" i="6"/>
  <c r="BK11" i="6" s="1"/>
  <c r="BL10" i="6"/>
  <c r="BL11" i="6" s="1"/>
  <c r="BM10" i="6"/>
  <c r="BM11" i="6" s="1"/>
  <c r="BN10" i="6"/>
  <c r="BN11" i="6" s="1"/>
  <c r="BO10" i="6"/>
  <c r="BO11" i="6" s="1"/>
  <c r="BP10" i="6"/>
  <c r="BP11" i="6" s="1"/>
  <c r="BQ10" i="6"/>
  <c r="BQ11" i="6" s="1"/>
  <c r="BR10" i="6"/>
  <c r="BR11" i="6" s="1"/>
  <c r="BS10" i="6"/>
  <c r="BS11" i="6" s="1"/>
  <c r="BT10" i="6"/>
  <c r="BT11" i="6" s="1"/>
  <c r="BU10" i="6"/>
  <c r="BU11" i="6" s="1"/>
  <c r="BV10" i="6"/>
  <c r="BV11" i="6" s="1"/>
  <c r="BW10" i="6"/>
  <c r="BW11" i="6" s="1"/>
  <c r="BX10" i="6"/>
  <c r="BX11" i="6" s="1"/>
  <c r="BY10" i="6"/>
  <c r="BY11" i="6" s="1"/>
  <c r="BZ10" i="6"/>
  <c r="BZ11" i="6" s="1"/>
  <c r="F12" i="6"/>
  <c r="F13" i="6" s="1"/>
  <c r="G12" i="6"/>
  <c r="G13" i="6" s="1"/>
  <c r="H12" i="6"/>
  <c r="H13" i="6" s="1"/>
  <c r="I12" i="6"/>
  <c r="I13" i="6" s="1"/>
  <c r="J12" i="6"/>
  <c r="J13" i="6" s="1"/>
  <c r="K12" i="6"/>
  <c r="K13" i="6" s="1"/>
  <c r="L12" i="6"/>
  <c r="L13" i="6" s="1"/>
  <c r="M12" i="6"/>
  <c r="M13" i="6" s="1"/>
  <c r="N12" i="6"/>
  <c r="N13" i="6" s="1"/>
  <c r="O12" i="6"/>
  <c r="O13" i="6" s="1"/>
  <c r="P12" i="6"/>
  <c r="P13" i="6" s="1"/>
  <c r="Q12" i="6"/>
  <c r="Q13" i="6" s="1"/>
  <c r="R12" i="6"/>
  <c r="R13" i="6" s="1"/>
  <c r="S12" i="6"/>
  <c r="S13" i="6" s="1"/>
  <c r="T12" i="6"/>
  <c r="T13" i="6" s="1"/>
  <c r="U12" i="6"/>
  <c r="U13" i="6" s="1"/>
  <c r="V12" i="6"/>
  <c r="V13" i="6" s="1"/>
  <c r="W12" i="6"/>
  <c r="W13" i="6" s="1"/>
  <c r="X12" i="6"/>
  <c r="X13" i="6" s="1"/>
  <c r="Y12" i="6"/>
  <c r="Y13" i="6" s="1"/>
  <c r="Z12" i="6"/>
  <c r="Z13" i="6" s="1"/>
  <c r="AA12" i="6"/>
  <c r="AA13" i="6" s="1"/>
  <c r="AB12" i="6"/>
  <c r="AB13" i="6" s="1"/>
  <c r="AC12" i="6"/>
  <c r="AC13" i="6" s="1"/>
  <c r="AD12" i="6"/>
  <c r="AD13" i="6" s="1"/>
  <c r="AE12" i="6"/>
  <c r="AE13" i="6" s="1"/>
  <c r="AF12" i="6"/>
  <c r="AF13" i="6" s="1"/>
  <c r="AG12" i="6"/>
  <c r="AG13" i="6" s="1"/>
  <c r="AH12" i="6"/>
  <c r="AH13" i="6" s="1"/>
  <c r="AI12" i="6"/>
  <c r="AI13" i="6" s="1"/>
  <c r="AJ12" i="6"/>
  <c r="AJ13" i="6" s="1"/>
  <c r="AK12" i="6"/>
  <c r="AK13" i="6" s="1"/>
  <c r="AL12" i="6"/>
  <c r="AL13" i="6" s="1"/>
  <c r="AM12" i="6"/>
  <c r="AM13" i="6" s="1"/>
  <c r="AN12" i="6"/>
  <c r="AN13" i="6" s="1"/>
  <c r="AO12" i="6"/>
  <c r="AO13" i="6" s="1"/>
  <c r="AP12" i="6"/>
  <c r="AP13" i="6" s="1"/>
  <c r="AQ12" i="6"/>
  <c r="AQ13" i="6" s="1"/>
  <c r="AR12" i="6"/>
  <c r="AR13" i="6" s="1"/>
  <c r="AS12" i="6"/>
  <c r="AS13" i="6" s="1"/>
  <c r="AT12" i="6"/>
  <c r="AT13" i="6" s="1"/>
  <c r="AU12" i="6"/>
  <c r="AU13" i="6" s="1"/>
  <c r="AV12" i="6"/>
  <c r="AV13" i="6" s="1"/>
  <c r="AW12" i="6"/>
  <c r="AW13" i="6" s="1"/>
  <c r="AX12" i="6"/>
  <c r="AX13" i="6" s="1"/>
  <c r="AY12" i="6"/>
  <c r="AY13" i="6" s="1"/>
  <c r="AZ12" i="6"/>
  <c r="AZ13" i="6" s="1"/>
  <c r="BA12" i="6"/>
  <c r="BA13" i="6" s="1"/>
  <c r="BB12" i="6"/>
  <c r="BB13" i="6" s="1"/>
  <c r="BC12" i="6"/>
  <c r="BC13" i="6" s="1"/>
  <c r="BD12" i="6"/>
  <c r="BD13" i="6" s="1"/>
  <c r="BE12" i="6"/>
  <c r="BE13" i="6" s="1"/>
  <c r="BF12" i="6"/>
  <c r="BF13" i="6" s="1"/>
  <c r="BG12" i="6"/>
  <c r="BG13" i="6" s="1"/>
  <c r="BH12" i="6"/>
  <c r="BH13" i="6" s="1"/>
  <c r="BI12" i="6"/>
  <c r="BI13" i="6" s="1"/>
  <c r="BJ12" i="6"/>
  <c r="BJ13" i="6" s="1"/>
  <c r="BK12" i="6"/>
  <c r="BK13" i="6" s="1"/>
  <c r="BL12" i="6"/>
  <c r="BL13" i="6" s="1"/>
  <c r="BM12" i="6"/>
  <c r="BM13" i="6" s="1"/>
  <c r="BN12" i="6"/>
  <c r="BN13" i="6" s="1"/>
  <c r="BO12" i="6"/>
  <c r="BO13" i="6" s="1"/>
  <c r="BP12" i="6"/>
  <c r="BP13" i="6" s="1"/>
  <c r="BQ12" i="6"/>
  <c r="BQ13" i="6" s="1"/>
  <c r="BR12" i="6"/>
  <c r="BR13" i="6" s="1"/>
  <c r="BS12" i="6"/>
  <c r="BS13" i="6" s="1"/>
  <c r="BT12" i="6"/>
  <c r="BT13" i="6" s="1"/>
  <c r="BU12" i="6"/>
  <c r="BU13" i="6" s="1"/>
  <c r="BV12" i="6"/>
  <c r="BV13" i="6" s="1"/>
  <c r="BW12" i="6"/>
  <c r="BW13" i="6" s="1"/>
  <c r="BX12" i="6"/>
  <c r="BX13" i="6" s="1"/>
  <c r="BY12" i="6"/>
  <c r="BY13" i="6" s="1"/>
  <c r="BZ12" i="6"/>
  <c r="BZ13" i="6" s="1"/>
  <c r="F14" i="6"/>
  <c r="F15" i="6" s="1"/>
  <c r="G14" i="6"/>
  <c r="G15" i="6" s="1"/>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U15" i="6" s="1"/>
  <c r="V14" i="6"/>
  <c r="V15" i="6" s="1"/>
  <c r="W14" i="6"/>
  <c r="W15" i="6" s="1"/>
  <c r="X14" i="6"/>
  <c r="X15" i="6" s="1"/>
  <c r="Y14" i="6"/>
  <c r="Y15" i="6" s="1"/>
  <c r="Z14" i="6"/>
  <c r="Z15" i="6" s="1"/>
  <c r="AA14" i="6"/>
  <c r="AA15" i="6" s="1"/>
  <c r="AB14" i="6"/>
  <c r="AB15" i="6" s="1"/>
  <c r="AC14" i="6"/>
  <c r="AC15" i="6" s="1"/>
  <c r="AD14" i="6"/>
  <c r="AD15" i="6" s="1"/>
  <c r="AE14" i="6"/>
  <c r="AE15" i="6" s="1"/>
  <c r="AF14" i="6"/>
  <c r="AF15" i="6" s="1"/>
  <c r="AG14" i="6"/>
  <c r="AG15" i="6" s="1"/>
  <c r="AH14" i="6"/>
  <c r="AH15" i="6" s="1"/>
  <c r="AI14" i="6"/>
  <c r="AI15" i="6" s="1"/>
  <c r="AJ14" i="6"/>
  <c r="AJ15" i="6" s="1"/>
  <c r="AK14" i="6"/>
  <c r="AK15" i="6" s="1"/>
  <c r="AL14" i="6"/>
  <c r="AL15" i="6" s="1"/>
  <c r="AM14" i="6"/>
  <c r="AM15" i="6" s="1"/>
  <c r="AN14" i="6"/>
  <c r="AN15" i="6" s="1"/>
  <c r="AO14" i="6"/>
  <c r="AO15" i="6" s="1"/>
  <c r="AP14" i="6"/>
  <c r="AP15" i="6" s="1"/>
  <c r="AQ14" i="6"/>
  <c r="AQ15" i="6" s="1"/>
  <c r="AR14" i="6"/>
  <c r="AR15" i="6" s="1"/>
  <c r="AS14" i="6"/>
  <c r="AS15" i="6" s="1"/>
  <c r="AT14" i="6"/>
  <c r="AT15" i="6" s="1"/>
  <c r="AU14" i="6"/>
  <c r="AU15" i="6" s="1"/>
  <c r="AV14" i="6"/>
  <c r="AV15" i="6" s="1"/>
  <c r="AW14" i="6"/>
  <c r="AW15" i="6" s="1"/>
  <c r="AX14" i="6"/>
  <c r="AX15" i="6" s="1"/>
  <c r="AY14" i="6"/>
  <c r="AY15" i="6" s="1"/>
  <c r="AZ14" i="6"/>
  <c r="AZ15" i="6" s="1"/>
  <c r="BA14" i="6"/>
  <c r="BA15" i="6" s="1"/>
  <c r="BB14" i="6"/>
  <c r="BB15" i="6" s="1"/>
  <c r="BC14" i="6"/>
  <c r="BC15" i="6" s="1"/>
  <c r="BD14" i="6"/>
  <c r="BD15" i="6" s="1"/>
  <c r="BE14" i="6"/>
  <c r="BE15" i="6" s="1"/>
  <c r="BF14" i="6"/>
  <c r="BF15" i="6" s="1"/>
  <c r="BG14" i="6"/>
  <c r="BG15" i="6" s="1"/>
  <c r="BH14" i="6"/>
  <c r="BH15" i="6" s="1"/>
  <c r="BI14" i="6"/>
  <c r="BI15" i="6" s="1"/>
  <c r="BJ14" i="6"/>
  <c r="BJ15" i="6" s="1"/>
  <c r="BK14" i="6"/>
  <c r="BK15" i="6" s="1"/>
  <c r="BL14" i="6"/>
  <c r="BL15" i="6" s="1"/>
  <c r="BM14" i="6"/>
  <c r="BM15" i="6" s="1"/>
  <c r="BN14" i="6"/>
  <c r="BN15" i="6" s="1"/>
  <c r="BO14" i="6"/>
  <c r="BO15" i="6" s="1"/>
  <c r="BP14" i="6"/>
  <c r="BP15" i="6" s="1"/>
  <c r="BQ14" i="6"/>
  <c r="BQ15" i="6" s="1"/>
  <c r="BR14" i="6"/>
  <c r="BR15" i="6" s="1"/>
  <c r="BS14" i="6"/>
  <c r="BS15" i="6" s="1"/>
  <c r="BT14" i="6"/>
  <c r="BT15" i="6" s="1"/>
  <c r="BU14" i="6"/>
  <c r="BU15" i="6" s="1"/>
  <c r="BV14" i="6"/>
  <c r="BV15" i="6" s="1"/>
  <c r="BW14" i="6"/>
  <c r="BW15" i="6" s="1"/>
  <c r="BX14" i="6"/>
  <c r="BX15" i="6" s="1"/>
  <c r="BY14" i="6"/>
  <c r="BY15" i="6" s="1"/>
  <c r="BZ14" i="6"/>
  <c r="BZ15" i="6" s="1"/>
  <c r="F16" i="6"/>
  <c r="F17" i="6" s="1"/>
  <c r="G16" i="6"/>
  <c r="G17" i="6" s="1"/>
  <c r="H16" i="6"/>
  <c r="H17" i="6" s="1"/>
  <c r="I16" i="6"/>
  <c r="I17" i="6" s="1"/>
  <c r="J16" i="6"/>
  <c r="J17" i="6" s="1"/>
  <c r="K16" i="6"/>
  <c r="K17" i="6" s="1"/>
  <c r="L16" i="6"/>
  <c r="L17" i="6" s="1"/>
  <c r="M16" i="6"/>
  <c r="M17" i="6" s="1"/>
  <c r="N16" i="6"/>
  <c r="N17" i="6" s="1"/>
  <c r="O16" i="6"/>
  <c r="O17" i="6" s="1"/>
  <c r="P16" i="6"/>
  <c r="P17" i="6" s="1"/>
  <c r="Q16" i="6"/>
  <c r="Q17" i="6" s="1"/>
  <c r="R16" i="6"/>
  <c r="R17" i="6" s="1"/>
  <c r="S16" i="6"/>
  <c r="S17" i="6" s="1"/>
  <c r="T16" i="6"/>
  <c r="T17" i="6" s="1"/>
  <c r="U16" i="6"/>
  <c r="U17" i="6" s="1"/>
  <c r="V16" i="6"/>
  <c r="V17" i="6" s="1"/>
  <c r="W16" i="6"/>
  <c r="W17" i="6" s="1"/>
  <c r="X16" i="6"/>
  <c r="X17" i="6" s="1"/>
  <c r="Y16" i="6"/>
  <c r="Y17" i="6" s="1"/>
  <c r="Z16" i="6"/>
  <c r="Z17" i="6" s="1"/>
  <c r="AA16" i="6"/>
  <c r="AA17" i="6" s="1"/>
  <c r="AB16" i="6"/>
  <c r="AB17" i="6" s="1"/>
  <c r="AC16" i="6"/>
  <c r="AC17" i="6" s="1"/>
  <c r="AD16" i="6"/>
  <c r="AD17" i="6" s="1"/>
  <c r="AE16" i="6"/>
  <c r="AE17" i="6" s="1"/>
  <c r="AF16" i="6"/>
  <c r="AF17" i="6" s="1"/>
  <c r="AG16" i="6"/>
  <c r="AG17" i="6" s="1"/>
  <c r="AH16" i="6"/>
  <c r="AH17" i="6" s="1"/>
  <c r="AI16" i="6"/>
  <c r="AI17" i="6" s="1"/>
  <c r="AJ16" i="6"/>
  <c r="AJ17" i="6" s="1"/>
  <c r="AK16" i="6"/>
  <c r="AK17" i="6" s="1"/>
  <c r="AL16" i="6"/>
  <c r="AL17" i="6" s="1"/>
  <c r="AM16" i="6"/>
  <c r="AM17" i="6" s="1"/>
  <c r="AN16" i="6"/>
  <c r="AN17" i="6" s="1"/>
  <c r="AO16" i="6"/>
  <c r="AO17" i="6" s="1"/>
  <c r="AP16" i="6"/>
  <c r="AP17" i="6" s="1"/>
  <c r="AQ16" i="6"/>
  <c r="AQ17" i="6" s="1"/>
  <c r="AR16" i="6"/>
  <c r="AR17" i="6" s="1"/>
  <c r="AS16" i="6"/>
  <c r="AS17" i="6" s="1"/>
  <c r="AT16" i="6"/>
  <c r="AT17" i="6" s="1"/>
  <c r="AU16" i="6"/>
  <c r="AU17" i="6" s="1"/>
  <c r="AV16" i="6"/>
  <c r="AV17" i="6" s="1"/>
  <c r="AW16" i="6"/>
  <c r="AW17" i="6" s="1"/>
  <c r="AX16" i="6"/>
  <c r="AX17" i="6" s="1"/>
  <c r="AY16" i="6"/>
  <c r="AY17" i="6" s="1"/>
  <c r="AZ16" i="6"/>
  <c r="AZ17" i="6" s="1"/>
  <c r="BA16" i="6"/>
  <c r="BA17" i="6" s="1"/>
  <c r="BB16" i="6"/>
  <c r="BB17" i="6" s="1"/>
  <c r="BC16" i="6"/>
  <c r="BC17" i="6" s="1"/>
  <c r="BD16" i="6"/>
  <c r="BD17" i="6" s="1"/>
  <c r="BE16" i="6"/>
  <c r="BE17" i="6" s="1"/>
  <c r="BF16" i="6"/>
  <c r="BF17" i="6" s="1"/>
  <c r="BG16" i="6"/>
  <c r="BG17" i="6" s="1"/>
  <c r="BH16" i="6"/>
  <c r="BH17" i="6" s="1"/>
  <c r="BI16" i="6"/>
  <c r="BI17" i="6" s="1"/>
  <c r="BJ16" i="6"/>
  <c r="BJ17" i="6" s="1"/>
  <c r="BK16" i="6"/>
  <c r="BK17" i="6" s="1"/>
  <c r="BL16" i="6"/>
  <c r="BL17" i="6" s="1"/>
  <c r="BM16" i="6"/>
  <c r="BM17" i="6" s="1"/>
  <c r="BN16" i="6"/>
  <c r="BN17" i="6" s="1"/>
  <c r="BO16" i="6"/>
  <c r="BO17" i="6" s="1"/>
  <c r="BP16" i="6"/>
  <c r="BP17" i="6" s="1"/>
  <c r="BQ16" i="6"/>
  <c r="BQ17" i="6" s="1"/>
  <c r="BR16" i="6"/>
  <c r="BR17" i="6" s="1"/>
  <c r="BS16" i="6"/>
  <c r="BS17" i="6" s="1"/>
  <c r="BT16" i="6"/>
  <c r="BT17" i="6" s="1"/>
  <c r="BU16" i="6"/>
  <c r="BU17" i="6" s="1"/>
  <c r="BV16" i="6"/>
  <c r="BV17" i="6" s="1"/>
  <c r="BW16" i="6"/>
  <c r="BW17" i="6" s="1"/>
  <c r="BX16" i="6"/>
  <c r="BX17" i="6" s="1"/>
  <c r="BY16" i="6"/>
  <c r="BY17" i="6" s="1"/>
  <c r="BZ16" i="6"/>
  <c r="BZ17" i="6" s="1"/>
  <c r="F18" i="6"/>
  <c r="F19" i="6" s="1"/>
  <c r="G18" i="6"/>
  <c r="H18" i="6"/>
  <c r="I18" i="6"/>
  <c r="J18" i="6"/>
  <c r="J19" i="6" s="1"/>
  <c r="K18" i="6"/>
  <c r="K19" i="6" s="1"/>
  <c r="L18" i="6"/>
  <c r="L19" i="6" s="1"/>
  <c r="M18" i="6"/>
  <c r="M19" i="6" s="1"/>
  <c r="N18" i="6"/>
  <c r="N19" i="6" s="1"/>
  <c r="O18" i="6"/>
  <c r="O19" i="6" s="1"/>
  <c r="P18" i="6"/>
  <c r="P19" i="6" s="1"/>
  <c r="Q18" i="6"/>
  <c r="Q19" i="6" s="1"/>
  <c r="R18" i="6"/>
  <c r="R19" i="6" s="1"/>
  <c r="S18" i="6"/>
  <c r="S19" i="6" s="1"/>
  <c r="T18" i="6"/>
  <c r="T19" i="6" s="1"/>
  <c r="U18" i="6"/>
  <c r="U19" i="6" s="1"/>
  <c r="V18" i="6"/>
  <c r="V19" i="6" s="1"/>
  <c r="W18" i="6"/>
  <c r="W19" i="6" s="1"/>
  <c r="X18" i="6"/>
  <c r="X19" i="6" s="1"/>
  <c r="Y18" i="6"/>
  <c r="Y19" i="6" s="1"/>
  <c r="Z18" i="6"/>
  <c r="Z19" i="6" s="1"/>
  <c r="AA18" i="6"/>
  <c r="AA19" i="6" s="1"/>
  <c r="AB18" i="6"/>
  <c r="AB19" i="6" s="1"/>
  <c r="AC18" i="6"/>
  <c r="AC19" i="6" s="1"/>
  <c r="AD18" i="6"/>
  <c r="AD19" i="6" s="1"/>
  <c r="AE18" i="6"/>
  <c r="AE19" i="6" s="1"/>
  <c r="AF18" i="6"/>
  <c r="AF19" i="6" s="1"/>
  <c r="AG18" i="6"/>
  <c r="AG19" i="6" s="1"/>
  <c r="AH18" i="6"/>
  <c r="AH19" i="6" s="1"/>
  <c r="AI18" i="6"/>
  <c r="AI19" i="6" s="1"/>
  <c r="AJ18" i="6"/>
  <c r="AJ19" i="6" s="1"/>
  <c r="AK18" i="6"/>
  <c r="AK19" i="6" s="1"/>
  <c r="AL18" i="6"/>
  <c r="AL19" i="6" s="1"/>
  <c r="AM18" i="6"/>
  <c r="AM19" i="6" s="1"/>
  <c r="AN18" i="6"/>
  <c r="AN19" i="6" s="1"/>
  <c r="AO18" i="6"/>
  <c r="AO19" i="6" s="1"/>
  <c r="AP18" i="6"/>
  <c r="AP19" i="6" s="1"/>
  <c r="AQ18" i="6"/>
  <c r="AQ19" i="6" s="1"/>
  <c r="AR18" i="6"/>
  <c r="AR19" i="6" s="1"/>
  <c r="AS18" i="6"/>
  <c r="AS19" i="6" s="1"/>
  <c r="AT18" i="6"/>
  <c r="AT19" i="6" s="1"/>
  <c r="AU18" i="6"/>
  <c r="AU19" i="6" s="1"/>
  <c r="AV18" i="6"/>
  <c r="AV19" i="6" s="1"/>
  <c r="AW18" i="6"/>
  <c r="AW19" i="6" s="1"/>
  <c r="AX18" i="6"/>
  <c r="AX19" i="6" s="1"/>
  <c r="AY18" i="6"/>
  <c r="AY19" i="6" s="1"/>
  <c r="AZ18" i="6"/>
  <c r="AZ19" i="6" s="1"/>
  <c r="BA18" i="6"/>
  <c r="BA19" i="6" s="1"/>
  <c r="BB18" i="6"/>
  <c r="BB19" i="6" s="1"/>
  <c r="BC18" i="6"/>
  <c r="BC19" i="6" s="1"/>
  <c r="BD18" i="6"/>
  <c r="BD19" i="6" s="1"/>
  <c r="BE18" i="6"/>
  <c r="BE19" i="6" s="1"/>
  <c r="BF18" i="6"/>
  <c r="BF19" i="6" s="1"/>
  <c r="BG18" i="6"/>
  <c r="BG19" i="6" s="1"/>
  <c r="BH18" i="6"/>
  <c r="BH19" i="6" s="1"/>
  <c r="BI18" i="6"/>
  <c r="BI19" i="6" s="1"/>
  <c r="BJ18" i="6"/>
  <c r="BJ19" i="6" s="1"/>
  <c r="BK18" i="6"/>
  <c r="BK19" i="6" s="1"/>
  <c r="BL18" i="6"/>
  <c r="BL19" i="6" s="1"/>
  <c r="BM18" i="6"/>
  <c r="BM19" i="6" s="1"/>
  <c r="BN18" i="6"/>
  <c r="BN19" i="6" s="1"/>
  <c r="BO18" i="6"/>
  <c r="BO19" i="6" s="1"/>
  <c r="BP18" i="6"/>
  <c r="BP19" i="6" s="1"/>
  <c r="BQ18" i="6"/>
  <c r="BQ19" i="6" s="1"/>
  <c r="BR18" i="6"/>
  <c r="BR19" i="6" s="1"/>
  <c r="BS18" i="6"/>
  <c r="BS19" i="6" s="1"/>
  <c r="BT18" i="6"/>
  <c r="BT19" i="6" s="1"/>
  <c r="BU18" i="6"/>
  <c r="BU19" i="6" s="1"/>
  <c r="BV18" i="6"/>
  <c r="BV19" i="6" s="1"/>
  <c r="BW18" i="6"/>
  <c r="BW19" i="6" s="1"/>
  <c r="BX18" i="6"/>
  <c r="BX19" i="6" s="1"/>
  <c r="BY18" i="6"/>
  <c r="BY19" i="6" s="1"/>
  <c r="BZ18" i="6"/>
  <c r="BZ19" i="6" s="1"/>
  <c r="G19" i="6"/>
  <c r="H19" i="6"/>
  <c r="I19" i="6"/>
  <c r="F20" i="6"/>
  <c r="F21" i="6" s="1"/>
  <c r="G20" i="6"/>
  <c r="G21" i="6" s="1"/>
  <c r="H20" i="6"/>
  <c r="H21" i="6" s="1"/>
  <c r="I20" i="6"/>
  <c r="I21" i="6" s="1"/>
  <c r="J20" i="6"/>
  <c r="J21" i="6" s="1"/>
  <c r="K20" i="6"/>
  <c r="K21" i="6" s="1"/>
  <c r="L20" i="6"/>
  <c r="L21" i="6" s="1"/>
  <c r="M20" i="6"/>
  <c r="M21" i="6" s="1"/>
  <c r="N20" i="6"/>
  <c r="N21" i="6" s="1"/>
  <c r="O20" i="6"/>
  <c r="O21" i="6" s="1"/>
  <c r="P20" i="6"/>
  <c r="P21" i="6" s="1"/>
  <c r="Q20" i="6"/>
  <c r="Q21" i="6" s="1"/>
  <c r="R20" i="6"/>
  <c r="R21" i="6" s="1"/>
  <c r="S20" i="6"/>
  <c r="S21" i="6" s="1"/>
  <c r="T20" i="6"/>
  <c r="T21" i="6" s="1"/>
  <c r="U20" i="6"/>
  <c r="U21" i="6" s="1"/>
  <c r="V20" i="6"/>
  <c r="V21" i="6" s="1"/>
  <c r="W20" i="6"/>
  <c r="W21" i="6" s="1"/>
  <c r="X20" i="6"/>
  <c r="X21" i="6" s="1"/>
  <c r="Y20" i="6"/>
  <c r="Y21" i="6" s="1"/>
  <c r="Z20" i="6"/>
  <c r="Z21" i="6" s="1"/>
  <c r="AA20" i="6"/>
  <c r="AA21" i="6" s="1"/>
  <c r="AB20" i="6"/>
  <c r="AB21" i="6" s="1"/>
  <c r="AC20" i="6"/>
  <c r="AC21" i="6" s="1"/>
  <c r="AD20" i="6"/>
  <c r="AD21" i="6" s="1"/>
  <c r="AE20" i="6"/>
  <c r="AE21" i="6" s="1"/>
  <c r="AF20" i="6"/>
  <c r="AF21" i="6" s="1"/>
  <c r="AG20" i="6"/>
  <c r="AG21" i="6" s="1"/>
  <c r="AH20" i="6"/>
  <c r="AH21" i="6" s="1"/>
  <c r="AI20" i="6"/>
  <c r="AI21" i="6" s="1"/>
  <c r="AJ20" i="6"/>
  <c r="AJ21" i="6" s="1"/>
  <c r="AK20" i="6"/>
  <c r="AK21" i="6" s="1"/>
  <c r="AL20" i="6"/>
  <c r="AL21" i="6" s="1"/>
  <c r="AM20" i="6"/>
  <c r="AM21" i="6" s="1"/>
  <c r="AN20" i="6"/>
  <c r="AN21" i="6" s="1"/>
  <c r="AO20" i="6"/>
  <c r="AO21" i="6" s="1"/>
  <c r="AP20" i="6"/>
  <c r="AP21" i="6" s="1"/>
  <c r="AQ20" i="6"/>
  <c r="AQ21" i="6" s="1"/>
  <c r="AR20" i="6"/>
  <c r="AR21" i="6" s="1"/>
  <c r="AS20" i="6"/>
  <c r="AS21" i="6" s="1"/>
  <c r="AT20" i="6"/>
  <c r="AT21" i="6" s="1"/>
  <c r="AU20" i="6"/>
  <c r="AU21" i="6" s="1"/>
  <c r="AV20" i="6"/>
  <c r="AV21" i="6" s="1"/>
  <c r="AW20" i="6"/>
  <c r="AW21" i="6" s="1"/>
  <c r="AX20" i="6"/>
  <c r="AX21" i="6" s="1"/>
  <c r="AY20" i="6"/>
  <c r="AY21" i="6" s="1"/>
  <c r="AZ20" i="6"/>
  <c r="AZ21" i="6" s="1"/>
  <c r="BA20" i="6"/>
  <c r="BA21" i="6" s="1"/>
  <c r="BB20" i="6"/>
  <c r="BB21" i="6" s="1"/>
  <c r="BC20" i="6"/>
  <c r="BC21" i="6" s="1"/>
  <c r="BD20" i="6"/>
  <c r="BD21" i="6" s="1"/>
  <c r="BE20" i="6"/>
  <c r="BE21" i="6" s="1"/>
  <c r="BF20" i="6"/>
  <c r="BF21" i="6" s="1"/>
  <c r="BG20" i="6"/>
  <c r="BG21" i="6" s="1"/>
  <c r="BH20" i="6"/>
  <c r="BH21" i="6" s="1"/>
  <c r="BI20" i="6"/>
  <c r="BI21" i="6" s="1"/>
  <c r="BJ20" i="6"/>
  <c r="BJ21" i="6" s="1"/>
  <c r="BK20" i="6"/>
  <c r="BK21" i="6" s="1"/>
  <c r="BL20" i="6"/>
  <c r="BL21" i="6" s="1"/>
  <c r="BM20" i="6"/>
  <c r="BM21" i="6" s="1"/>
  <c r="BN20" i="6"/>
  <c r="BN21" i="6" s="1"/>
  <c r="BO20" i="6"/>
  <c r="BO21" i="6" s="1"/>
  <c r="BP20" i="6"/>
  <c r="BP21" i="6" s="1"/>
  <c r="BQ20" i="6"/>
  <c r="BQ21" i="6" s="1"/>
  <c r="BR20" i="6"/>
  <c r="BR21" i="6" s="1"/>
  <c r="BS20" i="6"/>
  <c r="BS21" i="6" s="1"/>
  <c r="BT20" i="6"/>
  <c r="BT21" i="6" s="1"/>
  <c r="BU20" i="6"/>
  <c r="BU21" i="6" s="1"/>
  <c r="BV20" i="6"/>
  <c r="BV21" i="6" s="1"/>
  <c r="BW20" i="6"/>
  <c r="BW21" i="6" s="1"/>
  <c r="BX20" i="6"/>
  <c r="BX21" i="6" s="1"/>
  <c r="BY20" i="6"/>
  <c r="BY21" i="6" s="1"/>
  <c r="BZ20" i="6"/>
  <c r="BZ21" i="6" s="1"/>
  <c r="F22" i="6"/>
  <c r="F23" i="6" s="1"/>
  <c r="G22" i="6"/>
  <c r="H22" i="6"/>
  <c r="H23" i="6" s="1"/>
  <c r="I22" i="6"/>
  <c r="I23" i="6" s="1"/>
  <c r="J22" i="6"/>
  <c r="J23" i="6" s="1"/>
  <c r="K22" i="6"/>
  <c r="K23" i="6" s="1"/>
  <c r="L22" i="6"/>
  <c r="L23" i="6" s="1"/>
  <c r="M22" i="6"/>
  <c r="M23" i="6" s="1"/>
  <c r="N22" i="6"/>
  <c r="N23" i="6" s="1"/>
  <c r="O22" i="6"/>
  <c r="O23" i="6" s="1"/>
  <c r="P22" i="6"/>
  <c r="P23" i="6" s="1"/>
  <c r="Q22" i="6"/>
  <c r="Q23" i="6" s="1"/>
  <c r="R22" i="6"/>
  <c r="R23" i="6" s="1"/>
  <c r="S22" i="6"/>
  <c r="S23" i="6" s="1"/>
  <c r="T22" i="6"/>
  <c r="T23" i="6" s="1"/>
  <c r="U22" i="6"/>
  <c r="U23" i="6" s="1"/>
  <c r="V22" i="6"/>
  <c r="V23" i="6" s="1"/>
  <c r="W22" i="6"/>
  <c r="W23" i="6" s="1"/>
  <c r="X22" i="6"/>
  <c r="X23" i="6" s="1"/>
  <c r="Y22" i="6"/>
  <c r="Y23" i="6" s="1"/>
  <c r="Z22" i="6"/>
  <c r="Z23" i="6" s="1"/>
  <c r="AA22" i="6"/>
  <c r="AA23" i="6" s="1"/>
  <c r="AB22" i="6"/>
  <c r="AB23" i="6" s="1"/>
  <c r="AC22" i="6"/>
  <c r="AC23" i="6" s="1"/>
  <c r="AD22" i="6"/>
  <c r="AD23" i="6" s="1"/>
  <c r="AE22" i="6"/>
  <c r="AE23" i="6" s="1"/>
  <c r="AF22" i="6"/>
  <c r="AF23" i="6" s="1"/>
  <c r="AG22" i="6"/>
  <c r="AG23" i="6" s="1"/>
  <c r="AH22" i="6"/>
  <c r="AH23" i="6" s="1"/>
  <c r="AI22" i="6"/>
  <c r="AI23" i="6" s="1"/>
  <c r="AJ22" i="6"/>
  <c r="AJ23" i="6" s="1"/>
  <c r="AK22" i="6"/>
  <c r="AK23" i="6" s="1"/>
  <c r="AL22" i="6"/>
  <c r="AL23" i="6" s="1"/>
  <c r="AM22" i="6"/>
  <c r="AM23" i="6" s="1"/>
  <c r="AN22" i="6"/>
  <c r="AN23" i="6" s="1"/>
  <c r="AO22" i="6"/>
  <c r="AO23" i="6" s="1"/>
  <c r="AP22" i="6"/>
  <c r="AP23" i="6" s="1"/>
  <c r="AQ22" i="6"/>
  <c r="AQ23" i="6" s="1"/>
  <c r="AR22" i="6"/>
  <c r="AR23" i="6" s="1"/>
  <c r="AS22" i="6"/>
  <c r="AS23" i="6" s="1"/>
  <c r="AT22" i="6"/>
  <c r="AT23" i="6" s="1"/>
  <c r="AU22" i="6"/>
  <c r="AU23" i="6" s="1"/>
  <c r="AV22" i="6"/>
  <c r="AV23" i="6" s="1"/>
  <c r="AW22" i="6"/>
  <c r="AW23" i="6" s="1"/>
  <c r="AX22" i="6"/>
  <c r="AX23" i="6" s="1"/>
  <c r="AY22" i="6"/>
  <c r="AY23" i="6" s="1"/>
  <c r="AZ22" i="6"/>
  <c r="AZ23" i="6" s="1"/>
  <c r="BA22" i="6"/>
  <c r="BA23" i="6" s="1"/>
  <c r="BB22" i="6"/>
  <c r="BB23" i="6" s="1"/>
  <c r="BC22" i="6"/>
  <c r="BC23" i="6" s="1"/>
  <c r="BD22" i="6"/>
  <c r="BD23" i="6" s="1"/>
  <c r="BE22" i="6"/>
  <c r="BE23" i="6" s="1"/>
  <c r="BF22" i="6"/>
  <c r="BF23" i="6" s="1"/>
  <c r="BG22" i="6"/>
  <c r="BG23" i="6" s="1"/>
  <c r="BH22" i="6"/>
  <c r="BH23" i="6" s="1"/>
  <c r="BI22" i="6"/>
  <c r="BI23" i="6" s="1"/>
  <c r="BJ22" i="6"/>
  <c r="BJ23" i="6" s="1"/>
  <c r="BK22" i="6"/>
  <c r="BK23" i="6" s="1"/>
  <c r="BL22" i="6"/>
  <c r="BL23" i="6" s="1"/>
  <c r="BM22" i="6"/>
  <c r="BM23" i="6" s="1"/>
  <c r="BN22" i="6"/>
  <c r="BN23" i="6" s="1"/>
  <c r="BO22" i="6"/>
  <c r="BO23" i="6" s="1"/>
  <c r="BP22" i="6"/>
  <c r="BP23" i="6" s="1"/>
  <c r="BQ22" i="6"/>
  <c r="BQ23" i="6" s="1"/>
  <c r="BR22" i="6"/>
  <c r="BR23" i="6" s="1"/>
  <c r="BS22" i="6"/>
  <c r="BS23" i="6" s="1"/>
  <c r="BT22" i="6"/>
  <c r="BT23" i="6" s="1"/>
  <c r="BU22" i="6"/>
  <c r="BU23" i="6" s="1"/>
  <c r="BV22" i="6"/>
  <c r="BV23" i="6" s="1"/>
  <c r="BW22" i="6"/>
  <c r="BW23" i="6" s="1"/>
  <c r="BX22" i="6"/>
  <c r="BX23" i="6" s="1"/>
  <c r="BY22" i="6"/>
  <c r="BY23" i="6" s="1"/>
  <c r="BZ22" i="6"/>
  <c r="BZ23" i="6" s="1"/>
  <c r="G23" i="6"/>
  <c r="F24" i="6"/>
  <c r="F25" i="6" s="1"/>
  <c r="G24" i="6"/>
  <c r="G25" i="6" s="1"/>
  <c r="H24" i="6"/>
  <c r="H25" i="6" s="1"/>
  <c r="I24" i="6"/>
  <c r="I25" i="6" s="1"/>
  <c r="J24" i="6"/>
  <c r="J25" i="6" s="1"/>
  <c r="K24" i="6"/>
  <c r="K25" i="6" s="1"/>
  <c r="L24" i="6"/>
  <c r="L25" i="6" s="1"/>
  <c r="M24" i="6"/>
  <c r="M25" i="6" s="1"/>
  <c r="N24" i="6"/>
  <c r="N25" i="6" s="1"/>
  <c r="O24" i="6"/>
  <c r="O25" i="6" s="1"/>
  <c r="P24" i="6"/>
  <c r="P25" i="6" s="1"/>
  <c r="Q24" i="6"/>
  <c r="Q25" i="6" s="1"/>
  <c r="R24" i="6"/>
  <c r="R25" i="6" s="1"/>
  <c r="S24" i="6"/>
  <c r="S25" i="6" s="1"/>
  <c r="T24" i="6"/>
  <c r="T25" i="6" s="1"/>
  <c r="U24" i="6"/>
  <c r="U25" i="6" s="1"/>
  <c r="V24" i="6"/>
  <c r="V25" i="6" s="1"/>
  <c r="W24" i="6"/>
  <c r="W25" i="6" s="1"/>
  <c r="X24" i="6"/>
  <c r="X25" i="6" s="1"/>
  <c r="Y24" i="6"/>
  <c r="Y25" i="6" s="1"/>
  <c r="Z24" i="6"/>
  <c r="Z25" i="6" s="1"/>
  <c r="AA24" i="6"/>
  <c r="AA25" i="6" s="1"/>
  <c r="AB24" i="6"/>
  <c r="AB25" i="6" s="1"/>
  <c r="AC24" i="6"/>
  <c r="AC25" i="6" s="1"/>
  <c r="AD24" i="6"/>
  <c r="AD25" i="6" s="1"/>
  <c r="AE24" i="6"/>
  <c r="AE25" i="6" s="1"/>
  <c r="AF24" i="6"/>
  <c r="AF25" i="6" s="1"/>
  <c r="AG24" i="6"/>
  <c r="AG25" i="6" s="1"/>
  <c r="AH24" i="6"/>
  <c r="AH25" i="6" s="1"/>
  <c r="AI24" i="6"/>
  <c r="AI25" i="6" s="1"/>
  <c r="AJ24" i="6"/>
  <c r="AJ25" i="6" s="1"/>
  <c r="AK24" i="6"/>
  <c r="AK25" i="6" s="1"/>
  <c r="AL24" i="6"/>
  <c r="AL25" i="6" s="1"/>
  <c r="AM24" i="6"/>
  <c r="AM25" i="6" s="1"/>
  <c r="AN24" i="6"/>
  <c r="AN25" i="6" s="1"/>
  <c r="AO24" i="6"/>
  <c r="AO25" i="6" s="1"/>
  <c r="AP24" i="6"/>
  <c r="AP25" i="6" s="1"/>
  <c r="AQ24" i="6"/>
  <c r="AQ25" i="6" s="1"/>
  <c r="AR24" i="6"/>
  <c r="AR25" i="6" s="1"/>
  <c r="AS24" i="6"/>
  <c r="AS25" i="6" s="1"/>
  <c r="AT24" i="6"/>
  <c r="AT25" i="6" s="1"/>
  <c r="AU24" i="6"/>
  <c r="AU25" i="6" s="1"/>
  <c r="AV24" i="6"/>
  <c r="AV25" i="6" s="1"/>
  <c r="AW24" i="6"/>
  <c r="AW25" i="6" s="1"/>
  <c r="AX24" i="6"/>
  <c r="AX25" i="6" s="1"/>
  <c r="AY24" i="6"/>
  <c r="AY25" i="6" s="1"/>
  <c r="AZ24" i="6"/>
  <c r="AZ25" i="6" s="1"/>
  <c r="BA24" i="6"/>
  <c r="BA25" i="6" s="1"/>
  <c r="BB24" i="6"/>
  <c r="BB25" i="6" s="1"/>
  <c r="BC24" i="6"/>
  <c r="BC25" i="6" s="1"/>
  <c r="BD24" i="6"/>
  <c r="BD25" i="6" s="1"/>
  <c r="BE24" i="6"/>
  <c r="BE25" i="6" s="1"/>
  <c r="BF24" i="6"/>
  <c r="BF25" i="6" s="1"/>
  <c r="BG24" i="6"/>
  <c r="BG25" i="6" s="1"/>
  <c r="BH24" i="6"/>
  <c r="BH25" i="6" s="1"/>
  <c r="BI24" i="6"/>
  <c r="BI25" i="6" s="1"/>
  <c r="BJ24" i="6"/>
  <c r="BJ25" i="6" s="1"/>
  <c r="BK24" i="6"/>
  <c r="BK25" i="6" s="1"/>
  <c r="BL24" i="6"/>
  <c r="BL25" i="6" s="1"/>
  <c r="BM24" i="6"/>
  <c r="BM25" i="6" s="1"/>
  <c r="BN24" i="6"/>
  <c r="BN25" i="6" s="1"/>
  <c r="BO24" i="6"/>
  <c r="BO25" i="6" s="1"/>
  <c r="BP24" i="6"/>
  <c r="BP25" i="6" s="1"/>
  <c r="BQ24" i="6"/>
  <c r="BQ25" i="6" s="1"/>
  <c r="BR24" i="6"/>
  <c r="BR25" i="6" s="1"/>
  <c r="BS24" i="6"/>
  <c r="BS25" i="6" s="1"/>
  <c r="BT24" i="6"/>
  <c r="BT25" i="6" s="1"/>
  <c r="BU24" i="6"/>
  <c r="BU25" i="6" s="1"/>
  <c r="BV24" i="6"/>
  <c r="BV25" i="6" s="1"/>
  <c r="BW24" i="6"/>
  <c r="BW25" i="6" s="1"/>
  <c r="BX24" i="6"/>
  <c r="BX25" i="6" s="1"/>
  <c r="BY24" i="6"/>
  <c r="BY25" i="6" s="1"/>
  <c r="BZ24" i="6"/>
  <c r="BZ25" i="6" s="1"/>
  <c r="F26" i="6"/>
  <c r="F27" i="6" s="1"/>
  <c r="G26" i="6"/>
  <c r="H26" i="6"/>
  <c r="I26" i="6"/>
  <c r="I27" i="6" s="1"/>
  <c r="J26" i="6"/>
  <c r="J27" i="6" s="1"/>
  <c r="K26" i="6"/>
  <c r="K27" i="6" s="1"/>
  <c r="L26" i="6"/>
  <c r="L27" i="6" s="1"/>
  <c r="M26" i="6"/>
  <c r="M27" i="6" s="1"/>
  <c r="N26" i="6"/>
  <c r="N27" i="6" s="1"/>
  <c r="O26" i="6"/>
  <c r="O27" i="6" s="1"/>
  <c r="P26" i="6"/>
  <c r="P27" i="6" s="1"/>
  <c r="Q26" i="6"/>
  <c r="Q27" i="6" s="1"/>
  <c r="R26" i="6"/>
  <c r="R27" i="6" s="1"/>
  <c r="S26" i="6"/>
  <c r="S27" i="6" s="1"/>
  <c r="T26" i="6"/>
  <c r="T27" i="6" s="1"/>
  <c r="U26" i="6"/>
  <c r="U27" i="6" s="1"/>
  <c r="V26" i="6"/>
  <c r="V27" i="6" s="1"/>
  <c r="W26" i="6"/>
  <c r="W27" i="6" s="1"/>
  <c r="X26" i="6"/>
  <c r="X27" i="6" s="1"/>
  <c r="Y26" i="6"/>
  <c r="Y27" i="6" s="1"/>
  <c r="Z26" i="6"/>
  <c r="Z27" i="6" s="1"/>
  <c r="AA26" i="6"/>
  <c r="AA27" i="6" s="1"/>
  <c r="AB26" i="6"/>
  <c r="AB27" i="6" s="1"/>
  <c r="AC26" i="6"/>
  <c r="AC27" i="6" s="1"/>
  <c r="AD26" i="6"/>
  <c r="AD27" i="6" s="1"/>
  <c r="AE26" i="6"/>
  <c r="AE27" i="6" s="1"/>
  <c r="AF26" i="6"/>
  <c r="AF27" i="6" s="1"/>
  <c r="AG26" i="6"/>
  <c r="AG27" i="6" s="1"/>
  <c r="AH26" i="6"/>
  <c r="AH27" i="6" s="1"/>
  <c r="AI26" i="6"/>
  <c r="AI27" i="6" s="1"/>
  <c r="AJ26" i="6"/>
  <c r="AJ27" i="6" s="1"/>
  <c r="AK26" i="6"/>
  <c r="AK27" i="6" s="1"/>
  <c r="AL26" i="6"/>
  <c r="AL27" i="6" s="1"/>
  <c r="AM26" i="6"/>
  <c r="AM27" i="6" s="1"/>
  <c r="AN26" i="6"/>
  <c r="AN27" i="6" s="1"/>
  <c r="AO26" i="6"/>
  <c r="AO27" i="6" s="1"/>
  <c r="AP26" i="6"/>
  <c r="AP27" i="6" s="1"/>
  <c r="AQ26" i="6"/>
  <c r="AQ27" i="6" s="1"/>
  <c r="AR26" i="6"/>
  <c r="AR27" i="6" s="1"/>
  <c r="AS26" i="6"/>
  <c r="AS27" i="6" s="1"/>
  <c r="AT26" i="6"/>
  <c r="AT27" i="6" s="1"/>
  <c r="AU26" i="6"/>
  <c r="AU27" i="6" s="1"/>
  <c r="AV26" i="6"/>
  <c r="AV27" i="6" s="1"/>
  <c r="AW26" i="6"/>
  <c r="AW27" i="6" s="1"/>
  <c r="AX26" i="6"/>
  <c r="AX27" i="6" s="1"/>
  <c r="AY26" i="6"/>
  <c r="AY27" i="6" s="1"/>
  <c r="AZ26" i="6"/>
  <c r="AZ27" i="6" s="1"/>
  <c r="BA26" i="6"/>
  <c r="BA27" i="6" s="1"/>
  <c r="BB26" i="6"/>
  <c r="BB27" i="6" s="1"/>
  <c r="BC26" i="6"/>
  <c r="BC27" i="6" s="1"/>
  <c r="BD26" i="6"/>
  <c r="BD27" i="6" s="1"/>
  <c r="BE26" i="6"/>
  <c r="BE27" i="6" s="1"/>
  <c r="BF26" i="6"/>
  <c r="BF27" i="6" s="1"/>
  <c r="BG26" i="6"/>
  <c r="BG27" i="6" s="1"/>
  <c r="BH26" i="6"/>
  <c r="BH27" i="6" s="1"/>
  <c r="BI26" i="6"/>
  <c r="BI27" i="6" s="1"/>
  <c r="BJ26" i="6"/>
  <c r="BJ27" i="6" s="1"/>
  <c r="BK26" i="6"/>
  <c r="BK27" i="6" s="1"/>
  <c r="BL26" i="6"/>
  <c r="BL27" i="6" s="1"/>
  <c r="BM26" i="6"/>
  <c r="BM27" i="6" s="1"/>
  <c r="BN26" i="6"/>
  <c r="BN27" i="6" s="1"/>
  <c r="BO26" i="6"/>
  <c r="BO27" i="6" s="1"/>
  <c r="BP26" i="6"/>
  <c r="BP27" i="6" s="1"/>
  <c r="BQ26" i="6"/>
  <c r="BQ27" i="6" s="1"/>
  <c r="BR26" i="6"/>
  <c r="BR27" i="6" s="1"/>
  <c r="BS26" i="6"/>
  <c r="BS27" i="6" s="1"/>
  <c r="BT26" i="6"/>
  <c r="BT27" i="6" s="1"/>
  <c r="BU26" i="6"/>
  <c r="BU27" i="6" s="1"/>
  <c r="BV26" i="6"/>
  <c r="BV27" i="6" s="1"/>
  <c r="BW26" i="6"/>
  <c r="BW27" i="6" s="1"/>
  <c r="BX26" i="6"/>
  <c r="BX27" i="6" s="1"/>
  <c r="BY26" i="6"/>
  <c r="BY27" i="6" s="1"/>
  <c r="BZ26" i="6"/>
  <c r="BZ27" i="6" s="1"/>
  <c r="G27" i="6"/>
  <c r="H27" i="6"/>
  <c r="F28" i="6"/>
  <c r="F29" i="6" s="1"/>
  <c r="G28" i="6"/>
  <c r="G29" i="6" s="1"/>
  <c r="H28" i="6"/>
  <c r="H29" i="6" s="1"/>
  <c r="I28" i="6"/>
  <c r="I29" i="6" s="1"/>
  <c r="J28" i="6"/>
  <c r="J29" i="6" s="1"/>
  <c r="K28" i="6"/>
  <c r="K29" i="6" s="1"/>
  <c r="L28" i="6"/>
  <c r="L29" i="6" s="1"/>
  <c r="M28" i="6"/>
  <c r="M29" i="6" s="1"/>
  <c r="N28" i="6"/>
  <c r="N29" i="6" s="1"/>
  <c r="O28" i="6"/>
  <c r="O29" i="6" s="1"/>
  <c r="P28" i="6"/>
  <c r="P29" i="6" s="1"/>
  <c r="Q28" i="6"/>
  <c r="Q29" i="6" s="1"/>
  <c r="R28" i="6"/>
  <c r="R29" i="6" s="1"/>
  <c r="S28" i="6"/>
  <c r="S29" i="6" s="1"/>
  <c r="T28" i="6"/>
  <c r="T29" i="6" s="1"/>
  <c r="U28" i="6"/>
  <c r="U29" i="6" s="1"/>
  <c r="V28" i="6"/>
  <c r="V29" i="6" s="1"/>
  <c r="W28" i="6"/>
  <c r="W29" i="6" s="1"/>
  <c r="X28" i="6"/>
  <c r="X29" i="6" s="1"/>
  <c r="Y28" i="6"/>
  <c r="Y29" i="6" s="1"/>
  <c r="Z28" i="6"/>
  <c r="Z29" i="6" s="1"/>
  <c r="AA28" i="6"/>
  <c r="AA29" i="6" s="1"/>
  <c r="AB28" i="6"/>
  <c r="AB29" i="6" s="1"/>
  <c r="AC28" i="6"/>
  <c r="AC29" i="6" s="1"/>
  <c r="AD28" i="6"/>
  <c r="AD29" i="6" s="1"/>
  <c r="AE28" i="6"/>
  <c r="AE29" i="6" s="1"/>
  <c r="AF28" i="6"/>
  <c r="AF29" i="6" s="1"/>
  <c r="AG28" i="6"/>
  <c r="AG29" i="6" s="1"/>
  <c r="AH28" i="6"/>
  <c r="AH29" i="6" s="1"/>
  <c r="AI28" i="6"/>
  <c r="AI29" i="6" s="1"/>
  <c r="AJ28" i="6"/>
  <c r="AJ29" i="6" s="1"/>
  <c r="AK28" i="6"/>
  <c r="AK29" i="6" s="1"/>
  <c r="AL28" i="6"/>
  <c r="AL29" i="6" s="1"/>
  <c r="AM28" i="6"/>
  <c r="AM29" i="6" s="1"/>
  <c r="AN28" i="6"/>
  <c r="AN29" i="6" s="1"/>
  <c r="AO28" i="6"/>
  <c r="AO29" i="6" s="1"/>
  <c r="AP28" i="6"/>
  <c r="AP29" i="6" s="1"/>
  <c r="AQ28" i="6"/>
  <c r="AQ29" i="6" s="1"/>
  <c r="AR28" i="6"/>
  <c r="AR29" i="6" s="1"/>
  <c r="AS28" i="6"/>
  <c r="AS29" i="6" s="1"/>
  <c r="AT28" i="6"/>
  <c r="AT29" i="6" s="1"/>
  <c r="AU28" i="6"/>
  <c r="AU29" i="6" s="1"/>
  <c r="AV28" i="6"/>
  <c r="AV29" i="6" s="1"/>
  <c r="AW28" i="6"/>
  <c r="AW29" i="6" s="1"/>
  <c r="AX28" i="6"/>
  <c r="AX29" i="6" s="1"/>
  <c r="AY28" i="6"/>
  <c r="AY29" i="6" s="1"/>
  <c r="AZ28" i="6"/>
  <c r="AZ29" i="6" s="1"/>
  <c r="BA28" i="6"/>
  <c r="BA29" i="6" s="1"/>
  <c r="BB28" i="6"/>
  <c r="BB29" i="6" s="1"/>
  <c r="BC28" i="6"/>
  <c r="BC29" i="6" s="1"/>
  <c r="BD28" i="6"/>
  <c r="BD29" i="6" s="1"/>
  <c r="BE28" i="6"/>
  <c r="BE29" i="6" s="1"/>
  <c r="BF28" i="6"/>
  <c r="BF29" i="6" s="1"/>
  <c r="BG28" i="6"/>
  <c r="BG29" i="6" s="1"/>
  <c r="BH28" i="6"/>
  <c r="BH29" i="6" s="1"/>
  <c r="BI28" i="6"/>
  <c r="BI29" i="6" s="1"/>
  <c r="BJ28" i="6"/>
  <c r="BJ29" i="6" s="1"/>
  <c r="BK28" i="6"/>
  <c r="BK29" i="6" s="1"/>
  <c r="BL28" i="6"/>
  <c r="BL29" i="6" s="1"/>
  <c r="BM28" i="6"/>
  <c r="BM29" i="6" s="1"/>
  <c r="BN28" i="6"/>
  <c r="BN29" i="6" s="1"/>
  <c r="BO28" i="6"/>
  <c r="BO29" i="6" s="1"/>
  <c r="BP28" i="6"/>
  <c r="BP29" i="6" s="1"/>
  <c r="BQ28" i="6"/>
  <c r="BQ29" i="6" s="1"/>
  <c r="BR28" i="6"/>
  <c r="BR29" i="6" s="1"/>
  <c r="BS28" i="6"/>
  <c r="BS29" i="6" s="1"/>
  <c r="BT28" i="6"/>
  <c r="BT29" i="6" s="1"/>
  <c r="BU28" i="6"/>
  <c r="BU29" i="6" s="1"/>
  <c r="BV28" i="6"/>
  <c r="BV29" i="6" s="1"/>
  <c r="BW28" i="6"/>
  <c r="BW29" i="6" s="1"/>
  <c r="BX28" i="6"/>
  <c r="BX29" i="6" s="1"/>
  <c r="BY28" i="6"/>
  <c r="BY29" i="6" s="1"/>
  <c r="BZ28" i="6"/>
  <c r="BZ29" i="6" s="1"/>
  <c r="F30" i="6"/>
  <c r="F31" i="6" s="1"/>
  <c r="G30" i="6"/>
  <c r="G31" i="6" s="1"/>
  <c r="H30" i="6"/>
  <c r="H31" i="6" s="1"/>
  <c r="I30" i="6"/>
  <c r="I31" i="6" s="1"/>
  <c r="J30" i="6"/>
  <c r="J31" i="6" s="1"/>
  <c r="K30" i="6"/>
  <c r="K31" i="6" s="1"/>
  <c r="L30" i="6"/>
  <c r="L31" i="6" s="1"/>
  <c r="M30" i="6"/>
  <c r="M31" i="6" s="1"/>
  <c r="N30" i="6"/>
  <c r="N31" i="6" s="1"/>
  <c r="O30" i="6"/>
  <c r="O31" i="6" s="1"/>
  <c r="P30" i="6"/>
  <c r="P31" i="6" s="1"/>
  <c r="Q30" i="6"/>
  <c r="Q31" i="6" s="1"/>
  <c r="R30" i="6"/>
  <c r="R31" i="6" s="1"/>
  <c r="S30" i="6"/>
  <c r="S31" i="6" s="1"/>
  <c r="T30" i="6"/>
  <c r="T31" i="6" s="1"/>
  <c r="U30" i="6"/>
  <c r="U31" i="6" s="1"/>
  <c r="V30" i="6"/>
  <c r="V31" i="6" s="1"/>
  <c r="W30" i="6"/>
  <c r="W31" i="6" s="1"/>
  <c r="X30" i="6"/>
  <c r="X31" i="6" s="1"/>
  <c r="Y30" i="6"/>
  <c r="Y31" i="6" s="1"/>
  <c r="Z30" i="6"/>
  <c r="Z31" i="6" s="1"/>
  <c r="AA30" i="6"/>
  <c r="AA31" i="6" s="1"/>
  <c r="AB30" i="6"/>
  <c r="AB31" i="6" s="1"/>
  <c r="AC30" i="6"/>
  <c r="AC31" i="6" s="1"/>
  <c r="AD30" i="6"/>
  <c r="AD31" i="6" s="1"/>
  <c r="AE30" i="6"/>
  <c r="AE31" i="6" s="1"/>
  <c r="AF30" i="6"/>
  <c r="AF31" i="6" s="1"/>
  <c r="AG30" i="6"/>
  <c r="AG31" i="6" s="1"/>
  <c r="AH30" i="6"/>
  <c r="AH31" i="6" s="1"/>
  <c r="AI30" i="6"/>
  <c r="AI31" i="6" s="1"/>
  <c r="AJ30" i="6"/>
  <c r="AJ31" i="6" s="1"/>
  <c r="AK30" i="6"/>
  <c r="AK31" i="6" s="1"/>
  <c r="AL30" i="6"/>
  <c r="AL31" i="6" s="1"/>
  <c r="AM30" i="6"/>
  <c r="AM31" i="6" s="1"/>
  <c r="AN30" i="6"/>
  <c r="AN31" i="6" s="1"/>
  <c r="AO30" i="6"/>
  <c r="AO31" i="6" s="1"/>
  <c r="AP30" i="6"/>
  <c r="AP31" i="6" s="1"/>
  <c r="AQ30" i="6"/>
  <c r="AQ31" i="6" s="1"/>
  <c r="AR30" i="6"/>
  <c r="AR31" i="6" s="1"/>
  <c r="AS30" i="6"/>
  <c r="AS31" i="6" s="1"/>
  <c r="AT30" i="6"/>
  <c r="AT31" i="6" s="1"/>
  <c r="AU30" i="6"/>
  <c r="AU31" i="6" s="1"/>
  <c r="AV30" i="6"/>
  <c r="AV31" i="6" s="1"/>
  <c r="AW30" i="6"/>
  <c r="AW31" i="6" s="1"/>
  <c r="AX30" i="6"/>
  <c r="AX31" i="6" s="1"/>
  <c r="AY30" i="6"/>
  <c r="AY31" i="6" s="1"/>
  <c r="AZ30" i="6"/>
  <c r="AZ31" i="6" s="1"/>
  <c r="BA30" i="6"/>
  <c r="BA31" i="6" s="1"/>
  <c r="BB30" i="6"/>
  <c r="BB31" i="6" s="1"/>
  <c r="BC30" i="6"/>
  <c r="BC31" i="6" s="1"/>
  <c r="BD30" i="6"/>
  <c r="BD31" i="6" s="1"/>
  <c r="BE30" i="6"/>
  <c r="BE31" i="6" s="1"/>
  <c r="BF30" i="6"/>
  <c r="BF31" i="6" s="1"/>
  <c r="BG30" i="6"/>
  <c r="BG31" i="6" s="1"/>
  <c r="BH30" i="6"/>
  <c r="BH31" i="6" s="1"/>
  <c r="BI30" i="6"/>
  <c r="BI31" i="6" s="1"/>
  <c r="BJ30" i="6"/>
  <c r="BJ31" i="6" s="1"/>
  <c r="BK30" i="6"/>
  <c r="BK31" i="6" s="1"/>
  <c r="BL30" i="6"/>
  <c r="BL31" i="6" s="1"/>
  <c r="BM30" i="6"/>
  <c r="BM31" i="6" s="1"/>
  <c r="BN30" i="6"/>
  <c r="BN31" i="6" s="1"/>
  <c r="BO30" i="6"/>
  <c r="BO31" i="6" s="1"/>
  <c r="BP30" i="6"/>
  <c r="BP31" i="6" s="1"/>
  <c r="BQ30" i="6"/>
  <c r="BQ31" i="6" s="1"/>
  <c r="BR30" i="6"/>
  <c r="BR31" i="6" s="1"/>
  <c r="BS30" i="6"/>
  <c r="BS31" i="6" s="1"/>
  <c r="BT30" i="6"/>
  <c r="BT31" i="6" s="1"/>
  <c r="BU30" i="6"/>
  <c r="BU31" i="6" s="1"/>
  <c r="BV30" i="6"/>
  <c r="BV31" i="6" s="1"/>
  <c r="BW30" i="6"/>
  <c r="BW31" i="6" s="1"/>
  <c r="BX30" i="6"/>
  <c r="BX31" i="6" s="1"/>
  <c r="BY30" i="6"/>
  <c r="BY31" i="6" s="1"/>
  <c r="BZ30" i="6"/>
  <c r="BZ31" i="6" s="1"/>
  <c r="F32" i="6"/>
  <c r="F33" i="6" s="1"/>
  <c r="G32" i="6"/>
  <c r="G33" i="6" s="1"/>
  <c r="H32" i="6"/>
  <c r="H33" i="6" s="1"/>
  <c r="I32" i="6"/>
  <c r="I33" i="6" s="1"/>
  <c r="J32" i="6"/>
  <c r="J33" i="6" s="1"/>
  <c r="K32" i="6"/>
  <c r="K33" i="6" s="1"/>
  <c r="L32" i="6"/>
  <c r="L33" i="6" s="1"/>
  <c r="M32" i="6"/>
  <c r="M33" i="6" s="1"/>
  <c r="N32" i="6"/>
  <c r="N33" i="6" s="1"/>
  <c r="O32" i="6"/>
  <c r="O33" i="6" s="1"/>
  <c r="P32" i="6"/>
  <c r="P33" i="6" s="1"/>
  <c r="Q32" i="6"/>
  <c r="Q33" i="6" s="1"/>
  <c r="R32" i="6"/>
  <c r="R33" i="6" s="1"/>
  <c r="S32" i="6"/>
  <c r="S33" i="6" s="1"/>
  <c r="T32" i="6"/>
  <c r="T33" i="6" s="1"/>
  <c r="U32" i="6"/>
  <c r="U33" i="6" s="1"/>
  <c r="V32" i="6"/>
  <c r="V33" i="6" s="1"/>
  <c r="W32" i="6"/>
  <c r="W33" i="6" s="1"/>
  <c r="X32" i="6"/>
  <c r="X33" i="6" s="1"/>
  <c r="Y32" i="6"/>
  <c r="Y33" i="6" s="1"/>
  <c r="Z32" i="6"/>
  <c r="Z33" i="6" s="1"/>
  <c r="AA32" i="6"/>
  <c r="AA33" i="6" s="1"/>
  <c r="AB32" i="6"/>
  <c r="AB33" i="6" s="1"/>
  <c r="AC32" i="6"/>
  <c r="AC33" i="6" s="1"/>
  <c r="AD32" i="6"/>
  <c r="AD33" i="6" s="1"/>
  <c r="AE32" i="6"/>
  <c r="AE33" i="6" s="1"/>
  <c r="AF32" i="6"/>
  <c r="AF33" i="6" s="1"/>
  <c r="AG32" i="6"/>
  <c r="AG33" i="6" s="1"/>
  <c r="AH32" i="6"/>
  <c r="AH33" i="6" s="1"/>
  <c r="AI32" i="6"/>
  <c r="AI33" i="6" s="1"/>
  <c r="AJ32" i="6"/>
  <c r="AJ33" i="6" s="1"/>
  <c r="AK32" i="6"/>
  <c r="AK33" i="6" s="1"/>
  <c r="AL32" i="6"/>
  <c r="AL33" i="6" s="1"/>
  <c r="AM32" i="6"/>
  <c r="AM33" i="6" s="1"/>
  <c r="AN32" i="6"/>
  <c r="AN33" i="6" s="1"/>
  <c r="AO32" i="6"/>
  <c r="AO33" i="6" s="1"/>
  <c r="AP32" i="6"/>
  <c r="AP33" i="6" s="1"/>
  <c r="AQ32" i="6"/>
  <c r="AQ33" i="6" s="1"/>
  <c r="AR32" i="6"/>
  <c r="AR33" i="6" s="1"/>
  <c r="AS32" i="6"/>
  <c r="AS33" i="6" s="1"/>
  <c r="AT32" i="6"/>
  <c r="AT33" i="6" s="1"/>
  <c r="AU32" i="6"/>
  <c r="AU33" i="6" s="1"/>
  <c r="AV32" i="6"/>
  <c r="AV33" i="6" s="1"/>
  <c r="AW32" i="6"/>
  <c r="AW33" i="6" s="1"/>
  <c r="AX32" i="6"/>
  <c r="AX33" i="6" s="1"/>
  <c r="AY32" i="6"/>
  <c r="AY33" i="6" s="1"/>
  <c r="AZ32" i="6"/>
  <c r="AZ33" i="6" s="1"/>
  <c r="BA32" i="6"/>
  <c r="BA33" i="6" s="1"/>
  <c r="BB32" i="6"/>
  <c r="BB33" i="6" s="1"/>
  <c r="BC32" i="6"/>
  <c r="BC33" i="6" s="1"/>
  <c r="BD32" i="6"/>
  <c r="BD33" i="6" s="1"/>
  <c r="BE32" i="6"/>
  <c r="BE33" i="6" s="1"/>
  <c r="BF32" i="6"/>
  <c r="BF33" i="6" s="1"/>
  <c r="BG32" i="6"/>
  <c r="BG33" i="6" s="1"/>
  <c r="BH32" i="6"/>
  <c r="BH33" i="6" s="1"/>
  <c r="BI32" i="6"/>
  <c r="BI33" i="6" s="1"/>
  <c r="BJ32" i="6"/>
  <c r="BJ33" i="6" s="1"/>
  <c r="BK32" i="6"/>
  <c r="BK33" i="6" s="1"/>
  <c r="BL32" i="6"/>
  <c r="BL33" i="6" s="1"/>
  <c r="BM32" i="6"/>
  <c r="BM33" i="6" s="1"/>
  <c r="BN32" i="6"/>
  <c r="BN33" i="6" s="1"/>
  <c r="BO32" i="6"/>
  <c r="BO33" i="6" s="1"/>
  <c r="BP32" i="6"/>
  <c r="BP33" i="6" s="1"/>
  <c r="BQ32" i="6"/>
  <c r="BQ33" i="6" s="1"/>
  <c r="BR32" i="6"/>
  <c r="BR33" i="6" s="1"/>
  <c r="BS32" i="6"/>
  <c r="BS33" i="6" s="1"/>
  <c r="BT32" i="6"/>
  <c r="BT33" i="6" s="1"/>
  <c r="BU32" i="6"/>
  <c r="BU33" i="6" s="1"/>
  <c r="BV32" i="6"/>
  <c r="BV33" i="6" s="1"/>
  <c r="BW32" i="6"/>
  <c r="BW33" i="6" s="1"/>
  <c r="BX32" i="6"/>
  <c r="BX33" i="6" s="1"/>
  <c r="BY32" i="6"/>
  <c r="BY33" i="6" s="1"/>
  <c r="BZ32" i="6"/>
  <c r="BZ33" i="6" s="1"/>
  <c r="F34" i="6"/>
  <c r="F35" i="6" s="1"/>
  <c r="G34" i="6"/>
  <c r="G35" i="6" s="1"/>
  <c r="H34" i="6"/>
  <c r="H35" i="6" s="1"/>
  <c r="I34" i="6"/>
  <c r="I35" i="6" s="1"/>
  <c r="J34" i="6"/>
  <c r="J35" i="6" s="1"/>
  <c r="K34" i="6"/>
  <c r="K35" i="6" s="1"/>
  <c r="L34" i="6"/>
  <c r="L35" i="6" s="1"/>
  <c r="M34" i="6"/>
  <c r="M35" i="6" s="1"/>
  <c r="N34" i="6"/>
  <c r="N35" i="6" s="1"/>
  <c r="O34" i="6"/>
  <c r="O35" i="6" s="1"/>
  <c r="P34" i="6"/>
  <c r="P35" i="6" s="1"/>
  <c r="Q34" i="6"/>
  <c r="Q35" i="6" s="1"/>
  <c r="R34" i="6"/>
  <c r="R35" i="6" s="1"/>
  <c r="S34" i="6"/>
  <c r="S35" i="6" s="1"/>
  <c r="T34" i="6"/>
  <c r="T35" i="6" s="1"/>
  <c r="U34" i="6"/>
  <c r="U35" i="6" s="1"/>
  <c r="V34" i="6"/>
  <c r="V35" i="6" s="1"/>
  <c r="W34" i="6"/>
  <c r="W35" i="6" s="1"/>
  <c r="X34" i="6"/>
  <c r="X35" i="6" s="1"/>
  <c r="Y34" i="6"/>
  <c r="Y35" i="6" s="1"/>
  <c r="Z34" i="6"/>
  <c r="Z35" i="6" s="1"/>
  <c r="AA34" i="6"/>
  <c r="AA35" i="6" s="1"/>
  <c r="AB34" i="6"/>
  <c r="AB35" i="6" s="1"/>
  <c r="AC34" i="6"/>
  <c r="AC35" i="6" s="1"/>
  <c r="AD34" i="6"/>
  <c r="AD35" i="6" s="1"/>
  <c r="AE34" i="6"/>
  <c r="AE35" i="6" s="1"/>
  <c r="AF34" i="6"/>
  <c r="AF35" i="6" s="1"/>
  <c r="AG34" i="6"/>
  <c r="AG35" i="6" s="1"/>
  <c r="AH34" i="6"/>
  <c r="AH35" i="6" s="1"/>
  <c r="AI34" i="6"/>
  <c r="AI35" i="6" s="1"/>
  <c r="AJ34" i="6"/>
  <c r="AJ35" i="6" s="1"/>
  <c r="AK34" i="6"/>
  <c r="AK35" i="6" s="1"/>
  <c r="AL34" i="6"/>
  <c r="AL35" i="6" s="1"/>
  <c r="AM34" i="6"/>
  <c r="AM35" i="6" s="1"/>
  <c r="AN34" i="6"/>
  <c r="AN35" i="6" s="1"/>
  <c r="AO34" i="6"/>
  <c r="AO35" i="6" s="1"/>
  <c r="AP34" i="6"/>
  <c r="AP35" i="6" s="1"/>
  <c r="AQ34" i="6"/>
  <c r="AQ35" i="6" s="1"/>
  <c r="AR34" i="6"/>
  <c r="AR35" i="6" s="1"/>
  <c r="AS34" i="6"/>
  <c r="AS35" i="6" s="1"/>
  <c r="AT34" i="6"/>
  <c r="AT35" i="6" s="1"/>
  <c r="AU34" i="6"/>
  <c r="AU35" i="6" s="1"/>
  <c r="AV34" i="6"/>
  <c r="AV35" i="6" s="1"/>
  <c r="AW34" i="6"/>
  <c r="AW35" i="6" s="1"/>
  <c r="AX34" i="6"/>
  <c r="AX35" i="6" s="1"/>
  <c r="AY34" i="6"/>
  <c r="AY35" i="6" s="1"/>
  <c r="AZ34" i="6"/>
  <c r="AZ35" i="6" s="1"/>
  <c r="BA34" i="6"/>
  <c r="BA35" i="6" s="1"/>
  <c r="BB34" i="6"/>
  <c r="BB35" i="6" s="1"/>
  <c r="BC34" i="6"/>
  <c r="BC35" i="6" s="1"/>
  <c r="BD34" i="6"/>
  <c r="BD35" i="6" s="1"/>
  <c r="BE34" i="6"/>
  <c r="BE35" i="6" s="1"/>
  <c r="BF34" i="6"/>
  <c r="BF35" i="6" s="1"/>
  <c r="BG34" i="6"/>
  <c r="BG35" i="6" s="1"/>
  <c r="BH34" i="6"/>
  <c r="BH35" i="6" s="1"/>
  <c r="BI34" i="6"/>
  <c r="BI35" i="6" s="1"/>
  <c r="BJ34" i="6"/>
  <c r="BJ35" i="6" s="1"/>
  <c r="BK34" i="6"/>
  <c r="BK35" i="6" s="1"/>
  <c r="BL34" i="6"/>
  <c r="BL35" i="6" s="1"/>
  <c r="BM34" i="6"/>
  <c r="BM35" i="6" s="1"/>
  <c r="BN34" i="6"/>
  <c r="BN35" i="6" s="1"/>
  <c r="BO34" i="6"/>
  <c r="BO35" i="6" s="1"/>
  <c r="BP34" i="6"/>
  <c r="BP35" i="6" s="1"/>
  <c r="BQ34" i="6"/>
  <c r="BQ35" i="6" s="1"/>
  <c r="BR34" i="6"/>
  <c r="BR35" i="6" s="1"/>
  <c r="BS34" i="6"/>
  <c r="BS35" i="6" s="1"/>
  <c r="BT34" i="6"/>
  <c r="BT35" i="6" s="1"/>
  <c r="BU34" i="6"/>
  <c r="BU35" i="6" s="1"/>
  <c r="BV34" i="6"/>
  <c r="BV35" i="6" s="1"/>
  <c r="BW34" i="6"/>
  <c r="BW35" i="6" s="1"/>
  <c r="BX34" i="6"/>
  <c r="BX35" i="6" s="1"/>
  <c r="BY34" i="6"/>
  <c r="BY35" i="6" s="1"/>
  <c r="BZ34" i="6"/>
  <c r="BZ35" i="6" s="1"/>
  <c r="F36" i="6"/>
  <c r="F37" i="6" s="1"/>
  <c r="G36" i="6"/>
  <c r="H36" i="6"/>
  <c r="H37" i="6" s="1"/>
  <c r="I36" i="6"/>
  <c r="I37" i="6" s="1"/>
  <c r="J36" i="6"/>
  <c r="J37" i="6" s="1"/>
  <c r="K36" i="6"/>
  <c r="K37" i="6" s="1"/>
  <c r="L36" i="6"/>
  <c r="L37" i="6" s="1"/>
  <c r="M36" i="6"/>
  <c r="M37" i="6" s="1"/>
  <c r="N36" i="6"/>
  <c r="N37" i="6" s="1"/>
  <c r="O36" i="6"/>
  <c r="O37" i="6" s="1"/>
  <c r="P36" i="6"/>
  <c r="P37" i="6" s="1"/>
  <c r="Q36" i="6"/>
  <c r="Q37" i="6" s="1"/>
  <c r="R36" i="6"/>
  <c r="R37" i="6" s="1"/>
  <c r="S36" i="6"/>
  <c r="S37" i="6" s="1"/>
  <c r="T36" i="6"/>
  <c r="T37" i="6" s="1"/>
  <c r="U36" i="6"/>
  <c r="U37" i="6" s="1"/>
  <c r="V36" i="6"/>
  <c r="V37" i="6" s="1"/>
  <c r="W36" i="6"/>
  <c r="W37" i="6" s="1"/>
  <c r="X36" i="6"/>
  <c r="X37" i="6" s="1"/>
  <c r="Y36" i="6"/>
  <c r="Y37" i="6" s="1"/>
  <c r="Z36" i="6"/>
  <c r="Z37" i="6" s="1"/>
  <c r="AA36" i="6"/>
  <c r="AA37" i="6" s="1"/>
  <c r="AB36" i="6"/>
  <c r="AB37" i="6" s="1"/>
  <c r="AC36" i="6"/>
  <c r="AC37" i="6" s="1"/>
  <c r="AD36" i="6"/>
  <c r="AD37" i="6" s="1"/>
  <c r="AE36" i="6"/>
  <c r="AE37" i="6" s="1"/>
  <c r="AF36" i="6"/>
  <c r="AF37" i="6" s="1"/>
  <c r="AG36" i="6"/>
  <c r="AG37" i="6" s="1"/>
  <c r="AH36" i="6"/>
  <c r="AH37" i="6" s="1"/>
  <c r="AI36" i="6"/>
  <c r="AI37" i="6" s="1"/>
  <c r="AJ36" i="6"/>
  <c r="AJ37" i="6" s="1"/>
  <c r="AK36" i="6"/>
  <c r="AK37" i="6" s="1"/>
  <c r="AL36" i="6"/>
  <c r="AL37" i="6" s="1"/>
  <c r="AM36" i="6"/>
  <c r="AM37" i="6" s="1"/>
  <c r="AN36" i="6"/>
  <c r="AN37" i="6" s="1"/>
  <c r="AO36" i="6"/>
  <c r="AO37" i="6" s="1"/>
  <c r="AP36" i="6"/>
  <c r="AP37" i="6" s="1"/>
  <c r="AQ36" i="6"/>
  <c r="AQ37" i="6" s="1"/>
  <c r="AR36" i="6"/>
  <c r="AR37" i="6" s="1"/>
  <c r="AS36" i="6"/>
  <c r="AS37" i="6" s="1"/>
  <c r="AT36" i="6"/>
  <c r="AT37" i="6" s="1"/>
  <c r="AU36" i="6"/>
  <c r="AU37" i="6" s="1"/>
  <c r="AV36" i="6"/>
  <c r="AV37" i="6" s="1"/>
  <c r="AW36" i="6"/>
  <c r="AW37" i="6" s="1"/>
  <c r="AX36" i="6"/>
  <c r="AX37" i="6" s="1"/>
  <c r="AY36" i="6"/>
  <c r="AY37" i="6" s="1"/>
  <c r="AZ36" i="6"/>
  <c r="AZ37" i="6" s="1"/>
  <c r="BA36" i="6"/>
  <c r="BA37" i="6" s="1"/>
  <c r="BB36" i="6"/>
  <c r="BB37" i="6" s="1"/>
  <c r="BC36" i="6"/>
  <c r="BC37" i="6" s="1"/>
  <c r="BD36" i="6"/>
  <c r="BD37" i="6" s="1"/>
  <c r="BE36" i="6"/>
  <c r="BE37" i="6" s="1"/>
  <c r="BF36" i="6"/>
  <c r="BF37" i="6" s="1"/>
  <c r="BG36" i="6"/>
  <c r="BG37" i="6" s="1"/>
  <c r="BH36" i="6"/>
  <c r="BH37" i="6" s="1"/>
  <c r="BI36" i="6"/>
  <c r="BI37" i="6" s="1"/>
  <c r="BJ36" i="6"/>
  <c r="BJ37" i="6" s="1"/>
  <c r="BK36" i="6"/>
  <c r="BK37" i="6" s="1"/>
  <c r="BL36" i="6"/>
  <c r="BL37" i="6" s="1"/>
  <c r="BM36" i="6"/>
  <c r="BM37" i="6" s="1"/>
  <c r="BN36" i="6"/>
  <c r="BN37" i="6" s="1"/>
  <c r="BO36" i="6"/>
  <c r="BO37" i="6" s="1"/>
  <c r="BP36" i="6"/>
  <c r="BP37" i="6" s="1"/>
  <c r="BQ36" i="6"/>
  <c r="BQ37" i="6" s="1"/>
  <c r="BR36" i="6"/>
  <c r="BR37" i="6" s="1"/>
  <c r="BS36" i="6"/>
  <c r="BS37" i="6" s="1"/>
  <c r="BT36" i="6"/>
  <c r="BT37" i="6" s="1"/>
  <c r="BU36" i="6"/>
  <c r="BU37" i="6" s="1"/>
  <c r="BV36" i="6"/>
  <c r="BV37" i="6" s="1"/>
  <c r="BW36" i="6"/>
  <c r="BW37" i="6" s="1"/>
  <c r="BX36" i="6"/>
  <c r="BX37" i="6" s="1"/>
  <c r="BY36" i="6"/>
  <c r="BY37" i="6" s="1"/>
  <c r="BZ36" i="6"/>
  <c r="BZ37" i="6" s="1"/>
  <c r="G37" i="6"/>
  <c r="F38" i="6"/>
  <c r="F39" i="6" s="1"/>
  <c r="G38" i="6"/>
  <c r="H38" i="6"/>
  <c r="I38" i="6"/>
  <c r="J38" i="6"/>
  <c r="J39" i="6" s="1"/>
  <c r="K38" i="6"/>
  <c r="K39" i="6" s="1"/>
  <c r="L38" i="6"/>
  <c r="L39" i="6" s="1"/>
  <c r="M38" i="6"/>
  <c r="M39" i="6" s="1"/>
  <c r="N38" i="6"/>
  <c r="N39" i="6" s="1"/>
  <c r="O38" i="6"/>
  <c r="O39" i="6" s="1"/>
  <c r="P38" i="6"/>
  <c r="P39" i="6" s="1"/>
  <c r="Q38" i="6"/>
  <c r="Q39" i="6" s="1"/>
  <c r="R38" i="6"/>
  <c r="R39" i="6" s="1"/>
  <c r="S38" i="6"/>
  <c r="S39" i="6" s="1"/>
  <c r="T38" i="6"/>
  <c r="T39" i="6" s="1"/>
  <c r="U38" i="6"/>
  <c r="U39" i="6" s="1"/>
  <c r="V38" i="6"/>
  <c r="V39" i="6" s="1"/>
  <c r="W38" i="6"/>
  <c r="W39" i="6" s="1"/>
  <c r="X38" i="6"/>
  <c r="X39" i="6" s="1"/>
  <c r="Y38" i="6"/>
  <c r="Y39" i="6" s="1"/>
  <c r="Z38" i="6"/>
  <c r="Z39" i="6" s="1"/>
  <c r="AA38" i="6"/>
  <c r="AA39" i="6" s="1"/>
  <c r="AB38" i="6"/>
  <c r="AB39" i="6" s="1"/>
  <c r="AC38" i="6"/>
  <c r="AC39" i="6" s="1"/>
  <c r="AD38" i="6"/>
  <c r="AD39" i="6" s="1"/>
  <c r="AE38" i="6"/>
  <c r="AE39" i="6" s="1"/>
  <c r="AF38" i="6"/>
  <c r="AF39" i="6" s="1"/>
  <c r="AG38" i="6"/>
  <c r="AG39" i="6" s="1"/>
  <c r="AH38" i="6"/>
  <c r="AH39" i="6" s="1"/>
  <c r="AI38" i="6"/>
  <c r="AI39" i="6" s="1"/>
  <c r="AJ38" i="6"/>
  <c r="AJ39" i="6" s="1"/>
  <c r="AK38" i="6"/>
  <c r="AK39" i="6" s="1"/>
  <c r="AL38" i="6"/>
  <c r="AL39" i="6" s="1"/>
  <c r="AM38" i="6"/>
  <c r="AM39" i="6" s="1"/>
  <c r="AN38" i="6"/>
  <c r="AN39" i="6" s="1"/>
  <c r="AO38" i="6"/>
  <c r="AO39" i="6" s="1"/>
  <c r="AP38" i="6"/>
  <c r="AP39" i="6" s="1"/>
  <c r="AQ38" i="6"/>
  <c r="AQ39" i="6" s="1"/>
  <c r="AR38" i="6"/>
  <c r="AR39" i="6" s="1"/>
  <c r="AS38" i="6"/>
  <c r="AS39" i="6" s="1"/>
  <c r="AT38" i="6"/>
  <c r="AT39" i="6" s="1"/>
  <c r="AU38" i="6"/>
  <c r="AU39" i="6" s="1"/>
  <c r="AV38" i="6"/>
  <c r="AV39" i="6" s="1"/>
  <c r="AW38" i="6"/>
  <c r="AW39" i="6" s="1"/>
  <c r="AX38" i="6"/>
  <c r="AX39" i="6" s="1"/>
  <c r="AY38" i="6"/>
  <c r="AY39" i="6" s="1"/>
  <c r="AZ38" i="6"/>
  <c r="AZ39" i="6" s="1"/>
  <c r="BA38" i="6"/>
  <c r="BA39" i="6" s="1"/>
  <c r="BB38" i="6"/>
  <c r="BB39" i="6" s="1"/>
  <c r="BC38" i="6"/>
  <c r="BC39" i="6" s="1"/>
  <c r="BD38" i="6"/>
  <c r="BD39" i="6" s="1"/>
  <c r="BE38" i="6"/>
  <c r="BE39" i="6" s="1"/>
  <c r="BF38" i="6"/>
  <c r="BF39" i="6" s="1"/>
  <c r="BG38" i="6"/>
  <c r="BG39" i="6" s="1"/>
  <c r="BH38" i="6"/>
  <c r="BH39" i="6" s="1"/>
  <c r="BI38" i="6"/>
  <c r="BI39" i="6" s="1"/>
  <c r="BJ38" i="6"/>
  <c r="BJ39" i="6" s="1"/>
  <c r="BK38" i="6"/>
  <c r="BK39" i="6" s="1"/>
  <c r="BL38" i="6"/>
  <c r="BL39" i="6" s="1"/>
  <c r="BM38" i="6"/>
  <c r="BM39" i="6" s="1"/>
  <c r="BN38" i="6"/>
  <c r="BN39" i="6" s="1"/>
  <c r="BO38" i="6"/>
  <c r="BO39" i="6" s="1"/>
  <c r="BP38" i="6"/>
  <c r="BP39" i="6" s="1"/>
  <c r="BQ38" i="6"/>
  <c r="BQ39" i="6" s="1"/>
  <c r="BR38" i="6"/>
  <c r="BR39" i="6" s="1"/>
  <c r="BS38" i="6"/>
  <c r="BS39" i="6" s="1"/>
  <c r="BT38" i="6"/>
  <c r="BT39" i="6" s="1"/>
  <c r="BU38" i="6"/>
  <c r="BU39" i="6" s="1"/>
  <c r="BV38" i="6"/>
  <c r="BV39" i="6" s="1"/>
  <c r="BW38" i="6"/>
  <c r="BW39" i="6" s="1"/>
  <c r="BX38" i="6"/>
  <c r="BX39" i="6" s="1"/>
  <c r="BY38" i="6"/>
  <c r="BY39" i="6" s="1"/>
  <c r="BZ38" i="6"/>
  <c r="BZ39" i="6" s="1"/>
  <c r="G39" i="6"/>
  <c r="H39" i="6"/>
  <c r="I39" i="6"/>
  <c r="F40" i="6"/>
  <c r="F41" i="6" s="1"/>
  <c r="G40" i="6"/>
  <c r="G41" i="6" s="1"/>
  <c r="H40" i="6"/>
  <c r="H41" i="6" s="1"/>
  <c r="I40" i="6"/>
  <c r="I41" i="6" s="1"/>
  <c r="J40" i="6"/>
  <c r="J41" i="6" s="1"/>
  <c r="K40" i="6"/>
  <c r="K41" i="6" s="1"/>
  <c r="L40" i="6"/>
  <c r="L41" i="6" s="1"/>
  <c r="M40" i="6"/>
  <c r="M41" i="6" s="1"/>
  <c r="N40" i="6"/>
  <c r="N41" i="6" s="1"/>
  <c r="O40" i="6"/>
  <c r="O41" i="6" s="1"/>
  <c r="P40" i="6"/>
  <c r="P41" i="6" s="1"/>
  <c r="Q40" i="6"/>
  <c r="Q41" i="6" s="1"/>
  <c r="R40" i="6"/>
  <c r="R41" i="6" s="1"/>
  <c r="S40" i="6"/>
  <c r="S41" i="6" s="1"/>
  <c r="T40" i="6"/>
  <c r="T41" i="6" s="1"/>
  <c r="U40" i="6"/>
  <c r="U41" i="6" s="1"/>
  <c r="V40" i="6"/>
  <c r="V41" i="6" s="1"/>
  <c r="W40" i="6"/>
  <c r="W41" i="6" s="1"/>
  <c r="X40" i="6"/>
  <c r="X41" i="6" s="1"/>
  <c r="Y40" i="6"/>
  <c r="Y41" i="6" s="1"/>
  <c r="Z40" i="6"/>
  <c r="Z41" i="6" s="1"/>
  <c r="AA40" i="6"/>
  <c r="AA41" i="6" s="1"/>
  <c r="AB40" i="6"/>
  <c r="AB41" i="6" s="1"/>
  <c r="AC40" i="6"/>
  <c r="AC41" i="6" s="1"/>
  <c r="AD40" i="6"/>
  <c r="AD41" i="6" s="1"/>
  <c r="AE40" i="6"/>
  <c r="AE41" i="6" s="1"/>
  <c r="AF40" i="6"/>
  <c r="AF41" i="6" s="1"/>
  <c r="AG40" i="6"/>
  <c r="AG41" i="6" s="1"/>
  <c r="AH40" i="6"/>
  <c r="AH41" i="6" s="1"/>
  <c r="AI40" i="6"/>
  <c r="AI41" i="6" s="1"/>
  <c r="AJ40" i="6"/>
  <c r="AJ41" i="6" s="1"/>
  <c r="AK40" i="6"/>
  <c r="AK41" i="6" s="1"/>
  <c r="AL40" i="6"/>
  <c r="AL41" i="6" s="1"/>
  <c r="AM40" i="6"/>
  <c r="AM41" i="6" s="1"/>
  <c r="AN40" i="6"/>
  <c r="AN41" i="6" s="1"/>
  <c r="AO40" i="6"/>
  <c r="AO41" i="6" s="1"/>
  <c r="AP40" i="6"/>
  <c r="AP41" i="6" s="1"/>
  <c r="AQ40" i="6"/>
  <c r="AQ41" i="6" s="1"/>
  <c r="AR40" i="6"/>
  <c r="AR41" i="6" s="1"/>
  <c r="AS40" i="6"/>
  <c r="AS41" i="6" s="1"/>
  <c r="AT40" i="6"/>
  <c r="AT41" i="6" s="1"/>
  <c r="AU40" i="6"/>
  <c r="AU41" i="6" s="1"/>
  <c r="AV40" i="6"/>
  <c r="AV41" i="6" s="1"/>
  <c r="AW40" i="6"/>
  <c r="AW41" i="6" s="1"/>
  <c r="AX40" i="6"/>
  <c r="AX41" i="6" s="1"/>
  <c r="AY40" i="6"/>
  <c r="AY41" i="6" s="1"/>
  <c r="AZ40" i="6"/>
  <c r="AZ41" i="6" s="1"/>
  <c r="BA40" i="6"/>
  <c r="BA41" i="6" s="1"/>
  <c r="BB40" i="6"/>
  <c r="BB41" i="6" s="1"/>
  <c r="BC40" i="6"/>
  <c r="BC41" i="6" s="1"/>
  <c r="BD40" i="6"/>
  <c r="BD41" i="6" s="1"/>
  <c r="BE40" i="6"/>
  <c r="BE41" i="6" s="1"/>
  <c r="BF40" i="6"/>
  <c r="BF41" i="6" s="1"/>
  <c r="BG40" i="6"/>
  <c r="BG41" i="6" s="1"/>
  <c r="BH40" i="6"/>
  <c r="BH41" i="6" s="1"/>
  <c r="BI40" i="6"/>
  <c r="BI41" i="6" s="1"/>
  <c r="BJ40" i="6"/>
  <c r="BJ41" i="6" s="1"/>
  <c r="BK40" i="6"/>
  <c r="BK41" i="6" s="1"/>
  <c r="BL40" i="6"/>
  <c r="BL41" i="6" s="1"/>
  <c r="BM40" i="6"/>
  <c r="BM41" i="6" s="1"/>
  <c r="BN40" i="6"/>
  <c r="BN41" i="6" s="1"/>
  <c r="BO40" i="6"/>
  <c r="BO41" i="6" s="1"/>
  <c r="BP40" i="6"/>
  <c r="BP41" i="6" s="1"/>
  <c r="BQ40" i="6"/>
  <c r="BQ41" i="6" s="1"/>
  <c r="BR40" i="6"/>
  <c r="BR41" i="6" s="1"/>
  <c r="BS40" i="6"/>
  <c r="BS41" i="6" s="1"/>
  <c r="BT40" i="6"/>
  <c r="BT41" i="6" s="1"/>
  <c r="BU40" i="6"/>
  <c r="BU41" i="6" s="1"/>
  <c r="BV40" i="6"/>
  <c r="BV41" i="6" s="1"/>
  <c r="BW40" i="6"/>
  <c r="BW41" i="6" s="1"/>
  <c r="BX40" i="6"/>
  <c r="BX41" i="6" s="1"/>
  <c r="BY40" i="6"/>
  <c r="BY41" i="6" s="1"/>
  <c r="BZ40" i="6"/>
  <c r="BZ41" i="6" s="1"/>
  <c r="F42" i="6"/>
  <c r="F43" i="6" s="1"/>
  <c r="G42" i="6"/>
  <c r="H42" i="6"/>
  <c r="I42" i="6"/>
  <c r="J42" i="6"/>
  <c r="J43" i="6" s="1"/>
  <c r="K42" i="6"/>
  <c r="K43" i="6" s="1"/>
  <c r="L42" i="6"/>
  <c r="L43" i="6" s="1"/>
  <c r="M42" i="6"/>
  <c r="M43" i="6" s="1"/>
  <c r="N42" i="6"/>
  <c r="N43" i="6" s="1"/>
  <c r="O42" i="6"/>
  <c r="O43" i="6" s="1"/>
  <c r="P42" i="6"/>
  <c r="P43" i="6" s="1"/>
  <c r="Q42" i="6"/>
  <c r="Q43" i="6" s="1"/>
  <c r="R42" i="6"/>
  <c r="R43" i="6" s="1"/>
  <c r="S42" i="6"/>
  <c r="S43" i="6" s="1"/>
  <c r="T42" i="6"/>
  <c r="T43" i="6" s="1"/>
  <c r="U42" i="6"/>
  <c r="U43" i="6" s="1"/>
  <c r="V42" i="6"/>
  <c r="V43" i="6" s="1"/>
  <c r="W42" i="6"/>
  <c r="W43" i="6" s="1"/>
  <c r="X42" i="6"/>
  <c r="X43" i="6" s="1"/>
  <c r="Y42" i="6"/>
  <c r="Y43" i="6" s="1"/>
  <c r="Z42" i="6"/>
  <c r="Z43" i="6" s="1"/>
  <c r="AA42" i="6"/>
  <c r="AA43" i="6" s="1"/>
  <c r="AB42" i="6"/>
  <c r="AB43" i="6" s="1"/>
  <c r="AC42" i="6"/>
  <c r="AC43" i="6" s="1"/>
  <c r="AD42" i="6"/>
  <c r="AD43" i="6" s="1"/>
  <c r="AE42" i="6"/>
  <c r="AE43" i="6" s="1"/>
  <c r="AF42" i="6"/>
  <c r="AF43" i="6" s="1"/>
  <c r="AG42" i="6"/>
  <c r="AG43" i="6" s="1"/>
  <c r="AH42" i="6"/>
  <c r="AH43" i="6" s="1"/>
  <c r="AI42" i="6"/>
  <c r="AI43" i="6" s="1"/>
  <c r="AJ42" i="6"/>
  <c r="AJ43" i="6" s="1"/>
  <c r="AK42" i="6"/>
  <c r="AK43" i="6" s="1"/>
  <c r="AL42" i="6"/>
  <c r="AL43" i="6" s="1"/>
  <c r="AM42" i="6"/>
  <c r="AM43" i="6" s="1"/>
  <c r="AN42" i="6"/>
  <c r="AN43" i="6" s="1"/>
  <c r="AO42" i="6"/>
  <c r="AO43" i="6" s="1"/>
  <c r="AP42" i="6"/>
  <c r="AP43" i="6" s="1"/>
  <c r="AQ42" i="6"/>
  <c r="AQ43" i="6" s="1"/>
  <c r="AR42" i="6"/>
  <c r="AR43" i="6" s="1"/>
  <c r="AS42" i="6"/>
  <c r="AS43" i="6" s="1"/>
  <c r="AT42" i="6"/>
  <c r="AT43" i="6" s="1"/>
  <c r="AU42" i="6"/>
  <c r="AU43" i="6" s="1"/>
  <c r="AV42" i="6"/>
  <c r="AV43" i="6" s="1"/>
  <c r="AW42" i="6"/>
  <c r="AW43" i="6" s="1"/>
  <c r="AX42" i="6"/>
  <c r="AX43" i="6" s="1"/>
  <c r="AY42" i="6"/>
  <c r="AY43" i="6" s="1"/>
  <c r="AZ42" i="6"/>
  <c r="AZ43" i="6" s="1"/>
  <c r="BA42" i="6"/>
  <c r="BA43" i="6" s="1"/>
  <c r="BB42" i="6"/>
  <c r="BB43" i="6" s="1"/>
  <c r="BC42" i="6"/>
  <c r="BC43" i="6" s="1"/>
  <c r="BD42" i="6"/>
  <c r="BD43" i="6" s="1"/>
  <c r="BE42" i="6"/>
  <c r="BE43" i="6" s="1"/>
  <c r="BF42" i="6"/>
  <c r="BF43" i="6" s="1"/>
  <c r="BG42" i="6"/>
  <c r="BG43" i="6" s="1"/>
  <c r="BH42" i="6"/>
  <c r="BH43" i="6" s="1"/>
  <c r="BI42" i="6"/>
  <c r="BI43" i="6" s="1"/>
  <c r="BJ42" i="6"/>
  <c r="BJ43" i="6" s="1"/>
  <c r="BK42" i="6"/>
  <c r="BK43" i="6" s="1"/>
  <c r="BL42" i="6"/>
  <c r="BL43" i="6" s="1"/>
  <c r="BM42" i="6"/>
  <c r="BM43" i="6" s="1"/>
  <c r="BN42" i="6"/>
  <c r="BN43" i="6" s="1"/>
  <c r="BO42" i="6"/>
  <c r="BO43" i="6" s="1"/>
  <c r="BP42" i="6"/>
  <c r="BP43" i="6" s="1"/>
  <c r="BQ42" i="6"/>
  <c r="BQ43" i="6" s="1"/>
  <c r="BR42" i="6"/>
  <c r="BR43" i="6" s="1"/>
  <c r="BS42" i="6"/>
  <c r="BS43" i="6" s="1"/>
  <c r="BT42" i="6"/>
  <c r="BT43" i="6" s="1"/>
  <c r="BU42" i="6"/>
  <c r="BU43" i="6" s="1"/>
  <c r="BV42" i="6"/>
  <c r="BV43" i="6" s="1"/>
  <c r="BW42" i="6"/>
  <c r="BW43" i="6" s="1"/>
  <c r="BX42" i="6"/>
  <c r="BX43" i="6" s="1"/>
  <c r="BY42" i="6"/>
  <c r="BY43" i="6" s="1"/>
  <c r="BZ42" i="6"/>
  <c r="BZ43" i="6" s="1"/>
  <c r="G43" i="6"/>
  <c r="H43" i="6"/>
  <c r="I43" i="6"/>
  <c r="F44" i="6"/>
  <c r="F45" i="6" s="1"/>
  <c r="G44" i="6"/>
  <c r="G45" i="6" s="1"/>
  <c r="H44" i="6"/>
  <c r="H45" i="6" s="1"/>
  <c r="I44" i="6"/>
  <c r="I45" i="6" s="1"/>
  <c r="J44" i="6"/>
  <c r="J45" i="6" s="1"/>
  <c r="K44" i="6"/>
  <c r="K45" i="6" s="1"/>
  <c r="L44" i="6"/>
  <c r="L45" i="6" s="1"/>
  <c r="M44" i="6"/>
  <c r="M45" i="6" s="1"/>
  <c r="N44" i="6"/>
  <c r="N45" i="6" s="1"/>
  <c r="O44" i="6"/>
  <c r="O45" i="6" s="1"/>
  <c r="P44" i="6"/>
  <c r="P45" i="6" s="1"/>
  <c r="Q44" i="6"/>
  <c r="Q45" i="6" s="1"/>
  <c r="R44" i="6"/>
  <c r="R45" i="6" s="1"/>
  <c r="S44" i="6"/>
  <c r="S45" i="6" s="1"/>
  <c r="T44" i="6"/>
  <c r="T45" i="6" s="1"/>
  <c r="U44" i="6"/>
  <c r="U45" i="6" s="1"/>
  <c r="V44" i="6"/>
  <c r="V45" i="6" s="1"/>
  <c r="W44" i="6"/>
  <c r="W45" i="6" s="1"/>
  <c r="X44" i="6"/>
  <c r="X45" i="6" s="1"/>
  <c r="Y44" i="6"/>
  <c r="Y45" i="6" s="1"/>
  <c r="Z44" i="6"/>
  <c r="Z45" i="6" s="1"/>
  <c r="AA44" i="6"/>
  <c r="AA45" i="6" s="1"/>
  <c r="AB44" i="6"/>
  <c r="AB45" i="6" s="1"/>
  <c r="AC44" i="6"/>
  <c r="AC45" i="6" s="1"/>
  <c r="AD44" i="6"/>
  <c r="AD45" i="6" s="1"/>
  <c r="AE44" i="6"/>
  <c r="AE45" i="6" s="1"/>
  <c r="AF44" i="6"/>
  <c r="AF45" i="6" s="1"/>
  <c r="AG44" i="6"/>
  <c r="AG45" i="6" s="1"/>
  <c r="AH44" i="6"/>
  <c r="AH45" i="6" s="1"/>
  <c r="AI44" i="6"/>
  <c r="AI45" i="6" s="1"/>
  <c r="AJ44" i="6"/>
  <c r="AJ45" i="6" s="1"/>
  <c r="AK44" i="6"/>
  <c r="AK45" i="6" s="1"/>
  <c r="AL44" i="6"/>
  <c r="AL45" i="6" s="1"/>
  <c r="AM44" i="6"/>
  <c r="AM45" i="6" s="1"/>
  <c r="AN44" i="6"/>
  <c r="AN45" i="6" s="1"/>
  <c r="AO44" i="6"/>
  <c r="AO45" i="6" s="1"/>
  <c r="AP44" i="6"/>
  <c r="AP45" i="6" s="1"/>
  <c r="AQ44" i="6"/>
  <c r="AQ45" i="6" s="1"/>
  <c r="AR44" i="6"/>
  <c r="AR45" i="6" s="1"/>
  <c r="AS44" i="6"/>
  <c r="AS45" i="6" s="1"/>
  <c r="AT44" i="6"/>
  <c r="AT45" i="6" s="1"/>
  <c r="AU44" i="6"/>
  <c r="AU45" i="6" s="1"/>
  <c r="AV44" i="6"/>
  <c r="AV45" i="6" s="1"/>
  <c r="AW44" i="6"/>
  <c r="AW45" i="6" s="1"/>
  <c r="AX44" i="6"/>
  <c r="AX45" i="6" s="1"/>
  <c r="AY44" i="6"/>
  <c r="AY45" i="6" s="1"/>
  <c r="AZ44" i="6"/>
  <c r="AZ45" i="6" s="1"/>
  <c r="BA44" i="6"/>
  <c r="BA45" i="6" s="1"/>
  <c r="BB44" i="6"/>
  <c r="BB45" i="6" s="1"/>
  <c r="BC44" i="6"/>
  <c r="BC45" i="6" s="1"/>
  <c r="BD44" i="6"/>
  <c r="BD45" i="6" s="1"/>
  <c r="BE44" i="6"/>
  <c r="BE45" i="6" s="1"/>
  <c r="BF44" i="6"/>
  <c r="BF45" i="6" s="1"/>
  <c r="BG44" i="6"/>
  <c r="BG45" i="6" s="1"/>
  <c r="BH44" i="6"/>
  <c r="BH45" i="6" s="1"/>
  <c r="BI44" i="6"/>
  <c r="BI45" i="6" s="1"/>
  <c r="BJ44" i="6"/>
  <c r="BJ45" i="6" s="1"/>
  <c r="BK44" i="6"/>
  <c r="BK45" i="6" s="1"/>
  <c r="BL44" i="6"/>
  <c r="BL45" i="6" s="1"/>
  <c r="BM44" i="6"/>
  <c r="BM45" i="6" s="1"/>
  <c r="BN44" i="6"/>
  <c r="BN45" i="6" s="1"/>
  <c r="BO44" i="6"/>
  <c r="BO45" i="6" s="1"/>
  <c r="BP44" i="6"/>
  <c r="BP45" i="6" s="1"/>
  <c r="BQ44" i="6"/>
  <c r="BQ45" i="6" s="1"/>
  <c r="BR44" i="6"/>
  <c r="BR45" i="6" s="1"/>
  <c r="BS44" i="6"/>
  <c r="BS45" i="6" s="1"/>
  <c r="BT44" i="6"/>
  <c r="BT45" i="6" s="1"/>
  <c r="BU44" i="6"/>
  <c r="BU45" i="6" s="1"/>
  <c r="BV44" i="6"/>
  <c r="BV45" i="6" s="1"/>
  <c r="BW44" i="6"/>
  <c r="BW45" i="6" s="1"/>
  <c r="BX44" i="6"/>
  <c r="BX45" i="6" s="1"/>
  <c r="BY44" i="6"/>
  <c r="BY45" i="6" s="1"/>
  <c r="BZ44" i="6"/>
  <c r="BZ45" i="6" s="1"/>
  <c r="F46" i="6"/>
  <c r="F47" i="6" s="1"/>
  <c r="G46" i="6"/>
  <c r="H46" i="6"/>
  <c r="H47" i="6" s="1"/>
  <c r="I46" i="6"/>
  <c r="I47" i="6" s="1"/>
  <c r="J46" i="6"/>
  <c r="J47" i="6" s="1"/>
  <c r="K46" i="6"/>
  <c r="K47" i="6" s="1"/>
  <c r="L46" i="6"/>
  <c r="L47" i="6" s="1"/>
  <c r="M46" i="6"/>
  <c r="M47" i="6" s="1"/>
  <c r="N46" i="6"/>
  <c r="N47" i="6" s="1"/>
  <c r="O46" i="6"/>
  <c r="O47" i="6" s="1"/>
  <c r="P46" i="6"/>
  <c r="P47" i="6" s="1"/>
  <c r="Q46" i="6"/>
  <c r="Q47" i="6" s="1"/>
  <c r="R46" i="6"/>
  <c r="R47" i="6" s="1"/>
  <c r="S46" i="6"/>
  <c r="S47" i="6" s="1"/>
  <c r="T46" i="6"/>
  <c r="T47" i="6" s="1"/>
  <c r="U46" i="6"/>
  <c r="U47" i="6" s="1"/>
  <c r="V46" i="6"/>
  <c r="V47" i="6" s="1"/>
  <c r="W46" i="6"/>
  <c r="W47" i="6" s="1"/>
  <c r="X46" i="6"/>
  <c r="X47" i="6" s="1"/>
  <c r="Y46" i="6"/>
  <c r="Y47" i="6" s="1"/>
  <c r="Z46" i="6"/>
  <c r="Z47" i="6" s="1"/>
  <c r="AA46" i="6"/>
  <c r="AA47" i="6" s="1"/>
  <c r="AB46" i="6"/>
  <c r="AB47" i="6" s="1"/>
  <c r="AC46" i="6"/>
  <c r="AC47" i="6" s="1"/>
  <c r="AD46" i="6"/>
  <c r="AD47" i="6" s="1"/>
  <c r="AE46" i="6"/>
  <c r="AE47" i="6" s="1"/>
  <c r="AF46" i="6"/>
  <c r="AF47" i="6" s="1"/>
  <c r="AG46" i="6"/>
  <c r="AG47" i="6" s="1"/>
  <c r="AH46" i="6"/>
  <c r="AH47" i="6" s="1"/>
  <c r="AI46" i="6"/>
  <c r="AI47" i="6" s="1"/>
  <c r="AJ46" i="6"/>
  <c r="AJ47" i="6" s="1"/>
  <c r="AK46" i="6"/>
  <c r="AK47" i="6" s="1"/>
  <c r="AL46" i="6"/>
  <c r="AL47" i="6" s="1"/>
  <c r="AM46" i="6"/>
  <c r="AM47" i="6" s="1"/>
  <c r="AN46" i="6"/>
  <c r="AN47" i="6" s="1"/>
  <c r="AO46" i="6"/>
  <c r="AO47" i="6" s="1"/>
  <c r="AP46" i="6"/>
  <c r="AP47" i="6" s="1"/>
  <c r="AQ46" i="6"/>
  <c r="AQ47" i="6" s="1"/>
  <c r="AR46" i="6"/>
  <c r="AR47" i="6" s="1"/>
  <c r="AS46" i="6"/>
  <c r="AS47" i="6" s="1"/>
  <c r="AT46" i="6"/>
  <c r="AT47" i="6" s="1"/>
  <c r="AU46" i="6"/>
  <c r="AU47" i="6" s="1"/>
  <c r="AV46" i="6"/>
  <c r="AV47" i="6" s="1"/>
  <c r="AW46" i="6"/>
  <c r="AW47" i="6" s="1"/>
  <c r="AX46" i="6"/>
  <c r="AX47" i="6" s="1"/>
  <c r="AY46" i="6"/>
  <c r="AY47" i="6" s="1"/>
  <c r="AZ46" i="6"/>
  <c r="AZ47" i="6" s="1"/>
  <c r="BA46" i="6"/>
  <c r="BA47" i="6" s="1"/>
  <c r="BB46" i="6"/>
  <c r="BB47" i="6" s="1"/>
  <c r="BC46" i="6"/>
  <c r="BC47" i="6" s="1"/>
  <c r="BD46" i="6"/>
  <c r="BD47" i="6" s="1"/>
  <c r="BE46" i="6"/>
  <c r="BE47" i="6" s="1"/>
  <c r="BF46" i="6"/>
  <c r="BF47" i="6" s="1"/>
  <c r="BG46" i="6"/>
  <c r="BG47" i="6" s="1"/>
  <c r="BH46" i="6"/>
  <c r="BH47" i="6" s="1"/>
  <c r="BI46" i="6"/>
  <c r="BI47" i="6" s="1"/>
  <c r="BJ46" i="6"/>
  <c r="BJ47" i="6" s="1"/>
  <c r="BK46" i="6"/>
  <c r="BK47" i="6" s="1"/>
  <c r="BL46" i="6"/>
  <c r="BL47" i="6" s="1"/>
  <c r="BM46" i="6"/>
  <c r="BM47" i="6" s="1"/>
  <c r="BN46" i="6"/>
  <c r="BN47" i="6" s="1"/>
  <c r="BO46" i="6"/>
  <c r="BO47" i="6" s="1"/>
  <c r="BP46" i="6"/>
  <c r="BP47" i="6" s="1"/>
  <c r="BQ46" i="6"/>
  <c r="BQ47" i="6" s="1"/>
  <c r="BR46" i="6"/>
  <c r="BR47" i="6" s="1"/>
  <c r="BS46" i="6"/>
  <c r="BS47" i="6" s="1"/>
  <c r="BT46" i="6"/>
  <c r="BT47" i="6" s="1"/>
  <c r="BU46" i="6"/>
  <c r="BU47" i="6" s="1"/>
  <c r="BV46" i="6"/>
  <c r="BV47" i="6" s="1"/>
  <c r="BW46" i="6"/>
  <c r="BW47" i="6" s="1"/>
  <c r="BX46" i="6"/>
  <c r="BX47" i="6" s="1"/>
  <c r="BY46" i="6"/>
  <c r="BY47" i="6" s="1"/>
  <c r="BZ46" i="6"/>
  <c r="BZ47" i="6" s="1"/>
  <c r="G47" i="6"/>
  <c r="F48" i="6"/>
  <c r="F49" i="6" s="1"/>
  <c r="G48" i="6"/>
  <c r="G49" i="6" s="1"/>
  <c r="H48" i="6"/>
  <c r="H49" i="6" s="1"/>
  <c r="I48" i="6"/>
  <c r="I49" i="6" s="1"/>
  <c r="J48" i="6"/>
  <c r="J49" i="6" s="1"/>
  <c r="K48" i="6"/>
  <c r="K49" i="6" s="1"/>
  <c r="L48" i="6"/>
  <c r="L49" i="6" s="1"/>
  <c r="M48" i="6"/>
  <c r="M49" i="6" s="1"/>
  <c r="N48" i="6"/>
  <c r="N49" i="6" s="1"/>
  <c r="O48" i="6"/>
  <c r="O49" i="6" s="1"/>
  <c r="P48" i="6"/>
  <c r="P49" i="6" s="1"/>
  <c r="Q48" i="6"/>
  <c r="Q49" i="6" s="1"/>
  <c r="R48" i="6"/>
  <c r="R49" i="6" s="1"/>
  <c r="S48" i="6"/>
  <c r="S49" i="6" s="1"/>
  <c r="T48" i="6"/>
  <c r="T49" i="6" s="1"/>
  <c r="U48" i="6"/>
  <c r="U49" i="6" s="1"/>
  <c r="V48" i="6"/>
  <c r="V49" i="6" s="1"/>
  <c r="W48" i="6"/>
  <c r="W49" i="6" s="1"/>
  <c r="X48" i="6"/>
  <c r="X49" i="6" s="1"/>
  <c r="Y48" i="6"/>
  <c r="Y49" i="6" s="1"/>
  <c r="Z48" i="6"/>
  <c r="Z49" i="6" s="1"/>
  <c r="AA48" i="6"/>
  <c r="AA49" i="6" s="1"/>
  <c r="AB48" i="6"/>
  <c r="AB49" i="6" s="1"/>
  <c r="AC48" i="6"/>
  <c r="AC49" i="6" s="1"/>
  <c r="AD48" i="6"/>
  <c r="AD49" i="6" s="1"/>
  <c r="AE48" i="6"/>
  <c r="AE49" i="6" s="1"/>
  <c r="AF48" i="6"/>
  <c r="AF49" i="6" s="1"/>
  <c r="AG48" i="6"/>
  <c r="AG49" i="6" s="1"/>
  <c r="AH48" i="6"/>
  <c r="AH49" i="6" s="1"/>
  <c r="AI48" i="6"/>
  <c r="AI49" i="6" s="1"/>
  <c r="AJ48" i="6"/>
  <c r="AJ49" i="6" s="1"/>
  <c r="AK48" i="6"/>
  <c r="AK49" i="6" s="1"/>
  <c r="AL48" i="6"/>
  <c r="AL49" i="6" s="1"/>
  <c r="AM48" i="6"/>
  <c r="AM49" i="6" s="1"/>
  <c r="AN48" i="6"/>
  <c r="AN49" i="6" s="1"/>
  <c r="AO48" i="6"/>
  <c r="AO49" i="6" s="1"/>
  <c r="AP48" i="6"/>
  <c r="AP49" i="6" s="1"/>
  <c r="AQ48" i="6"/>
  <c r="AQ49" i="6" s="1"/>
  <c r="AR48" i="6"/>
  <c r="AR49" i="6" s="1"/>
  <c r="AS48" i="6"/>
  <c r="AS49" i="6" s="1"/>
  <c r="AT48" i="6"/>
  <c r="AT49" i="6" s="1"/>
  <c r="AU48" i="6"/>
  <c r="AU49" i="6" s="1"/>
  <c r="AV48" i="6"/>
  <c r="AV49" i="6" s="1"/>
  <c r="AW48" i="6"/>
  <c r="AW49" i="6" s="1"/>
  <c r="AX48" i="6"/>
  <c r="AX49" i="6" s="1"/>
  <c r="AY48" i="6"/>
  <c r="AY49" i="6" s="1"/>
  <c r="AZ48" i="6"/>
  <c r="AZ49" i="6" s="1"/>
  <c r="BA48" i="6"/>
  <c r="BA49" i="6" s="1"/>
  <c r="BB48" i="6"/>
  <c r="BB49" i="6" s="1"/>
  <c r="BC48" i="6"/>
  <c r="BC49" i="6" s="1"/>
  <c r="BD48" i="6"/>
  <c r="BD49" i="6" s="1"/>
  <c r="BE48" i="6"/>
  <c r="BE49" i="6" s="1"/>
  <c r="BF48" i="6"/>
  <c r="BF49" i="6" s="1"/>
  <c r="BG48" i="6"/>
  <c r="BG49" i="6" s="1"/>
  <c r="BH48" i="6"/>
  <c r="BH49" i="6" s="1"/>
  <c r="BI48" i="6"/>
  <c r="BI49" i="6" s="1"/>
  <c r="BJ48" i="6"/>
  <c r="BJ49" i="6" s="1"/>
  <c r="BK48" i="6"/>
  <c r="BK49" i="6" s="1"/>
  <c r="BL48" i="6"/>
  <c r="BL49" i="6" s="1"/>
  <c r="BM48" i="6"/>
  <c r="BM49" i="6" s="1"/>
  <c r="BN48" i="6"/>
  <c r="BN49" i="6" s="1"/>
  <c r="BO48" i="6"/>
  <c r="BO49" i="6" s="1"/>
  <c r="BP48" i="6"/>
  <c r="BP49" i="6" s="1"/>
  <c r="BQ48" i="6"/>
  <c r="BQ49" i="6" s="1"/>
  <c r="BR48" i="6"/>
  <c r="BR49" i="6" s="1"/>
  <c r="BS48" i="6"/>
  <c r="BS49" i="6" s="1"/>
  <c r="BT48" i="6"/>
  <c r="BT49" i="6" s="1"/>
  <c r="BU48" i="6"/>
  <c r="BU49" i="6" s="1"/>
  <c r="BV48" i="6"/>
  <c r="BV49" i="6" s="1"/>
  <c r="BW48" i="6"/>
  <c r="BW49" i="6" s="1"/>
  <c r="BX48" i="6"/>
  <c r="BX49" i="6" s="1"/>
  <c r="BY48" i="6"/>
  <c r="BY49" i="6" s="1"/>
  <c r="BZ48" i="6"/>
  <c r="BZ49" i="6" s="1"/>
  <c r="F50" i="6"/>
  <c r="F51" i="6" s="1"/>
  <c r="G50" i="6"/>
  <c r="H50" i="6"/>
  <c r="I50" i="6"/>
  <c r="I51" i="6" s="1"/>
  <c r="J50" i="6"/>
  <c r="J51" i="6" s="1"/>
  <c r="K50" i="6"/>
  <c r="K51" i="6" s="1"/>
  <c r="L50" i="6"/>
  <c r="L51" i="6" s="1"/>
  <c r="M50" i="6"/>
  <c r="M51" i="6" s="1"/>
  <c r="N50" i="6"/>
  <c r="N51" i="6" s="1"/>
  <c r="O50" i="6"/>
  <c r="O51" i="6" s="1"/>
  <c r="P50" i="6"/>
  <c r="P51" i="6" s="1"/>
  <c r="Q50" i="6"/>
  <c r="Q51" i="6" s="1"/>
  <c r="R50" i="6"/>
  <c r="R51" i="6" s="1"/>
  <c r="S50" i="6"/>
  <c r="S51" i="6" s="1"/>
  <c r="T50" i="6"/>
  <c r="T51" i="6" s="1"/>
  <c r="U50" i="6"/>
  <c r="U51" i="6" s="1"/>
  <c r="V50" i="6"/>
  <c r="V51" i="6" s="1"/>
  <c r="W50" i="6"/>
  <c r="W51" i="6" s="1"/>
  <c r="X50" i="6"/>
  <c r="X51" i="6" s="1"/>
  <c r="Y50" i="6"/>
  <c r="Y51" i="6" s="1"/>
  <c r="Z50" i="6"/>
  <c r="Z51" i="6" s="1"/>
  <c r="AA50" i="6"/>
  <c r="AA51" i="6" s="1"/>
  <c r="AB50" i="6"/>
  <c r="AB51" i="6" s="1"/>
  <c r="AC50" i="6"/>
  <c r="AC51" i="6" s="1"/>
  <c r="AD50" i="6"/>
  <c r="AD51" i="6" s="1"/>
  <c r="AE50" i="6"/>
  <c r="AE51" i="6" s="1"/>
  <c r="AF50" i="6"/>
  <c r="AF51" i="6" s="1"/>
  <c r="AG50" i="6"/>
  <c r="AG51" i="6" s="1"/>
  <c r="AH50" i="6"/>
  <c r="AH51" i="6" s="1"/>
  <c r="AI50" i="6"/>
  <c r="AI51" i="6" s="1"/>
  <c r="AJ50" i="6"/>
  <c r="AJ51" i="6" s="1"/>
  <c r="AK50" i="6"/>
  <c r="AK51" i="6" s="1"/>
  <c r="AL50" i="6"/>
  <c r="AL51" i="6" s="1"/>
  <c r="AM50" i="6"/>
  <c r="AM51" i="6" s="1"/>
  <c r="AN50" i="6"/>
  <c r="AN51" i="6" s="1"/>
  <c r="AO50" i="6"/>
  <c r="AO51" i="6" s="1"/>
  <c r="AP50" i="6"/>
  <c r="AP51" i="6" s="1"/>
  <c r="AQ50" i="6"/>
  <c r="AQ51" i="6" s="1"/>
  <c r="AR50" i="6"/>
  <c r="AR51" i="6" s="1"/>
  <c r="AS50" i="6"/>
  <c r="AS51" i="6" s="1"/>
  <c r="AT50" i="6"/>
  <c r="AT51" i="6" s="1"/>
  <c r="AU50" i="6"/>
  <c r="AU51" i="6" s="1"/>
  <c r="AV50" i="6"/>
  <c r="AV51" i="6" s="1"/>
  <c r="AW50" i="6"/>
  <c r="AW51" i="6" s="1"/>
  <c r="AX50" i="6"/>
  <c r="AX51" i="6" s="1"/>
  <c r="AY50" i="6"/>
  <c r="AY51" i="6" s="1"/>
  <c r="AZ50" i="6"/>
  <c r="AZ51" i="6" s="1"/>
  <c r="BA50" i="6"/>
  <c r="BA51" i="6" s="1"/>
  <c r="BB50" i="6"/>
  <c r="BB51" i="6" s="1"/>
  <c r="BC50" i="6"/>
  <c r="BC51" i="6" s="1"/>
  <c r="BD50" i="6"/>
  <c r="BD51" i="6" s="1"/>
  <c r="BE50" i="6"/>
  <c r="BE51" i="6" s="1"/>
  <c r="BF50" i="6"/>
  <c r="BF51" i="6" s="1"/>
  <c r="BG50" i="6"/>
  <c r="BG51" i="6" s="1"/>
  <c r="BH50" i="6"/>
  <c r="BH51" i="6" s="1"/>
  <c r="BI50" i="6"/>
  <c r="BI51" i="6" s="1"/>
  <c r="BJ50" i="6"/>
  <c r="BJ51" i="6" s="1"/>
  <c r="BK50" i="6"/>
  <c r="BK51" i="6" s="1"/>
  <c r="BL50" i="6"/>
  <c r="BL51" i="6" s="1"/>
  <c r="BM50" i="6"/>
  <c r="BM51" i="6" s="1"/>
  <c r="BN50" i="6"/>
  <c r="BN51" i="6" s="1"/>
  <c r="BO50" i="6"/>
  <c r="BO51" i="6" s="1"/>
  <c r="BP50" i="6"/>
  <c r="BP51" i="6" s="1"/>
  <c r="BQ50" i="6"/>
  <c r="BQ51" i="6" s="1"/>
  <c r="BR50" i="6"/>
  <c r="BR51" i="6" s="1"/>
  <c r="BS50" i="6"/>
  <c r="BS51" i="6" s="1"/>
  <c r="BT50" i="6"/>
  <c r="BT51" i="6" s="1"/>
  <c r="BU50" i="6"/>
  <c r="BU51" i="6" s="1"/>
  <c r="BV50" i="6"/>
  <c r="BV51" i="6" s="1"/>
  <c r="BW50" i="6"/>
  <c r="BW51" i="6" s="1"/>
  <c r="BX50" i="6"/>
  <c r="BX51" i="6" s="1"/>
  <c r="BY50" i="6"/>
  <c r="BY51" i="6" s="1"/>
  <c r="BZ50" i="6"/>
  <c r="BZ51" i="6" s="1"/>
  <c r="G51" i="6"/>
  <c r="H51" i="6"/>
  <c r="F52" i="6"/>
  <c r="F53" i="6" s="1"/>
  <c r="G52" i="6"/>
  <c r="H52" i="6"/>
  <c r="H53" i="6" s="1"/>
  <c r="I52" i="6"/>
  <c r="I53" i="6" s="1"/>
  <c r="J52" i="6"/>
  <c r="J53" i="6" s="1"/>
  <c r="K52" i="6"/>
  <c r="K53" i="6" s="1"/>
  <c r="L52" i="6"/>
  <c r="L53" i="6" s="1"/>
  <c r="M52" i="6"/>
  <c r="M53" i="6" s="1"/>
  <c r="N52" i="6"/>
  <c r="N53" i="6" s="1"/>
  <c r="O52" i="6"/>
  <c r="O53" i="6" s="1"/>
  <c r="P52" i="6"/>
  <c r="P53" i="6" s="1"/>
  <c r="Q52" i="6"/>
  <c r="Q53" i="6" s="1"/>
  <c r="R52" i="6"/>
  <c r="R53" i="6" s="1"/>
  <c r="S52" i="6"/>
  <c r="S53" i="6" s="1"/>
  <c r="T52" i="6"/>
  <c r="T53" i="6" s="1"/>
  <c r="U52" i="6"/>
  <c r="U53" i="6" s="1"/>
  <c r="V52" i="6"/>
  <c r="V53" i="6" s="1"/>
  <c r="W52" i="6"/>
  <c r="W53" i="6" s="1"/>
  <c r="X52" i="6"/>
  <c r="X53" i="6" s="1"/>
  <c r="Y52" i="6"/>
  <c r="Y53" i="6" s="1"/>
  <c r="Z52" i="6"/>
  <c r="Z53" i="6" s="1"/>
  <c r="AA52" i="6"/>
  <c r="AA53" i="6" s="1"/>
  <c r="AB52" i="6"/>
  <c r="AB53" i="6" s="1"/>
  <c r="AC52" i="6"/>
  <c r="AC53" i="6" s="1"/>
  <c r="AD52" i="6"/>
  <c r="AD53" i="6" s="1"/>
  <c r="AE52" i="6"/>
  <c r="AE53" i="6" s="1"/>
  <c r="AF52" i="6"/>
  <c r="AF53" i="6" s="1"/>
  <c r="AG52" i="6"/>
  <c r="AG53" i="6" s="1"/>
  <c r="AH52" i="6"/>
  <c r="AH53" i="6" s="1"/>
  <c r="AI52" i="6"/>
  <c r="AI53" i="6" s="1"/>
  <c r="AJ52" i="6"/>
  <c r="AJ53" i="6" s="1"/>
  <c r="AK52" i="6"/>
  <c r="AK53" i="6" s="1"/>
  <c r="AL52" i="6"/>
  <c r="AL53" i="6" s="1"/>
  <c r="AM52" i="6"/>
  <c r="AM53" i="6" s="1"/>
  <c r="AN52" i="6"/>
  <c r="AN53" i="6" s="1"/>
  <c r="AO52" i="6"/>
  <c r="AO53" i="6" s="1"/>
  <c r="AP52" i="6"/>
  <c r="AP53" i="6" s="1"/>
  <c r="AQ52" i="6"/>
  <c r="AQ53" i="6" s="1"/>
  <c r="AR52" i="6"/>
  <c r="AR53" i="6" s="1"/>
  <c r="AS52" i="6"/>
  <c r="AS53" i="6" s="1"/>
  <c r="AT52" i="6"/>
  <c r="AT53" i="6" s="1"/>
  <c r="AU52" i="6"/>
  <c r="AU53" i="6" s="1"/>
  <c r="AV52" i="6"/>
  <c r="AV53" i="6" s="1"/>
  <c r="AW52" i="6"/>
  <c r="AW53" i="6" s="1"/>
  <c r="AX52" i="6"/>
  <c r="AX53" i="6" s="1"/>
  <c r="AY52" i="6"/>
  <c r="AY53" i="6" s="1"/>
  <c r="AZ52" i="6"/>
  <c r="AZ53" i="6" s="1"/>
  <c r="BA52" i="6"/>
  <c r="BA53" i="6" s="1"/>
  <c r="BB52" i="6"/>
  <c r="BB53" i="6" s="1"/>
  <c r="BC52" i="6"/>
  <c r="BC53" i="6" s="1"/>
  <c r="BD52" i="6"/>
  <c r="BD53" i="6" s="1"/>
  <c r="BE52" i="6"/>
  <c r="BE53" i="6" s="1"/>
  <c r="BF52" i="6"/>
  <c r="BF53" i="6" s="1"/>
  <c r="BG52" i="6"/>
  <c r="BG53" i="6" s="1"/>
  <c r="BH52" i="6"/>
  <c r="BH53" i="6" s="1"/>
  <c r="BI52" i="6"/>
  <c r="BI53" i="6" s="1"/>
  <c r="BJ52" i="6"/>
  <c r="BJ53" i="6" s="1"/>
  <c r="BK52" i="6"/>
  <c r="BK53" i="6" s="1"/>
  <c r="BL52" i="6"/>
  <c r="BL53" i="6" s="1"/>
  <c r="BM52" i="6"/>
  <c r="BM53" i="6" s="1"/>
  <c r="BN52" i="6"/>
  <c r="BN53" i="6" s="1"/>
  <c r="BO52" i="6"/>
  <c r="BO53" i="6" s="1"/>
  <c r="BP52" i="6"/>
  <c r="BP53" i="6" s="1"/>
  <c r="BQ52" i="6"/>
  <c r="BQ53" i="6" s="1"/>
  <c r="BR52" i="6"/>
  <c r="BR53" i="6" s="1"/>
  <c r="BS52" i="6"/>
  <c r="BS53" i="6" s="1"/>
  <c r="BT52" i="6"/>
  <c r="BT53" i="6" s="1"/>
  <c r="BU52" i="6"/>
  <c r="BU53" i="6" s="1"/>
  <c r="BV52" i="6"/>
  <c r="BV53" i="6" s="1"/>
  <c r="BW52" i="6"/>
  <c r="BW53" i="6" s="1"/>
  <c r="BX52" i="6"/>
  <c r="BX53" i="6" s="1"/>
  <c r="BY52" i="6"/>
  <c r="BY53" i="6" s="1"/>
  <c r="BZ52" i="6"/>
  <c r="BZ53" i="6" s="1"/>
  <c r="G53" i="6"/>
  <c r="F54" i="6"/>
  <c r="F55" i="6" s="1"/>
  <c r="G54" i="6"/>
  <c r="H54" i="6"/>
  <c r="I54" i="6"/>
  <c r="J54" i="6"/>
  <c r="J55" i="6" s="1"/>
  <c r="K54" i="6"/>
  <c r="K55" i="6" s="1"/>
  <c r="L54" i="6"/>
  <c r="L55" i="6" s="1"/>
  <c r="M54" i="6"/>
  <c r="M55" i="6" s="1"/>
  <c r="N54" i="6"/>
  <c r="N55" i="6" s="1"/>
  <c r="O54" i="6"/>
  <c r="O55" i="6" s="1"/>
  <c r="P54" i="6"/>
  <c r="P55" i="6" s="1"/>
  <c r="Q54" i="6"/>
  <c r="Q55" i="6" s="1"/>
  <c r="R54" i="6"/>
  <c r="R55" i="6" s="1"/>
  <c r="S54" i="6"/>
  <c r="S55" i="6" s="1"/>
  <c r="T54" i="6"/>
  <c r="T55" i="6" s="1"/>
  <c r="U54" i="6"/>
  <c r="U55" i="6" s="1"/>
  <c r="V54" i="6"/>
  <c r="V55" i="6" s="1"/>
  <c r="W54" i="6"/>
  <c r="W55" i="6" s="1"/>
  <c r="X54" i="6"/>
  <c r="X55" i="6" s="1"/>
  <c r="Y54" i="6"/>
  <c r="Y55" i="6" s="1"/>
  <c r="Z54" i="6"/>
  <c r="Z55" i="6" s="1"/>
  <c r="AA54" i="6"/>
  <c r="AA55" i="6" s="1"/>
  <c r="AB54" i="6"/>
  <c r="AB55" i="6" s="1"/>
  <c r="AC54" i="6"/>
  <c r="AC55" i="6" s="1"/>
  <c r="AD54" i="6"/>
  <c r="AD55" i="6" s="1"/>
  <c r="AE54" i="6"/>
  <c r="AE55" i="6" s="1"/>
  <c r="AF54" i="6"/>
  <c r="AF55" i="6" s="1"/>
  <c r="AG54" i="6"/>
  <c r="AG55" i="6" s="1"/>
  <c r="AH54" i="6"/>
  <c r="AH55" i="6" s="1"/>
  <c r="AI54" i="6"/>
  <c r="AI55" i="6" s="1"/>
  <c r="AJ54" i="6"/>
  <c r="AJ55" i="6" s="1"/>
  <c r="AK54" i="6"/>
  <c r="AK55" i="6" s="1"/>
  <c r="AL54" i="6"/>
  <c r="AL55" i="6" s="1"/>
  <c r="AM54" i="6"/>
  <c r="AM55" i="6" s="1"/>
  <c r="AN54" i="6"/>
  <c r="AN55" i="6" s="1"/>
  <c r="AO54" i="6"/>
  <c r="AO55" i="6" s="1"/>
  <c r="AP54" i="6"/>
  <c r="AP55" i="6" s="1"/>
  <c r="AQ54" i="6"/>
  <c r="AQ55" i="6" s="1"/>
  <c r="AR54" i="6"/>
  <c r="AR55" i="6" s="1"/>
  <c r="AS54" i="6"/>
  <c r="AS55" i="6" s="1"/>
  <c r="AT54" i="6"/>
  <c r="AT55" i="6" s="1"/>
  <c r="AU54" i="6"/>
  <c r="AU55" i="6" s="1"/>
  <c r="AV54" i="6"/>
  <c r="AV55" i="6" s="1"/>
  <c r="AW54" i="6"/>
  <c r="AW55" i="6" s="1"/>
  <c r="AX54" i="6"/>
  <c r="AX55" i="6" s="1"/>
  <c r="AY54" i="6"/>
  <c r="AY55" i="6" s="1"/>
  <c r="AZ54" i="6"/>
  <c r="AZ55" i="6" s="1"/>
  <c r="BA54" i="6"/>
  <c r="BA55" i="6" s="1"/>
  <c r="BB54" i="6"/>
  <c r="BB55" i="6" s="1"/>
  <c r="BC54" i="6"/>
  <c r="BC55" i="6" s="1"/>
  <c r="BD54" i="6"/>
  <c r="BD55" i="6" s="1"/>
  <c r="BE54" i="6"/>
  <c r="BE55" i="6" s="1"/>
  <c r="BF54" i="6"/>
  <c r="BF55" i="6" s="1"/>
  <c r="BG54" i="6"/>
  <c r="BG55" i="6" s="1"/>
  <c r="BH54" i="6"/>
  <c r="BH55" i="6" s="1"/>
  <c r="BI54" i="6"/>
  <c r="BI55" i="6" s="1"/>
  <c r="BJ54" i="6"/>
  <c r="BJ55" i="6" s="1"/>
  <c r="BK54" i="6"/>
  <c r="BK55" i="6" s="1"/>
  <c r="BL54" i="6"/>
  <c r="BL55" i="6" s="1"/>
  <c r="BM54" i="6"/>
  <c r="BM55" i="6" s="1"/>
  <c r="BN54" i="6"/>
  <c r="BN55" i="6" s="1"/>
  <c r="BO54" i="6"/>
  <c r="BO55" i="6" s="1"/>
  <c r="BP54" i="6"/>
  <c r="BP55" i="6" s="1"/>
  <c r="BQ54" i="6"/>
  <c r="BQ55" i="6" s="1"/>
  <c r="BR54" i="6"/>
  <c r="BR55" i="6" s="1"/>
  <c r="BS54" i="6"/>
  <c r="BS55" i="6" s="1"/>
  <c r="BT54" i="6"/>
  <c r="BT55" i="6" s="1"/>
  <c r="BU54" i="6"/>
  <c r="BU55" i="6" s="1"/>
  <c r="BV54" i="6"/>
  <c r="BV55" i="6" s="1"/>
  <c r="BW54" i="6"/>
  <c r="BW55" i="6" s="1"/>
  <c r="BX54" i="6"/>
  <c r="BX55" i="6" s="1"/>
  <c r="BY54" i="6"/>
  <c r="BY55" i="6" s="1"/>
  <c r="BZ54" i="6"/>
  <c r="BZ55" i="6" s="1"/>
  <c r="G55" i="6"/>
  <c r="H55" i="6"/>
  <c r="I55" i="6"/>
  <c r="F56" i="6"/>
  <c r="F57" i="6" s="1"/>
  <c r="G56" i="6"/>
  <c r="G57" i="6" s="1"/>
  <c r="H56" i="6"/>
  <c r="H57" i="6" s="1"/>
  <c r="I56" i="6"/>
  <c r="I57" i="6" s="1"/>
  <c r="J56" i="6"/>
  <c r="J57" i="6" s="1"/>
  <c r="K56" i="6"/>
  <c r="K57" i="6" s="1"/>
  <c r="L56" i="6"/>
  <c r="L57" i="6" s="1"/>
  <c r="M56" i="6"/>
  <c r="M57" i="6" s="1"/>
  <c r="N56" i="6"/>
  <c r="N57" i="6" s="1"/>
  <c r="O56" i="6"/>
  <c r="O57" i="6" s="1"/>
  <c r="P56" i="6"/>
  <c r="P57" i="6" s="1"/>
  <c r="Q56" i="6"/>
  <c r="Q57" i="6" s="1"/>
  <c r="R56" i="6"/>
  <c r="R57" i="6" s="1"/>
  <c r="S56" i="6"/>
  <c r="S57" i="6" s="1"/>
  <c r="T56" i="6"/>
  <c r="T57" i="6" s="1"/>
  <c r="U56" i="6"/>
  <c r="U57" i="6" s="1"/>
  <c r="V56" i="6"/>
  <c r="V57" i="6" s="1"/>
  <c r="W56" i="6"/>
  <c r="W57" i="6" s="1"/>
  <c r="X56" i="6"/>
  <c r="X57" i="6" s="1"/>
  <c r="Y56" i="6"/>
  <c r="Y57" i="6" s="1"/>
  <c r="Z56" i="6"/>
  <c r="Z57" i="6" s="1"/>
  <c r="AA56" i="6"/>
  <c r="AA57" i="6" s="1"/>
  <c r="AB56" i="6"/>
  <c r="AB57" i="6" s="1"/>
  <c r="AC56" i="6"/>
  <c r="AC57" i="6" s="1"/>
  <c r="AD56" i="6"/>
  <c r="AD57" i="6" s="1"/>
  <c r="AE56" i="6"/>
  <c r="AE57" i="6" s="1"/>
  <c r="AF56" i="6"/>
  <c r="AF57" i="6" s="1"/>
  <c r="AG56" i="6"/>
  <c r="AG57" i="6" s="1"/>
  <c r="AH56" i="6"/>
  <c r="AH57" i="6" s="1"/>
  <c r="AI56" i="6"/>
  <c r="AI57" i="6" s="1"/>
  <c r="AJ56" i="6"/>
  <c r="AJ57" i="6" s="1"/>
  <c r="AK56" i="6"/>
  <c r="AK57" i="6" s="1"/>
  <c r="AL56" i="6"/>
  <c r="AL57" i="6" s="1"/>
  <c r="AM56" i="6"/>
  <c r="AM57" i="6" s="1"/>
  <c r="AN56" i="6"/>
  <c r="AN57" i="6" s="1"/>
  <c r="AO56" i="6"/>
  <c r="AO57" i="6" s="1"/>
  <c r="AP56" i="6"/>
  <c r="AP57" i="6" s="1"/>
  <c r="AQ56" i="6"/>
  <c r="AQ57" i="6" s="1"/>
  <c r="AR56" i="6"/>
  <c r="AR57" i="6" s="1"/>
  <c r="AS56" i="6"/>
  <c r="AS57" i="6" s="1"/>
  <c r="AT56" i="6"/>
  <c r="AT57" i="6" s="1"/>
  <c r="AU56" i="6"/>
  <c r="AU57" i="6" s="1"/>
  <c r="AV56" i="6"/>
  <c r="AV57" i="6" s="1"/>
  <c r="AW56" i="6"/>
  <c r="AW57" i="6" s="1"/>
  <c r="AX56" i="6"/>
  <c r="AX57" i="6" s="1"/>
  <c r="AY56" i="6"/>
  <c r="AY57" i="6" s="1"/>
  <c r="AZ56" i="6"/>
  <c r="AZ57" i="6" s="1"/>
  <c r="BA56" i="6"/>
  <c r="BA57" i="6" s="1"/>
  <c r="BB56" i="6"/>
  <c r="BB57" i="6" s="1"/>
  <c r="BC56" i="6"/>
  <c r="BC57" i="6" s="1"/>
  <c r="BD56" i="6"/>
  <c r="BD57" i="6" s="1"/>
  <c r="BE56" i="6"/>
  <c r="BE57" i="6" s="1"/>
  <c r="BF56" i="6"/>
  <c r="BF57" i="6" s="1"/>
  <c r="BG56" i="6"/>
  <c r="BG57" i="6" s="1"/>
  <c r="BH56" i="6"/>
  <c r="BH57" i="6" s="1"/>
  <c r="BI56" i="6"/>
  <c r="BI57" i="6" s="1"/>
  <c r="BJ56" i="6"/>
  <c r="BJ57" i="6" s="1"/>
  <c r="BK56" i="6"/>
  <c r="BK57" i="6" s="1"/>
  <c r="BL56" i="6"/>
  <c r="BL57" i="6" s="1"/>
  <c r="BM56" i="6"/>
  <c r="BM57" i="6" s="1"/>
  <c r="BN56" i="6"/>
  <c r="BN57" i="6" s="1"/>
  <c r="BO56" i="6"/>
  <c r="BO57" i="6" s="1"/>
  <c r="BP56" i="6"/>
  <c r="BP57" i="6" s="1"/>
  <c r="BQ56" i="6"/>
  <c r="BQ57" i="6" s="1"/>
  <c r="BR56" i="6"/>
  <c r="BR57" i="6" s="1"/>
  <c r="BS56" i="6"/>
  <c r="BS57" i="6" s="1"/>
  <c r="BT56" i="6"/>
  <c r="BT57" i="6" s="1"/>
  <c r="BU56" i="6"/>
  <c r="BU57" i="6" s="1"/>
  <c r="BV56" i="6"/>
  <c r="BV57" i="6" s="1"/>
  <c r="BW56" i="6"/>
  <c r="BW57" i="6" s="1"/>
  <c r="BX56" i="6"/>
  <c r="BX57" i="6" s="1"/>
  <c r="BY56" i="6"/>
  <c r="BY57" i="6" s="1"/>
  <c r="BZ56" i="6"/>
  <c r="BZ57" i="6" s="1"/>
  <c r="F58" i="6"/>
  <c r="F59" i="6" s="1"/>
  <c r="G58" i="6"/>
  <c r="H58" i="6"/>
  <c r="I58" i="6"/>
  <c r="I59" i="6" s="1"/>
  <c r="J58" i="6"/>
  <c r="J59" i="6" s="1"/>
  <c r="K58" i="6"/>
  <c r="K59" i="6" s="1"/>
  <c r="L58" i="6"/>
  <c r="L59" i="6" s="1"/>
  <c r="M58" i="6"/>
  <c r="M59" i="6" s="1"/>
  <c r="N58" i="6"/>
  <c r="N59" i="6" s="1"/>
  <c r="O58" i="6"/>
  <c r="O59" i="6" s="1"/>
  <c r="P58" i="6"/>
  <c r="P59" i="6" s="1"/>
  <c r="Q58" i="6"/>
  <c r="Q59" i="6" s="1"/>
  <c r="R58" i="6"/>
  <c r="R59" i="6" s="1"/>
  <c r="S58" i="6"/>
  <c r="S59" i="6" s="1"/>
  <c r="T58" i="6"/>
  <c r="T59" i="6" s="1"/>
  <c r="U58" i="6"/>
  <c r="U59" i="6" s="1"/>
  <c r="V58" i="6"/>
  <c r="V59" i="6" s="1"/>
  <c r="W58" i="6"/>
  <c r="W59" i="6" s="1"/>
  <c r="X58" i="6"/>
  <c r="X59" i="6" s="1"/>
  <c r="Y58" i="6"/>
  <c r="Y59" i="6" s="1"/>
  <c r="Z58" i="6"/>
  <c r="Z59" i="6" s="1"/>
  <c r="AA58" i="6"/>
  <c r="AA59" i="6" s="1"/>
  <c r="AB58" i="6"/>
  <c r="AB59" i="6" s="1"/>
  <c r="AC58" i="6"/>
  <c r="AC59" i="6" s="1"/>
  <c r="AD58" i="6"/>
  <c r="AD59" i="6" s="1"/>
  <c r="AE58" i="6"/>
  <c r="AE59" i="6" s="1"/>
  <c r="AF58" i="6"/>
  <c r="AF59" i="6" s="1"/>
  <c r="AG58" i="6"/>
  <c r="AG59" i="6" s="1"/>
  <c r="AH58" i="6"/>
  <c r="AH59" i="6" s="1"/>
  <c r="AI58" i="6"/>
  <c r="AI59" i="6" s="1"/>
  <c r="AJ58" i="6"/>
  <c r="AJ59" i="6" s="1"/>
  <c r="AK58" i="6"/>
  <c r="AK59" i="6" s="1"/>
  <c r="AL58" i="6"/>
  <c r="AL59" i="6" s="1"/>
  <c r="AM58" i="6"/>
  <c r="AM59" i="6" s="1"/>
  <c r="AN58" i="6"/>
  <c r="AN59" i="6" s="1"/>
  <c r="AO58" i="6"/>
  <c r="AO59" i="6" s="1"/>
  <c r="AP58" i="6"/>
  <c r="AP59" i="6" s="1"/>
  <c r="AQ58" i="6"/>
  <c r="AQ59" i="6" s="1"/>
  <c r="AR58" i="6"/>
  <c r="AR59" i="6" s="1"/>
  <c r="AS58" i="6"/>
  <c r="AS59" i="6" s="1"/>
  <c r="AT58" i="6"/>
  <c r="AT59" i="6" s="1"/>
  <c r="AU58" i="6"/>
  <c r="AU59" i="6" s="1"/>
  <c r="AV58" i="6"/>
  <c r="AV59" i="6" s="1"/>
  <c r="AW58" i="6"/>
  <c r="AW59" i="6" s="1"/>
  <c r="AX58" i="6"/>
  <c r="AX59" i="6" s="1"/>
  <c r="AY58" i="6"/>
  <c r="AY59" i="6" s="1"/>
  <c r="AZ58" i="6"/>
  <c r="AZ59" i="6" s="1"/>
  <c r="BA58" i="6"/>
  <c r="BA59" i="6" s="1"/>
  <c r="BB58" i="6"/>
  <c r="BB59" i="6" s="1"/>
  <c r="BC58" i="6"/>
  <c r="BC59" i="6" s="1"/>
  <c r="BD58" i="6"/>
  <c r="BD59" i="6" s="1"/>
  <c r="BE58" i="6"/>
  <c r="BE59" i="6" s="1"/>
  <c r="BF58" i="6"/>
  <c r="BF59" i="6" s="1"/>
  <c r="BG58" i="6"/>
  <c r="BG59" i="6" s="1"/>
  <c r="BH58" i="6"/>
  <c r="BH59" i="6" s="1"/>
  <c r="BI58" i="6"/>
  <c r="BI59" i="6" s="1"/>
  <c r="BJ58" i="6"/>
  <c r="BJ59" i="6" s="1"/>
  <c r="BK58" i="6"/>
  <c r="BK59" i="6" s="1"/>
  <c r="BL58" i="6"/>
  <c r="BL59" i="6" s="1"/>
  <c r="BM58" i="6"/>
  <c r="BM59" i="6" s="1"/>
  <c r="BN58" i="6"/>
  <c r="BN59" i="6" s="1"/>
  <c r="BO58" i="6"/>
  <c r="BO59" i="6" s="1"/>
  <c r="BP58" i="6"/>
  <c r="BP59" i="6" s="1"/>
  <c r="BQ58" i="6"/>
  <c r="BQ59" i="6" s="1"/>
  <c r="BR58" i="6"/>
  <c r="BR59" i="6" s="1"/>
  <c r="BS58" i="6"/>
  <c r="BS59" i="6" s="1"/>
  <c r="BT58" i="6"/>
  <c r="BT59" i="6" s="1"/>
  <c r="BU58" i="6"/>
  <c r="BU59" i="6" s="1"/>
  <c r="BV58" i="6"/>
  <c r="BV59" i="6" s="1"/>
  <c r="BW58" i="6"/>
  <c r="BW59" i="6" s="1"/>
  <c r="BX58" i="6"/>
  <c r="BX59" i="6" s="1"/>
  <c r="BY58" i="6"/>
  <c r="BY59" i="6" s="1"/>
  <c r="BZ58" i="6"/>
  <c r="BZ59" i="6" s="1"/>
  <c r="G59" i="6"/>
  <c r="H59" i="6"/>
  <c r="F60" i="6"/>
  <c r="F61" i="6" s="1"/>
  <c r="G60" i="6"/>
  <c r="G61" i="6" s="1"/>
  <c r="H60" i="6"/>
  <c r="H61" i="6" s="1"/>
  <c r="I60" i="6"/>
  <c r="I61" i="6" s="1"/>
  <c r="J60" i="6"/>
  <c r="J61" i="6" s="1"/>
  <c r="K60" i="6"/>
  <c r="K61" i="6" s="1"/>
  <c r="L60" i="6"/>
  <c r="L61" i="6" s="1"/>
  <c r="M60" i="6"/>
  <c r="M61" i="6" s="1"/>
  <c r="N60" i="6"/>
  <c r="N61" i="6" s="1"/>
  <c r="O60" i="6"/>
  <c r="O61" i="6" s="1"/>
  <c r="P60" i="6"/>
  <c r="P61" i="6" s="1"/>
  <c r="Q60" i="6"/>
  <c r="Q61" i="6" s="1"/>
  <c r="R60" i="6"/>
  <c r="R61" i="6" s="1"/>
  <c r="S60" i="6"/>
  <c r="T60" i="6"/>
  <c r="T61" i="6" s="1"/>
  <c r="U60" i="6"/>
  <c r="U61" i="6" s="1"/>
  <c r="V60" i="6"/>
  <c r="V61" i="6" s="1"/>
  <c r="W60" i="6"/>
  <c r="W61" i="6" s="1"/>
  <c r="X60" i="6"/>
  <c r="X61" i="6" s="1"/>
  <c r="Y60" i="6"/>
  <c r="Y61" i="6" s="1"/>
  <c r="Z60" i="6"/>
  <c r="Z61" i="6" s="1"/>
  <c r="AA60" i="6"/>
  <c r="AA61" i="6" s="1"/>
  <c r="AB60" i="6"/>
  <c r="AB61" i="6" s="1"/>
  <c r="AC60" i="6"/>
  <c r="AC61" i="6" s="1"/>
  <c r="AD60" i="6"/>
  <c r="AD61" i="6" s="1"/>
  <c r="AE60" i="6"/>
  <c r="AE61" i="6" s="1"/>
  <c r="AF60" i="6"/>
  <c r="AF61" i="6" s="1"/>
  <c r="AG60" i="6"/>
  <c r="AG61" i="6" s="1"/>
  <c r="AH60" i="6"/>
  <c r="AH61" i="6" s="1"/>
  <c r="AI60" i="6"/>
  <c r="AI61" i="6" s="1"/>
  <c r="AJ60" i="6"/>
  <c r="AJ61" i="6" s="1"/>
  <c r="AK60" i="6"/>
  <c r="AK61" i="6" s="1"/>
  <c r="AL60" i="6"/>
  <c r="AL61" i="6" s="1"/>
  <c r="AM60" i="6"/>
  <c r="AM61" i="6" s="1"/>
  <c r="AN60" i="6"/>
  <c r="AN61" i="6" s="1"/>
  <c r="AO60" i="6"/>
  <c r="AO61" i="6" s="1"/>
  <c r="AP60" i="6"/>
  <c r="AP61" i="6" s="1"/>
  <c r="AQ60" i="6"/>
  <c r="AQ61" i="6" s="1"/>
  <c r="AR60" i="6"/>
  <c r="AR61" i="6" s="1"/>
  <c r="AS60" i="6"/>
  <c r="AS61" i="6" s="1"/>
  <c r="AT60" i="6"/>
  <c r="AT61" i="6" s="1"/>
  <c r="AU60" i="6"/>
  <c r="AU61" i="6" s="1"/>
  <c r="AV60" i="6"/>
  <c r="AV61" i="6" s="1"/>
  <c r="AW60" i="6"/>
  <c r="AW61" i="6" s="1"/>
  <c r="AX60" i="6"/>
  <c r="AX61" i="6" s="1"/>
  <c r="AY60" i="6"/>
  <c r="AY61" i="6" s="1"/>
  <c r="AZ60" i="6"/>
  <c r="AZ61" i="6" s="1"/>
  <c r="BA60" i="6"/>
  <c r="BA61" i="6" s="1"/>
  <c r="BB60" i="6"/>
  <c r="BB61" i="6" s="1"/>
  <c r="BC60" i="6"/>
  <c r="BC61" i="6" s="1"/>
  <c r="BD60" i="6"/>
  <c r="BD61" i="6" s="1"/>
  <c r="BE60" i="6"/>
  <c r="BE61" i="6" s="1"/>
  <c r="BF60" i="6"/>
  <c r="BF61" i="6" s="1"/>
  <c r="BG60" i="6"/>
  <c r="BG61" i="6" s="1"/>
  <c r="BH60" i="6"/>
  <c r="BH61" i="6" s="1"/>
  <c r="BI60" i="6"/>
  <c r="BI61" i="6" s="1"/>
  <c r="BJ60" i="6"/>
  <c r="BJ61" i="6" s="1"/>
  <c r="BK60" i="6"/>
  <c r="BK61" i="6" s="1"/>
  <c r="BL60" i="6"/>
  <c r="BL61" i="6" s="1"/>
  <c r="BM60" i="6"/>
  <c r="BM61" i="6" s="1"/>
  <c r="BN60" i="6"/>
  <c r="BN61" i="6" s="1"/>
  <c r="BO60" i="6"/>
  <c r="BO61" i="6" s="1"/>
  <c r="BP60" i="6"/>
  <c r="BP61" i="6" s="1"/>
  <c r="BQ60" i="6"/>
  <c r="BQ61" i="6" s="1"/>
  <c r="BR60" i="6"/>
  <c r="BR61" i="6" s="1"/>
  <c r="BS60" i="6"/>
  <c r="BS61" i="6" s="1"/>
  <c r="BT60" i="6"/>
  <c r="BT61" i="6" s="1"/>
  <c r="BU60" i="6"/>
  <c r="BU61" i="6" s="1"/>
  <c r="BV60" i="6"/>
  <c r="BV61" i="6" s="1"/>
  <c r="BW60" i="6"/>
  <c r="BW61" i="6" s="1"/>
  <c r="BX60" i="6"/>
  <c r="BX61" i="6" s="1"/>
  <c r="BY60" i="6"/>
  <c r="BY61" i="6" s="1"/>
  <c r="BZ60" i="6"/>
  <c r="BZ61" i="6" s="1"/>
  <c r="S61" i="6"/>
  <c r="F62" i="6"/>
  <c r="F63" i="6" s="1"/>
  <c r="G62" i="6"/>
  <c r="H62" i="6"/>
  <c r="H63" i="6" s="1"/>
  <c r="I62" i="6"/>
  <c r="I63" i="6" s="1"/>
  <c r="J62" i="6"/>
  <c r="J63" i="6" s="1"/>
  <c r="K62" i="6"/>
  <c r="K63" i="6" s="1"/>
  <c r="L62" i="6"/>
  <c r="L63" i="6" s="1"/>
  <c r="M62" i="6"/>
  <c r="M63" i="6" s="1"/>
  <c r="N62" i="6"/>
  <c r="N63" i="6" s="1"/>
  <c r="O62" i="6"/>
  <c r="O63" i="6" s="1"/>
  <c r="P62" i="6"/>
  <c r="P63" i="6" s="1"/>
  <c r="Q62" i="6"/>
  <c r="Q63" i="6" s="1"/>
  <c r="R62" i="6"/>
  <c r="R63" i="6" s="1"/>
  <c r="S62" i="6"/>
  <c r="S63" i="6" s="1"/>
  <c r="T62" i="6"/>
  <c r="T63" i="6" s="1"/>
  <c r="U62" i="6"/>
  <c r="U63" i="6" s="1"/>
  <c r="V62" i="6"/>
  <c r="V63" i="6" s="1"/>
  <c r="W62" i="6"/>
  <c r="W63" i="6" s="1"/>
  <c r="X62" i="6"/>
  <c r="X63" i="6" s="1"/>
  <c r="Y62" i="6"/>
  <c r="Y63" i="6" s="1"/>
  <c r="Z62" i="6"/>
  <c r="Z63" i="6" s="1"/>
  <c r="AA62" i="6"/>
  <c r="AA63" i="6" s="1"/>
  <c r="AB62" i="6"/>
  <c r="AB63" i="6" s="1"/>
  <c r="AC62" i="6"/>
  <c r="AC63" i="6" s="1"/>
  <c r="AD62" i="6"/>
  <c r="AD63" i="6" s="1"/>
  <c r="AE62" i="6"/>
  <c r="AE63" i="6" s="1"/>
  <c r="AF62" i="6"/>
  <c r="AF63" i="6" s="1"/>
  <c r="AG62" i="6"/>
  <c r="AG63" i="6" s="1"/>
  <c r="AH62" i="6"/>
  <c r="AH63" i="6" s="1"/>
  <c r="AI62" i="6"/>
  <c r="AI63" i="6" s="1"/>
  <c r="AJ62" i="6"/>
  <c r="AJ63" i="6" s="1"/>
  <c r="AK62" i="6"/>
  <c r="AK63" i="6" s="1"/>
  <c r="AL62" i="6"/>
  <c r="AL63" i="6" s="1"/>
  <c r="AM62" i="6"/>
  <c r="AM63" i="6" s="1"/>
  <c r="AN62" i="6"/>
  <c r="AN63" i="6" s="1"/>
  <c r="AO62" i="6"/>
  <c r="AO63" i="6" s="1"/>
  <c r="AP62" i="6"/>
  <c r="AP63" i="6" s="1"/>
  <c r="AQ62" i="6"/>
  <c r="AQ63" i="6" s="1"/>
  <c r="AR62" i="6"/>
  <c r="AR63" i="6" s="1"/>
  <c r="AS62" i="6"/>
  <c r="AS63" i="6" s="1"/>
  <c r="AT62" i="6"/>
  <c r="AT63" i="6" s="1"/>
  <c r="AU62" i="6"/>
  <c r="AU63" i="6" s="1"/>
  <c r="AV62" i="6"/>
  <c r="AV63" i="6" s="1"/>
  <c r="AW62" i="6"/>
  <c r="AW63" i="6" s="1"/>
  <c r="AX62" i="6"/>
  <c r="AX63" i="6" s="1"/>
  <c r="AY62" i="6"/>
  <c r="AY63" i="6" s="1"/>
  <c r="AZ62" i="6"/>
  <c r="AZ63" i="6" s="1"/>
  <c r="BA62" i="6"/>
  <c r="BA63" i="6" s="1"/>
  <c r="BB62" i="6"/>
  <c r="BB63" i="6" s="1"/>
  <c r="BC62" i="6"/>
  <c r="BC63" i="6" s="1"/>
  <c r="BD62" i="6"/>
  <c r="BD63" i="6" s="1"/>
  <c r="BE62" i="6"/>
  <c r="BE63" i="6" s="1"/>
  <c r="BF62" i="6"/>
  <c r="BF63" i="6" s="1"/>
  <c r="BG62" i="6"/>
  <c r="BG63" i="6" s="1"/>
  <c r="BH62" i="6"/>
  <c r="BH63" i="6" s="1"/>
  <c r="BI62" i="6"/>
  <c r="BI63" i="6" s="1"/>
  <c r="BJ62" i="6"/>
  <c r="BJ63" i="6" s="1"/>
  <c r="BK62" i="6"/>
  <c r="BK63" i="6" s="1"/>
  <c r="BL62" i="6"/>
  <c r="BL63" i="6" s="1"/>
  <c r="BM62" i="6"/>
  <c r="BM63" i="6" s="1"/>
  <c r="BN62" i="6"/>
  <c r="BN63" i="6" s="1"/>
  <c r="BO62" i="6"/>
  <c r="BO63" i="6" s="1"/>
  <c r="BP62" i="6"/>
  <c r="BP63" i="6" s="1"/>
  <c r="BQ62" i="6"/>
  <c r="BQ63" i="6" s="1"/>
  <c r="BR62" i="6"/>
  <c r="BR63" i="6" s="1"/>
  <c r="BS62" i="6"/>
  <c r="BS63" i="6" s="1"/>
  <c r="BT62" i="6"/>
  <c r="BT63" i="6" s="1"/>
  <c r="BU62" i="6"/>
  <c r="BU63" i="6" s="1"/>
  <c r="BV62" i="6"/>
  <c r="BV63" i="6" s="1"/>
  <c r="BW62" i="6"/>
  <c r="BW63" i="6" s="1"/>
  <c r="BX62" i="6"/>
  <c r="BX63" i="6" s="1"/>
  <c r="BY62" i="6"/>
  <c r="BY63" i="6" s="1"/>
  <c r="BZ62" i="6"/>
  <c r="BZ63" i="6" s="1"/>
  <c r="G63" i="6"/>
  <c r="F64" i="6"/>
  <c r="F65" i="6" s="1"/>
  <c r="G64" i="6"/>
  <c r="G65" i="6" s="1"/>
  <c r="H64" i="6"/>
  <c r="H65" i="6" s="1"/>
  <c r="I64" i="6"/>
  <c r="I65" i="6" s="1"/>
  <c r="J64" i="6"/>
  <c r="J65" i="6" s="1"/>
  <c r="K64" i="6"/>
  <c r="L64" i="6"/>
  <c r="L65" i="6" s="1"/>
  <c r="M64" i="6"/>
  <c r="M65" i="6" s="1"/>
  <c r="N64" i="6"/>
  <c r="N65" i="6" s="1"/>
  <c r="O64" i="6"/>
  <c r="O65" i="6" s="1"/>
  <c r="P64" i="6"/>
  <c r="P65" i="6" s="1"/>
  <c r="Q64" i="6"/>
  <c r="Q65" i="6" s="1"/>
  <c r="R64" i="6"/>
  <c r="R65" i="6" s="1"/>
  <c r="S64" i="6"/>
  <c r="S65" i="6" s="1"/>
  <c r="T64" i="6"/>
  <c r="T65" i="6" s="1"/>
  <c r="U64" i="6"/>
  <c r="U65" i="6" s="1"/>
  <c r="V64" i="6"/>
  <c r="V65" i="6" s="1"/>
  <c r="W64" i="6"/>
  <c r="W65" i="6" s="1"/>
  <c r="X64" i="6"/>
  <c r="X65" i="6" s="1"/>
  <c r="Y64" i="6"/>
  <c r="Y65" i="6" s="1"/>
  <c r="Z64" i="6"/>
  <c r="Z65" i="6" s="1"/>
  <c r="AA64" i="6"/>
  <c r="AA65" i="6" s="1"/>
  <c r="AB64" i="6"/>
  <c r="AB65" i="6" s="1"/>
  <c r="AC64" i="6"/>
  <c r="AC65" i="6" s="1"/>
  <c r="AD64" i="6"/>
  <c r="AD65" i="6" s="1"/>
  <c r="AE64" i="6"/>
  <c r="AE65" i="6" s="1"/>
  <c r="AF64" i="6"/>
  <c r="AF65" i="6" s="1"/>
  <c r="AG64" i="6"/>
  <c r="AG65" i="6" s="1"/>
  <c r="AH64" i="6"/>
  <c r="AH65" i="6" s="1"/>
  <c r="AI64" i="6"/>
  <c r="AI65" i="6" s="1"/>
  <c r="AJ64" i="6"/>
  <c r="AJ65" i="6" s="1"/>
  <c r="AK64" i="6"/>
  <c r="AK65" i="6" s="1"/>
  <c r="AL64" i="6"/>
  <c r="AL65" i="6" s="1"/>
  <c r="AM64" i="6"/>
  <c r="AM65" i="6" s="1"/>
  <c r="AN64" i="6"/>
  <c r="AN65" i="6" s="1"/>
  <c r="AO64" i="6"/>
  <c r="AO65" i="6" s="1"/>
  <c r="AP64" i="6"/>
  <c r="AP65" i="6" s="1"/>
  <c r="AQ64" i="6"/>
  <c r="AQ65" i="6" s="1"/>
  <c r="AR64" i="6"/>
  <c r="AR65" i="6" s="1"/>
  <c r="AS64" i="6"/>
  <c r="AS65" i="6" s="1"/>
  <c r="AT64" i="6"/>
  <c r="AT65" i="6" s="1"/>
  <c r="AU64" i="6"/>
  <c r="AU65" i="6" s="1"/>
  <c r="AV64" i="6"/>
  <c r="AV65" i="6" s="1"/>
  <c r="AW64" i="6"/>
  <c r="AW65" i="6" s="1"/>
  <c r="AX64" i="6"/>
  <c r="AX65" i="6" s="1"/>
  <c r="AY64" i="6"/>
  <c r="AY65" i="6" s="1"/>
  <c r="AZ64" i="6"/>
  <c r="AZ65" i="6" s="1"/>
  <c r="BA64" i="6"/>
  <c r="BA65" i="6" s="1"/>
  <c r="BB64" i="6"/>
  <c r="BB65" i="6" s="1"/>
  <c r="BC64" i="6"/>
  <c r="BC65" i="6" s="1"/>
  <c r="BD64" i="6"/>
  <c r="BD65" i="6" s="1"/>
  <c r="BE64" i="6"/>
  <c r="BE65" i="6" s="1"/>
  <c r="BF64" i="6"/>
  <c r="BF65" i="6" s="1"/>
  <c r="BG64" i="6"/>
  <c r="BG65" i="6" s="1"/>
  <c r="BH64" i="6"/>
  <c r="BH65" i="6" s="1"/>
  <c r="BI64" i="6"/>
  <c r="BI65" i="6" s="1"/>
  <c r="BJ64" i="6"/>
  <c r="BJ65" i="6" s="1"/>
  <c r="BK64" i="6"/>
  <c r="BK65" i="6" s="1"/>
  <c r="BL64" i="6"/>
  <c r="BL65" i="6" s="1"/>
  <c r="BM64" i="6"/>
  <c r="BM65" i="6" s="1"/>
  <c r="BN64" i="6"/>
  <c r="BN65" i="6" s="1"/>
  <c r="BO64" i="6"/>
  <c r="BO65" i="6" s="1"/>
  <c r="BP64" i="6"/>
  <c r="BP65" i="6" s="1"/>
  <c r="BQ64" i="6"/>
  <c r="BQ65" i="6" s="1"/>
  <c r="BR64" i="6"/>
  <c r="BR65" i="6" s="1"/>
  <c r="BS64" i="6"/>
  <c r="BS65" i="6" s="1"/>
  <c r="BT64" i="6"/>
  <c r="BT65" i="6" s="1"/>
  <c r="BU64" i="6"/>
  <c r="BU65" i="6" s="1"/>
  <c r="BV64" i="6"/>
  <c r="BV65" i="6" s="1"/>
  <c r="BW64" i="6"/>
  <c r="BW65" i="6" s="1"/>
  <c r="BX64" i="6"/>
  <c r="BX65" i="6" s="1"/>
  <c r="BY64" i="6"/>
  <c r="BY65" i="6" s="1"/>
  <c r="BZ64" i="6"/>
  <c r="BZ65" i="6" s="1"/>
  <c r="K65" i="6"/>
  <c r="F66" i="6"/>
  <c r="F67" i="6" s="1"/>
  <c r="G66" i="6"/>
  <c r="H66" i="6"/>
  <c r="I66" i="6"/>
  <c r="J66" i="6"/>
  <c r="J67" i="6" s="1"/>
  <c r="K66" i="6"/>
  <c r="K67" i="6" s="1"/>
  <c r="L66" i="6"/>
  <c r="L67" i="6" s="1"/>
  <c r="M66" i="6"/>
  <c r="M67" i="6" s="1"/>
  <c r="N66" i="6"/>
  <c r="N67" i="6" s="1"/>
  <c r="O66" i="6"/>
  <c r="O67" i="6" s="1"/>
  <c r="P66" i="6"/>
  <c r="P67" i="6" s="1"/>
  <c r="Q66" i="6"/>
  <c r="Q67" i="6" s="1"/>
  <c r="R66" i="6"/>
  <c r="R67" i="6" s="1"/>
  <c r="S66" i="6"/>
  <c r="S67" i="6" s="1"/>
  <c r="T66" i="6"/>
  <c r="T67" i="6" s="1"/>
  <c r="U66" i="6"/>
  <c r="U67" i="6" s="1"/>
  <c r="V66" i="6"/>
  <c r="V67" i="6" s="1"/>
  <c r="W66" i="6"/>
  <c r="W67" i="6" s="1"/>
  <c r="X66" i="6"/>
  <c r="X67" i="6" s="1"/>
  <c r="Y66" i="6"/>
  <c r="Y67" i="6" s="1"/>
  <c r="Z66" i="6"/>
  <c r="Z67" i="6" s="1"/>
  <c r="AA66" i="6"/>
  <c r="AA67" i="6" s="1"/>
  <c r="AB66" i="6"/>
  <c r="AB67" i="6" s="1"/>
  <c r="AC66" i="6"/>
  <c r="AC67" i="6" s="1"/>
  <c r="AD66" i="6"/>
  <c r="AD67" i="6" s="1"/>
  <c r="AE66" i="6"/>
  <c r="AE67" i="6" s="1"/>
  <c r="AF66" i="6"/>
  <c r="AF67" i="6" s="1"/>
  <c r="AG66" i="6"/>
  <c r="AG67" i="6" s="1"/>
  <c r="AH66" i="6"/>
  <c r="AH67" i="6" s="1"/>
  <c r="AI66" i="6"/>
  <c r="AI67" i="6" s="1"/>
  <c r="AJ66" i="6"/>
  <c r="AJ67" i="6" s="1"/>
  <c r="AK66" i="6"/>
  <c r="AK67" i="6" s="1"/>
  <c r="AL66" i="6"/>
  <c r="AL67" i="6" s="1"/>
  <c r="AM66" i="6"/>
  <c r="AM67" i="6" s="1"/>
  <c r="AN66" i="6"/>
  <c r="AN67" i="6" s="1"/>
  <c r="AO66" i="6"/>
  <c r="AO67" i="6" s="1"/>
  <c r="AP66" i="6"/>
  <c r="AP67" i="6" s="1"/>
  <c r="AQ66" i="6"/>
  <c r="AQ67" i="6" s="1"/>
  <c r="AR66" i="6"/>
  <c r="AR67" i="6" s="1"/>
  <c r="AS66" i="6"/>
  <c r="AS67" i="6" s="1"/>
  <c r="AT66" i="6"/>
  <c r="AT67" i="6" s="1"/>
  <c r="AU66" i="6"/>
  <c r="AU67" i="6" s="1"/>
  <c r="AV66" i="6"/>
  <c r="AV67" i="6" s="1"/>
  <c r="AW66" i="6"/>
  <c r="AW67" i="6" s="1"/>
  <c r="AX66" i="6"/>
  <c r="AX67" i="6" s="1"/>
  <c r="AY66" i="6"/>
  <c r="AY67" i="6" s="1"/>
  <c r="AZ66" i="6"/>
  <c r="AZ67" i="6" s="1"/>
  <c r="BA66" i="6"/>
  <c r="BA67" i="6" s="1"/>
  <c r="BB66" i="6"/>
  <c r="BB67" i="6" s="1"/>
  <c r="BC66" i="6"/>
  <c r="BC67" i="6" s="1"/>
  <c r="BD66" i="6"/>
  <c r="BD67" i="6" s="1"/>
  <c r="BE66" i="6"/>
  <c r="BE67" i="6" s="1"/>
  <c r="BF66" i="6"/>
  <c r="BF67" i="6" s="1"/>
  <c r="BG66" i="6"/>
  <c r="BG67" i="6" s="1"/>
  <c r="BH66" i="6"/>
  <c r="BH67" i="6" s="1"/>
  <c r="BI66" i="6"/>
  <c r="BI67" i="6" s="1"/>
  <c r="BJ66" i="6"/>
  <c r="BJ67" i="6" s="1"/>
  <c r="BK66" i="6"/>
  <c r="BK67" i="6" s="1"/>
  <c r="BL66" i="6"/>
  <c r="BL67" i="6" s="1"/>
  <c r="BM66" i="6"/>
  <c r="BM67" i="6" s="1"/>
  <c r="BN66" i="6"/>
  <c r="BN67" i="6" s="1"/>
  <c r="BO66" i="6"/>
  <c r="BO67" i="6" s="1"/>
  <c r="BP66" i="6"/>
  <c r="BP67" i="6" s="1"/>
  <c r="BQ66" i="6"/>
  <c r="BQ67" i="6" s="1"/>
  <c r="BR66" i="6"/>
  <c r="BR67" i="6" s="1"/>
  <c r="BS66" i="6"/>
  <c r="BS67" i="6" s="1"/>
  <c r="BT66" i="6"/>
  <c r="BT67" i="6" s="1"/>
  <c r="BU66" i="6"/>
  <c r="BU67" i="6" s="1"/>
  <c r="BV66" i="6"/>
  <c r="BV67" i="6" s="1"/>
  <c r="BW66" i="6"/>
  <c r="BW67" i="6" s="1"/>
  <c r="BX66" i="6"/>
  <c r="BX67" i="6" s="1"/>
  <c r="BY66" i="6"/>
  <c r="BY67" i="6" s="1"/>
  <c r="BZ66" i="6"/>
  <c r="BZ67" i="6" s="1"/>
  <c r="G67" i="6"/>
  <c r="H67" i="6"/>
  <c r="I67" i="6"/>
  <c r="F68" i="6"/>
  <c r="F69" i="6" s="1"/>
  <c r="G68" i="6"/>
  <c r="G69" i="6" s="1"/>
  <c r="H68" i="6"/>
  <c r="H69" i="6" s="1"/>
  <c r="I68" i="6"/>
  <c r="I69" i="6" s="1"/>
  <c r="J68" i="6"/>
  <c r="J69" i="6" s="1"/>
  <c r="K68" i="6"/>
  <c r="K69" i="6" s="1"/>
  <c r="L68" i="6"/>
  <c r="L69" i="6" s="1"/>
  <c r="M68" i="6"/>
  <c r="M69" i="6" s="1"/>
  <c r="N68" i="6"/>
  <c r="N69" i="6" s="1"/>
  <c r="O68" i="6"/>
  <c r="O69" i="6" s="1"/>
  <c r="P68" i="6"/>
  <c r="P69" i="6" s="1"/>
  <c r="Q68" i="6"/>
  <c r="Q69" i="6" s="1"/>
  <c r="R68" i="6"/>
  <c r="R69" i="6" s="1"/>
  <c r="S68" i="6"/>
  <c r="S69" i="6" s="1"/>
  <c r="T68" i="6"/>
  <c r="T69" i="6" s="1"/>
  <c r="U68" i="6"/>
  <c r="U69" i="6" s="1"/>
  <c r="V68" i="6"/>
  <c r="V69" i="6" s="1"/>
  <c r="W68" i="6"/>
  <c r="W69" i="6" s="1"/>
  <c r="X68" i="6"/>
  <c r="X69" i="6" s="1"/>
  <c r="Y68" i="6"/>
  <c r="Y69" i="6" s="1"/>
  <c r="Z68" i="6"/>
  <c r="Z69" i="6" s="1"/>
  <c r="AA68" i="6"/>
  <c r="AA69" i="6" s="1"/>
  <c r="AB68" i="6"/>
  <c r="AB69" i="6" s="1"/>
  <c r="AC68" i="6"/>
  <c r="AC69" i="6" s="1"/>
  <c r="AD68" i="6"/>
  <c r="AD69" i="6" s="1"/>
  <c r="AE68" i="6"/>
  <c r="AE69" i="6" s="1"/>
  <c r="AF68" i="6"/>
  <c r="AF69" i="6" s="1"/>
  <c r="AG68" i="6"/>
  <c r="AG69" i="6" s="1"/>
  <c r="AH68" i="6"/>
  <c r="AH69" i="6" s="1"/>
  <c r="AI68" i="6"/>
  <c r="AI69" i="6" s="1"/>
  <c r="AJ68" i="6"/>
  <c r="AJ69" i="6" s="1"/>
  <c r="AK68" i="6"/>
  <c r="AK69" i="6" s="1"/>
  <c r="AL68" i="6"/>
  <c r="AL69" i="6" s="1"/>
  <c r="AM68" i="6"/>
  <c r="AM69" i="6" s="1"/>
  <c r="AN68" i="6"/>
  <c r="AN69" i="6" s="1"/>
  <c r="AO68" i="6"/>
  <c r="AO69" i="6" s="1"/>
  <c r="AP68" i="6"/>
  <c r="AP69" i="6" s="1"/>
  <c r="AQ68" i="6"/>
  <c r="AQ69" i="6" s="1"/>
  <c r="AR68" i="6"/>
  <c r="AR69" i="6" s="1"/>
  <c r="AS68" i="6"/>
  <c r="AS69" i="6" s="1"/>
  <c r="AT68" i="6"/>
  <c r="AT69" i="6" s="1"/>
  <c r="AU68" i="6"/>
  <c r="AU69" i="6" s="1"/>
  <c r="AV68" i="6"/>
  <c r="AV69" i="6" s="1"/>
  <c r="AW68" i="6"/>
  <c r="AW69" i="6" s="1"/>
  <c r="AX68" i="6"/>
  <c r="AX69" i="6" s="1"/>
  <c r="AY68" i="6"/>
  <c r="AY69" i="6" s="1"/>
  <c r="AZ68" i="6"/>
  <c r="AZ69" i="6" s="1"/>
  <c r="BA68" i="6"/>
  <c r="BA69" i="6" s="1"/>
  <c r="BB68" i="6"/>
  <c r="BB69" i="6" s="1"/>
  <c r="BC68" i="6"/>
  <c r="BC69" i="6" s="1"/>
  <c r="BD68" i="6"/>
  <c r="BD69" i="6" s="1"/>
  <c r="BE68" i="6"/>
  <c r="BE69" i="6" s="1"/>
  <c r="BF68" i="6"/>
  <c r="BF69" i="6" s="1"/>
  <c r="BG68" i="6"/>
  <c r="BG69" i="6" s="1"/>
  <c r="BH68" i="6"/>
  <c r="BH69" i="6" s="1"/>
  <c r="BI68" i="6"/>
  <c r="BI69" i="6" s="1"/>
  <c r="BJ68" i="6"/>
  <c r="BJ69" i="6" s="1"/>
  <c r="BK68" i="6"/>
  <c r="BK69" i="6" s="1"/>
  <c r="BL68" i="6"/>
  <c r="BL69" i="6" s="1"/>
  <c r="BM68" i="6"/>
  <c r="BM69" i="6" s="1"/>
  <c r="BN68" i="6"/>
  <c r="BN69" i="6" s="1"/>
  <c r="BO68" i="6"/>
  <c r="BO69" i="6" s="1"/>
  <c r="BP68" i="6"/>
  <c r="BP69" i="6" s="1"/>
  <c r="BQ68" i="6"/>
  <c r="BQ69" i="6" s="1"/>
  <c r="BR68" i="6"/>
  <c r="BR69" i="6" s="1"/>
  <c r="BS68" i="6"/>
  <c r="BS69" i="6" s="1"/>
  <c r="BT68" i="6"/>
  <c r="BT69" i="6" s="1"/>
  <c r="BU68" i="6"/>
  <c r="BU69" i="6" s="1"/>
  <c r="BV68" i="6"/>
  <c r="BV69" i="6" s="1"/>
  <c r="BW68" i="6"/>
  <c r="BW69" i="6" s="1"/>
  <c r="BX68" i="6"/>
  <c r="BX69" i="6" s="1"/>
  <c r="BY68" i="6"/>
  <c r="BY69" i="6" s="1"/>
  <c r="BZ68" i="6"/>
  <c r="BZ69" i="6" s="1"/>
  <c r="F70" i="6"/>
  <c r="F71" i="6" s="1"/>
  <c r="G70" i="6"/>
  <c r="H70" i="6"/>
  <c r="H71" i="6" s="1"/>
  <c r="I70" i="6"/>
  <c r="I71" i="6" s="1"/>
  <c r="J70" i="6"/>
  <c r="J71" i="6" s="1"/>
  <c r="K70" i="6"/>
  <c r="K71" i="6" s="1"/>
  <c r="L70" i="6"/>
  <c r="L71" i="6" s="1"/>
  <c r="M70" i="6"/>
  <c r="M71" i="6" s="1"/>
  <c r="N70" i="6"/>
  <c r="N71" i="6" s="1"/>
  <c r="O70" i="6"/>
  <c r="O71" i="6" s="1"/>
  <c r="P70" i="6"/>
  <c r="P71" i="6" s="1"/>
  <c r="Q70" i="6"/>
  <c r="Q71" i="6" s="1"/>
  <c r="R70" i="6"/>
  <c r="R71" i="6" s="1"/>
  <c r="S70" i="6"/>
  <c r="S71" i="6" s="1"/>
  <c r="T70" i="6"/>
  <c r="T71" i="6" s="1"/>
  <c r="U70" i="6"/>
  <c r="U71" i="6" s="1"/>
  <c r="V70" i="6"/>
  <c r="V71" i="6" s="1"/>
  <c r="W70" i="6"/>
  <c r="W71" i="6" s="1"/>
  <c r="X70" i="6"/>
  <c r="X71" i="6" s="1"/>
  <c r="Y70" i="6"/>
  <c r="Y71" i="6" s="1"/>
  <c r="Z70" i="6"/>
  <c r="Z71" i="6" s="1"/>
  <c r="AA70" i="6"/>
  <c r="AA71" i="6" s="1"/>
  <c r="AB70" i="6"/>
  <c r="AB71" i="6" s="1"/>
  <c r="AC70" i="6"/>
  <c r="AC71" i="6" s="1"/>
  <c r="AD70" i="6"/>
  <c r="AD71" i="6" s="1"/>
  <c r="AE70" i="6"/>
  <c r="AE71" i="6" s="1"/>
  <c r="AF70" i="6"/>
  <c r="AF71" i="6" s="1"/>
  <c r="AG70" i="6"/>
  <c r="AG71" i="6" s="1"/>
  <c r="AH70" i="6"/>
  <c r="AH71" i="6" s="1"/>
  <c r="AI70" i="6"/>
  <c r="AI71" i="6" s="1"/>
  <c r="AJ70" i="6"/>
  <c r="AJ71" i="6" s="1"/>
  <c r="AK70" i="6"/>
  <c r="AK71" i="6" s="1"/>
  <c r="AL70" i="6"/>
  <c r="AL71" i="6" s="1"/>
  <c r="AM70" i="6"/>
  <c r="AM71" i="6" s="1"/>
  <c r="AN70" i="6"/>
  <c r="AN71" i="6" s="1"/>
  <c r="AO70" i="6"/>
  <c r="AO71" i="6" s="1"/>
  <c r="AP70" i="6"/>
  <c r="AP71" i="6" s="1"/>
  <c r="AQ70" i="6"/>
  <c r="AQ71" i="6" s="1"/>
  <c r="AR70" i="6"/>
  <c r="AR71" i="6" s="1"/>
  <c r="AS70" i="6"/>
  <c r="AS71" i="6" s="1"/>
  <c r="AT70" i="6"/>
  <c r="AT71" i="6" s="1"/>
  <c r="AU70" i="6"/>
  <c r="AU71" i="6" s="1"/>
  <c r="AV70" i="6"/>
  <c r="AV71" i="6" s="1"/>
  <c r="AW70" i="6"/>
  <c r="AW71" i="6" s="1"/>
  <c r="AX70" i="6"/>
  <c r="AX71" i="6" s="1"/>
  <c r="AY70" i="6"/>
  <c r="AY71" i="6" s="1"/>
  <c r="AZ70" i="6"/>
  <c r="AZ71" i="6" s="1"/>
  <c r="BA70" i="6"/>
  <c r="BA71" i="6" s="1"/>
  <c r="BB70" i="6"/>
  <c r="BB71" i="6" s="1"/>
  <c r="BC70" i="6"/>
  <c r="BC71" i="6" s="1"/>
  <c r="BD70" i="6"/>
  <c r="BD71" i="6" s="1"/>
  <c r="BE70" i="6"/>
  <c r="BE71" i="6" s="1"/>
  <c r="BF70" i="6"/>
  <c r="BF71" i="6" s="1"/>
  <c r="BG70" i="6"/>
  <c r="BG71" i="6" s="1"/>
  <c r="BH70" i="6"/>
  <c r="BH71" i="6" s="1"/>
  <c r="BI70" i="6"/>
  <c r="BI71" i="6" s="1"/>
  <c r="BJ70" i="6"/>
  <c r="BJ71" i="6" s="1"/>
  <c r="BK70" i="6"/>
  <c r="BK71" i="6" s="1"/>
  <c r="BL70" i="6"/>
  <c r="BL71" i="6" s="1"/>
  <c r="BM70" i="6"/>
  <c r="BM71" i="6" s="1"/>
  <c r="BN70" i="6"/>
  <c r="BN71" i="6" s="1"/>
  <c r="BO70" i="6"/>
  <c r="BO71" i="6" s="1"/>
  <c r="BP70" i="6"/>
  <c r="BP71" i="6" s="1"/>
  <c r="BQ70" i="6"/>
  <c r="BQ71" i="6" s="1"/>
  <c r="BR70" i="6"/>
  <c r="BR71" i="6" s="1"/>
  <c r="BS70" i="6"/>
  <c r="BS71" i="6" s="1"/>
  <c r="BT70" i="6"/>
  <c r="BT71" i="6" s="1"/>
  <c r="BU70" i="6"/>
  <c r="BU71" i="6" s="1"/>
  <c r="BV70" i="6"/>
  <c r="BV71" i="6" s="1"/>
  <c r="BW70" i="6"/>
  <c r="BW71" i="6" s="1"/>
  <c r="BX70" i="6"/>
  <c r="BX71" i="6" s="1"/>
  <c r="BY70" i="6"/>
  <c r="BY71" i="6" s="1"/>
  <c r="BZ70" i="6"/>
  <c r="BZ71" i="6" s="1"/>
  <c r="G71" i="6"/>
  <c r="F72" i="6"/>
  <c r="F73" i="6" s="1"/>
  <c r="G72" i="6"/>
  <c r="G73" i="6" s="1"/>
  <c r="H72" i="6"/>
  <c r="H73" i="6" s="1"/>
  <c r="I72" i="6"/>
  <c r="I73" i="6" s="1"/>
  <c r="J72" i="6"/>
  <c r="J73" i="6" s="1"/>
  <c r="K72" i="6"/>
  <c r="K73" i="6" s="1"/>
  <c r="L72" i="6"/>
  <c r="L73" i="6" s="1"/>
  <c r="M72" i="6"/>
  <c r="M73" i="6" s="1"/>
  <c r="N72" i="6"/>
  <c r="N73" i="6" s="1"/>
  <c r="O72" i="6"/>
  <c r="O73" i="6" s="1"/>
  <c r="P72" i="6"/>
  <c r="P73" i="6" s="1"/>
  <c r="Q72" i="6"/>
  <c r="Q73" i="6" s="1"/>
  <c r="R72" i="6"/>
  <c r="R73" i="6" s="1"/>
  <c r="S72" i="6"/>
  <c r="S73" i="6" s="1"/>
  <c r="T72" i="6"/>
  <c r="T73" i="6" s="1"/>
  <c r="U72" i="6"/>
  <c r="U73" i="6" s="1"/>
  <c r="V72" i="6"/>
  <c r="V73" i="6" s="1"/>
  <c r="W72" i="6"/>
  <c r="W73" i="6" s="1"/>
  <c r="X72" i="6"/>
  <c r="X73" i="6" s="1"/>
  <c r="Y72" i="6"/>
  <c r="Y73" i="6" s="1"/>
  <c r="Z72" i="6"/>
  <c r="Z73" i="6" s="1"/>
  <c r="AA72" i="6"/>
  <c r="AA73" i="6" s="1"/>
  <c r="AB72" i="6"/>
  <c r="AB73" i="6" s="1"/>
  <c r="AC72" i="6"/>
  <c r="AC73" i="6" s="1"/>
  <c r="AD72" i="6"/>
  <c r="AD73" i="6" s="1"/>
  <c r="AE72" i="6"/>
  <c r="AE73" i="6" s="1"/>
  <c r="AF72" i="6"/>
  <c r="AF73" i="6" s="1"/>
  <c r="AG72" i="6"/>
  <c r="AG73" i="6" s="1"/>
  <c r="AH72" i="6"/>
  <c r="AH73" i="6" s="1"/>
  <c r="AI72" i="6"/>
  <c r="AI73" i="6" s="1"/>
  <c r="AJ72" i="6"/>
  <c r="AJ73" i="6" s="1"/>
  <c r="AK72" i="6"/>
  <c r="AK73" i="6" s="1"/>
  <c r="AL72" i="6"/>
  <c r="AL73" i="6" s="1"/>
  <c r="AM72" i="6"/>
  <c r="AM73" i="6" s="1"/>
  <c r="AN72" i="6"/>
  <c r="AN73" i="6" s="1"/>
  <c r="AO72" i="6"/>
  <c r="AO73" i="6" s="1"/>
  <c r="AP72" i="6"/>
  <c r="AP73" i="6" s="1"/>
  <c r="AQ72" i="6"/>
  <c r="AQ73" i="6" s="1"/>
  <c r="AR72" i="6"/>
  <c r="AR73" i="6" s="1"/>
  <c r="AS72" i="6"/>
  <c r="AS73" i="6" s="1"/>
  <c r="AT72" i="6"/>
  <c r="AT73" i="6" s="1"/>
  <c r="AU72" i="6"/>
  <c r="AU73" i="6" s="1"/>
  <c r="AV72" i="6"/>
  <c r="AV73" i="6" s="1"/>
  <c r="AW72" i="6"/>
  <c r="AW73" i="6" s="1"/>
  <c r="AX72" i="6"/>
  <c r="AX73" i="6" s="1"/>
  <c r="AY72" i="6"/>
  <c r="AY73" i="6" s="1"/>
  <c r="AZ72" i="6"/>
  <c r="AZ73" i="6" s="1"/>
  <c r="BA72" i="6"/>
  <c r="BA73" i="6" s="1"/>
  <c r="BB72" i="6"/>
  <c r="BB73" i="6" s="1"/>
  <c r="BC72" i="6"/>
  <c r="BC73" i="6" s="1"/>
  <c r="BD72" i="6"/>
  <c r="BD73" i="6" s="1"/>
  <c r="BE72" i="6"/>
  <c r="BE73" i="6" s="1"/>
  <c r="BF72" i="6"/>
  <c r="BF73" i="6" s="1"/>
  <c r="BG72" i="6"/>
  <c r="BG73" i="6" s="1"/>
  <c r="BH72" i="6"/>
  <c r="BH73" i="6" s="1"/>
  <c r="BI72" i="6"/>
  <c r="BI73" i="6" s="1"/>
  <c r="BJ72" i="6"/>
  <c r="BJ73" i="6" s="1"/>
  <c r="BK72" i="6"/>
  <c r="BK73" i="6" s="1"/>
  <c r="BL72" i="6"/>
  <c r="BL73" i="6" s="1"/>
  <c r="BM72" i="6"/>
  <c r="BM73" i="6" s="1"/>
  <c r="BN72" i="6"/>
  <c r="BN73" i="6" s="1"/>
  <c r="BO72" i="6"/>
  <c r="BO73" i="6" s="1"/>
  <c r="BP72" i="6"/>
  <c r="BP73" i="6" s="1"/>
  <c r="BQ72" i="6"/>
  <c r="BQ73" i="6" s="1"/>
  <c r="BR72" i="6"/>
  <c r="BR73" i="6" s="1"/>
  <c r="BS72" i="6"/>
  <c r="BS73" i="6" s="1"/>
  <c r="BT72" i="6"/>
  <c r="BT73" i="6" s="1"/>
  <c r="BU72" i="6"/>
  <c r="BU73" i="6" s="1"/>
  <c r="BV72" i="6"/>
  <c r="BV73" i="6" s="1"/>
  <c r="BW72" i="6"/>
  <c r="BW73" i="6" s="1"/>
  <c r="BX72" i="6"/>
  <c r="BX73" i="6" s="1"/>
  <c r="BY72" i="6"/>
  <c r="BY73" i="6" s="1"/>
  <c r="BZ72" i="6"/>
  <c r="BZ73" i="6" s="1"/>
  <c r="F74" i="6"/>
  <c r="F75" i="6" s="1"/>
  <c r="G74" i="6"/>
  <c r="H74" i="6"/>
  <c r="I74" i="6"/>
  <c r="J74" i="6"/>
  <c r="J75" i="6" s="1"/>
  <c r="K74" i="6"/>
  <c r="K75" i="6" s="1"/>
  <c r="L74" i="6"/>
  <c r="L75" i="6" s="1"/>
  <c r="M74" i="6"/>
  <c r="M75" i="6" s="1"/>
  <c r="N74" i="6"/>
  <c r="N75" i="6" s="1"/>
  <c r="O74" i="6"/>
  <c r="O75" i="6" s="1"/>
  <c r="P74" i="6"/>
  <c r="P75" i="6" s="1"/>
  <c r="Q74" i="6"/>
  <c r="Q75" i="6" s="1"/>
  <c r="R74" i="6"/>
  <c r="R75" i="6" s="1"/>
  <c r="S74" i="6"/>
  <c r="S75" i="6" s="1"/>
  <c r="T74" i="6"/>
  <c r="T75" i="6" s="1"/>
  <c r="U74" i="6"/>
  <c r="U75" i="6" s="1"/>
  <c r="V74" i="6"/>
  <c r="V75" i="6" s="1"/>
  <c r="W74" i="6"/>
  <c r="W75" i="6" s="1"/>
  <c r="X74" i="6"/>
  <c r="X75" i="6" s="1"/>
  <c r="Y74" i="6"/>
  <c r="Y75" i="6" s="1"/>
  <c r="Z74" i="6"/>
  <c r="Z75" i="6" s="1"/>
  <c r="AA74" i="6"/>
  <c r="AA75" i="6" s="1"/>
  <c r="AB74" i="6"/>
  <c r="AB75" i="6" s="1"/>
  <c r="AC74" i="6"/>
  <c r="AC75" i="6" s="1"/>
  <c r="AD74" i="6"/>
  <c r="AD75" i="6" s="1"/>
  <c r="AE74" i="6"/>
  <c r="AE75" i="6" s="1"/>
  <c r="AF74" i="6"/>
  <c r="AF75" i="6" s="1"/>
  <c r="AG74" i="6"/>
  <c r="AG75" i="6" s="1"/>
  <c r="AH74" i="6"/>
  <c r="AH75" i="6" s="1"/>
  <c r="AI74" i="6"/>
  <c r="AI75" i="6" s="1"/>
  <c r="AJ74" i="6"/>
  <c r="AJ75" i="6" s="1"/>
  <c r="AK74" i="6"/>
  <c r="AK75" i="6" s="1"/>
  <c r="AL74" i="6"/>
  <c r="AL75" i="6" s="1"/>
  <c r="AM74" i="6"/>
  <c r="AM75" i="6" s="1"/>
  <c r="AN74" i="6"/>
  <c r="AN75" i="6" s="1"/>
  <c r="AO74" i="6"/>
  <c r="AO75" i="6" s="1"/>
  <c r="AP74" i="6"/>
  <c r="AP75" i="6" s="1"/>
  <c r="AQ74" i="6"/>
  <c r="AQ75" i="6" s="1"/>
  <c r="AR74" i="6"/>
  <c r="AR75" i="6" s="1"/>
  <c r="AS74" i="6"/>
  <c r="AS75" i="6" s="1"/>
  <c r="AT74" i="6"/>
  <c r="AT75" i="6" s="1"/>
  <c r="AU74" i="6"/>
  <c r="AU75" i="6" s="1"/>
  <c r="AV74" i="6"/>
  <c r="AV75" i="6" s="1"/>
  <c r="AW74" i="6"/>
  <c r="AW75" i="6" s="1"/>
  <c r="AX74" i="6"/>
  <c r="AX75" i="6" s="1"/>
  <c r="AY74" i="6"/>
  <c r="AY75" i="6" s="1"/>
  <c r="AZ74" i="6"/>
  <c r="AZ75" i="6" s="1"/>
  <c r="BA74" i="6"/>
  <c r="BA75" i="6" s="1"/>
  <c r="BB74" i="6"/>
  <c r="BB75" i="6" s="1"/>
  <c r="BC74" i="6"/>
  <c r="BC75" i="6" s="1"/>
  <c r="BD74" i="6"/>
  <c r="BD75" i="6" s="1"/>
  <c r="BE74" i="6"/>
  <c r="BE75" i="6" s="1"/>
  <c r="BF74" i="6"/>
  <c r="BF75" i="6" s="1"/>
  <c r="BG74" i="6"/>
  <c r="BG75" i="6" s="1"/>
  <c r="BH74" i="6"/>
  <c r="BH75" i="6" s="1"/>
  <c r="BI74" i="6"/>
  <c r="BI75" i="6" s="1"/>
  <c r="BJ74" i="6"/>
  <c r="BJ75" i="6" s="1"/>
  <c r="BK74" i="6"/>
  <c r="BK75" i="6" s="1"/>
  <c r="BL74" i="6"/>
  <c r="BL75" i="6" s="1"/>
  <c r="BM74" i="6"/>
  <c r="BM75" i="6" s="1"/>
  <c r="BN74" i="6"/>
  <c r="BN75" i="6" s="1"/>
  <c r="BO74" i="6"/>
  <c r="BO75" i="6" s="1"/>
  <c r="BP74" i="6"/>
  <c r="BP75" i="6" s="1"/>
  <c r="BQ74" i="6"/>
  <c r="BQ75" i="6" s="1"/>
  <c r="BR74" i="6"/>
  <c r="BR75" i="6" s="1"/>
  <c r="BS74" i="6"/>
  <c r="BS75" i="6" s="1"/>
  <c r="BT74" i="6"/>
  <c r="BT75" i="6" s="1"/>
  <c r="BU74" i="6"/>
  <c r="BU75" i="6" s="1"/>
  <c r="BV74" i="6"/>
  <c r="BV75" i="6" s="1"/>
  <c r="BW74" i="6"/>
  <c r="BW75" i="6" s="1"/>
  <c r="BX74" i="6"/>
  <c r="BX75" i="6" s="1"/>
  <c r="BY74" i="6"/>
  <c r="BY75" i="6" s="1"/>
  <c r="BZ74" i="6"/>
  <c r="BZ75" i="6" s="1"/>
  <c r="G75" i="6"/>
  <c r="H75" i="6"/>
  <c r="I75" i="6"/>
  <c r="F76" i="6"/>
  <c r="F77" i="6" s="1"/>
  <c r="G76" i="6"/>
  <c r="H76" i="6"/>
  <c r="H77" i="6" s="1"/>
  <c r="I76" i="6"/>
  <c r="I77" i="6" s="1"/>
  <c r="J76" i="6"/>
  <c r="J77" i="6" s="1"/>
  <c r="K76" i="6"/>
  <c r="K77" i="6" s="1"/>
  <c r="L76" i="6"/>
  <c r="L77" i="6" s="1"/>
  <c r="M76" i="6"/>
  <c r="M77" i="6" s="1"/>
  <c r="N76" i="6"/>
  <c r="N77" i="6" s="1"/>
  <c r="O76" i="6"/>
  <c r="O77" i="6" s="1"/>
  <c r="P76" i="6"/>
  <c r="P77" i="6" s="1"/>
  <c r="Q76" i="6"/>
  <c r="Q77" i="6" s="1"/>
  <c r="R76" i="6"/>
  <c r="R77" i="6" s="1"/>
  <c r="S76" i="6"/>
  <c r="S77" i="6" s="1"/>
  <c r="T76" i="6"/>
  <c r="T77" i="6" s="1"/>
  <c r="U76" i="6"/>
  <c r="U77" i="6" s="1"/>
  <c r="V76" i="6"/>
  <c r="V77" i="6" s="1"/>
  <c r="W76" i="6"/>
  <c r="W77" i="6" s="1"/>
  <c r="X76" i="6"/>
  <c r="X77" i="6" s="1"/>
  <c r="Y76" i="6"/>
  <c r="Y77" i="6" s="1"/>
  <c r="Z76" i="6"/>
  <c r="Z77" i="6" s="1"/>
  <c r="AA76" i="6"/>
  <c r="AA77" i="6" s="1"/>
  <c r="AB76" i="6"/>
  <c r="AB77" i="6" s="1"/>
  <c r="AC76" i="6"/>
  <c r="AC77" i="6" s="1"/>
  <c r="AD76" i="6"/>
  <c r="AD77" i="6" s="1"/>
  <c r="AE76" i="6"/>
  <c r="AE77" i="6" s="1"/>
  <c r="AF76" i="6"/>
  <c r="AF77" i="6" s="1"/>
  <c r="AG76" i="6"/>
  <c r="AG77" i="6" s="1"/>
  <c r="AH76" i="6"/>
  <c r="AH77" i="6" s="1"/>
  <c r="AI76" i="6"/>
  <c r="AI77" i="6" s="1"/>
  <c r="AJ76" i="6"/>
  <c r="AJ77" i="6" s="1"/>
  <c r="AK76" i="6"/>
  <c r="AK77" i="6" s="1"/>
  <c r="AL76" i="6"/>
  <c r="AL77" i="6" s="1"/>
  <c r="AM76" i="6"/>
  <c r="AM77" i="6" s="1"/>
  <c r="AN76" i="6"/>
  <c r="AN77" i="6" s="1"/>
  <c r="AO76" i="6"/>
  <c r="AO77" i="6" s="1"/>
  <c r="AP76" i="6"/>
  <c r="AP77" i="6" s="1"/>
  <c r="AQ76" i="6"/>
  <c r="AQ77" i="6" s="1"/>
  <c r="AR76" i="6"/>
  <c r="AR77" i="6" s="1"/>
  <c r="AS76" i="6"/>
  <c r="AS77" i="6" s="1"/>
  <c r="AT76" i="6"/>
  <c r="AT77" i="6" s="1"/>
  <c r="AU76" i="6"/>
  <c r="AU77" i="6" s="1"/>
  <c r="AV76" i="6"/>
  <c r="AV77" i="6" s="1"/>
  <c r="AW76" i="6"/>
  <c r="AW77" i="6" s="1"/>
  <c r="AX76" i="6"/>
  <c r="AX77" i="6" s="1"/>
  <c r="AY76" i="6"/>
  <c r="AY77" i="6" s="1"/>
  <c r="AZ76" i="6"/>
  <c r="AZ77" i="6" s="1"/>
  <c r="BA76" i="6"/>
  <c r="BA77" i="6" s="1"/>
  <c r="BB76" i="6"/>
  <c r="BB77" i="6" s="1"/>
  <c r="BC76" i="6"/>
  <c r="BC77" i="6" s="1"/>
  <c r="BD76" i="6"/>
  <c r="BD77" i="6" s="1"/>
  <c r="BE76" i="6"/>
  <c r="BE77" i="6" s="1"/>
  <c r="BF76" i="6"/>
  <c r="BF77" i="6" s="1"/>
  <c r="BG76" i="6"/>
  <c r="BG77" i="6" s="1"/>
  <c r="BH76" i="6"/>
  <c r="BH77" i="6" s="1"/>
  <c r="BI76" i="6"/>
  <c r="BI77" i="6" s="1"/>
  <c r="BJ76" i="6"/>
  <c r="BJ77" i="6" s="1"/>
  <c r="BK76" i="6"/>
  <c r="BK77" i="6" s="1"/>
  <c r="BL76" i="6"/>
  <c r="BL77" i="6" s="1"/>
  <c r="BM76" i="6"/>
  <c r="BM77" i="6" s="1"/>
  <c r="BN76" i="6"/>
  <c r="BN77" i="6" s="1"/>
  <c r="BO76" i="6"/>
  <c r="BO77" i="6" s="1"/>
  <c r="BP76" i="6"/>
  <c r="BP77" i="6" s="1"/>
  <c r="BQ76" i="6"/>
  <c r="BQ77" i="6" s="1"/>
  <c r="BR76" i="6"/>
  <c r="BR77" i="6" s="1"/>
  <c r="BS76" i="6"/>
  <c r="BS77" i="6" s="1"/>
  <c r="BT76" i="6"/>
  <c r="BT77" i="6" s="1"/>
  <c r="BU76" i="6"/>
  <c r="BU77" i="6" s="1"/>
  <c r="BV76" i="6"/>
  <c r="BV77" i="6" s="1"/>
  <c r="BW76" i="6"/>
  <c r="BW77" i="6" s="1"/>
  <c r="BX76" i="6"/>
  <c r="BX77" i="6" s="1"/>
  <c r="BY76" i="6"/>
  <c r="BY77" i="6" s="1"/>
  <c r="BZ76" i="6"/>
  <c r="BZ77" i="6" s="1"/>
  <c r="G77" i="6"/>
  <c r="F78" i="6"/>
  <c r="F79" i="6" s="1"/>
  <c r="G78" i="6"/>
  <c r="H78" i="6"/>
  <c r="I78" i="6"/>
  <c r="I79" i="6" s="1"/>
  <c r="J78" i="6"/>
  <c r="J79" i="6" s="1"/>
  <c r="K78" i="6"/>
  <c r="K79" i="6" s="1"/>
  <c r="L78" i="6"/>
  <c r="L79" i="6" s="1"/>
  <c r="M78" i="6"/>
  <c r="M79" i="6" s="1"/>
  <c r="N78" i="6"/>
  <c r="N79" i="6" s="1"/>
  <c r="O78" i="6"/>
  <c r="O79" i="6" s="1"/>
  <c r="P78" i="6"/>
  <c r="P79" i="6" s="1"/>
  <c r="Q78" i="6"/>
  <c r="Q79" i="6" s="1"/>
  <c r="R78" i="6"/>
  <c r="R79" i="6" s="1"/>
  <c r="S78" i="6"/>
  <c r="S79" i="6" s="1"/>
  <c r="T78" i="6"/>
  <c r="T79" i="6" s="1"/>
  <c r="U78" i="6"/>
  <c r="U79" i="6" s="1"/>
  <c r="V78" i="6"/>
  <c r="V79" i="6" s="1"/>
  <c r="W78" i="6"/>
  <c r="W79" i="6" s="1"/>
  <c r="X78" i="6"/>
  <c r="X79" i="6" s="1"/>
  <c r="Y78" i="6"/>
  <c r="Y79" i="6" s="1"/>
  <c r="Z78" i="6"/>
  <c r="Z79" i="6" s="1"/>
  <c r="AA78" i="6"/>
  <c r="AA79" i="6" s="1"/>
  <c r="AB78" i="6"/>
  <c r="AB79" i="6" s="1"/>
  <c r="AC78" i="6"/>
  <c r="AC79" i="6" s="1"/>
  <c r="AD78" i="6"/>
  <c r="AD79" i="6" s="1"/>
  <c r="AE78" i="6"/>
  <c r="AE79" i="6" s="1"/>
  <c r="AF78" i="6"/>
  <c r="AF79" i="6" s="1"/>
  <c r="AG78" i="6"/>
  <c r="AG79" i="6" s="1"/>
  <c r="AH78" i="6"/>
  <c r="AH79" i="6" s="1"/>
  <c r="AI78" i="6"/>
  <c r="AI79" i="6" s="1"/>
  <c r="AJ78" i="6"/>
  <c r="AJ79" i="6" s="1"/>
  <c r="AK78" i="6"/>
  <c r="AK79" i="6" s="1"/>
  <c r="AL78" i="6"/>
  <c r="AL79" i="6" s="1"/>
  <c r="AM78" i="6"/>
  <c r="AM79" i="6" s="1"/>
  <c r="AN78" i="6"/>
  <c r="AN79" i="6" s="1"/>
  <c r="AO78" i="6"/>
  <c r="AO79" i="6" s="1"/>
  <c r="AP78" i="6"/>
  <c r="AP79" i="6" s="1"/>
  <c r="AQ78" i="6"/>
  <c r="AQ79" i="6" s="1"/>
  <c r="AR78" i="6"/>
  <c r="AR79" i="6" s="1"/>
  <c r="AS78" i="6"/>
  <c r="AS79" i="6" s="1"/>
  <c r="AT78" i="6"/>
  <c r="AT79" i="6" s="1"/>
  <c r="AU78" i="6"/>
  <c r="AU79" i="6" s="1"/>
  <c r="AV78" i="6"/>
  <c r="AV79" i="6" s="1"/>
  <c r="AW78" i="6"/>
  <c r="AW79" i="6" s="1"/>
  <c r="AX78" i="6"/>
  <c r="AX79" i="6" s="1"/>
  <c r="AY78" i="6"/>
  <c r="AY79" i="6" s="1"/>
  <c r="AZ78" i="6"/>
  <c r="AZ79" i="6" s="1"/>
  <c r="BA78" i="6"/>
  <c r="BA79" i="6" s="1"/>
  <c r="BB78" i="6"/>
  <c r="BB79" i="6" s="1"/>
  <c r="BC78" i="6"/>
  <c r="BC79" i="6" s="1"/>
  <c r="BD78" i="6"/>
  <c r="BD79" i="6" s="1"/>
  <c r="BE78" i="6"/>
  <c r="BE79" i="6" s="1"/>
  <c r="BF78" i="6"/>
  <c r="BF79" i="6" s="1"/>
  <c r="BG78" i="6"/>
  <c r="BG79" i="6" s="1"/>
  <c r="BH78" i="6"/>
  <c r="BH79" i="6" s="1"/>
  <c r="BI78" i="6"/>
  <c r="BI79" i="6" s="1"/>
  <c r="BJ78" i="6"/>
  <c r="BJ79" i="6" s="1"/>
  <c r="BK78" i="6"/>
  <c r="BK79" i="6" s="1"/>
  <c r="BL78" i="6"/>
  <c r="BL79" i="6" s="1"/>
  <c r="BM78" i="6"/>
  <c r="BM79" i="6" s="1"/>
  <c r="BN78" i="6"/>
  <c r="BN79" i="6" s="1"/>
  <c r="BO78" i="6"/>
  <c r="BO79" i="6" s="1"/>
  <c r="BP78" i="6"/>
  <c r="BP79" i="6" s="1"/>
  <c r="BQ78" i="6"/>
  <c r="BQ79" i="6" s="1"/>
  <c r="BR78" i="6"/>
  <c r="BR79" i="6" s="1"/>
  <c r="BS78" i="6"/>
  <c r="BS79" i="6" s="1"/>
  <c r="BT78" i="6"/>
  <c r="BT79" i="6" s="1"/>
  <c r="BU78" i="6"/>
  <c r="BU79" i="6" s="1"/>
  <c r="BV78" i="6"/>
  <c r="BV79" i="6" s="1"/>
  <c r="BW78" i="6"/>
  <c r="BW79" i="6" s="1"/>
  <c r="BX78" i="6"/>
  <c r="BX79" i="6" s="1"/>
  <c r="BY78" i="6"/>
  <c r="BY79" i="6" s="1"/>
  <c r="BZ78" i="6"/>
  <c r="BZ79" i="6" s="1"/>
  <c r="G79" i="6"/>
  <c r="H79" i="6"/>
  <c r="F80" i="6"/>
  <c r="F81" i="6" s="1"/>
  <c r="G80" i="6"/>
  <c r="G81" i="6" s="1"/>
  <c r="H80" i="6"/>
  <c r="H81" i="6" s="1"/>
  <c r="I80" i="6"/>
  <c r="I81" i="6" s="1"/>
  <c r="J80" i="6"/>
  <c r="J81" i="6" s="1"/>
  <c r="K80" i="6"/>
  <c r="K81" i="6" s="1"/>
  <c r="L80" i="6"/>
  <c r="L81" i="6" s="1"/>
  <c r="M80" i="6"/>
  <c r="M81" i="6" s="1"/>
  <c r="N80" i="6"/>
  <c r="N81" i="6" s="1"/>
  <c r="O80" i="6"/>
  <c r="O81" i="6" s="1"/>
  <c r="P80" i="6"/>
  <c r="P81" i="6" s="1"/>
  <c r="Q80" i="6"/>
  <c r="Q81" i="6" s="1"/>
  <c r="R80" i="6"/>
  <c r="R81" i="6" s="1"/>
  <c r="S80" i="6"/>
  <c r="S81" i="6" s="1"/>
  <c r="T80" i="6"/>
  <c r="T81" i="6" s="1"/>
  <c r="U80" i="6"/>
  <c r="U81" i="6" s="1"/>
  <c r="V80" i="6"/>
  <c r="V81" i="6" s="1"/>
  <c r="W80" i="6"/>
  <c r="W81" i="6" s="1"/>
  <c r="X80" i="6"/>
  <c r="X81" i="6" s="1"/>
  <c r="Y80" i="6"/>
  <c r="Y81" i="6" s="1"/>
  <c r="Z80" i="6"/>
  <c r="Z81" i="6" s="1"/>
  <c r="AA80" i="6"/>
  <c r="AA81" i="6" s="1"/>
  <c r="AB80" i="6"/>
  <c r="AB81" i="6" s="1"/>
  <c r="AC80" i="6"/>
  <c r="AC81" i="6" s="1"/>
  <c r="AD80" i="6"/>
  <c r="AD81" i="6" s="1"/>
  <c r="AE80" i="6"/>
  <c r="AE81" i="6" s="1"/>
  <c r="AF80" i="6"/>
  <c r="AF81" i="6" s="1"/>
  <c r="AG80" i="6"/>
  <c r="AG81" i="6" s="1"/>
  <c r="AH80" i="6"/>
  <c r="AH81" i="6" s="1"/>
  <c r="AI80" i="6"/>
  <c r="AI81" i="6" s="1"/>
  <c r="AJ80" i="6"/>
  <c r="AJ81" i="6" s="1"/>
  <c r="AK80" i="6"/>
  <c r="AK81" i="6" s="1"/>
  <c r="AL80" i="6"/>
  <c r="AL81" i="6" s="1"/>
  <c r="AM80" i="6"/>
  <c r="AM81" i="6" s="1"/>
  <c r="AN80" i="6"/>
  <c r="AN81" i="6" s="1"/>
  <c r="AO80" i="6"/>
  <c r="AO81" i="6" s="1"/>
  <c r="AP80" i="6"/>
  <c r="AP81" i="6" s="1"/>
  <c r="AQ80" i="6"/>
  <c r="AQ81" i="6" s="1"/>
  <c r="AR80" i="6"/>
  <c r="AR81" i="6" s="1"/>
  <c r="AS80" i="6"/>
  <c r="AS81" i="6" s="1"/>
  <c r="AT80" i="6"/>
  <c r="AT81" i="6" s="1"/>
  <c r="AU80" i="6"/>
  <c r="AU81" i="6" s="1"/>
  <c r="AV80" i="6"/>
  <c r="AV81" i="6" s="1"/>
  <c r="AW80" i="6"/>
  <c r="AW81" i="6" s="1"/>
  <c r="AX80" i="6"/>
  <c r="AX81" i="6" s="1"/>
  <c r="AY80" i="6"/>
  <c r="AY81" i="6" s="1"/>
  <c r="AZ80" i="6"/>
  <c r="AZ81" i="6" s="1"/>
  <c r="BA80" i="6"/>
  <c r="BA81" i="6" s="1"/>
  <c r="BB80" i="6"/>
  <c r="BB81" i="6" s="1"/>
  <c r="BC80" i="6"/>
  <c r="BC81" i="6" s="1"/>
  <c r="BD80" i="6"/>
  <c r="BD81" i="6" s="1"/>
  <c r="BE80" i="6"/>
  <c r="BE81" i="6" s="1"/>
  <c r="BF80" i="6"/>
  <c r="BF81" i="6" s="1"/>
  <c r="BG80" i="6"/>
  <c r="BG81" i="6" s="1"/>
  <c r="BH80" i="6"/>
  <c r="BH81" i="6" s="1"/>
  <c r="BI80" i="6"/>
  <c r="BI81" i="6" s="1"/>
  <c r="BJ80" i="6"/>
  <c r="BJ81" i="6" s="1"/>
  <c r="BK80" i="6"/>
  <c r="BK81" i="6" s="1"/>
  <c r="BL80" i="6"/>
  <c r="BL81" i="6" s="1"/>
  <c r="BM80" i="6"/>
  <c r="BM81" i="6" s="1"/>
  <c r="BN80" i="6"/>
  <c r="BN81" i="6" s="1"/>
  <c r="BO80" i="6"/>
  <c r="BO81" i="6" s="1"/>
  <c r="BP80" i="6"/>
  <c r="BP81" i="6" s="1"/>
  <c r="BQ80" i="6"/>
  <c r="BQ81" i="6" s="1"/>
  <c r="BR80" i="6"/>
  <c r="BR81" i="6" s="1"/>
  <c r="BS80" i="6"/>
  <c r="BS81" i="6" s="1"/>
  <c r="BT80" i="6"/>
  <c r="BT81" i="6" s="1"/>
  <c r="BU80" i="6"/>
  <c r="BU81" i="6" s="1"/>
  <c r="BV80" i="6"/>
  <c r="BV81" i="6" s="1"/>
  <c r="BW80" i="6"/>
  <c r="BW81" i="6" s="1"/>
  <c r="BX80" i="6"/>
  <c r="BX81" i="6" s="1"/>
  <c r="BY80" i="6"/>
  <c r="BY81" i="6" s="1"/>
  <c r="BZ80" i="6"/>
  <c r="BZ81" i="6" s="1"/>
  <c r="F82" i="6"/>
  <c r="F83" i="6" s="1"/>
  <c r="G82" i="6"/>
  <c r="G83" i="6" s="1"/>
  <c r="H82" i="6"/>
  <c r="H83" i="6" s="1"/>
  <c r="I82" i="6"/>
  <c r="I83" i="6" s="1"/>
  <c r="J82" i="6"/>
  <c r="J83" i="6" s="1"/>
  <c r="K82" i="6"/>
  <c r="K83" i="6" s="1"/>
  <c r="L82" i="6"/>
  <c r="L83" i="6" s="1"/>
  <c r="M82" i="6"/>
  <c r="M83" i="6" s="1"/>
  <c r="N82" i="6"/>
  <c r="N83" i="6" s="1"/>
  <c r="O82" i="6"/>
  <c r="O83" i="6" s="1"/>
  <c r="P82" i="6"/>
  <c r="P83" i="6" s="1"/>
  <c r="Q82" i="6"/>
  <c r="Q83" i="6" s="1"/>
  <c r="R82" i="6"/>
  <c r="R83" i="6" s="1"/>
  <c r="S82" i="6"/>
  <c r="S83" i="6" s="1"/>
  <c r="T82" i="6"/>
  <c r="T83" i="6" s="1"/>
  <c r="U82" i="6"/>
  <c r="U83" i="6" s="1"/>
  <c r="V82" i="6"/>
  <c r="V83" i="6" s="1"/>
  <c r="W82" i="6"/>
  <c r="W83" i="6" s="1"/>
  <c r="X82" i="6"/>
  <c r="X83" i="6" s="1"/>
  <c r="Y82" i="6"/>
  <c r="Y83" i="6" s="1"/>
  <c r="Z82" i="6"/>
  <c r="Z83" i="6" s="1"/>
  <c r="AA82" i="6"/>
  <c r="AA83" i="6" s="1"/>
  <c r="AB82" i="6"/>
  <c r="AB83" i="6" s="1"/>
  <c r="AC82" i="6"/>
  <c r="AC83" i="6" s="1"/>
  <c r="AD82" i="6"/>
  <c r="AD83" i="6" s="1"/>
  <c r="AE82" i="6"/>
  <c r="AE83" i="6" s="1"/>
  <c r="AF82" i="6"/>
  <c r="AF83" i="6" s="1"/>
  <c r="AG82" i="6"/>
  <c r="AG83" i="6" s="1"/>
  <c r="AH82" i="6"/>
  <c r="AH83" i="6" s="1"/>
  <c r="AI82" i="6"/>
  <c r="AI83" i="6" s="1"/>
  <c r="AJ82" i="6"/>
  <c r="AJ83" i="6" s="1"/>
  <c r="AK82" i="6"/>
  <c r="AK83" i="6" s="1"/>
  <c r="AL82" i="6"/>
  <c r="AL83" i="6" s="1"/>
  <c r="AM82" i="6"/>
  <c r="AM83" i="6" s="1"/>
  <c r="AN82" i="6"/>
  <c r="AN83" i="6" s="1"/>
  <c r="AO82" i="6"/>
  <c r="AO83" i="6" s="1"/>
  <c r="AP82" i="6"/>
  <c r="AP83" i="6" s="1"/>
  <c r="AQ82" i="6"/>
  <c r="AQ83" i="6" s="1"/>
  <c r="AR82" i="6"/>
  <c r="AR83" i="6" s="1"/>
  <c r="AS82" i="6"/>
  <c r="AS83" i="6" s="1"/>
  <c r="AT82" i="6"/>
  <c r="AT83" i="6" s="1"/>
  <c r="AU82" i="6"/>
  <c r="AU83" i="6" s="1"/>
  <c r="AV82" i="6"/>
  <c r="AV83" i="6" s="1"/>
  <c r="AW82" i="6"/>
  <c r="AW83" i="6" s="1"/>
  <c r="AX82" i="6"/>
  <c r="AX83" i="6" s="1"/>
  <c r="AY82" i="6"/>
  <c r="AY83" i="6" s="1"/>
  <c r="AZ82" i="6"/>
  <c r="AZ83" i="6" s="1"/>
  <c r="BA82" i="6"/>
  <c r="BA83" i="6" s="1"/>
  <c r="BB82" i="6"/>
  <c r="BB83" i="6" s="1"/>
  <c r="BC82" i="6"/>
  <c r="BC83" i="6" s="1"/>
  <c r="BD82" i="6"/>
  <c r="BD83" i="6" s="1"/>
  <c r="BE82" i="6"/>
  <c r="BE83" i="6" s="1"/>
  <c r="BF82" i="6"/>
  <c r="BF83" i="6" s="1"/>
  <c r="BG82" i="6"/>
  <c r="BG83" i="6" s="1"/>
  <c r="BH82" i="6"/>
  <c r="BH83" i="6" s="1"/>
  <c r="BI82" i="6"/>
  <c r="BI83" i="6" s="1"/>
  <c r="BJ82" i="6"/>
  <c r="BJ83" i="6" s="1"/>
  <c r="BK82" i="6"/>
  <c r="BK83" i="6" s="1"/>
  <c r="BL82" i="6"/>
  <c r="BL83" i="6" s="1"/>
  <c r="BM82" i="6"/>
  <c r="BM83" i="6" s="1"/>
  <c r="BN82" i="6"/>
  <c r="BN83" i="6" s="1"/>
  <c r="BO82" i="6"/>
  <c r="BO83" i="6" s="1"/>
  <c r="BP82" i="6"/>
  <c r="BP83" i="6" s="1"/>
  <c r="BQ82" i="6"/>
  <c r="BQ83" i="6" s="1"/>
  <c r="BR82" i="6"/>
  <c r="BR83" i="6" s="1"/>
  <c r="BS82" i="6"/>
  <c r="BS83" i="6" s="1"/>
  <c r="BT82" i="6"/>
  <c r="BT83" i="6" s="1"/>
  <c r="BU82" i="6"/>
  <c r="BU83" i="6" s="1"/>
  <c r="BV82" i="6"/>
  <c r="BV83" i="6" s="1"/>
  <c r="BW82" i="6"/>
  <c r="BW83" i="6" s="1"/>
  <c r="BX82" i="6"/>
  <c r="BX83" i="6" s="1"/>
  <c r="BY82" i="6"/>
  <c r="BY83" i="6" s="1"/>
  <c r="BZ82" i="6"/>
  <c r="BZ83" i="6" s="1"/>
  <c r="F84" i="6"/>
  <c r="F85" i="6" s="1"/>
  <c r="G84" i="6"/>
  <c r="H84" i="6"/>
  <c r="H85" i="6" s="1"/>
  <c r="I84" i="6"/>
  <c r="I85" i="6" s="1"/>
  <c r="J84" i="6"/>
  <c r="J85" i="6" s="1"/>
  <c r="K84" i="6"/>
  <c r="K85" i="6" s="1"/>
  <c r="L84" i="6"/>
  <c r="L85" i="6" s="1"/>
  <c r="M84" i="6"/>
  <c r="M85" i="6" s="1"/>
  <c r="N84" i="6"/>
  <c r="N85" i="6" s="1"/>
  <c r="O84" i="6"/>
  <c r="O85" i="6" s="1"/>
  <c r="P84" i="6"/>
  <c r="P85" i="6" s="1"/>
  <c r="Q84" i="6"/>
  <c r="Q85" i="6" s="1"/>
  <c r="R84" i="6"/>
  <c r="R85" i="6" s="1"/>
  <c r="S84" i="6"/>
  <c r="S85" i="6" s="1"/>
  <c r="T84" i="6"/>
  <c r="T85" i="6" s="1"/>
  <c r="U84" i="6"/>
  <c r="U85" i="6" s="1"/>
  <c r="V84" i="6"/>
  <c r="V85" i="6" s="1"/>
  <c r="W84" i="6"/>
  <c r="W85" i="6" s="1"/>
  <c r="X84" i="6"/>
  <c r="X85" i="6" s="1"/>
  <c r="Y84" i="6"/>
  <c r="Y85" i="6" s="1"/>
  <c r="Z84" i="6"/>
  <c r="Z85" i="6" s="1"/>
  <c r="AA84" i="6"/>
  <c r="AA85" i="6" s="1"/>
  <c r="AB84" i="6"/>
  <c r="AB85" i="6" s="1"/>
  <c r="AC84" i="6"/>
  <c r="AC85" i="6" s="1"/>
  <c r="AD84" i="6"/>
  <c r="AD85" i="6" s="1"/>
  <c r="AE84" i="6"/>
  <c r="AE85" i="6" s="1"/>
  <c r="AF84" i="6"/>
  <c r="AF85" i="6" s="1"/>
  <c r="AG84" i="6"/>
  <c r="AG85" i="6" s="1"/>
  <c r="AH84" i="6"/>
  <c r="AH85" i="6" s="1"/>
  <c r="AI84" i="6"/>
  <c r="AI85" i="6" s="1"/>
  <c r="AJ84" i="6"/>
  <c r="AJ85" i="6" s="1"/>
  <c r="AK84" i="6"/>
  <c r="AK85" i="6" s="1"/>
  <c r="AL84" i="6"/>
  <c r="AL85" i="6" s="1"/>
  <c r="AM84" i="6"/>
  <c r="AM85" i="6" s="1"/>
  <c r="AN84" i="6"/>
  <c r="AN85" i="6" s="1"/>
  <c r="AO84" i="6"/>
  <c r="AO85" i="6" s="1"/>
  <c r="AP84" i="6"/>
  <c r="AP85" i="6" s="1"/>
  <c r="AQ84" i="6"/>
  <c r="AQ85" i="6" s="1"/>
  <c r="AR84" i="6"/>
  <c r="AR85" i="6" s="1"/>
  <c r="AS84" i="6"/>
  <c r="AS85" i="6" s="1"/>
  <c r="AT84" i="6"/>
  <c r="AT85" i="6" s="1"/>
  <c r="AU84" i="6"/>
  <c r="AU85" i="6" s="1"/>
  <c r="AV84" i="6"/>
  <c r="AV85" i="6" s="1"/>
  <c r="AW84" i="6"/>
  <c r="AW85" i="6" s="1"/>
  <c r="AX84" i="6"/>
  <c r="AX85" i="6" s="1"/>
  <c r="AY84" i="6"/>
  <c r="AY85" i="6" s="1"/>
  <c r="AZ84" i="6"/>
  <c r="AZ85" i="6" s="1"/>
  <c r="BA84" i="6"/>
  <c r="BA85" i="6" s="1"/>
  <c r="BB84" i="6"/>
  <c r="BB85" i="6" s="1"/>
  <c r="BC84" i="6"/>
  <c r="BC85" i="6" s="1"/>
  <c r="BD84" i="6"/>
  <c r="BD85" i="6" s="1"/>
  <c r="BE84" i="6"/>
  <c r="BE85" i="6" s="1"/>
  <c r="BF84" i="6"/>
  <c r="BF85" i="6" s="1"/>
  <c r="BG84" i="6"/>
  <c r="BG85" i="6" s="1"/>
  <c r="BH84" i="6"/>
  <c r="BH85" i="6" s="1"/>
  <c r="BI84" i="6"/>
  <c r="BI85" i="6" s="1"/>
  <c r="BJ84" i="6"/>
  <c r="BJ85" i="6" s="1"/>
  <c r="BK84" i="6"/>
  <c r="BK85" i="6" s="1"/>
  <c r="BL84" i="6"/>
  <c r="BL85" i="6" s="1"/>
  <c r="BM84" i="6"/>
  <c r="BM85" i="6" s="1"/>
  <c r="BN84" i="6"/>
  <c r="BN85" i="6" s="1"/>
  <c r="BO84" i="6"/>
  <c r="BO85" i="6" s="1"/>
  <c r="BP84" i="6"/>
  <c r="BP85" i="6" s="1"/>
  <c r="BQ84" i="6"/>
  <c r="BQ85" i="6" s="1"/>
  <c r="BR84" i="6"/>
  <c r="BR85" i="6" s="1"/>
  <c r="BS84" i="6"/>
  <c r="BS85" i="6" s="1"/>
  <c r="BT84" i="6"/>
  <c r="BT85" i="6" s="1"/>
  <c r="BU84" i="6"/>
  <c r="BU85" i="6" s="1"/>
  <c r="BV84" i="6"/>
  <c r="BV85" i="6" s="1"/>
  <c r="BW84" i="6"/>
  <c r="BW85" i="6" s="1"/>
  <c r="BX84" i="6"/>
  <c r="BX85" i="6" s="1"/>
  <c r="BY84" i="6"/>
  <c r="BY85" i="6" s="1"/>
  <c r="BZ84" i="6"/>
  <c r="BZ85" i="6" s="1"/>
  <c r="G85" i="6"/>
  <c r="F86" i="6"/>
  <c r="F87" i="6" s="1"/>
  <c r="G86" i="6"/>
  <c r="H86" i="6"/>
  <c r="I86" i="6"/>
  <c r="J86" i="6"/>
  <c r="J87" i="6" s="1"/>
  <c r="K86" i="6"/>
  <c r="K87" i="6" s="1"/>
  <c r="L86" i="6"/>
  <c r="L87" i="6" s="1"/>
  <c r="M86" i="6"/>
  <c r="M87" i="6" s="1"/>
  <c r="N86" i="6"/>
  <c r="N87" i="6" s="1"/>
  <c r="O86" i="6"/>
  <c r="O87" i="6" s="1"/>
  <c r="P86" i="6"/>
  <c r="P87" i="6" s="1"/>
  <c r="Q86" i="6"/>
  <c r="Q87" i="6" s="1"/>
  <c r="R86" i="6"/>
  <c r="R87" i="6" s="1"/>
  <c r="S86" i="6"/>
  <c r="S87" i="6" s="1"/>
  <c r="T86" i="6"/>
  <c r="T87" i="6" s="1"/>
  <c r="U86" i="6"/>
  <c r="U87" i="6" s="1"/>
  <c r="V86" i="6"/>
  <c r="V87" i="6" s="1"/>
  <c r="W86" i="6"/>
  <c r="W87" i="6" s="1"/>
  <c r="X86" i="6"/>
  <c r="X87" i="6" s="1"/>
  <c r="Y86" i="6"/>
  <c r="Y87" i="6" s="1"/>
  <c r="Z86" i="6"/>
  <c r="Z87" i="6" s="1"/>
  <c r="AA86" i="6"/>
  <c r="AA87" i="6" s="1"/>
  <c r="AB86" i="6"/>
  <c r="AB87" i="6" s="1"/>
  <c r="AC86" i="6"/>
  <c r="AC87" i="6" s="1"/>
  <c r="AD86" i="6"/>
  <c r="AD87" i="6" s="1"/>
  <c r="AE86" i="6"/>
  <c r="AE87" i="6" s="1"/>
  <c r="AF86" i="6"/>
  <c r="AF87" i="6" s="1"/>
  <c r="AG86" i="6"/>
  <c r="AG87" i="6" s="1"/>
  <c r="AH86" i="6"/>
  <c r="AH87" i="6" s="1"/>
  <c r="AI86" i="6"/>
  <c r="AI87" i="6" s="1"/>
  <c r="AJ86" i="6"/>
  <c r="AJ87" i="6" s="1"/>
  <c r="AK86" i="6"/>
  <c r="AK87" i="6" s="1"/>
  <c r="AL86" i="6"/>
  <c r="AL87" i="6" s="1"/>
  <c r="AM86" i="6"/>
  <c r="AM87" i="6" s="1"/>
  <c r="AN86" i="6"/>
  <c r="AN87" i="6" s="1"/>
  <c r="AO86" i="6"/>
  <c r="AO87" i="6" s="1"/>
  <c r="AP86" i="6"/>
  <c r="AP87" i="6" s="1"/>
  <c r="AQ86" i="6"/>
  <c r="AQ87" i="6" s="1"/>
  <c r="AR86" i="6"/>
  <c r="AR87" i="6" s="1"/>
  <c r="AS86" i="6"/>
  <c r="AS87" i="6" s="1"/>
  <c r="AT86" i="6"/>
  <c r="AT87" i="6" s="1"/>
  <c r="AU86" i="6"/>
  <c r="AU87" i="6" s="1"/>
  <c r="AV86" i="6"/>
  <c r="AV87" i="6" s="1"/>
  <c r="AW86" i="6"/>
  <c r="AW87" i="6" s="1"/>
  <c r="AX86" i="6"/>
  <c r="AX87" i="6" s="1"/>
  <c r="AY86" i="6"/>
  <c r="AY87" i="6" s="1"/>
  <c r="AZ86" i="6"/>
  <c r="AZ87" i="6" s="1"/>
  <c r="BA86" i="6"/>
  <c r="BA87" i="6" s="1"/>
  <c r="BB86" i="6"/>
  <c r="BB87" i="6" s="1"/>
  <c r="BC86" i="6"/>
  <c r="BC87" i="6" s="1"/>
  <c r="BD86" i="6"/>
  <c r="BD87" i="6" s="1"/>
  <c r="BE86" i="6"/>
  <c r="BE87" i="6" s="1"/>
  <c r="BF86" i="6"/>
  <c r="BF87" i="6" s="1"/>
  <c r="BG86" i="6"/>
  <c r="BG87" i="6" s="1"/>
  <c r="BH86" i="6"/>
  <c r="BH87" i="6" s="1"/>
  <c r="BI86" i="6"/>
  <c r="BI87" i="6" s="1"/>
  <c r="BJ86" i="6"/>
  <c r="BJ87" i="6" s="1"/>
  <c r="BK86" i="6"/>
  <c r="BK87" i="6" s="1"/>
  <c r="BL86" i="6"/>
  <c r="BL87" i="6" s="1"/>
  <c r="BM86" i="6"/>
  <c r="BM87" i="6" s="1"/>
  <c r="BN86" i="6"/>
  <c r="BN87" i="6" s="1"/>
  <c r="BO86" i="6"/>
  <c r="BO87" i="6" s="1"/>
  <c r="BP86" i="6"/>
  <c r="BP87" i="6" s="1"/>
  <c r="BQ86" i="6"/>
  <c r="BQ87" i="6" s="1"/>
  <c r="BR86" i="6"/>
  <c r="BR87" i="6" s="1"/>
  <c r="BS86" i="6"/>
  <c r="BS87" i="6" s="1"/>
  <c r="BT86" i="6"/>
  <c r="BT87" i="6" s="1"/>
  <c r="BU86" i="6"/>
  <c r="BU87" i="6" s="1"/>
  <c r="BV86" i="6"/>
  <c r="BV87" i="6" s="1"/>
  <c r="BW86" i="6"/>
  <c r="BW87" i="6" s="1"/>
  <c r="BX86" i="6"/>
  <c r="BX87" i="6" s="1"/>
  <c r="BY86" i="6"/>
  <c r="BY87" i="6" s="1"/>
  <c r="BZ86" i="6"/>
  <c r="BZ87" i="6" s="1"/>
  <c r="G87" i="6"/>
  <c r="H87" i="6"/>
  <c r="I87" i="6"/>
  <c r="F88" i="6"/>
  <c r="F89" i="6" s="1"/>
  <c r="G88" i="6"/>
  <c r="G89" i="6" s="1"/>
  <c r="H88" i="6"/>
  <c r="H89" i="6" s="1"/>
  <c r="I88" i="6"/>
  <c r="I89" i="6" s="1"/>
  <c r="J88" i="6"/>
  <c r="J89" i="6" s="1"/>
  <c r="K88" i="6"/>
  <c r="L88" i="6"/>
  <c r="L89" i="6" s="1"/>
  <c r="M88" i="6"/>
  <c r="M89" i="6" s="1"/>
  <c r="N88" i="6"/>
  <c r="N89" i="6" s="1"/>
  <c r="O88" i="6"/>
  <c r="O89" i="6" s="1"/>
  <c r="P88" i="6"/>
  <c r="P89" i="6" s="1"/>
  <c r="Q88" i="6"/>
  <c r="Q89" i="6" s="1"/>
  <c r="R88" i="6"/>
  <c r="R89" i="6" s="1"/>
  <c r="S88" i="6"/>
  <c r="S89" i="6" s="1"/>
  <c r="T88" i="6"/>
  <c r="T89" i="6" s="1"/>
  <c r="U88" i="6"/>
  <c r="U89" i="6" s="1"/>
  <c r="V88" i="6"/>
  <c r="V89" i="6" s="1"/>
  <c r="W88" i="6"/>
  <c r="W89" i="6" s="1"/>
  <c r="X88" i="6"/>
  <c r="X89" i="6" s="1"/>
  <c r="Y88" i="6"/>
  <c r="Y89" i="6" s="1"/>
  <c r="Z88" i="6"/>
  <c r="Z89" i="6" s="1"/>
  <c r="AA88" i="6"/>
  <c r="AA89" i="6" s="1"/>
  <c r="AB88" i="6"/>
  <c r="AB89" i="6" s="1"/>
  <c r="AC88" i="6"/>
  <c r="AC89" i="6" s="1"/>
  <c r="AD88" i="6"/>
  <c r="AD89" i="6" s="1"/>
  <c r="AE88" i="6"/>
  <c r="AE89" i="6" s="1"/>
  <c r="AF88" i="6"/>
  <c r="AF89" i="6" s="1"/>
  <c r="AG88" i="6"/>
  <c r="AG89" i="6" s="1"/>
  <c r="AH88" i="6"/>
  <c r="AH89" i="6" s="1"/>
  <c r="AI88" i="6"/>
  <c r="AI89" i="6" s="1"/>
  <c r="AJ88" i="6"/>
  <c r="AJ89" i="6" s="1"/>
  <c r="AK88" i="6"/>
  <c r="AK89" i="6" s="1"/>
  <c r="AL88" i="6"/>
  <c r="AL89" i="6" s="1"/>
  <c r="AM88" i="6"/>
  <c r="AM89" i="6" s="1"/>
  <c r="AN88" i="6"/>
  <c r="AN89" i="6" s="1"/>
  <c r="AO88" i="6"/>
  <c r="AO89" i="6" s="1"/>
  <c r="AP88" i="6"/>
  <c r="AP89" i="6" s="1"/>
  <c r="AQ88" i="6"/>
  <c r="AQ89" i="6" s="1"/>
  <c r="AR88" i="6"/>
  <c r="AR89" i="6" s="1"/>
  <c r="AS88" i="6"/>
  <c r="AS89" i="6" s="1"/>
  <c r="AT88" i="6"/>
  <c r="AT89" i="6" s="1"/>
  <c r="AU88" i="6"/>
  <c r="AU89" i="6" s="1"/>
  <c r="AV88" i="6"/>
  <c r="AV89" i="6" s="1"/>
  <c r="AW88" i="6"/>
  <c r="AW89" i="6" s="1"/>
  <c r="AX88" i="6"/>
  <c r="AX89" i="6" s="1"/>
  <c r="AY88" i="6"/>
  <c r="AY89" i="6" s="1"/>
  <c r="AZ88" i="6"/>
  <c r="AZ89" i="6" s="1"/>
  <c r="BA88" i="6"/>
  <c r="BA89" i="6" s="1"/>
  <c r="BB88" i="6"/>
  <c r="BB89" i="6" s="1"/>
  <c r="BC88" i="6"/>
  <c r="BC89" i="6" s="1"/>
  <c r="BD88" i="6"/>
  <c r="BD89" i="6" s="1"/>
  <c r="BE88" i="6"/>
  <c r="BE89" i="6" s="1"/>
  <c r="BF88" i="6"/>
  <c r="BF89" i="6" s="1"/>
  <c r="BG88" i="6"/>
  <c r="BG89" i="6" s="1"/>
  <c r="BH88" i="6"/>
  <c r="BH89" i="6" s="1"/>
  <c r="BI88" i="6"/>
  <c r="BI89" i="6" s="1"/>
  <c r="BJ88" i="6"/>
  <c r="BJ89" i="6" s="1"/>
  <c r="BK88" i="6"/>
  <c r="BK89" i="6" s="1"/>
  <c r="BL88" i="6"/>
  <c r="BL89" i="6" s="1"/>
  <c r="BM88" i="6"/>
  <c r="BM89" i="6" s="1"/>
  <c r="BN88" i="6"/>
  <c r="BN89" i="6" s="1"/>
  <c r="BO88" i="6"/>
  <c r="BO89" i="6" s="1"/>
  <c r="BP88" i="6"/>
  <c r="BP89" i="6" s="1"/>
  <c r="BQ88" i="6"/>
  <c r="BQ89" i="6" s="1"/>
  <c r="BR88" i="6"/>
  <c r="BR89" i="6" s="1"/>
  <c r="BS88" i="6"/>
  <c r="BS89" i="6" s="1"/>
  <c r="BT88" i="6"/>
  <c r="BT89" i="6" s="1"/>
  <c r="BU88" i="6"/>
  <c r="BU89" i="6" s="1"/>
  <c r="BV88" i="6"/>
  <c r="BV89" i="6" s="1"/>
  <c r="BW88" i="6"/>
  <c r="BW89" i="6" s="1"/>
  <c r="BX88" i="6"/>
  <c r="BX89" i="6" s="1"/>
  <c r="BY88" i="6"/>
  <c r="BY89" i="6" s="1"/>
  <c r="BZ88" i="6"/>
  <c r="BZ89" i="6" s="1"/>
  <c r="K89" i="6"/>
  <c r="F90" i="6"/>
  <c r="F91" i="6" s="1"/>
  <c r="G90" i="6"/>
  <c r="H90" i="6"/>
  <c r="H91" i="6" s="1"/>
  <c r="I90" i="6"/>
  <c r="I91" i="6" s="1"/>
  <c r="J90" i="6"/>
  <c r="J91" i="6" s="1"/>
  <c r="K90" i="6"/>
  <c r="K91" i="6" s="1"/>
  <c r="L90" i="6"/>
  <c r="L91" i="6" s="1"/>
  <c r="M90" i="6"/>
  <c r="M91" i="6" s="1"/>
  <c r="N90" i="6"/>
  <c r="N91" i="6" s="1"/>
  <c r="O90" i="6"/>
  <c r="O91" i="6" s="1"/>
  <c r="P90" i="6"/>
  <c r="P91" i="6" s="1"/>
  <c r="Q90" i="6"/>
  <c r="Q91" i="6" s="1"/>
  <c r="R90" i="6"/>
  <c r="R91" i="6" s="1"/>
  <c r="S90" i="6"/>
  <c r="S91" i="6" s="1"/>
  <c r="T90" i="6"/>
  <c r="T91" i="6" s="1"/>
  <c r="U90" i="6"/>
  <c r="U91" i="6" s="1"/>
  <c r="V90" i="6"/>
  <c r="V91" i="6" s="1"/>
  <c r="W90" i="6"/>
  <c r="W91" i="6" s="1"/>
  <c r="X90" i="6"/>
  <c r="X91" i="6" s="1"/>
  <c r="Y90" i="6"/>
  <c r="Y91" i="6" s="1"/>
  <c r="Z90" i="6"/>
  <c r="Z91" i="6" s="1"/>
  <c r="AA90" i="6"/>
  <c r="AA91" i="6" s="1"/>
  <c r="AB90" i="6"/>
  <c r="AB91" i="6" s="1"/>
  <c r="AC90" i="6"/>
  <c r="AC91" i="6" s="1"/>
  <c r="AD90" i="6"/>
  <c r="AD91" i="6" s="1"/>
  <c r="AE90" i="6"/>
  <c r="AE91" i="6" s="1"/>
  <c r="AF90" i="6"/>
  <c r="AF91" i="6" s="1"/>
  <c r="AG90" i="6"/>
  <c r="AG91" i="6" s="1"/>
  <c r="AH90" i="6"/>
  <c r="AH91" i="6" s="1"/>
  <c r="AI90" i="6"/>
  <c r="AI91" i="6" s="1"/>
  <c r="AJ90" i="6"/>
  <c r="AJ91" i="6" s="1"/>
  <c r="AK90" i="6"/>
  <c r="AK91" i="6" s="1"/>
  <c r="AL90" i="6"/>
  <c r="AL91" i="6" s="1"/>
  <c r="AM90" i="6"/>
  <c r="AM91" i="6" s="1"/>
  <c r="AN90" i="6"/>
  <c r="AN91" i="6" s="1"/>
  <c r="AO90" i="6"/>
  <c r="AO91" i="6" s="1"/>
  <c r="AP90" i="6"/>
  <c r="AP91" i="6" s="1"/>
  <c r="AQ90" i="6"/>
  <c r="AQ91" i="6" s="1"/>
  <c r="AR90" i="6"/>
  <c r="AR91" i="6" s="1"/>
  <c r="AS90" i="6"/>
  <c r="AS91" i="6" s="1"/>
  <c r="AT90" i="6"/>
  <c r="AT91" i="6" s="1"/>
  <c r="AU90" i="6"/>
  <c r="AU91" i="6" s="1"/>
  <c r="AV90" i="6"/>
  <c r="AV91" i="6" s="1"/>
  <c r="AW90" i="6"/>
  <c r="AW91" i="6" s="1"/>
  <c r="AX90" i="6"/>
  <c r="AX91" i="6" s="1"/>
  <c r="AY90" i="6"/>
  <c r="AY91" i="6" s="1"/>
  <c r="AZ90" i="6"/>
  <c r="AZ91" i="6" s="1"/>
  <c r="BA90" i="6"/>
  <c r="BA91" i="6" s="1"/>
  <c r="BB90" i="6"/>
  <c r="BB91" i="6" s="1"/>
  <c r="BC90" i="6"/>
  <c r="BC91" i="6" s="1"/>
  <c r="BD90" i="6"/>
  <c r="BD91" i="6" s="1"/>
  <c r="BE90" i="6"/>
  <c r="BE91" i="6" s="1"/>
  <c r="BF90" i="6"/>
  <c r="BF91" i="6" s="1"/>
  <c r="BG90" i="6"/>
  <c r="BG91" i="6" s="1"/>
  <c r="BH90" i="6"/>
  <c r="BH91" i="6" s="1"/>
  <c r="BI90" i="6"/>
  <c r="BI91" i="6" s="1"/>
  <c r="BJ90" i="6"/>
  <c r="BJ91" i="6" s="1"/>
  <c r="BK90" i="6"/>
  <c r="BK91" i="6" s="1"/>
  <c r="BL90" i="6"/>
  <c r="BL91" i="6" s="1"/>
  <c r="BM90" i="6"/>
  <c r="BM91" i="6" s="1"/>
  <c r="BN90" i="6"/>
  <c r="BN91" i="6" s="1"/>
  <c r="BO90" i="6"/>
  <c r="BO91" i="6" s="1"/>
  <c r="BP90" i="6"/>
  <c r="BP91" i="6" s="1"/>
  <c r="BQ90" i="6"/>
  <c r="BQ91" i="6" s="1"/>
  <c r="BR90" i="6"/>
  <c r="BR91" i="6" s="1"/>
  <c r="BS90" i="6"/>
  <c r="BS91" i="6" s="1"/>
  <c r="BT90" i="6"/>
  <c r="BT91" i="6" s="1"/>
  <c r="BU90" i="6"/>
  <c r="BU91" i="6" s="1"/>
  <c r="BV90" i="6"/>
  <c r="BV91" i="6" s="1"/>
  <c r="BW90" i="6"/>
  <c r="BW91" i="6" s="1"/>
  <c r="BX90" i="6"/>
  <c r="BX91" i="6" s="1"/>
  <c r="BY90" i="6"/>
  <c r="BY91" i="6" s="1"/>
  <c r="BZ90" i="6"/>
  <c r="BZ91" i="6" s="1"/>
  <c r="G91" i="6"/>
  <c r="F92" i="6"/>
  <c r="F93" i="6" s="1"/>
  <c r="G92" i="6"/>
  <c r="G93" i="6" s="1"/>
  <c r="H92" i="6"/>
  <c r="H93" i="6" s="1"/>
  <c r="I92" i="6"/>
  <c r="I93" i="6" s="1"/>
  <c r="J92" i="6"/>
  <c r="J93" i="6" s="1"/>
  <c r="K92" i="6"/>
  <c r="K93" i="6" s="1"/>
  <c r="L92" i="6"/>
  <c r="L93" i="6" s="1"/>
  <c r="M92" i="6"/>
  <c r="M93" i="6" s="1"/>
  <c r="N92" i="6"/>
  <c r="N93" i="6" s="1"/>
  <c r="O92" i="6"/>
  <c r="O93" i="6" s="1"/>
  <c r="P92" i="6"/>
  <c r="P93" i="6" s="1"/>
  <c r="Q92" i="6"/>
  <c r="Q93" i="6" s="1"/>
  <c r="R92" i="6"/>
  <c r="R93" i="6" s="1"/>
  <c r="S92" i="6"/>
  <c r="S93" i="6" s="1"/>
  <c r="T92" i="6"/>
  <c r="T93" i="6" s="1"/>
  <c r="U92" i="6"/>
  <c r="U93" i="6" s="1"/>
  <c r="V92" i="6"/>
  <c r="V93" i="6" s="1"/>
  <c r="W92" i="6"/>
  <c r="W93" i="6" s="1"/>
  <c r="X92" i="6"/>
  <c r="X93" i="6" s="1"/>
  <c r="Y92" i="6"/>
  <c r="Y93" i="6" s="1"/>
  <c r="Z92" i="6"/>
  <c r="Z93" i="6" s="1"/>
  <c r="AA92" i="6"/>
  <c r="AA93" i="6" s="1"/>
  <c r="AB92" i="6"/>
  <c r="AB93" i="6" s="1"/>
  <c r="AC92" i="6"/>
  <c r="AC93" i="6" s="1"/>
  <c r="AD92" i="6"/>
  <c r="AD93" i="6" s="1"/>
  <c r="AE92" i="6"/>
  <c r="AE93" i="6" s="1"/>
  <c r="AF92" i="6"/>
  <c r="AF93" i="6" s="1"/>
  <c r="AG92" i="6"/>
  <c r="AG93" i="6" s="1"/>
  <c r="AH92" i="6"/>
  <c r="AH93" i="6" s="1"/>
  <c r="AI92" i="6"/>
  <c r="AI93" i="6" s="1"/>
  <c r="AJ92" i="6"/>
  <c r="AJ93" i="6" s="1"/>
  <c r="AK92" i="6"/>
  <c r="AK93" i="6" s="1"/>
  <c r="AL92" i="6"/>
  <c r="AL93" i="6" s="1"/>
  <c r="AM92" i="6"/>
  <c r="AM93" i="6" s="1"/>
  <c r="AN92" i="6"/>
  <c r="AN93" i="6" s="1"/>
  <c r="AO92" i="6"/>
  <c r="AO93" i="6" s="1"/>
  <c r="AP92" i="6"/>
  <c r="AP93" i="6" s="1"/>
  <c r="AQ92" i="6"/>
  <c r="AQ93" i="6" s="1"/>
  <c r="AR92" i="6"/>
  <c r="AR93" i="6" s="1"/>
  <c r="AS92" i="6"/>
  <c r="AS93" i="6" s="1"/>
  <c r="AT92" i="6"/>
  <c r="AT93" i="6" s="1"/>
  <c r="AU92" i="6"/>
  <c r="AU93" i="6" s="1"/>
  <c r="AV92" i="6"/>
  <c r="AV93" i="6" s="1"/>
  <c r="AW92" i="6"/>
  <c r="AW93" i="6" s="1"/>
  <c r="AX92" i="6"/>
  <c r="AX93" i="6" s="1"/>
  <c r="AY92" i="6"/>
  <c r="AY93" i="6" s="1"/>
  <c r="AZ92" i="6"/>
  <c r="AZ93" i="6" s="1"/>
  <c r="BA92" i="6"/>
  <c r="BA93" i="6" s="1"/>
  <c r="BB92" i="6"/>
  <c r="BB93" i="6" s="1"/>
  <c r="BC92" i="6"/>
  <c r="BC93" i="6" s="1"/>
  <c r="BD92" i="6"/>
  <c r="BD93" i="6" s="1"/>
  <c r="BE92" i="6"/>
  <c r="BE93" i="6" s="1"/>
  <c r="BF92" i="6"/>
  <c r="BF93" i="6" s="1"/>
  <c r="BG92" i="6"/>
  <c r="BG93" i="6" s="1"/>
  <c r="BH92" i="6"/>
  <c r="BH93" i="6" s="1"/>
  <c r="BI92" i="6"/>
  <c r="BI93" i="6" s="1"/>
  <c r="BJ92" i="6"/>
  <c r="BJ93" i="6" s="1"/>
  <c r="BK92" i="6"/>
  <c r="BK93" i="6" s="1"/>
  <c r="BL92" i="6"/>
  <c r="BL93" i="6" s="1"/>
  <c r="BM92" i="6"/>
  <c r="BM93" i="6" s="1"/>
  <c r="BN92" i="6"/>
  <c r="BN93" i="6" s="1"/>
  <c r="BO92" i="6"/>
  <c r="BO93" i="6" s="1"/>
  <c r="BP92" i="6"/>
  <c r="BP93" i="6" s="1"/>
  <c r="BQ92" i="6"/>
  <c r="BQ93" i="6" s="1"/>
  <c r="BR92" i="6"/>
  <c r="BR93" i="6" s="1"/>
  <c r="BS92" i="6"/>
  <c r="BS93" i="6" s="1"/>
  <c r="BT92" i="6"/>
  <c r="BT93" i="6" s="1"/>
  <c r="BU92" i="6"/>
  <c r="BU93" i="6" s="1"/>
  <c r="BV92" i="6"/>
  <c r="BV93" i="6" s="1"/>
  <c r="BW92" i="6"/>
  <c r="BW93" i="6" s="1"/>
  <c r="BX92" i="6"/>
  <c r="BX93" i="6" s="1"/>
  <c r="BY92" i="6"/>
  <c r="BY93" i="6" s="1"/>
  <c r="BZ92" i="6"/>
  <c r="BZ93" i="6" s="1"/>
  <c r="F94" i="6"/>
  <c r="F95" i="6" s="1"/>
  <c r="G94" i="6"/>
  <c r="G95" i="6" s="1"/>
  <c r="H94" i="6"/>
  <c r="H95" i="6" s="1"/>
  <c r="I94" i="6"/>
  <c r="I95" i="6" s="1"/>
  <c r="J94" i="6"/>
  <c r="J95" i="6" s="1"/>
  <c r="K94" i="6"/>
  <c r="K95" i="6" s="1"/>
  <c r="L94" i="6"/>
  <c r="L95" i="6" s="1"/>
  <c r="M94" i="6"/>
  <c r="M95" i="6" s="1"/>
  <c r="N94" i="6"/>
  <c r="N95" i="6" s="1"/>
  <c r="O94" i="6"/>
  <c r="O95" i="6" s="1"/>
  <c r="P94" i="6"/>
  <c r="P95" i="6" s="1"/>
  <c r="Q94" i="6"/>
  <c r="Q95" i="6" s="1"/>
  <c r="R94" i="6"/>
  <c r="R95" i="6" s="1"/>
  <c r="S94" i="6"/>
  <c r="S95" i="6" s="1"/>
  <c r="T94" i="6"/>
  <c r="T95" i="6" s="1"/>
  <c r="U94" i="6"/>
  <c r="U95" i="6" s="1"/>
  <c r="V94" i="6"/>
  <c r="V95" i="6" s="1"/>
  <c r="W94" i="6"/>
  <c r="W95" i="6" s="1"/>
  <c r="X94" i="6"/>
  <c r="X95" i="6" s="1"/>
  <c r="Y94" i="6"/>
  <c r="Y95" i="6" s="1"/>
  <c r="Z94" i="6"/>
  <c r="Z95" i="6" s="1"/>
  <c r="AA94" i="6"/>
  <c r="AA95" i="6" s="1"/>
  <c r="AB94" i="6"/>
  <c r="AB95" i="6" s="1"/>
  <c r="AC94" i="6"/>
  <c r="AC95" i="6" s="1"/>
  <c r="AD94" i="6"/>
  <c r="AD95" i="6" s="1"/>
  <c r="AE94" i="6"/>
  <c r="AE95" i="6" s="1"/>
  <c r="AF94" i="6"/>
  <c r="AF95" i="6" s="1"/>
  <c r="AG94" i="6"/>
  <c r="AG95" i="6" s="1"/>
  <c r="AH94" i="6"/>
  <c r="AH95" i="6" s="1"/>
  <c r="AI94" i="6"/>
  <c r="AI95" i="6" s="1"/>
  <c r="AJ94" i="6"/>
  <c r="AJ95" i="6" s="1"/>
  <c r="AK94" i="6"/>
  <c r="AK95" i="6" s="1"/>
  <c r="AL94" i="6"/>
  <c r="AL95" i="6" s="1"/>
  <c r="AM94" i="6"/>
  <c r="AM95" i="6" s="1"/>
  <c r="AN94" i="6"/>
  <c r="AN95" i="6" s="1"/>
  <c r="AO94" i="6"/>
  <c r="AO95" i="6" s="1"/>
  <c r="AP94" i="6"/>
  <c r="AP95" i="6" s="1"/>
  <c r="AQ94" i="6"/>
  <c r="AQ95" i="6" s="1"/>
  <c r="AR94" i="6"/>
  <c r="AR95" i="6" s="1"/>
  <c r="AS94" i="6"/>
  <c r="AS95" i="6" s="1"/>
  <c r="AT94" i="6"/>
  <c r="AT95" i="6" s="1"/>
  <c r="AU94" i="6"/>
  <c r="AU95" i="6" s="1"/>
  <c r="AV94" i="6"/>
  <c r="AV95" i="6" s="1"/>
  <c r="AW94" i="6"/>
  <c r="AW95" i="6" s="1"/>
  <c r="AX94" i="6"/>
  <c r="AX95" i="6" s="1"/>
  <c r="AY94" i="6"/>
  <c r="AY95" i="6" s="1"/>
  <c r="AZ94" i="6"/>
  <c r="AZ95" i="6" s="1"/>
  <c r="BA94" i="6"/>
  <c r="BA95" i="6" s="1"/>
  <c r="BB94" i="6"/>
  <c r="BB95" i="6" s="1"/>
  <c r="BC94" i="6"/>
  <c r="BC95" i="6" s="1"/>
  <c r="BD94" i="6"/>
  <c r="BD95" i="6" s="1"/>
  <c r="BE94" i="6"/>
  <c r="BE95" i="6" s="1"/>
  <c r="BF94" i="6"/>
  <c r="BF95" i="6" s="1"/>
  <c r="BG94" i="6"/>
  <c r="BG95" i="6" s="1"/>
  <c r="BH94" i="6"/>
  <c r="BH95" i="6" s="1"/>
  <c r="BI94" i="6"/>
  <c r="BI95" i="6" s="1"/>
  <c r="BJ94" i="6"/>
  <c r="BJ95" i="6" s="1"/>
  <c r="BK94" i="6"/>
  <c r="BK95" i="6" s="1"/>
  <c r="BL94" i="6"/>
  <c r="BL95" i="6" s="1"/>
  <c r="BM94" i="6"/>
  <c r="BM95" i="6" s="1"/>
  <c r="BN94" i="6"/>
  <c r="BN95" i="6" s="1"/>
  <c r="BO94" i="6"/>
  <c r="BO95" i="6" s="1"/>
  <c r="BP94" i="6"/>
  <c r="BP95" i="6" s="1"/>
  <c r="BQ94" i="6"/>
  <c r="BQ95" i="6" s="1"/>
  <c r="BR94" i="6"/>
  <c r="BR95" i="6" s="1"/>
  <c r="BS94" i="6"/>
  <c r="BS95" i="6" s="1"/>
  <c r="BT94" i="6"/>
  <c r="BT95" i="6" s="1"/>
  <c r="BU94" i="6"/>
  <c r="BU95" i="6" s="1"/>
  <c r="BV94" i="6"/>
  <c r="BV95" i="6" s="1"/>
  <c r="BW94" i="6"/>
  <c r="BW95" i="6" s="1"/>
  <c r="BX94" i="6"/>
  <c r="BX95" i="6" s="1"/>
  <c r="BY94" i="6"/>
  <c r="BY95" i="6" s="1"/>
  <c r="BZ94" i="6"/>
  <c r="BZ95" i="6" s="1"/>
  <c r="F96" i="6"/>
  <c r="F97" i="6" s="1"/>
  <c r="G96" i="6"/>
  <c r="G97" i="6" s="1"/>
  <c r="H96" i="6"/>
  <c r="H97" i="6" s="1"/>
  <c r="I96" i="6"/>
  <c r="I97" i="6" s="1"/>
  <c r="J96" i="6"/>
  <c r="J97" i="6" s="1"/>
  <c r="K96" i="6"/>
  <c r="K97" i="6" s="1"/>
  <c r="L96" i="6"/>
  <c r="L97" i="6" s="1"/>
  <c r="M96" i="6"/>
  <c r="M97" i="6" s="1"/>
  <c r="N96" i="6"/>
  <c r="N97" i="6" s="1"/>
  <c r="O96" i="6"/>
  <c r="O97" i="6" s="1"/>
  <c r="P96" i="6"/>
  <c r="P97" i="6" s="1"/>
  <c r="Q96" i="6"/>
  <c r="Q97" i="6" s="1"/>
  <c r="R96" i="6"/>
  <c r="R97" i="6" s="1"/>
  <c r="S96" i="6"/>
  <c r="S97" i="6" s="1"/>
  <c r="T96" i="6"/>
  <c r="T97" i="6" s="1"/>
  <c r="U96" i="6"/>
  <c r="U97" i="6" s="1"/>
  <c r="V96" i="6"/>
  <c r="V97" i="6" s="1"/>
  <c r="W96" i="6"/>
  <c r="W97" i="6" s="1"/>
  <c r="X96" i="6"/>
  <c r="X97" i="6" s="1"/>
  <c r="Y96" i="6"/>
  <c r="Y97" i="6" s="1"/>
  <c r="Z96" i="6"/>
  <c r="Z97" i="6" s="1"/>
  <c r="AA96" i="6"/>
  <c r="AA97" i="6" s="1"/>
  <c r="AB96" i="6"/>
  <c r="AB97" i="6" s="1"/>
  <c r="AC96" i="6"/>
  <c r="AC97" i="6" s="1"/>
  <c r="AD96" i="6"/>
  <c r="AD97" i="6" s="1"/>
  <c r="AE96" i="6"/>
  <c r="AE97" i="6" s="1"/>
  <c r="AF96" i="6"/>
  <c r="AF97" i="6" s="1"/>
  <c r="AG96" i="6"/>
  <c r="AG97" i="6" s="1"/>
  <c r="AH96" i="6"/>
  <c r="AH97" i="6" s="1"/>
  <c r="AI96" i="6"/>
  <c r="AI97" i="6" s="1"/>
  <c r="AJ96" i="6"/>
  <c r="AJ97" i="6" s="1"/>
  <c r="AK96" i="6"/>
  <c r="AK97" i="6" s="1"/>
  <c r="AL96" i="6"/>
  <c r="AL97" i="6" s="1"/>
  <c r="AM96" i="6"/>
  <c r="AM97" i="6" s="1"/>
  <c r="AN96" i="6"/>
  <c r="AN97" i="6" s="1"/>
  <c r="AO96" i="6"/>
  <c r="AO97" i="6" s="1"/>
  <c r="AP96" i="6"/>
  <c r="AP97" i="6" s="1"/>
  <c r="AQ96" i="6"/>
  <c r="AQ97" i="6" s="1"/>
  <c r="AR96" i="6"/>
  <c r="AR97" i="6" s="1"/>
  <c r="AS96" i="6"/>
  <c r="AS97" i="6" s="1"/>
  <c r="AT96" i="6"/>
  <c r="AT97" i="6" s="1"/>
  <c r="AU96" i="6"/>
  <c r="AU97" i="6" s="1"/>
  <c r="AV96" i="6"/>
  <c r="AV97" i="6" s="1"/>
  <c r="AW96" i="6"/>
  <c r="AW97" i="6" s="1"/>
  <c r="AX96" i="6"/>
  <c r="AX97" i="6" s="1"/>
  <c r="AY96" i="6"/>
  <c r="AY97" i="6" s="1"/>
  <c r="AZ96" i="6"/>
  <c r="AZ97" i="6" s="1"/>
  <c r="BA96" i="6"/>
  <c r="BA97" i="6" s="1"/>
  <c r="BB96" i="6"/>
  <c r="BB97" i="6" s="1"/>
  <c r="BC96" i="6"/>
  <c r="BC97" i="6" s="1"/>
  <c r="BD96" i="6"/>
  <c r="BD97" i="6" s="1"/>
  <c r="BE96" i="6"/>
  <c r="BE97" i="6" s="1"/>
  <c r="BF96" i="6"/>
  <c r="BF97" i="6" s="1"/>
  <c r="BG96" i="6"/>
  <c r="BG97" i="6" s="1"/>
  <c r="BH96" i="6"/>
  <c r="BH97" i="6" s="1"/>
  <c r="BI96" i="6"/>
  <c r="BI97" i="6" s="1"/>
  <c r="BJ96" i="6"/>
  <c r="BJ97" i="6" s="1"/>
  <c r="BK96" i="6"/>
  <c r="BK97" i="6" s="1"/>
  <c r="BL96" i="6"/>
  <c r="BL97" i="6" s="1"/>
  <c r="BM96" i="6"/>
  <c r="BM97" i="6" s="1"/>
  <c r="BN96" i="6"/>
  <c r="BN97" i="6" s="1"/>
  <c r="BO96" i="6"/>
  <c r="BO97" i="6" s="1"/>
  <c r="BP96" i="6"/>
  <c r="BP97" i="6" s="1"/>
  <c r="BQ96" i="6"/>
  <c r="BQ97" i="6" s="1"/>
  <c r="BR96" i="6"/>
  <c r="BR97" i="6" s="1"/>
  <c r="BS96" i="6"/>
  <c r="BS97" i="6" s="1"/>
  <c r="BT96" i="6"/>
  <c r="BT97" i="6" s="1"/>
  <c r="BU96" i="6"/>
  <c r="BU97" i="6" s="1"/>
  <c r="BV96" i="6"/>
  <c r="BV97" i="6" s="1"/>
  <c r="BW96" i="6"/>
  <c r="BW97" i="6" s="1"/>
  <c r="BX96" i="6"/>
  <c r="BX97" i="6" s="1"/>
  <c r="BY96" i="6"/>
  <c r="BY97" i="6" s="1"/>
  <c r="BZ96" i="6"/>
  <c r="BZ97" i="6" s="1"/>
  <c r="F98" i="6"/>
  <c r="F99" i="6" s="1"/>
  <c r="G98" i="6"/>
  <c r="H98" i="6"/>
  <c r="H99" i="6" s="1"/>
  <c r="I98" i="6"/>
  <c r="I99" i="6" s="1"/>
  <c r="J98" i="6"/>
  <c r="J99" i="6" s="1"/>
  <c r="K98" i="6"/>
  <c r="K99" i="6" s="1"/>
  <c r="L98" i="6"/>
  <c r="L99" i="6" s="1"/>
  <c r="M98" i="6"/>
  <c r="M99" i="6" s="1"/>
  <c r="N98" i="6"/>
  <c r="N99" i="6" s="1"/>
  <c r="O98" i="6"/>
  <c r="O99" i="6" s="1"/>
  <c r="P98" i="6"/>
  <c r="P99" i="6" s="1"/>
  <c r="Q98" i="6"/>
  <c r="Q99" i="6" s="1"/>
  <c r="R98" i="6"/>
  <c r="R99" i="6" s="1"/>
  <c r="S98" i="6"/>
  <c r="S99" i="6" s="1"/>
  <c r="T98" i="6"/>
  <c r="T99" i="6" s="1"/>
  <c r="U98" i="6"/>
  <c r="U99" i="6" s="1"/>
  <c r="V98" i="6"/>
  <c r="V99" i="6" s="1"/>
  <c r="W98" i="6"/>
  <c r="W99" i="6" s="1"/>
  <c r="X98" i="6"/>
  <c r="X99" i="6" s="1"/>
  <c r="Y98" i="6"/>
  <c r="Y99" i="6" s="1"/>
  <c r="Z98" i="6"/>
  <c r="Z99" i="6" s="1"/>
  <c r="AA98" i="6"/>
  <c r="AA99" i="6" s="1"/>
  <c r="AB98" i="6"/>
  <c r="AB99" i="6" s="1"/>
  <c r="AC98" i="6"/>
  <c r="AC99" i="6" s="1"/>
  <c r="AD98" i="6"/>
  <c r="AD99" i="6" s="1"/>
  <c r="AE98" i="6"/>
  <c r="AE99" i="6" s="1"/>
  <c r="AF98" i="6"/>
  <c r="AF99" i="6" s="1"/>
  <c r="AG98" i="6"/>
  <c r="AG99" i="6" s="1"/>
  <c r="AH98" i="6"/>
  <c r="AH99" i="6" s="1"/>
  <c r="AI98" i="6"/>
  <c r="AI99" i="6" s="1"/>
  <c r="AJ98" i="6"/>
  <c r="AJ99" i="6" s="1"/>
  <c r="AK98" i="6"/>
  <c r="AK99" i="6" s="1"/>
  <c r="AL98" i="6"/>
  <c r="AL99" i="6" s="1"/>
  <c r="AM98" i="6"/>
  <c r="AM99" i="6" s="1"/>
  <c r="AN98" i="6"/>
  <c r="AN99" i="6" s="1"/>
  <c r="AO98" i="6"/>
  <c r="AO99" i="6" s="1"/>
  <c r="AP98" i="6"/>
  <c r="AP99" i="6" s="1"/>
  <c r="AQ98" i="6"/>
  <c r="AQ99" i="6" s="1"/>
  <c r="AR98" i="6"/>
  <c r="AR99" i="6" s="1"/>
  <c r="AS98" i="6"/>
  <c r="AS99" i="6" s="1"/>
  <c r="AT98" i="6"/>
  <c r="AT99" i="6" s="1"/>
  <c r="AU98" i="6"/>
  <c r="AU99" i="6" s="1"/>
  <c r="AV98" i="6"/>
  <c r="AV99" i="6" s="1"/>
  <c r="AW98" i="6"/>
  <c r="AW99" i="6" s="1"/>
  <c r="AX98" i="6"/>
  <c r="AX99" i="6" s="1"/>
  <c r="AY98" i="6"/>
  <c r="AY99" i="6" s="1"/>
  <c r="AZ98" i="6"/>
  <c r="AZ99" i="6" s="1"/>
  <c r="BA98" i="6"/>
  <c r="BA99" i="6" s="1"/>
  <c r="BB98" i="6"/>
  <c r="BB99" i="6" s="1"/>
  <c r="BC98" i="6"/>
  <c r="BC99" i="6" s="1"/>
  <c r="BD98" i="6"/>
  <c r="BD99" i="6" s="1"/>
  <c r="BE98" i="6"/>
  <c r="BE99" i="6" s="1"/>
  <c r="BF98" i="6"/>
  <c r="BF99" i="6" s="1"/>
  <c r="BG98" i="6"/>
  <c r="BG99" i="6" s="1"/>
  <c r="BH98" i="6"/>
  <c r="BH99" i="6" s="1"/>
  <c r="BI98" i="6"/>
  <c r="BI99" i="6" s="1"/>
  <c r="BJ98" i="6"/>
  <c r="BJ99" i="6" s="1"/>
  <c r="BK98" i="6"/>
  <c r="BK99" i="6" s="1"/>
  <c r="BL98" i="6"/>
  <c r="BL99" i="6" s="1"/>
  <c r="BM98" i="6"/>
  <c r="BM99" i="6" s="1"/>
  <c r="BN98" i="6"/>
  <c r="BN99" i="6" s="1"/>
  <c r="BO98" i="6"/>
  <c r="BO99" i="6" s="1"/>
  <c r="BP98" i="6"/>
  <c r="BP99" i="6" s="1"/>
  <c r="BQ98" i="6"/>
  <c r="BQ99" i="6" s="1"/>
  <c r="BR98" i="6"/>
  <c r="BR99" i="6" s="1"/>
  <c r="BS98" i="6"/>
  <c r="BS99" i="6" s="1"/>
  <c r="BT98" i="6"/>
  <c r="BT99" i="6" s="1"/>
  <c r="BU98" i="6"/>
  <c r="BU99" i="6" s="1"/>
  <c r="BV98" i="6"/>
  <c r="BV99" i="6" s="1"/>
  <c r="BW98" i="6"/>
  <c r="BW99" i="6" s="1"/>
  <c r="BX98" i="6"/>
  <c r="BX99" i="6" s="1"/>
  <c r="BY98" i="6"/>
  <c r="BY99" i="6" s="1"/>
  <c r="BZ98" i="6"/>
  <c r="BZ99" i="6" s="1"/>
  <c r="G99" i="6"/>
  <c r="F100" i="6"/>
  <c r="F101" i="6" s="1"/>
  <c r="G100" i="6"/>
  <c r="G101" i="6" s="1"/>
  <c r="H100" i="6"/>
  <c r="H101" i="6" s="1"/>
  <c r="I100" i="6"/>
  <c r="I101" i="6" s="1"/>
  <c r="J100" i="6"/>
  <c r="J101" i="6" s="1"/>
  <c r="K100" i="6"/>
  <c r="K101" i="6" s="1"/>
  <c r="L100" i="6"/>
  <c r="L101" i="6" s="1"/>
  <c r="M100" i="6"/>
  <c r="M101" i="6" s="1"/>
  <c r="N100" i="6"/>
  <c r="N101" i="6" s="1"/>
  <c r="O100" i="6"/>
  <c r="O101" i="6" s="1"/>
  <c r="P100" i="6"/>
  <c r="P101" i="6" s="1"/>
  <c r="Q100" i="6"/>
  <c r="Q101" i="6" s="1"/>
  <c r="R100" i="6"/>
  <c r="R101" i="6" s="1"/>
  <c r="S100" i="6"/>
  <c r="S101" i="6" s="1"/>
  <c r="T100" i="6"/>
  <c r="T101" i="6" s="1"/>
  <c r="U100" i="6"/>
  <c r="U101" i="6" s="1"/>
  <c r="V100" i="6"/>
  <c r="V101" i="6" s="1"/>
  <c r="W100" i="6"/>
  <c r="W101" i="6" s="1"/>
  <c r="X100" i="6"/>
  <c r="X101" i="6" s="1"/>
  <c r="Y100" i="6"/>
  <c r="Y101" i="6" s="1"/>
  <c r="Z100" i="6"/>
  <c r="Z101" i="6" s="1"/>
  <c r="AA100" i="6"/>
  <c r="AA101" i="6" s="1"/>
  <c r="AB100" i="6"/>
  <c r="AB101" i="6" s="1"/>
  <c r="AC100" i="6"/>
  <c r="AC101" i="6" s="1"/>
  <c r="AD100" i="6"/>
  <c r="AD101" i="6" s="1"/>
  <c r="AE100" i="6"/>
  <c r="AE101" i="6" s="1"/>
  <c r="AF100" i="6"/>
  <c r="AF101" i="6" s="1"/>
  <c r="AG100" i="6"/>
  <c r="AG101" i="6" s="1"/>
  <c r="AH100" i="6"/>
  <c r="AH101" i="6" s="1"/>
  <c r="AI100" i="6"/>
  <c r="AI101" i="6" s="1"/>
  <c r="AJ100" i="6"/>
  <c r="AJ101" i="6" s="1"/>
  <c r="AK100" i="6"/>
  <c r="AK101" i="6" s="1"/>
  <c r="AL100" i="6"/>
  <c r="AL101" i="6" s="1"/>
  <c r="AM100" i="6"/>
  <c r="AM101" i="6" s="1"/>
  <c r="AN100" i="6"/>
  <c r="AN101" i="6" s="1"/>
  <c r="AO100" i="6"/>
  <c r="AO101" i="6" s="1"/>
  <c r="AP100" i="6"/>
  <c r="AP101" i="6" s="1"/>
  <c r="AQ100" i="6"/>
  <c r="AQ101" i="6" s="1"/>
  <c r="AR100" i="6"/>
  <c r="AR101" i="6" s="1"/>
  <c r="AS100" i="6"/>
  <c r="AS101" i="6" s="1"/>
  <c r="AT100" i="6"/>
  <c r="AT101" i="6" s="1"/>
  <c r="AU100" i="6"/>
  <c r="AU101" i="6" s="1"/>
  <c r="AV100" i="6"/>
  <c r="AV101" i="6" s="1"/>
  <c r="AW100" i="6"/>
  <c r="AW101" i="6" s="1"/>
  <c r="AX100" i="6"/>
  <c r="AX101" i="6" s="1"/>
  <c r="AY100" i="6"/>
  <c r="AY101" i="6" s="1"/>
  <c r="AZ100" i="6"/>
  <c r="AZ101" i="6" s="1"/>
  <c r="BA100" i="6"/>
  <c r="BA101" i="6" s="1"/>
  <c r="BB100" i="6"/>
  <c r="BB101" i="6" s="1"/>
  <c r="BC100" i="6"/>
  <c r="BC101" i="6" s="1"/>
  <c r="BD100" i="6"/>
  <c r="BD101" i="6" s="1"/>
  <c r="BE100" i="6"/>
  <c r="BE101" i="6" s="1"/>
  <c r="BF100" i="6"/>
  <c r="BF101" i="6" s="1"/>
  <c r="BG100" i="6"/>
  <c r="BG101" i="6" s="1"/>
  <c r="BH100" i="6"/>
  <c r="BH101" i="6" s="1"/>
  <c r="BI100" i="6"/>
  <c r="BI101" i="6" s="1"/>
  <c r="BJ100" i="6"/>
  <c r="BJ101" i="6" s="1"/>
  <c r="BK100" i="6"/>
  <c r="BK101" i="6" s="1"/>
  <c r="BL100" i="6"/>
  <c r="BL101" i="6" s="1"/>
  <c r="BM100" i="6"/>
  <c r="BM101" i="6" s="1"/>
  <c r="BN100" i="6"/>
  <c r="BN101" i="6" s="1"/>
  <c r="BO100" i="6"/>
  <c r="BO101" i="6" s="1"/>
  <c r="BP100" i="6"/>
  <c r="BP101" i="6" s="1"/>
  <c r="BQ100" i="6"/>
  <c r="BQ101" i="6" s="1"/>
  <c r="BR100" i="6"/>
  <c r="BR101" i="6" s="1"/>
  <c r="BS100" i="6"/>
  <c r="BS101" i="6" s="1"/>
  <c r="BT100" i="6"/>
  <c r="BT101" i="6" s="1"/>
  <c r="BU100" i="6"/>
  <c r="BU101" i="6" s="1"/>
  <c r="BV100" i="6"/>
  <c r="BV101" i="6" s="1"/>
  <c r="BW100" i="6"/>
  <c r="BW101" i="6" s="1"/>
  <c r="BX100" i="6"/>
  <c r="BX101" i="6" s="1"/>
  <c r="BY100" i="6"/>
  <c r="BY101" i="6" s="1"/>
  <c r="BZ100" i="6"/>
  <c r="BZ101" i="6" s="1"/>
  <c r="F102" i="6"/>
  <c r="F103" i="6" s="1"/>
  <c r="G102" i="6"/>
  <c r="H102" i="6"/>
  <c r="I102" i="6"/>
  <c r="J102" i="6"/>
  <c r="J103" i="6" s="1"/>
  <c r="K102" i="6"/>
  <c r="K103" i="6" s="1"/>
  <c r="L102" i="6"/>
  <c r="L103" i="6" s="1"/>
  <c r="M102" i="6"/>
  <c r="M103" i="6" s="1"/>
  <c r="N102" i="6"/>
  <c r="N103" i="6" s="1"/>
  <c r="O102" i="6"/>
  <c r="O103" i="6" s="1"/>
  <c r="P102" i="6"/>
  <c r="P103" i="6" s="1"/>
  <c r="Q102" i="6"/>
  <c r="Q103" i="6" s="1"/>
  <c r="R102" i="6"/>
  <c r="R103" i="6" s="1"/>
  <c r="S102" i="6"/>
  <c r="S103" i="6" s="1"/>
  <c r="T102" i="6"/>
  <c r="T103" i="6" s="1"/>
  <c r="U102" i="6"/>
  <c r="U103" i="6" s="1"/>
  <c r="V102" i="6"/>
  <c r="V103" i="6" s="1"/>
  <c r="W102" i="6"/>
  <c r="W103" i="6" s="1"/>
  <c r="X102" i="6"/>
  <c r="X103" i="6" s="1"/>
  <c r="Y102" i="6"/>
  <c r="Y103" i="6" s="1"/>
  <c r="Z102" i="6"/>
  <c r="Z103" i="6" s="1"/>
  <c r="AA102" i="6"/>
  <c r="AA103" i="6" s="1"/>
  <c r="AB102" i="6"/>
  <c r="AB103" i="6" s="1"/>
  <c r="AC102" i="6"/>
  <c r="AC103" i="6" s="1"/>
  <c r="AD102" i="6"/>
  <c r="AD103" i="6" s="1"/>
  <c r="AE102" i="6"/>
  <c r="AE103" i="6" s="1"/>
  <c r="AF102" i="6"/>
  <c r="AF103" i="6" s="1"/>
  <c r="AG102" i="6"/>
  <c r="AG103" i="6" s="1"/>
  <c r="AH102" i="6"/>
  <c r="AH103" i="6" s="1"/>
  <c r="AI102" i="6"/>
  <c r="AI103" i="6" s="1"/>
  <c r="AJ102" i="6"/>
  <c r="AJ103" i="6" s="1"/>
  <c r="AK102" i="6"/>
  <c r="AK103" i="6" s="1"/>
  <c r="AL102" i="6"/>
  <c r="AL103" i="6" s="1"/>
  <c r="AM102" i="6"/>
  <c r="AM103" i="6" s="1"/>
  <c r="AN102" i="6"/>
  <c r="AN103" i="6" s="1"/>
  <c r="AO102" i="6"/>
  <c r="AO103" i="6" s="1"/>
  <c r="AP102" i="6"/>
  <c r="AP103" i="6" s="1"/>
  <c r="AQ102" i="6"/>
  <c r="AQ103" i="6" s="1"/>
  <c r="AR102" i="6"/>
  <c r="AR103" i="6" s="1"/>
  <c r="AS102" i="6"/>
  <c r="AS103" i="6" s="1"/>
  <c r="AT102" i="6"/>
  <c r="AT103" i="6" s="1"/>
  <c r="AU102" i="6"/>
  <c r="AU103" i="6" s="1"/>
  <c r="AV102" i="6"/>
  <c r="AV103" i="6" s="1"/>
  <c r="AW102" i="6"/>
  <c r="AW103" i="6" s="1"/>
  <c r="AX102" i="6"/>
  <c r="AX103" i="6" s="1"/>
  <c r="AY102" i="6"/>
  <c r="AY103" i="6" s="1"/>
  <c r="AZ102" i="6"/>
  <c r="AZ103" i="6" s="1"/>
  <c r="BA102" i="6"/>
  <c r="BA103" i="6" s="1"/>
  <c r="BB102" i="6"/>
  <c r="BB103" i="6" s="1"/>
  <c r="BC102" i="6"/>
  <c r="BC103" i="6" s="1"/>
  <c r="BD102" i="6"/>
  <c r="BD103" i="6" s="1"/>
  <c r="BE102" i="6"/>
  <c r="BE103" i="6" s="1"/>
  <c r="BF102" i="6"/>
  <c r="BF103" i="6" s="1"/>
  <c r="BG102" i="6"/>
  <c r="BG103" i="6" s="1"/>
  <c r="BH102" i="6"/>
  <c r="BH103" i="6" s="1"/>
  <c r="BI102" i="6"/>
  <c r="BI103" i="6" s="1"/>
  <c r="BJ102" i="6"/>
  <c r="BJ103" i="6" s="1"/>
  <c r="BK102" i="6"/>
  <c r="BK103" i="6" s="1"/>
  <c r="BL102" i="6"/>
  <c r="BL103" i="6" s="1"/>
  <c r="BM102" i="6"/>
  <c r="BM103" i="6" s="1"/>
  <c r="BN102" i="6"/>
  <c r="BN103" i="6" s="1"/>
  <c r="BO102" i="6"/>
  <c r="BO103" i="6" s="1"/>
  <c r="BP102" i="6"/>
  <c r="BP103" i="6" s="1"/>
  <c r="BQ102" i="6"/>
  <c r="BQ103" i="6" s="1"/>
  <c r="BR102" i="6"/>
  <c r="BR103" i="6" s="1"/>
  <c r="BS102" i="6"/>
  <c r="BS103" i="6" s="1"/>
  <c r="BT102" i="6"/>
  <c r="BT103" i="6" s="1"/>
  <c r="BU102" i="6"/>
  <c r="BU103" i="6" s="1"/>
  <c r="BV102" i="6"/>
  <c r="BV103" i="6" s="1"/>
  <c r="BW102" i="6"/>
  <c r="BW103" i="6" s="1"/>
  <c r="BX102" i="6"/>
  <c r="BX103" i="6" s="1"/>
  <c r="BY102" i="6"/>
  <c r="BY103" i="6" s="1"/>
  <c r="BZ102" i="6"/>
  <c r="BZ103" i="6" s="1"/>
  <c r="G103" i="6"/>
  <c r="H103" i="6"/>
  <c r="I103" i="6"/>
  <c r="F104" i="6"/>
  <c r="F105" i="6" s="1"/>
  <c r="G104" i="6"/>
  <c r="G105" i="6" s="1"/>
  <c r="H104" i="6"/>
  <c r="H105" i="6" s="1"/>
  <c r="I104" i="6"/>
  <c r="I105" i="6" s="1"/>
  <c r="J104" i="6"/>
  <c r="J105" i="6" s="1"/>
  <c r="K104" i="6"/>
  <c r="K105" i="6" s="1"/>
  <c r="L104" i="6"/>
  <c r="L105" i="6" s="1"/>
  <c r="M104" i="6"/>
  <c r="M105" i="6" s="1"/>
  <c r="N104" i="6"/>
  <c r="N105" i="6" s="1"/>
  <c r="O104" i="6"/>
  <c r="O105" i="6" s="1"/>
  <c r="P104" i="6"/>
  <c r="P105" i="6" s="1"/>
  <c r="Q104" i="6"/>
  <c r="Q105" i="6" s="1"/>
  <c r="R104" i="6"/>
  <c r="R105" i="6" s="1"/>
  <c r="S104" i="6"/>
  <c r="T104" i="6"/>
  <c r="T105" i="6" s="1"/>
  <c r="U104" i="6"/>
  <c r="U105" i="6" s="1"/>
  <c r="V104" i="6"/>
  <c r="V105" i="6" s="1"/>
  <c r="W104" i="6"/>
  <c r="W105" i="6" s="1"/>
  <c r="X104" i="6"/>
  <c r="X105" i="6" s="1"/>
  <c r="Y104" i="6"/>
  <c r="Y105" i="6" s="1"/>
  <c r="Z104" i="6"/>
  <c r="Z105" i="6" s="1"/>
  <c r="AA104" i="6"/>
  <c r="AA105" i="6" s="1"/>
  <c r="AB104" i="6"/>
  <c r="AB105" i="6" s="1"/>
  <c r="AC104" i="6"/>
  <c r="AC105" i="6" s="1"/>
  <c r="AD104" i="6"/>
  <c r="AD105" i="6" s="1"/>
  <c r="AE104" i="6"/>
  <c r="AE105" i="6" s="1"/>
  <c r="AF104" i="6"/>
  <c r="AF105" i="6" s="1"/>
  <c r="AG104" i="6"/>
  <c r="AG105" i="6" s="1"/>
  <c r="AH104" i="6"/>
  <c r="AH105" i="6" s="1"/>
  <c r="AI104" i="6"/>
  <c r="AI105" i="6" s="1"/>
  <c r="AJ104" i="6"/>
  <c r="AJ105" i="6" s="1"/>
  <c r="AK104" i="6"/>
  <c r="AK105" i="6" s="1"/>
  <c r="AL104" i="6"/>
  <c r="AL105" i="6" s="1"/>
  <c r="AM104" i="6"/>
  <c r="AM105" i="6" s="1"/>
  <c r="AN104" i="6"/>
  <c r="AN105" i="6" s="1"/>
  <c r="AO104" i="6"/>
  <c r="AO105" i="6" s="1"/>
  <c r="AP104" i="6"/>
  <c r="AP105" i="6" s="1"/>
  <c r="AQ104" i="6"/>
  <c r="AQ105" i="6" s="1"/>
  <c r="AR104" i="6"/>
  <c r="AR105" i="6" s="1"/>
  <c r="AS104" i="6"/>
  <c r="AS105" i="6" s="1"/>
  <c r="AT104" i="6"/>
  <c r="AT105" i="6" s="1"/>
  <c r="AU104" i="6"/>
  <c r="AU105" i="6" s="1"/>
  <c r="AV104" i="6"/>
  <c r="AV105" i="6" s="1"/>
  <c r="AW104" i="6"/>
  <c r="AW105" i="6" s="1"/>
  <c r="AX104" i="6"/>
  <c r="AX105" i="6" s="1"/>
  <c r="AY104" i="6"/>
  <c r="AY105" i="6" s="1"/>
  <c r="AZ104" i="6"/>
  <c r="AZ105" i="6" s="1"/>
  <c r="BA104" i="6"/>
  <c r="BA105" i="6" s="1"/>
  <c r="BB104" i="6"/>
  <c r="BB105" i="6" s="1"/>
  <c r="BC104" i="6"/>
  <c r="BC105" i="6" s="1"/>
  <c r="BD104" i="6"/>
  <c r="BD105" i="6" s="1"/>
  <c r="BE104" i="6"/>
  <c r="BE105" i="6" s="1"/>
  <c r="BF104" i="6"/>
  <c r="BF105" i="6" s="1"/>
  <c r="BG104" i="6"/>
  <c r="BG105" i="6" s="1"/>
  <c r="BH104" i="6"/>
  <c r="BH105" i="6" s="1"/>
  <c r="BI104" i="6"/>
  <c r="BI105" i="6" s="1"/>
  <c r="BJ104" i="6"/>
  <c r="BJ105" i="6" s="1"/>
  <c r="BK104" i="6"/>
  <c r="BK105" i="6" s="1"/>
  <c r="BL104" i="6"/>
  <c r="BL105" i="6" s="1"/>
  <c r="BM104" i="6"/>
  <c r="BM105" i="6" s="1"/>
  <c r="BN104" i="6"/>
  <c r="BN105" i="6" s="1"/>
  <c r="BO104" i="6"/>
  <c r="BO105" i="6" s="1"/>
  <c r="BP104" i="6"/>
  <c r="BP105" i="6" s="1"/>
  <c r="BQ104" i="6"/>
  <c r="BQ105" i="6" s="1"/>
  <c r="BR104" i="6"/>
  <c r="BR105" i="6" s="1"/>
  <c r="BS104" i="6"/>
  <c r="BS105" i="6" s="1"/>
  <c r="BT104" i="6"/>
  <c r="BT105" i="6" s="1"/>
  <c r="BU104" i="6"/>
  <c r="BU105" i="6" s="1"/>
  <c r="BV104" i="6"/>
  <c r="BV105" i="6" s="1"/>
  <c r="BW104" i="6"/>
  <c r="BW105" i="6" s="1"/>
  <c r="BX104" i="6"/>
  <c r="BX105" i="6" s="1"/>
  <c r="BY104" i="6"/>
  <c r="BY105" i="6" s="1"/>
  <c r="BZ104" i="6"/>
  <c r="BZ105" i="6" s="1"/>
  <c r="S105" i="6"/>
  <c r="F106" i="6"/>
  <c r="F107" i="6" s="1"/>
  <c r="G106" i="6"/>
  <c r="H106" i="6"/>
  <c r="H107" i="6" s="1"/>
  <c r="I106" i="6"/>
  <c r="I107" i="6" s="1"/>
  <c r="J106" i="6"/>
  <c r="J107" i="6" s="1"/>
  <c r="K106" i="6"/>
  <c r="K107" i="6" s="1"/>
  <c r="L106" i="6"/>
  <c r="L107" i="6" s="1"/>
  <c r="M106" i="6"/>
  <c r="M107" i="6" s="1"/>
  <c r="N106" i="6"/>
  <c r="N107" i="6" s="1"/>
  <c r="O106" i="6"/>
  <c r="O107" i="6" s="1"/>
  <c r="P106" i="6"/>
  <c r="P107" i="6" s="1"/>
  <c r="Q106" i="6"/>
  <c r="Q107" i="6" s="1"/>
  <c r="R106" i="6"/>
  <c r="R107" i="6" s="1"/>
  <c r="S106" i="6"/>
  <c r="S107" i="6" s="1"/>
  <c r="T106" i="6"/>
  <c r="T107" i="6" s="1"/>
  <c r="U106" i="6"/>
  <c r="U107" i="6" s="1"/>
  <c r="V106" i="6"/>
  <c r="V107" i="6" s="1"/>
  <c r="W106" i="6"/>
  <c r="W107" i="6" s="1"/>
  <c r="X106" i="6"/>
  <c r="X107" i="6" s="1"/>
  <c r="Y106" i="6"/>
  <c r="Y107" i="6" s="1"/>
  <c r="Z106" i="6"/>
  <c r="Z107" i="6" s="1"/>
  <c r="AA106" i="6"/>
  <c r="AA107" i="6" s="1"/>
  <c r="AB106" i="6"/>
  <c r="AB107" i="6" s="1"/>
  <c r="AC106" i="6"/>
  <c r="AC107" i="6" s="1"/>
  <c r="AD106" i="6"/>
  <c r="AD107" i="6" s="1"/>
  <c r="AE106" i="6"/>
  <c r="AE107" i="6" s="1"/>
  <c r="AF106" i="6"/>
  <c r="AF107" i="6" s="1"/>
  <c r="AG106" i="6"/>
  <c r="AG107" i="6" s="1"/>
  <c r="AH106" i="6"/>
  <c r="AH107" i="6" s="1"/>
  <c r="AI106" i="6"/>
  <c r="AI107" i="6" s="1"/>
  <c r="AJ106" i="6"/>
  <c r="AJ107" i="6" s="1"/>
  <c r="AK106" i="6"/>
  <c r="AK107" i="6" s="1"/>
  <c r="AL106" i="6"/>
  <c r="AL107" i="6" s="1"/>
  <c r="AM106" i="6"/>
  <c r="AM107" i="6" s="1"/>
  <c r="AN106" i="6"/>
  <c r="AN107" i="6" s="1"/>
  <c r="AO106" i="6"/>
  <c r="AO107" i="6" s="1"/>
  <c r="AP106" i="6"/>
  <c r="AP107" i="6" s="1"/>
  <c r="AQ106" i="6"/>
  <c r="AQ107" i="6" s="1"/>
  <c r="AR106" i="6"/>
  <c r="AR107" i="6" s="1"/>
  <c r="AS106" i="6"/>
  <c r="AS107" i="6" s="1"/>
  <c r="AT106" i="6"/>
  <c r="AT107" i="6" s="1"/>
  <c r="AU106" i="6"/>
  <c r="AU107" i="6" s="1"/>
  <c r="AV106" i="6"/>
  <c r="AV107" i="6" s="1"/>
  <c r="AW106" i="6"/>
  <c r="AW107" i="6" s="1"/>
  <c r="AX106" i="6"/>
  <c r="AX107" i="6" s="1"/>
  <c r="AY106" i="6"/>
  <c r="AY107" i="6" s="1"/>
  <c r="AZ106" i="6"/>
  <c r="AZ107" i="6" s="1"/>
  <c r="BA106" i="6"/>
  <c r="BA107" i="6" s="1"/>
  <c r="BB106" i="6"/>
  <c r="BB107" i="6" s="1"/>
  <c r="BC106" i="6"/>
  <c r="BC107" i="6" s="1"/>
  <c r="BD106" i="6"/>
  <c r="BD107" i="6" s="1"/>
  <c r="BE106" i="6"/>
  <c r="BE107" i="6" s="1"/>
  <c r="BF106" i="6"/>
  <c r="BF107" i="6" s="1"/>
  <c r="BG106" i="6"/>
  <c r="BG107" i="6" s="1"/>
  <c r="BH106" i="6"/>
  <c r="BH107" i="6" s="1"/>
  <c r="BI106" i="6"/>
  <c r="BI107" i="6" s="1"/>
  <c r="BJ106" i="6"/>
  <c r="BJ107" i="6" s="1"/>
  <c r="BK106" i="6"/>
  <c r="BK107" i="6" s="1"/>
  <c r="BL106" i="6"/>
  <c r="BL107" i="6" s="1"/>
  <c r="BM106" i="6"/>
  <c r="BM107" i="6" s="1"/>
  <c r="BN106" i="6"/>
  <c r="BN107" i="6" s="1"/>
  <c r="BO106" i="6"/>
  <c r="BO107" i="6" s="1"/>
  <c r="BP106" i="6"/>
  <c r="BP107" i="6" s="1"/>
  <c r="BQ106" i="6"/>
  <c r="BQ107" i="6" s="1"/>
  <c r="BR106" i="6"/>
  <c r="BR107" i="6" s="1"/>
  <c r="BS106" i="6"/>
  <c r="BS107" i="6" s="1"/>
  <c r="BT106" i="6"/>
  <c r="BT107" i="6" s="1"/>
  <c r="BU106" i="6"/>
  <c r="BU107" i="6" s="1"/>
  <c r="BV106" i="6"/>
  <c r="BV107" i="6" s="1"/>
  <c r="BW106" i="6"/>
  <c r="BW107" i="6" s="1"/>
  <c r="BX106" i="6"/>
  <c r="BX107" i="6" s="1"/>
  <c r="BY106" i="6"/>
  <c r="BY107" i="6" s="1"/>
  <c r="BZ106" i="6"/>
  <c r="BZ107" i="6" s="1"/>
  <c r="G107" i="6"/>
  <c r="F108" i="6"/>
  <c r="F109" i="6" s="1"/>
  <c r="G108" i="6"/>
  <c r="H108" i="6"/>
  <c r="H109" i="6" s="1"/>
  <c r="I108" i="6"/>
  <c r="I109" i="6" s="1"/>
  <c r="J108" i="6"/>
  <c r="J109" i="6" s="1"/>
  <c r="K108" i="6"/>
  <c r="K109" i="6" s="1"/>
  <c r="L108" i="6"/>
  <c r="L109" i="6" s="1"/>
  <c r="M108" i="6"/>
  <c r="M109" i="6" s="1"/>
  <c r="N108" i="6"/>
  <c r="N109" i="6" s="1"/>
  <c r="O108" i="6"/>
  <c r="O109" i="6" s="1"/>
  <c r="P108" i="6"/>
  <c r="P109" i="6" s="1"/>
  <c r="Q108" i="6"/>
  <c r="Q109" i="6" s="1"/>
  <c r="R108" i="6"/>
  <c r="R109" i="6" s="1"/>
  <c r="S108" i="6"/>
  <c r="S109" i="6" s="1"/>
  <c r="T108" i="6"/>
  <c r="T109" i="6" s="1"/>
  <c r="U108" i="6"/>
  <c r="U109" i="6" s="1"/>
  <c r="V108" i="6"/>
  <c r="V109" i="6" s="1"/>
  <c r="W108" i="6"/>
  <c r="W109" i="6" s="1"/>
  <c r="X108" i="6"/>
  <c r="X109" i="6" s="1"/>
  <c r="Y108" i="6"/>
  <c r="Y109" i="6" s="1"/>
  <c r="Z108" i="6"/>
  <c r="Z109" i="6" s="1"/>
  <c r="AA108" i="6"/>
  <c r="AA109" i="6" s="1"/>
  <c r="AB108" i="6"/>
  <c r="AB109" i="6" s="1"/>
  <c r="AC108" i="6"/>
  <c r="AC109" i="6" s="1"/>
  <c r="AD108" i="6"/>
  <c r="AD109" i="6" s="1"/>
  <c r="AE108" i="6"/>
  <c r="AE109" i="6" s="1"/>
  <c r="AF108" i="6"/>
  <c r="AF109" i="6" s="1"/>
  <c r="AG108" i="6"/>
  <c r="AG109" i="6" s="1"/>
  <c r="AH108" i="6"/>
  <c r="AH109" i="6" s="1"/>
  <c r="AI108" i="6"/>
  <c r="AI109" i="6" s="1"/>
  <c r="AJ108" i="6"/>
  <c r="AJ109" i="6" s="1"/>
  <c r="AK108" i="6"/>
  <c r="AK109" i="6" s="1"/>
  <c r="AL108" i="6"/>
  <c r="AL109" i="6" s="1"/>
  <c r="AM108" i="6"/>
  <c r="AM109" i="6" s="1"/>
  <c r="AN108" i="6"/>
  <c r="AN109" i="6" s="1"/>
  <c r="AO108" i="6"/>
  <c r="AO109" i="6" s="1"/>
  <c r="AP108" i="6"/>
  <c r="AP109" i="6" s="1"/>
  <c r="AQ108" i="6"/>
  <c r="AQ109" i="6" s="1"/>
  <c r="AR108" i="6"/>
  <c r="AR109" i="6" s="1"/>
  <c r="AS108" i="6"/>
  <c r="AS109" i="6" s="1"/>
  <c r="AT108" i="6"/>
  <c r="AT109" i="6" s="1"/>
  <c r="AU108" i="6"/>
  <c r="AU109" i="6" s="1"/>
  <c r="AV108" i="6"/>
  <c r="AV109" i="6" s="1"/>
  <c r="AW108" i="6"/>
  <c r="AW109" i="6" s="1"/>
  <c r="AX108" i="6"/>
  <c r="AX109" i="6" s="1"/>
  <c r="AY108" i="6"/>
  <c r="AY109" i="6" s="1"/>
  <c r="AZ108" i="6"/>
  <c r="AZ109" i="6" s="1"/>
  <c r="BA108" i="6"/>
  <c r="BA109" i="6" s="1"/>
  <c r="BB108" i="6"/>
  <c r="BB109" i="6" s="1"/>
  <c r="BC108" i="6"/>
  <c r="BC109" i="6" s="1"/>
  <c r="BD108" i="6"/>
  <c r="BD109" i="6" s="1"/>
  <c r="BE108" i="6"/>
  <c r="BE109" i="6" s="1"/>
  <c r="BF108" i="6"/>
  <c r="BF109" i="6" s="1"/>
  <c r="BG108" i="6"/>
  <c r="BG109" i="6" s="1"/>
  <c r="BH108" i="6"/>
  <c r="BH109" i="6" s="1"/>
  <c r="BI108" i="6"/>
  <c r="BI109" i="6" s="1"/>
  <c r="BJ108" i="6"/>
  <c r="BJ109" i="6" s="1"/>
  <c r="BK108" i="6"/>
  <c r="BK109" i="6" s="1"/>
  <c r="BL108" i="6"/>
  <c r="BL109" i="6" s="1"/>
  <c r="BM108" i="6"/>
  <c r="BM109" i="6" s="1"/>
  <c r="BN108" i="6"/>
  <c r="BN109" i="6" s="1"/>
  <c r="BO108" i="6"/>
  <c r="BO109" i="6" s="1"/>
  <c r="BP108" i="6"/>
  <c r="BP109" i="6" s="1"/>
  <c r="BQ108" i="6"/>
  <c r="BQ109" i="6" s="1"/>
  <c r="BR108" i="6"/>
  <c r="BR109" i="6" s="1"/>
  <c r="BS108" i="6"/>
  <c r="BS109" i="6" s="1"/>
  <c r="BT108" i="6"/>
  <c r="BT109" i="6" s="1"/>
  <c r="BU108" i="6"/>
  <c r="BU109" i="6" s="1"/>
  <c r="BV108" i="6"/>
  <c r="BV109" i="6" s="1"/>
  <c r="BW108" i="6"/>
  <c r="BW109" i="6" s="1"/>
  <c r="BX108" i="6"/>
  <c r="BX109" i="6" s="1"/>
  <c r="BY108" i="6"/>
  <c r="BY109" i="6" s="1"/>
  <c r="BZ108" i="6"/>
  <c r="BZ109" i="6" s="1"/>
  <c r="G109" i="6"/>
  <c r="F110" i="6"/>
  <c r="F111" i="6" s="1"/>
  <c r="G110" i="6"/>
  <c r="H110" i="6"/>
  <c r="H111" i="6" s="1"/>
  <c r="I110" i="6"/>
  <c r="I111" i="6" s="1"/>
  <c r="J110" i="6"/>
  <c r="J111" i="6" s="1"/>
  <c r="K110" i="6"/>
  <c r="K111" i="6" s="1"/>
  <c r="L110" i="6"/>
  <c r="L111" i="6" s="1"/>
  <c r="M110" i="6"/>
  <c r="M111" i="6" s="1"/>
  <c r="N110" i="6"/>
  <c r="N111" i="6" s="1"/>
  <c r="O110" i="6"/>
  <c r="O111" i="6" s="1"/>
  <c r="P110" i="6"/>
  <c r="P111" i="6" s="1"/>
  <c r="Q110" i="6"/>
  <c r="Q111" i="6" s="1"/>
  <c r="R110" i="6"/>
  <c r="R111" i="6" s="1"/>
  <c r="S110" i="6"/>
  <c r="S111" i="6" s="1"/>
  <c r="T110" i="6"/>
  <c r="T111" i="6" s="1"/>
  <c r="U110" i="6"/>
  <c r="U111" i="6" s="1"/>
  <c r="V110" i="6"/>
  <c r="V111" i="6" s="1"/>
  <c r="W110" i="6"/>
  <c r="W111" i="6" s="1"/>
  <c r="X110" i="6"/>
  <c r="X111" i="6" s="1"/>
  <c r="Y110" i="6"/>
  <c r="Y111" i="6" s="1"/>
  <c r="Z110" i="6"/>
  <c r="Z111" i="6" s="1"/>
  <c r="AA110" i="6"/>
  <c r="AA111" i="6" s="1"/>
  <c r="AB110" i="6"/>
  <c r="AB111" i="6" s="1"/>
  <c r="AC110" i="6"/>
  <c r="AC111" i="6" s="1"/>
  <c r="AD110" i="6"/>
  <c r="AD111" i="6" s="1"/>
  <c r="AE110" i="6"/>
  <c r="AE111" i="6" s="1"/>
  <c r="AF110" i="6"/>
  <c r="AF111" i="6" s="1"/>
  <c r="AG110" i="6"/>
  <c r="AG111" i="6" s="1"/>
  <c r="AH110" i="6"/>
  <c r="AH111" i="6" s="1"/>
  <c r="AI110" i="6"/>
  <c r="AI111" i="6" s="1"/>
  <c r="AJ110" i="6"/>
  <c r="AJ111" i="6" s="1"/>
  <c r="AK110" i="6"/>
  <c r="AK111" i="6" s="1"/>
  <c r="AL110" i="6"/>
  <c r="AL111" i="6" s="1"/>
  <c r="AM110" i="6"/>
  <c r="AM111" i="6" s="1"/>
  <c r="AN110" i="6"/>
  <c r="AN111" i="6" s="1"/>
  <c r="AO110" i="6"/>
  <c r="AO111" i="6" s="1"/>
  <c r="AP110" i="6"/>
  <c r="AP111" i="6" s="1"/>
  <c r="AQ110" i="6"/>
  <c r="AQ111" i="6" s="1"/>
  <c r="AR110" i="6"/>
  <c r="AR111" i="6" s="1"/>
  <c r="AS110" i="6"/>
  <c r="AS111" i="6" s="1"/>
  <c r="AT110" i="6"/>
  <c r="AT111" i="6" s="1"/>
  <c r="AU110" i="6"/>
  <c r="AU111" i="6" s="1"/>
  <c r="AV110" i="6"/>
  <c r="AV111" i="6" s="1"/>
  <c r="AW110" i="6"/>
  <c r="AW111" i="6" s="1"/>
  <c r="AX110" i="6"/>
  <c r="AX111" i="6" s="1"/>
  <c r="AY110" i="6"/>
  <c r="AY111" i="6" s="1"/>
  <c r="AZ110" i="6"/>
  <c r="AZ111" i="6" s="1"/>
  <c r="BA110" i="6"/>
  <c r="BA111" i="6" s="1"/>
  <c r="BB110" i="6"/>
  <c r="BB111" i="6" s="1"/>
  <c r="BC110" i="6"/>
  <c r="BC111" i="6" s="1"/>
  <c r="BD110" i="6"/>
  <c r="BD111" i="6" s="1"/>
  <c r="BE110" i="6"/>
  <c r="BE111" i="6" s="1"/>
  <c r="BF110" i="6"/>
  <c r="BF111" i="6" s="1"/>
  <c r="BG110" i="6"/>
  <c r="BG111" i="6" s="1"/>
  <c r="BH110" i="6"/>
  <c r="BH111" i="6" s="1"/>
  <c r="BI110" i="6"/>
  <c r="BI111" i="6" s="1"/>
  <c r="BJ110" i="6"/>
  <c r="BJ111" i="6" s="1"/>
  <c r="BK110" i="6"/>
  <c r="BK111" i="6" s="1"/>
  <c r="BL110" i="6"/>
  <c r="BL111" i="6" s="1"/>
  <c r="BM110" i="6"/>
  <c r="BM111" i="6" s="1"/>
  <c r="BN110" i="6"/>
  <c r="BN111" i="6" s="1"/>
  <c r="BO110" i="6"/>
  <c r="BO111" i="6" s="1"/>
  <c r="BP110" i="6"/>
  <c r="BP111" i="6" s="1"/>
  <c r="BQ110" i="6"/>
  <c r="BQ111" i="6" s="1"/>
  <c r="BR110" i="6"/>
  <c r="BR111" i="6" s="1"/>
  <c r="BS110" i="6"/>
  <c r="BS111" i="6" s="1"/>
  <c r="BT110" i="6"/>
  <c r="BT111" i="6" s="1"/>
  <c r="BU110" i="6"/>
  <c r="BU111" i="6" s="1"/>
  <c r="BV110" i="6"/>
  <c r="BV111" i="6" s="1"/>
  <c r="BW110" i="6"/>
  <c r="BW111" i="6" s="1"/>
  <c r="BX110" i="6"/>
  <c r="BX111" i="6" s="1"/>
  <c r="BY110" i="6"/>
  <c r="BY111" i="6" s="1"/>
  <c r="BZ110" i="6"/>
  <c r="BZ111" i="6" s="1"/>
  <c r="G111" i="6"/>
  <c r="F112" i="6"/>
  <c r="F113" i="6" s="1"/>
  <c r="G112" i="6"/>
  <c r="G113" i="6" s="1"/>
  <c r="H112" i="6"/>
  <c r="H113" i="6" s="1"/>
  <c r="I112" i="6"/>
  <c r="I113" i="6" s="1"/>
  <c r="J112" i="6"/>
  <c r="J113" i="6" s="1"/>
  <c r="K112" i="6"/>
  <c r="K113" i="6" s="1"/>
  <c r="L112" i="6"/>
  <c r="L113" i="6" s="1"/>
  <c r="M112" i="6"/>
  <c r="M113" i="6" s="1"/>
  <c r="N112" i="6"/>
  <c r="N113" i="6" s="1"/>
  <c r="O112" i="6"/>
  <c r="O113" i="6" s="1"/>
  <c r="P112" i="6"/>
  <c r="P113" i="6" s="1"/>
  <c r="Q112" i="6"/>
  <c r="Q113" i="6" s="1"/>
  <c r="R112" i="6"/>
  <c r="R113" i="6" s="1"/>
  <c r="S112" i="6"/>
  <c r="S113" i="6" s="1"/>
  <c r="T112" i="6"/>
  <c r="T113" i="6" s="1"/>
  <c r="U112" i="6"/>
  <c r="U113" i="6" s="1"/>
  <c r="V112" i="6"/>
  <c r="V113" i="6" s="1"/>
  <c r="W112" i="6"/>
  <c r="W113" i="6" s="1"/>
  <c r="X112" i="6"/>
  <c r="X113" i="6" s="1"/>
  <c r="Y112" i="6"/>
  <c r="Y113" i="6" s="1"/>
  <c r="Z112" i="6"/>
  <c r="Z113" i="6" s="1"/>
  <c r="AA112" i="6"/>
  <c r="AA113" i="6" s="1"/>
  <c r="AB112" i="6"/>
  <c r="AB113" i="6" s="1"/>
  <c r="AC112" i="6"/>
  <c r="AC113" i="6" s="1"/>
  <c r="AD112" i="6"/>
  <c r="AD113" i="6" s="1"/>
  <c r="AE112" i="6"/>
  <c r="AE113" i="6" s="1"/>
  <c r="AF112" i="6"/>
  <c r="AF113" i="6" s="1"/>
  <c r="AG112" i="6"/>
  <c r="AG113" i="6" s="1"/>
  <c r="AH112" i="6"/>
  <c r="AH113" i="6" s="1"/>
  <c r="AI112" i="6"/>
  <c r="AI113" i="6" s="1"/>
  <c r="AJ112" i="6"/>
  <c r="AJ113" i="6" s="1"/>
  <c r="AK112" i="6"/>
  <c r="AK113" i="6" s="1"/>
  <c r="AL112" i="6"/>
  <c r="AL113" i="6" s="1"/>
  <c r="AM112" i="6"/>
  <c r="AM113" i="6" s="1"/>
  <c r="AN112" i="6"/>
  <c r="AN113" i="6" s="1"/>
  <c r="AO112" i="6"/>
  <c r="AO113" i="6" s="1"/>
  <c r="AP112" i="6"/>
  <c r="AP113" i="6" s="1"/>
  <c r="AQ112" i="6"/>
  <c r="AQ113" i="6" s="1"/>
  <c r="AR112" i="6"/>
  <c r="AR113" i="6" s="1"/>
  <c r="AS112" i="6"/>
  <c r="AS113" i="6" s="1"/>
  <c r="AT112" i="6"/>
  <c r="AT113" i="6" s="1"/>
  <c r="AU112" i="6"/>
  <c r="AU113" i="6" s="1"/>
  <c r="AV112" i="6"/>
  <c r="AV113" i="6" s="1"/>
  <c r="AW112" i="6"/>
  <c r="AW113" i="6" s="1"/>
  <c r="AX112" i="6"/>
  <c r="AX113" i="6" s="1"/>
  <c r="AY112" i="6"/>
  <c r="AY113" i="6" s="1"/>
  <c r="AZ112" i="6"/>
  <c r="AZ113" i="6" s="1"/>
  <c r="BA112" i="6"/>
  <c r="BA113" i="6" s="1"/>
  <c r="BB112" i="6"/>
  <c r="BB113" i="6" s="1"/>
  <c r="BC112" i="6"/>
  <c r="BC113" i="6" s="1"/>
  <c r="BD112" i="6"/>
  <c r="BD113" i="6" s="1"/>
  <c r="BE112" i="6"/>
  <c r="BE113" i="6" s="1"/>
  <c r="BF112" i="6"/>
  <c r="BF113" i="6" s="1"/>
  <c r="BG112" i="6"/>
  <c r="BG113" i="6" s="1"/>
  <c r="BH112" i="6"/>
  <c r="BH113" i="6" s="1"/>
  <c r="BI112" i="6"/>
  <c r="BI113" i="6" s="1"/>
  <c r="BJ112" i="6"/>
  <c r="BJ113" i="6" s="1"/>
  <c r="BK112" i="6"/>
  <c r="BK113" i="6" s="1"/>
  <c r="BL112" i="6"/>
  <c r="BL113" i="6" s="1"/>
  <c r="BM112" i="6"/>
  <c r="BM113" i="6" s="1"/>
  <c r="BN112" i="6"/>
  <c r="BN113" i="6" s="1"/>
  <c r="BO112" i="6"/>
  <c r="BO113" i="6" s="1"/>
  <c r="BP112" i="6"/>
  <c r="BP113" i="6" s="1"/>
  <c r="BQ112" i="6"/>
  <c r="BQ113" i="6" s="1"/>
  <c r="BR112" i="6"/>
  <c r="BR113" i="6" s="1"/>
  <c r="BS112" i="6"/>
  <c r="BS113" i="6" s="1"/>
  <c r="BT112" i="6"/>
  <c r="BT113" i="6" s="1"/>
  <c r="BU112" i="6"/>
  <c r="BU113" i="6" s="1"/>
  <c r="BV112" i="6"/>
  <c r="BV113" i="6" s="1"/>
  <c r="BW112" i="6"/>
  <c r="BW113" i="6" s="1"/>
  <c r="BX112" i="6"/>
  <c r="BX113" i="6" s="1"/>
  <c r="BY112" i="6"/>
  <c r="BY113" i="6" s="1"/>
  <c r="BZ112" i="6"/>
  <c r="BZ113" i="6" s="1"/>
  <c r="F114" i="6"/>
  <c r="F115" i="6" s="1"/>
  <c r="G114" i="6"/>
  <c r="H114" i="6"/>
  <c r="I114" i="6"/>
  <c r="I115" i="6" s="1"/>
  <c r="J114" i="6"/>
  <c r="J115" i="6" s="1"/>
  <c r="K114" i="6"/>
  <c r="K115" i="6" s="1"/>
  <c r="L114" i="6"/>
  <c r="L115" i="6" s="1"/>
  <c r="M114" i="6"/>
  <c r="M115" i="6" s="1"/>
  <c r="N114" i="6"/>
  <c r="N115" i="6" s="1"/>
  <c r="O114" i="6"/>
  <c r="O115" i="6" s="1"/>
  <c r="P114" i="6"/>
  <c r="P115" i="6" s="1"/>
  <c r="Q114" i="6"/>
  <c r="Q115" i="6" s="1"/>
  <c r="R114" i="6"/>
  <c r="R115" i="6" s="1"/>
  <c r="S114" i="6"/>
  <c r="S115" i="6" s="1"/>
  <c r="T114" i="6"/>
  <c r="T115" i="6" s="1"/>
  <c r="U114" i="6"/>
  <c r="U115" i="6" s="1"/>
  <c r="V114" i="6"/>
  <c r="V115" i="6" s="1"/>
  <c r="W114" i="6"/>
  <c r="W115" i="6" s="1"/>
  <c r="X114" i="6"/>
  <c r="X115" i="6" s="1"/>
  <c r="Y114" i="6"/>
  <c r="Y115" i="6" s="1"/>
  <c r="Z114" i="6"/>
  <c r="Z115" i="6" s="1"/>
  <c r="AA114" i="6"/>
  <c r="AA115" i="6" s="1"/>
  <c r="AB114" i="6"/>
  <c r="AB115" i="6" s="1"/>
  <c r="AC114" i="6"/>
  <c r="AC115" i="6" s="1"/>
  <c r="AD114" i="6"/>
  <c r="AD115" i="6" s="1"/>
  <c r="AE114" i="6"/>
  <c r="AE115" i="6" s="1"/>
  <c r="AF114" i="6"/>
  <c r="AF115" i="6" s="1"/>
  <c r="AG114" i="6"/>
  <c r="AG115" i="6" s="1"/>
  <c r="AH114" i="6"/>
  <c r="AH115" i="6" s="1"/>
  <c r="AI114" i="6"/>
  <c r="AI115" i="6" s="1"/>
  <c r="AJ114" i="6"/>
  <c r="AJ115" i="6" s="1"/>
  <c r="AK114" i="6"/>
  <c r="AK115" i="6" s="1"/>
  <c r="AL114" i="6"/>
  <c r="AL115" i="6" s="1"/>
  <c r="AM114" i="6"/>
  <c r="AM115" i="6" s="1"/>
  <c r="AN114" i="6"/>
  <c r="AN115" i="6" s="1"/>
  <c r="AO114" i="6"/>
  <c r="AO115" i="6" s="1"/>
  <c r="AP114" i="6"/>
  <c r="AP115" i="6" s="1"/>
  <c r="AQ114" i="6"/>
  <c r="AQ115" i="6" s="1"/>
  <c r="AR114" i="6"/>
  <c r="AR115" i="6" s="1"/>
  <c r="AS114" i="6"/>
  <c r="AS115" i="6" s="1"/>
  <c r="AT114" i="6"/>
  <c r="AT115" i="6" s="1"/>
  <c r="AU114" i="6"/>
  <c r="AU115" i="6" s="1"/>
  <c r="AV114" i="6"/>
  <c r="AV115" i="6" s="1"/>
  <c r="AW114" i="6"/>
  <c r="AW115" i="6" s="1"/>
  <c r="AX114" i="6"/>
  <c r="AX115" i="6" s="1"/>
  <c r="AY114" i="6"/>
  <c r="AY115" i="6" s="1"/>
  <c r="AZ114" i="6"/>
  <c r="AZ115" i="6" s="1"/>
  <c r="BA114" i="6"/>
  <c r="BA115" i="6" s="1"/>
  <c r="BB114" i="6"/>
  <c r="BB115" i="6" s="1"/>
  <c r="BC114" i="6"/>
  <c r="BC115" i="6" s="1"/>
  <c r="BD114" i="6"/>
  <c r="BD115" i="6" s="1"/>
  <c r="BE114" i="6"/>
  <c r="BE115" i="6" s="1"/>
  <c r="BF114" i="6"/>
  <c r="BF115" i="6" s="1"/>
  <c r="BG114" i="6"/>
  <c r="BG115" i="6" s="1"/>
  <c r="BH114" i="6"/>
  <c r="BH115" i="6" s="1"/>
  <c r="BI114" i="6"/>
  <c r="BI115" i="6" s="1"/>
  <c r="BJ114" i="6"/>
  <c r="BJ115" i="6" s="1"/>
  <c r="BK114" i="6"/>
  <c r="BK115" i="6" s="1"/>
  <c r="BL114" i="6"/>
  <c r="BL115" i="6" s="1"/>
  <c r="BM114" i="6"/>
  <c r="BM115" i="6" s="1"/>
  <c r="BN114" i="6"/>
  <c r="BN115" i="6" s="1"/>
  <c r="BO114" i="6"/>
  <c r="BO115" i="6" s="1"/>
  <c r="BP114" i="6"/>
  <c r="BP115" i="6" s="1"/>
  <c r="BQ114" i="6"/>
  <c r="BQ115" i="6" s="1"/>
  <c r="BR114" i="6"/>
  <c r="BR115" i="6" s="1"/>
  <c r="BS114" i="6"/>
  <c r="BS115" i="6" s="1"/>
  <c r="BT114" i="6"/>
  <c r="BT115" i="6" s="1"/>
  <c r="BU114" i="6"/>
  <c r="BU115" i="6" s="1"/>
  <c r="BV114" i="6"/>
  <c r="BV115" i="6" s="1"/>
  <c r="BW114" i="6"/>
  <c r="BW115" i="6" s="1"/>
  <c r="BX114" i="6"/>
  <c r="BX115" i="6" s="1"/>
  <c r="BY114" i="6"/>
  <c r="BY115" i="6" s="1"/>
  <c r="BZ114" i="6"/>
  <c r="BZ115" i="6" s="1"/>
  <c r="G115" i="6"/>
  <c r="H115" i="6"/>
  <c r="F116" i="6"/>
  <c r="F117" i="6" s="1"/>
  <c r="G116" i="6"/>
  <c r="G117" i="6" s="1"/>
  <c r="H116" i="6"/>
  <c r="H117" i="6" s="1"/>
  <c r="I116" i="6"/>
  <c r="I117" i="6" s="1"/>
  <c r="J116" i="6"/>
  <c r="J117" i="6" s="1"/>
  <c r="K116" i="6"/>
  <c r="K117" i="6" s="1"/>
  <c r="L116" i="6"/>
  <c r="L117" i="6" s="1"/>
  <c r="M116" i="6"/>
  <c r="M117" i="6" s="1"/>
  <c r="N116" i="6"/>
  <c r="N117" i="6" s="1"/>
  <c r="O116" i="6"/>
  <c r="O117" i="6" s="1"/>
  <c r="P116" i="6"/>
  <c r="P117" i="6" s="1"/>
  <c r="Q116" i="6"/>
  <c r="Q117" i="6" s="1"/>
  <c r="R116" i="6"/>
  <c r="R117" i="6" s="1"/>
  <c r="S116" i="6"/>
  <c r="S117" i="6" s="1"/>
  <c r="T116" i="6"/>
  <c r="T117" i="6" s="1"/>
  <c r="U116" i="6"/>
  <c r="U117" i="6" s="1"/>
  <c r="V116" i="6"/>
  <c r="V117" i="6" s="1"/>
  <c r="W116" i="6"/>
  <c r="W117" i="6" s="1"/>
  <c r="X116" i="6"/>
  <c r="X117" i="6" s="1"/>
  <c r="Y116" i="6"/>
  <c r="Y117" i="6" s="1"/>
  <c r="Z116" i="6"/>
  <c r="Z117" i="6" s="1"/>
  <c r="AA116" i="6"/>
  <c r="AA117" i="6" s="1"/>
  <c r="AB116" i="6"/>
  <c r="AB117" i="6" s="1"/>
  <c r="AC116" i="6"/>
  <c r="AC117" i="6" s="1"/>
  <c r="AD116" i="6"/>
  <c r="AD117" i="6" s="1"/>
  <c r="AE116" i="6"/>
  <c r="AE117" i="6" s="1"/>
  <c r="AF116" i="6"/>
  <c r="AF117" i="6" s="1"/>
  <c r="AG116" i="6"/>
  <c r="AG117" i="6" s="1"/>
  <c r="AH116" i="6"/>
  <c r="AH117" i="6" s="1"/>
  <c r="AI116" i="6"/>
  <c r="AI117" i="6" s="1"/>
  <c r="AJ116" i="6"/>
  <c r="AJ117" i="6" s="1"/>
  <c r="AK116" i="6"/>
  <c r="AK117" i="6" s="1"/>
  <c r="AL116" i="6"/>
  <c r="AL117" i="6" s="1"/>
  <c r="AM116" i="6"/>
  <c r="AM117" i="6" s="1"/>
  <c r="AN116" i="6"/>
  <c r="AN117" i="6" s="1"/>
  <c r="AO116" i="6"/>
  <c r="AO117" i="6" s="1"/>
  <c r="AP116" i="6"/>
  <c r="AP117" i="6" s="1"/>
  <c r="AQ116" i="6"/>
  <c r="AQ117" i="6" s="1"/>
  <c r="AR116" i="6"/>
  <c r="AR117" i="6" s="1"/>
  <c r="AS116" i="6"/>
  <c r="AS117" i="6" s="1"/>
  <c r="AT116" i="6"/>
  <c r="AT117" i="6" s="1"/>
  <c r="AU116" i="6"/>
  <c r="AU117" i="6" s="1"/>
  <c r="AV116" i="6"/>
  <c r="AV117" i="6" s="1"/>
  <c r="AW116" i="6"/>
  <c r="AW117" i="6" s="1"/>
  <c r="AX116" i="6"/>
  <c r="AX117" i="6" s="1"/>
  <c r="AY116" i="6"/>
  <c r="AY117" i="6" s="1"/>
  <c r="AZ116" i="6"/>
  <c r="AZ117" i="6" s="1"/>
  <c r="BA116" i="6"/>
  <c r="BA117" i="6" s="1"/>
  <c r="BB116" i="6"/>
  <c r="BB117" i="6" s="1"/>
  <c r="BC116" i="6"/>
  <c r="BC117" i="6" s="1"/>
  <c r="BD116" i="6"/>
  <c r="BD117" i="6" s="1"/>
  <c r="BE116" i="6"/>
  <c r="BE117" i="6" s="1"/>
  <c r="BF116" i="6"/>
  <c r="BF117" i="6" s="1"/>
  <c r="BG116" i="6"/>
  <c r="BG117" i="6" s="1"/>
  <c r="BH116" i="6"/>
  <c r="BH117" i="6" s="1"/>
  <c r="BI116" i="6"/>
  <c r="BI117" i="6" s="1"/>
  <c r="BJ116" i="6"/>
  <c r="BJ117" i="6" s="1"/>
  <c r="BK116" i="6"/>
  <c r="BK117" i="6" s="1"/>
  <c r="BL116" i="6"/>
  <c r="BL117" i="6" s="1"/>
  <c r="BM116" i="6"/>
  <c r="BM117" i="6" s="1"/>
  <c r="BN116" i="6"/>
  <c r="BN117" i="6" s="1"/>
  <c r="BO116" i="6"/>
  <c r="BO117" i="6" s="1"/>
  <c r="BP116" i="6"/>
  <c r="BP117" i="6" s="1"/>
  <c r="BQ116" i="6"/>
  <c r="BQ117" i="6" s="1"/>
  <c r="BR116" i="6"/>
  <c r="BR117" i="6" s="1"/>
  <c r="BS116" i="6"/>
  <c r="BS117" i="6" s="1"/>
  <c r="BT116" i="6"/>
  <c r="BT117" i="6" s="1"/>
  <c r="BU116" i="6"/>
  <c r="BU117" i="6" s="1"/>
  <c r="BV116" i="6"/>
  <c r="BV117" i="6" s="1"/>
  <c r="BW116" i="6"/>
  <c r="BW117" i="6" s="1"/>
  <c r="BX116" i="6"/>
  <c r="BX117" i="6" s="1"/>
  <c r="BY116" i="6"/>
  <c r="BY117" i="6" s="1"/>
  <c r="BZ116" i="6"/>
  <c r="BZ117" i="6" s="1"/>
  <c r="F118" i="6"/>
  <c r="F119" i="6" s="1"/>
  <c r="G118" i="6"/>
  <c r="H118" i="6"/>
  <c r="I118" i="6"/>
  <c r="J118" i="6"/>
  <c r="J119" i="6" s="1"/>
  <c r="K118" i="6"/>
  <c r="K119" i="6" s="1"/>
  <c r="L118" i="6"/>
  <c r="L119" i="6" s="1"/>
  <c r="M118" i="6"/>
  <c r="M119" i="6" s="1"/>
  <c r="N118" i="6"/>
  <c r="N119" i="6" s="1"/>
  <c r="O118" i="6"/>
  <c r="O119" i="6" s="1"/>
  <c r="P118" i="6"/>
  <c r="P119" i="6" s="1"/>
  <c r="Q118" i="6"/>
  <c r="Q119" i="6" s="1"/>
  <c r="R118" i="6"/>
  <c r="R119" i="6" s="1"/>
  <c r="S118" i="6"/>
  <c r="S119" i="6" s="1"/>
  <c r="T118" i="6"/>
  <c r="T119" i="6" s="1"/>
  <c r="U118" i="6"/>
  <c r="U119" i="6" s="1"/>
  <c r="V118" i="6"/>
  <c r="V119" i="6" s="1"/>
  <c r="W118" i="6"/>
  <c r="W119" i="6" s="1"/>
  <c r="X118" i="6"/>
  <c r="X119" i="6" s="1"/>
  <c r="Y118" i="6"/>
  <c r="Y119" i="6" s="1"/>
  <c r="Z118" i="6"/>
  <c r="Z119" i="6" s="1"/>
  <c r="AA118" i="6"/>
  <c r="AA119" i="6" s="1"/>
  <c r="AB118" i="6"/>
  <c r="AB119" i="6" s="1"/>
  <c r="AC118" i="6"/>
  <c r="AC119" i="6" s="1"/>
  <c r="AD118" i="6"/>
  <c r="AD119" i="6" s="1"/>
  <c r="AE118" i="6"/>
  <c r="AE119" i="6" s="1"/>
  <c r="AF118" i="6"/>
  <c r="AF119" i="6" s="1"/>
  <c r="AG118" i="6"/>
  <c r="AG119" i="6" s="1"/>
  <c r="AH118" i="6"/>
  <c r="AH119" i="6" s="1"/>
  <c r="AI118" i="6"/>
  <c r="AI119" i="6" s="1"/>
  <c r="AJ118" i="6"/>
  <c r="AJ119" i="6" s="1"/>
  <c r="AK118" i="6"/>
  <c r="AK119" i="6" s="1"/>
  <c r="AL118" i="6"/>
  <c r="AL119" i="6" s="1"/>
  <c r="AM118" i="6"/>
  <c r="AM119" i="6" s="1"/>
  <c r="AN118" i="6"/>
  <c r="AN119" i="6" s="1"/>
  <c r="AO118" i="6"/>
  <c r="AO119" i="6" s="1"/>
  <c r="AP118" i="6"/>
  <c r="AP119" i="6" s="1"/>
  <c r="AQ118" i="6"/>
  <c r="AQ119" i="6" s="1"/>
  <c r="AR118" i="6"/>
  <c r="AR119" i="6" s="1"/>
  <c r="AS118" i="6"/>
  <c r="AS119" i="6" s="1"/>
  <c r="AT118" i="6"/>
  <c r="AT119" i="6" s="1"/>
  <c r="AU118" i="6"/>
  <c r="AU119" i="6" s="1"/>
  <c r="AV118" i="6"/>
  <c r="AV119" i="6" s="1"/>
  <c r="AW118" i="6"/>
  <c r="AW119" i="6" s="1"/>
  <c r="AX118" i="6"/>
  <c r="AX119" i="6" s="1"/>
  <c r="AY118" i="6"/>
  <c r="AY119" i="6" s="1"/>
  <c r="AZ118" i="6"/>
  <c r="AZ119" i="6" s="1"/>
  <c r="BA118" i="6"/>
  <c r="BA119" i="6" s="1"/>
  <c r="BB118" i="6"/>
  <c r="BB119" i="6" s="1"/>
  <c r="BC118" i="6"/>
  <c r="BC119" i="6" s="1"/>
  <c r="BD118" i="6"/>
  <c r="BD119" i="6" s="1"/>
  <c r="BE118" i="6"/>
  <c r="BE119" i="6" s="1"/>
  <c r="BF118" i="6"/>
  <c r="BF119" i="6" s="1"/>
  <c r="BG118" i="6"/>
  <c r="BG119" i="6" s="1"/>
  <c r="BH118" i="6"/>
  <c r="BH119" i="6" s="1"/>
  <c r="BI118" i="6"/>
  <c r="BI119" i="6" s="1"/>
  <c r="BJ118" i="6"/>
  <c r="BJ119" i="6" s="1"/>
  <c r="BK118" i="6"/>
  <c r="BK119" i="6" s="1"/>
  <c r="BL118" i="6"/>
  <c r="BL119" i="6" s="1"/>
  <c r="BM118" i="6"/>
  <c r="BM119" i="6" s="1"/>
  <c r="BN118" i="6"/>
  <c r="BN119" i="6" s="1"/>
  <c r="BO118" i="6"/>
  <c r="BO119" i="6" s="1"/>
  <c r="BP118" i="6"/>
  <c r="BP119" i="6" s="1"/>
  <c r="BQ118" i="6"/>
  <c r="BQ119" i="6" s="1"/>
  <c r="BR118" i="6"/>
  <c r="BR119" i="6" s="1"/>
  <c r="BS118" i="6"/>
  <c r="BS119" i="6" s="1"/>
  <c r="BT118" i="6"/>
  <c r="BT119" i="6" s="1"/>
  <c r="BU118" i="6"/>
  <c r="BU119" i="6" s="1"/>
  <c r="BV118" i="6"/>
  <c r="BV119" i="6" s="1"/>
  <c r="BW118" i="6"/>
  <c r="BW119" i="6" s="1"/>
  <c r="BX118" i="6"/>
  <c r="BX119" i="6" s="1"/>
  <c r="BY118" i="6"/>
  <c r="BY119" i="6" s="1"/>
  <c r="BZ118" i="6"/>
  <c r="BZ119" i="6" s="1"/>
  <c r="G119" i="6"/>
  <c r="H119" i="6"/>
  <c r="I119" i="6"/>
  <c r="F120" i="6"/>
  <c r="F121" i="6" s="1"/>
  <c r="G120" i="6"/>
  <c r="H120" i="6"/>
  <c r="H121" i="6" s="1"/>
  <c r="I120" i="6"/>
  <c r="I121" i="6" s="1"/>
  <c r="J120" i="6"/>
  <c r="J121" i="6" s="1"/>
  <c r="K120" i="6"/>
  <c r="K121" i="6" s="1"/>
  <c r="L120" i="6"/>
  <c r="L121" i="6" s="1"/>
  <c r="M120" i="6"/>
  <c r="M121" i="6" s="1"/>
  <c r="N120" i="6"/>
  <c r="N121" i="6" s="1"/>
  <c r="O120" i="6"/>
  <c r="O121" i="6" s="1"/>
  <c r="P120" i="6"/>
  <c r="P121" i="6" s="1"/>
  <c r="Q120" i="6"/>
  <c r="Q121" i="6" s="1"/>
  <c r="R120" i="6"/>
  <c r="R121" i="6" s="1"/>
  <c r="S120" i="6"/>
  <c r="S121" i="6" s="1"/>
  <c r="T120" i="6"/>
  <c r="T121" i="6" s="1"/>
  <c r="U120" i="6"/>
  <c r="U121" i="6" s="1"/>
  <c r="V120" i="6"/>
  <c r="V121" i="6" s="1"/>
  <c r="W120" i="6"/>
  <c r="W121" i="6" s="1"/>
  <c r="X120" i="6"/>
  <c r="X121" i="6" s="1"/>
  <c r="Y120" i="6"/>
  <c r="Y121" i="6" s="1"/>
  <c r="Z120" i="6"/>
  <c r="Z121" i="6" s="1"/>
  <c r="AA120" i="6"/>
  <c r="AA121" i="6" s="1"/>
  <c r="AB120" i="6"/>
  <c r="AB121" i="6" s="1"/>
  <c r="AC120" i="6"/>
  <c r="AC121" i="6" s="1"/>
  <c r="AD120" i="6"/>
  <c r="AD121" i="6" s="1"/>
  <c r="AE120" i="6"/>
  <c r="AE121" i="6" s="1"/>
  <c r="AF120" i="6"/>
  <c r="AF121" i="6" s="1"/>
  <c r="AG120" i="6"/>
  <c r="AG121" i="6" s="1"/>
  <c r="AH120" i="6"/>
  <c r="AH121" i="6" s="1"/>
  <c r="AI120" i="6"/>
  <c r="AI121" i="6" s="1"/>
  <c r="AJ120" i="6"/>
  <c r="AJ121" i="6" s="1"/>
  <c r="AK120" i="6"/>
  <c r="AK121" i="6" s="1"/>
  <c r="AL120" i="6"/>
  <c r="AL121" i="6" s="1"/>
  <c r="AM120" i="6"/>
  <c r="AM121" i="6" s="1"/>
  <c r="AN120" i="6"/>
  <c r="AN121" i="6" s="1"/>
  <c r="AO120" i="6"/>
  <c r="AO121" i="6" s="1"/>
  <c r="AP120" i="6"/>
  <c r="AP121" i="6" s="1"/>
  <c r="AQ120" i="6"/>
  <c r="AQ121" i="6" s="1"/>
  <c r="AR120" i="6"/>
  <c r="AR121" i="6" s="1"/>
  <c r="AS120" i="6"/>
  <c r="AS121" i="6" s="1"/>
  <c r="AT120" i="6"/>
  <c r="AT121" i="6" s="1"/>
  <c r="AU120" i="6"/>
  <c r="AU121" i="6" s="1"/>
  <c r="AV120" i="6"/>
  <c r="AV121" i="6" s="1"/>
  <c r="AW120" i="6"/>
  <c r="AW121" i="6" s="1"/>
  <c r="AX120" i="6"/>
  <c r="AX121" i="6" s="1"/>
  <c r="AY120" i="6"/>
  <c r="AY121" i="6" s="1"/>
  <c r="AZ120" i="6"/>
  <c r="AZ121" i="6" s="1"/>
  <c r="BA120" i="6"/>
  <c r="BA121" i="6" s="1"/>
  <c r="BB120" i="6"/>
  <c r="BB121" i="6" s="1"/>
  <c r="BC120" i="6"/>
  <c r="BC121" i="6" s="1"/>
  <c r="BD120" i="6"/>
  <c r="BD121" i="6" s="1"/>
  <c r="BE120" i="6"/>
  <c r="BE121" i="6" s="1"/>
  <c r="BF120" i="6"/>
  <c r="BF121" i="6" s="1"/>
  <c r="BG120" i="6"/>
  <c r="BG121" i="6" s="1"/>
  <c r="BH120" i="6"/>
  <c r="BH121" i="6" s="1"/>
  <c r="BI120" i="6"/>
  <c r="BI121" i="6" s="1"/>
  <c r="BJ120" i="6"/>
  <c r="BJ121" i="6" s="1"/>
  <c r="BK120" i="6"/>
  <c r="BK121" i="6" s="1"/>
  <c r="BL120" i="6"/>
  <c r="BL121" i="6" s="1"/>
  <c r="BM120" i="6"/>
  <c r="BM121" i="6" s="1"/>
  <c r="BN120" i="6"/>
  <c r="BN121" i="6" s="1"/>
  <c r="BO120" i="6"/>
  <c r="BO121" i="6" s="1"/>
  <c r="BP120" i="6"/>
  <c r="BP121" i="6" s="1"/>
  <c r="BQ120" i="6"/>
  <c r="BQ121" i="6" s="1"/>
  <c r="BR120" i="6"/>
  <c r="BR121" i="6" s="1"/>
  <c r="BS120" i="6"/>
  <c r="BS121" i="6" s="1"/>
  <c r="BT120" i="6"/>
  <c r="BT121" i="6" s="1"/>
  <c r="BU120" i="6"/>
  <c r="BU121" i="6" s="1"/>
  <c r="BV120" i="6"/>
  <c r="BV121" i="6" s="1"/>
  <c r="BW120" i="6"/>
  <c r="BW121" i="6" s="1"/>
  <c r="BX120" i="6"/>
  <c r="BX121" i="6" s="1"/>
  <c r="BY120" i="6"/>
  <c r="BY121" i="6" s="1"/>
  <c r="BZ120" i="6"/>
  <c r="BZ121" i="6" s="1"/>
  <c r="G121" i="6"/>
  <c r="F122" i="6"/>
  <c r="F123" i="6" s="1"/>
  <c r="G122" i="6"/>
  <c r="H122" i="6"/>
  <c r="I122" i="6"/>
  <c r="J122" i="6"/>
  <c r="J123" i="6" s="1"/>
  <c r="K122" i="6"/>
  <c r="K123" i="6" s="1"/>
  <c r="L122" i="6"/>
  <c r="L123" i="6" s="1"/>
  <c r="M122" i="6"/>
  <c r="M123" i="6" s="1"/>
  <c r="N122" i="6"/>
  <c r="N123" i="6" s="1"/>
  <c r="O122" i="6"/>
  <c r="O123" i="6" s="1"/>
  <c r="P122" i="6"/>
  <c r="P123" i="6" s="1"/>
  <c r="Q122" i="6"/>
  <c r="Q123" i="6" s="1"/>
  <c r="R122" i="6"/>
  <c r="R123" i="6" s="1"/>
  <c r="S122" i="6"/>
  <c r="S123" i="6" s="1"/>
  <c r="T122" i="6"/>
  <c r="T123" i="6" s="1"/>
  <c r="U122" i="6"/>
  <c r="U123" i="6" s="1"/>
  <c r="V122" i="6"/>
  <c r="V123" i="6" s="1"/>
  <c r="W122" i="6"/>
  <c r="W123" i="6" s="1"/>
  <c r="X122" i="6"/>
  <c r="X123" i="6" s="1"/>
  <c r="Y122" i="6"/>
  <c r="Y123" i="6" s="1"/>
  <c r="Z122" i="6"/>
  <c r="Z123" i="6" s="1"/>
  <c r="AA122" i="6"/>
  <c r="AA123" i="6" s="1"/>
  <c r="AB122" i="6"/>
  <c r="AB123" i="6" s="1"/>
  <c r="AC122" i="6"/>
  <c r="AC123" i="6" s="1"/>
  <c r="AD122" i="6"/>
  <c r="AD123" i="6" s="1"/>
  <c r="AE122" i="6"/>
  <c r="AE123" i="6" s="1"/>
  <c r="AF122" i="6"/>
  <c r="AF123" i="6" s="1"/>
  <c r="AG122" i="6"/>
  <c r="AG123" i="6" s="1"/>
  <c r="AH122" i="6"/>
  <c r="AH123" i="6" s="1"/>
  <c r="AI122" i="6"/>
  <c r="AI123" i="6" s="1"/>
  <c r="AJ122" i="6"/>
  <c r="AJ123" i="6" s="1"/>
  <c r="AK122" i="6"/>
  <c r="AK123" i="6" s="1"/>
  <c r="AL122" i="6"/>
  <c r="AL123" i="6" s="1"/>
  <c r="AM122" i="6"/>
  <c r="AM123" i="6" s="1"/>
  <c r="AN122" i="6"/>
  <c r="AN123" i="6" s="1"/>
  <c r="AO122" i="6"/>
  <c r="AO123" i="6" s="1"/>
  <c r="AP122" i="6"/>
  <c r="AP123" i="6" s="1"/>
  <c r="AQ122" i="6"/>
  <c r="AQ123" i="6" s="1"/>
  <c r="AR122" i="6"/>
  <c r="AR123" i="6" s="1"/>
  <c r="AS122" i="6"/>
  <c r="AS123" i="6" s="1"/>
  <c r="AT122" i="6"/>
  <c r="AT123" i="6" s="1"/>
  <c r="AU122" i="6"/>
  <c r="AU123" i="6" s="1"/>
  <c r="AV122" i="6"/>
  <c r="AV123" i="6" s="1"/>
  <c r="AW122" i="6"/>
  <c r="AW123" i="6" s="1"/>
  <c r="AX122" i="6"/>
  <c r="AX123" i="6" s="1"/>
  <c r="AY122" i="6"/>
  <c r="AY123" i="6" s="1"/>
  <c r="AZ122" i="6"/>
  <c r="AZ123" i="6" s="1"/>
  <c r="BA122" i="6"/>
  <c r="BA123" i="6" s="1"/>
  <c r="BB122" i="6"/>
  <c r="BB123" i="6" s="1"/>
  <c r="BC122" i="6"/>
  <c r="BC123" i="6" s="1"/>
  <c r="BD122" i="6"/>
  <c r="BD123" i="6" s="1"/>
  <c r="BE122" i="6"/>
  <c r="BE123" i="6" s="1"/>
  <c r="BF122" i="6"/>
  <c r="BF123" i="6" s="1"/>
  <c r="BG122" i="6"/>
  <c r="BG123" i="6" s="1"/>
  <c r="BH122" i="6"/>
  <c r="BH123" i="6" s="1"/>
  <c r="BI122" i="6"/>
  <c r="BI123" i="6" s="1"/>
  <c r="BJ122" i="6"/>
  <c r="BJ123" i="6" s="1"/>
  <c r="BK122" i="6"/>
  <c r="BK123" i="6" s="1"/>
  <c r="BL122" i="6"/>
  <c r="BL123" i="6" s="1"/>
  <c r="BM122" i="6"/>
  <c r="BM123" i="6" s="1"/>
  <c r="BN122" i="6"/>
  <c r="BN123" i="6" s="1"/>
  <c r="BO122" i="6"/>
  <c r="BO123" i="6" s="1"/>
  <c r="BP122" i="6"/>
  <c r="BP123" i="6" s="1"/>
  <c r="BQ122" i="6"/>
  <c r="BQ123" i="6" s="1"/>
  <c r="BR122" i="6"/>
  <c r="BR123" i="6" s="1"/>
  <c r="BS122" i="6"/>
  <c r="BS123" i="6" s="1"/>
  <c r="BT122" i="6"/>
  <c r="BT123" i="6" s="1"/>
  <c r="BU122" i="6"/>
  <c r="BU123" i="6" s="1"/>
  <c r="BV122" i="6"/>
  <c r="BV123" i="6" s="1"/>
  <c r="BW122" i="6"/>
  <c r="BW123" i="6" s="1"/>
  <c r="BX122" i="6"/>
  <c r="BX123" i="6" s="1"/>
  <c r="BY122" i="6"/>
  <c r="BY123" i="6" s="1"/>
  <c r="BZ122" i="6"/>
  <c r="BZ123" i="6" s="1"/>
  <c r="G123" i="6"/>
  <c r="H123" i="6"/>
  <c r="I123" i="6"/>
  <c r="F124" i="6"/>
  <c r="F125" i="6" s="1"/>
  <c r="G124" i="6"/>
  <c r="H124" i="6"/>
  <c r="H125" i="6" s="1"/>
  <c r="I124" i="6"/>
  <c r="I125" i="6" s="1"/>
  <c r="J124" i="6"/>
  <c r="J125" i="6" s="1"/>
  <c r="K124" i="6"/>
  <c r="K125" i="6" s="1"/>
  <c r="L124" i="6"/>
  <c r="L125" i="6" s="1"/>
  <c r="M124" i="6"/>
  <c r="M125" i="6" s="1"/>
  <c r="N124" i="6"/>
  <c r="N125" i="6" s="1"/>
  <c r="O124" i="6"/>
  <c r="O125" i="6" s="1"/>
  <c r="P124" i="6"/>
  <c r="P125" i="6" s="1"/>
  <c r="Q124" i="6"/>
  <c r="Q125" i="6" s="1"/>
  <c r="R124" i="6"/>
  <c r="R125" i="6" s="1"/>
  <c r="S124" i="6"/>
  <c r="S125" i="6" s="1"/>
  <c r="T124" i="6"/>
  <c r="T125" i="6" s="1"/>
  <c r="U124" i="6"/>
  <c r="U125" i="6" s="1"/>
  <c r="V124" i="6"/>
  <c r="V125" i="6" s="1"/>
  <c r="W124" i="6"/>
  <c r="W125" i="6" s="1"/>
  <c r="X124" i="6"/>
  <c r="X125" i="6" s="1"/>
  <c r="Y124" i="6"/>
  <c r="Y125" i="6" s="1"/>
  <c r="Z124" i="6"/>
  <c r="Z125" i="6" s="1"/>
  <c r="AA124" i="6"/>
  <c r="AA125" i="6" s="1"/>
  <c r="AB124" i="6"/>
  <c r="AB125" i="6" s="1"/>
  <c r="AC124" i="6"/>
  <c r="AC125" i="6" s="1"/>
  <c r="AD124" i="6"/>
  <c r="AD125" i="6" s="1"/>
  <c r="AE124" i="6"/>
  <c r="AE125" i="6" s="1"/>
  <c r="AF124" i="6"/>
  <c r="AF125" i="6" s="1"/>
  <c r="AG124" i="6"/>
  <c r="AG125" i="6" s="1"/>
  <c r="AH124" i="6"/>
  <c r="AH125" i="6" s="1"/>
  <c r="AI124" i="6"/>
  <c r="AI125" i="6" s="1"/>
  <c r="AJ124" i="6"/>
  <c r="AJ125" i="6" s="1"/>
  <c r="AK124" i="6"/>
  <c r="AK125" i="6" s="1"/>
  <c r="AL124" i="6"/>
  <c r="AL125" i="6" s="1"/>
  <c r="AM124" i="6"/>
  <c r="AM125" i="6" s="1"/>
  <c r="AN124" i="6"/>
  <c r="AN125" i="6" s="1"/>
  <c r="AO124" i="6"/>
  <c r="AO125" i="6" s="1"/>
  <c r="AP124" i="6"/>
  <c r="AP125" i="6" s="1"/>
  <c r="AQ124" i="6"/>
  <c r="AQ125" i="6" s="1"/>
  <c r="AR124" i="6"/>
  <c r="AR125" i="6" s="1"/>
  <c r="AS124" i="6"/>
  <c r="AS125" i="6" s="1"/>
  <c r="AT124" i="6"/>
  <c r="AT125" i="6" s="1"/>
  <c r="AU124" i="6"/>
  <c r="AU125" i="6" s="1"/>
  <c r="AV124" i="6"/>
  <c r="AV125" i="6" s="1"/>
  <c r="AW124" i="6"/>
  <c r="AW125" i="6" s="1"/>
  <c r="AX124" i="6"/>
  <c r="AX125" i="6" s="1"/>
  <c r="AY124" i="6"/>
  <c r="AY125" i="6" s="1"/>
  <c r="AZ124" i="6"/>
  <c r="AZ125" i="6" s="1"/>
  <c r="BA124" i="6"/>
  <c r="BA125" i="6" s="1"/>
  <c r="BB124" i="6"/>
  <c r="BB125" i="6" s="1"/>
  <c r="BC124" i="6"/>
  <c r="BC125" i="6" s="1"/>
  <c r="BD124" i="6"/>
  <c r="BD125" i="6" s="1"/>
  <c r="BE124" i="6"/>
  <c r="BE125" i="6" s="1"/>
  <c r="BF124" i="6"/>
  <c r="BF125" i="6" s="1"/>
  <c r="BG124" i="6"/>
  <c r="BG125" i="6" s="1"/>
  <c r="BH124" i="6"/>
  <c r="BH125" i="6" s="1"/>
  <c r="BI124" i="6"/>
  <c r="BI125" i="6" s="1"/>
  <c r="BJ124" i="6"/>
  <c r="BJ125" i="6" s="1"/>
  <c r="BK124" i="6"/>
  <c r="BK125" i="6" s="1"/>
  <c r="BL124" i="6"/>
  <c r="BL125" i="6" s="1"/>
  <c r="BM124" i="6"/>
  <c r="BM125" i="6" s="1"/>
  <c r="BN124" i="6"/>
  <c r="BN125" i="6" s="1"/>
  <c r="BO124" i="6"/>
  <c r="BO125" i="6" s="1"/>
  <c r="BP124" i="6"/>
  <c r="BP125" i="6" s="1"/>
  <c r="BQ124" i="6"/>
  <c r="BQ125" i="6" s="1"/>
  <c r="BR124" i="6"/>
  <c r="BR125" i="6" s="1"/>
  <c r="BS124" i="6"/>
  <c r="BS125" i="6" s="1"/>
  <c r="BT124" i="6"/>
  <c r="BT125" i="6" s="1"/>
  <c r="BU124" i="6"/>
  <c r="BU125" i="6" s="1"/>
  <c r="BV124" i="6"/>
  <c r="BV125" i="6" s="1"/>
  <c r="BW124" i="6"/>
  <c r="BW125" i="6" s="1"/>
  <c r="BX124" i="6"/>
  <c r="BX125" i="6" s="1"/>
  <c r="BY124" i="6"/>
  <c r="BY125" i="6" s="1"/>
  <c r="BZ124" i="6"/>
  <c r="BZ125" i="6" s="1"/>
  <c r="G125" i="6"/>
  <c r="F126" i="6"/>
  <c r="F127" i="6" s="1"/>
  <c r="G126" i="6"/>
  <c r="H126" i="6"/>
  <c r="I126" i="6"/>
  <c r="J126" i="6"/>
  <c r="J127" i="6" s="1"/>
  <c r="K126" i="6"/>
  <c r="K127" i="6" s="1"/>
  <c r="L126" i="6"/>
  <c r="L127" i="6" s="1"/>
  <c r="M126" i="6"/>
  <c r="M127" i="6" s="1"/>
  <c r="N126" i="6"/>
  <c r="N127" i="6" s="1"/>
  <c r="O126" i="6"/>
  <c r="O127" i="6" s="1"/>
  <c r="P126" i="6"/>
  <c r="P127" i="6" s="1"/>
  <c r="Q126" i="6"/>
  <c r="Q127" i="6" s="1"/>
  <c r="R126" i="6"/>
  <c r="R127" i="6" s="1"/>
  <c r="S126" i="6"/>
  <c r="S127" i="6" s="1"/>
  <c r="T126" i="6"/>
  <c r="T127" i="6" s="1"/>
  <c r="U126" i="6"/>
  <c r="U127" i="6" s="1"/>
  <c r="V126" i="6"/>
  <c r="V127" i="6" s="1"/>
  <c r="W126" i="6"/>
  <c r="W127" i="6" s="1"/>
  <c r="X126" i="6"/>
  <c r="X127" i="6" s="1"/>
  <c r="Y126" i="6"/>
  <c r="Y127" i="6" s="1"/>
  <c r="Z126" i="6"/>
  <c r="Z127" i="6" s="1"/>
  <c r="AA126" i="6"/>
  <c r="AA127" i="6" s="1"/>
  <c r="AB126" i="6"/>
  <c r="AB127" i="6" s="1"/>
  <c r="AC126" i="6"/>
  <c r="AC127" i="6" s="1"/>
  <c r="AD126" i="6"/>
  <c r="AD127" i="6" s="1"/>
  <c r="AE126" i="6"/>
  <c r="AE127" i="6" s="1"/>
  <c r="AF126" i="6"/>
  <c r="AF127" i="6" s="1"/>
  <c r="AG126" i="6"/>
  <c r="AG127" i="6" s="1"/>
  <c r="AH126" i="6"/>
  <c r="AH127" i="6" s="1"/>
  <c r="AI126" i="6"/>
  <c r="AI127" i="6" s="1"/>
  <c r="AJ126" i="6"/>
  <c r="AJ127" i="6" s="1"/>
  <c r="AK126" i="6"/>
  <c r="AK127" i="6" s="1"/>
  <c r="AL126" i="6"/>
  <c r="AL127" i="6" s="1"/>
  <c r="AM126" i="6"/>
  <c r="AM127" i="6" s="1"/>
  <c r="AN126" i="6"/>
  <c r="AN127" i="6" s="1"/>
  <c r="AO126" i="6"/>
  <c r="AO127" i="6" s="1"/>
  <c r="AP126" i="6"/>
  <c r="AP127" i="6" s="1"/>
  <c r="AQ126" i="6"/>
  <c r="AQ127" i="6" s="1"/>
  <c r="AR126" i="6"/>
  <c r="AR127" i="6" s="1"/>
  <c r="AS126" i="6"/>
  <c r="AS127" i="6" s="1"/>
  <c r="AT126" i="6"/>
  <c r="AT127" i="6" s="1"/>
  <c r="AU126" i="6"/>
  <c r="AU127" i="6" s="1"/>
  <c r="AV126" i="6"/>
  <c r="AV127" i="6" s="1"/>
  <c r="AW126" i="6"/>
  <c r="AW127" i="6" s="1"/>
  <c r="AX126" i="6"/>
  <c r="AX127" i="6" s="1"/>
  <c r="AY126" i="6"/>
  <c r="AY127" i="6" s="1"/>
  <c r="AZ126" i="6"/>
  <c r="AZ127" i="6" s="1"/>
  <c r="BA126" i="6"/>
  <c r="BA127" i="6" s="1"/>
  <c r="BB126" i="6"/>
  <c r="BB127" i="6" s="1"/>
  <c r="BC126" i="6"/>
  <c r="BC127" i="6" s="1"/>
  <c r="BD126" i="6"/>
  <c r="BD127" i="6" s="1"/>
  <c r="BE126" i="6"/>
  <c r="BE127" i="6" s="1"/>
  <c r="BF126" i="6"/>
  <c r="BF127" i="6" s="1"/>
  <c r="BG126" i="6"/>
  <c r="BG127" i="6" s="1"/>
  <c r="BH126" i="6"/>
  <c r="BH127" i="6" s="1"/>
  <c r="BI126" i="6"/>
  <c r="BI127" i="6" s="1"/>
  <c r="BJ126" i="6"/>
  <c r="BJ127" i="6" s="1"/>
  <c r="BK126" i="6"/>
  <c r="BK127" i="6" s="1"/>
  <c r="BL126" i="6"/>
  <c r="BL127" i="6" s="1"/>
  <c r="BM126" i="6"/>
  <c r="BM127" i="6" s="1"/>
  <c r="BN126" i="6"/>
  <c r="BN127" i="6" s="1"/>
  <c r="BO126" i="6"/>
  <c r="BO127" i="6" s="1"/>
  <c r="BP126" i="6"/>
  <c r="BP127" i="6" s="1"/>
  <c r="BQ126" i="6"/>
  <c r="BQ127" i="6" s="1"/>
  <c r="BR126" i="6"/>
  <c r="BR127" i="6" s="1"/>
  <c r="BS126" i="6"/>
  <c r="BS127" i="6" s="1"/>
  <c r="BT126" i="6"/>
  <c r="BT127" i="6" s="1"/>
  <c r="BU126" i="6"/>
  <c r="BU127" i="6" s="1"/>
  <c r="BV126" i="6"/>
  <c r="BV127" i="6" s="1"/>
  <c r="BW126" i="6"/>
  <c r="BW127" i="6" s="1"/>
  <c r="BX126" i="6"/>
  <c r="BX127" i="6" s="1"/>
  <c r="BY126" i="6"/>
  <c r="BY127" i="6" s="1"/>
  <c r="BZ126" i="6"/>
  <c r="BZ127" i="6" s="1"/>
  <c r="G127" i="6"/>
  <c r="H127" i="6"/>
  <c r="I127" i="6"/>
  <c r="F128" i="6"/>
  <c r="F129" i="6" s="1"/>
  <c r="G128" i="6"/>
  <c r="G129" i="6" s="1"/>
  <c r="H128" i="6"/>
  <c r="H129" i="6" s="1"/>
  <c r="I128" i="6"/>
  <c r="I129" i="6" s="1"/>
  <c r="J128" i="6"/>
  <c r="J129" i="6" s="1"/>
  <c r="K128" i="6"/>
  <c r="K129" i="6" s="1"/>
  <c r="L128" i="6"/>
  <c r="L129" i="6" s="1"/>
  <c r="M128" i="6"/>
  <c r="M129" i="6" s="1"/>
  <c r="N128" i="6"/>
  <c r="N129" i="6" s="1"/>
  <c r="O128" i="6"/>
  <c r="O129" i="6" s="1"/>
  <c r="P128" i="6"/>
  <c r="P129" i="6" s="1"/>
  <c r="Q128" i="6"/>
  <c r="Q129" i="6" s="1"/>
  <c r="R128" i="6"/>
  <c r="R129" i="6" s="1"/>
  <c r="S128" i="6"/>
  <c r="S129" i="6" s="1"/>
  <c r="T128" i="6"/>
  <c r="T129" i="6" s="1"/>
  <c r="U128" i="6"/>
  <c r="U129" i="6" s="1"/>
  <c r="V128" i="6"/>
  <c r="V129" i="6" s="1"/>
  <c r="W128" i="6"/>
  <c r="W129" i="6" s="1"/>
  <c r="X128" i="6"/>
  <c r="X129" i="6" s="1"/>
  <c r="Y128" i="6"/>
  <c r="Y129" i="6" s="1"/>
  <c r="Z128" i="6"/>
  <c r="Z129" i="6" s="1"/>
  <c r="AA128" i="6"/>
  <c r="AA129" i="6" s="1"/>
  <c r="AB128" i="6"/>
  <c r="AB129" i="6" s="1"/>
  <c r="AC128" i="6"/>
  <c r="AC129" i="6" s="1"/>
  <c r="AD128" i="6"/>
  <c r="AD129" i="6" s="1"/>
  <c r="AE128" i="6"/>
  <c r="AE129" i="6" s="1"/>
  <c r="AF128" i="6"/>
  <c r="AF129" i="6" s="1"/>
  <c r="AG128" i="6"/>
  <c r="AG129" i="6" s="1"/>
  <c r="AH128" i="6"/>
  <c r="AH129" i="6" s="1"/>
  <c r="AI128" i="6"/>
  <c r="AI129" i="6" s="1"/>
  <c r="AJ128" i="6"/>
  <c r="AJ129" i="6" s="1"/>
  <c r="AK128" i="6"/>
  <c r="AK129" i="6" s="1"/>
  <c r="AL128" i="6"/>
  <c r="AL129" i="6" s="1"/>
  <c r="AM128" i="6"/>
  <c r="AM129" i="6" s="1"/>
  <c r="AN128" i="6"/>
  <c r="AN129" i="6" s="1"/>
  <c r="AO128" i="6"/>
  <c r="AO129" i="6" s="1"/>
  <c r="AP128" i="6"/>
  <c r="AP129" i="6" s="1"/>
  <c r="AQ128" i="6"/>
  <c r="AQ129" i="6" s="1"/>
  <c r="AR128" i="6"/>
  <c r="AR129" i="6" s="1"/>
  <c r="AS128" i="6"/>
  <c r="AS129" i="6" s="1"/>
  <c r="AT128" i="6"/>
  <c r="AT129" i="6" s="1"/>
  <c r="AU128" i="6"/>
  <c r="AU129" i="6" s="1"/>
  <c r="AV128" i="6"/>
  <c r="AV129" i="6" s="1"/>
  <c r="AW128" i="6"/>
  <c r="AW129" i="6" s="1"/>
  <c r="AX128" i="6"/>
  <c r="AX129" i="6" s="1"/>
  <c r="AY128" i="6"/>
  <c r="AY129" i="6" s="1"/>
  <c r="AZ128" i="6"/>
  <c r="AZ129" i="6" s="1"/>
  <c r="BA128" i="6"/>
  <c r="BA129" i="6" s="1"/>
  <c r="BB128" i="6"/>
  <c r="BB129" i="6" s="1"/>
  <c r="BC128" i="6"/>
  <c r="BC129" i="6" s="1"/>
  <c r="BD128" i="6"/>
  <c r="BD129" i="6" s="1"/>
  <c r="BE128" i="6"/>
  <c r="BE129" i="6" s="1"/>
  <c r="BF128" i="6"/>
  <c r="BF129" i="6" s="1"/>
  <c r="BG128" i="6"/>
  <c r="BG129" i="6" s="1"/>
  <c r="BH128" i="6"/>
  <c r="BH129" i="6" s="1"/>
  <c r="BI128" i="6"/>
  <c r="BI129" i="6" s="1"/>
  <c r="BJ128" i="6"/>
  <c r="BJ129" i="6" s="1"/>
  <c r="BK128" i="6"/>
  <c r="BK129" i="6" s="1"/>
  <c r="BL128" i="6"/>
  <c r="BL129" i="6" s="1"/>
  <c r="BM128" i="6"/>
  <c r="BM129" i="6" s="1"/>
  <c r="BN128" i="6"/>
  <c r="BN129" i="6" s="1"/>
  <c r="BO128" i="6"/>
  <c r="BO129" i="6" s="1"/>
  <c r="BP128" i="6"/>
  <c r="BP129" i="6" s="1"/>
  <c r="BQ128" i="6"/>
  <c r="BQ129" i="6" s="1"/>
  <c r="BR128" i="6"/>
  <c r="BR129" i="6" s="1"/>
  <c r="BS128" i="6"/>
  <c r="BS129" i="6" s="1"/>
  <c r="BT128" i="6"/>
  <c r="BT129" i="6" s="1"/>
  <c r="BU128" i="6"/>
  <c r="BU129" i="6" s="1"/>
  <c r="BV128" i="6"/>
  <c r="BV129" i="6" s="1"/>
  <c r="BW128" i="6"/>
  <c r="BW129" i="6" s="1"/>
  <c r="BX128" i="6"/>
  <c r="BX129" i="6" s="1"/>
  <c r="BY128" i="6"/>
  <c r="BY129" i="6" s="1"/>
  <c r="BZ128" i="6"/>
  <c r="BZ129" i="6" s="1"/>
  <c r="F130" i="6"/>
  <c r="F131" i="6" s="1"/>
  <c r="G130" i="6"/>
  <c r="G131" i="6" s="1"/>
  <c r="H130" i="6"/>
  <c r="H131" i="6" s="1"/>
  <c r="I130" i="6"/>
  <c r="I131" i="6" s="1"/>
  <c r="J130" i="6"/>
  <c r="J131" i="6" s="1"/>
  <c r="K130" i="6"/>
  <c r="K131" i="6" s="1"/>
  <c r="L130" i="6"/>
  <c r="L131" i="6" s="1"/>
  <c r="M130" i="6"/>
  <c r="M131" i="6" s="1"/>
  <c r="N130" i="6"/>
  <c r="N131" i="6" s="1"/>
  <c r="O130" i="6"/>
  <c r="O131" i="6" s="1"/>
  <c r="P130" i="6"/>
  <c r="P131" i="6" s="1"/>
  <c r="Q130" i="6"/>
  <c r="Q131" i="6" s="1"/>
  <c r="R130" i="6"/>
  <c r="R131" i="6" s="1"/>
  <c r="S130" i="6"/>
  <c r="S131" i="6" s="1"/>
  <c r="T130" i="6"/>
  <c r="T131" i="6" s="1"/>
  <c r="U130" i="6"/>
  <c r="U131" i="6" s="1"/>
  <c r="V130" i="6"/>
  <c r="V131" i="6" s="1"/>
  <c r="W130" i="6"/>
  <c r="W131" i="6" s="1"/>
  <c r="X130" i="6"/>
  <c r="X131" i="6" s="1"/>
  <c r="Y130" i="6"/>
  <c r="Y131" i="6" s="1"/>
  <c r="Z130" i="6"/>
  <c r="Z131" i="6" s="1"/>
  <c r="AA130" i="6"/>
  <c r="AA131" i="6" s="1"/>
  <c r="AB130" i="6"/>
  <c r="AB131" i="6" s="1"/>
  <c r="AC130" i="6"/>
  <c r="AC131" i="6" s="1"/>
  <c r="AD130" i="6"/>
  <c r="AD131" i="6" s="1"/>
  <c r="AE130" i="6"/>
  <c r="AE131" i="6" s="1"/>
  <c r="AF130" i="6"/>
  <c r="AF131" i="6" s="1"/>
  <c r="AG130" i="6"/>
  <c r="AG131" i="6" s="1"/>
  <c r="AH130" i="6"/>
  <c r="AH131" i="6" s="1"/>
  <c r="AI130" i="6"/>
  <c r="AI131" i="6" s="1"/>
  <c r="AJ130" i="6"/>
  <c r="AJ131" i="6" s="1"/>
  <c r="AK130" i="6"/>
  <c r="AK131" i="6" s="1"/>
  <c r="AL130" i="6"/>
  <c r="AL131" i="6" s="1"/>
  <c r="AM130" i="6"/>
  <c r="AM131" i="6" s="1"/>
  <c r="AN130" i="6"/>
  <c r="AN131" i="6" s="1"/>
  <c r="AO130" i="6"/>
  <c r="AO131" i="6" s="1"/>
  <c r="AP130" i="6"/>
  <c r="AP131" i="6" s="1"/>
  <c r="AQ130" i="6"/>
  <c r="AQ131" i="6" s="1"/>
  <c r="AR130" i="6"/>
  <c r="AR131" i="6" s="1"/>
  <c r="AS130" i="6"/>
  <c r="AS131" i="6" s="1"/>
  <c r="AT130" i="6"/>
  <c r="AT131" i="6" s="1"/>
  <c r="AU130" i="6"/>
  <c r="AU131" i="6" s="1"/>
  <c r="AV130" i="6"/>
  <c r="AV131" i="6" s="1"/>
  <c r="AW130" i="6"/>
  <c r="AW131" i="6" s="1"/>
  <c r="AX130" i="6"/>
  <c r="AX131" i="6" s="1"/>
  <c r="AY130" i="6"/>
  <c r="AY131" i="6" s="1"/>
  <c r="AZ130" i="6"/>
  <c r="AZ131" i="6" s="1"/>
  <c r="BA130" i="6"/>
  <c r="BA131" i="6" s="1"/>
  <c r="BB130" i="6"/>
  <c r="BB131" i="6" s="1"/>
  <c r="BC130" i="6"/>
  <c r="BC131" i="6" s="1"/>
  <c r="BD130" i="6"/>
  <c r="BD131" i="6" s="1"/>
  <c r="BE130" i="6"/>
  <c r="BE131" i="6" s="1"/>
  <c r="BF130" i="6"/>
  <c r="BF131" i="6" s="1"/>
  <c r="BG130" i="6"/>
  <c r="BG131" i="6" s="1"/>
  <c r="BH130" i="6"/>
  <c r="BH131" i="6" s="1"/>
  <c r="BI130" i="6"/>
  <c r="BI131" i="6" s="1"/>
  <c r="BJ130" i="6"/>
  <c r="BJ131" i="6" s="1"/>
  <c r="BK130" i="6"/>
  <c r="BK131" i="6" s="1"/>
  <c r="BL130" i="6"/>
  <c r="BL131" i="6" s="1"/>
  <c r="BM130" i="6"/>
  <c r="BM131" i="6" s="1"/>
  <c r="BN130" i="6"/>
  <c r="BN131" i="6" s="1"/>
  <c r="BO130" i="6"/>
  <c r="BO131" i="6" s="1"/>
  <c r="BP130" i="6"/>
  <c r="BP131" i="6" s="1"/>
  <c r="BQ130" i="6"/>
  <c r="BQ131" i="6" s="1"/>
  <c r="BR130" i="6"/>
  <c r="BR131" i="6" s="1"/>
  <c r="BS130" i="6"/>
  <c r="BS131" i="6" s="1"/>
  <c r="BT130" i="6"/>
  <c r="BT131" i="6" s="1"/>
  <c r="BU130" i="6"/>
  <c r="BU131" i="6" s="1"/>
  <c r="BV130" i="6"/>
  <c r="BV131" i="6" s="1"/>
  <c r="BW130" i="6"/>
  <c r="BW131" i="6" s="1"/>
  <c r="BX130" i="6"/>
  <c r="BX131" i="6" s="1"/>
  <c r="BY130" i="6"/>
  <c r="BY131" i="6" s="1"/>
  <c r="BZ130" i="6"/>
  <c r="BZ131" i="6" s="1"/>
  <c r="F132" i="6"/>
  <c r="F133" i="6" s="1"/>
  <c r="G132" i="6"/>
  <c r="G133" i="6" s="1"/>
  <c r="H132" i="6"/>
  <c r="H133" i="6" s="1"/>
  <c r="I132" i="6"/>
  <c r="I133" i="6" s="1"/>
  <c r="J132" i="6"/>
  <c r="J133" i="6" s="1"/>
  <c r="K132" i="6"/>
  <c r="K133" i="6" s="1"/>
  <c r="L132" i="6"/>
  <c r="L133" i="6" s="1"/>
  <c r="M132" i="6"/>
  <c r="M133" i="6" s="1"/>
  <c r="N132" i="6"/>
  <c r="N133" i="6" s="1"/>
  <c r="O132" i="6"/>
  <c r="O133" i="6" s="1"/>
  <c r="P132" i="6"/>
  <c r="P133" i="6" s="1"/>
  <c r="Q132" i="6"/>
  <c r="Q133" i="6" s="1"/>
  <c r="R132" i="6"/>
  <c r="R133" i="6" s="1"/>
  <c r="S132" i="6"/>
  <c r="S133" i="6" s="1"/>
  <c r="T132" i="6"/>
  <c r="T133" i="6" s="1"/>
  <c r="U132" i="6"/>
  <c r="U133" i="6" s="1"/>
  <c r="V132" i="6"/>
  <c r="V133" i="6" s="1"/>
  <c r="W132" i="6"/>
  <c r="W133" i="6" s="1"/>
  <c r="X132" i="6"/>
  <c r="X133" i="6" s="1"/>
  <c r="Y132" i="6"/>
  <c r="Y133" i="6" s="1"/>
  <c r="Z132" i="6"/>
  <c r="Z133" i="6" s="1"/>
  <c r="AA132" i="6"/>
  <c r="AA133" i="6" s="1"/>
  <c r="AB132" i="6"/>
  <c r="AB133" i="6" s="1"/>
  <c r="AC132" i="6"/>
  <c r="AC133" i="6" s="1"/>
  <c r="AD132" i="6"/>
  <c r="AD133" i="6" s="1"/>
  <c r="AE132" i="6"/>
  <c r="AE133" i="6" s="1"/>
  <c r="AF132" i="6"/>
  <c r="AF133" i="6" s="1"/>
  <c r="AG132" i="6"/>
  <c r="AG133" i="6" s="1"/>
  <c r="AH132" i="6"/>
  <c r="AH133" i="6" s="1"/>
  <c r="AI132" i="6"/>
  <c r="AI133" i="6" s="1"/>
  <c r="AJ132" i="6"/>
  <c r="AJ133" i="6" s="1"/>
  <c r="AK132" i="6"/>
  <c r="AK133" i="6" s="1"/>
  <c r="AL132" i="6"/>
  <c r="AL133" i="6" s="1"/>
  <c r="AM132" i="6"/>
  <c r="AM133" i="6" s="1"/>
  <c r="AN132" i="6"/>
  <c r="AN133" i="6" s="1"/>
  <c r="AO132" i="6"/>
  <c r="AO133" i="6" s="1"/>
  <c r="AP132" i="6"/>
  <c r="AP133" i="6" s="1"/>
  <c r="AQ132" i="6"/>
  <c r="AQ133" i="6" s="1"/>
  <c r="AR132" i="6"/>
  <c r="AR133" i="6" s="1"/>
  <c r="AS132" i="6"/>
  <c r="AS133" i="6" s="1"/>
  <c r="AT132" i="6"/>
  <c r="AT133" i="6" s="1"/>
  <c r="AU132" i="6"/>
  <c r="AU133" i="6" s="1"/>
  <c r="AV132" i="6"/>
  <c r="AV133" i="6" s="1"/>
  <c r="AW132" i="6"/>
  <c r="AW133" i="6" s="1"/>
  <c r="AX132" i="6"/>
  <c r="AX133" i="6" s="1"/>
  <c r="AY132" i="6"/>
  <c r="AY133" i="6" s="1"/>
  <c r="AZ132" i="6"/>
  <c r="AZ133" i="6" s="1"/>
  <c r="BA132" i="6"/>
  <c r="BA133" i="6" s="1"/>
  <c r="BB132" i="6"/>
  <c r="BB133" i="6" s="1"/>
  <c r="BC132" i="6"/>
  <c r="BC133" i="6" s="1"/>
  <c r="BD132" i="6"/>
  <c r="BD133" i="6" s="1"/>
  <c r="BE132" i="6"/>
  <c r="BE133" i="6" s="1"/>
  <c r="BF132" i="6"/>
  <c r="BF133" i="6" s="1"/>
  <c r="BG132" i="6"/>
  <c r="BG133" i="6" s="1"/>
  <c r="BH132" i="6"/>
  <c r="BH133" i="6" s="1"/>
  <c r="BI132" i="6"/>
  <c r="BI133" i="6" s="1"/>
  <c r="BJ132" i="6"/>
  <c r="BJ133" i="6" s="1"/>
  <c r="BK132" i="6"/>
  <c r="BK133" i="6" s="1"/>
  <c r="BL132" i="6"/>
  <c r="BL133" i="6" s="1"/>
  <c r="BM132" i="6"/>
  <c r="BM133" i="6" s="1"/>
  <c r="BN132" i="6"/>
  <c r="BN133" i="6" s="1"/>
  <c r="BO132" i="6"/>
  <c r="BO133" i="6" s="1"/>
  <c r="BP132" i="6"/>
  <c r="BP133" i="6" s="1"/>
  <c r="BQ132" i="6"/>
  <c r="BQ133" i="6" s="1"/>
  <c r="BR132" i="6"/>
  <c r="BR133" i="6" s="1"/>
  <c r="BS132" i="6"/>
  <c r="BS133" i="6" s="1"/>
  <c r="BT132" i="6"/>
  <c r="BT133" i="6" s="1"/>
  <c r="BU132" i="6"/>
  <c r="BU133" i="6" s="1"/>
  <c r="BV132" i="6"/>
  <c r="BV133" i="6" s="1"/>
  <c r="BW132" i="6"/>
  <c r="BW133" i="6" s="1"/>
  <c r="BX132" i="6"/>
  <c r="BX133" i="6" s="1"/>
  <c r="BY132" i="6"/>
  <c r="BY133" i="6" s="1"/>
  <c r="BZ132" i="6"/>
  <c r="BZ133" i="6" s="1"/>
  <c r="F134" i="6"/>
  <c r="F135" i="6" s="1"/>
  <c r="G134" i="6"/>
  <c r="G135" i="6" s="1"/>
  <c r="H134" i="6"/>
  <c r="H135" i="6" s="1"/>
  <c r="I134" i="6"/>
  <c r="I135" i="6" s="1"/>
  <c r="J134" i="6"/>
  <c r="J135" i="6" s="1"/>
  <c r="K134" i="6"/>
  <c r="K135" i="6" s="1"/>
  <c r="L134" i="6"/>
  <c r="L135" i="6" s="1"/>
  <c r="M134" i="6"/>
  <c r="M135" i="6" s="1"/>
  <c r="N134" i="6"/>
  <c r="N135" i="6" s="1"/>
  <c r="O134" i="6"/>
  <c r="O135" i="6" s="1"/>
  <c r="P134" i="6"/>
  <c r="P135" i="6" s="1"/>
  <c r="Q134" i="6"/>
  <c r="Q135" i="6" s="1"/>
  <c r="R134" i="6"/>
  <c r="R135" i="6" s="1"/>
  <c r="S134" i="6"/>
  <c r="S135" i="6" s="1"/>
  <c r="T134" i="6"/>
  <c r="T135" i="6" s="1"/>
  <c r="U134" i="6"/>
  <c r="U135" i="6" s="1"/>
  <c r="V134" i="6"/>
  <c r="V135" i="6" s="1"/>
  <c r="W134" i="6"/>
  <c r="W135" i="6" s="1"/>
  <c r="X134" i="6"/>
  <c r="X135" i="6" s="1"/>
  <c r="Y134" i="6"/>
  <c r="Y135" i="6" s="1"/>
  <c r="Z134" i="6"/>
  <c r="Z135" i="6" s="1"/>
  <c r="AA134" i="6"/>
  <c r="AA135" i="6" s="1"/>
  <c r="AB134" i="6"/>
  <c r="AB135" i="6" s="1"/>
  <c r="AC134" i="6"/>
  <c r="AC135" i="6" s="1"/>
  <c r="AD134" i="6"/>
  <c r="AD135" i="6" s="1"/>
  <c r="AE134" i="6"/>
  <c r="AE135" i="6" s="1"/>
  <c r="AF134" i="6"/>
  <c r="AF135" i="6" s="1"/>
  <c r="AG134" i="6"/>
  <c r="AG135" i="6" s="1"/>
  <c r="AH134" i="6"/>
  <c r="AH135" i="6" s="1"/>
  <c r="AI134" i="6"/>
  <c r="AI135" i="6" s="1"/>
  <c r="AJ134" i="6"/>
  <c r="AJ135" i="6" s="1"/>
  <c r="AK134" i="6"/>
  <c r="AK135" i="6" s="1"/>
  <c r="AL134" i="6"/>
  <c r="AL135" i="6" s="1"/>
  <c r="AM134" i="6"/>
  <c r="AM135" i="6" s="1"/>
  <c r="AN134" i="6"/>
  <c r="AN135" i="6" s="1"/>
  <c r="AO134" i="6"/>
  <c r="AO135" i="6" s="1"/>
  <c r="AP134" i="6"/>
  <c r="AP135" i="6" s="1"/>
  <c r="AQ134" i="6"/>
  <c r="AQ135" i="6" s="1"/>
  <c r="AR134" i="6"/>
  <c r="AR135" i="6" s="1"/>
  <c r="AS134" i="6"/>
  <c r="AS135" i="6" s="1"/>
  <c r="AT134" i="6"/>
  <c r="AT135" i="6" s="1"/>
  <c r="AU134" i="6"/>
  <c r="AU135" i="6" s="1"/>
  <c r="AV134" i="6"/>
  <c r="AV135" i="6" s="1"/>
  <c r="AW134" i="6"/>
  <c r="AW135" i="6" s="1"/>
  <c r="AX134" i="6"/>
  <c r="AX135" i="6" s="1"/>
  <c r="AY134" i="6"/>
  <c r="AY135" i="6" s="1"/>
  <c r="AZ134" i="6"/>
  <c r="AZ135" i="6" s="1"/>
  <c r="BA134" i="6"/>
  <c r="BA135" i="6" s="1"/>
  <c r="BB134" i="6"/>
  <c r="BB135" i="6" s="1"/>
  <c r="BC134" i="6"/>
  <c r="BC135" i="6" s="1"/>
  <c r="BD134" i="6"/>
  <c r="BD135" i="6" s="1"/>
  <c r="BE134" i="6"/>
  <c r="BE135" i="6" s="1"/>
  <c r="BF134" i="6"/>
  <c r="BF135" i="6" s="1"/>
  <c r="BG134" i="6"/>
  <c r="BG135" i="6" s="1"/>
  <c r="BH134" i="6"/>
  <c r="BH135" i="6" s="1"/>
  <c r="BI134" i="6"/>
  <c r="BI135" i="6" s="1"/>
  <c r="BJ134" i="6"/>
  <c r="BJ135" i="6" s="1"/>
  <c r="BK134" i="6"/>
  <c r="BK135" i="6" s="1"/>
  <c r="BL134" i="6"/>
  <c r="BL135" i="6" s="1"/>
  <c r="BM134" i="6"/>
  <c r="BM135" i="6" s="1"/>
  <c r="BN134" i="6"/>
  <c r="BN135" i="6" s="1"/>
  <c r="BO134" i="6"/>
  <c r="BO135" i="6" s="1"/>
  <c r="BP134" i="6"/>
  <c r="BP135" i="6" s="1"/>
  <c r="BQ134" i="6"/>
  <c r="BQ135" i="6" s="1"/>
  <c r="BR134" i="6"/>
  <c r="BR135" i="6" s="1"/>
  <c r="BS134" i="6"/>
  <c r="BS135" i="6" s="1"/>
  <c r="BT134" i="6"/>
  <c r="BT135" i="6" s="1"/>
  <c r="BU134" i="6"/>
  <c r="BU135" i="6" s="1"/>
  <c r="BV134" i="6"/>
  <c r="BV135" i="6" s="1"/>
  <c r="BW134" i="6"/>
  <c r="BW135" i="6" s="1"/>
  <c r="BX134" i="6"/>
  <c r="BX135" i="6" s="1"/>
  <c r="BY134" i="6"/>
  <c r="BY135" i="6" s="1"/>
  <c r="BZ134" i="6"/>
  <c r="BZ135" i="6" s="1"/>
  <c r="F136" i="6"/>
  <c r="F137" i="6" s="1"/>
  <c r="G136" i="6"/>
  <c r="G137" i="6" s="1"/>
  <c r="H136" i="6"/>
  <c r="H137" i="6" s="1"/>
  <c r="I136" i="6"/>
  <c r="I137" i="6" s="1"/>
  <c r="J136" i="6"/>
  <c r="J137" i="6" s="1"/>
  <c r="K136" i="6"/>
  <c r="L136" i="6"/>
  <c r="L137" i="6" s="1"/>
  <c r="M136" i="6"/>
  <c r="M137" i="6" s="1"/>
  <c r="N136" i="6"/>
  <c r="N137" i="6" s="1"/>
  <c r="O136" i="6"/>
  <c r="O137" i="6" s="1"/>
  <c r="P136" i="6"/>
  <c r="P137" i="6" s="1"/>
  <c r="Q136" i="6"/>
  <c r="Q137" i="6" s="1"/>
  <c r="R136" i="6"/>
  <c r="R137" i="6" s="1"/>
  <c r="S136" i="6"/>
  <c r="S137" i="6" s="1"/>
  <c r="T136" i="6"/>
  <c r="T137" i="6" s="1"/>
  <c r="U136" i="6"/>
  <c r="U137" i="6" s="1"/>
  <c r="V136" i="6"/>
  <c r="V137" i="6" s="1"/>
  <c r="W136" i="6"/>
  <c r="W137" i="6" s="1"/>
  <c r="X136" i="6"/>
  <c r="X137" i="6" s="1"/>
  <c r="Y136" i="6"/>
  <c r="Y137" i="6" s="1"/>
  <c r="Z136" i="6"/>
  <c r="Z137" i="6" s="1"/>
  <c r="AA136" i="6"/>
  <c r="AA137" i="6" s="1"/>
  <c r="AB136" i="6"/>
  <c r="AB137" i="6" s="1"/>
  <c r="AC136" i="6"/>
  <c r="AC137" i="6" s="1"/>
  <c r="AD136" i="6"/>
  <c r="AD137" i="6" s="1"/>
  <c r="AE136" i="6"/>
  <c r="AE137" i="6" s="1"/>
  <c r="AF136" i="6"/>
  <c r="AF137" i="6" s="1"/>
  <c r="AG136" i="6"/>
  <c r="AG137" i="6" s="1"/>
  <c r="AH136" i="6"/>
  <c r="AH137" i="6" s="1"/>
  <c r="AI136" i="6"/>
  <c r="AI137" i="6" s="1"/>
  <c r="AJ136" i="6"/>
  <c r="AJ137" i="6" s="1"/>
  <c r="AK136" i="6"/>
  <c r="AK137" i="6" s="1"/>
  <c r="AL136" i="6"/>
  <c r="AL137" i="6" s="1"/>
  <c r="AM136" i="6"/>
  <c r="AM137" i="6" s="1"/>
  <c r="AN136" i="6"/>
  <c r="AN137" i="6" s="1"/>
  <c r="AO136" i="6"/>
  <c r="AO137" i="6" s="1"/>
  <c r="AP136" i="6"/>
  <c r="AP137" i="6" s="1"/>
  <c r="AQ136" i="6"/>
  <c r="AQ137" i="6" s="1"/>
  <c r="AR136" i="6"/>
  <c r="AR137" i="6" s="1"/>
  <c r="AS136" i="6"/>
  <c r="AS137" i="6" s="1"/>
  <c r="AT136" i="6"/>
  <c r="AT137" i="6" s="1"/>
  <c r="AU136" i="6"/>
  <c r="AU137" i="6" s="1"/>
  <c r="AV136" i="6"/>
  <c r="AV137" i="6" s="1"/>
  <c r="AW136" i="6"/>
  <c r="AW137" i="6" s="1"/>
  <c r="AX136" i="6"/>
  <c r="AX137" i="6" s="1"/>
  <c r="AY136" i="6"/>
  <c r="AY137" i="6" s="1"/>
  <c r="AZ136" i="6"/>
  <c r="AZ137" i="6" s="1"/>
  <c r="BA136" i="6"/>
  <c r="BA137" i="6" s="1"/>
  <c r="BB136" i="6"/>
  <c r="BB137" i="6" s="1"/>
  <c r="BC136" i="6"/>
  <c r="BC137" i="6" s="1"/>
  <c r="BD136" i="6"/>
  <c r="BD137" i="6" s="1"/>
  <c r="BE136" i="6"/>
  <c r="BE137" i="6" s="1"/>
  <c r="BF136" i="6"/>
  <c r="BF137" i="6" s="1"/>
  <c r="BG136" i="6"/>
  <c r="BG137" i="6" s="1"/>
  <c r="BH136" i="6"/>
  <c r="BH137" i="6" s="1"/>
  <c r="BI136" i="6"/>
  <c r="BI137" i="6" s="1"/>
  <c r="BJ136" i="6"/>
  <c r="BJ137" i="6" s="1"/>
  <c r="BK136" i="6"/>
  <c r="BK137" i="6" s="1"/>
  <c r="BL136" i="6"/>
  <c r="BL137" i="6" s="1"/>
  <c r="BM136" i="6"/>
  <c r="BM137" i="6" s="1"/>
  <c r="BN136" i="6"/>
  <c r="BN137" i="6" s="1"/>
  <c r="BO136" i="6"/>
  <c r="BO137" i="6" s="1"/>
  <c r="BP136" i="6"/>
  <c r="BP137" i="6" s="1"/>
  <c r="BQ136" i="6"/>
  <c r="BQ137" i="6" s="1"/>
  <c r="BR136" i="6"/>
  <c r="BR137" i="6" s="1"/>
  <c r="BS136" i="6"/>
  <c r="BS137" i="6" s="1"/>
  <c r="BT136" i="6"/>
  <c r="BT137" i="6" s="1"/>
  <c r="BU136" i="6"/>
  <c r="BU137" i="6" s="1"/>
  <c r="BV136" i="6"/>
  <c r="BV137" i="6" s="1"/>
  <c r="BW136" i="6"/>
  <c r="BW137" i="6" s="1"/>
  <c r="BX136" i="6"/>
  <c r="BX137" i="6" s="1"/>
  <c r="BY136" i="6"/>
  <c r="BY137" i="6" s="1"/>
  <c r="BZ136" i="6"/>
  <c r="BZ137" i="6" s="1"/>
  <c r="K137" i="6"/>
  <c r="F138" i="6"/>
  <c r="F139" i="6" s="1"/>
  <c r="G138" i="6"/>
  <c r="H138" i="6"/>
  <c r="I138" i="6"/>
  <c r="J138" i="6"/>
  <c r="J139" i="6" s="1"/>
  <c r="K138" i="6"/>
  <c r="K139" i="6" s="1"/>
  <c r="L138" i="6"/>
  <c r="L139" i="6" s="1"/>
  <c r="M138" i="6"/>
  <c r="M139" i="6" s="1"/>
  <c r="N138" i="6"/>
  <c r="N139" i="6" s="1"/>
  <c r="O138" i="6"/>
  <c r="O139" i="6" s="1"/>
  <c r="P138" i="6"/>
  <c r="P139" i="6" s="1"/>
  <c r="Q138" i="6"/>
  <c r="Q139" i="6" s="1"/>
  <c r="R138" i="6"/>
  <c r="R139" i="6" s="1"/>
  <c r="S138" i="6"/>
  <c r="S139" i="6" s="1"/>
  <c r="T138" i="6"/>
  <c r="T139" i="6" s="1"/>
  <c r="U138" i="6"/>
  <c r="U139" i="6" s="1"/>
  <c r="V138" i="6"/>
  <c r="V139" i="6" s="1"/>
  <c r="W138" i="6"/>
  <c r="W139" i="6" s="1"/>
  <c r="X138" i="6"/>
  <c r="X139" i="6" s="1"/>
  <c r="Y138" i="6"/>
  <c r="Y139" i="6" s="1"/>
  <c r="Z138" i="6"/>
  <c r="Z139" i="6" s="1"/>
  <c r="AA138" i="6"/>
  <c r="AA139" i="6" s="1"/>
  <c r="AB138" i="6"/>
  <c r="AB139" i="6" s="1"/>
  <c r="AC138" i="6"/>
  <c r="AC139" i="6" s="1"/>
  <c r="AD138" i="6"/>
  <c r="AD139" i="6" s="1"/>
  <c r="AE138" i="6"/>
  <c r="AE139" i="6" s="1"/>
  <c r="AF138" i="6"/>
  <c r="AF139" i="6" s="1"/>
  <c r="AG138" i="6"/>
  <c r="AG139" i="6" s="1"/>
  <c r="AH138" i="6"/>
  <c r="AH139" i="6" s="1"/>
  <c r="AI138" i="6"/>
  <c r="AI139" i="6" s="1"/>
  <c r="AJ138" i="6"/>
  <c r="AJ139" i="6" s="1"/>
  <c r="AK138" i="6"/>
  <c r="AK139" i="6" s="1"/>
  <c r="AL138" i="6"/>
  <c r="AL139" i="6" s="1"/>
  <c r="AM138" i="6"/>
  <c r="AM139" i="6" s="1"/>
  <c r="AN138" i="6"/>
  <c r="AN139" i="6" s="1"/>
  <c r="AO138" i="6"/>
  <c r="AO139" i="6" s="1"/>
  <c r="AP138" i="6"/>
  <c r="AP139" i="6" s="1"/>
  <c r="AQ138" i="6"/>
  <c r="AQ139" i="6" s="1"/>
  <c r="AR138" i="6"/>
  <c r="AR139" i="6" s="1"/>
  <c r="AS138" i="6"/>
  <c r="AS139" i="6" s="1"/>
  <c r="AT138" i="6"/>
  <c r="AT139" i="6" s="1"/>
  <c r="AU138" i="6"/>
  <c r="AU139" i="6" s="1"/>
  <c r="AV138" i="6"/>
  <c r="AV139" i="6" s="1"/>
  <c r="AW138" i="6"/>
  <c r="AW139" i="6" s="1"/>
  <c r="AX138" i="6"/>
  <c r="AX139" i="6" s="1"/>
  <c r="AY138" i="6"/>
  <c r="AY139" i="6" s="1"/>
  <c r="AZ138" i="6"/>
  <c r="AZ139" i="6" s="1"/>
  <c r="BA138" i="6"/>
  <c r="BA139" i="6" s="1"/>
  <c r="BB138" i="6"/>
  <c r="BB139" i="6" s="1"/>
  <c r="BC138" i="6"/>
  <c r="BC139" i="6" s="1"/>
  <c r="BD138" i="6"/>
  <c r="BD139" i="6" s="1"/>
  <c r="BE138" i="6"/>
  <c r="BE139" i="6" s="1"/>
  <c r="BF138" i="6"/>
  <c r="BF139" i="6" s="1"/>
  <c r="BG138" i="6"/>
  <c r="BG139" i="6" s="1"/>
  <c r="BH138" i="6"/>
  <c r="BH139" i="6" s="1"/>
  <c r="BI138" i="6"/>
  <c r="BI139" i="6" s="1"/>
  <c r="BJ138" i="6"/>
  <c r="BJ139" i="6" s="1"/>
  <c r="BK138" i="6"/>
  <c r="BK139" i="6" s="1"/>
  <c r="BL138" i="6"/>
  <c r="BL139" i="6" s="1"/>
  <c r="BM138" i="6"/>
  <c r="BM139" i="6" s="1"/>
  <c r="BN138" i="6"/>
  <c r="BN139" i="6" s="1"/>
  <c r="BO138" i="6"/>
  <c r="BO139" i="6" s="1"/>
  <c r="BP138" i="6"/>
  <c r="BP139" i="6" s="1"/>
  <c r="BQ138" i="6"/>
  <c r="BQ139" i="6" s="1"/>
  <c r="BR138" i="6"/>
  <c r="BR139" i="6" s="1"/>
  <c r="BS138" i="6"/>
  <c r="BS139" i="6" s="1"/>
  <c r="BT138" i="6"/>
  <c r="BT139" i="6" s="1"/>
  <c r="BU138" i="6"/>
  <c r="BU139" i="6" s="1"/>
  <c r="BV138" i="6"/>
  <c r="BV139" i="6" s="1"/>
  <c r="BW138" i="6"/>
  <c r="BW139" i="6" s="1"/>
  <c r="BX138" i="6"/>
  <c r="BX139" i="6" s="1"/>
  <c r="BY138" i="6"/>
  <c r="BY139" i="6" s="1"/>
  <c r="BZ138" i="6"/>
  <c r="BZ139" i="6" s="1"/>
  <c r="G139" i="6"/>
  <c r="H139" i="6"/>
  <c r="I139" i="6"/>
  <c r="F140" i="6"/>
  <c r="F141" i="6" s="1"/>
  <c r="G140" i="6"/>
  <c r="G141" i="6" s="1"/>
  <c r="H140" i="6"/>
  <c r="H141" i="6" s="1"/>
  <c r="I140" i="6"/>
  <c r="I141" i="6" s="1"/>
  <c r="J140" i="6"/>
  <c r="J141" i="6" s="1"/>
  <c r="K140" i="6"/>
  <c r="K141" i="6" s="1"/>
  <c r="L140" i="6"/>
  <c r="L141" i="6" s="1"/>
  <c r="M140" i="6"/>
  <c r="M141" i="6" s="1"/>
  <c r="N140" i="6"/>
  <c r="N141" i="6" s="1"/>
  <c r="O140" i="6"/>
  <c r="O141" i="6" s="1"/>
  <c r="P140" i="6"/>
  <c r="P141" i="6" s="1"/>
  <c r="Q140" i="6"/>
  <c r="Q141" i="6" s="1"/>
  <c r="R140" i="6"/>
  <c r="R141" i="6" s="1"/>
  <c r="S140" i="6"/>
  <c r="S141" i="6" s="1"/>
  <c r="T140" i="6"/>
  <c r="T141" i="6" s="1"/>
  <c r="U140" i="6"/>
  <c r="U141" i="6" s="1"/>
  <c r="V140" i="6"/>
  <c r="V141" i="6" s="1"/>
  <c r="W140" i="6"/>
  <c r="W141" i="6" s="1"/>
  <c r="X140" i="6"/>
  <c r="X141" i="6" s="1"/>
  <c r="Y140" i="6"/>
  <c r="Y141" i="6" s="1"/>
  <c r="Z140" i="6"/>
  <c r="Z141" i="6" s="1"/>
  <c r="AA140" i="6"/>
  <c r="AA141" i="6" s="1"/>
  <c r="AB140" i="6"/>
  <c r="AB141" i="6" s="1"/>
  <c r="AC140" i="6"/>
  <c r="AC141" i="6" s="1"/>
  <c r="AD140" i="6"/>
  <c r="AD141" i="6" s="1"/>
  <c r="AE140" i="6"/>
  <c r="AE141" i="6" s="1"/>
  <c r="AF140" i="6"/>
  <c r="AF141" i="6" s="1"/>
  <c r="AG140" i="6"/>
  <c r="AG141" i="6" s="1"/>
  <c r="AH140" i="6"/>
  <c r="AH141" i="6" s="1"/>
  <c r="AI140" i="6"/>
  <c r="AI141" i="6" s="1"/>
  <c r="AJ140" i="6"/>
  <c r="AJ141" i="6" s="1"/>
  <c r="AK140" i="6"/>
  <c r="AK141" i="6" s="1"/>
  <c r="AL140" i="6"/>
  <c r="AL141" i="6" s="1"/>
  <c r="AM140" i="6"/>
  <c r="AM141" i="6" s="1"/>
  <c r="AN140" i="6"/>
  <c r="AN141" i="6" s="1"/>
  <c r="AO140" i="6"/>
  <c r="AO141" i="6" s="1"/>
  <c r="AP140" i="6"/>
  <c r="AP141" i="6" s="1"/>
  <c r="AQ140" i="6"/>
  <c r="AQ141" i="6" s="1"/>
  <c r="AR140" i="6"/>
  <c r="AR141" i="6" s="1"/>
  <c r="AS140" i="6"/>
  <c r="AS141" i="6" s="1"/>
  <c r="AT140" i="6"/>
  <c r="AT141" i="6" s="1"/>
  <c r="AU140" i="6"/>
  <c r="AU141" i="6" s="1"/>
  <c r="AV140" i="6"/>
  <c r="AV141" i="6" s="1"/>
  <c r="AW140" i="6"/>
  <c r="AW141" i="6" s="1"/>
  <c r="AX140" i="6"/>
  <c r="AX141" i="6" s="1"/>
  <c r="AY140" i="6"/>
  <c r="AY141" i="6" s="1"/>
  <c r="AZ140" i="6"/>
  <c r="AZ141" i="6" s="1"/>
  <c r="BA140" i="6"/>
  <c r="BA141" i="6" s="1"/>
  <c r="BB140" i="6"/>
  <c r="BB141" i="6" s="1"/>
  <c r="BC140" i="6"/>
  <c r="BC141" i="6" s="1"/>
  <c r="BD140" i="6"/>
  <c r="BD141" i="6" s="1"/>
  <c r="BE140" i="6"/>
  <c r="BE141" i="6" s="1"/>
  <c r="BF140" i="6"/>
  <c r="BF141" i="6" s="1"/>
  <c r="BG140" i="6"/>
  <c r="BG141" i="6" s="1"/>
  <c r="BH140" i="6"/>
  <c r="BH141" i="6" s="1"/>
  <c r="BI140" i="6"/>
  <c r="BI141" i="6" s="1"/>
  <c r="BJ140" i="6"/>
  <c r="BJ141" i="6" s="1"/>
  <c r="BK140" i="6"/>
  <c r="BK141" i="6" s="1"/>
  <c r="BL140" i="6"/>
  <c r="BL141" i="6" s="1"/>
  <c r="BM140" i="6"/>
  <c r="BM141" i="6" s="1"/>
  <c r="BN140" i="6"/>
  <c r="BN141" i="6" s="1"/>
  <c r="BO140" i="6"/>
  <c r="BO141" i="6" s="1"/>
  <c r="BP140" i="6"/>
  <c r="BP141" i="6" s="1"/>
  <c r="BQ140" i="6"/>
  <c r="BQ141" i="6" s="1"/>
  <c r="BR140" i="6"/>
  <c r="BR141" i="6" s="1"/>
  <c r="BS140" i="6"/>
  <c r="BS141" i="6" s="1"/>
  <c r="BT140" i="6"/>
  <c r="BT141" i="6" s="1"/>
  <c r="BU140" i="6"/>
  <c r="BU141" i="6" s="1"/>
  <c r="BV140" i="6"/>
  <c r="BV141" i="6" s="1"/>
  <c r="BW140" i="6"/>
  <c r="BW141" i="6" s="1"/>
  <c r="BX140" i="6"/>
  <c r="BX141" i="6" s="1"/>
  <c r="BY140" i="6"/>
  <c r="BY141" i="6" s="1"/>
  <c r="BZ140" i="6"/>
  <c r="BZ141" i="6" s="1"/>
  <c r="F142" i="6"/>
  <c r="F143" i="6" s="1"/>
  <c r="G142" i="6"/>
  <c r="H142" i="6"/>
  <c r="I142" i="6"/>
  <c r="J142" i="6"/>
  <c r="J143" i="6" s="1"/>
  <c r="K142" i="6"/>
  <c r="K143" i="6" s="1"/>
  <c r="L142" i="6"/>
  <c r="L143" i="6" s="1"/>
  <c r="M142" i="6"/>
  <c r="M143" i="6" s="1"/>
  <c r="N142" i="6"/>
  <c r="N143" i="6" s="1"/>
  <c r="O142" i="6"/>
  <c r="O143" i="6" s="1"/>
  <c r="P142" i="6"/>
  <c r="P143" i="6" s="1"/>
  <c r="Q142" i="6"/>
  <c r="Q143" i="6" s="1"/>
  <c r="R142" i="6"/>
  <c r="R143" i="6" s="1"/>
  <c r="S142" i="6"/>
  <c r="S143" i="6" s="1"/>
  <c r="T142" i="6"/>
  <c r="T143" i="6" s="1"/>
  <c r="U142" i="6"/>
  <c r="U143" i="6" s="1"/>
  <c r="V142" i="6"/>
  <c r="V143" i="6" s="1"/>
  <c r="W142" i="6"/>
  <c r="W143" i="6" s="1"/>
  <c r="X142" i="6"/>
  <c r="X143" i="6" s="1"/>
  <c r="Y142" i="6"/>
  <c r="Y143" i="6" s="1"/>
  <c r="Z142" i="6"/>
  <c r="Z143" i="6" s="1"/>
  <c r="AA142" i="6"/>
  <c r="AA143" i="6" s="1"/>
  <c r="AB142" i="6"/>
  <c r="AB143" i="6" s="1"/>
  <c r="AC142" i="6"/>
  <c r="AC143" i="6" s="1"/>
  <c r="AD142" i="6"/>
  <c r="AD143" i="6" s="1"/>
  <c r="AE142" i="6"/>
  <c r="AE143" i="6" s="1"/>
  <c r="AF142" i="6"/>
  <c r="AF143" i="6" s="1"/>
  <c r="AG142" i="6"/>
  <c r="AG143" i="6" s="1"/>
  <c r="AH142" i="6"/>
  <c r="AH143" i="6" s="1"/>
  <c r="AI142" i="6"/>
  <c r="AI143" i="6" s="1"/>
  <c r="AJ142" i="6"/>
  <c r="AJ143" i="6" s="1"/>
  <c r="AK142" i="6"/>
  <c r="AK143" i="6" s="1"/>
  <c r="AL142" i="6"/>
  <c r="AL143" i="6" s="1"/>
  <c r="AM142" i="6"/>
  <c r="AM143" i="6" s="1"/>
  <c r="AN142" i="6"/>
  <c r="AN143" i="6" s="1"/>
  <c r="AO142" i="6"/>
  <c r="AO143" i="6" s="1"/>
  <c r="AP142" i="6"/>
  <c r="AP143" i="6" s="1"/>
  <c r="AQ142" i="6"/>
  <c r="AQ143" i="6" s="1"/>
  <c r="AR142" i="6"/>
  <c r="AR143" i="6" s="1"/>
  <c r="AS142" i="6"/>
  <c r="AS143" i="6" s="1"/>
  <c r="AT142" i="6"/>
  <c r="AT143" i="6" s="1"/>
  <c r="AU142" i="6"/>
  <c r="AU143" i="6" s="1"/>
  <c r="AV142" i="6"/>
  <c r="AV143" i="6" s="1"/>
  <c r="AW142" i="6"/>
  <c r="AW143" i="6" s="1"/>
  <c r="AX142" i="6"/>
  <c r="AX143" i="6" s="1"/>
  <c r="AY142" i="6"/>
  <c r="AY143" i="6" s="1"/>
  <c r="AZ142" i="6"/>
  <c r="AZ143" i="6" s="1"/>
  <c r="BA142" i="6"/>
  <c r="BA143" i="6" s="1"/>
  <c r="BB142" i="6"/>
  <c r="BB143" i="6" s="1"/>
  <c r="BC142" i="6"/>
  <c r="BC143" i="6" s="1"/>
  <c r="BD142" i="6"/>
  <c r="BD143" i="6" s="1"/>
  <c r="BE142" i="6"/>
  <c r="BE143" i="6" s="1"/>
  <c r="BF142" i="6"/>
  <c r="BF143" i="6" s="1"/>
  <c r="BG142" i="6"/>
  <c r="BG143" i="6" s="1"/>
  <c r="BH142" i="6"/>
  <c r="BH143" i="6" s="1"/>
  <c r="BI142" i="6"/>
  <c r="BI143" i="6" s="1"/>
  <c r="BJ142" i="6"/>
  <c r="BJ143" i="6" s="1"/>
  <c r="BK142" i="6"/>
  <c r="BK143" i="6" s="1"/>
  <c r="BL142" i="6"/>
  <c r="BL143" i="6" s="1"/>
  <c r="BM142" i="6"/>
  <c r="BM143" i="6" s="1"/>
  <c r="BN142" i="6"/>
  <c r="BN143" i="6" s="1"/>
  <c r="BO142" i="6"/>
  <c r="BO143" i="6" s="1"/>
  <c r="BP142" i="6"/>
  <c r="BP143" i="6" s="1"/>
  <c r="BQ142" i="6"/>
  <c r="BQ143" i="6" s="1"/>
  <c r="BR142" i="6"/>
  <c r="BR143" i="6" s="1"/>
  <c r="BS142" i="6"/>
  <c r="BS143" i="6" s="1"/>
  <c r="BT142" i="6"/>
  <c r="BT143" i="6" s="1"/>
  <c r="BU142" i="6"/>
  <c r="BU143" i="6" s="1"/>
  <c r="BV142" i="6"/>
  <c r="BV143" i="6" s="1"/>
  <c r="BW142" i="6"/>
  <c r="BW143" i="6" s="1"/>
  <c r="BX142" i="6"/>
  <c r="BX143" i="6" s="1"/>
  <c r="BY142" i="6"/>
  <c r="BY143" i="6" s="1"/>
  <c r="BZ142" i="6"/>
  <c r="BZ143" i="6" s="1"/>
  <c r="G143" i="6"/>
  <c r="H143" i="6"/>
  <c r="I143" i="6"/>
  <c r="F144" i="6"/>
  <c r="F145" i="6" s="1"/>
  <c r="G144" i="6"/>
  <c r="G145" i="6" s="1"/>
  <c r="H144" i="6"/>
  <c r="H145" i="6" s="1"/>
  <c r="I144" i="6"/>
  <c r="I145" i="6" s="1"/>
  <c r="J144" i="6"/>
  <c r="J145" i="6" s="1"/>
  <c r="K144" i="6"/>
  <c r="K145" i="6" s="1"/>
  <c r="L144" i="6"/>
  <c r="L145" i="6" s="1"/>
  <c r="M144" i="6"/>
  <c r="M145" i="6" s="1"/>
  <c r="N144" i="6"/>
  <c r="N145" i="6" s="1"/>
  <c r="O144" i="6"/>
  <c r="O145" i="6" s="1"/>
  <c r="P144" i="6"/>
  <c r="P145" i="6" s="1"/>
  <c r="Q144" i="6"/>
  <c r="Q145" i="6" s="1"/>
  <c r="R144" i="6"/>
  <c r="R145" i="6" s="1"/>
  <c r="S144" i="6"/>
  <c r="S145" i="6" s="1"/>
  <c r="T144" i="6"/>
  <c r="T145" i="6" s="1"/>
  <c r="U144" i="6"/>
  <c r="U145" i="6" s="1"/>
  <c r="V144" i="6"/>
  <c r="V145" i="6" s="1"/>
  <c r="W144" i="6"/>
  <c r="W145" i="6" s="1"/>
  <c r="X144" i="6"/>
  <c r="X145" i="6" s="1"/>
  <c r="Y144" i="6"/>
  <c r="Y145" i="6" s="1"/>
  <c r="Z144" i="6"/>
  <c r="Z145" i="6" s="1"/>
  <c r="AA144" i="6"/>
  <c r="AA145" i="6" s="1"/>
  <c r="AB144" i="6"/>
  <c r="AB145" i="6" s="1"/>
  <c r="AC144" i="6"/>
  <c r="AC145" i="6" s="1"/>
  <c r="AD144" i="6"/>
  <c r="AD145" i="6" s="1"/>
  <c r="AE144" i="6"/>
  <c r="AE145" i="6" s="1"/>
  <c r="AF144" i="6"/>
  <c r="AF145" i="6" s="1"/>
  <c r="AG144" i="6"/>
  <c r="AG145" i="6" s="1"/>
  <c r="AH144" i="6"/>
  <c r="AH145" i="6" s="1"/>
  <c r="AI144" i="6"/>
  <c r="AI145" i="6" s="1"/>
  <c r="AJ144" i="6"/>
  <c r="AJ145" i="6" s="1"/>
  <c r="AK144" i="6"/>
  <c r="AK145" i="6" s="1"/>
  <c r="AL144" i="6"/>
  <c r="AL145" i="6" s="1"/>
  <c r="AM144" i="6"/>
  <c r="AM145" i="6" s="1"/>
  <c r="AN144" i="6"/>
  <c r="AN145" i="6" s="1"/>
  <c r="AO144" i="6"/>
  <c r="AO145" i="6" s="1"/>
  <c r="AP144" i="6"/>
  <c r="AP145" i="6" s="1"/>
  <c r="AQ144" i="6"/>
  <c r="AQ145" i="6" s="1"/>
  <c r="AR144" i="6"/>
  <c r="AR145" i="6" s="1"/>
  <c r="AS144" i="6"/>
  <c r="AS145" i="6" s="1"/>
  <c r="AT144" i="6"/>
  <c r="AT145" i="6" s="1"/>
  <c r="AU144" i="6"/>
  <c r="AU145" i="6" s="1"/>
  <c r="AV144" i="6"/>
  <c r="AV145" i="6" s="1"/>
  <c r="AW144" i="6"/>
  <c r="AW145" i="6" s="1"/>
  <c r="AX144" i="6"/>
  <c r="AX145" i="6" s="1"/>
  <c r="AY144" i="6"/>
  <c r="AY145" i="6" s="1"/>
  <c r="AZ144" i="6"/>
  <c r="AZ145" i="6" s="1"/>
  <c r="BA144" i="6"/>
  <c r="BA145" i="6" s="1"/>
  <c r="BB144" i="6"/>
  <c r="BB145" i="6" s="1"/>
  <c r="BC144" i="6"/>
  <c r="BC145" i="6" s="1"/>
  <c r="BD144" i="6"/>
  <c r="BD145" i="6" s="1"/>
  <c r="BE144" i="6"/>
  <c r="BE145" i="6" s="1"/>
  <c r="BF144" i="6"/>
  <c r="BF145" i="6" s="1"/>
  <c r="BG144" i="6"/>
  <c r="BG145" i="6" s="1"/>
  <c r="BH144" i="6"/>
  <c r="BH145" i="6" s="1"/>
  <c r="BI144" i="6"/>
  <c r="BI145" i="6" s="1"/>
  <c r="BJ144" i="6"/>
  <c r="BJ145" i="6" s="1"/>
  <c r="BK144" i="6"/>
  <c r="BK145" i="6" s="1"/>
  <c r="BL144" i="6"/>
  <c r="BL145" i="6" s="1"/>
  <c r="BM144" i="6"/>
  <c r="BM145" i="6" s="1"/>
  <c r="BN144" i="6"/>
  <c r="BN145" i="6" s="1"/>
  <c r="BO144" i="6"/>
  <c r="BO145" i="6" s="1"/>
  <c r="BP144" i="6"/>
  <c r="BP145" i="6" s="1"/>
  <c r="BQ144" i="6"/>
  <c r="BQ145" i="6" s="1"/>
  <c r="BR144" i="6"/>
  <c r="BR145" i="6" s="1"/>
  <c r="BS144" i="6"/>
  <c r="BS145" i="6" s="1"/>
  <c r="BT144" i="6"/>
  <c r="BT145" i="6" s="1"/>
  <c r="BU144" i="6"/>
  <c r="BU145" i="6" s="1"/>
  <c r="BV144" i="6"/>
  <c r="BV145" i="6" s="1"/>
  <c r="BW144" i="6"/>
  <c r="BW145" i="6" s="1"/>
  <c r="BX144" i="6"/>
  <c r="BX145" i="6" s="1"/>
  <c r="BY144" i="6"/>
  <c r="BY145" i="6" s="1"/>
  <c r="BZ144" i="6"/>
  <c r="BZ145" i="6" s="1"/>
  <c r="F146" i="6"/>
  <c r="F147" i="6" s="1"/>
  <c r="G146" i="6"/>
  <c r="H146" i="6"/>
  <c r="I146" i="6"/>
  <c r="J146" i="6"/>
  <c r="J147" i="6" s="1"/>
  <c r="K146" i="6"/>
  <c r="K147" i="6" s="1"/>
  <c r="L146" i="6"/>
  <c r="L147" i="6" s="1"/>
  <c r="M146" i="6"/>
  <c r="M147" i="6" s="1"/>
  <c r="N146" i="6"/>
  <c r="N147" i="6" s="1"/>
  <c r="O146" i="6"/>
  <c r="O147" i="6" s="1"/>
  <c r="P146" i="6"/>
  <c r="P147" i="6" s="1"/>
  <c r="Q146" i="6"/>
  <c r="Q147" i="6" s="1"/>
  <c r="R146" i="6"/>
  <c r="R147" i="6" s="1"/>
  <c r="S146" i="6"/>
  <c r="S147" i="6" s="1"/>
  <c r="T146" i="6"/>
  <c r="T147" i="6" s="1"/>
  <c r="U146" i="6"/>
  <c r="U147" i="6" s="1"/>
  <c r="V146" i="6"/>
  <c r="V147" i="6" s="1"/>
  <c r="W146" i="6"/>
  <c r="W147" i="6" s="1"/>
  <c r="X146" i="6"/>
  <c r="X147" i="6" s="1"/>
  <c r="Y146" i="6"/>
  <c r="Y147" i="6" s="1"/>
  <c r="Z146" i="6"/>
  <c r="Z147" i="6" s="1"/>
  <c r="AA146" i="6"/>
  <c r="AA147" i="6" s="1"/>
  <c r="AB146" i="6"/>
  <c r="AB147" i="6" s="1"/>
  <c r="AC146" i="6"/>
  <c r="AC147" i="6" s="1"/>
  <c r="AD146" i="6"/>
  <c r="AD147" i="6" s="1"/>
  <c r="AE146" i="6"/>
  <c r="AE147" i="6" s="1"/>
  <c r="AF146" i="6"/>
  <c r="AF147" i="6" s="1"/>
  <c r="AG146" i="6"/>
  <c r="AG147" i="6" s="1"/>
  <c r="AH146" i="6"/>
  <c r="AH147" i="6" s="1"/>
  <c r="AI146" i="6"/>
  <c r="AI147" i="6" s="1"/>
  <c r="AJ146" i="6"/>
  <c r="AJ147" i="6" s="1"/>
  <c r="AK146" i="6"/>
  <c r="AK147" i="6" s="1"/>
  <c r="AL146" i="6"/>
  <c r="AL147" i="6" s="1"/>
  <c r="AM146" i="6"/>
  <c r="AM147" i="6" s="1"/>
  <c r="AN146" i="6"/>
  <c r="AN147" i="6" s="1"/>
  <c r="AO146" i="6"/>
  <c r="AO147" i="6" s="1"/>
  <c r="AP146" i="6"/>
  <c r="AP147" i="6" s="1"/>
  <c r="AQ146" i="6"/>
  <c r="AQ147" i="6" s="1"/>
  <c r="AR146" i="6"/>
  <c r="AR147" i="6" s="1"/>
  <c r="AS146" i="6"/>
  <c r="AS147" i="6" s="1"/>
  <c r="AT146" i="6"/>
  <c r="AT147" i="6" s="1"/>
  <c r="AU146" i="6"/>
  <c r="AU147" i="6" s="1"/>
  <c r="AV146" i="6"/>
  <c r="AV147" i="6" s="1"/>
  <c r="AW146" i="6"/>
  <c r="AW147" i="6" s="1"/>
  <c r="AX146" i="6"/>
  <c r="AX147" i="6" s="1"/>
  <c r="AY146" i="6"/>
  <c r="AY147" i="6" s="1"/>
  <c r="AZ146" i="6"/>
  <c r="AZ147" i="6" s="1"/>
  <c r="BA146" i="6"/>
  <c r="BA147" i="6" s="1"/>
  <c r="BB146" i="6"/>
  <c r="BB147" i="6" s="1"/>
  <c r="BC146" i="6"/>
  <c r="BC147" i="6" s="1"/>
  <c r="BD146" i="6"/>
  <c r="BD147" i="6" s="1"/>
  <c r="BE146" i="6"/>
  <c r="BE147" i="6" s="1"/>
  <c r="BF146" i="6"/>
  <c r="BF147" i="6" s="1"/>
  <c r="BG146" i="6"/>
  <c r="BG147" i="6" s="1"/>
  <c r="BH146" i="6"/>
  <c r="BH147" i="6" s="1"/>
  <c r="BI146" i="6"/>
  <c r="BI147" i="6" s="1"/>
  <c r="BJ146" i="6"/>
  <c r="BJ147" i="6" s="1"/>
  <c r="BK146" i="6"/>
  <c r="BK147" i="6" s="1"/>
  <c r="BL146" i="6"/>
  <c r="BL147" i="6" s="1"/>
  <c r="BM146" i="6"/>
  <c r="BM147" i="6" s="1"/>
  <c r="BN146" i="6"/>
  <c r="BN147" i="6" s="1"/>
  <c r="BO146" i="6"/>
  <c r="BO147" i="6" s="1"/>
  <c r="BP146" i="6"/>
  <c r="BP147" i="6" s="1"/>
  <c r="BQ146" i="6"/>
  <c r="BQ147" i="6" s="1"/>
  <c r="BR146" i="6"/>
  <c r="BR147" i="6" s="1"/>
  <c r="BS146" i="6"/>
  <c r="BS147" i="6" s="1"/>
  <c r="BT146" i="6"/>
  <c r="BT147" i="6" s="1"/>
  <c r="BU146" i="6"/>
  <c r="BU147" i="6" s="1"/>
  <c r="BV146" i="6"/>
  <c r="BV147" i="6" s="1"/>
  <c r="BW146" i="6"/>
  <c r="BW147" i="6" s="1"/>
  <c r="BX146" i="6"/>
  <c r="BX147" i="6" s="1"/>
  <c r="BY146" i="6"/>
  <c r="BY147" i="6" s="1"/>
  <c r="BZ146" i="6"/>
  <c r="BZ147" i="6" s="1"/>
  <c r="G147" i="6"/>
  <c r="H147" i="6"/>
  <c r="I147" i="6"/>
  <c r="F149" i="6"/>
  <c r="G149" i="6"/>
  <c r="H149" i="6"/>
  <c r="I149" i="6"/>
  <c r="J149" i="6"/>
  <c r="K148" i="6"/>
  <c r="K149" i="6" s="1"/>
  <c r="L148" i="6"/>
  <c r="L149" i="6" s="1"/>
  <c r="M148" i="6"/>
  <c r="M149" i="6" s="1"/>
  <c r="N148" i="6"/>
  <c r="N149" i="6" s="1"/>
  <c r="O148" i="6"/>
  <c r="O149" i="6" s="1"/>
  <c r="P148" i="6"/>
  <c r="P149" i="6" s="1"/>
  <c r="Q148" i="6"/>
  <c r="Q149" i="6" s="1"/>
  <c r="R148" i="6"/>
  <c r="R149" i="6" s="1"/>
  <c r="S148" i="6"/>
  <c r="S149" i="6" s="1"/>
  <c r="T148" i="6"/>
  <c r="T149" i="6" s="1"/>
  <c r="U148" i="6"/>
  <c r="U149" i="6" s="1"/>
  <c r="V148" i="6"/>
  <c r="V149" i="6" s="1"/>
  <c r="W148" i="6"/>
  <c r="W149" i="6" s="1"/>
  <c r="X148" i="6"/>
  <c r="X149" i="6" s="1"/>
  <c r="Y148" i="6"/>
  <c r="Y149" i="6" s="1"/>
  <c r="Z148" i="6"/>
  <c r="Z149" i="6" s="1"/>
  <c r="AA148" i="6"/>
  <c r="AA149" i="6" s="1"/>
  <c r="AB148" i="6"/>
  <c r="AB149" i="6" s="1"/>
  <c r="AC148" i="6"/>
  <c r="AC149" i="6" s="1"/>
  <c r="AD148" i="6"/>
  <c r="AD149" i="6" s="1"/>
  <c r="AE148" i="6"/>
  <c r="AE149" i="6" s="1"/>
  <c r="AF148" i="6"/>
  <c r="AF149" i="6" s="1"/>
  <c r="AG148" i="6"/>
  <c r="AG149" i="6" s="1"/>
  <c r="AH148" i="6"/>
  <c r="AH149" i="6" s="1"/>
  <c r="AI148" i="6"/>
  <c r="AI149" i="6" s="1"/>
  <c r="AJ148" i="6"/>
  <c r="AJ149" i="6" s="1"/>
  <c r="AK148" i="6"/>
  <c r="AK149" i="6" s="1"/>
  <c r="AL148" i="6"/>
  <c r="AL149" i="6" s="1"/>
  <c r="AM148" i="6"/>
  <c r="AM149" i="6" s="1"/>
  <c r="AN148" i="6"/>
  <c r="AN149" i="6" s="1"/>
  <c r="AO148" i="6"/>
  <c r="AO149" i="6" s="1"/>
  <c r="AP148" i="6"/>
  <c r="AP149" i="6" s="1"/>
  <c r="AQ148" i="6"/>
  <c r="AQ149" i="6" s="1"/>
  <c r="AR148" i="6"/>
  <c r="AR149" i="6" s="1"/>
  <c r="AS148" i="6"/>
  <c r="AS149" i="6" s="1"/>
  <c r="AT148" i="6"/>
  <c r="AT149" i="6" s="1"/>
  <c r="AU148" i="6"/>
  <c r="AU149" i="6" s="1"/>
  <c r="AV148" i="6"/>
  <c r="AV149" i="6" s="1"/>
  <c r="AW148" i="6"/>
  <c r="AW149" i="6" s="1"/>
  <c r="AX148" i="6"/>
  <c r="AX149" i="6" s="1"/>
  <c r="AY148" i="6"/>
  <c r="AY149" i="6" s="1"/>
  <c r="AZ148" i="6"/>
  <c r="AZ149" i="6" s="1"/>
  <c r="BA148" i="6"/>
  <c r="BA149" i="6" s="1"/>
  <c r="BB148" i="6"/>
  <c r="BB149" i="6" s="1"/>
  <c r="BC148" i="6"/>
  <c r="BC149" i="6" s="1"/>
  <c r="BD148" i="6"/>
  <c r="BD149" i="6" s="1"/>
  <c r="BE148" i="6"/>
  <c r="BE149" i="6" s="1"/>
  <c r="BF148" i="6"/>
  <c r="BF149" i="6" s="1"/>
  <c r="BG148" i="6"/>
  <c r="BG149" i="6" s="1"/>
  <c r="BH148" i="6"/>
  <c r="BH149" i="6" s="1"/>
  <c r="BI148" i="6"/>
  <c r="BI149" i="6" s="1"/>
  <c r="BJ148" i="6"/>
  <c r="BJ149" i="6" s="1"/>
  <c r="BK148" i="6"/>
  <c r="BK149" i="6" s="1"/>
  <c r="BL148" i="6"/>
  <c r="BL149" i="6" s="1"/>
  <c r="BM148" i="6"/>
  <c r="BM149" i="6" s="1"/>
  <c r="BN148" i="6"/>
  <c r="BN149" i="6" s="1"/>
  <c r="BO148" i="6"/>
  <c r="BO149" i="6" s="1"/>
  <c r="BP148" i="6"/>
  <c r="BP149" i="6" s="1"/>
  <c r="BQ148" i="6"/>
  <c r="BQ149" i="6" s="1"/>
  <c r="BR148" i="6"/>
  <c r="BR149" i="6" s="1"/>
  <c r="BS148" i="6"/>
  <c r="BS149" i="6" s="1"/>
  <c r="BT148" i="6"/>
  <c r="BT149" i="6" s="1"/>
  <c r="BU148" i="6"/>
  <c r="BU149" i="6" s="1"/>
  <c r="BV148" i="6"/>
  <c r="BV149" i="6" s="1"/>
  <c r="BW148" i="6"/>
  <c r="BW149" i="6" s="1"/>
  <c r="BX148" i="6"/>
  <c r="BX149" i="6" s="1"/>
  <c r="BY148" i="6"/>
  <c r="BY149" i="6" s="1"/>
  <c r="BZ148" i="6"/>
  <c r="BZ149" i="6" s="1"/>
  <c r="F151" i="6"/>
  <c r="J151" i="6"/>
  <c r="K150" i="6"/>
  <c r="K151" i="6" s="1"/>
  <c r="L150" i="6"/>
  <c r="L151" i="6" s="1"/>
  <c r="M150" i="6"/>
  <c r="M151" i="6" s="1"/>
  <c r="N150" i="6"/>
  <c r="N151" i="6" s="1"/>
  <c r="O150" i="6"/>
  <c r="O151" i="6" s="1"/>
  <c r="P150" i="6"/>
  <c r="P151" i="6" s="1"/>
  <c r="Q150" i="6"/>
  <c r="Q151" i="6" s="1"/>
  <c r="R150" i="6"/>
  <c r="R151" i="6" s="1"/>
  <c r="S150" i="6"/>
  <c r="S151" i="6" s="1"/>
  <c r="T150" i="6"/>
  <c r="T151" i="6" s="1"/>
  <c r="U150" i="6"/>
  <c r="U151" i="6" s="1"/>
  <c r="V150" i="6"/>
  <c r="V151" i="6" s="1"/>
  <c r="W150" i="6"/>
  <c r="W151" i="6" s="1"/>
  <c r="X150" i="6"/>
  <c r="X151" i="6" s="1"/>
  <c r="Y150" i="6"/>
  <c r="Y151" i="6" s="1"/>
  <c r="Z150" i="6"/>
  <c r="Z151" i="6" s="1"/>
  <c r="AA150" i="6"/>
  <c r="AA151" i="6" s="1"/>
  <c r="AB150" i="6"/>
  <c r="AB151" i="6" s="1"/>
  <c r="AC150" i="6"/>
  <c r="AC151" i="6" s="1"/>
  <c r="AD150" i="6"/>
  <c r="AD151" i="6" s="1"/>
  <c r="AE150" i="6"/>
  <c r="AE151" i="6" s="1"/>
  <c r="AF150" i="6"/>
  <c r="AF151" i="6" s="1"/>
  <c r="AG150" i="6"/>
  <c r="AG151" i="6" s="1"/>
  <c r="AH150" i="6"/>
  <c r="AH151" i="6" s="1"/>
  <c r="AI150" i="6"/>
  <c r="AI151" i="6" s="1"/>
  <c r="AJ150" i="6"/>
  <c r="AJ151" i="6" s="1"/>
  <c r="AK150" i="6"/>
  <c r="AK151" i="6" s="1"/>
  <c r="AL150" i="6"/>
  <c r="AL151" i="6" s="1"/>
  <c r="AM150" i="6"/>
  <c r="AM151" i="6" s="1"/>
  <c r="AN150" i="6"/>
  <c r="AN151" i="6" s="1"/>
  <c r="AO150" i="6"/>
  <c r="AO151" i="6" s="1"/>
  <c r="AP150" i="6"/>
  <c r="AP151" i="6" s="1"/>
  <c r="AQ150" i="6"/>
  <c r="AQ151" i="6" s="1"/>
  <c r="AR150" i="6"/>
  <c r="AR151" i="6" s="1"/>
  <c r="AS150" i="6"/>
  <c r="AS151" i="6" s="1"/>
  <c r="AT150" i="6"/>
  <c r="AT151" i="6" s="1"/>
  <c r="AU150" i="6"/>
  <c r="AU151" i="6" s="1"/>
  <c r="AV150" i="6"/>
  <c r="AV151" i="6" s="1"/>
  <c r="AW150" i="6"/>
  <c r="AW151" i="6" s="1"/>
  <c r="AX150" i="6"/>
  <c r="AX151" i="6" s="1"/>
  <c r="AY150" i="6"/>
  <c r="AY151" i="6" s="1"/>
  <c r="AZ150" i="6"/>
  <c r="AZ151" i="6" s="1"/>
  <c r="BA150" i="6"/>
  <c r="BA151" i="6" s="1"/>
  <c r="BB150" i="6"/>
  <c r="BB151" i="6" s="1"/>
  <c r="BC150" i="6"/>
  <c r="BC151" i="6" s="1"/>
  <c r="BD150" i="6"/>
  <c r="BD151" i="6" s="1"/>
  <c r="BE150" i="6"/>
  <c r="BE151" i="6" s="1"/>
  <c r="BF150" i="6"/>
  <c r="BF151" i="6" s="1"/>
  <c r="BG150" i="6"/>
  <c r="BG151" i="6" s="1"/>
  <c r="BH150" i="6"/>
  <c r="BH151" i="6" s="1"/>
  <c r="BI150" i="6"/>
  <c r="BI151" i="6" s="1"/>
  <c r="BJ150" i="6"/>
  <c r="BJ151" i="6" s="1"/>
  <c r="BK150" i="6"/>
  <c r="BK151" i="6" s="1"/>
  <c r="BL150" i="6"/>
  <c r="BL151" i="6" s="1"/>
  <c r="BM150" i="6"/>
  <c r="BM151" i="6" s="1"/>
  <c r="BN150" i="6"/>
  <c r="BN151" i="6" s="1"/>
  <c r="BO150" i="6"/>
  <c r="BO151" i="6" s="1"/>
  <c r="BP150" i="6"/>
  <c r="BP151" i="6" s="1"/>
  <c r="BQ150" i="6"/>
  <c r="BQ151" i="6" s="1"/>
  <c r="BR150" i="6"/>
  <c r="BR151" i="6" s="1"/>
  <c r="BS150" i="6"/>
  <c r="BS151" i="6" s="1"/>
  <c r="BT150" i="6"/>
  <c r="BT151" i="6" s="1"/>
  <c r="BU150" i="6"/>
  <c r="BU151" i="6" s="1"/>
  <c r="BV150" i="6"/>
  <c r="BV151" i="6" s="1"/>
  <c r="BW150" i="6"/>
  <c r="BW151" i="6" s="1"/>
  <c r="BX150" i="6"/>
  <c r="BX151" i="6" s="1"/>
  <c r="BY150" i="6"/>
  <c r="BY151" i="6" s="1"/>
  <c r="BZ150" i="6"/>
  <c r="BZ151" i="6" s="1"/>
  <c r="G151" i="6"/>
  <c r="H151" i="6"/>
  <c r="I151" i="6"/>
  <c r="F153" i="6"/>
  <c r="G152" i="6"/>
  <c r="H152" i="6"/>
  <c r="H153" i="6" s="1"/>
  <c r="I152" i="6"/>
  <c r="I153" i="6" s="1"/>
  <c r="J152" i="6"/>
  <c r="J153" i="6" s="1"/>
  <c r="K152" i="6"/>
  <c r="K153" i="6" s="1"/>
  <c r="L152" i="6"/>
  <c r="M152" i="6"/>
  <c r="N152" i="6"/>
  <c r="N153" i="6" s="1"/>
  <c r="O152" i="6"/>
  <c r="O153" i="6" s="1"/>
  <c r="P152" i="6"/>
  <c r="P153" i="6" s="1"/>
  <c r="Q152" i="6"/>
  <c r="Q153" i="6" s="1"/>
  <c r="R152" i="6"/>
  <c r="R153" i="6" s="1"/>
  <c r="S152" i="6"/>
  <c r="S153" i="6" s="1"/>
  <c r="T152" i="6"/>
  <c r="T153" i="6" s="1"/>
  <c r="U152" i="6"/>
  <c r="U153" i="6" s="1"/>
  <c r="V152" i="6"/>
  <c r="V153" i="6" s="1"/>
  <c r="W152" i="6"/>
  <c r="W153" i="6" s="1"/>
  <c r="X152" i="6"/>
  <c r="X153" i="6" s="1"/>
  <c r="Y152" i="6"/>
  <c r="Y153" i="6" s="1"/>
  <c r="Z152" i="6"/>
  <c r="AA152" i="6"/>
  <c r="AA153" i="6" s="1"/>
  <c r="AB152" i="6"/>
  <c r="AB153" i="6" s="1"/>
  <c r="AC152" i="6"/>
  <c r="AC153" i="6" s="1"/>
  <c r="AD152" i="6"/>
  <c r="AD153" i="6" s="1"/>
  <c r="AE152" i="6"/>
  <c r="AE153" i="6" s="1"/>
  <c r="AF152" i="6"/>
  <c r="AF153" i="6" s="1"/>
  <c r="AG152" i="6"/>
  <c r="AG153" i="6" s="1"/>
  <c r="AH152" i="6"/>
  <c r="AH153" i="6" s="1"/>
  <c r="AI152" i="6"/>
  <c r="AI153" i="6" s="1"/>
  <c r="AJ152" i="6"/>
  <c r="AJ153" i="6" s="1"/>
  <c r="AK152" i="6"/>
  <c r="AK153" i="6" s="1"/>
  <c r="AL152" i="6"/>
  <c r="AL153" i="6" s="1"/>
  <c r="AM152" i="6"/>
  <c r="AM153" i="6" s="1"/>
  <c r="AN152" i="6"/>
  <c r="AN153" i="6" s="1"/>
  <c r="AO152" i="6"/>
  <c r="AO153" i="6" s="1"/>
  <c r="AP152" i="6"/>
  <c r="AP153" i="6" s="1"/>
  <c r="AQ152" i="6"/>
  <c r="AQ153" i="6" s="1"/>
  <c r="AR152" i="6"/>
  <c r="AR153" i="6" s="1"/>
  <c r="AS152" i="6"/>
  <c r="AS153" i="6" s="1"/>
  <c r="AT152" i="6"/>
  <c r="AT153" i="6" s="1"/>
  <c r="AU152" i="6"/>
  <c r="AU153" i="6" s="1"/>
  <c r="AV152" i="6"/>
  <c r="AV153" i="6" s="1"/>
  <c r="AW152" i="6"/>
  <c r="AW153" i="6" s="1"/>
  <c r="AX152" i="6"/>
  <c r="AX153" i="6" s="1"/>
  <c r="AY152" i="6"/>
  <c r="AY153" i="6" s="1"/>
  <c r="AZ152" i="6"/>
  <c r="AZ153" i="6" s="1"/>
  <c r="BA152" i="6"/>
  <c r="BA153" i="6" s="1"/>
  <c r="BB152" i="6"/>
  <c r="BB153" i="6" s="1"/>
  <c r="BC152" i="6"/>
  <c r="BC153" i="6" s="1"/>
  <c r="BD152" i="6"/>
  <c r="BD153" i="6" s="1"/>
  <c r="BE152" i="6"/>
  <c r="BE153" i="6" s="1"/>
  <c r="BF152" i="6"/>
  <c r="BF153" i="6" s="1"/>
  <c r="BG152" i="6"/>
  <c r="BG153" i="6" s="1"/>
  <c r="BH152" i="6"/>
  <c r="BH153" i="6" s="1"/>
  <c r="BI152" i="6"/>
  <c r="BI153" i="6" s="1"/>
  <c r="BJ152" i="6"/>
  <c r="BJ153" i="6" s="1"/>
  <c r="BK152" i="6"/>
  <c r="BK153" i="6" s="1"/>
  <c r="BL152" i="6"/>
  <c r="BL153" i="6" s="1"/>
  <c r="BM152" i="6"/>
  <c r="BM153" i="6" s="1"/>
  <c r="BN152" i="6"/>
  <c r="BN153" i="6" s="1"/>
  <c r="BO152" i="6"/>
  <c r="BO153" i="6" s="1"/>
  <c r="BP152" i="6"/>
  <c r="BP153" i="6" s="1"/>
  <c r="BQ152" i="6"/>
  <c r="BQ153" i="6" s="1"/>
  <c r="BR152" i="6"/>
  <c r="BR153" i="6" s="1"/>
  <c r="BS152" i="6"/>
  <c r="BS153" i="6" s="1"/>
  <c r="BT152" i="6"/>
  <c r="BT153" i="6" s="1"/>
  <c r="BU152" i="6"/>
  <c r="BU153" i="6" s="1"/>
  <c r="BV152" i="6"/>
  <c r="BV153" i="6" s="1"/>
  <c r="BW152" i="6"/>
  <c r="BW153" i="6" s="1"/>
  <c r="BX152" i="6"/>
  <c r="BX153" i="6" s="1"/>
  <c r="BY152" i="6"/>
  <c r="BY153" i="6" s="1"/>
  <c r="BZ152" i="6"/>
  <c r="BZ153" i="6" s="1"/>
  <c r="G153" i="6"/>
  <c r="L153" i="6"/>
  <c r="M153" i="6"/>
  <c r="Z153" i="6"/>
  <c r="F155" i="6"/>
  <c r="G154" i="6"/>
  <c r="G155" i="6" s="1"/>
  <c r="H154" i="6"/>
  <c r="H155" i="6" s="1"/>
  <c r="I154" i="6"/>
  <c r="I155" i="6" s="1"/>
  <c r="J154" i="6"/>
  <c r="J155" i="6" s="1"/>
  <c r="K154" i="6"/>
  <c r="K155" i="6" s="1"/>
  <c r="L154" i="6"/>
  <c r="L155" i="6" s="1"/>
  <c r="M154" i="6"/>
  <c r="M155" i="6" s="1"/>
  <c r="N154" i="6"/>
  <c r="N155" i="6" s="1"/>
  <c r="O154" i="6"/>
  <c r="O155" i="6" s="1"/>
  <c r="P154" i="6"/>
  <c r="P155" i="6" s="1"/>
  <c r="Q154" i="6"/>
  <c r="Q155" i="6" s="1"/>
  <c r="R154" i="6"/>
  <c r="R155" i="6" s="1"/>
  <c r="S154" i="6"/>
  <c r="S155" i="6" s="1"/>
  <c r="T154" i="6"/>
  <c r="T155" i="6" s="1"/>
  <c r="U154" i="6"/>
  <c r="U155" i="6" s="1"/>
  <c r="V154" i="6"/>
  <c r="V155" i="6" s="1"/>
  <c r="W154" i="6"/>
  <c r="W155" i="6" s="1"/>
  <c r="X154" i="6"/>
  <c r="X155" i="6" s="1"/>
  <c r="Y154" i="6"/>
  <c r="Y155" i="6" s="1"/>
  <c r="Z154" i="6"/>
  <c r="Z155" i="6" s="1"/>
  <c r="AA154" i="6"/>
  <c r="AA155" i="6" s="1"/>
  <c r="AB154" i="6"/>
  <c r="AB155" i="6" s="1"/>
  <c r="AC154" i="6"/>
  <c r="AC155" i="6" s="1"/>
  <c r="AD154" i="6"/>
  <c r="AD155" i="6" s="1"/>
  <c r="AE154" i="6"/>
  <c r="AE155" i="6" s="1"/>
  <c r="AF154" i="6"/>
  <c r="AF155" i="6" s="1"/>
  <c r="AG154" i="6"/>
  <c r="AG155" i="6" s="1"/>
  <c r="AH154" i="6"/>
  <c r="AH155" i="6" s="1"/>
  <c r="AI154" i="6"/>
  <c r="AI155" i="6" s="1"/>
  <c r="AJ154" i="6"/>
  <c r="AJ155" i="6" s="1"/>
  <c r="AK154" i="6"/>
  <c r="AK155" i="6" s="1"/>
  <c r="AL154" i="6"/>
  <c r="AL155" i="6" s="1"/>
  <c r="AM154" i="6"/>
  <c r="AM155" i="6" s="1"/>
  <c r="AN154" i="6"/>
  <c r="AN155" i="6" s="1"/>
  <c r="AO154" i="6"/>
  <c r="AO155" i="6" s="1"/>
  <c r="AP154" i="6"/>
  <c r="AP155" i="6" s="1"/>
  <c r="AQ154" i="6"/>
  <c r="AQ155" i="6" s="1"/>
  <c r="AR154" i="6"/>
  <c r="AR155" i="6" s="1"/>
  <c r="AS154" i="6"/>
  <c r="AS155" i="6" s="1"/>
  <c r="AT154" i="6"/>
  <c r="AT155" i="6" s="1"/>
  <c r="AU154" i="6"/>
  <c r="AU155" i="6" s="1"/>
  <c r="AV154" i="6"/>
  <c r="AV155" i="6" s="1"/>
  <c r="AW154" i="6"/>
  <c r="AW155" i="6" s="1"/>
  <c r="AX154" i="6"/>
  <c r="AX155" i="6" s="1"/>
  <c r="AY154" i="6"/>
  <c r="AY155" i="6" s="1"/>
  <c r="AZ154" i="6"/>
  <c r="AZ155" i="6" s="1"/>
  <c r="BA154" i="6"/>
  <c r="BA155" i="6" s="1"/>
  <c r="BB154" i="6"/>
  <c r="BB155" i="6" s="1"/>
  <c r="BC154" i="6"/>
  <c r="BC155" i="6" s="1"/>
  <c r="BD154" i="6"/>
  <c r="BD155" i="6" s="1"/>
  <c r="BE154" i="6"/>
  <c r="BE155" i="6" s="1"/>
  <c r="BF154" i="6"/>
  <c r="BF155" i="6" s="1"/>
  <c r="BG154" i="6"/>
  <c r="BG155" i="6" s="1"/>
  <c r="BH154" i="6"/>
  <c r="BH155" i="6" s="1"/>
  <c r="BI154" i="6"/>
  <c r="BI155" i="6" s="1"/>
  <c r="BJ154" i="6"/>
  <c r="BJ155" i="6" s="1"/>
  <c r="BK154" i="6"/>
  <c r="BK155" i="6" s="1"/>
  <c r="BL154" i="6"/>
  <c r="BL155" i="6" s="1"/>
  <c r="BM154" i="6"/>
  <c r="BM155" i="6" s="1"/>
  <c r="BN154" i="6"/>
  <c r="BN155" i="6" s="1"/>
  <c r="BO154" i="6"/>
  <c r="BO155" i="6" s="1"/>
  <c r="BP154" i="6"/>
  <c r="BP155" i="6" s="1"/>
  <c r="BQ154" i="6"/>
  <c r="BQ155" i="6" s="1"/>
  <c r="BR154" i="6"/>
  <c r="BR155" i="6" s="1"/>
  <c r="BS154" i="6"/>
  <c r="BS155" i="6" s="1"/>
  <c r="BT154" i="6"/>
  <c r="BT155" i="6" s="1"/>
  <c r="BU154" i="6"/>
  <c r="BU155" i="6" s="1"/>
  <c r="BV154" i="6"/>
  <c r="BV155" i="6" s="1"/>
  <c r="BW154" i="6"/>
  <c r="BW155" i="6" s="1"/>
  <c r="BX154" i="6"/>
  <c r="BX155" i="6" s="1"/>
  <c r="BY154" i="6"/>
  <c r="BY155" i="6" s="1"/>
  <c r="BZ154" i="6"/>
  <c r="BZ155" i="6" s="1"/>
  <c r="G157" i="6"/>
  <c r="K157" i="6"/>
  <c r="M157" i="6"/>
  <c r="O156" i="6"/>
  <c r="O157" i="6" s="1"/>
  <c r="P156" i="6"/>
  <c r="P157" i="6" s="1"/>
  <c r="Q156" i="6"/>
  <c r="Q157" i="6" s="1"/>
  <c r="R156" i="6"/>
  <c r="R157" i="6" s="1"/>
  <c r="S156" i="6"/>
  <c r="S157" i="6" s="1"/>
  <c r="T156" i="6"/>
  <c r="T157" i="6" s="1"/>
  <c r="U156" i="6"/>
  <c r="U157" i="6" s="1"/>
  <c r="V156" i="6"/>
  <c r="V157" i="6" s="1"/>
  <c r="W156" i="6"/>
  <c r="W157" i="6" s="1"/>
  <c r="X156" i="6"/>
  <c r="X157" i="6" s="1"/>
  <c r="Y156" i="6"/>
  <c r="Y157" i="6" s="1"/>
  <c r="Z156" i="6"/>
  <c r="Z157" i="6" s="1"/>
  <c r="AA156" i="6"/>
  <c r="AA157" i="6" s="1"/>
  <c r="AB156" i="6"/>
  <c r="AB157" i="6" s="1"/>
  <c r="AC156" i="6"/>
  <c r="AC157" i="6" s="1"/>
  <c r="AD156" i="6"/>
  <c r="AD157" i="6" s="1"/>
  <c r="AE156" i="6"/>
  <c r="AE157" i="6" s="1"/>
  <c r="AF156" i="6"/>
  <c r="AF157" i="6" s="1"/>
  <c r="AG156" i="6"/>
  <c r="AG157" i="6" s="1"/>
  <c r="AH156" i="6"/>
  <c r="AH157" i="6" s="1"/>
  <c r="AI156" i="6"/>
  <c r="AI157" i="6" s="1"/>
  <c r="AJ156" i="6"/>
  <c r="AJ157" i="6" s="1"/>
  <c r="AK156" i="6"/>
  <c r="AK157" i="6" s="1"/>
  <c r="AL156" i="6"/>
  <c r="AL157" i="6" s="1"/>
  <c r="AM156" i="6"/>
  <c r="AM157" i="6" s="1"/>
  <c r="AN156" i="6"/>
  <c r="AN157" i="6" s="1"/>
  <c r="AO156" i="6"/>
  <c r="AO157" i="6" s="1"/>
  <c r="AP156" i="6"/>
  <c r="AP157" i="6" s="1"/>
  <c r="AQ156" i="6"/>
  <c r="AQ157" i="6" s="1"/>
  <c r="AR156" i="6"/>
  <c r="AR157" i="6" s="1"/>
  <c r="AS156" i="6"/>
  <c r="AS157" i="6" s="1"/>
  <c r="AT156" i="6"/>
  <c r="AT157" i="6" s="1"/>
  <c r="AU156" i="6"/>
  <c r="AU157" i="6" s="1"/>
  <c r="AV156" i="6"/>
  <c r="AV157" i="6" s="1"/>
  <c r="AW156" i="6"/>
  <c r="AW157" i="6" s="1"/>
  <c r="AX156" i="6"/>
  <c r="AX157" i="6" s="1"/>
  <c r="AY156" i="6"/>
  <c r="AY157" i="6" s="1"/>
  <c r="AZ156" i="6"/>
  <c r="AZ157" i="6" s="1"/>
  <c r="BA156" i="6"/>
  <c r="BA157" i="6" s="1"/>
  <c r="BB156" i="6"/>
  <c r="BB157" i="6" s="1"/>
  <c r="BC156" i="6"/>
  <c r="BC157" i="6" s="1"/>
  <c r="BD156" i="6"/>
  <c r="BD157" i="6" s="1"/>
  <c r="BE156" i="6"/>
  <c r="BE157" i="6" s="1"/>
  <c r="BF156" i="6"/>
  <c r="BF157" i="6" s="1"/>
  <c r="BG156" i="6"/>
  <c r="BG157" i="6" s="1"/>
  <c r="BH156" i="6"/>
  <c r="BH157" i="6" s="1"/>
  <c r="BI156" i="6"/>
  <c r="BI157" i="6" s="1"/>
  <c r="BJ156" i="6"/>
  <c r="BJ157" i="6" s="1"/>
  <c r="BK156" i="6"/>
  <c r="BK157" i="6" s="1"/>
  <c r="BL156" i="6"/>
  <c r="BL157" i="6" s="1"/>
  <c r="BM156" i="6"/>
  <c r="BM157" i="6" s="1"/>
  <c r="BN156" i="6"/>
  <c r="BN157" i="6" s="1"/>
  <c r="BO156" i="6"/>
  <c r="BO157" i="6" s="1"/>
  <c r="BP156" i="6"/>
  <c r="BP157" i="6" s="1"/>
  <c r="BQ156" i="6"/>
  <c r="BQ157" i="6" s="1"/>
  <c r="BR156" i="6"/>
  <c r="BR157" i="6" s="1"/>
  <c r="BS156" i="6"/>
  <c r="BS157" i="6" s="1"/>
  <c r="BT156" i="6"/>
  <c r="BT157" i="6" s="1"/>
  <c r="BU156" i="6"/>
  <c r="BU157" i="6" s="1"/>
  <c r="BV156" i="6"/>
  <c r="BV157" i="6" s="1"/>
  <c r="BW156" i="6"/>
  <c r="BW157" i="6" s="1"/>
  <c r="BX156" i="6"/>
  <c r="BX157" i="6" s="1"/>
  <c r="BY156" i="6"/>
  <c r="BY157" i="6" s="1"/>
  <c r="BZ156" i="6"/>
  <c r="BZ157" i="6" s="1"/>
  <c r="F157" i="6"/>
  <c r="H157" i="6"/>
  <c r="I157" i="6"/>
  <c r="J157" i="6"/>
  <c r="L157" i="6"/>
  <c r="N157" i="6"/>
  <c r="F159" i="6"/>
  <c r="G159" i="6"/>
  <c r="H159" i="6"/>
  <c r="I159" i="6"/>
  <c r="L158" i="6"/>
  <c r="L159" i="6" s="1"/>
  <c r="M158" i="6"/>
  <c r="M159" i="6" s="1"/>
  <c r="N158" i="6"/>
  <c r="N159" i="6" s="1"/>
  <c r="O158" i="6"/>
  <c r="O159" i="6" s="1"/>
  <c r="P158" i="6"/>
  <c r="P159" i="6" s="1"/>
  <c r="Q158" i="6"/>
  <c r="Q159" i="6" s="1"/>
  <c r="R158" i="6"/>
  <c r="R159" i="6" s="1"/>
  <c r="S158" i="6"/>
  <c r="S159" i="6" s="1"/>
  <c r="T158" i="6"/>
  <c r="T159" i="6" s="1"/>
  <c r="U158" i="6"/>
  <c r="U159" i="6" s="1"/>
  <c r="V158" i="6"/>
  <c r="V159" i="6" s="1"/>
  <c r="W158" i="6"/>
  <c r="W159" i="6" s="1"/>
  <c r="X158" i="6"/>
  <c r="X159" i="6" s="1"/>
  <c r="Y158" i="6"/>
  <c r="Y159" i="6" s="1"/>
  <c r="Z158" i="6"/>
  <c r="Z159" i="6" s="1"/>
  <c r="AA158" i="6"/>
  <c r="AA159" i="6" s="1"/>
  <c r="AB158" i="6"/>
  <c r="AB159" i="6" s="1"/>
  <c r="AC158" i="6"/>
  <c r="AC159" i="6" s="1"/>
  <c r="AD158" i="6"/>
  <c r="AD159" i="6" s="1"/>
  <c r="AE158" i="6"/>
  <c r="AE159" i="6" s="1"/>
  <c r="AF158" i="6"/>
  <c r="AF159" i="6" s="1"/>
  <c r="AG158" i="6"/>
  <c r="AG159" i="6" s="1"/>
  <c r="AH158" i="6"/>
  <c r="AH159" i="6" s="1"/>
  <c r="AI158" i="6"/>
  <c r="AI159" i="6" s="1"/>
  <c r="AJ158" i="6"/>
  <c r="AJ159" i="6" s="1"/>
  <c r="AK158" i="6"/>
  <c r="AK159" i="6" s="1"/>
  <c r="AL158" i="6"/>
  <c r="AL159" i="6" s="1"/>
  <c r="AM158" i="6"/>
  <c r="AM159" i="6" s="1"/>
  <c r="AN158" i="6"/>
  <c r="AN159" i="6" s="1"/>
  <c r="AO158" i="6"/>
  <c r="AO159" i="6" s="1"/>
  <c r="AP158" i="6"/>
  <c r="AP159" i="6" s="1"/>
  <c r="AQ158" i="6"/>
  <c r="AQ159" i="6" s="1"/>
  <c r="AR158" i="6"/>
  <c r="AR159" i="6" s="1"/>
  <c r="AS158" i="6"/>
  <c r="AS159" i="6" s="1"/>
  <c r="AT158" i="6"/>
  <c r="AT159" i="6" s="1"/>
  <c r="AU158" i="6"/>
  <c r="AU159" i="6" s="1"/>
  <c r="AV158" i="6"/>
  <c r="AV159" i="6" s="1"/>
  <c r="AW158" i="6"/>
  <c r="AW159" i="6" s="1"/>
  <c r="AX158" i="6"/>
  <c r="AX159" i="6" s="1"/>
  <c r="AY158" i="6"/>
  <c r="AY159" i="6" s="1"/>
  <c r="AZ158" i="6"/>
  <c r="AZ159" i="6" s="1"/>
  <c r="BA158" i="6"/>
  <c r="BA159" i="6" s="1"/>
  <c r="BB158" i="6"/>
  <c r="BB159" i="6" s="1"/>
  <c r="BC158" i="6"/>
  <c r="BC159" i="6" s="1"/>
  <c r="BD158" i="6"/>
  <c r="BD159" i="6" s="1"/>
  <c r="BE158" i="6"/>
  <c r="BE159" i="6" s="1"/>
  <c r="BF158" i="6"/>
  <c r="BF159" i="6" s="1"/>
  <c r="BG158" i="6"/>
  <c r="BG159" i="6" s="1"/>
  <c r="BH158" i="6"/>
  <c r="BH159" i="6" s="1"/>
  <c r="BI158" i="6"/>
  <c r="BI159" i="6" s="1"/>
  <c r="BJ158" i="6"/>
  <c r="BJ159" i="6" s="1"/>
  <c r="BK158" i="6"/>
  <c r="BK159" i="6" s="1"/>
  <c r="BL158" i="6"/>
  <c r="BL159" i="6" s="1"/>
  <c r="BM158" i="6"/>
  <c r="BM159" i="6" s="1"/>
  <c r="BN158" i="6"/>
  <c r="BN159" i="6" s="1"/>
  <c r="BO158" i="6"/>
  <c r="BO159" i="6" s="1"/>
  <c r="BP158" i="6"/>
  <c r="BP159" i="6" s="1"/>
  <c r="BQ158" i="6"/>
  <c r="BQ159" i="6" s="1"/>
  <c r="BR158" i="6"/>
  <c r="BR159" i="6" s="1"/>
  <c r="BS158" i="6"/>
  <c r="BS159" i="6" s="1"/>
  <c r="BT158" i="6"/>
  <c r="BT159" i="6" s="1"/>
  <c r="BU158" i="6"/>
  <c r="BU159" i="6" s="1"/>
  <c r="BV158" i="6"/>
  <c r="BV159" i="6" s="1"/>
  <c r="BW158" i="6"/>
  <c r="BW159" i="6" s="1"/>
  <c r="BX158" i="6"/>
  <c r="BX159" i="6" s="1"/>
  <c r="BY158" i="6"/>
  <c r="BY159" i="6" s="1"/>
  <c r="BZ158" i="6"/>
  <c r="BZ159" i="6" s="1"/>
  <c r="J159" i="6"/>
  <c r="K159" i="6"/>
  <c r="F160" i="6"/>
  <c r="G160" i="6"/>
  <c r="H160" i="6"/>
  <c r="I160" i="6"/>
  <c r="J160" i="6"/>
  <c r="K160" i="6"/>
  <c r="L160" i="6"/>
  <c r="M160" i="6"/>
  <c r="N160" i="6"/>
  <c r="O160" i="6"/>
  <c r="P160" i="6"/>
  <c r="Q160" i="6"/>
  <c r="R160" i="6"/>
  <c r="S160" i="6"/>
  <c r="T160" i="6"/>
  <c r="U160" i="6"/>
  <c r="V160" i="6"/>
  <c r="W160" i="6"/>
  <c r="X160" i="6"/>
  <c r="Y160" i="6"/>
  <c r="Z160" i="6"/>
  <c r="AA160" i="6"/>
  <c r="AB160" i="6"/>
  <c r="AC160" i="6"/>
  <c r="AD160" i="6"/>
  <c r="AE160" i="6"/>
  <c r="AF160" i="6"/>
  <c r="AG160" i="6"/>
  <c r="AH160" i="6"/>
  <c r="AI160" i="6"/>
  <c r="AJ160" i="6"/>
  <c r="AK160" i="6"/>
  <c r="AL160" i="6"/>
  <c r="AM160" i="6"/>
  <c r="AN160" i="6"/>
  <c r="AO160" i="6"/>
  <c r="AP160" i="6"/>
  <c r="AQ160" i="6"/>
  <c r="AR160" i="6"/>
  <c r="AS160" i="6"/>
  <c r="AT160" i="6"/>
  <c r="AU160" i="6"/>
  <c r="AV160" i="6"/>
  <c r="AW160" i="6"/>
  <c r="AX160"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F4" i="6"/>
  <c r="F5" i="6" s="1"/>
  <c r="G4" i="6"/>
  <c r="G5" i="6" s="1"/>
  <c r="H4" i="6"/>
  <c r="H5" i="6" s="1"/>
  <c r="I4" i="6"/>
  <c r="I5" i="6" s="1"/>
  <c r="J4" i="6"/>
  <c r="J5" i="6" s="1"/>
  <c r="K4" i="6"/>
  <c r="K5" i="6" s="1"/>
  <c r="L4" i="6"/>
  <c r="L5" i="6" s="1"/>
  <c r="M4" i="6"/>
  <c r="M5" i="6" s="1"/>
  <c r="N4" i="6"/>
  <c r="N5" i="6" s="1"/>
  <c r="O4" i="6"/>
  <c r="O5" i="6" s="1"/>
  <c r="P4" i="6"/>
  <c r="P5" i="6" s="1"/>
  <c r="Q4" i="6"/>
  <c r="Q5" i="6" s="1"/>
  <c r="R4" i="6"/>
  <c r="R5" i="6" s="1"/>
  <c r="S4" i="6"/>
  <c r="S5" i="6" s="1"/>
  <c r="T4" i="6"/>
  <c r="T5" i="6" s="1"/>
  <c r="U4" i="6"/>
  <c r="U5" i="6" s="1"/>
  <c r="W4" i="6"/>
  <c r="W5" i="6" s="1"/>
  <c r="X4" i="6"/>
  <c r="X5" i="6" s="1"/>
  <c r="Y4" i="6"/>
  <c r="Y5" i="6" s="1"/>
  <c r="Z4" i="6"/>
  <c r="Z5" i="6" s="1"/>
  <c r="AA4" i="6"/>
  <c r="AA5" i="6" s="1"/>
  <c r="AB4" i="6"/>
  <c r="AB5" i="6" s="1"/>
  <c r="AC4" i="6"/>
  <c r="AC5" i="6" s="1"/>
  <c r="AD4" i="6"/>
  <c r="AD5" i="6" s="1"/>
  <c r="AE4" i="6"/>
  <c r="AE5" i="6" s="1"/>
  <c r="AF4" i="6"/>
  <c r="AF5" i="6" s="1"/>
  <c r="AG4" i="6"/>
  <c r="AG5" i="6" s="1"/>
  <c r="AH4" i="6"/>
  <c r="AH5" i="6" s="1"/>
  <c r="AI4" i="6"/>
  <c r="AI5" i="6" s="1"/>
  <c r="AJ4" i="6"/>
  <c r="AJ5" i="6" s="1"/>
  <c r="AK4" i="6"/>
  <c r="AK5" i="6" s="1"/>
  <c r="AL4" i="6"/>
  <c r="AL5" i="6" s="1"/>
  <c r="AM4" i="6"/>
  <c r="AM5" i="6" s="1"/>
  <c r="AN4" i="6"/>
  <c r="AN5" i="6" s="1"/>
  <c r="AO4" i="6"/>
  <c r="AO5" i="6" s="1"/>
  <c r="AP4" i="6"/>
  <c r="AP5" i="6" s="1"/>
  <c r="AQ4" i="6"/>
  <c r="AQ5" i="6" s="1"/>
  <c r="AR4" i="6"/>
  <c r="AR5" i="6" s="1"/>
  <c r="AS4" i="6"/>
  <c r="AS5" i="6" s="1"/>
  <c r="AT4" i="6"/>
  <c r="AT5" i="6" s="1"/>
  <c r="AU4" i="6"/>
  <c r="AU5" i="6" s="1"/>
  <c r="AV4" i="6"/>
  <c r="AV5" i="6" s="1"/>
  <c r="AW4" i="6"/>
  <c r="AW5" i="6" s="1"/>
  <c r="AX4" i="6"/>
  <c r="AX5" i="6" s="1"/>
  <c r="AY4" i="6"/>
  <c r="AY5" i="6" s="1"/>
  <c r="AZ4" i="6"/>
  <c r="AZ5" i="6" s="1"/>
  <c r="BA4" i="6"/>
  <c r="BA5" i="6" s="1"/>
  <c r="BB4" i="6"/>
  <c r="BB5" i="6" s="1"/>
  <c r="BC4" i="6"/>
  <c r="BC5" i="6" s="1"/>
  <c r="BD4" i="6"/>
  <c r="BD5" i="6" s="1"/>
  <c r="BE4" i="6"/>
  <c r="BE5" i="6" s="1"/>
  <c r="BF4" i="6"/>
  <c r="BF5" i="6" s="1"/>
  <c r="BG4" i="6"/>
  <c r="BG5" i="6" s="1"/>
  <c r="BH4" i="6"/>
  <c r="BH5" i="6" s="1"/>
  <c r="BI4" i="6"/>
  <c r="BI5" i="6" s="1"/>
  <c r="BJ4" i="6"/>
  <c r="BJ5" i="6" s="1"/>
  <c r="BK4" i="6"/>
  <c r="BK5" i="6" s="1"/>
  <c r="BL4" i="6"/>
  <c r="BL5" i="6" s="1"/>
  <c r="BM4" i="6"/>
  <c r="BM5" i="6" s="1"/>
  <c r="BN4" i="6"/>
  <c r="BN5" i="6" s="1"/>
  <c r="BO4" i="6"/>
  <c r="BO5" i="6" s="1"/>
  <c r="BP4" i="6"/>
  <c r="BP5" i="6" s="1"/>
  <c r="BQ4" i="6"/>
  <c r="BQ5" i="6" s="1"/>
  <c r="BR4" i="6"/>
  <c r="BR5" i="6" s="1"/>
  <c r="BS4" i="6"/>
  <c r="BS5" i="6" s="1"/>
  <c r="BT4" i="6"/>
  <c r="BT5" i="6" s="1"/>
  <c r="BU4" i="6"/>
  <c r="BU5" i="6" s="1"/>
  <c r="BV4" i="6"/>
  <c r="BV5" i="6" s="1"/>
  <c r="BW4" i="6"/>
  <c r="BW5" i="6" s="1"/>
  <c r="BX4" i="6"/>
  <c r="BX5" i="6" s="1"/>
  <c r="BY4" i="6"/>
  <c r="BY5" i="6" s="1"/>
  <c r="BZ4" i="6"/>
  <c r="BZ5" i="6" s="1"/>
  <c r="F183" i="6" l="1"/>
  <c r="H182" i="6"/>
  <c r="G182" i="6"/>
  <c r="L634" i="2"/>
  <c r="L494" i="2"/>
  <c r="L487" i="2"/>
  <c r="L486" i="2"/>
  <c r="L485" i="2"/>
  <c r="L484" i="2"/>
  <c r="L483" i="2"/>
  <c r="L482" i="2"/>
  <c r="L481" i="2"/>
  <c r="L480" i="2"/>
  <c r="L479" i="2"/>
  <c r="L478" i="2"/>
  <c r="L477" i="2"/>
  <c r="L476" i="2"/>
  <c r="L475" i="2"/>
  <c r="L474" i="2"/>
  <c r="L473" i="2"/>
  <c r="L472" i="2"/>
  <c r="L471" i="2"/>
  <c r="L470" i="2"/>
  <c r="L413" i="2"/>
  <c r="L410" i="2"/>
  <c r="L334" i="2"/>
  <c r="L313" i="2"/>
  <c r="L310" i="2"/>
  <c r="L291" i="2"/>
  <c r="L260" i="2"/>
  <c r="L237" i="2"/>
  <c r="L221" i="2"/>
  <c r="L205" i="2"/>
  <c r="L189" i="2"/>
  <c r="L173" i="2"/>
  <c r="L152" i="2"/>
  <c r="L136" i="2"/>
  <c r="L127" i="2"/>
  <c r="L111" i="2"/>
  <c r="L95" i="2"/>
  <c r="L79" i="2"/>
  <c r="L63" i="2"/>
  <c r="L45" i="2"/>
  <c r="L23" i="2"/>
  <c r="L7" i="2"/>
  <c r="L695" i="2"/>
  <c r="C2085" i="3" s="1"/>
  <c r="B2086" i="3" s="1"/>
  <c r="L553" i="2"/>
  <c r="L511" i="2"/>
  <c r="L416" i="2"/>
  <c r="L415" i="2"/>
  <c r="L414" i="2"/>
  <c r="L411" i="2"/>
  <c r="L351" i="2"/>
  <c r="L314" i="2"/>
  <c r="L311" i="2"/>
  <c r="L269" i="2"/>
  <c r="L240" i="2"/>
  <c r="L224" i="2"/>
  <c r="L208" i="2"/>
  <c r="L192" i="2"/>
  <c r="L174" i="2"/>
  <c r="L153" i="2"/>
  <c r="L137" i="2"/>
  <c r="L130" i="2"/>
  <c r="L114" i="2"/>
  <c r="L98" i="2"/>
  <c r="L82" i="2"/>
  <c r="L66" i="2"/>
  <c r="L48" i="2"/>
  <c r="L24" i="2"/>
  <c r="L8" i="2"/>
  <c r="L702" i="2"/>
  <c r="C2106" i="3" s="1"/>
  <c r="B2107" i="3" s="1"/>
  <c r="L698" i="2"/>
  <c r="C2094" i="3" s="1"/>
  <c r="B2094" i="3" s="1"/>
  <c r="L694" i="2"/>
  <c r="C2082" i="3" s="1"/>
  <c r="L690" i="2"/>
  <c r="C2070" i="3" s="1"/>
  <c r="B2070" i="3" s="1"/>
  <c r="L686" i="2"/>
  <c r="C2058" i="3" s="1"/>
  <c r="B2059" i="3" s="1"/>
  <c r="L682" i="2"/>
  <c r="C2046" i="3" s="1"/>
  <c r="B2046" i="3" s="1"/>
  <c r="L675" i="2"/>
  <c r="C2025" i="3" s="1"/>
  <c r="L668" i="2"/>
  <c r="C2004" i="3" s="1"/>
  <c r="B2004" i="3" s="1"/>
  <c r="L661" i="2"/>
  <c r="C1983" i="3" s="1"/>
  <c r="B1984" i="3" s="1"/>
  <c r="L658" i="2"/>
  <c r="C1974" i="3" s="1"/>
  <c r="B1974" i="3" s="1"/>
  <c r="L651" i="2"/>
  <c r="C1953" i="3" s="1"/>
  <c r="L648" i="2"/>
  <c r="C1944" i="3" s="1"/>
  <c r="B1944" i="3" s="1"/>
  <c r="L637" i="2"/>
  <c r="L633" i="2"/>
  <c r="L725" i="2"/>
  <c r="C2175" i="3" s="1"/>
  <c r="B2176" i="3" s="1"/>
  <c r="L700" i="2"/>
  <c r="C2100" i="3" s="1"/>
  <c r="B2101" i="3" s="1"/>
  <c r="L696" i="2"/>
  <c r="C2088" i="3" s="1"/>
  <c r="B2088" i="3" s="1"/>
  <c r="L692" i="2"/>
  <c r="C2076" i="3" s="1"/>
  <c r="B2076" i="3" s="1"/>
  <c r="L688" i="2"/>
  <c r="C2064" i="3" s="1"/>
  <c r="B2064" i="3" s="1"/>
  <c r="L684" i="2"/>
  <c r="C2052" i="3" s="1"/>
  <c r="B2053" i="3" s="1"/>
  <c r="L680" i="2"/>
  <c r="C2040" i="3" s="1"/>
  <c r="B2040" i="3" s="1"/>
  <c r="L677" i="2"/>
  <c r="C2031" i="3" s="1"/>
  <c r="B2032" i="3" s="1"/>
  <c r="L673" i="2"/>
  <c r="C2019" i="3" s="1"/>
  <c r="B2020" i="3" s="1"/>
  <c r="L670" i="2"/>
  <c r="C2010" i="3" s="1"/>
  <c r="B2010" i="3" s="1"/>
  <c r="L666" i="2"/>
  <c r="C1998" i="3" s="1"/>
  <c r="B1998" i="3" s="1"/>
  <c r="L663" i="2"/>
  <c r="C1989" i="3" s="1"/>
  <c r="B1990" i="3" s="1"/>
  <c r="L656" i="2"/>
  <c r="C1968" i="3" s="1"/>
  <c r="B1968" i="3" s="1"/>
  <c r="L653" i="2"/>
  <c r="C1959" i="3" s="1"/>
  <c r="B1960" i="3" s="1"/>
  <c r="L635" i="2"/>
  <c r="L631" i="2"/>
  <c r="L627" i="2"/>
  <c r="L623" i="2"/>
  <c r="L578" i="2"/>
  <c r="L574" i="2"/>
  <c r="L570" i="2"/>
  <c r="L566" i="2"/>
  <c r="L562" i="2"/>
  <c r="L558" i="2"/>
  <c r="L554" i="2"/>
  <c r="L550" i="2"/>
  <c r="L549" i="2"/>
  <c r="L545" i="2"/>
  <c r="L541"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08" i="2"/>
  <c r="L504" i="2"/>
  <c r="L500" i="2"/>
  <c r="L496" i="2"/>
  <c r="L492" i="2"/>
  <c r="L488" i="2"/>
  <c r="L467" i="2"/>
  <c r="L463" i="2"/>
  <c r="L459" i="2"/>
  <c r="L455" i="2"/>
  <c r="L454" i="2"/>
  <c r="L453" i="2"/>
  <c r="L452" i="2"/>
  <c r="L451" i="2"/>
  <c r="L450" i="2"/>
  <c r="L449" i="2"/>
  <c r="L448" i="2"/>
  <c r="L447" i="2"/>
  <c r="L446" i="2"/>
  <c r="L445" i="2"/>
  <c r="L444" i="2"/>
  <c r="L443" i="2"/>
  <c r="L439" i="2"/>
  <c r="L434" i="2"/>
  <c r="L430" i="2"/>
  <c r="L429" i="2"/>
  <c r="L425" i="2"/>
  <c r="L424" i="2"/>
  <c r="L419" i="2"/>
  <c r="L412" i="2"/>
  <c r="L408" i="2"/>
  <c r="L701" i="2"/>
  <c r="C2103" i="3" s="1"/>
  <c r="B2104" i="3" s="1"/>
  <c r="L697" i="2"/>
  <c r="C2091" i="3" s="1"/>
  <c r="B2092" i="3" s="1"/>
  <c r="L693" i="2"/>
  <c r="C2079" i="3" s="1"/>
  <c r="B2080" i="3" s="1"/>
  <c r="L689" i="2"/>
  <c r="C2067" i="3" s="1"/>
  <c r="B2068" i="3" s="1"/>
  <c r="L685" i="2"/>
  <c r="C2055" i="3" s="1"/>
  <c r="B2056" i="3" s="1"/>
  <c r="L681" i="2"/>
  <c r="C2043" i="3" s="1"/>
  <c r="B2044" i="3" s="1"/>
  <c r="L678" i="2"/>
  <c r="C2034" i="3" s="1"/>
  <c r="B2035" i="3" s="1"/>
  <c r="L674" i="2"/>
  <c r="C2022" i="3" s="1"/>
  <c r="B2023" i="3" s="1"/>
  <c r="L671" i="2"/>
  <c r="C2013" i="3" s="1"/>
  <c r="B2014" i="3" s="1"/>
  <c r="L667" i="2"/>
  <c r="C2001" i="3" s="1"/>
  <c r="B2002" i="3" s="1"/>
  <c r="L664" i="2"/>
  <c r="C1992" i="3" s="1"/>
  <c r="B1993" i="3" s="1"/>
  <c r="L657" i="2"/>
  <c r="C1971" i="3" s="1"/>
  <c r="B1972" i="3" s="1"/>
  <c r="L654" i="2"/>
  <c r="C1962" i="3" s="1"/>
  <c r="B1963" i="3" s="1"/>
  <c r="L636" i="2"/>
  <c r="L632" i="2"/>
  <c r="L628" i="2"/>
  <c r="L624" i="2"/>
  <c r="L579" i="2"/>
  <c r="L575" i="2"/>
  <c r="L571" i="2"/>
  <c r="L567" i="2"/>
  <c r="L563" i="2"/>
  <c r="L559" i="2"/>
  <c r="L555" i="2"/>
  <c r="L551" i="2"/>
  <c r="L546" i="2"/>
  <c r="L542" i="2"/>
  <c r="L538" i="2"/>
  <c r="L509" i="2"/>
  <c r="L505" i="2"/>
  <c r="L501" i="2"/>
  <c r="L497" i="2"/>
  <c r="L493" i="2"/>
  <c r="L489" i="2"/>
  <c r="L468" i="2"/>
  <c r="L464" i="2"/>
  <c r="L460" i="2"/>
  <c r="L456" i="2"/>
  <c r="L440" i="2"/>
  <c r="L724" i="2"/>
  <c r="C2172" i="3" s="1"/>
  <c r="B2172" i="3" s="1"/>
  <c r="L723" i="2"/>
  <c r="C2169" i="3" s="1"/>
  <c r="B2169" i="3" s="1"/>
  <c r="L722" i="2"/>
  <c r="C2166" i="3" s="1"/>
  <c r="B2166" i="3" s="1"/>
  <c r="L721" i="2"/>
  <c r="C2163" i="3" s="1"/>
  <c r="B2164" i="3" s="1"/>
  <c r="L720" i="2"/>
  <c r="C2160" i="3" s="1"/>
  <c r="B2161" i="3" s="1"/>
  <c r="L719" i="2"/>
  <c r="C2157" i="3" s="1"/>
  <c r="B2157" i="3" s="1"/>
  <c r="L718" i="2"/>
  <c r="C2154" i="3" s="1"/>
  <c r="B2154" i="3" s="1"/>
  <c r="L717" i="2"/>
  <c r="C2151" i="3" s="1"/>
  <c r="B2152" i="3" s="1"/>
  <c r="L716" i="2"/>
  <c r="C2148" i="3" s="1"/>
  <c r="B2149" i="3" s="1"/>
  <c r="L715" i="2"/>
  <c r="C2145" i="3" s="1"/>
  <c r="B2146" i="3" s="1"/>
  <c r="L714" i="2"/>
  <c r="C2142" i="3" s="1"/>
  <c r="B2142" i="3" s="1"/>
  <c r="L713" i="2"/>
  <c r="C2139" i="3" s="1"/>
  <c r="B2140" i="3" s="1"/>
  <c r="L712" i="2"/>
  <c r="C2136" i="3" s="1"/>
  <c r="B2136" i="3" s="1"/>
  <c r="L711" i="2"/>
  <c r="C2133" i="3" s="1"/>
  <c r="B2134" i="3" s="1"/>
  <c r="L710" i="2"/>
  <c r="C2130" i="3" s="1"/>
  <c r="B2130" i="3" s="1"/>
  <c r="L709" i="2"/>
  <c r="C2127" i="3" s="1"/>
  <c r="B2128" i="3" s="1"/>
  <c r="L708" i="2"/>
  <c r="C2124" i="3" s="1"/>
  <c r="B2125" i="3" s="1"/>
  <c r="L707" i="2"/>
  <c r="C2121" i="3" s="1"/>
  <c r="B2122" i="3" s="1"/>
  <c r="L706" i="2"/>
  <c r="C2118" i="3" s="1"/>
  <c r="B2119" i="3" s="1"/>
  <c r="L705" i="2"/>
  <c r="C2115" i="3" s="1"/>
  <c r="B2116" i="3" s="1"/>
  <c r="L704" i="2"/>
  <c r="C2112" i="3" s="1"/>
  <c r="B2112" i="3" s="1"/>
  <c r="L703" i="2"/>
  <c r="C2109" i="3" s="1"/>
  <c r="B2110" i="3" s="1"/>
  <c r="L687" i="2"/>
  <c r="C2061" i="3" s="1"/>
  <c r="B2062" i="3" s="1"/>
  <c r="L676" i="2"/>
  <c r="C2028" i="3" s="1"/>
  <c r="B2028" i="3" s="1"/>
  <c r="L652" i="2"/>
  <c r="C1956" i="3" s="1"/>
  <c r="B1956" i="3" s="1"/>
  <c r="L630"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73" i="2"/>
  <c r="L565" i="2"/>
  <c r="L557" i="2"/>
  <c r="L543" i="2"/>
  <c r="L699" i="2"/>
  <c r="C2097" i="3" s="1"/>
  <c r="B2097" i="3" s="1"/>
  <c r="L683" i="2"/>
  <c r="C2049" i="3" s="1"/>
  <c r="B2050" i="3" s="1"/>
  <c r="L659" i="2"/>
  <c r="C1977" i="3" s="1"/>
  <c r="B1977" i="3" s="1"/>
  <c r="L625" i="2"/>
  <c r="L576" i="2"/>
  <c r="L568" i="2"/>
  <c r="L560" i="2"/>
  <c r="L552" i="2"/>
  <c r="L544" i="2"/>
  <c r="L506" i="2"/>
  <c r="L498" i="2"/>
  <c r="L490" i="2"/>
  <c r="L465" i="2"/>
  <c r="L457" i="2"/>
  <c r="L437" i="2"/>
  <c r="L436" i="2"/>
  <c r="L433" i="2"/>
  <c r="L426" i="2"/>
  <c r="L423" i="2"/>
  <c r="L409" i="2"/>
  <c r="L406"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4" i="2"/>
  <c r="L360" i="2"/>
  <c r="L356" i="2"/>
  <c r="L352" i="2"/>
  <c r="L345" i="2"/>
  <c r="L337" i="2"/>
  <c r="L333" i="2"/>
  <c r="L329" i="2"/>
  <c r="L324" i="2"/>
  <c r="L320" i="2"/>
  <c r="L316" i="2"/>
  <c r="L312" i="2"/>
  <c r="L308" i="2"/>
  <c r="L304" i="2"/>
  <c r="L300" i="2"/>
  <c r="L296" i="2"/>
  <c r="L292" i="2"/>
  <c r="L288" i="2"/>
  <c r="L284" i="2"/>
  <c r="L280" i="2"/>
  <c r="L276" i="2"/>
  <c r="L272" i="2"/>
  <c r="L268" i="2"/>
  <c r="L265" i="2"/>
  <c r="L261" i="2"/>
  <c r="L257" i="2"/>
  <c r="L253" i="2"/>
  <c r="L249" i="2"/>
  <c r="L245" i="2"/>
  <c r="L691" i="2"/>
  <c r="C2073" i="3" s="1"/>
  <c r="B2074" i="3" s="1"/>
  <c r="L662" i="2"/>
  <c r="C1986" i="3" s="1"/>
  <c r="B1987" i="3" s="1"/>
  <c r="L669" i="2"/>
  <c r="C2007" i="3" s="1"/>
  <c r="B2008" i="3" s="1"/>
  <c r="L626" i="2"/>
  <c r="L572" i="2"/>
  <c r="L556" i="2"/>
  <c r="L539" i="2"/>
  <c r="L507" i="2"/>
  <c r="L502" i="2"/>
  <c r="L495" i="2"/>
  <c r="L458" i="2"/>
  <c r="L441" i="2"/>
  <c r="L427" i="2"/>
  <c r="L422" i="2"/>
  <c r="L421" i="2"/>
  <c r="L418" i="2"/>
  <c r="L417" i="2"/>
  <c r="L403" i="2"/>
  <c r="L361" i="2"/>
  <c r="L358" i="2"/>
  <c r="L355" i="2"/>
  <c r="L342" i="2"/>
  <c r="L335" i="2"/>
  <c r="L332" i="2"/>
  <c r="L321" i="2"/>
  <c r="L318" i="2"/>
  <c r="L315" i="2"/>
  <c r="L305" i="2"/>
  <c r="L302" i="2"/>
  <c r="L299" i="2"/>
  <c r="L289" i="2"/>
  <c r="L286" i="2"/>
  <c r="L283" i="2"/>
  <c r="L273" i="2"/>
  <c r="L270" i="2"/>
  <c r="L267" i="2"/>
  <c r="L258" i="2"/>
  <c r="L255" i="2"/>
  <c r="L252" i="2"/>
  <c r="L242" i="2"/>
  <c r="L238" i="2"/>
  <c r="L234" i="2"/>
  <c r="L230" i="2"/>
  <c r="L226" i="2"/>
  <c r="L222" i="2"/>
  <c r="L218" i="2"/>
  <c r="L214" i="2"/>
  <c r="L210" i="2"/>
  <c r="L206" i="2"/>
  <c r="L202" i="2"/>
  <c r="L198" i="2"/>
  <c r="L194" i="2"/>
  <c r="L190" i="2"/>
  <c r="L186" i="2"/>
  <c r="L182" i="2"/>
  <c r="L179" i="2"/>
  <c r="L175" i="2"/>
  <c r="L171" i="2"/>
  <c r="L167" i="2"/>
  <c r="L158" i="2"/>
  <c r="L154" i="2"/>
  <c r="L150" i="2"/>
  <c r="L146" i="2"/>
  <c r="L142" i="2"/>
  <c r="L138" i="2"/>
  <c r="L134" i="2"/>
  <c r="L128" i="2"/>
  <c r="L124" i="2"/>
  <c r="L120" i="2"/>
  <c r="L116" i="2"/>
  <c r="L112" i="2"/>
  <c r="L108" i="2"/>
  <c r="L104" i="2"/>
  <c r="L100" i="2"/>
  <c r="L96" i="2"/>
  <c r="L92" i="2"/>
  <c r="L88" i="2"/>
  <c r="L84" i="2"/>
  <c r="L80" i="2"/>
  <c r="L76" i="2"/>
  <c r="L72" i="2"/>
  <c r="L68" i="2"/>
  <c r="L64" i="2"/>
  <c r="L57" i="2"/>
  <c r="L53" i="2"/>
  <c r="L49" i="2"/>
  <c r="L46" i="2"/>
  <c r="L42" i="2"/>
  <c r="L38" i="2"/>
  <c r="L25" i="2"/>
  <c r="L21" i="2"/>
  <c r="L17" i="2"/>
  <c r="L13" i="2"/>
  <c r="L9" i="2"/>
  <c r="L5" i="2"/>
  <c r="L638" i="2"/>
  <c r="L629" i="2"/>
  <c r="L577" i="2"/>
  <c r="L561" i="2"/>
  <c r="L540" i="2"/>
  <c r="L510" i="2"/>
  <c r="L503" i="2"/>
  <c r="L466" i="2"/>
  <c r="L461" i="2"/>
  <c r="L442" i="2"/>
  <c r="L431" i="2"/>
  <c r="L428" i="2"/>
  <c r="L407" i="2"/>
  <c r="L404" i="2"/>
  <c r="L365" i="2"/>
  <c r="L362" i="2"/>
  <c r="L359" i="2"/>
  <c r="L349" i="2"/>
  <c r="L346" i="2"/>
  <c r="L343" i="2"/>
  <c r="L339" i="2"/>
  <c r="L336" i="2"/>
  <c r="L326" i="2"/>
  <c r="L325" i="2"/>
  <c r="L322" i="2"/>
  <c r="L319" i="2"/>
  <c r="L309" i="2"/>
  <c r="L306" i="2"/>
  <c r="L303" i="2"/>
  <c r="L293" i="2"/>
  <c r="L290" i="2"/>
  <c r="L287" i="2"/>
  <c r="L277" i="2"/>
  <c r="L274" i="2"/>
  <c r="L271" i="2"/>
  <c r="L262" i="2"/>
  <c r="L259" i="2"/>
  <c r="L256" i="2"/>
  <c r="L246" i="2"/>
  <c r="L243" i="2"/>
  <c r="L239" i="2"/>
  <c r="L235" i="2"/>
  <c r="L231" i="2"/>
  <c r="L227" i="2"/>
  <c r="L223" i="2"/>
  <c r="L219" i="2"/>
  <c r="L215" i="2"/>
  <c r="L211" i="2"/>
  <c r="L207" i="2"/>
  <c r="L203" i="2"/>
  <c r="L199" i="2"/>
  <c r="L195" i="2"/>
  <c r="L191" i="2"/>
  <c r="L187" i="2"/>
  <c r="L183" i="2"/>
  <c r="L176" i="2"/>
  <c r="L172" i="2"/>
  <c r="L168" i="2"/>
  <c r="L159" i="2"/>
  <c r="L155" i="2"/>
  <c r="L151" i="2"/>
  <c r="L147" i="2"/>
  <c r="L143" i="2"/>
  <c r="L139" i="2"/>
  <c r="L135" i="2"/>
  <c r="L132" i="2"/>
  <c r="L129" i="2"/>
  <c r="L125" i="2"/>
  <c r="L121" i="2"/>
  <c r="L117" i="2"/>
  <c r="L113" i="2"/>
  <c r="L109" i="2"/>
  <c r="L105" i="2"/>
  <c r="L101" i="2"/>
  <c r="L97" i="2"/>
  <c r="L93" i="2"/>
  <c r="L89" i="2"/>
  <c r="L85" i="2"/>
  <c r="L81" i="2"/>
  <c r="L77" i="2"/>
  <c r="L73" i="2"/>
  <c r="L69" i="2"/>
  <c r="L65" i="2"/>
  <c r="L61" i="2"/>
  <c r="L58" i="2"/>
  <c r="L54" i="2"/>
  <c r="L50" i="2"/>
  <c r="L43" i="2"/>
  <c r="L39" i="2"/>
  <c r="L35" i="2"/>
  <c r="L26" i="2"/>
  <c r="L22" i="2"/>
  <c r="L18" i="2"/>
  <c r="L14" i="2"/>
  <c r="L10" i="2"/>
  <c r="L6" i="2"/>
  <c r="L2" i="2"/>
  <c r="L649" i="2"/>
  <c r="C1947" i="3" s="1"/>
  <c r="B1948" i="3" s="1"/>
  <c r="L569" i="2"/>
  <c r="L499" i="2"/>
  <c r="L367" i="2"/>
  <c r="L317" i="2"/>
  <c r="L297" i="2"/>
  <c r="L294" i="2"/>
  <c r="L285" i="2"/>
  <c r="L263" i="2"/>
  <c r="L254" i="2"/>
  <c r="L241" i="2"/>
  <c r="L233" i="2"/>
  <c r="L225" i="2"/>
  <c r="L217" i="2"/>
  <c r="L209" i="2"/>
  <c r="L201" i="2"/>
  <c r="L193" i="2"/>
  <c r="L185" i="2"/>
  <c r="L177" i="2"/>
  <c r="L169" i="2"/>
  <c r="L156" i="2"/>
  <c r="L148" i="2"/>
  <c r="L140" i="2"/>
  <c r="L123" i="2"/>
  <c r="L115" i="2"/>
  <c r="L107" i="2"/>
  <c r="L99" i="2"/>
  <c r="L91" i="2"/>
  <c r="L83" i="2"/>
  <c r="L75" i="2"/>
  <c r="L67" i="2"/>
  <c r="L59" i="2"/>
  <c r="L51" i="2"/>
  <c r="L41" i="2"/>
  <c r="L27" i="2"/>
  <c r="L19" i="2"/>
  <c r="L11" i="2"/>
  <c r="L3" i="2"/>
  <c r="L580" i="2"/>
  <c r="L547" i="2"/>
  <c r="L462" i="2"/>
  <c r="L432" i="2"/>
  <c r="L420" i="2"/>
  <c r="L405" i="2"/>
  <c r="L353" i="2"/>
  <c r="L350" i="2"/>
  <c r="L340" i="2"/>
  <c r="L330" i="2"/>
  <c r="L327" i="2"/>
  <c r="L307" i="2"/>
  <c r="L298" i="2"/>
  <c r="L295" i="2"/>
  <c r="L275" i="2"/>
  <c r="L264" i="2"/>
  <c r="L244" i="2"/>
  <c r="L236" i="2"/>
  <c r="L228" i="2"/>
  <c r="L220" i="2"/>
  <c r="L212" i="2"/>
  <c r="L204" i="2"/>
  <c r="L196" i="2"/>
  <c r="L188" i="2"/>
  <c r="L178" i="2"/>
  <c r="L170" i="2"/>
  <c r="L157" i="2"/>
  <c r="L149" i="2"/>
  <c r="L141" i="2"/>
  <c r="L126" i="2"/>
  <c r="L118" i="2"/>
  <c r="L110" i="2"/>
  <c r="L102" i="2"/>
  <c r="L94" i="2"/>
  <c r="L86" i="2"/>
  <c r="L78" i="2"/>
  <c r="L70" i="2"/>
  <c r="L62" i="2"/>
  <c r="L52" i="2"/>
  <c r="L44" i="2"/>
  <c r="L36" i="2"/>
  <c r="L20" i="2"/>
  <c r="L12" i="2"/>
  <c r="L4" i="2"/>
  <c r="L16" i="2"/>
  <c r="L40" i="2"/>
  <c r="L56" i="2"/>
  <c r="L74" i="2"/>
  <c r="L90" i="2"/>
  <c r="L106" i="2"/>
  <c r="L122" i="2"/>
  <c r="L145" i="2"/>
  <c r="L184" i="2"/>
  <c r="L200" i="2"/>
  <c r="L216" i="2"/>
  <c r="L232" i="2"/>
  <c r="L248" i="2"/>
  <c r="L251" i="2"/>
  <c r="L279" i="2"/>
  <c r="L282" i="2"/>
  <c r="L301" i="2"/>
  <c r="L331" i="2"/>
  <c r="L357" i="2"/>
  <c r="L366" i="2"/>
  <c r="L469" i="2"/>
  <c r="L491" i="2"/>
  <c r="L15" i="2"/>
  <c r="L37" i="2"/>
  <c r="L55" i="2"/>
  <c r="L71" i="2"/>
  <c r="L87" i="2"/>
  <c r="L103" i="2"/>
  <c r="L119" i="2"/>
  <c r="L144" i="2"/>
  <c r="L181" i="2"/>
  <c r="L197" i="2"/>
  <c r="L213" i="2"/>
  <c r="L229" i="2"/>
  <c r="L247" i="2"/>
  <c r="L250" i="2"/>
  <c r="L278" i="2"/>
  <c r="L281" i="2"/>
  <c r="L323" i="2"/>
  <c r="L328" i="2"/>
  <c r="L363" i="2"/>
  <c r="L435" i="2"/>
  <c r="L438" i="2"/>
  <c r="L564" i="2"/>
  <c r="B1992" i="3"/>
  <c r="B2182" i="3"/>
  <c r="B1999" i="3"/>
  <c r="B2047" i="3"/>
  <c r="B2083" i="3"/>
  <c r="B2198" i="3"/>
  <c r="B2185" i="3"/>
  <c r="B2189" i="3"/>
  <c r="B2174" i="3"/>
  <c r="B2168" i="3"/>
  <c r="B2162" i="3"/>
  <c r="B2156" i="3"/>
  <c r="B2150" i="3"/>
  <c r="B2138" i="3"/>
  <c r="B2114" i="3"/>
  <c r="B2108" i="3"/>
  <c r="B2102" i="3"/>
  <c r="B2072" i="3"/>
  <c r="B2048" i="3"/>
  <c r="B2036" i="3"/>
  <c r="B1976" i="3"/>
  <c r="B2193" i="3"/>
  <c r="B1952" i="3"/>
  <c r="B1940" i="3"/>
  <c r="B1928" i="3"/>
  <c r="B2192" i="3"/>
  <c r="B2190" i="3"/>
  <c r="B2178" i="3"/>
  <c r="B2200" i="3"/>
  <c r="B2197" i="3"/>
  <c r="B2184" i="3"/>
  <c r="B2181" i="3"/>
  <c r="B2177" i="3"/>
  <c r="B2165" i="3"/>
  <c r="B2111" i="3"/>
  <c r="B2087" i="3"/>
  <c r="B1967" i="3"/>
  <c r="B1943" i="3"/>
  <c r="L665" i="2"/>
  <c r="C1995" i="3" s="1"/>
  <c r="B1996" i="3" s="1"/>
  <c r="L645" i="2"/>
  <c r="C1935" i="3" s="1"/>
  <c r="B1936" i="3" s="1"/>
  <c r="L641" i="2"/>
  <c r="L650" i="2"/>
  <c r="C1950" i="3" s="1"/>
  <c r="B1951" i="3" s="1"/>
  <c r="L646" i="2"/>
  <c r="C1938" i="3" s="1"/>
  <c r="B1939" i="3" s="1"/>
  <c r="L642" i="2"/>
  <c r="C1926" i="3" s="1"/>
  <c r="B1927" i="3" s="1"/>
  <c r="L679" i="2"/>
  <c r="C2037" i="3" s="1"/>
  <c r="B2038" i="3" s="1"/>
  <c r="L655" i="2"/>
  <c r="C1965" i="3" s="1"/>
  <c r="B1965" i="3" s="1"/>
  <c r="L647" i="2"/>
  <c r="C1941" i="3" s="1"/>
  <c r="B1941" i="3" s="1"/>
  <c r="L643" i="2"/>
  <c r="C1929" i="3" s="1"/>
  <c r="B1930" i="3" s="1"/>
  <c r="L639" i="2"/>
  <c r="L672" i="2"/>
  <c r="C2016" i="3" s="1"/>
  <c r="B2016" i="3" s="1"/>
  <c r="L660" i="2"/>
  <c r="C1980" i="3" s="1"/>
  <c r="B1980" i="3" s="1"/>
  <c r="L644" i="2"/>
  <c r="C1932" i="3" s="1"/>
  <c r="B1933" i="3" s="1"/>
  <c r="L640" i="2"/>
  <c r="B2194" i="3"/>
  <c r="B2188" i="3"/>
  <c r="B2063" i="3"/>
  <c r="B2039" i="3"/>
  <c r="B1991" i="3"/>
  <c r="B2090" i="3"/>
  <c r="B2084" i="3"/>
  <c r="B2196" i="3"/>
  <c r="B2186" i="3"/>
  <c r="B2180" i="3"/>
  <c r="B2117" i="3"/>
  <c r="B2024" i="3"/>
  <c r="B2012" i="3"/>
  <c r="B2000" i="3"/>
  <c r="B1988" i="3"/>
  <c r="B2135" i="3"/>
  <c r="B2066" i="3"/>
  <c r="B2060" i="3"/>
  <c r="B2015" i="3"/>
  <c r="B1964" i="3"/>
  <c r="B2141" i="3"/>
  <c r="B2132" i="3"/>
  <c r="B2126" i="3"/>
  <c r="B2191" i="3"/>
  <c r="B2183" i="3"/>
  <c r="B2175" i="3"/>
  <c r="B2159" i="3"/>
  <c r="B2153" i="3"/>
  <c r="B2147" i="3"/>
  <c r="B2144" i="3"/>
  <c r="B2105" i="3"/>
  <c r="B2099" i="3"/>
  <c r="B2096" i="3"/>
  <c r="B2054" i="3"/>
  <c r="B2051" i="3"/>
  <c r="B2019" i="3"/>
  <c r="B2003" i="3"/>
  <c r="B1955" i="3"/>
  <c r="B2082" i="3"/>
  <c r="B2079" i="3"/>
  <c r="B2195" i="3"/>
  <c r="B2187" i="3"/>
  <c r="B2179" i="3"/>
  <c r="B2171" i="3"/>
  <c r="B2129" i="3"/>
  <c r="B2123" i="3"/>
  <c r="B2120" i="3"/>
  <c r="B2078" i="3"/>
  <c r="B2075" i="3"/>
  <c r="B2027" i="3"/>
  <c r="B1979" i="3"/>
  <c r="B1931" i="3"/>
  <c r="B2199" i="3"/>
  <c r="B2045" i="3"/>
  <c r="B2030" i="3"/>
  <c r="B2021" i="3"/>
  <c r="B2006" i="3"/>
  <c r="B1997" i="3"/>
  <c r="B1982" i="3"/>
  <c r="B1973" i="3"/>
  <c r="B1958" i="3"/>
  <c r="B1949" i="3"/>
  <c r="B1934" i="3"/>
  <c r="B2093" i="3"/>
  <c r="B2085" i="3"/>
  <c r="B2081" i="3"/>
  <c r="B2069" i="3"/>
  <c r="B2065" i="3"/>
  <c r="B2057" i="3"/>
  <c r="B2042" i="3"/>
  <c r="B2033" i="3"/>
  <c r="B2026" i="3"/>
  <c r="B2025" i="3"/>
  <c r="B2018" i="3"/>
  <c r="B2009" i="3"/>
  <c r="B1994" i="3"/>
  <c r="B1985" i="3"/>
  <c r="B1970" i="3"/>
  <c r="B1961" i="3"/>
  <c r="B1954" i="3"/>
  <c r="B1953" i="3"/>
  <c r="B1946" i="3"/>
  <c r="B1937" i="3"/>
  <c r="B1969" i="3" l="1"/>
  <c r="B2034" i="3"/>
  <c r="B2167" i="3"/>
  <c r="B2029" i="3"/>
  <c r="B2139" i="3"/>
  <c r="B2127" i="3"/>
  <c r="B2163" i="3"/>
  <c r="B2013" i="3"/>
  <c r="B2158" i="3"/>
  <c r="B2049" i="3"/>
  <c r="B2055" i="3"/>
  <c r="B1983" i="3"/>
  <c r="B2106" i="3"/>
  <c r="B2109" i="3"/>
  <c r="B2073" i="3"/>
  <c r="B2058" i="3"/>
  <c r="B1962" i="3"/>
  <c r="B2041" i="3"/>
  <c r="B2103" i="3"/>
  <c r="B2145" i="3"/>
  <c r="B2089" i="3"/>
  <c r="B2170" i="3"/>
  <c r="B2133" i="3"/>
  <c r="B2005" i="3"/>
  <c r="B2160" i="3"/>
  <c r="B2052" i="3"/>
  <c r="B1995" i="3"/>
  <c r="B2131" i="3"/>
  <c r="B1978" i="3"/>
  <c r="B1989" i="3"/>
  <c r="B2121" i="3"/>
  <c r="B2001" i="3"/>
  <c r="B2061" i="3"/>
  <c r="B2077" i="3"/>
  <c r="B2091" i="3"/>
  <c r="B2031" i="3"/>
  <c r="B2118" i="3"/>
  <c r="B2095" i="3"/>
  <c r="B1975" i="3"/>
  <c r="B1986" i="3"/>
  <c r="B2043" i="3"/>
  <c r="B2143" i="3"/>
  <c r="B2155" i="3"/>
  <c r="G183" i="6"/>
  <c r="F184" i="6"/>
  <c r="H183" i="6"/>
  <c r="B1947" i="3"/>
  <c r="B1966" i="3"/>
  <c r="B2124" i="3"/>
  <c r="B1950" i="3"/>
  <c r="B2007" i="3"/>
  <c r="B2151" i="3"/>
  <c r="B2115" i="3"/>
  <c r="B2071" i="3"/>
  <c r="B2173" i="3"/>
  <c r="B2022" i="3"/>
  <c r="B1971" i="3"/>
  <c r="B2011" i="3"/>
  <c r="B1945" i="3"/>
  <c r="B1957" i="3"/>
  <c r="B2148" i="3"/>
  <c r="B2067" i="3"/>
  <c r="B2137" i="3"/>
  <c r="B2098" i="3"/>
  <c r="B1959" i="3"/>
  <c r="B2100" i="3"/>
  <c r="B2113" i="3"/>
  <c r="B2017" i="3"/>
  <c r="B2037" i="3"/>
  <c r="B1942" i="3"/>
  <c r="B1938" i="3"/>
  <c r="B1935" i="3"/>
  <c r="B1929" i="3"/>
  <c r="B1932" i="3"/>
  <c r="B1981" i="3"/>
  <c r="G184" i="6" l="1"/>
  <c r="H184" i="6"/>
  <c r="F185" i="6"/>
  <c r="E144" i="6"/>
  <c r="E145" i="6" s="1"/>
  <c r="E146" i="6"/>
  <c r="E147" i="6" s="1"/>
  <c r="E149" i="6"/>
  <c r="E151" i="6"/>
  <c r="E153" i="6"/>
  <c r="E155" i="6"/>
  <c r="E157" i="6"/>
  <c r="E159" i="6"/>
  <c r="E160" i="6"/>
  <c r="F2" i="6"/>
  <c r="F3" i="6" s="1"/>
  <c r="G2" i="6"/>
  <c r="G3" i="6" s="1"/>
  <c r="H2" i="6"/>
  <c r="H3" i="6" s="1"/>
  <c r="I2" i="6"/>
  <c r="I3" i="6" s="1"/>
  <c r="J2" i="6"/>
  <c r="J3" i="6" s="1"/>
  <c r="K2" i="6"/>
  <c r="K3" i="6" s="1"/>
  <c r="L2" i="6"/>
  <c r="L3" i="6" s="1"/>
  <c r="M2" i="6"/>
  <c r="M3" i="6" s="1"/>
  <c r="N2" i="6"/>
  <c r="N3" i="6" s="1"/>
  <c r="O2" i="6"/>
  <c r="O3" i="6" s="1"/>
  <c r="P2" i="6"/>
  <c r="P3" i="6" s="1"/>
  <c r="Q2" i="6"/>
  <c r="Q3" i="6" s="1"/>
  <c r="R2" i="6"/>
  <c r="R3" i="6" s="1"/>
  <c r="S2" i="6"/>
  <c r="S3" i="6" s="1"/>
  <c r="T2" i="6"/>
  <c r="T3" i="6" s="1"/>
  <c r="U2" i="6"/>
  <c r="U3" i="6" s="1"/>
  <c r="V2" i="6"/>
  <c r="V3" i="6" s="1"/>
  <c r="W2" i="6"/>
  <c r="W3" i="6" s="1"/>
  <c r="X2" i="6"/>
  <c r="X3" i="6" s="1"/>
  <c r="Y2" i="6"/>
  <c r="Y3" i="6" s="1"/>
  <c r="Z2" i="6"/>
  <c r="Z3" i="6" s="1"/>
  <c r="AA2" i="6"/>
  <c r="AA3" i="6" s="1"/>
  <c r="AB2" i="6"/>
  <c r="AB3" i="6" s="1"/>
  <c r="AC2" i="6"/>
  <c r="AC3" i="6" s="1"/>
  <c r="AD2" i="6"/>
  <c r="AD3" i="6" s="1"/>
  <c r="AE2" i="6"/>
  <c r="AE3" i="6" s="1"/>
  <c r="AF2" i="6"/>
  <c r="AF3" i="6" s="1"/>
  <c r="AG2" i="6"/>
  <c r="AG3" i="6" s="1"/>
  <c r="AH2" i="6"/>
  <c r="AH3" i="6" s="1"/>
  <c r="AI2" i="6"/>
  <c r="AI3" i="6" s="1"/>
  <c r="AJ2" i="6"/>
  <c r="AJ3" i="6" s="1"/>
  <c r="AK2" i="6"/>
  <c r="AK3" i="6" s="1"/>
  <c r="AL2" i="6"/>
  <c r="AL3" i="6" s="1"/>
  <c r="AM2" i="6"/>
  <c r="AM3" i="6" s="1"/>
  <c r="AN2" i="6"/>
  <c r="AN3" i="6" s="1"/>
  <c r="AO2" i="6"/>
  <c r="AO3" i="6" s="1"/>
  <c r="AP2" i="6"/>
  <c r="AP3" i="6" s="1"/>
  <c r="AQ2" i="6"/>
  <c r="AQ3" i="6" s="1"/>
  <c r="AR2" i="6"/>
  <c r="AR3" i="6" s="1"/>
  <c r="AS2" i="6"/>
  <c r="AS3" i="6" s="1"/>
  <c r="AT2" i="6"/>
  <c r="AT3" i="6" s="1"/>
  <c r="AU2" i="6"/>
  <c r="AU3" i="6" s="1"/>
  <c r="AV2" i="6"/>
  <c r="AV3" i="6" s="1"/>
  <c r="AW2" i="6"/>
  <c r="AW3" i="6" s="1"/>
  <c r="AX2" i="6"/>
  <c r="AX3" i="6" s="1"/>
  <c r="AY2" i="6"/>
  <c r="AY3" i="6" s="1"/>
  <c r="AZ2" i="6"/>
  <c r="AZ3" i="6" s="1"/>
  <c r="BA2" i="6"/>
  <c r="BA3" i="6" s="1"/>
  <c r="BB2" i="6"/>
  <c r="BB3" i="6" s="1"/>
  <c r="BC2" i="6"/>
  <c r="BC3" i="6" s="1"/>
  <c r="BD2" i="6"/>
  <c r="BD3" i="6" s="1"/>
  <c r="BE2" i="6"/>
  <c r="BE3" i="6" s="1"/>
  <c r="BF2" i="6"/>
  <c r="BF3" i="6" s="1"/>
  <c r="BG2" i="6"/>
  <c r="BG3" i="6" s="1"/>
  <c r="BH2" i="6"/>
  <c r="BH3" i="6" s="1"/>
  <c r="BI2" i="6"/>
  <c r="BI3" i="6" s="1"/>
  <c r="BJ2" i="6"/>
  <c r="BJ3" i="6" s="1"/>
  <c r="BK2" i="6"/>
  <c r="BK3" i="6" s="1"/>
  <c r="BL2" i="6"/>
  <c r="BL3" i="6" s="1"/>
  <c r="BM2" i="6"/>
  <c r="BM3" i="6" s="1"/>
  <c r="BN2" i="6"/>
  <c r="BN3" i="6" s="1"/>
  <c r="BO2" i="6"/>
  <c r="BO3" i="6" s="1"/>
  <c r="BP2" i="6"/>
  <c r="BP3" i="6" s="1"/>
  <c r="BQ2" i="6"/>
  <c r="BQ3" i="6" s="1"/>
  <c r="BR2" i="6"/>
  <c r="BR3" i="6" s="1"/>
  <c r="BS2" i="6"/>
  <c r="BS3" i="6" s="1"/>
  <c r="BT2" i="6"/>
  <c r="BT3" i="6" s="1"/>
  <c r="BU2" i="6"/>
  <c r="BU3" i="6" s="1"/>
  <c r="BV2" i="6"/>
  <c r="BV3" i="6" s="1"/>
  <c r="BW2" i="6"/>
  <c r="BW3" i="6" s="1"/>
  <c r="BX2" i="6"/>
  <c r="BX3" i="6" s="1"/>
  <c r="BY2" i="6"/>
  <c r="BY3" i="6" s="1"/>
  <c r="BZ2" i="6"/>
  <c r="BZ3" i="6" s="1"/>
  <c r="C160"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B2" i="7"/>
  <c r="C2" i="7" s="1"/>
  <c r="E2" i="7" s="1"/>
  <c r="B583" i="7"/>
  <c r="C583" i="7" s="1"/>
  <c r="E583" i="7" s="1"/>
  <c r="B584" i="7"/>
  <c r="C584" i="7" s="1"/>
  <c r="E584" i="7" s="1"/>
  <c r="B585" i="7"/>
  <c r="C585" i="7" s="1"/>
  <c r="E585" i="7" s="1"/>
  <c r="B586" i="7"/>
  <c r="C586" i="7" s="1"/>
  <c r="E586" i="7" s="1"/>
  <c r="B587" i="7"/>
  <c r="C587" i="7" s="1"/>
  <c r="E587" i="7" s="1"/>
  <c r="B588" i="7"/>
  <c r="C588" i="7" s="1"/>
  <c r="E588" i="7" s="1"/>
  <c r="B589" i="7"/>
  <c r="C589" i="7" s="1"/>
  <c r="E589" i="7" s="1"/>
  <c r="B590" i="7"/>
  <c r="C590" i="7" s="1"/>
  <c r="E590" i="7" s="1"/>
  <c r="B591" i="7"/>
  <c r="C591" i="7" s="1"/>
  <c r="E591" i="7" s="1"/>
  <c r="B592" i="7"/>
  <c r="C592" i="7" s="1"/>
  <c r="E592" i="7" s="1"/>
  <c r="B593" i="7"/>
  <c r="C593" i="7" s="1"/>
  <c r="E593" i="7" s="1"/>
  <c r="B594" i="7"/>
  <c r="C594" i="7" s="1"/>
  <c r="E594" i="7" s="1"/>
  <c r="B595" i="7"/>
  <c r="C595" i="7" s="1"/>
  <c r="E595" i="7" s="1"/>
  <c r="B596" i="7"/>
  <c r="C596" i="7" s="1"/>
  <c r="E596" i="7" s="1"/>
  <c r="B597" i="7"/>
  <c r="C597" i="7" s="1"/>
  <c r="E597" i="7" s="1"/>
  <c r="B598" i="7"/>
  <c r="C598" i="7" s="1"/>
  <c r="E598" i="7" s="1"/>
  <c r="B599" i="7"/>
  <c r="C599" i="7" s="1"/>
  <c r="E599" i="7" s="1"/>
  <c r="B600" i="7"/>
  <c r="C600" i="7" s="1"/>
  <c r="E600" i="7" s="1"/>
  <c r="B601" i="7"/>
  <c r="C601" i="7" s="1"/>
  <c r="E601" i="7" s="1"/>
  <c r="B602" i="7"/>
  <c r="C602" i="7" s="1"/>
  <c r="E602" i="7" s="1"/>
  <c r="B603" i="7"/>
  <c r="C603" i="7" s="1"/>
  <c r="E603" i="7" s="1"/>
  <c r="B604" i="7"/>
  <c r="C604" i="7" s="1"/>
  <c r="E604" i="7" s="1"/>
  <c r="B605" i="7"/>
  <c r="C605" i="7" s="1"/>
  <c r="E605" i="7" s="1"/>
  <c r="B606" i="7"/>
  <c r="C606" i="7" s="1"/>
  <c r="E606" i="7" s="1"/>
  <c r="B607" i="7"/>
  <c r="C607" i="7" s="1"/>
  <c r="E607" i="7" s="1"/>
  <c r="B608" i="7"/>
  <c r="C608" i="7" s="1"/>
  <c r="E608" i="7" s="1"/>
  <c r="B609" i="7"/>
  <c r="C609" i="7" s="1"/>
  <c r="E609" i="7" s="1"/>
  <c r="B610" i="7"/>
  <c r="C610" i="7" s="1"/>
  <c r="E610" i="7" s="1"/>
  <c r="B611" i="7"/>
  <c r="C611" i="7" s="1"/>
  <c r="E611" i="7" s="1"/>
  <c r="B612" i="7"/>
  <c r="C612" i="7" s="1"/>
  <c r="E612" i="7" s="1"/>
  <c r="B613" i="7"/>
  <c r="C613" i="7" s="1"/>
  <c r="E613" i="7" s="1"/>
  <c r="B614" i="7"/>
  <c r="C614" i="7" s="1"/>
  <c r="E614" i="7" s="1"/>
  <c r="B615" i="7"/>
  <c r="C615" i="7" s="1"/>
  <c r="E615" i="7" s="1"/>
  <c r="B616" i="7"/>
  <c r="C616" i="7" s="1"/>
  <c r="E616" i="7" s="1"/>
  <c r="B617" i="7"/>
  <c r="C617" i="7" s="1"/>
  <c r="E617" i="7" s="1"/>
  <c r="B618" i="7"/>
  <c r="C618" i="7" s="1"/>
  <c r="E618" i="7" s="1"/>
  <c r="B619" i="7"/>
  <c r="C619" i="7" s="1"/>
  <c r="E619" i="7" s="1"/>
  <c r="B620" i="7"/>
  <c r="C620" i="7" s="1"/>
  <c r="E620" i="7" s="1"/>
  <c r="B621" i="7"/>
  <c r="C621" i="7" s="1"/>
  <c r="E621" i="7" s="1"/>
  <c r="B622" i="7"/>
  <c r="C622" i="7" s="1"/>
  <c r="E622" i="7" s="1"/>
  <c r="B623" i="7"/>
  <c r="C623" i="7" s="1"/>
  <c r="E623" i="7" s="1"/>
  <c r="B624" i="7"/>
  <c r="C624" i="7" s="1"/>
  <c r="E624" i="7" s="1"/>
  <c r="B625" i="7"/>
  <c r="C625" i="7" s="1"/>
  <c r="E625" i="7" s="1"/>
  <c r="B626" i="7"/>
  <c r="C626" i="7" s="1"/>
  <c r="E626" i="7" s="1"/>
  <c r="B627" i="7"/>
  <c r="C627" i="7" s="1"/>
  <c r="E627" i="7" s="1"/>
  <c r="B628" i="7"/>
  <c r="C628" i="7" s="1"/>
  <c r="E628" i="7" s="1"/>
  <c r="B629" i="7"/>
  <c r="C629" i="7" s="1"/>
  <c r="E629" i="7" s="1"/>
  <c r="B630" i="7"/>
  <c r="C630" i="7" s="1"/>
  <c r="E630" i="7" s="1"/>
  <c r="B631" i="7"/>
  <c r="C631" i="7" s="1"/>
  <c r="E631" i="7" s="1"/>
  <c r="B632" i="7"/>
  <c r="C632" i="7" s="1"/>
  <c r="E632" i="7" s="1"/>
  <c r="B633" i="7"/>
  <c r="C633" i="7" s="1"/>
  <c r="E633" i="7" s="1"/>
  <c r="B634" i="7"/>
  <c r="C634" i="7" s="1"/>
  <c r="E634" i="7" s="1"/>
  <c r="B635" i="7"/>
  <c r="C635" i="7" s="1"/>
  <c r="E635" i="7" s="1"/>
  <c r="B636" i="7"/>
  <c r="C636" i="7" s="1"/>
  <c r="E636" i="7" s="1"/>
  <c r="B637" i="7"/>
  <c r="C637" i="7" s="1"/>
  <c r="E637" i="7" s="1"/>
  <c r="B638" i="7"/>
  <c r="C638" i="7" s="1"/>
  <c r="E638" i="7" s="1"/>
  <c r="B639" i="7"/>
  <c r="C639" i="7" s="1"/>
  <c r="E639" i="7" s="1"/>
  <c r="B640" i="7"/>
  <c r="C640" i="7" s="1"/>
  <c r="E640" i="7" s="1"/>
  <c r="B641" i="7"/>
  <c r="C641" i="7" s="1"/>
  <c r="E641" i="7" s="1"/>
  <c r="B642" i="7"/>
  <c r="C642" i="7" s="1"/>
  <c r="E642" i="7" s="1"/>
  <c r="B643" i="7"/>
  <c r="C643" i="7" s="1"/>
  <c r="E643" i="7" s="1"/>
  <c r="B644" i="7"/>
  <c r="C644" i="7" s="1"/>
  <c r="E644" i="7" s="1"/>
  <c r="B645" i="7"/>
  <c r="C645" i="7" s="1"/>
  <c r="E645" i="7" s="1"/>
  <c r="B646" i="7"/>
  <c r="C646" i="7" s="1"/>
  <c r="E646" i="7" s="1"/>
  <c r="B647" i="7"/>
  <c r="C647" i="7" s="1"/>
  <c r="E647" i="7" s="1"/>
  <c r="B648" i="7"/>
  <c r="C648" i="7" s="1"/>
  <c r="E648" i="7" s="1"/>
  <c r="B649" i="7"/>
  <c r="C649" i="7" s="1"/>
  <c r="E649" i="7" s="1"/>
  <c r="B650" i="7"/>
  <c r="C650" i="7" s="1"/>
  <c r="E650" i="7" s="1"/>
  <c r="B651" i="7"/>
  <c r="C651" i="7" s="1"/>
  <c r="E651" i="7" s="1"/>
  <c r="B652" i="7"/>
  <c r="C652" i="7" s="1"/>
  <c r="E652" i="7" s="1"/>
  <c r="B653" i="7"/>
  <c r="C653" i="7" s="1"/>
  <c r="E653" i="7" s="1"/>
  <c r="B654" i="7"/>
  <c r="C654" i="7" s="1"/>
  <c r="E654" i="7" s="1"/>
  <c r="B655" i="7"/>
  <c r="C655" i="7" s="1"/>
  <c r="E655" i="7" s="1"/>
  <c r="B656" i="7"/>
  <c r="C656" i="7" s="1"/>
  <c r="E656" i="7" s="1"/>
  <c r="B657" i="7"/>
  <c r="C657" i="7" s="1"/>
  <c r="E657" i="7" s="1"/>
  <c r="B658" i="7"/>
  <c r="C658" i="7" s="1"/>
  <c r="E658" i="7" s="1"/>
  <c r="B659" i="7"/>
  <c r="C659" i="7" s="1"/>
  <c r="E659" i="7" s="1"/>
  <c r="B660" i="7"/>
  <c r="C660" i="7" s="1"/>
  <c r="E660" i="7" s="1"/>
  <c r="B661" i="7"/>
  <c r="C661" i="7" s="1"/>
  <c r="E661" i="7" s="1"/>
  <c r="B662" i="7"/>
  <c r="C662" i="7" s="1"/>
  <c r="E662" i="7" s="1"/>
  <c r="B663" i="7"/>
  <c r="C663" i="7" s="1"/>
  <c r="E663" i="7" s="1"/>
  <c r="B664" i="7"/>
  <c r="C664" i="7" s="1"/>
  <c r="E664" i="7" s="1"/>
  <c r="B665" i="7"/>
  <c r="C665" i="7" s="1"/>
  <c r="E665" i="7" s="1"/>
  <c r="B666" i="7"/>
  <c r="C666" i="7" s="1"/>
  <c r="E666" i="7" s="1"/>
  <c r="B667" i="7"/>
  <c r="C667" i="7" s="1"/>
  <c r="E667" i="7" s="1"/>
  <c r="B668" i="7"/>
  <c r="C668" i="7" s="1"/>
  <c r="E668" i="7" s="1"/>
  <c r="B669" i="7"/>
  <c r="C669" i="7" s="1"/>
  <c r="E669" i="7" s="1"/>
  <c r="B670" i="7"/>
  <c r="C670" i="7" s="1"/>
  <c r="E670" i="7" s="1"/>
  <c r="P620" i="7"/>
  <c r="O620" i="7"/>
  <c r="N620" i="7"/>
  <c r="P619" i="7"/>
  <c r="O619" i="7"/>
  <c r="N619" i="7"/>
  <c r="P618" i="7"/>
  <c r="O618" i="7"/>
  <c r="N618" i="7"/>
  <c r="P617" i="7"/>
  <c r="O617" i="7"/>
  <c r="N617" i="7"/>
  <c r="P616" i="7"/>
  <c r="O616" i="7"/>
  <c r="N616" i="7"/>
  <c r="P615" i="7"/>
  <c r="O615" i="7"/>
  <c r="N615" i="7"/>
  <c r="P614" i="7"/>
  <c r="O614" i="7"/>
  <c r="N614" i="7"/>
  <c r="P613" i="7"/>
  <c r="O613" i="7"/>
  <c r="N613" i="7"/>
  <c r="P612" i="7"/>
  <c r="O612" i="7"/>
  <c r="N612" i="7"/>
  <c r="P611" i="7"/>
  <c r="O611" i="7"/>
  <c r="N611" i="7"/>
  <c r="P610" i="7"/>
  <c r="O610" i="7"/>
  <c r="N610" i="7"/>
  <c r="P609" i="7"/>
  <c r="O609" i="7"/>
  <c r="N609" i="7"/>
  <c r="P608" i="7"/>
  <c r="O608" i="7"/>
  <c r="N608" i="7"/>
  <c r="P607" i="7"/>
  <c r="O607" i="7"/>
  <c r="N607" i="7"/>
  <c r="P606" i="7"/>
  <c r="O606" i="7"/>
  <c r="N606" i="7"/>
  <c r="P605" i="7"/>
  <c r="O605" i="7"/>
  <c r="N605" i="7"/>
  <c r="P604" i="7"/>
  <c r="O604" i="7"/>
  <c r="N604" i="7"/>
  <c r="P603" i="7"/>
  <c r="O603" i="7"/>
  <c r="N603" i="7"/>
  <c r="P602" i="7"/>
  <c r="O602" i="7"/>
  <c r="N602" i="7"/>
  <c r="P601" i="7"/>
  <c r="O601" i="7"/>
  <c r="N601" i="7"/>
  <c r="P600" i="7"/>
  <c r="O600" i="7"/>
  <c r="N600" i="7"/>
  <c r="P599" i="7"/>
  <c r="O599" i="7"/>
  <c r="N599" i="7"/>
  <c r="P598" i="7"/>
  <c r="O598" i="7"/>
  <c r="N598" i="7"/>
  <c r="P597" i="7"/>
  <c r="O597" i="7"/>
  <c r="N597" i="7"/>
  <c r="P596" i="7"/>
  <c r="O596" i="7"/>
  <c r="N596" i="7"/>
  <c r="P595" i="7"/>
  <c r="O595" i="7"/>
  <c r="N595" i="7"/>
  <c r="P594" i="7"/>
  <c r="O594" i="7"/>
  <c r="N594" i="7"/>
  <c r="P593" i="7"/>
  <c r="O593" i="7"/>
  <c r="N593" i="7"/>
  <c r="P592" i="7"/>
  <c r="O592" i="7"/>
  <c r="N592" i="7"/>
  <c r="P591" i="7"/>
  <c r="O591" i="7"/>
  <c r="N591" i="7"/>
  <c r="P590" i="7"/>
  <c r="O590" i="7"/>
  <c r="N590" i="7"/>
  <c r="P589" i="7"/>
  <c r="O589" i="7"/>
  <c r="N589" i="7"/>
  <c r="P588" i="7"/>
  <c r="O588" i="7"/>
  <c r="N588" i="7"/>
  <c r="P587" i="7"/>
  <c r="O587" i="7"/>
  <c r="N587" i="7"/>
  <c r="P586" i="7"/>
  <c r="O586" i="7"/>
  <c r="N586" i="7"/>
  <c r="P585" i="7"/>
  <c r="O585" i="7"/>
  <c r="N585" i="7"/>
  <c r="P584" i="7"/>
  <c r="O584" i="7"/>
  <c r="N584" i="7"/>
  <c r="P583" i="7"/>
  <c r="O583" i="7"/>
  <c r="N583" i="7"/>
  <c r="P582" i="7"/>
  <c r="O582" i="7"/>
  <c r="N582" i="7"/>
  <c r="P581" i="7"/>
  <c r="O581" i="7"/>
  <c r="N581" i="7"/>
  <c r="P580" i="7"/>
  <c r="O580" i="7"/>
  <c r="P579" i="7"/>
  <c r="O579" i="7"/>
  <c r="B582" i="7"/>
  <c r="C582" i="7" s="1"/>
  <c r="E582" i="7" s="1"/>
  <c r="P578" i="7"/>
  <c r="O578" i="7"/>
  <c r="B581" i="7"/>
  <c r="C581" i="7" s="1"/>
  <c r="E581" i="7" s="1"/>
  <c r="P577" i="7"/>
  <c r="O577" i="7"/>
  <c r="B580" i="7"/>
  <c r="C580" i="7" s="1"/>
  <c r="E580" i="7" s="1"/>
  <c r="P576" i="7"/>
  <c r="O576" i="7"/>
  <c r="B579" i="7"/>
  <c r="C579" i="7" s="1"/>
  <c r="E579" i="7" s="1"/>
  <c r="P575" i="7"/>
  <c r="O575" i="7"/>
  <c r="B578" i="7"/>
  <c r="C578" i="7" s="1"/>
  <c r="E578" i="7" s="1"/>
  <c r="P574" i="7"/>
  <c r="O574" i="7"/>
  <c r="B577" i="7"/>
  <c r="C577" i="7" s="1"/>
  <c r="E577" i="7" s="1"/>
  <c r="P573" i="7"/>
  <c r="O573" i="7"/>
  <c r="B576" i="7"/>
  <c r="C576" i="7" s="1"/>
  <c r="E576" i="7" s="1"/>
  <c r="P572" i="7"/>
  <c r="O572" i="7"/>
  <c r="B575" i="7"/>
  <c r="C575" i="7" s="1"/>
  <c r="E575" i="7" s="1"/>
  <c r="P571" i="7"/>
  <c r="O571" i="7"/>
  <c r="B574" i="7"/>
  <c r="C574" i="7" s="1"/>
  <c r="E574" i="7" s="1"/>
  <c r="P570" i="7"/>
  <c r="O570" i="7"/>
  <c r="B573" i="7"/>
  <c r="C573" i="7" s="1"/>
  <c r="E573" i="7" s="1"/>
  <c r="P569" i="7"/>
  <c r="O569" i="7"/>
  <c r="B572" i="7"/>
  <c r="C572" i="7" s="1"/>
  <c r="E572" i="7" s="1"/>
  <c r="P568" i="7"/>
  <c r="O568" i="7"/>
  <c r="B571" i="7"/>
  <c r="C571" i="7" s="1"/>
  <c r="E571" i="7" s="1"/>
  <c r="P567" i="7"/>
  <c r="O567" i="7"/>
  <c r="B570" i="7"/>
  <c r="C570" i="7" s="1"/>
  <c r="E570" i="7" s="1"/>
  <c r="P566" i="7"/>
  <c r="O566" i="7"/>
  <c r="B569" i="7"/>
  <c r="C569" i="7" s="1"/>
  <c r="E569" i="7" s="1"/>
  <c r="P565" i="7"/>
  <c r="O565" i="7"/>
  <c r="B568" i="7"/>
  <c r="C568" i="7" s="1"/>
  <c r="E568" i="7" s="1"/>
  <c r="P564" i="7"/>
  <c r="O564" i="7"/>
  <c r="B567" i="7"/>
  <c r="C567" i="7" s="1"/>
  <c r="E567" i="7" s="1"/>
  <c r="P563" i="7"/>
  <c r="O563" i="7"/>
  <c r="B566" i="7"/>
  <c r="C566" i="7" s="1"/>
  <c r="E566" i="7" s="1"/>
  <c r="P562" i="7"/>
  <c r="O562" i="7"/>
  <c r="B565" i="7"/>
  <c r="C565" i="7" s="1"/>
  <c r="E565" i="7" s="1"/>
  <c r="P561" i="7"/>
  <c r="O561" i="7"/>
  <c r="B564" i="7"/>
  <c r="C564" i="7" s="1"/>
  <c r="E564" i="7" s="1"/>
  <c r="P560" i="7"/>
  <c r="O560" i="7"/>
  <c r="B563" i="7"/>
  <c r="C563" i="7" s="1"/>
  <c r="E563" i="7" s="1"/>
  <c r="P559" i="7"/>
  <c r="O559" i="7"/>
  <c r="B562" i="7"/>
  <c r="C562" i="7" s="1"/>
  <c r="E562" i="7" s="1"/>
  <c r="P558" i="7"/>
  <c r="O558" i="7"/>
  <c r="B561" i="7"/>
  <c r="C561" i="7" s="1"/>
  <c r="E561" i="7" s="1"/>
  <c r="P557" i="7"/>
  <c r="O557" i="7"/>
  <c r="B560" i="7"/>
  <c r="C560" i="7" s="1"/>
  <c r="E560" i="7" s="1"/>
  <c r="P556" i="7"/>
  <c r="O556" i="7"/>
  <c r="B559" i="7"/>
  <c r="C559" i="7" s="1"/>
  <c r="E559" i="7" s="1"/>
  <c r="P555" i="7"/>
  <c r="O555" i="7"/>
  <c r="B558" i="7"/>
  <c r="C558" i="7" s="1"/>
  <c r="E558" i="7" s="1"/>
  <c r="P554" i="7"/>
  <c r="O554" i="7"/>
  <c r="B557" i="7"/>
  <c r="C557" i="7" s="1"/>
  <c r="E557" i="7" s="1"/>
  <c r="P553" i="7"/>
  <c r="O553" i="7"/>
  <c r="B556" i="7"/>
  <c r="C556" i="7" s="1"/>
  <c r="E556" i="7" s="1"/>
  <c r="P552" i="7"/>
  <c r="O552" i="7"/>
  <c r="B555" i="7"/>
  <c r="C555" i="7" s="1"/>
  <c r="E555" i="7" s="1"/>
  <c r="P551" i="7"/>
  <c r="O551" i="7"/>
  <c r="B554" i="7"/>
  <c r="C554" i="7" s="1"/>
  <c r="E554" i="7" s="1"/>
  <c r="P550" i="7"/>
  <c r="O550" i="7"/>
  <c r="B553" i="7"/>
  <c r="C553" i="7" s="1"/>
  <c r="E553" i="7" s="1"/>
  <c r="P549" i="7"/>
  <c r="O549" i="7"/>
  <c r="N549" i="7"/>
  <c r="B552" i="7"/>
  <c r="C552" i="7" s="1"/>
  <c r="E552" i="7" s="1"/>
  <c r="P548" i="7"/>
  <c r="O548" i="7"/>
  <c r="L548" i="7"/>
  <c r="B551" i="7"/>
  <c r="C551" i="7" s="1"/>
  <c r="E551" i="7" s="1"/>
  <c r="P547" i="7"/>
  <c r="O547" i="7"/>
  <c r="B550" i="7"/>
  <c r="C550" i="7" s="1"/>
  <c r="E550" i="7" s="1"/>
  <c r="P546" i="7"/>
  <c r="O546" i="7"/>
  <c r="B549" i="7"/>
  <c r="C549" i="7" s="1"/>
  <c r="E549" i="7" s="1"/>
  <c r="P545" i="7"/>
  <c r="O545" i="7"/>
  <c r="B548" i="7"/>
  <c r="C548" i="7" s="1"/>
  <c r="E548" i="7" s="1"/>
  <c r="P544" i="7"/>
  <c r="O544" i="7"/>
  <c r="B547" i="7"/>
  <c r="C547" i="7" s="1"/>
  <c r="E547" i="7" s="1"/>
  <c r="P543" i="7"/>
  <c r="O543" i="7"/>
  <c r="B546" i="7"/>
  <c r="C546" i="7" s="1"/>
  <c r="E546" i="7" s="1"/>
  <c r="P542" i="7"/>
  <c r="O542" i="7"/>
  <c r="B545" i="7"/>
  <c r="C545" i="7" s="1"/>
  <c r="E545" i="7" s="1"/>
  <c r="P541" i="7"/>
  <c r="O541" i="7"/>
  <c r="B544" i="7"/>
  <c r="C544" i="7" s="1"/>
  <c r="E544" i="7" s="1"/>
  <c r="P540" i="7"/>
  <c r="O540" i="7"/>
  <c r="B543" i="7"/>
  <c r="C543" i="7" s="1"/>
  <c r="E543" i="7" s="1"/>
  <c r="P539" i="7"/>
  <c r="O539" i="7"/>
  <c r="B542" i="7"/>
  <c r="C542" i="7" s="1"/>
  <c r="E542" i="7" s="1"/>
  <c r="P538" i="7"/>
  <c r="O538" i="7"/>
  <c r="B541" i="7"/>
  <c r="C541" i="7" s="1"/>
  <c r="E541" i="7" s="1"/>
  <c r="P537" i="7"/>
  <c r="O537" i="7"/>
  <c r="B540" i="7"/>
  <c r="C540" i="7" s="1"/>
  <c r="E540" i="7" s="1"/>
  <c r="P536" i="7"/>
  <c r="O536" i="7"/>
  <c r="N536" i="7"/>
  <c r="B539" i="7"/>
  <c r="C539" i="7" s="1"/>
  <c r="E539" i="7" s="1"/>
  <c r="P535" i="7"/>
  <c r="O535" i="7"/>
  <c r="N535" i="7"/>
  <c r="B538" i="7"/>
  <c r="C538" i="7" s="1"/>
  <c r="E538" i="7" s="1"/>
  <c r="P534" i="7"/>
  <c r="O534" i="7"/>
  <c r="N534" i="7"/>
  <c r="B537" i="7"/>
  <c r="C537" i="7" s="1"/>
  <c r="E537" i="7" s="1"/>
  <c r="P533" i="7"/>
  <c r="O533" i="7"/>
  <c r="N533" i="7"/>
  <c r="B536" i="7"/>
  <c r="C536" i="7" s="1"/>
  <c r="E536" i="7" s="1"/>
  <c r="P532" i="7"/>
  <c r="O532" i="7"/>
  <c r="N532" i="7"/>
  <c r="B535" i="7"/>
  <c r="C535" i="7" s="1"/>
  <c r="E535" i="7" s="1"/>
  <c r="P531" i="7"/>
  <c r="O531" i="7"/>
  <c r="N531" i="7"/>
  <c r="B534" i="7"/>
  <c r="C534" i="7" s="1"/>
  <c r="E534" i="7" s="1"/>
  <c r="P530" i="7"/>
  <c r="O530" i="7"/>
  <c r="N530" i="7"/>
  <c r="B533" i="7"/>
  <c r="C533" i="7" s="1"/>
  <c r="E533" i="7" s="1"/>
  <c r="P529" i="7"/>
  <c r="O529" i="7"/>
  <c r="N529" i="7"/>
  <c r="B532" i="7"/>
  <c r="C532" i="7" s="1"/>
  <c r="E532" i="7" s="1"/>
  <c r="P528" i="7"/>
  <c r="O528" i="7"/>
  <c r="N528" i="7"/>
  <c r="B531" i="7"/>
  <c r="C531" i="7" s="1"/>
  <c r="E531" i="7" s="1"/>
  <c r="P527" i="7"/>
  <c r="O527" i="7"/>
  <c r="N527" i="7"/>
  <c r="B530" i="7"/>
  <c r="C530" i="7" s="1"/>
  <c r="E530" i="7" s="1"/>
  <c r="P526" i="7"/>
  <c r="O526" i="7"/>
  <c r="N526" i="7"/>
  <c r="B529" i="7"/>
  <c r="C529" i="7" s="1"/>
  <c r="E529" i="7" s="1"/>
  <c r="P525" i="7"/>
  <c r="O525" i="7"/>
  <c r="N525" i="7"/>
  <c r="B528" i="7"/>
  <c r="C528" i="7" s="1"/>
  <c r="E528" i="7" s="1"/>
  <c r="P524" i="7"/>
  <c r="O524" i="7"/>
  <c r="N524" i="7"/>
  <c r="B527" i="7"/>
  <c r="C527" i="7" s="1"/>
  <c r="E527" i="7" s="1"/>
  <c r="P523" i="7"/>
  <c r="O523" i="7"/>
  <c r="N523" i="7"/>
  <c r="B526" i="7"/>
  <c r="C526" i="7" s="1"/>
  <c r="E526" i="7" s="1"/>
  <c r="P522" i="7"/>
  <c r="O522" i="7"/>
  <c r="N522" i="7"/>
  <c r="B525" i="7"/>
  <c r="C525" i="7" s="1"/>
  <c r="E525" i="7" s="1"/>
  <c r="P521" i="7"/>
  <c r="O521" i="7"/>
  <c r="N521" i="7"/>
  <c r="B524" i="7"/>
  <c r="C524" i="7" s="1"/>
  <c r="E524" i="7" s="1"/>
  <c r="P520" i="7"/>
  <c r="O520" i="7"/>
  <c r="N520" i="7"/>
  <c r="B523" i="7"/>
  <c r="C523" i="7" s="1"/>
  <c r="E523" i="7" s="1"/>
  <c r="P519" i="7"/>
  <c r="O519" i="7"/>
  <c r="N519" i="7"/>
  <c r="B522" i="7"/>
  <c r="C522" i="7" s="1"/>
  <c r="E522" i="7" s="1"/>
  <c r="P518" i="7"/>
  <c r="O518" i="7"/>
  <c r="N518" i="7"/>
  <c r="B521" i="7"/>
  <c r="C521" i="7" s="1"/>
  <c r="E521" i="7" s="1"/>
  <c r="P517" i="7"/>
  <c r="O517" i="7"/>
  <c r="N517" i="7"/>
  <c r="B520" i="7"/>
  <c r="C520" i="7" s="1"/>
  <c r="E520" i="7" s="1"/>
  <c r="P516" i="7"/>
  <c r="O516" i="7"/>
  <c r="N516" i="7"/>
  <c r="B519" i="7"/>
  <c r="C519" i="7" s="1"/>
  <c r="E519" i="7" s="1"/>
  <c r="P515" i="7"/>
  <c r="O515" i="7"/>
  <c r="N515" i="7"/>
  <c r="B518" i="7"/>
  <c r="C518" i="7" s="1"/>
  <c r="E518" i="7" s="1"/>
  <c r="P514" i="7"/>
  <c r="O514" i="7"/>
  <c r="N514" i="7"/>
  <c r="B517" i="7"/>
  <c r="C517" i="7" s="1"/>
  <c r="E517" i="7" s="1"/>
  <c r="P513" i="7"/>
  <c r="O513" i="7"/>
  <c r="N513" i="7"/>
  <c r="B516" i="7"/>
  <c r="C516" i="7" s="1"/>
  <c r="E516" i="7" s="1"/>
  <c r="P512" i="7"/>
  <c r="O512" i="7"/>
  <c r="N512" i="7"/>
  <c r="B515" i="7"/>
  <c r="C515" i="7" s="1"/>
  <c r="E515" i="7" s="1"/>
  <c r="P511" i="7"/>
  <c r="O511" i="7"/>
  <c r="B514" i="7"/>
  <c r="C514" i="7" s="1"/>
  <c r="E514" i="7" s="1"/>
  <c r="P510" i="7"/>
  <c r="O510" i="7"/>
  <c r="B513" i="7"/>
  <c r="C513" i="7" s="1"/>
  <c r="E513" i="7" s="1"/>
  <c r="P509" i="7"/>
  <c r="O509" i="7"/>
  <c r="B512" i="7"/>
  <c r="C512" i="7" s="1"/>
  <c r="E512" i="7" s="1"/>
  <c r="P508" i="7"/>
  <c r="O508" i="7"/>
  <c r="B511" i="7"/>
  <c r="C511" i="7" s="1"/>
  <c r="E511" i="7" s="1"/>
  <c r="P507" i="7"/>
  <c r="O507" i="7"/>
  <c r="B510" i="7"/>
  <c r="C510" i="7" s="1"/>
  <c r="E510" i="7" s="1"/>
  <c r="P506" i="7"/>
  <c r="O506" i="7"/>
  <c r="B509" i="7"/>
  <c r="C509" i="7" s="1"/>
  <c r="E509" i="7" s="1"/>
  <c r="P505" i="7"/>
  <c r="O505" i="7"/>
  <c r="B508" i="7"/>
  <c r="C508" i="7" s="1"/>
  <c r="E508" i="7" s="1"/>
  <c r="P504" i="7"/>
  <c r="O504" i="7"/>
  <c r="B507" i="7"/>
  <c r="C507" i="7" s="1"/>
  <c r="E507" i="7" s="1"/>
  <c r="P503" i="7"/>
  <c r="O503" i="7"/>
  <c r="B506" i="7"/>
  <c r="C506" i="7" s="1"/>
  <c r="E506" i="7" s="1"/>
  <c r="P502" i="7"/>
  <c r="O502" i="7"/>
  <c r="B505" i="7"/>
  <c r="C505" i="7" s="1"/>
  <c r="E505" i="7" s="1"/>
  <c r="P501" i="7"/>
  <c r="O501" i="7"/>
  <c r="B504" i="7"/>
  <c r="C504" i="7" s="1"/>
  <c r="E504" i="7" s="1"/>
  <c r="P500" i="7"/>
  <c r="O500" i="7"/>
  <c r="B503" i="7"/>
  <c r="C503" i="7" s="1"/>
  <c r="E503" i="7" s="1"/>
  <c r="P499" i="7"/>
  <c r="O499" i="7"/>
  <c r="B502" i="7"/>
  <c r="C502" i="7" s="1"/>
  <c r="E502" i="7" s="1"/>
  <c r="P498" i="7"/>
  <c r="O498" i="7"/>
  <c r="B501" i="7"/>
  <c r="C501" i="7" s="1"/>
  <c r="E501" i="7" s="1"/>
  <c r="P497" i="7"/>
  <c r="O497" i="7"/>
  <c r="B500" i="7"/>
  <c r="C500" i="7" s="1"/>
  <c r="E500" i="7" s="1"/>
  <c r="P496" i="7"/>
  <c r="O496" i="7"/>
  <c r="B499" i="7"/>
  <c r="C499" i="7" s="1"/>
  <c r="E499" i="7" s="1"/>
  <c r="P495" i="7"/>
  <c r="O495" i="7"/>
  <c r="B498" i="7"/>
  <c r="C498" i="7" s="1"/>
  <c r="E498" i="7" s="1"/>
  <c r="P494" i="7"/>
  <c r="O494" i="7"/>
  <c r="B497" i="7"/>
  <c r="C497" i="7" s="1"/>
  <c r="E497" i="7" s="1"/>
  <c r="P493" i="7"/>
  <c r="O493" i="7"/>
  <c r="B496" i="7"/>
  <c r="C496" i="7" s="1"/>
  <c r="E496" i="7" s="1"/>
  <c r="P492" i="7"/>
  <c r="O492" i="7"/>
  <c r="B495" i="7"/>
  <c r="C495" i="7" s="1"/>
  <c r="E495" i="7" s="1"/>
  <c r="P491" i="7"/>
  <c r="O491" i="7"/>
  <c r="B494" i="7"/>
  <c r="C494" i="7" s="1"/>
  <c r="E494" i="7" s="1"/>
  <c r="P490" i="7"/>
  <c r="O490" i="7"/>
  <c r="B493" i="7"/>
  <c r="C493" i="7" s="1"/>
  <c r="E493" i="7" s="1"/>
  <c r="P489" i="7"/>
  <c r="O489" i="7"/>
  <c r="B492" i="7"/>
  <c r="C492" i="7" s="1"/>
  <c r="E492" i="7" s="1"/>
  <c r="P488" i="7"/>
  <c r="O488" i="7"/>
  <c r="B491" i="7"/>
  <c r="C491" i="7" s="1"/>
  <c r="E491" i="7" s="1"/>
  <c r="P487" i="7"/>
  <c r="O487" i="7"/>
  <c r="B490" i="7"/>
  <c r="C490" i="7" s="1"/>
  <c r="E490" i="7" s="1"/>
  <c r="P486" i="7"/>
  <c r="O486" i="7"/>
  <c r="N486" i="7"/>
  <c r="B489" i="7"/>
  <c r="C489" i="7" s="1"/>
  <c r="E489" i="7" s="1"/>
  <c r="P485" i="7"/>
  <c r="O485" i="7"/>
  <c r="N485" i="7"/>
  <c r="B488" i="7"/>
  <c r="C488" i="7" s="1"/>
  <c r="E488" i="7" s="1"/>
  <c r="P484" i="7"/>
  <c r="O484" i="7"/>
  <c r="N484" i="7"/>
  <c r="B487" i="7"/>
  <c r="C487" i="7" s="1"/>
  <c r="E487" i="7" s="1"/>
  <c r="P483" i="7"/>
  <c r="O483" i="7"/>
  <c r="N483" i="7"/>
  <c r="B486" i="7"/>
  <c r="C486" i="7" s="1"/>
  <c r="E486" i="7" s="1"/>
  <c r="P482" i="7"/>
  <c r="O482" i="7"/>
  <c r="N482" i="7"/>
  <c r="B485" i="7"/>
  <c r="C485" i="7" s="1"/>
  <c r="E485" i="7" s="1"/>
  <c r="P481" i="7"/>
  <c r="O481" i="7"/>
  <c r="N481" i="7"/>
  <c r="B484" i="7"/>
  <c r="C484" i="7" s="1"/>
  <c r="E484" i="7" s="1"/>
  <c r="P480" i="7"/>
  <c r="O480" i="7"/>
  <c r="N480" i="7"/>
  <c r="B483" i="7"/>
  <c r="C483" i="7" s="1"/>
  <c r="E483" i="7" s="1"/>
  <c r="P479" i="7"/>
  <c r="O479" i="7"/>
  <c r="N479" i="7"/>
  <c r="B482" i="7"/>
  <c r="C482" i="7" s="1"/>
  <c r="E482" i="7" s="1"/>
  <c r="P478" i="7"/>
  <c r="O478" i="7"/>
  <c r="N478" i="7"/>
  <c r="B481" i="7"/>
  <c r="C481" i="7" s="1"/>
  <c r="E481" i="7" s="1"/>
  <c r="P477" i="7"/>
  <c r="O477" i="7"/>
  <c r="N477" i="7"/>
  <c r="B480" i="7"/>
  <c r="C480" i="7" s="1"/>
  <c r="E480" i="7" s="1"/>
  <c r="P476" i="7"/>
  <c r="O476" i="7"/>
  <c r="N476" i="7"/>
  <c r="B479" i="7"/>
  <c r="C479" i="7" s="1"/>
  <c r="E479" i="7" s="1"/>
  <c r="P475" i="7"/>
  <c r="O475" i="7"/>
  <c r="N475" i="7"/>
  <c r="B478" i="7"/>
  <c r="C478" i="7" s="1"/>
  <c r="E478" i="7" s="1"/>
  <c r="P474" i="7"/>
  <c r="O474" i="7"/>
  <c r="N474" i="7"/>
  <c r="B477" i="7"/>
  <c r="C477" i="7" s="1"/>
  <c r="E477" i="7" s="1"/>
  <c r="P473" i="7"/>
  <c r="O473" i="7"/>
  <c r="N473" i="7"/>
  <c r="B476" i="7"/>
  <c r="C476" i="7" s="1"/>
  <c r="E476" i="7" s="1"/>
  <c r="P472" i="7"/>
  <c r="O472" i="7"/>
  <c r="N472" i="7"/>
  <c r="B475" i="7"/>
  <c r="C475" i="7" s="1"/>
  <c r="E475" i="7" s="1"/>
  <c r="P471" i="7"/>
  <c r="O471" i="7"/>
  <c r="N471" i="7"/>
  <c r="B474" i="7"/>
  <c r="C474" i="7" s="1"/>
  <c r="E474" i="7" s="1"/>
  <c r="P470" i="7"/>
  <c r="O470" i="7"/>
  <c r="N470" i="7"/>
  <c r="B473" i="7"/>
  <c r="C473" i="7" s="1"/>
  <c r="E473" i="7" s="1"/>
  <c r="P469" i="7"/>
  <c r="O469" i="7"/>
  <c r="B472" i="7"/>
  <c r="C472" i="7" s="1"/>
  <c r="E472" i="7" s="1"/>
  <c r="P468" i="7"/>
  <c r="O468" i="7"/>
  <c r="B471" i="7"/>
  <c r="C471" i="7" s="1"/>
  <c r="E471" i="7" s="1"/>
  <c r="P467" i="7"/>
  <c r="O467" i="7"/>
  <c r="B470" i="7"/>
  <c r="C470" i="7" s="1"/>
  <c r="E470" i="7" s="1"/>
  <c r="P466" i="7"/>
  <c r="O466" i="7"/>
  <c r="B469" i="7"/>
  <c r="C469" i="7" s="1"/>
  <c r="E469" i="7" s="1"/>
  <c r="P465" i="7"/>
  <c r="O465" i="7"/>
  <c r="B468" i="7"/>
  <c r="C468" i="7" s="1"/>
  <c r="E468" i="7" s="1"/>
  <c r="P464" i="7"/>
  <c r="O464" i="7"/>
  <c r="B467" i="7"/>
  <c r="C467" i="7" s="1"/>
  <c r="E467" i="7" s="1"/>
  <c r="P463" i="7"/>
  <c r="O463" i="7"/>
  <c r="B466" i="7"/>
  <c r="C466" i="7" s="1"/>
  <c r="E466" i="7" s="1"/>
  <c r="P462" i="7"/>
  <c r="O462" i="7"/>
  <c r="B465" i="7"/>
  <c r="C465" i="7" s="1"/>
  <c r="E465" i="7" s="1"/>
  <c r="P461" i="7"/>
  <c r="O461" i="7"/>
  <c r="B464" i="7"/>
  <c r="C464" i="7" s="1"/>
  <c r="E464" i="7" s="1"/>
  <c r="P460" i="7"/>
  <c r="O460" i="7"/>
  <c r="B463" i="7"/>
  <c r="C463" i="7" s="1"/>
  <c r="E463" i="7" s="1"/>
  <c r="P459" i="7"/>
  <c r="O459" i="7"/>
  <c r="B462" i="7"/>
  <c r="C462" i="7" s="1"/>
  <c r="E462" i="7" s="1"/>
  <c r="P458" i="7"/>
  <c r="O458" i="7"/>
  <c r="B461" i="7"/>
  <c r="C461" i="7" s="1"/>
  <c r="E461" i="7" s="1"/>
  <c r="P457" i="7"/>
  <c r="O457" i="7"/>
  <c r="B460" i="7"/>
  <c r="C460" i="7" s="1"/>
  <c r="E460" i="7" s="1"/>
  <c r="P456" i="7"/>
  <c r="O456" i="7"/>
  <c r="B459" i="7"/>
  <c r="C459" i="7" s="1"/>
  <c r="E459" i="7" s="1"/>
  <c r="P455" i="7"/>
  <c r="O455" i="7"/>
  <c r="B458" i="7"/>
  <c r="C458" i="7" s="1"/>
  <c r="E458" i="7" s="1"/>
  <c r="P454" i="7"/>
  <c r="O454" i="7"/>
  <c r="N454" i="7"/>
  <c r="B457" i="7"/>
  <c r="C457" i="7" s="1"/>
  <c r="E457" i="7" s="1"/>
  <c r="P453" i="7"/>
  <c r="O453" i="7"/>
  <c r="N453" i="7"/>
  <c r="B456" i="7"/>
  <c r="C456" i="7" s="1"/>
  <c r="E456" i="7" s="1"/>
  <c r="P452" i="7"/>
  <c r="O452" i="7"/>
  <c r="N452" i="7"/>
  <c r="B455" i="7"/>
  <c r="C455" i="7" s="1"/>
  <c r="E455" i="7" s="1"/>
  <c r="P451" i="7"/>
  <c r="O451" i="7"/>
  <c r="N451" i="7"/>
  <c r="B454" i="7"/>
  <c r="C454" i="7" s="1"/>
  <c r="E454" i="7" s="1"/>
  <c r="P450" i="7"/>
  <c r="O450" i="7"/>
  <c r="N450" i="7"/>
  <c r="B453" i="7"/>
  <c r="C453" i="7" s="1"/>
  <c r="E453" i="7" s="1"/>
  <c r="P449" i="7"/>
  <c r="O449" i="7"/>
  <c r="N449" i="7"/>
  <c r="B452" i="7"/>
  <c r="C452" i="7" s="1"/>
  <c r="E452" i="7" s="1"/>
  <c r="P448" i="7"/>
  <c r="O448" i="7"/>
  <c r="N448" i="7"/>
  <c r="B451" i="7"/>
  <c r="C451" i="7" s="1"/>
  <c r="E451" i="7" s="1"/>
  <c r="P447" i="7"/>
  <c r="O447" i="7"/>
  <c r="N447" i="7"/>
  <c r="B450" i="7"/>
  <c r="C450" i="7" s="1"/>
  <c r="E450" i="7" s="1"/>
  <c r="P446" i="7"/>
  <c r="O446" i="7"/>
  <c r="N446" i="7"/>
  <c r="B449" i="7"/>
  <c r="C449" i="7" s="1"/>
  <c r="E449" i="7" s="1"/>
  <c r="P445" i="7"/>
  <c r="O445" i="7"/>
  <c r="N445" i="7"/>
  <c r="B448" i="7"/>
  <c r="C448" i="7" s="1"/>
  <c r="E448" i="7" s="1"/>
  <c r="P444" i="7"/>
  <c r="O444" i="7"/>
  <c r="N444" i="7"/>
  <c r="B447" i="7"/>
  <c r="C447" i="7" s="1"/>
  <c r="E447" i="7" s="1"/>
  <c r="P443" i="7"/>
  <c r="O443" i="7"/>
  <c r="N443" i="7"/>
  <c r="B446" i="7"/>
  <c r="C446" i="7" s="1"/>
  <c r="E446" i="7" s="1"/>
  <c r="P442" i="7"/>
  <c r="O442" i="7"/>
  <c r="B445" i="7"/>
  <c r="C445" i="7" s="1"/>
  <c r="E445" i="7" s="1"/>
  <c r="P441" i="7"/>
  <c r="O441" i="7"/>
  <c r="B444" i="7"/>
  <c r="C444" i="7" s="1"/>
  <c r="E444" i="7" s="1"/>
  <c r="P440" i="7"/>
  <c r="O440" i="7"/>
  <c r="B443" i="7"/>
  <c r="C443" i="7" s="1"/>
  <c r="E443" i="7" s="1"/>
  <c r="P439" i="7"/>
  <c r="O439" i="7"/>
  <c r="B442" i="7"/>
  <c r="C442" i="7" s="1"/>
  <c r="E442" i="7" s="1"/>
  <c r="P438" i="7"/>
  <c r="O438" i="7"/>
  <c r="B441" i="7"/>
  <c r="C441" i="7" s="1"/>
  <c r="E441" i="7" s="1"/>
  <c r="P437" i="7"/>
  <c r="O437" i="7"/>
  <c r="B440" i="7"/>
  <c r="C440" i="7" s="1"/>
  <c r="E440" i="7" s="1"/>
  <c r="P436" i="7"/>
  <c r="O436" i="7"/>
  <c r="N436" i="7"/>
  <c r="B439" i="7"/>
  <c r="C439" i="7" s="1"/>
  <c r="E439" i="7" s="1"/>
  <c r="P435" i="7"/>
  <c r="O435" i="7"/>
  <c r="B438" i="7"/>
  <c r="C438" i="7" s="1"/>
  <c r="E438" i="7" s="1"/>
  <c r="P434" i="7"/>
  <c r="O434" i="7"/>
  <c r="B437" i="7"/>
  <c r="C437" i="7" s="1"/>
  <c r="E437" i="7" s="1"/>
  <c r="P433" i="7"/>
  <c r="O433" i="7"/>
  <c r="B436" i="7"/>
  <c r="C436" i="7" s="1"/>
  <c r="E436" i="7" s="1"/>
  <c r="P432" i="7"/>
  <c r="O432" i="7"/>
  <c r="B435" i="7"/>
  <c r="C435" i="7" s="1"/>
  <c r="E435" i="7" s="1"/>
  <c r="P431" i="7"/>
  <c r="O431" i="7"/>
  <c r="B434" i="7"/>
  <c r="C434" i="7" s="1"/>
  <c r="E434" i="7" s="1"/>
  <c r="P430" i="7"/>
  <c r="O430" i="7"/>
  <c r="B433" i="7"/>
  <c r="C433" i="7" s="1"/>
  <c r="E433" i="7" s="1"/>
  <c r="P429" i="7"/>
  <c r="O429" i="7"/>
  <c r="N429" i="7"/>
  <c r="B432" i="7"/>
  <c r="C432" i="7" s="1"/>
  <c r="E432" i="7" s="1"/>
  <c r="P428" i="7"/>
  <c r="O428" i="7"/>
  <c r="B431" i="7"/>
  <c r="C431" i="7" s="1"/>
  <c r="E431" i="7" s="1"/>
  <c r="P427" i="7"/>
  <c r="O427" i="7"/>
  <c r="B430" i="7"/>
  <c r="C430" i="7" s="1"/>
  <c r="E430" i="7" s="1"/>
  <c r="P426" i="7"/>
  <c r="O426" i="7"/>
  <c r="B429" i="7"/>
  <c r="C429" i="7" s="1"/>
  <c r="E429" i="7" s="1"/>
  <c r="P425" i="7"/>
  <c r="O425" i="7"/>
  <c r="B428" i="7"/>
  <c r="C428" i="7" s="1"/>
  <c r="E428" i="7" s="1"/>
  <c r="P424" i="7"/>
  <c r="O424" i="7"/>
  <c r="N424" i="7"/>
  <c r="B427" i="7"/>
  <c r="C427" i="7" s="1"/>
  <c r="E427" i="7" s="1"/>
  <c r="P423" i="7"/>
  <c r="O423" i="7"/>
  <c r="B426" i="7"/>
  <c r="C426" i="7" s="1"/>
  <c r="E426" i="7" s="1"/>
  <c r="P422" i="7"/>
  <c r="O422" i="7"/>
  <c r="B425" i="7"/>
  <c r="C425" i="7" s="1"/>
  <c r="E425" i="7" s="1"/>
  <c r="P421" i="7"/>
  <c r="O421" i="7"/>
  <c r="N421" i="7"/>
  <c r="B424" i="7"/>
  <c r="C424" i="7" s="1"/>
  <c r="E424" i="7" s="1"/>
  <c r="P420" i="7"/>
  <c r="O420" i="7"/>
  <c r="B423" i="7"/>
  <c r="C423" i="7" s="1"/>
  <c r="E423" i="7" s="1"/>
  <c r="P419" i="7"/>
  <c r="O419" i="7"/>
  <c r="B422" i="7"/>
  <c r="C422" i="7" s="1"/>
  <c r="E422" i="7" s="1"/>
  <c r="P418" i="7"/>
  <c r="O418" i="7"/>
  <c r="B421" i="7"/>
  <c r="C421" i="7" s="1"/>
  <c r="E421" i="7" s="1"/>
  <c r="P417" i="7"/>
  <c r="O417" i="7"/>
  <c r="N417" i="7"/>
  <c r="B420" i="7"/>
  <c r="C420" i="7" s="1"/>
  <c r="E420" i="7" s="1"/>
  <c r="P416" i="7"/>
  <c r="O416" i="7"/>
  <c r="B419" i="7"/>
  <c r="C419" i="7" s="1"/>
  <c r="E419" i="7" s="1"/>
  <c r="P415" i="7"/>
  <c r="O415" i="7"/>
  <c r="N415" i="7"/>
  <c r="B418" i="7"/>
  <c r="C418" i="7" s="1"/>
  <c r="E418" i="7" s="1"/>
  <c r="P414" i="7"/>
  <c r="O414" i="7"/>
  <c r="N414" i="7"/>
  <c r="B417" i="7"/>
  <c r="C417" i="7" s="1"/>
  <c r="E417" i="7" s="1"/>
  <c r="P413" i="7"/>
  <c r="O413" i="7"/>
  <c r="B416" i="7"/>
  <c r="C416" i="7" s="1"/>
  <c r="E416" i="7" s="1"/>
  <c r="P412" i="7"/>
  <c r="O412" i="7"/>
  <c r="B415" i="7"/>
  <c r="C415" i="7" s="1"/>
  <c r="E415" i="7" s="1"/>
  <c r="P411" i="7"/>
  <c r="O411" i="7"/>
  <c r="B414" i="7"/>
  <c r="C414" i="7" s="1"/>
  <c r="E414" i="7" s="1"/>
  <c r="P410" i="7"/>
  <c r="O410" i="7"/>
  <c r="B413" i="7"/>
  <c r="C413" i="7" s="1"/>
  <c r="E413" i="7" s="1"/>
  <c r="P409" i="7"/>
  <c r="O409" i="7"/>
  <c r="B412" i="7"/>
  <c r="C412" i="7" s="1"/>
  <c r="E412" i="7" s="1"/>
  <c r="P408" i="7"/>
  <c r="O408" i="7"/>
  <c r="B411" i="7"/>
  <c r="C411" i="7" s="1"/>
  <c r="E411" i="7" s="1"/>
  <c r="P407" i="7"/>
  <c r="O407" i="7"/>
  <c r="B410" i="7"/>
  <c r="C410" i="7" s="1"/>
  <c r="E410" i="7" s="1"/>
  <c r="P406" i="7"/>
  <c r="O406" i="7"/>
  <c r="B409" i="7"/>
  <c r="C409" i="7" s="1"/>
  <c r="E409" i="7" s="1"/>
  <c r="P405" i="7"/>
  <c r="O405" i="7"/>
  <c r="B408" i="7"/>
  <c r="C408" i="7" s="1"/>
  <c r="E408" i="7" s="1"/>
  <c r="P404" i="7"/>
  <c r="O404" i="7"/>
  <c r="B407" i="7"/>
  <c r="C407" i="7" s="1"/>
  <c r="E407" i="7" s="1"/>
  <c r="P403" i="7"/>
  <c r="O403" i="7"/>
  <c r="B406" i="7"/>
  <c r="C406" i="7" s="1"/>
  <c r="E406" i="7" s="1"/>
  <c r="P402" i="7"/>
  <c r="O402" i="7"/>
  <c r="B405" i="7"/>
  <c r="C405" i="7" s="1"/>
  <c r="E405" i="7" s="1"/>
  <c r="P401" i="7"/>
  <c r="O401" i="7"/>
  <c r="N401" i="7"/>
  <c r="B404" i="7"/>
  <c r="C404" i="7" s="1"/>
  <c r="E404" i="7" s="1"/>
  <c r="P400" i="7"/>
  <c r="O400" i="7"/>
  <c r="N400" i="7"/>
  <c r="B403" i="7"/>
  <c r="C403" i="7" s="1"/>
  <c r="E403" i="7" s="1"/>
  <c r="P399" i="7"/>
  <c r="O399" i="7"/>
  <c r="N399" i="7"/>
  <c r="B402" i="7"/>
  <c r="C402" i="7" s="1"/>
  <c r="E402" i="7" s="1"/>
  <c r="P398" i="7"/>
  <c r="O398" i="7"/>
  <c r="N398" i="7"/>
  <c r="B401" i="7"/>
  <c r="C401" i="7" s="1"/>
  <c r="E401" i="7" s="1"/>
  <c r="P397" i="7"/>
  <c r="O397" i="7"/>
  <c r="N397" i="7"/>
  <c r="B400" i="7"/>
  <c r="C400" i="7" s="1"/>
  <c r="E400" i="7" s="1"/>
  <c r="P396" i="7"/>
  <c r="O396" i="7"/>
  <c r="N396" i="7"/>
  <c r="B399" i="7"/>
  <c r="C399" i="7" s="1"/>
  <c r="E399" i="7" s="1"/>
  <c r="P395" i="7"/>
  <c r="O395" i="7"/>
  <c r="N395" i="7"/>
  <c r="B398" i="7"/>
  <c r="C398" i="7" s="1"/>
  <c r="E398" i="7" s="1"/>
  <c r="P394" i="7"/>
  <c r="O394" i="7"/>
  <c r="N394" i="7"/>
  <c r="B397" i="7"/>
  <c r="C397" i="7" s="1"/>
  <c r="E397" i="7" s="1"/>
  <c r="P393" i="7"/>
  <c r="O393" i="7"/>
  <c r="N393" i="7"/>
  <c r="B396" i="7"/>
  <c r="C396" i="7" s="1"/>
  <c r="E396" i="7" s="1"/>
  <c r="P392" i="7"/>
  <c r="O392" i="7"/>
  <c r="N392" i="7"/>
  <c r="B395" i="7"/>
  <c r="C395" i="7" s="1"/>
  <c r="E395" i="7" s="1"/>
  <c r="P391" i="7"/>
  <c r="O391" i="7"/>
  <c r="N391" i="7"/>
  <c r="B394" i="7"/>
  <c r="C394" i="7" s="1"/>
  <c r="E394" i="7" s="1"/>
  <c r="P390" i="7"/>
  <c r="O390" i="7"/>
  <c r="N390" i="7"/>
  <c r="B393" i="7"/>
  <c r="C393" i="7" s="1"/>
  <c r="E393" i="7" s="1"/>
  <c r="P389" i="7"/>
  <c r="O389" i="7"/>
  <c r="N389" i="7"/>
  <c r="B392" i="7"/>
  <c r="C392" i="7" s="1"/>
  <c r="E392" i="7" s="1"/>
  <c r="P388" i="7"/>
  <c r="O388" i="7"/>
  <c r="N388" i="7"/>
  <c r="B391" i="7"/>
  <c r="C391" i="7" s="1"/>
  <c r="E391" i="7" s="1"/>
  <c r="P387" i="7"/>
  <c r="O387" i="7"/>
  <c r="N387" i="7"/>
  <c r="B390" i="7"/>
  <c r="C390" i="7" s="1"/>
  <c r="E390" i="7" s="1"/>
  <c r="P386" i="7"/>
  <c r="O386" i="7"/>
  <c r="N386" i="7"/>
  <c r="B389" i="7"/>
  <c r="C389" i="7" s="1"/>
  <c r="E389" i="7" s="1"/>
  <c r="P385" i="7"/>
  <c r="O385" i="7"/>
  <c r="N385" i="7"/>
  <c r="B388" i="7"/>
  <c r="C388" i="7" s="1"/>
  <c r="E388" i="7" s="1"/>
  <c r="P384" i="7"/>
  <c r="O384" i="7"/>
  <c r="N384" i="7"/>
  <c r="B387" i="7"/>
  <c r="C387" i="7" s="1"/>
  <c r="E387" i="7" s="1"/>
  <c r="P383" i="7"/>
  <c r="O383" i="7"/>
  <c r="N383" i="7"/>
  <c r="B386" i="7"/>
  <c r="C386" i="7" s="1"/>
  <c r="E386" i="7" s="1"/>
  <c r="P382" i="7"/>
  <c r="O382" i="7"/>
  <c r="N382" i="7"/>
  <c r="B385" i="7"/>
  <c r="C385" i="7" s="1"/>
  <c r="E385" i="7" s="1"/>
  <c r="P381" i="7"/>
  <c r="O381" i="7"/>
  <c r="N381" i="7"/>
  <c r="B384" i="7"/>
  <c r="C384" i="7" s="1"/>
  <c r="E384" i="7" s="1"/>
  <c r="P380" i="7"/>
  <c r="O380" i="7"/>
  <c r="N380" i="7"/>
  <c r="B383" i="7"/>
  <c r="C383" i="7" s="1"/>
  <c r="E383" i="7" s="1"/>
  <c r="P379" i="7"/>
  <c r="O379" i="7"/>
  <c r="N379" i="7"/>
  <c r="B382" i="7"/>
  <c r="C382" i="7" s="1"/>
  <c r="E382" i="7" s="1"/>
  <c r="P378" i="7"/>
  <c r="O378" i="7"/>
  <c r="N378" i="7"/>
  <c r="B381" i="7"/>
  <c r="C381" i="7" s="1"/>
  <c r="E381" i="7" s="1"/>
  <c r="P377" i="7"/>
  <c r="O377" i="7"/>
  <c r="N377" i="7"/>
  <c r="B380" i="7"/>
  <c r="C380" i="7" s="1"/>
  <c r="E380" i="7" s="1"/>
  <c r="P376" i="7"/>
  <c r="O376" i="7"/>
  <c r="N376" i="7"/>
  <c r="B379" i="7"/>
  <c r="C379" i="7" s="1"/>
  <c r="E379" i="7" s="1"/>
  <c r="P375" i="7"/>
  <c r="O375" i="7"/>
  <c r="N375" i="7"/>
  <c r="B378" i="7"/>
  <c r="C378" i="7" s="1"/>
  <c r="E378" i="7" s="1"/>
  <c r="P374" i="7"/>
  <c r="O374" i="7"/>
  <c r="N374" i="7"/>
  <c r="B377" i="7"/>
  <c r="C377" i="7" s="1"/>
  <c r="E377" i="7" s="1"/>
  <c r="P373" i="7"/>
  <c r="O373" i="7"/>
  <c r="N373" i="7"/>
  <c r="B376" i="7"/>
  <c r="C376" i="7" s="1"/>
  <c r="E376" i="7" s="1"/>
  <c r="P372" i="7"/>
  <c r="O372" i="7"/>
  <c r="N372" i="7"/>
  <c r="B375" i="7"/>
  <c r="C375" i="7" s="1"/>
  <c r="E375" i="7" s="1"/>
  <c r="P371" i="7"/>
  <c r="O371" i="7"/>
  <c r="N371" i="7"/>
  <c r="B374" i="7"/>
  <c r="C374" i="7" s="1"/>
  <c r="E374" i="7" s="1"/>
  <c r="P370" i="7"/>
  <c r="O370" i="7"/>
  <c r="N370" i="7"/>
  <c r="B373" i="7"/>
  <c r="C373" i="7" s="1"/>
  <c r="E373" i="7" s="1"/>
  <c r="P369" i="7"/>
  <c r="O369" i="7"/>
  <c r="N369" i="7"/>
  <c r="B372" i="7"/>
  <c r="C372" i="7" s="1"/>
  <c r="E372" i="7" s="1"/>
  <c r="P368" i="7"/>
  <c r="O368" i="7"/>
  <c r="N368" i="7"/>
  <c r="B371" i="7"/>
  <c r="C371" i="7" s="1"/>
  <c r="E371" i="7" s="1"/>
  <c r="P367" i="7"/>
  <c r="O367" i="7"/>
  <c r="B370" i="7"/>
  <c r="C370" i="7" s="1"/>
  <c r="E370" i="7" s="1"/>
  <c r="P366" i="7"/>
  <c r="O366" i="7"/>
  <c r="B369" i="7"/>
  <c r="C369" i="7" s="1"/>
  <c r="E369" i="7" s="1"/>
  <c r="P365" i="7"/>
  <c r="O365" i="7"/>
  <c r="B368" i="7"/>
  <c r="C368" i="7" s="1"/>
  <c r="E368" i="7" s="1"/>
  <c r="P364" i="7"/>
  <c r="O364" i="7"/>
  <c r="B367" i="7"/>
  <c r="C367" i="7" s="1"/>
  <c r="E367" i="7" s="1"/>
  <c r="P363" i="7"/>
  <c r="O363" i="7"/>
  <c r="B366" i="7"/>
  <c r="C366" i="7" s="1"/>
  <c r="E366" i="7" s="1"/>
  <c r="P362" i="7"/>
  <c r="O362" i="7"/>
  <c r="B365" i="7"/>
  <c r="C365" i="7" s="1"/>
  <c r="E365" i="7" s="1"/>
  <c r="P361" i="7"/>
  <c r="O361" i="7"/>
  <c r="B364" i="7"/>
  <c r="C364" i="7" s="1"/>
  <c r="E364" i="7" s="1"/>
  <c r="P360" i="7"/>
  <c r="O360" i="7"/>
  <c r="B363" i="7"/>
  <c r="C363" i="7" s="1"/>
  <c r="E363" i="7" s="1"/>
  <c r="P359" i="7"/>
  <c r="O359" i="7"/>
  <c r="B362" i="7"/>
  <c r="C362" i="7" s="1"/>
  <c r="E362" i="7" s="1"/>
  <c r="P358" i="7"/>
  <c r="O358" i="7"/>
  <c r="B361" i="7"/>
  <c r="C361" i="7" s="1"/>
  <c r="E361" i="7" s="1"/>
  <c r="P357" i="7"/>
  <c r="O357" i="7"/>
  <c r="B360" i="7"/>
  <c r="C360" i="7" s="1"/>
  <c r="E360" i="7" s="1"/>
  <c r="P356" i="7"/>
  <c r="O356" i="7"/>
  <c r="B359" i="7"/>
  <c r="C359" i="7" s="1"/>
  <c r="E359" i="7" s="1"/>
  <c r="P355" i="7"/>
  <c r="O355" i="7"/>
  <c r="B358" i="7"/>
  <c r="C358" i="7" s="1"/>
  <c r="E358" i="7" s="1"/>
  <c r="P354" i="7"/>
  <c r="O354" i="7"/>
  <c r="L354" i="7"/>
  <c r="B357" i="7"/>
  <c r="C357" i="7" s="1"/>
  <c r="E357" i="7" s="1"/>
  <c r="P353" i="7"/>
  <c r="O353" i="7"/>
  <c r="B356" i="7"/>
  <c r="C356" i="7" s="1"/>
  <c r="E356" i="7" s="1"/>
  <c r="P352" i="7"/>
  <c r="O352" i="7"/>
  <c r="B355" i="7"/>
  <c r="C355" i="7" s="1"/>
  <c r="E355" i="7" s="1"/>
  <c r="P351" i="7"/>
  <c r="O351" i="7"/>
  <c r="B354" i="7"/>
  <c r="C354" i="7" s="1"/>
  <c r="E354" i="7" s="1"/>
  <c r="P350" i="7"/>
  <c r="O350" i="7"/>
  <c r="B353" i="7"/>
  <c r="C353" i="7" s="1"/>
  <c r="E353" i="7" s="1"/>
  <c r="P349" i="7"/>
  <c r="O349" i="7"/>
  <c r="B352" i="7"/>
  <c r="C352" i="7" s="1"/>
  <c r="E352" i="7" s="1"/>
  <c r="P348" i="7"/>
  <c r="O348" i="7"/>
  <c r="L348" i="7"/>
  <c r="B351" i="7"/>
  <c r="C351" i="7" s="1"/>
  <c r="E351" i="7" s="1"/>
  <c r="P347" i="7"/>
  <c r="O347" i="7"/>
  <c r="B350" i="7"/>
  <c r="C350" i="7" s="1"/>
  <c r="E350" i="7" s="1"/>
  <c r="P346" i="7"/>
  <c r="O346" i="7"/>
  <c r="B349" i="7"/>
  <c r="C349" i="7" s="1"/>
  <c r="E349" i="7" s="1"/>
  <c r="P345" i="7"/>
  <c r="O345" i="7"/>
  <c r="B348" i="7"/>
  <c r="C348" i="7" s="1"/>
  <c r="E348" i="7" s="1"/>
  <c r="P344" i="7"/>
  <c r="O344" i="7"/>
  <c r="L344" i="7"/>
  <c r="B347" i="7"/>
  <c r="C347" i="7" s="1"/>
  <c r="E347" i="7" s="1"/>
  <c r="P343" i="7"/>
  <c r="O343" i="7"/>
  <c r="B346" i="7"/>
  <c r="C346" i="7" s="1"/>
  <c r="E346" i="7" s="1"/>
  <c r="P342" i="7"/>
  <c r="O342" i="7"/>
  <c r="B345" i="7"/>
  <c r="C345" i="7" s="1"/>
  <c r="E345" i="7" s="1"/>
  <c r="P341" i="7"/>
  <c r="O341" i="7"/>
  <c r="L341" i="7"/>
  <c r="B344" i="7"/>
  <c r="C344" i="7" s="1"/>
  <c r="E344" i="7" s="1"/>
  <c r="P340" i="7"/>
  <c r="O340" i="7"/>
  <c r="B343" i="7"/>
  <c r="C343" i="7" s="1"/>
  <c r="E343" i="7" s="1"/>
  <c r="P339" i="7"/>
  <c r="O339" i="7"/>
  <c r="B342" i="7"/>
  <c r="C342" i="7" s="1"/>
  <c r="E342" i="7" s="1"/>
  <c r="P338" i="7"/>
  <c r="O338" i="7"/>
  <c r="L338" i="7"/>
  <c r="B341" i="7"/>
  <c r="C341" i="7" s="1"/>
  <c r="E341" i="7" s="1"/>
  <c r="P337" i="7"/>
  <c r="O337" i="7"/>
  <c r="B340" i="7"/>
  <c r="C340" i="7" s="1"/>
  <c r="E340" i="7" s="1"/>
  <c r="P336" i="7"/>
  <c r="O336" i="7"/>
  <c r="B339" i="7"/>
  <c r="C339" i="7" s="1"/>
  <c r="E339" i="7" s="1"/>
  <c r="P335" i="7"/>
  <c r="O335" i="7"/>
  <c r="B338" i="7"/>
  <c r="C338" i="7" s="1"/>
  <c r="E338" i="7" s="1"/>
  <c r="P334" i="7"/>
  <c r="O334" i="7"/>
  <c r="B337" i="7"/>
  <c r="C337" i="7" s="1"/>
  <c r="E337" i="7" s="1"/>
  <c r="P333" i="7"/>
  <c r="O333" i="7"/>
  <c r="B336" i="7"/>
  <c r="C336" i="7" s="1"/>
  <c r="E336" i="7" s="1"/>
  <c r="P332" i="7"/>
  <c r="O332" i="7"/>
  <c r="B335" i="7"/>
  <c r="C335" i="7" s="1"/>
  <c r="E335" i="7" s="1"/>
  <c r="P331" i="7"/>
  <c r="O331" i="7"/>
  <c r="B334" i="7"/>
  <c r="C334" i="7" s="1"/>
  <c r="E334" i="7" s="1"/>
  <c r="P330" i="7"/>
  <c r="O330" i="7"/>
  <c r="B333" i="7"/>
  <c r="C333" i="7" s="1"/>
  <c r="E333" i="7" s="1"/>
  <c r="P329" i="7"/>
  <c r="O329" i="7"/>
  <c r="B332" i="7"/>
  <c r="C332" i="7" s="1"/>
  <c r="E332" i="7" s="1"/>
  <c r="P328" i="7"/>
  <c r="O328" i="7"/>
  <c r="B331" i="7"/>
  <c r="C331" i="7" s="1"/>
  <c r="E331" i="7" s="1"/>
  <c r="P327" i="7"/>
  <c r="O327" i="7"/>
  <c r="B330" i="7"/>
  <c r="C330" i="7" s="1"/>
  <c r="E330" i="7" s="1"/>
  <c r="P326" i="7"/>
  <c r="O326" i="7"/>
  <c r="B329" i="7"/>
  <c r="C329" i="7" s="1"/>
  <c r="E329" i="7" s="1"/>
  <c r="P325" i="7"/>
  <c r="O325" i="7"/>
  <c r="N325" i="7"/>
  <c r="B328" i="7"/>
  <c r="C328" i="7" s="1"/>
  <c r="E328" i="7" s="1"/>
  <c r="P324" i="7"/>
  <c r="O324" i="7"/>
  <c r="B327" i="7"/>
  <c r="C327" i="7" s="1"/>
  <c r="E327" i="7" s="1"/>
  <c r="P323" i="7"/>
  <c r="O323" i="7"/>
  <c r="B326" i="7"/>
  <c r="C326" i="7" s="1"/>
  <c r="E326" i="7" s="1"/>
  <c r="P322" i="7"/>
  <c r="O322" i="7"/>
  <c r="B325" i="7"/>
  <c r="C325" i="7" s="1"/>
  <c r="E325" i="7" s="1"/>
  <c r="P321" i="7"/>
  <c r="O321" i="7"/>
  <c r="B324" i="7"/>
  <c r="C324" i="7" s="1"/>
  <c r="E324" i="7" s="1"/>
  <c r="P320" i="7"/>
  <c r="O320" i="7"/>
  <c r="B323" i="7"/>
  <c r="C323" i="7" s="1"/>
  <c r="E323" i="7" s="1"/>
  <c r="P319" i="7"/>
  <c r="O319" i="7"/>
  <c r="B322" i="7"/>
  <c r="C322" i="7" s="1"/>
  <c r="E322" i="7" s="1"/>
  <c r="P318" i="7"/>
  <c r="O318" i="7"/>
  <c r="B321" i="7"/>
  <c r="C321" i="7" s="1"/>
  <c r="E321" i="7" s="1"/>
  <c r="P317" i="7"/>
  <c r="O317" i="7"/>
  <c r="B320" i="7"/>
  <c r="C320" i="7" s="1"/>
  <c r="E320" i="7" s="1"/>
  <c r="P316" i="7"/>
  <c r="O316" i="7"/>
  <c r="B319" i="7"/>
  <c r="C319" i="7" s="1"/>
  <c r="E319" i="7" s="1"/>
  <c r="P315" i="7"/>
  <c r="O315" i="7"/>
  <c r="B318" i="7"/>
  <c r="C318" i="7" s="1"/>
  <c r="E318" i="7" s="1"/>
  <c r="P314" i="7"/>
  <c r="O314" i="7"/>
  <c r="B317" i="7"/>
  <c r="C317" i="7" s="1"/>
  <c r="E317" i="7" s="1"/>
  <c r="P313" i="7"/>
  <c r="O313" i="7"/>
  <c r="B316" i="7"/>
  <c r="C316" i="7" s="1"/>
  <c r="E316" i="7" s="1"/>
  <c r="P312" i="7"/>
  <c r="O312" i="7"/>
  <c r="B315" i="7"/>
  <c r="C315" i="7" s="1"/>
  <c r="E315" i="7" s="1"/>
  <c r="P311" i="7"/>
  <c r="O311" i="7"/>
  <c r="B314" i="7"/>
  <c r="C314" i="7" s="1"/>
  <c r="E314" i="7" s="1"/>
  <c r="P310" i="7"/>
  <c r="O310" i="7"/>
  <c r="B313" i="7"/>
  <c r="C313" i="7" s="1"/>
  <c r="E313" i="7" s="1"/>
  <c r="P309" i="7"/>
  <c r="O309" i="7"/>
  <c r="B312" i="7"/>
  <c r="C312" i="7" s="1"/>
  <c r="E312" i="7" s="1"/>
  <c r="P308" i="7"/>
  <c r="O308" i="7"/>
  <c r="B311" i="7"/>
  <c r="C311" i="7" s="1"/>
  <c r="E311" i="7" s="1"/>
  <c r="P307" i="7"/>
  <c r="O307" i="7"/>
  <c r="B310" i="7"/>
  <c r="C310" i="7" s="1"/>
  <c r="E310" i="7" s="1"/>
  <c r="P306" i="7"/>
  <c r="O306" i="7"/>
  <c r="B309" i="7"/>
  <c r="C309" i="7" s="1"/>
  <c r="E309" i="7" s="1"/>
  <c r="P305" i="7"/>
  <c r="O305" i="7"/>
  <c r="B308" i="7"/>
  <c r="C308" i="7" s="1"/>
  <c r="E308" i="7" s="1"/>
  <c r="P304" i="7"/>
  <c r="O304" i="7"/>
  <c r="B307" i="7"/>
  <c r="C307" i="7" s="1"/>
  <c r="E307" i="7" s="1"/>
  <c r="P303" i="7"/>
  <c r="O303" i="7"/>
  <c r="B306" i="7"/>
  <c r="C306" i="7" s="1"/>
  <c r="E306" i="7" s="1"/>
  <c r="P302" i="7"/>
  <c r="O302" i="7"/>
  <c r="B305" i="7"/>
  <c r="C305" i="7" s="1"/>
  <c r="E305" i="7" s="1"/>
  <c r="P301" i="7"/>
  <c r="O301" i="7"/>
  <c r="B304" i="7"/>
  <c r="C304" i="7" s="1"/>
  <c r="E304" i="7" s="1"/>
  <c r="P300" i="7"/>
  <c r="O300" i="7"/>
  <c r="B303" i="7"/>
  <c r="C303" i="7" s="1"/>
  <c r="E303" i="7" s="1"/>
  <c r="P299" i="7"/>
  <c r="O299" i="7"/>
  <c r="B302" i="7"/>
  <c r="C302" i="7" s="1"/>
  <c r="E302" i="7" s="1"/>
  <c r="P298" i="7"/>
  <c r="O298" i="7"/>
  <c r="B301" i="7"/>
  <c r="C301" i="7" s="1"/>
  <c r="E301" i="7" s="1"/>
  <c r="P297" i="7"/>
  <c r="O297" i="7"/>
  <c r="B300" i="7"/>
  <c r="C300" i="7" s="1"/>
  <c r="E300" i="7" s="1"/>
  <c r="P296" i="7"/>
  <c r="O296" i="7"/>
  <c r="B299" i="7"/>
  <c r="C299" i="7" s="1"/>
  <c r="E299" i="7" s="1"/>
  <c r="P295" i="7"/>
  <c r="O295" i="7"/>
  <c r="B298" i="7"/>
  <c r="C298" i="7" s="1"/>
  <c r="E298" i="7" s="1"/>
  <c r="P294" i="7"/>
  <c r="O294" i="7"/>
  <c r="B297" i="7"/>
  <c r="C297" i="7" s="1"/>
  <c r="E297" i="7" s="1"/>
  <c r="P293" i="7"/>
  <c r="O293" i="7"/>
  <c r="B296" i="7"/>
  <c r="C296" i="7" s="1"/>
  <c r="E296" i="7" s="1"/>
  <c r="P292" i="7"/>
  <c r="O292" i="7"/>
  <c r="B295" i="7"/>
  <c r="C295" i="7" s="1"/>
  <c r="E295" i="7" s="1"/>
  <c r="P291" i="7"/>
  <c r="O291" i="7"/>
  <c r="B294" i="7"/>
  <c r="C294" i="7" s="1"/>
  <c r="E294" i="7" s="1"/>
  <c r="P290" i="7"/>
  <c r="O290" i="7"/>
  <c r="B293" i="7"/>
  <c r="C293" i="7" s="1"/>
  <c r="E293" i="7" s="1"/>
  <c r="P289" i="7"/>
  <c r="O289" i="7"/>
  <c r="B292" i="7"/>
  <c r="C292" i="7" s="1"/>
  <c r="E292" i="7" s="1"/>
  <c r="P288" i="7"/>
  <c r="O288" i="7"/>
  <c r="B291" i="7"/>
  <c r="C291" i="7" s="1"/>
  <c r="E291" i="7" s="1"/>
  <c r="P287" i="7"/>
  <c r="O287" i="7"/>
  <c r="B290" i="7"/>
  <c r="C290" i="7" s="1"/>
  <c r="E290" i="7" s="1"/>
  <c r="P286" i="7"/>
  <c r="O286" i="7"/>
  <c r="B289" i="7"/>
  <c r="C289" i="7" s="1"/>
  <c r="E289" i="7" s="1"/>
  <c r="P285" i="7"/>
  <c r="O285" i="7"/>
  <c r="B288" i="7"/>
  <c r="C288" i="7" s="1"/>
  <c r="E288" i="7" s="1"/>
  <c r="P284" i="7"/>
  <c r="O284" i="7"/>
  <c r="B287" i="7"/>
  <c r="C287" i="7" s="1"/>
  <c r="E287" i="7" s="1"/>
  <c r="P283" i="7"/>
  <c r="O283" i="7"/>
  <c r="B286" i="7"/>
  <c r="C286" i="7" s="1"/>
  <c r="E286" i="7" s="1"/>
  <c r="P282" i="7"/>
  <c r="O282" i="7"/>
  <c r="B285" i="7"/>
  <c r="C285" i="7" s="1"/>
  <c r="E285" i="7" s="1"/>
  <c r="P281" i="7"/>
  <c r="O281" i="7"/>
  <c r="B284" i="7"/>
  <c r="C284" i="7" s="1"/>
  <c r="E284" i="7" s="1"/>
  <c r="P280" i="7"/>
  <c r="O280" i="7"/>
  <c r="B283" i="7"/>
  <c r="C283" i="7" s="1"/>
  <c r="E283" i="7" s="1"/>
  <c r="P279" i="7"/>
  <c r="O279" i="7"/>
  <c r="B282" i="7"/>
  <c r="C282" i="7" s="1"/>
  <c r="E282" i="7" s="1"/>
  <c r="P278" i="7"/>
  <c r="O278" i="7"/>
  <c r="B281" i="7"/>
  <c r="C281" i="7" s="1"/>
  <c r="E281" i="7" s="1"/>
  <c r="P277" i="7"/>
  <c r="O277" i="7"/>
  <c r="B280" i="7"/>
  <c r="C280" i="7" s="1"/>
  <c r="E280" i="7" s="1"/>
  <c r="P276" i="7"/>
  <c r="O276" i="7"/>
  <c r="B279" i="7"/>
  <c r="C279" i="7" s="1"/>
  <c r="E279" i="7" s="1"/>
  <c r="P275" i="7"/>
  <c r="O275" i="7"/>
  <c r="B278" i="7"/>
  <c r="C278" i="7" s="1"/>
  <c r="E278" i="7" s="1"/>
  <c r="P274" i="7"/>
  <c r="O274" i="7"/>
  <c r="B277" i="7"/>
  <c r="C277" i="7" s="1"/>
  <c r="E277" i="7" s="1"/>
  <c r="P273" i="7"/>
  <c r="O273" i="7"/>
  <c r="B276" i="7"/>
  <c r="C276" i="7" s="1"/>
  <c r="E276" i="7" s="1"/>
  <c r="P272" i="7"/>
  <c r="O272" i="7"/>
  <c r="B275" i="7"/>
  <c r="C275" i="7" s="1"/>
  <c r="E275" i="7" s="1"/>
  <c r="P271" i="7"/>
  <c r="O271" i="7"/>
  <c r="B274" i="7"/>
  <c r="C274" i="7" s="1"/>
  <c r="E274" i="7" s="1"/>
  <c r="P270" i="7"/>
  <c r="O270" i="7"/>
  <c r="B273" i="7"/>
  <c r="C273" i="7" s="1"/>
  <c r="E273" i="7" s="1"/>
  <c r="P269" i="7"/>
  <c r="O269" i="7"/>
  <c r="B272" i="7"/>
  <c r="C272" i="7" s="1"/>
  <c r="E272" i="7" s="1"/>
  <c r="P268" i="7"/>
  <c r="O268" i="7"/>
  <c r="B271" i="7"/>
  <c r="C271" i="7" s="1"/>
  <c r="E271" i="7" s="1"/>
  <c r="P267" i="7"/>
  <c r="O267" i="7"/>
  <c r="B270" i="7"/>
  <c r="C270" i="7" s="1"/>
  <c r="E270" i="7" s="1"/>
  <c r="P266" i="7"/>
  <c r="O266" i="7"/>
  <c r="B269" i="7"/>
  <c r="C269" i="7" s="1"/>
  <c r="E269" i="7" s="1"/>
  <c r="P265" i="7"/>
  <c r="O265" i="7"/>
  <c r="B268" i="7"/>
  <c r="C268" i="7" s="1"/>
  <c r="E268" i="7" s="1"/>
  <c r="P264" i="7"/>
  <c r="O264" i="7"/>
  <c r="B267" i="7"/>
  <c r="C267" i="7" s="1"/>
  <c r="E267" i="7" s="1"/>
  <c r="P263" i="7"/>
  <c r="O263" i="7"/>
  <c r="B266" i="7"/>
  <c r="C266" i="7" s="1"/>
  <c r="E266" i="7" s="1"/>
  <c r="P262" i="7"/>
  <c r="O262" i="7"/>
  <c r="B265" i="7"/>
  <c r="C265" i="7" s="1"/>
  <c r="E265" i="7" s="1"/>
  <c r="P261" i="7"/>
  <c r="O261" i="7"/>
  <c r="B264" i="7"/>
  <c r="C264" i="7" s="1"/>
  <c r="E264" i="7" s="1"/>
  <c r="P260" i="7"/>
  <c r="O260" i="7"/>
  <c r="B263" i="7"/>
  <c r="C263" i="7" s="1"/>
  <c r="E263" i="7" s="1"/>
  <c r="P259" i="7"/>
  <c r="O259" i="7"/>
  <c r="B262" i="7"/>
  <c r="C262" i="7" s="1"/>
  <c r="E262" i="7" s="1"/>
  <c r="P258" i="7"/>
  <c r="O258" i="7"/>
  <c r="B261" i="7"/>
  <c r="C261" i="7" s="1"/>
  <c r="E261" i="7" s="1"/>
  <c r="P257" i="7"/>
  <c r="O257" i="7"/>
  <c r="B260" i="7"/>
  <c r="C260" i="7" s="1"/>
  <c r="E260" i="7" s="1"/>
  <c r="P256" i="7"/>
  <c r="O256" i="7"/>
  <c r="B259" i="7"/>
  <c r="C259" i="7" s="1"/>
  <c r="E259" i="7" s="1"/>
  <c r="P255" i="7"/>
  <c r="O255" i="7"/>
  <c r="B258" i="7"/>
  <c r="C258" i="7" s="1"/>
  <c r="E258" i="7" s="1"/>
  <c r="P254" i="7"/>
  <c r="O254" i="7"/>
  <c r="B257" i="7"/>
  <c r="C257" i="7" s="1"/>
  <c r="E257" i="7" s="1"/>
  <c r="P253" i="7"/>
  <c r="O253" i="7"/>
  <c r="B256" i="7"/>
  <c r="C256" i="7" s="1"/>
  <c r="E256" i="7" s="1"/>
  <c r="P252" i="7"/>
  <c r="O252" i="7"/>
  <c r="B255" i="7"/>
  <c r="C255" i="7" s="1"/>
  <c r="E255" i="7" s="1"/>
  <c r="P251" i="7"/>
  <c r="O251" i="7"/>
  <c r="B254" i="7"/>
  <c r="C254" i="7" s="1"/>
  <c r="E254" i="7" s="1"/>
  <c r="P250" i="7"/>
  <c r="O250" i="7"/>
  <c r="B253" i="7"/>
  <c r="C253" i="7" s="1"/>
  <c r="E253" i="7" s="1"/>
  <c r="P249" i="7"/>
  <c r="O249" i="7"/>
  <c r="B252" i="7"/>
  <c r="C252" i="7" s="1"/>
  <c r="E252" i="7" s="1"/>
  <c r="P248" i="7"/>
  <c r="O248" i="7"/>
  <c r="B251" i="7"/>
  <c r="C251" i="7" s="1"/>
  <c r="E251" i="7" s="1"/>
  <c r="P247" i="7"/>
  <c r="O247" i="7"/>
  <c r="B250" i="7"/>
  <c r="C250" i="7" s="1"/>
  <c r="E250" i="7" s="1"/>
  <c r="P246" i="7"/>
  <c r="O246" i="7"/>
  <c r="B249" i="7"/>
  <c r="C249" i="7" s="1"/>
  <c r="E249" i="7" s="1"/>
  <c r="P245" i="7"/>
  <c r="O245" i="7"/>
  <c r="B248" i="7"/>
  <c r="C248" i="7" s="1"/>
  <c r="E248" i="7" s="1"/>
  <c r="P244" i="7"/>
  <c r="O244" i="7"/>
  <c r="B247" i="7"/>
  <c r="C247" i="7" s="1"/>
  <c r="E247" i="7" s="1"/>
  <c r="P243" i="7"/>
  <c r="O243" i="7"/>
  <c r="B246" i="7"/>
  <c r="C246" i="7" s="1"/>
  <c r="E246" i="7" s="1"/>
  <c r="P242" i="7"/>
  <c r="O242" i="7"/>
  <c r="B245" i="7"/>
  <c r="C245" i="7" s="1"/>
  <c r="E245" i="7" s="1"/>
  <c r="P241" i="7"/>
  <c r="O241" i="7"/>
  <c r="B244" i="7"/>
  <c r="C244" i="7" s="1"/>
  <c r="E244" i="7" s="1"/>
  <c r="P240" i="7"/>
  <c r="O240" i="7"/>
  <c r="B243" i="7"/>
  <c r="C243" i="7" s="1"/>
  <c r="E243" i="7" s="1"/>
  <c r="P239" i="7"/>
  <c r="O239" i="7"/>
  <c r="B242" i="7"/>
  <c r="C242" i="7" s="1"/>
  <c r="E242" i="7" s="1"/>
  <c r="P238" i="7"/>
  <c r="O238" i="7"/>
  <c r="B241" i="7"/>
  <c r="C241" i="7" s="1"/>
  <c r="E241" i="7" s="1"/>
  <c r="P237" i="7"/>
  <c r="O237" i="7"/>
  <c r="B240" i="7"/>
  <c r="C240" i="7" s="1"/>
  <c r="E240" i="7" s="1"/>
  <c r="P236" i="7"/>
  <c r="O236" i="7"/>
  <c r="B239" i="7"/>
  <c r="C239" i="7" s="1"/>
  <c r="E239" i="7" s="1"/>
  <c r="P235" i="7"/>
  <c r="O235" i="7"/>
  <c r="B238" i="7"/>
  <c r="C238" i="7" s="1"/>
  <c r="E238" i="7" s="1"/>
  <c r="P234" i="7"/>
  <c r="O234" i="7"/>
  <c r="B237" i="7"/>
  <c r="C237" i="7" s="1"/>
  <c r="E237" i="7" s="1"/>
  <c r="P233" i="7"/>
  <c r="O233" i="7"/>
  <c r="B236" i="7"/>
  <c r="C236" i="7" s="1"/>
  <c r="E236" i="7" s="1"/>
  <c r="P232" i="7"/>
  <c r="O232" i="7"/>
  <c r="B235" i="7"/>
  <c r="C235" i="7" s="1"/>
  <c r="E235" i="7" s="1"/>
  <c r="P231" i="7"/>
  <c r="O231" i="7"/>
  <c r="B234" i="7"/>
  <c r="C234" i="7" s="1"/>
  <c r="E234" i="7" s="1"/>
  <c r="P230" i="7"/>
  <c r="O230" i="7"/>
  <c r="B233" i="7"/>
  <c r="C233" i="7" s="1"/>
  <c r="E233" i="7" s="1"/>
  <c r="P229" i="7"/>
  <c r="O229" i="7"/>
  <c r="B232" i="7"/>
  <c r="C232" i="7" s="1"/>
  <c r="E232" i="7" s="1"/>
  <c r="P228" i="7"/>
  <c r="O228" i="7"/>
  <c r="B231" i="7"/>
  <c r="C231" i="7" s="1"/>
  <c r="E231" i="7" s="1"/>
  <c r="P227" i="7"/>
  <c r="O227" i="7"/>
  <c r="B230" i="7"/>
  <c r="C230" i="7" s="1"/>
  <c r="E230" i="7" s="1"/>
  <c r="P226" i="7"/>
  <c r="O226" i="7"/>
  <c r="B229" i="7"/>
  <c r="C229" i="7" s="1"/>
  <c r="E229" i="7" s="1"/>
  <c r="P225" i="7"/>
  <c r="O225" i="7"/>
  <c r="B228" i="7"/>
  <c r="C228" i="7" s="1"/>
  <c r="E228" i="7" s="1"/>
  <c r="P224" i="7"/>
  <c r="O224" i="7"/>
  <c r="B227" i="7"/>
  <c r="C227" i="7" s="1"/>
  <c r="E227" i="7" s="1"/>
  <c r="P223" i="7"/>
  <c r="O223" i="7"/>
  <c r="B226" i="7"/>
  <c r="C226" i="7" s="1"/>
  <c r="E226" i="7" s="1"/>
  <c r="P222" i="7"/>
  <c r="O222" i="7"/>
  <c r="B225" i="7"/>
  <c r="C225" i="7" s="1"/>
  <c r="E225" i="7" s="1"/>
  <c r="P221" i="7"/>
  <c r="O221" i="7"/>
  <c r="B224" i="7"/>
  <c r="C224" i="7" s="1"/>
  <c r="E224" i="7" s="1"/>
  <c r="P220" i="7"/>
  <c r="O220" i="7"/>
  <c r="B223" i="7"/>
  <c r="C223" i="7" s="1"/>
  <c r="E223" i="7" s="1"/>
  <c r="P219" i="7"/>
  <c r="O219" i="7"/>
  <c r="B222" i="7"/>
  <c r="C222" i="7" s="1"/>
  <c r="E222" i="7" s="1"/>
  <c r="P218" i="7"/>
  <c r="O218" i="7"/>
  <c r="B221" i="7"/>
  <c r="C221" i="7" s="1"/>
  <c r="E221" i="7" s="1"/>
  <c r="P217" i="7"/>
  <c r="O217" i="7"/>
  <c r="B220" i="7"/>
  <c r="C220" i="7" s="1"/>
  <c r="E220" i="7" s="1"/>
  <c r="P216" i="7"/>
  <c r="O216" i="7"/>
  <c r="B219" i="7"/>
  <c r="C219" i="7" s="1"/>
  <c r="E219" i="7" s="1"/>
  <c r="P215" i="7"/>
  <c r="O215" i="7"/>
  <c r="B218" i="7"/>
  <c r="C218" i="7" s="1"/>
  <c r="E218" i="7" s="1"/>
  <c r="P214" i="7"/>
  <c r="O214" i="7"/>
  <c r="B217" i="7"/>
  <c r="C217" i="7" s="1"/>
  <c r="E217" i="7" s="1"/>
  <c r="P213" i="7"/>
  <c r="O213" i="7"/>
  <c r="B216" i="7"/>
  <c r="C216" i="7" s="1"/>
  <c r="E216" i="7" s="1"/>
  <c r="P212" i="7"/>
  <c r="O212" i="7"/>
  <c r="B215" i="7"/>
  <c r="C215" i="7" s="1"/>
  <c r="E215" i="7" s="1"/>
  <c r="P211" i="7"/>
  <c r="O211" i="7"/>
  <c r="B214" i="7"/>
  <c r="C214" i="7" s="1"/>
  <c r="E214" i="7" s="1"/>
  <c r="P210" i="7"/>
  <c r="O210" i="7"/>
  <c r="B213" i="7"/>
  <c r="C213" i="7" s="1"/>
  <c r="E213" i="7" s="1"/>
  <c r="P209" i="7"/>
  <c r="O209" i="7"/>
  <c r="B212" i="7"/>
  <c r="C212" i="7" s="1"/>
  <c r="E212" i="7" s="1"/>
  <c r="P208" i="7"/>
  <c r="O208" i="7"/>
  <c r="B211" i="7"/>
  <c r="C211" i="7" s="1"/>
  <c r="E211" i="7" s="1"/>
  <c r="P207" i="7"/>
  <c r="O207" i="7"/>
  <c r="B210" i="7"/>
  <c r="C210" i="7" s="1"/>
  <c r="E210" i="7" s="1"/>
  <c r="P206" i="7"/>
  <c r="O206" i="7"/>
  <c r="B209" i="7"/>
  <c r="C209" i="7" s="1"/>
  <c r="E209" i="7" s="1"/>
  <c r="P205" i="7"/>
  <c r="O205" i="7"/>
  <c r="B208" i="7"/>
  <c r="C208" i="7" s="1"/>
  <c r="E208" i="7" s="1"/>
  <c r="P204" i="7"/>
  <c r="O204" i="7"/>
  <c r="B207" i="7"/>
  <c r="C207" i="7" s="1"/>
  <c r="E207" i="7" s="1"/>
  <c r="P203" i="7"/>
  <c r="O203" i="7"/>
  <c r="B206" i="7"/>
  <c r="C206" i="7" s="1"/>
  <c r="E206" i="7" s="1"/>
  <c r="P202" i="7"/>
  <c r="O202" i="7"/>
  <c r="B205" i="7"/>
  <c r="C205" i="7" s="1"/>
  <c r="E205" i="7" s="1"/>
  <c r="P201" i="7"/>
  <c r="O201" i="7"/>
  <c r="B204" i="7"/>
  <c r="C204" i="7" s="1"/>
  <c r="E204" i="7" s="1"/>
  <c r="P200" i="7"/>
  <c r="O200" i="7"/>
  <c r="B203" i="7"/>
  <c r="C203" i="7" s="1"/>
  <c r="E203" i="7" s="1"/>
  <c r="P199" i="7"/>
  <c r="O199" i="7"/>
  <c r="B202" i="7"/>
  <c r="C202" i="7" s="1"/>
  <c r="E202" i="7" s="1"/>
  <c r="P198" i="7"/>
  <c r="O198" i="7"/>
  <c r="B201" i="7"/>
  <c r="C201" i="7" s="1"/>
  <c r="E201" i="7" s="1"/>
  <c r="P197" i="7"/>
  <c r="O197" i="7"/>
  <c r="B200" i="7"/>
  <c r="C200" i="7" s="1"/>
  <c r="E200" i="7" s="1"/>
  <c r="P196" i="7"/>
  <c r="O196" i="7"/>
  <c r="B199" i="7"/>
  <c r="C199" i="7" s="1"/>
  <c r="E199" i="7" s="1"/>
  <c r="P195" i="7"/>
  <c r="O195" i="7"/>
  <c r="B198" i="7"/>
  <c r="C198" i="7" s="1"/>
  <c r="E198" i="7" s="1"/>
  <c r="P194" i="7"/>
  <c r="O194" i="7"/>
  <c r="B197" i="7"/>
  <c r="C197" i="7" s="1"/>
  <c r="E197" i="7" s="1"/>
  <c r="P193" i="7"/>
  <c r="O193" i="7"/>
  <c r="B196" i="7"/>
  <c r="C196" i="7" s="1"/>
  <c r="E196" i="7" s="1"/>
  <c r="P192" i="7"/>
  <c r="O192" i="7"/>
  <c r="B195" i="7"/>
  <c r="C195" i="7" s="1"/>
  <c r="E195" i="7" s="1"/>
  <c r="P191" i="7"/>
  <c r="O191" i="7"/>
  <c r="B194" i="7"/>
  <c r="C194" i="7" s="1"/>
  <c r="E194" i="7" s="1"/>
  <c r="P190" i="7"/>
  <c r="O190" i="7"/>
  <c r="B193" i="7"/>
  <c r="C193" i="7" s="1"/>
  <c r="E193" i="7" s="1"/>
  <c r="P189" i="7"/>
  <c r="O189" i="7"/>
  <c r="B192" i="7"/>
  <c r="C192" i="7" s="1"/>
  <c r="E192" i="7" s="1"/>
  <c r="P188" i="7"/>
  <c r="O188" i="7"/>
  <c r="B191" i="7"/>
  <c r="C191" i="7" s="1"/>
  <c r="E191" i="7" s="1"/>
  <c r="P187" i="7"/>
  <c r="O187" i="7"/>
  <c r="B190" i="7"/>
  <c r="C190" i="7" s="1"/>
  <c r="E190" i="7" s="1"/>
  <c r="P186" i="7"/>
  <c r="O186" i="7"/>
  <c r="B189" i="7"/>
  <c r="C189" i="7" s="1"/>
  <c r="E189" i="7" s="1"/>
  <c r="P185" i="7"/>
  <c r="O185" i="7"/>
  <c r="B188" i="7"/>
  <c r="C188" i="7" s="1"/>
  <c r="E188" i="7" s="1"/>
  <c r="P184" i="7"/>
  <c r="O184" i="7"/>
  <c r="B187" i="7"/>
  <c r="C187" i="7" s="1"/>
  <c r="E187" i="7" s="1"/>
  <c r="P183" i="7"/>
  <c r="O183" i="7"/>
  <c r="B186" i="7"/>
  <c r="C186" i="7" s="1"/>
  <c r="E186" i="7" s="1"/>
  <c r="P182" i="7"/>
  <c r="O182" i="7"/>
  <c r="B185" i="7"/>
  <c r="C185" i="7" s="1"/>
  <c r="E185" i="7" s="1"/>
  <c r="P181" i="7"/>
  <c r="O181" i="7"/>
  <c r="B184" i="7"/>
  <c r="C184" i="7" s="1"/>
  <c r="E184" i="7" s="1"/>
  <c r="P180" i="7"/>
  <c r="O180" i="7"/>
  <c r="B183" i="7"/>
  <c r="C183" i="7" s="1"/>
  <c r="E183" i="7" s="1"/>
  <c r="P179" i="7"/>
  <c r="O179" i="7"/>
  <c r="B182" i="7"/>
  <c r="C182" i="7" s="1"/>
  <c r="E182" i="7" s="1"/>
  <c r="P178" i="7"/>
  <c r="O178" i="7"/>
  <c r="B181" i="7"/>
  <c r="C181" i="7" s="1"/>
  <c r="E181" i="7" s="1"/>
  <c r="P177" i="7"/>
  <c r="O177" i="7"/>
  <c r="B180" i="7"/>
  <c r="C180" i="7" s="1"/>
  <c r="E180" i="7" s="1"/>
  <c r="P176" i="7"/>
  <c r="O176" i="7"/>
  <c r="B179" i="7"/>
  <c r="C179" i="7" s="1"/>
  <c r="E179" i="7" s="1"/>
  <c r="P175" i="7"/>
  <c r="O175" i="7"/>
  <c r="B178" i="7"/>
  <c r="C178" i="7" s="1"/>
  <c r="E178" i="7" s="1"/>
  <c r="P174" i="7"/>
  <c r="O174" i="7"/>
  <c r="B177" i="7"/>
  <c r="C177" i="7" s="1"/>
  <c r="E177" i="7" s="1"/>
  <c r="P173" i="7"/>
  <c r="O173" i="7"/>
  <c r="B176" i="7"/>
  <c r="C176" i="7" s="1"/>
  <c r="E176" i="7" s="1"/>
  <c r="P172" i="7"/>
  <c r="O172" i="7"/>
  <c r="B175" i="7"/>
  <c r="C175" i="7" s="1"/>
  <c r="E175" i="7" s="1"/>
  <c r="P171" i="7"/>
  <c r="O171" i="7"/>
  <c r="B174" i="7"/>
  <c r="C174" i="7" s="1"/>
  <c r="E174" i="7" s="1"/>
  <c r="P170" i="7"/>
  <c r="O170" i="7"/>
  <c r="B173" i="7"/>
  <c r="C173" i="7" s="1"/>
  <c r="E173" i="7" s="1"/>
  <c r="P169" i="7"/>
  <c r="O169" i="7"/>
  <c r="B172" i="7"/>
  <c r="C172" i="7" s="1"/>
  <c r="E172" i="7" s="1"/>
  <c r="P168" i="7"/>
  <c r="O168" i="7"/>
  <c r="B171" i="7"/>
  <c r="C171" i="7" s="1"/>
  <c r="E171" i="7" s="1"/>
  <c r="P167" i="7"/>
  <c r="O167" i="7"/>
  <c r="B170" i="7"/>
  <c r="C170" i="7" s="1"/>
  <c r="E170" i="7" s="1"/>
  <c r="P166" i="7"/>
  <c r="O166" i="7"/>
  <c r="B169" i="7"/>
  <c r="C169" i="7" s="1"/>
  <c r="E169" i="7" s="1"/>
  <c r="P165" i="7"/>
  <c r="O165" i="7"/>
  <c r="B168" i="7"/>
  <c r="C168" i="7" s="1"/>
  <c r="E168" i="7" s="1"/>
  <c r="P164" i="7"/>
  <c r="O164" i="7"/>
  <c r="B167" i="7"/>
  <c r="C167" i="7" s="1"/>
  <c r="E167" i="7" s="1"/>
  <c r="P163" i="7"/>
  <c r="O163" i="7"/>
  <c r="B166" i="7"/>
  <c r="C166" i="7" s="1"/>
  <c r="E166" i="7" s="1"/>
  <c r="P162" i="7"/>
  <c r="O162" i="7"/>
  <c r="B165" i="7"/>
  <c r="C165" i="7" s="1"/>
  <c r="E165" i="7" s="1"/>
  <c r="P161" i="7"/>
  <c r="O161" i="7"/>
  <c r="B164" i="7"/>
  <c r="C164" i="7" s="1"/>
  <c r="E164" i="7" s="1"/>
  <c r="P160" i="7"/>
  <c r="O160" i="7"/>
  <c r="B163" i="7"/>
  <c r="C163" i="7" s="1"/>
  <c r="E163" i="7" s="1"/>
  <c r="P159" i="7"/>
  <c r="O159" i="7"/>
  <c r="B162" i="7"/>
  <c r="C162" i="7" s="1"/>
  <c r="E162" i="7" s="1"/>
  <c r="P158" i="7"/>
  <c r="O158" i="7"/>
  <c r="B161" i="7"/>
  <c r="C161" i="7" s="1"/>
  <c r="E161" i="7" s="1"/>
  <c r="P157" i="7"/>
  <c r="O157" i="7"/>
  <c r="B160" i="7"/>
  <c r="C160" i="7" s="1"/>
  <c r="E160" i="7" s="1"/>
  <c r="P156" i="7"/>
  <c r="O156" i="7"/>
  <c r="B159" i="7"/>
  <c r="C159" i="7" s="1"/>
  <c r="E159" i="7" s="1"/>
  <c r="P155" i="7"/>
  <c r="O155" i="7"/>
  <c r="B158" i="7"/>
  <c r="C158" i="7" s="1"/>
  <c r="E158" i="7" s="1"/>
  <c r="P154" i="7"/>
  <c r="O154" i="7"/>
  <c r="B157" i="7"/>
  <c r="C157" i="7" s="1"/>
  <c r="E157" i="7" s="1"/>
  <c r="P153" i="7"/>
  <c r="O153" i="7"/>
  <c r="B156" i="7"/>
  <c r="C156" i="7" s="1"/>
  <c r="E156" i="7" s="1"/>
  <c r="P152" i="7"/>
  <c r="O152" i="7"/>
  <c r="B155" i="7"/>
  <c r="C155" i="7" s="1"/>
  <c r="E155" i="7" s="1"/>
  <c r="P151" i="7"/>
  <c r="O151" i="7"/>
  <c r="B154" i="7"/>
  <c r="C154" i="7" s="1"/>
  <c r="E154" i="7" s="1"/>
  <c r="P150" i="7"/>
  <c r="O150" i="7"/>
  <c r="B153" i="7"/>
  <c r="C153" i="7" s="1"/>
  <c r="E153" i="7" s="1"/>
  <c r="P149" i="7"/>
  <c r="O149" i="7"/>
  <c r="B152" i="7"/>
  <c r="C152" i="7" s="1"/>
  <c r="E152" i="7" s="1"/>
  <c r="P148" i="7"/>
  <c r="O148" i="7"/>
  <c r="B151" i="7"/>
  <c r="C151" i="7" s="1"/>
  <c r="E151" i="7" s="1"/>
  <c r="P147" i="7"/>
  <c r="O147" i="7"/>
  <c r="B150" i="7"/>
  <c r="C150" i="7" s="1"/>
  <c r="E150" i="7" s="1"/>
  <c r="P146" i="7"/>
  <c r="O146" i="7"/>
  <c r="B149" i="7"/>
  <c r="C149" i="7" s="1"/>
  <c r="E149" i="7" s="1"/>
  <c r="P145" i="7"/>
  <c r="O145" i="7"/>
  <c r="B148" i="7"/>
  <c r="C148" i="7" s="1"/>
  <c r="E148" i="7" s="1"/>
  <c r="P144" i="7"/>
  <c r="O144" i="7"/>
  <c r="B147" i="7"/>
  <c r="C147" i="7" s="1"/>
  <c r="E147" i="7" s="1"/>
  <c r="P143" i="7"/>
  <c r="O143" i="7"/>
  <c r="B146" i="7"/>
  <c r="C146" i="7" s="1"/>
  <c r="E146" i="7" s="1"/>
  <c r="P142" i="7"/>
  <c r="O142" i="7"/>
  <c r="B145" i="7"/>
  <c r="C145" i="7" s="1"/>
  <c r="E145" i="7" s="1"/>
  <c r="P141" i="7"/>
  <c r="O141" i="7"/>
  <c r="B144" i="7"/>
  <c r="C144" i="7" s="1"/>
  <c r="E144" i="7" s="1"/>
  <c r="P140" i="7"/>
  <c r="O140" i="7"/>
  <c r="B143" i="7"/>
  <c r="C143" i="7" s="1"/>
  <c r="E143" i="7" s="1"/>
  <c r="P139" i="7"/>
  <c r="O139" i="7"/>
  <c r="B142" i="7"/>
  <c r="C142" i="7" s="1"/>
  <c r="E142" i="7" s="1"/>
  <c r="P138" i="7"/>
  <c r="O138" i="7"/>
  <c r="B141" i="7"/>
  <c r="C141" i="7" s="1"/>
  <c r="E141" i="7" s="1"/>
  <c r="P137" i="7"/>
  <c r="O137" i="7"/>
  <c r="B140" i="7"/>
  <c r="C140" i="7" s="1"/>
  <c r="E140" i="7" s="1"/>
  <c r="P136" i="7"/>
  <c r="O136" i="7"/>
  <c r="B139" i="7"/>
  <c r="C139" i="7" s="1"/>
  <c r="E139" i="7" s="1"/>
  <c r="P135" i="7"/>
  <c r="O135" i="7"/>
  <c r="B138" i="7"/>
  <c r="C138" i="7" s="1"/>
  <c r="E138" i="7" s="1"/>
  <c r="P134" i="7"/>
  <c r="O134" i="7"/>
  <c r="B137" i="7"/>
  <c r="C137" i="7" s="1"/>
  <c r="E137" i="7" s="1"/>
  <c r="P133" i="7"/>
  <c r="O133" i="7"/>
  <c r="B136" i="7"/>
  <c r="C136" i="7" s="1"/>
  <c r="E136" i="7" s="1"/>
  <c r="P132" i="7"/>
  <c r="O132" i="7"/>
  <c r="B135" i="7"/>
  <c r="C135" i="7" s="1"/>
  <c r="E135" i="7" s="1"/>
  <c r="P131" i="7"/>
  <c r="O131" i="7"/>
  <c r="B134" i="7"/>
  <c r="C134" i="7" s="1"/>
  <c r="E134" i="7" s="1"/>
  <c r="P130" i="7"/>
  <c r="O130" i="7"/>
  <c r="B133" i="7"/>
  <c r="C133" i="7" s="1"/>
  <c r="E133" i="7" s="1"/>
  <c r="P129" i="7"/>
  <c r="O129" i="7"/>
  <c r="B132" i="7"/>
  <c r="C132" i="7" s="1"/>
  <c r="E132" i="7" s="1"/>
  <c r="P128" i="7"/>
  <c r="O128" i="7"/>
  <c r="B131" i="7"/>
  <c r="C131" i="7" s="1"/>
  <c r="E131" i="7" s="1"/>
  <c r="P127" i="7"/>
  <c r="O127" i="7"/>
  <c r="B130" i="7"/>
  <c r="C130" i="7" s="1"/>
  <c r="E130" i="7" s="1"/>
  <c r="P126" i="7"/>
  <c r="O126" i="7"/>
  <c r="B129" i="7"/>
  <c r="C129" i="7" s="1"/>
  <c r="E129" i="7" s="1"/>
  <c r="P125" i="7"/>
  <c r="O125" i="7"/>
  <c r="B128" i="7"/>
  <c r="C128" i="7" s="1"/>
  <c r="E128" i="7" s="1"/>
  <c r="P124" i="7"/>
  <c r="O124" i="7"/>
  <c r="B127" i="7"/>
  <c r="C127" i="7" s="1"/>
  <c r="E127" i="7" s="1"/>
  <c r="P123" i="7"/>
  <c r="O123" i="7"/>
  <c r="B126" i="7"/>
  <c r="C126" i="7" s="1"/>
  <c r="E126" i="7" s="1"/>
  <c r="P122" i="7"/>
  <c r="O122" i="7"/>
  <c r="B125" i="7"/>
  <c r="C125" i="7" s="1"/>
  <c r="E125" i="7" s="1"/>
  <c r="P121" i="7"/>
  <c r="O121" i="7"/>
  <c r="B124" i="7"/>
  <c r="C124" i="7" s="1"/>
  <c r="E124" i="7" s="1"/>
  <c r="P120" i="7"/>
  <c r="O120" i="7"/>
  <c r="B123" i="7"/>
  <c r="C123" i="7" s="1"/>
  <c r="E123" i="7" s="1"/>
  <c r="P119" i="7"/>
  <c r="O119" i="7"/>
  <c r="B122" i="7"/>
  <c r="C122" i="7" s="1"/>
  <c r="E122" i="7" s="1"/>
  <c r="P118" i="7"/>
  <c r="O118" i="7"/>
  <c r="B121" i="7"/>
  <c r="C121" i="7" s="1"/>
  <c r="E121" i="7" s="1"/>
  <c r="P117" i="7"/>
  <c r="O117" i="7"/>
  <c r="B120" i="7"/>
  <c r="C120" i="7" s="1"/>
  <c r="E120" i="7" s="1"/>
  <c r="P116" i="7"/>
  <c r="O116" i="7"/>
  <c r="B119" i="7"/>
  <c r="C119" i="7" s="1"/>
  <c r="E119" i="7" s="1"/>
  <c r="P115" i="7"/>
  <c r="O115" i="7"/>
  <c r="B118" i="7"/>
  <c r="C118" i="7" s="1"/>
  <c r="E118" i="7" s="1"/>
  <c r="P114" i="7"/>
  <c r="O114" i="7"/>
  <c r="B117" i="7"/>
  <c r="C117" i="7" s="1"/>
  <c r="E117" i="7" s="1"/>
  <c r="P113" i="7"/>
  <c r="O113" i="7"/>
  <c r="B116" i="7"/>
  <c r="C116" i="7" s="1"/>
  <c r="E116" i="7" s="1"/>
  <c r="P112" i="7"/>
  <c r="O112" i="7"/>
  <c r="B115" i="7"/>
  <c r="C115" i="7" s="1"/>
  <c r="E115" i="7" s="1"/>
  <c r="P111" i="7"/>
  <c r="O111" i="7"/>
  <c r="B114" i="7"/>
  <c r="C114" i="7" s="1"/>
  <c r="E114" i="7" s="1"/>
  <c r="P110" i="7"/>
  <c r="O110" i="7"/>
  <c r="B113" i="7"/>
  <c r="C113" i="7" s="1"/>
  <c r="E113" i="7" s="1"/>
  <c r="P109" i="7"/>
  <c r="O109" i="7"/>
  <c r="B112" i="7"/>
  <c r="C112" i="7" s="1"/>
  <c r="E112" i="7" s="1"/>
  <c r="P108" i="7"/>
  <c r="O108" i="7"/>
  <c r="B111" i="7"/>
  <c r="C111" i="7" s="1"/>
  <c r="E111" i="7" s="1"/>
  <c r="P107" i="7"/>
  <c r="O107" i="7"/>
  <c r="B110" i="7"/>
  <c r="C110" i="7" s="1"/>
  <c r="E110" i="7" s="1"/>
  <c r="P106" i="7"/>
  <c r="O106" i="7"/>
  <c r="B109" i="7"/>
  <c r="C109" i="7" s="1"/>
  <c r="E109" i="7" s="1"/>
  <c r="P105" i="7"/>
  <c r="O105" i="7"/>
  <c r="B108" i="7"/>
  <c r="C108" i="7" s="1"/>
  <c r="E108" i="7" s="1"/>
  <c r="P104" i="7"/>
  <c r="O104" i="7"/>
  <c r="B107" i="7"/>
  <c r="C107" i="7" s="1"/>
  <c r="E107" i="7" s="1"/>
  <c r="P103" i="7"/>
  <c r="O103" i="7"/>
  <c r="B106" i="7"/>
  <c r="C106" i="7" s="1"/>
  <c r="E106" i="7" s="1"/>
  <c r="P102" i="7"/>
  <c r="O102" i="7"/>
  <c r="B105" i="7"/>
  <c r="C105" i="7" s="1"/>
  <c r="E105" i="7" s="1"/>
  <c r="P101" i="7"/>
  <c r="O101" i="7"/>
  <c r="B104" i="7"/>
  <c r="C104" i="7" s="1"/>
  <c r="E104" i="7" s="1"/>
  <c r="P100" i="7"/>
  <c r="O100" i="7"/>
  <c r="B103" i="7"/>
  <c r="C103" i="7" s="1"/>
  <c r="E103" i="7" s="1"/>
  <c r="P99" i="7"/>
  <c r="O99" i="7"/>
  <c r="B102" i="7"/>
  <c r="C102" i="7" s="1"/>
  <c r="E102" i="7" s="1"/>
  <c r="P98" i="7"/>
  <c r="O98" i="7"/>
  <c r="B101" i="7"/>
  <c r="C101" i="7" s="1"/>
  <c r="E101" i="7" s="1"/>
  <c r="P97" i="7"/>
  <c r="O97" i="7"/>
  <c r="B100" i="7"/>
  <c r="C100" i="7" s="1"/>
  <c r="E100" i="7" s="1"/>
  <c r="P96" i="7"/>
  <c r="O96" i="7"/>
  <c r="B99" i="7"/>
  <c r="C99" i="7" s="1"/>
  <c r="E99" i="7" s="1"/>
  <c r="P95" i="7"/>
  <c r="O95" i="7"/>
  <c r="B98" i="7"/>
  <c r="C98" i="7" s="1"/>
  <c r="E98" i="7" s="1"/>
  <c r="P94" i="7"/>
  <c r="O94" i="7"/>
  <c r="B97" i="7"/>
  <c r="C97" i="7" s="1"/>
  <c r="E97" i="7" s="1"/>
  <c r="P93" i="7"/>
  <c r="O93" i="7"/>
  <c r="B96" i="7"/>
  <c r="C96" i="7" s="1"/>
  <c r="E96" i="7" s="1"/>
  <c r="P92" i="7"/>
  <c r="O92" i="7"/>
  <c r="B95" i="7"/>
  <c r="C95" i="7" s="1"/>
  <c r="E95" i="7" s="1"/>
  <c r="P91" i="7"/>
  <c r="O91" i="7"/>
  <c r="B94" i="7"/>
  <c r="C94" i="7" s="1"/>
  <c r="E94" i="7" s="1"/>
  <c r="P90" i="7"/>
  <c r="O90" i="7"/>
  <c r="B93" i="7"/>
  <c r="C93" i="7" s="1"/>
  <c r="E93" i="7" s="1"/>
  <c r="P89" i="7"/>
  <c r="O89" i="7"/>
  <c r="B92" i="7"/>
  <c r="C92" i="7" s="1"/>
  <c r="E92" i="7" s="1"/>
  <c r="P88" i="7"/>
  <c r="O88" i="7"/>
  <c r="B91" i="7"/>
  <c r="C91" i="7" s="1"/>
  <c r="E91" i="7" s="1"/>
  <c r="P87" i="7"/>
  <c r="O87" i="7"/>
  <c r="B90" i="7"/>
  <c r="C90" i="7" s="1"/>
  <c r="E90" i="7" s="1"/>
  <c r="P86" i="7"/>
  <c r="O86" i="7"/>
  <c r="B89" i="7"/>
  <c r="C89" i="7" s="1"/>
  <c r="E89" i="7" s="1"/>
  <c r="P85" i="7"/>
  <c r="O85" i="7"/>
  <c r="B88" i="7"/>
  <c r="C88" i="7" s="1"/>
  <c r="E88" i="7" s="1"/>
  <c r="P84" i="7"/>
  <c r="O84" i="7"/>
  <c r="B87" i="7"/>
  <c r="C87" i="7" s="1"/>
  <c r="E87" i="7" s="1"/>
  <c r="P83" i="7"/>
  <c r="O83" i="7"/>
  <c r="B86" i="7"/>
  <c r="C86" i="7" s="1"/>
  <c r="E86" i="7" s="1"/>
  <c r="P82" i="7"/>
  <c r="O82" i="7"/>
  <c r="B85" i="7"/>
  <c r="C85" i="7" s="1"/>
  <c r="E85" i="7" s="1"/>
  <c r="P81" i="7"/>
  <c r="O81" i="7"/>
  <c r="B84" i="7"/>
  <c r="C84" i="7" s="1"/>
  <c r="E84" i="7" s="1"/>
  <c r="P80" i="7"/>
  <c r="O80" i="7"/>
  <c r="B83" i="7"/>
  <c r="C83" i="7" s="1"/>
  <c r="E83" i="7" s="1"/>
  <c r="P79" i="7"/>
  <c r="O79" i="7"/>
  <c r="B82" i="7"/>
  <c r="C82" i="7" s="1"/>
  <c r="E82" i="7" s="1"/>
  <c r="P78" i="7"/>
  <c r="O78" i="7"/>
  <c r="B81" i="7"/>
  <c r="C81" i="7" s="1"/>
  <c r="E81" i="7" s="1"/>
  <c r="P77" i="7"/>
  <c r="O77" i="7"/>
  <c r="B80" i="7"/>
  <c r="C80" i="7" s="1"/>
  <c r="E80" i="7" s="1"/>
  <c r="P76" i="7"/>
  <c r="O76" i="7"/>
  <c r="B79" i="7"/>
  <c r="C79" i="7" s="1"/>
  <c r="E79" i="7" s="1"/>
  <c r="P75" i="7"/>
  <c r="O75" i="7"/>
  <c r="B78" i="7"/>
  <c r="C78" i="7" s="1"/>
  <c r="E78" i="7" s="1"/>
  <c r="P74" i="7"/>
  <c r="O74" i="7"/>
  <c r="B77" i="7"/>
  <c r="C77" i="7" s="1"/>
  <c r="E77" i="7" s="1"/>
  <c r="P73" i="7"/>
  <c r="O73" i="7"/>
  <c r="B76" i="7"/>
  <c r="C76" i="7" s="1"/>
  <c r="E76" i="7" s="1"/>
  <c r="P72" i="7"/>
  <c r="O72" i="7"/>
  <c r="B75" i="7"/>
  <c r="C75" i="7" s="1"/>
  <c r="E75" i="7" s="1"/>
  <c r="P71" i="7"/>
  <c r="O71" i="7"/>
  <c r="B74" i="7"/>
  <c r="C74" i="7" s="1"/>
  <c r="E74" i="7" s="1"/>
  <c r="P70" i="7"/>
  <c r="O70" i="7"/>
  <c r="B73" i="7"/>
  <c r="C73" i="7" s="1"/>
  <c r="E73" i="7" s="1"/>
  <c r="P69" i="7"/>
  <c r="O69" i="7"/>
  <c r="B72" i="7"/>
  <c r="C72" i="7" s="1"/>
  <c r="E72" i="7" s="1"/>
  <c r="P68" i="7"/>
  <c r="O68" i="7"/>
  <c r="B71" i="7"/>
  <c r="C71" i="7" s="1"/>
  <c r="E71" i="7" s="1"/>
  <c r="P67" i="7"/>
  <c r="O67" i="7"/>
  <c r="B70" i="7"/>
  <c r="C70" i="7" s="1"/>
  <c r="E70" i="7" s="1"/>
  <c r="P66" i="7"/>
  <c r="O66" i="7"/>
  <c r="B69" i="7"/>
  <c r="C69" i="7" s="1"/>
  <c r="E69" i="7" s="1"/>
  <c r="P65" i="7"/>
  <c r="O65" i="7"/>
  <c r="B68" i="7"/>
  <c r="C68" i="7" s="1"/>
  <c r="E68" i="7" s="1"/>
  <c r="P64" i="7"/>
  <c r="O64" i="7"/>
  <c r="B67" i="7"/>
  <c r="C67" i="7" s="1"/>
  <c r="E67" i="7" s="1"/>
  <c r="P63" i="7"/>
  <c r="O63" i="7"/>
  <c r="B66" i="7"/>
  <c r="C66" i="7" s="1"/>
  <c r="E66" i="7" s="1"/>
  <c r="P62" i="7"/>
  <c r="O62" i="7"/>
  <c r="B65" i="7"/>
  <c r="C65" i="7" s="1"/>
  <c r="E65" i="7" s="1"/>
  <c r="P61" i="7"/>
  <c r="O61" i="7"/>
  <c r="B64" i="7"/>
  <c r="C64" i="7" s="1"/>
  <c r="E64" i="7" s="1"/>
  <c r="P60" i="7"/>
  <c r="O60" i="7"/>
  <c r="B63" i="7"/>
  <c r="C63" i="7" s="1"/>
  <c r="E63" i="7" s="1"/>
  <c r="P59" i="7"/>
  <c r="O59" i="7"/>
  <c r="B62" i="7"/>
  <c r="C62" i="7" s="1"/>
  <c r="E62" i="7" s="1"/>
  <c r="P58" i="7"/>
  <c r="O58" i="7"/>
  <c r="B61" i="7"/>
  <c r="C61" i="7" s="1"/>
  <c r="E61" i="7" s="1"/>
  <c r="P57" i="7"/>
  <c r="O57" i="7"/>
  <c r="B60" i="7"/>
  <c r="C60" i="7" s="1"/>
  <c r="E60" i="7" s="1"/>
  <c r="P56" i="7"/>
  <c r="O56" i="7"/>
  <c r="B59" i="7"/>
  <c r="C59" i="7" s="1"/>
  <c r="E59" i="7" s="1"/>
  <c r="P55" i="7"/>
  <c r="O55" i="7"/>
  <c r="B58" i="7"/>
  <c r="C58" i="7" s="1"/>
  <c r="E58" i="7" s="1"/>
  <c r="P54" i="7"/>
  <c r="O54" i="7"/>
  <c r="B57" i="7"/>
  <c r="C57" i="7" s="1"/>
  <c r="E57" i="7" s="1"/>
  <c r="P53" i="7"/>
  <c r="O53" i="7"/>
  <c r="B56" i="7"/>
  <c r="C56" i="7" s="1"/>
  <c r="E56" i="7" s="1"/>
  <c r="P52" i="7"/>
  <c r="O52" i="7"/>
  <c r="B55" i="7"/>
  <c r="C55" i="7" s="1"/>
  <c r="E55" i="7" s="1"/>
  <c r="P51" i="7"/>
  <c r="O51" i="7"/>
  <c r="B54" i="7"/>
  <c r="C54" i="7" s="1"/>
  <c r="E54" i="7" s="1"/>
  <c r="P50" i="7"/>
  <c r="O50" i="7"/>
  <c r="B53" i="7"/>
  <c r="C53" i="7" s="1"/>
  <c r="E53" i="7" s="1"/>
  <c r="P49" i="7"/>
  <c r="O49" i="7"/>
  <c r="B52" i="7"/>
  <c r="C52" i="7" s="1"/>
  <c r="E52" i="7" s="1"/>
  <c r="P48" i="7"/>
  <c r="O48" i="7"/>
  <c r="B51" i="7"/>
  <c r="C51" i="7" s="1"/>
  <c r="E51" i="7" s="1"/>
  <c r="P47" i="7"/>
  <c r="O47" i="7"/>
  <c r="B50" i="7"/>
  <c r="C50" i="7" s="1"/>
  <c r="E50" i="7" s="1"/>
  <c r="P46" i="7"/>
  <c r="O46" i="7"/>
  <c r="B49" i="7"/>
  <c r="C49" i="7" s="1"/>
  <c r="E49" i="7" s="1"/>
  <c r="P45" i="7"/>
  <c r="O45" i="7"/>
  <c r="B48" i="7"/>
  <c r="C48" i="7" s="1"/>
  <c r="E48" i="7" s="1"/>
  <c r="P44" i="7"/>
  <c r="O44" i="7"/>
  <c r="B47" i="7"/>
  <c r="C47" i="7" s="1"/>
  <c r="E47" i="7" s="1"/>
  <c r="P43" i="7"/>
  <c r="O43" i="7"/>
  <c r="B46" i="7"/>
  <c r="C46" i="7" s="1"/>
  <c r="E46" i="7" s="1"/>
  <c r="P42" i="7"/>
  <c r="O42" i="7"/>
  <c r="B45" i="7"/>
  <c r="C45" i="7" s="1"/>
  <c r="E45" i="7" s="1"/>
  <c r="P41" i="7"/>
  <c r="O41" i="7"/>
  <c r="B44" i="7"/>
  <c r="C44" i="7" s="1"/>
  <c r="E44" i="7" s="1"/>
  <c r="P40" i="7"/>
  <c r="O40" i="7"/>
  <c r="B43" i="7"/>
  <c r="C43" i="7" s="1"/>
  <c r="E43" i="7" s="1"/>
  <c r="P39" i="7"/>
  <c r="O39" i="7"/>
  <c r="B42" i="7"/>
  <c r="C42" i="7" s="1"/>
  <c r="E42" i="7" s="1"/>
  <c r="P38" i="7"/>
  <c r="O38" i="7"/>
  <c r="B41" i="7"/>
  <c r="C41" i="7" s="1"/>
  <c r="E41" i="7" s="1"/>
  <c r="P37" i="7"/>
  <c r="O37" i="7"/>
  <c r="B40" i="7"/>
  <c r="C40" i="7" s="1"/>
  <c r="E40" i="7" s="1"/>
  <c r="P36" i="7"/>
  <c r="O36" i="7"/>
  <c r="B39" i="7"/>
  <c r="C39" i="7" s="1"/>
  <c r="E39" i="7" s="1"/>
  <c r="P35" i="7"/>
  <c r="O35" i="7"/>
  <c r="B38" i="7"/>
  <c r="C38" i="7" s="1"/>
  <c r="E38" i="7" s="1"/>
  <c r="P34" i="7"/>
  <c r="O34" i="7"/>
  <c r="B37" i="7"/>
  <c r="C37" i="7" s="1"/>
  <c r="E37" i="7" s="1"/>
  <c r="P33" i="7"/>
  <c r="O33" i="7"/>
  <c r="B36" i="7"/>
  <c r="C36" i="7" s="1"/>
  <c r="E36" i="7" s="1"/>
  <c r="P32" i="7"/>
  <c r="O32" i="7"/>
  <c r="B35" i="7"/>
  <c r="C35" i="7" s="1"/>
  <c r="E35" i="7" s="1"/>
  <c r="P31" i="7"/>
  <c r="O31" i="7"/>
  <c r="B34" i="7"/>
  <c r="C34" i="7" s="1"/>
  <c r="E34" i="7" s="1"/>
  <c r="P30" i="7"/>
  <c r="O30" i="7"/>
  <c r="B33" i="7"/>
  <c r="C33" i="7" s="1"/>
  <c r="E33" i="7" s="1"/>
  <c r="P29" i="7"/>
  <c r="O29" i="7"/>
  <c r="B32" i="7"/>
  <c r="C32" i="7" s="1"/>
  <c r="E32" i="7" s="1"/>
  <c r="P28" i="7"/>
  <c r="O28" i="7"/>
  <c r="B31" i="7"/>
  <c r="C31" i="7" s="1"/>
  <c r="E31" i="7" s="1"/>
  <c r="P27" i="7"/>
  <c r="O27" i="7"/>
  <c r="B30" i="7"/>
  <c r="C30" i="7" s="1"/>
  <c r="E30" i="7" s="1"/>
  <c r="P26" i="7"/>
  <c r="O26" i="7"/>
  <c r="B29" i="7"/>
  <c r="C29" i="7" s="1"/>
  <c r="E29" i="7" s="1"/>
  <c r="P25" i="7"/>
  <c r="O25" i="7"/>
  <c r="B28" i="7"/>
  <c r="C28" i="7" s="1"/>
  <c r="E28" i="7" s="1"/>
  <c r="P24" i="7"/>
  <c r="O24" i="7"/>
  <c r="B27" i="7"/>
  <c r="C27" i="7" s="1"/>
  <c r="E27" i="7" s="1"/>
  <c r="P23" i="7"/>
  <c r="O23" i="7"/>
  <c r="B26" i="7"/>
  <c r="C26" i="7" s="1"/>
  <c r="E26" i="7" s="1"/>
  <c r="P22" i="7"/>
  <c r="O22" i="7"/>
  <c r="B25" i="7"/>
  <c r="C25" i="7" s="1"/>
  <c r="E25" i="7" s="1"/>
  <c r="P21" i="7"/>
  <c r="O21" i="7"/>
  <c r="B24" i="7"/>
  <c r="C24" i="7" s="1"/>
  <c r="E24" i="7" s="1"/>
  <c r="P20" i="7"/>
  <c r="O20" i="7"/>
  <c r="B23" i="7"/>
  <c r="C23" i="7" s="1"/>
  <c r="E23" i="7" s="1"/>
  <c r="P19" i="7"/>
  <c r="O19" i="7"/>
  <c r="B22" i="7"/>
  <c r="C22" i="7" s="1"/>
  <c r="E22" i="7" s="1"/>
  <c r="P18" i="7"/>
  <c r="O18" i="7"/>
  <c r="B21" i="7"/>
  <c r="C21" i="7" s="1"/>
  <c r="E21" i="7" s="1"/>
  <c r="P17" i="7"/>
  <c r="O17" i="7"/>
  <c r="B20" i="7"/>
  <c r="C20" i="7" s="1"/>
  <c r="E20" i="7" s="1"/>
  <c r="P16" i="7"/>
  <c r="O16" i="7"/>
  <c r="B19" i="7"/>
  <c r="C19" i="7" s="1"/>
  <c r="E19" i="7" s="1"/>
  <c r="P15" i="7"/>
  <c r="O15" i="7"/>
  <c r="B18" i="7"/>
  <c r="C18" i="7" s="1"/>
  <c r="E18" i="7" s="1"/>
  <c r="P14" i="7"/>
  <c r="O14" i="7"/>
  <c r="B17" i="7"/>
  <c r="C17" i="7" s="1"/>
  <c r="E17" i="7" s="1"/>
  <c r="P13" i="7"/>
  <c r="O13" i="7"/>
  <c r="B16" i="7"/>
  <c r="C16" i="7" s="1"/>
  <c r="E16" i="7" s="1"/>
  <c r="P12" i="7"/>
  <c r="O12" i="7"/>
  <c r="B15" i="7"/>
  <c r="C15" i="7" s="1"/>
  <c r="E15" i="7" s="1"/>
  <c r="P11" i="7"/>
  <c r="O11" i="7"/>
  <c r="B14" i="7"/>
  <c r="C14" i="7" s="1"/>
  <c r="E14" i="7" s="1"/>
  <c r="P10" i="7"/>
  <c r="O10" i="7"/>
  <c r="B13" i="7"/>
  <c r="C13" i="7" s="1"/>
  <c r="E13" i="7" s="1"/>
  <c r="P9" i="7"/>
  <c r="O9" i="7"/>
  <c r="B12" i="7"/>
  <c r="C12" i="7" s="1"/>
  <c r="E12" i="7" s="1"/>
  <c r="P8" i="7"/>
  <c r="O8" i="7"/>
  <c r="B11" i="7"/>
  <c r="C11" i="7" s="1"/>
  <c r="E11" i="7" s="1"/>
  <c r="P7" i="7"/>
  <c r="O7" i="7"/>
  <c r="B10" i="7"/>
  <c r="C10" i="7" s="1"/>
  <c r="E10" i="7" s="1"/>
  <c r="P6" i="7"/>
  <c r="O6" i="7"/>
  <c r="B9" i="7"/>
  <c r="C9" i="7" s="1"/>
  <c r="E9" i="7" s="1"/>
  <c r="P5" i="7"/>
  <c r="O5" i="7"/>
  <c r="B8" i="7"/>
  <c r="C8" i="7" s="1"/>
  <c r="E8" i="7" s="1"/>
  <c r="P4" i="7"/>
  <c r="O4" i="7"/>
  <c r="B7" i="7"/>
  <c r="C7" i="7" s="1"/>
  <c r="E7" i="7" s="1"/>
  <c r="P3" i="7"/>
  <c r="O3" i="7"/>
  <c r="B6" i="7"/>
  <c r="C6" i="7" s="1"/>
  <c r="E6" i="7" s="1"/>
  <c r="P2" i="7"/>
  <c r="O2" i="7"/>
  <c r="B5" i="7"/>
  <c r="C5" i="7" s="1"/>
  <c r="E5" i="7" s="1"/>
  <c r="O1" i="7"/>
  <c r="H981" i="1"/>
  <c r="H185" i="6" l="1"/>
  <c r="F186" i="6"/>
  <c r="G185" i="6"/>
  <c r="E14" i="6" s="1"/>
  <c r="E15" i="6" s="1"/>
  <c r="L621" i="7"/>
  <c r="L630" i="7"/>
  <c r="L634" i="7"/>
  <c r="L638" i="7"/>
  <c r="L633" i="7"/>
  <c r="L637" i="7"/>
  <c r="L632" i="7"/>
  <c r="L636" i="7"/>
  <c r="L631" i="7"/>
  <c r="L635" i="7"/>
  <c r="L622" i="7"/>
  <c r="L623" i="7"/>
  <c r="L624" i="7"/>
  <c r="L625" i="7"/>
  <c r="L626" i="7"/>
  <c r="L627" i="7"/>
  <c r="L628" i="7"/>
  <c r="L629" i="7"/>
  <c r="E2" i="6"/>
  <c r="J175" i="6"/>
  <c r="E10" i="6"/>
  <c r="E11" i="6" s="1"/>
  <c r="E8" i="6"/>
  <c r="E9" i="6" s="1"/>
  <c r="E6" i="6"/>
  <c r="E7" i="6" s="1"/>
  <c r="E12" i="6"/>
  <c r="E13" i="6" s="1"/>
  <c r="E4" i="6"/>
  <c r="E5" i="6" s="1"/>
  <c r="L26" i="7"/>
  <c r="L58" i="7"/>
  <c r="L2" i="7"/>
  <c r="L52" i="7"/>
  <c r="L56" i="7"/>
  <c r="L6" i="7"/>
  <c r="L4" i="7"/>
  <c r="L8" i="7"/>
  <c r="L16" i="7"/>
  <c r="L18" i="7"/>
  <c r="L24" i="7"/>
  <c r="L54" i="7"/>
  <c r="L10" i="7"/>
  <c r="L12" i="7"/>
  <c r="L14" i="7"/>
  <c r="L20" i="7"/>
  <c r="L22" i="7"/>
  <c r="L592" i="7"/>
  <c r="L588" i="7"/>
  <c r="L579" i="7"/>
  <c r="L577" i="7"/>
  <c r="L575" i="7"/>
  <c r="L573" i="7"/>
  <c r="L571" i="7"/>
  <c r="L569" i="7"/>
  <c r="L567" i="7"/>
  <c r="L565" i="7"/>
  <c r="L563" i="7"/>
  <c r="L561" i="7"/>
  <c r="L620" i="7"/>
  <c r="L619" i="7"/>
  <c r="L590" i="7"/>
  <c r="L586" i="7"/>
  <c r="L591" i="7"/>
  <c r="L587" i="7"/>
  <c r="L616" i="7"/>
  <c r="L612" i="7"/>
  <c r="L608" i="7"/>
  <c r="L604" i="7"/>
  <c r="L600" i="7"/>
  <c r="L596" i="7"/>
  <c r="L580" i="7"/>
  <c r="L546" i="7"/>
  <c r="L544" i="7"/>
  <c r="L542" i="7"/>
  <c r="L540" i="7"/>
  <c r="L538" i="7"/>
  <c r="L535" i="7"/>
  <c r="L531" i="7"/>
  <c r="L527" i="7"/>
  <c r="L523" i="7"/>
  <c r="L519" i="7"/>
  <c r="L515" i="7"/>
  <c r="L615" i="7"/>
  <c r="L611" i="7"/>
  <c r="L607" i="7"/>
  <c r="L603" i="7"/>
  <c r="L599" i="7"/>
  <c r="L595" i="7"/>
  <c r="L589" i="7"/>
  <c r="L584" i="7"/>
  <c r="L582" i="7"/>
  <c r="L578" i="7"/>
  <c r="L576" i="7"/>
  <c r="L574" i="7"/>
  <c r="L572" i="7"/>
  <c r="L570" i="7"/>
  <c r="L568" i="7"/>
  <c r="L566" i="7"/>
  <c r="L564" i="7"/>
  <c r="L562" i="7"/>
  <c r="L560" i="7"/>
  <c r="L559" i="7"/>
  <c r="L557" i="7"/>
  <c r="L555" i="7"/>
  <c r="L553" i="7"/>
  <c r="L551" i="7"/>
  <c r="L536" i="7"/>
  <c r="L532" i="7"/>
  <c r="L618" i="7"/>
  <c r="L614" i="7"/>
  <c r="L610" i="7"/>
  <c r="L606" i="7"/>
  <c r="L602" i="7"/>
  <c r="L598" i="7"/>
  <c r="L594" i="7"/>
  <c r="L617" i="7"/>
  <c r="L613" i="7"/>
  <c r="L609" i="7"/>
  <c r="L605" i="7"/>
  <c r="L601" i="7"/>
  <c r="L597" i="7"/>
  <c r="L593" i="7"/>
  <c r="L585" i="7"/>
  <c r="L583" i="7"/>
  <c r="L581" i="7"/>
  <c r="L558" i="7"/>
  <c r="L556" i="7"/>
  <c r="L554" i="7"/>
  <c r="L552" i="7"/>
  <c r="L550" i="7"/>
  <c r="L525" i="7"/>
  <c r="L517" i="7"/>
  <c r="L549" i="7"/>
  <c r="L545" i="7"/>
  <c r="L541" i="7"/>
  <c r="L537" i="7"/>
  <c r="L533" i="7"/>
  <c r="L530" i="7"/>
  <c r="L524" i="7"/>
  <c r="L522" i="7"/>
  <c r="L516" i="7"/>
  <c r="L514" i="7"/>
  <c r="L511" i="7"/>
  <c r="L509" i="7"/>
  <c r="L507" i="7"/>
  <c r="L505" i="7"/>
  <c r="L503" i="7"/>
  <c r="L501" i="7"/>
  <c r="L499" i="7"/>
  <c r="L497" i="7"/>
  <c r="L495" i="7"/>
  <c r="L493" i="7"/>
  <c r="L491" i="7"/>
  <c r="L489" i="7"/>
  <c r="L487" i="7"/>
  <c r="L483" i="7"/>
  <c r="L479" i="7"/>
  <c r="L475" i="7"/>
  <c r="L471" i="7"/>
  <c r="L547" i="7"/>
  <c r="L534" i="7"/>
  <c r="L529" i="7"/>
  <c r="L521" i="7"/>
  <c r="L513" i="7"/>
  <c r="L543" i="7"/>
  <c r="L539" i="7"/>
  <c r="L528" i="7"/>
  <c r="L526" i="7"/>
  <c r="L520" i="7"/>
  <c r="L518" i="7"/>
  <c r="L512" i="7"/>
  <c r="L510" i="7"/>
  <c r="L508" i="7"/>
  <c r="L506" i="7"/>
  <c r="L504" i="7"/>
  <c r="L502" i="7"/>
  <c r="L500" i="7"/>
  <c r="L498" i="7"/>
  <c r="L496" i="7"/>
  <c r="L494" i="7"/>
  <c r="L492" i="7"/>
  <c r="L490" i="7"/>
  <c r="L488" i="7"/>
  <c r="L485" i="7"/>
  <c r="L481" i="7"/>
  <c r="L477" i="7"/>
  <c r="L473" i="7"/>
  <c r="L466" i="7"/>
  <c r="L464" i="7"/>
  <c r="L462" i="7"/>
  <c r="L460" i="7"/>
  <c r="L458" i="7"/>
  <c r="L456" i="7"/>
  <c r="L453" i="7"/>
  <c r="L449" i="7"/>
  <c r="L445" i="7"/>
  <c r="L442" i="7"/>
  <c r="L440" i="7"/>
  <c r="L438" i="7"/>
  <c r="L465" i="7"/>
  <c r="L463" i="7"/>
  <c r="L461" i="7"/>
  <c r="L459" i="7"/>
  <c r="L457" i="7"/>
  <c r="L455" i="7"/>
  <c r="L451" i="7"/>
  <c r="L447" i="7"/>
  <c r="L443" i="7"/>
  <c r="L441" i="7"/>
  <c r="L439" i="7"/>
  <c r="L437" i="7"/>
  <c r="L480" i="7"/>
  <c r="L472" i="7"/>
  <c r="L469" i="7"/>
  <c r="L428" i="7"/>
  <c r="L426" i="7"/>
  <c r="L421" i="7"/>
  <c r="L419" i="7"/>
  <c r="L401" i="7"/>
  <c r="L397" i="7"/>
  <c r="L393" i="7"/>
  <c r="L389" i="7"/>
  <c r="L385" i="7"/>
  <c r="L381" i="7"/>
  <c r="L377" i="7"/>
  <c r="L373" i="7"/>
  <c r="L369" i="7"/>
  <c r="L486" i="7"/>
  <c r="L478" i="7"/>
  <c r="L470" i="7"/>
  <c r="L454" i="7"/>
  <c r="L452" i="7"/>
  <c r="L450" i="7"/>
  <c r="L448" i="7"/>
  <c r="L446" i="7"/>
  <c r="L444" i="7"/>
  <c r="L436" i="7"/>
  <c r="L435" i="7"/>
  <c r="L433" i="7"/>
  <c r="L431" i="7"/>
  <c r="L424" i="7"/>
  <c r="L422" i="7"/>
  <c r="L417" i="7"/>
  <c r="L414" i="7"/>
  <c r="L412" i="7"/>
  <c r="L410" i="7"/>
  <c r="L408" i="7"/>
  <c r="L406" i="7"/>
  <c r="L404" i="7"/>
  <c r="L402" i="7"/>
  <c r="L398" i="7"/>
  <c r="L394" i="7"/>
  <c r="L390" i="7"/>
  <c r="L386" i="7"/>
  <c r="L382" i="7"/>
  <c r="L378" i="7"/>
  <c r="L484" i="7"/>
  <c r="L476" i="7"/>
  <c r="L467" i="7"/>
  <c r="L429" i="7"/>
  <c r="L427" i="7"/>
  <c r="L425" i="7"/>
  <c r="L420" i="7"/>
  <c r="L418" i="7"/>
  <c r="L415" i="7"/>
  <c r="L399" i="7"/>
  <c r="L395" i="7"/>
  <c r="L391" i="7"/>
  <c r="L387" i="7"/>
  <c r="L383" i="7"/>
  <c r="L379" i="7"/>
  <c r="L375" i="7"/>
  <c r="L371" i="7"/>
  <c r="L346" i="7"/>
  <c r="L342" i="7"/>
  <c r="L340" i="7"/>
  <c r="L336" i="7"/>
  <c r="L334" i="7"/>
  <c r="L332" i="7"/>
  <c r="L330" i="7"/>
  <c r="L328" i="7"/>
  <c r="L326" i="7"/>
  <c r="L482" i="7"/>
  <c r="L474" i="7"/>
  <c r="L468" i="7"/>
  <c r="L434" i="7"/>
  <c r="L432" i="7"/>
  <c r="L430" i="7"/>
  <c r="L423" i="7"/>
  <c r="L416" i="7"/>
  <c r="L413" i="7"/>
  <c r="L411" i="7"/>
  <c r="L409" i="7"/>
  <c r="L407" i="7"/>
  <c r="L405" i="7"/>
  <c r="L403" i="7"/>
  <c r="L400" i="7"/>
  <c r="L396" i="7"/>
  <c r="L392" i="7"/>
  <c r="L388" i="7"/>
  <c r="L384" i="7"/>
  <c r="L380" i="7"/>
  <c r="L376" i="7"/>
  <c r="L372" i="7"/>
  <c r="L368" i="7"/>
  <c r="L366" i="7"/>
  <c r="L364" i="7"/>
  <c r="L362" i="7"/>
  <c r="L360" i="7"/>
  <c r="L358" i="7"/>
  <c r="L356" i="7"/>
  <c r="L352" i="7"/>
  <c r="L350" i="7"/>
  <c r="L361" i="7"/>
  <c r="L359" i="7"/>
  <c r="L357" i="7"/>
  <c r="L355" i="7"/>
  <c r="L343" i="7"/>
  <c r="L339" i="7"/>
  <c r="L325" i="7"/>
  <c r="L323" i="7"/>
  <c r="L321" i="7"/>
  <c r="L319" i="7"/>
  <c r="L317" i="7"/>
  <c r="L315" i="7"/>
  <c r="L313" i="7"/>
  <c r="L311" i="7"/>
  <c r="L309" i="7"/>
  <c r="L307" i="7"/>
  <c r="L305" i="7"/>
  <c r="L303" i="7"/>
  <c r="L301" i="7"/>
  <c r="L299" i="7"/>
  <c r="L297" i="7"/>
  <c r="L295" i="7"/>
  <c r="L293" i="7"/>
  <c r="L291" i="7"/>
  <c r="L289" i="7"/>
  <c r="L287" i="7"/>
  <c r="L285" i="7"/>
  <c r="L283" i="7"/>
  <c r="L281" i="7"/>
  <c r="L279" i="7"/>
  <c r="L277" i="7"/>
  <c r="L275" i="7"/>
  <c r="L273" i="7"/>
  <c r="L271" i="7"/>
  <c r="L269" i="7"/>
  <c r="L267" i="7"/>
  <c r="L374" i="7"/>
  <c r="L370" i="7"/>
  <c r="L365" i="7"/>
  <c r="L353" i="7"/>
  <c r="L351" i="7"/>
  <c r="L349" i="7"/>
  <c r="L337" i="7"/>
  <c r="L335" i="7"/>
  <c r="L333" i="7"/>
  <c r="L331" i="7"/>
  <c r="L329" i="7"/>
  <c r="L327" i="7"/>
  <c r="L324" i="7"/>
  <c r="L322" i="7"/>
  <c r="L320" i="7"/>
  <c r="L318" i="7"/>
  <c r="L316" i="7"/>
  <c r="L314" i="7"/>
  <c r="L312" i="7"/>
  <c r="L310" i="7"/>
  <c r="L308" i="7"/>
  <c r="L306" i="7"/>
  <c r="L304" i="7"/>
  <c r="L302" i="7"/>
  <c r="L300" i="7"/>
  <c r="L298" i="7"/>
  <c r="L296" i="7"/>
  <c r="L294" i="7"/>
  <c r="L292" i="7"/>
  <c r="L290" i="7"/>
  <c r="L288" i="7"/>
  <c r="L286" i="7"/>
  <c r="L284" i="7"/>
  <c r="L282" i="7"/>
  <c r="L280" i="7"/>
  <c r="L278" i="7"/>
  <c r="L276" i="7"/>
  <c r="L274" i="7"/>
  <c r="L272" i="7"/>
  <c r="L270" i="7"/>
  <c r="L268" i="7"/>
  <c r="L367" i="7"/>
  <c r="L363" i="7"/>
  <c r="L345"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29" i="7"/>
  <c r="L227" i="7"/>
  <c r="L225" i="7"/>
  <c r="L223" i="7"/>
  <c r="L221" i="7"/>
  <c r="L219" i="7"/>
  <c r="L217" i="7"/>
  <c r="L215" i="7"/>
  <c r="L213" i="7"/>
  <c r="L211" i="7"/>
  <c r="L209" i="7"/>
  <c r="L207" i="7"/>
  <c r="L205" i="7"/>
  <c r="L203" i="7"/>
  <c r="L201" i="7"/>
  <c r="L199" i="7"/>
  <c r="L197" i="7"/>
  <c r="L195" i="7"/>
  <c r="L193" i="7"/>
  <c r="L191" i="7"/>
  <c r="L189" i="7"/>
  <c r="L187" i="7"/>
  <c r="L185" i="7"/>
  <c r="L183" i="7"/>
  <c r="L181" i="7"/>
  <c r="L159" i="7"/>
  <c r="L157" i="7"/>
  <c r="L155" i="7"/>
  <c r="L153" i="7"/>
  <c r="L151" i="7"/>
  <c r="L149" i="7"/>
  <c r="L147" i="7"/>
  <c r="L145" i="7"/>
  <c r="L143" i="7"/>
  <c r="L141" i="7"/>
  <c r="L139" i="7"/>
  <c r="L230" i="7"/>
  <c r="L228" i="7"/>
  <c r="L226" i="7"/>
  <c r="L224" i="7"/>
  <c r="L222" i="7"/>
  <c r="L220" i="7"/>
  <c r="L218" i="7"/>
  <c r="L216" i="7"/>
  <c r="L214" i="7"/>
  <c r="L212" i="7"/>
  <c r="L210" i="7"/>
  <c r="L208" i="7"/>
  <c r="L206" i="7"/>
  <c r="L204" i="7"/>
  <c r="L202" i="7"/>
  <c r="L200" i="7"/>
  <c r="L198" i="7"/>
  <c r="L196" i="7"/>
  <c r="L194" i="7"/>
  <c r="L192" i="7"/>
  <c r="L190" i="7"/>
  <c r="L188" i="7"/>
  <c r="L186" i="7"/>
  <c r="L184" i="7"/>
  <c r="L182" i="7"/>
  <c r="L137" i="7"/>
  <c r="L135" i="7"/>
  <c r="L130" i="7"/>
  <c r="L128" i="7"/>
  <c r="L126" i="7"/>
  <c r="L124" i="7"/>
  <c r="L122" i="7"/>
  <c r="L120" i="7"/>
  <c r="L118" i="7"/>
  <c r="L116" i="7"/>
  <c r="L114" i="7"/>
  <c r="L112" i="7"/>
  <c r="L110" i="7"/>
  <c r="L108" i="7"/>
  <c r="L106" i="7"/>
  <c r="L104" i="7"/>
  <c r="L102" i="7"/>
  <c r="L100" i="7"/>
  <c r="L98" i="7"/>
  <c r="L96" i="7"/>
  <c r="L94" i="7"/>
  <c r="L92" i="7"/>
  <c r="L90" i="7"/>
  <c r="L88" i="7"/>
  <c r="L86" i="7"/>
  <c r="L84" i="7"/>
  <c r="L82" i="7"/>
  <c r="L80" i="7"/>
  <c r="L78" i="7"/>
  <c r="L76" i="7"/>
  <c r="L74" i="7"/>
  <c r="L72" i="7"/>
  <c r="L70" i="7"/>
  <c r="L68" i="7"/>
  <c r="L66" i="7"/>
  <c r="L64" i="7"/>
  <c r="L62" i="7"/>
  <c r="L45" i="7"/>
  <c r="L43" i="7"/>
  <c r="L41" i="7"/>
  <c r="L39" i="7"/>
  <c r="L37" i="7"/>
  <c r="L35" i="7"/>
  <c r="L158" i="7"/>
  <c r="L156" i="7"/>
  <c r="L154" i="7"/>
  <c r="L152" i="7"/>
  <c r="L150" i="7"/>
  <c r="L148" i="7"/>
  <c r="L146" i="7"/>
  <c r="L144" i="7"/>
  <c r="L142" i="7"/>
  <c r="L140" i="7"/>
  <c r="L132" i="7"/>
  <c r="L59" i="7"/>
  <c r="L57" i="7"/>
  <c r="L55" i="7"/>
  <c r="L53" i="7"/>
  <c r="L51" i="7"/>
  <c r="L49" i="7"/>
  <c r="L27" i="7"/>
  <c r="L25" i="7"/>
  <c r="L23" i="7"/>
  <c r="L21" i="7"/>
  <c r="L19" i="7"/>
  <c r="L17" i="7"/>
  <c r="L15" i="7"/>
  <c r="L13" i="7"/>
  <c r="L11" i="7"/>
  <c r="L9" i="7"/>
  <c r="L7" i="7"/>
  <c r="L5" i="7"/>
  <c r="L3" i="7"/>
  <c r="L179" i="7"/>
  <c r="L178" i="7"/>
  <c r="L177" i="7"/>
  <c r="L176" i="7"/>
  <c r="L175" i="7"/>
  <c r="L174" i="7"/>
  <c r="L173" i="7"/>
  <c r="L172" i="7"/>
  <c r="L171" i="7"/>
  <c r="L170" i="7"/>
  <c r="L169" i="7"/>
  <c r="L168" i="7"/>
  <c r="L167" i="7"/>
  <c r="L138" i="7"/>
  <c r="L136" i="7"/>
  <c r="L134" i="7"/>
  <c r="L129" i="7"/>
  <c r="L127" i="7"/>
  <c r="L125" i="7"/>
  <c r="L123" i="7"/>
  <c r="L121" i="7"/>
  <c r="L119" i="7"/>
  <c r="L117" i="7"/>
  <c r="L115" i="7"/>
  <c r="L113" i="7"/>
  <c r="L111" i="7"/>
  <c r="L109" i="7"/>
  <c r="L107" i="7"/>
  <c r="L105" i="7"/>
  <c r="L103" i="7"/>
  <c r="L101" i="7"/>
  <c r="L99" i="7"/>
  <c r="L97" i="7"/>
  <c r="L95" i="7"/>
  <c r="L93" i="7"/>
  <c r="L91" i="7"/>
  <c r="L89" i="7"/>
  <c r="L87" i="7"/>
  <c r="L85" i="7"/>
  <c r="L83" i="7"/>
  <c r="L81" i="7"/>
  <c r="L79" i="7"/>
  <c r="L77" i="7"/>
  <c r="L75" i="7"/>
  <c r="L73" i="7"/>
  <c r="L71" i="7"/>
  <c r="L69" i="7"/>
  <c r="L67" i="7"/>
  <c r="L65" i="7"/>
  <c r="L63" i="7"/>
  <c r="L61" i="7"/>
  <c r="L46" i="7"/>
  <c r="L44" i="7"/>
  <c r="L42" i="7"/>
  <c r="L40" i="7"/>
  <c r="L38" i="7"/>
  <c r="L36" i="7"/>
  <c r="L48" i="7"/>
  <c r="L50" i="7"/>
  <c r="D519" i="4"/>
  <c r="E519" i="4"/>
  <c r="F519" i="4" s="1"/>
  <c r="D520" i="4"/>
  <c r="E520" i="4" s="1"/>
  <c r="F520" i="4" s="1"/>
  <c r="G520" i="4"/>
  <c r="D521" i="4"/>
  <c r="E521" i="4"/>
  <c r="F521" i="4" s="1"/>
  <c r="D522" i="4"/>
  <c r="E522" i="4" s="1"/>
  <c r="F522" i="4" s="1"/>
  <c r="D523" i="4"/>
  <c r="E523" i="4"/>
  <c r="F523" i="4" s="1"/>
  <c r="D524" i="4"/>
  <c r="E524" i="4" s="1"/>
  <c r="F524" i="4" s="1"/>
  <c r="G524" i="4"/>
  <c r="D525" i="4"/>
  <c r="E525" i="4"/>
  <c r="F525" i="4" s="1"/>
  <c r="D526" i="4"/>
  <c r="E526" i="4" s="1"/>
  <c r="F526" i="4" s="1"/>
  <c r="D527" i="4"/>
  <c r="E527" i="4"/>
  <c r="F527" i="4" s="1"/>
  <c r="D528" i="4"/>
  <c r="E528" i="4" s="1"/>
  <c r="F528" i="4" s="1"/>
  <c r="G528" i="4"/>
  <c r="D529" i="4"/>
  <c r="E529" i="4"/>
  <c r="F529" i="4" s="1"/>
  <c r="D530" i="4"/>
  <c r="E530" i="4" s="1"/>
  <c r="F530" i="4" s="1"/>
  <c r="D531" i="4"/>
  <c r="E531" i="4"/>
  <c r="F531" i="4" s="1"/>
  <c r="D532" i="4"/>
  <c r="E532" i="4" s="1"/>
  <c r="F532" i="4" s="1"/>
  <c r="G532" i="4"/>
  <c r="D464" i="4"/>
  <c r="E464" i="4" s="1"/>
  <c r="F464" i="4" s="1"/>
  <c r="G464" i="4" s="1"/>
  <c r="D465" i="4"/>
  <c r="E465" i="4" s="1"/>
  <c r="F465" i="4" s="1"/>
  <c r="D466" i="4"/>
  <c r="D467" i="4"/>
  <c r="E467" i="4" s="1"/>
  <c r="F467" i="4"/>
  <c r="G467" i="4"/>
  <c r="D468" i="4"/>
  <c r="E468" i="4" s="1"/>
  <c r="F468" i="4" s="1"/>
  <c r="D469" i="4"/>
  <c r="E469" i="4" s="1"/>
  <c r="F469" i="4" s="1"/>
  <c r="G469" i="4" s="1"/>
  <c r="D470" i="4"/>
  <c r="E470" i="4"/>
  <c r="F470" i="4" s="1"/>
  <c r="G470" i="4" s="1"/>
  <c r="D471" i="4"/>
  <c r="E471" i="4" s="1"/>
  <c r="F471" i="4" s="1"/>
  <c r="D472" i="4"/>
  <c r="E472" i="4" s="1"/>
  <c r="F472" i="4" s="1"/>
  <c r="G472" i="4" s="1"/>
  <c r="H472" i="4"/>
  <c r="D473" i="4"/>
  <c r="E473" i="4" s="1"/>
  <c r="F473" i="4"/>
  <c r="D474" i="4"/>
  <c r="D475" i="4"/>
  <c r="E475" i="4" s="1"/>
  <c r="F475" i="4"/>
  <c r="G475" i="4" s="1"/>
  <c r="D476" i="4"/>
  <c r="E476" i="4"/>
  <c r="F476" i="4" s="1"/>
  <c r="D477" i="4"/>
  <c r="E477" i="4" s="1"/>
  <c r="F477" i="4" s="1"/>
  <c r="G477" i="4"/>
  <c r="D478" i="4"/>
  <c r="E478" i="4"/>
  <c r="F478" i="4" s="1"/>
  <c r="G478" i="4" s="1"/>
  <c r="H478" i="4"/>
  <c r="D479" i="4"/>
  <c r="E479" i="4" s="1"/>
  <c r="F479" i="4" s="1"/>
  <c r="D480" i="4"/>
  <c r="E480" i="4" s="1"/>
  <c r="F480" i="4" s="1"/>
  <c r="G480" i="4" s="1"/>
  <c r="D481" i="4"/>
  <c r="E481" i="4" s="1"/>
  <c r="F481" i="4" s="1"/>
  <c r="D482" i="4"/>
  <c r="D483" i="4"/>
  <c r="E483" i="4" s="1"/>
  <c r="F483" i="4"/>
  <c r="G483" i="4"/>
  <c r="D484" i="4"/>
  <c r="E484" i="4" s="1"/>
  <c r="F484" i="4" s="1"/>
  <c r="D485" i="4"/>
  <c r="E485" i="4" s="1"/>
  <c r="F485" i="4" s="1"/>
  <c r="G485" i="4" s="1"/>
  <c r="D486" i="4"/>
  <c r="E486" i="4" s="1"/>
  <c r="F486" i="4" s="1"/>
  <c r="G486" i="4" s="1"/>
  <c r="D487" i="4"/>
  <c r="D488" i="4"/>
  <c r="D489" i="4"/>
  <c r="D490" i="4"/>
  <c r="E490" i="4"/>
  <c r="F490" i="4" s="1"/>
  <c r="D491" i="4"/>
  <c r="E491" i="4" s="1"/>
  <c r="F491" i="4"/>
  <c r="G491" i="4"/>
  <c r="D492" i="4"/>
  <c r="E492" i="4" s="1"/>
  <c r="F492" i="4"/>
  <c r="G492" i="4" s="1"/>
  <c r="H492" i="4"/>
  <c r="D493" i="4"/>
  <c r="E493" i="4" s="1"/>
  <c r="F493" i="4" s="1"/>
  <c r="G493" i="4"/>
  <c r="H493" i="4" s="1"/>
  <c r="D494" i="4"/>
  <c r="E494" i="4" s="1"/>
  <c r="F494" i="4" s="1"/>
  <c r="G494" i="4" s="1"/>
  <c r="H494" i="4"/>
  <c r="D495" i="4"/>
  <c r="D496" i="4"/>
  <c r="E496" i="4"/>
  <c r="F496" i="4" s="1"/>
  <c r="D497" i="4"/>
  <c r="D498" i="4"/>
  <c r="E498" i="4"/>
  <c r="F498" i="4" s="1"/>
  <c r="G498" i="4" s="1"/>
  <c r="H498" i="4"/>
  <c r="D499" i="4"/>
  <c r="E499" i="4" s="1"/>
  <c r="F499" i="4" s="1"/>
  <c r="D500" i="4"/>
  <c r="E500" i="4" s="1"/>
  <c r="F500" i="4" s="1"/>
  <c r="D501" i="4"/>
  <c r="E501" i="4" s="1"/>
  <c r="F501" i="4"/>
  <c r="D502" i="4"/>
  <c r="D503" i="4"/>
  <c r="E503" i="4" s="1"/>
  <c r="F503" i="4"/>
  <c r="G503" i="4"/>
  <c r="D504" i="4"/>
  <c r="E504" i="4"/>
  <c r="F504" i="4" s="1"/>
  <c r="G504" i="4" s="1"/>
  <c r="D505" i="4"/>
  <c r="E505" i="4" s="1"/>
  <c r="F505" i="4" s="1"/>
  <c r="D506" i="4"/>
  <c r="E506" i="4"/>
  <c r="F506" i="4" s="1"/>
  <c r="G506" i="4" s="1"/>
  <c r="H506" i="4"/>
  <c r="D507" i="4"/>
  <c r="E507" i="4" s="1"/>
  <c r="F507" i="4" s="1"/>
  <c r="D508" i="4"/>
  <c r="E508" i="4" s="1"/>
  <c r="F508" i="4" s="1"/>
  <c r="D509" i="4"/>
  <c r="E509" i="4" s="1"/>
  <c r="F509" i="4"/>
  <c r="D510" i="4"/>
  <c r="D511" i="4"/>
  <c r="E511" i="4" s="1"/>
  <c r="F511" i="4"/>
  <c r="G511" i="4"/>
  <c r="D512" i="4"/>
  <c r="E512" i="4"/>
  <c r="F512" i="4" s="1"/>
  <c r="G512" i="4" s="1"/>
  <c r="D513" i="4"/>
  <c r="E513" i="4" s="1"/>
  <c r="F513" i="4" s="1"/>
  <c r="D514" i="4"/>
  <c r="E514" i="4"/>
  <c r="F514" i="4" s="1"/>
  <c r="G514" i="4" s="1"/>
  <c r="H514" i="4"/>
  <c r="D515" i="4"/>
  <c r="E515" i="4" s="1"/>
  <c r="F515" i="4" s="1"/>
  <c r="D516" i="4"/>
  <c r="E516" i="4" s="1"/>
  <c r="F516" i="4" s="1"/>
  <c r="D517" i="4"/>
  <c r="E517" i="4" s="1"/>
  <c r="F517" i="4" s="1"/>
  <c r="D518" i="4"/>
  <c r="E518" i="4" s="1"/>
  <c r="F518" i="4" s="1"/>
  <c r="D463" i="4"/>
  <c r="E463" i="4" s="1"/>
  <c r="F463" i="4" s="1"/>
  <c r="F187" i="6" l="1"/>
  <c r="G186" i="6"/>
  <c r="E16" i="6" s="1"/>
  <c r="E17" i="6" s="1"/>
  <c r="H186" i="6"/>
  <c r="E3" i="6"/>
  <c r="G531" i="4"/>
  <c r="H531" i="4"/>
  <c r="G523" i="4"/>
  <c r="H523" i="4"/>
  <c r="H526" i="4"/>
  <c r="G526" i="4"/>
  <c r="G527" i="4"/>
  <c r="H527" i="4" s="1"/>
  <c r="G519" i="4"/>
  <c r="H519" i="4"/>
  <c r="H530" i="4"/>
  <c r="G530" i="4"/>
  <c r="G522" i="4"/>
  <c r="H522" i="4" s="1"/>
  <c r="H532" i="4"/>
  <c r="G525" i="4"/>
  <c r="H525" i="4"/>
  <c r="H524" i="4"/>
  <c r="G529" i="4"/>
  <c r="H529" i="4"/>
  <c r="H528" i="4"/>
  <c r="G521" i="4"/>
  <c r="H521" i="4"/>
  <c r="H520" i="4"/>
  <c r="G517" i="4"/>
  <c r="H517" i="4" s="1"/>
  <c r="G505" i="4"/>
  <c r="H505" i="4" s="1"/>
  <c r="I493" i="4"/>
  <c r="J493" i="4" s="1"/>
  <c r="L493" i="4" s="1"/>
  <c r="G490" i="4"/>
  <c r="H490" i="4"/>
  <c r="H481" i="4"/>
  <c r="G481" i="4"/>
  <c r="G516" i="4"/>
  <c r="H516" i="4"/>
  <c r="G500" i="4"/>
  <c r="H500" i="4" s="1"/>
  <c r="G468" i="4"/>
  <c r="H468" i="4"/>
  <c r="H515" i="4"/>
  <c r="G515" i="4"/>
  <c r="G513" i="4"/>
  <c r="H513" i="4" s="1"/>
  <c r="H499" i="4"/>
  <c r="G499" i="4"/>
  <c r="G465" i="4"/>
  <c r="H465" i="4" s="1"/>
  <c r="H507" i="4"/>
  <c r="G507" i="4"/>
  <c r="G518" i="4"/>
  <c r="H518" i="4"/>
  <c r="G508" i="4"/>
  <c r="H508" i="4" s="1"/>
  <c r="G484" i="4"/>
  <c r="H484" i="4"/>
  <c r="J478" i="4"/>
  <c r="L478" i="4" s="1"/>
  <c r="I478" i="4"/>
  <c r="G471" i="4"/>
  <c r="H471" i="4" s="1"/>
  <c r="H511" i="4"/>
  <c r="H503" i="4"/>
  <c r="G496" i="4"/>
  <c r="H496" i="4" s="1"/>
  <c r="E495" i="4"/>
  <c r="F495" i="4" s="1"/>
  <c r="H485" i="4"/>
  <c r="H483" i="4"/>
  <c r="E482" i="4"/>
  <c r="F482" i="4" s="1"/>
  <c r="H477" i="4"/>
  <c r="G473" i="4"/>
  <c r="H473" i="4" s="1"/>
  <c r="H467" i="4"/>
  <c r="E466" i="4"/>
  <c r="F466" i="4" s="1"/>
  <c r="E497" i="4"/>
  <c r="F497" i="4" s="1"/>
  <c r="H491" i="4"/>
  <c r="H486" i="4"/>
  <c r="H480" i="4"/>
  <c r="G479" i="4"/>
  <c r="H479" i="4" s="1"/>
  <c r="H470" i="4"/>
  <c r="H464" i="4"/>
  <c r="I492" i="4"/>
  <c r="J492" i="4" s="1"/>
  <c r="L492" i="4" s="1"/>
  <c r="E489" i="4"/>
  <c r="F489" i="4" s="1"/>
  <c r="G476" i="4"/>
  <c r="H476" i="4" s="1"/>
  <c r="I514" i="4"/>
  <c r="J514" i="4" s="1"/>
  <c r="L514" i="4" s="1"/>
  <c r="H512" i="4"/>
  <c r="E510" i="4"/>
  <c r="F510" i="4" s="1"/>
  <c r="G509" i="4"/>
  <c r="H509" i="4" s="1"/>
  <c r="I506" i="4"/>
  <c r="J506" i="4" s="1"/>
  <c r="L506" i="4" s="1"/>
  <c r="H504" i="4"/>
  <c r="E502" i="4"/>
  <c r="F502" i="4" s="1"/>
  <c r="G501" i="4"/>
  <c r="H501" i="4" s="1"/>
  <c r="I498" i="4"/>
  <c r="J498" i="4" s="1"/>
  <c r="L498" i="4" s="1"/>
  <c r="I494" i="4"/>
  <c r="J494" i="4" s="1"/>
  <c r="L494" i="4" s="1"/>
  <c r="E488" i="4"/>
  <c r="F488" i="4" s="1"/>
  <c r="E487" i="4"/>
  <c r="F487" i="4" s="1"/>
  <c r="H475" i="4"/>
  <c r="E474" i="4"/>
  <c r="F474" i="4" s="1"/>
  <c r="I472" i="4"/>
  <c r="J472" i="4" s="1"/>
  <c r="L472" i="4" s="1"/>
  <c r="H469" i="4"/>
  <c r="G463" i="4"/>
  <c r="H463" i="4" s="1"/>
  <c r="G187" i="6" l="1"/>
  <c r="H187" i="6"/>
  <c r="F188" i="6"/>
  <c r="E18" i="6"/>
  <c r="B498" i="4"/>
  <c r="C498" i="4" s="1"/>
  <c r="B506" i="4"/>
  <c r="C506" i="4" s="1"/>
  <c r="B514" i="4"/>
  <c r="C514" i="4" s="1"/>
  <c r="B478" i="4"/>
  <c r="C478" i="4" s="1"/>
  <c r="B472" i="4"/>
  <c r="C472" i="4" s="1"/>
  <c r="B494" i="4"/>
  <c r="C494" i="4" s="1"/>
  <c r="B492" i="4"/>
  <c r="C492" i="4" s="1"/>
  <c r="B493" i="4"/>
  <c r="C493" i="4" s="1"/>
  <c r="I522" i="4"/>
  <c r="J522" i="4" s="1"/>
  <c r="L522" i="4" s="1"/>
  <c r="I527" i="4"/>
  <c r="J527" i="4" s="1"/>
  <c r="L527" i="4" s="1"/>
  <c r="I520" i="4"/>
  <c r="J520" i="4"/>
  <c r="L520" i="4" s="1"/>
  <c r="I524" i="4"/>
  <c r="J524" i="4"/>
  <c r="L524" i="4" s="1"/>
  <c r="I530" i="4"/>
  <c r="J530" i="4"/>
  <c r="L530" i="4" s="1"/>
  <c r="I526" i="4"/>
  <c r="J526" i="4"/>
  <c r="L526" i="4" s="1"/>
  <c r="I521" i="4"/>
  <c r="J521" i="4" s="1"/>
  <c r="L521" i="4" s="1"/>
  <c r="I525" i="4"/>
  <c r="J525" i="4" s="1"/>
  <c r="L525" i="4" s="1"/>
  <c r="I523" i="4"/>
  <c r="J523" i="4" s="1"/>
  <c r="L523" i="4" s="1"/>
  <c r="I529" i="4"/>
  <c r="J529" i="4" s="1"/>
  <c r="L529" i="4" s="1"/>
  <c r="I528" i="4"/>
  <c r="J528" i="4"/>
  <c r="L528" i="4" s="1"/>
  <c r="I532" i="4"/>
  <c r="J532" i="4"/>
  <c r="L532" i="4" s="1"/>
  <c r="I519" i="4"/>
  <c r="J519" i="4" s="1"/>
  <c r="L519" i="4" s="1"/>
  <c r="I531" i="4"/>
  <c r="J531" i="4" s="1"/>
  <c r="L531" i="4" s="1"/>
  <c r="I479" i="4"/>
  <c r="J479" i="4"/>
  <c r="L479" i="4" s="1"/>
  <c r="I471" i="4"/>
  <c r="J471" i="4"/>
  <c r="L471" i="4" s="1"/>
  <c r="I465" i="4"/>
  <c r="J465" i="4"/>
  <c r="L465" i="4" s="1"/>
  <c r="I500" i="4"/>
  <c r="J500" i="4" s="1"/>
  <c r="L500" i="4" s="1"/>
  <c r="I505" i="4"/>
  <c r="J505" i="4"/>
  <c r="L505" i="4" s="1"/>
  <c r="I496" i="4"/>
  <c r="J496" i="4" s="1"/>
  <c r="L496" i="4" s="1"/>
  <c r="I508" i="4"/>
  <c r="J508" i="4" s="1"/>
  <c r="L508" i="4" s="1"/>
  <c r="I513" i="4"/>
  <c r="J513" i="4"/>
  <c r="L513" i="4" s="1"/>
  <c r="I501" i="4"/>
  <c r="J501" i="4"/>
  <c r="L501" i="4" s="1"/>
  <c r="I509" i="4"/>
  <c r="J509" i="4"/>
  <c r="L509" i="4" s="1"/>
  <c r="I476" i="4"/>
  <c r="J476" i="4" s="1"/>
  <c r="L476" i="4" s="1"/>
  <c r="I473" i="4"/>
  <c r="J473" i="4"/>
  <c r="L473" i="4" s="1"/>
  <c r="I517" i="4"/>
  <c r="J517" i="4"/>
  <c r="L517" i="4" s="1"/>
  <c r="I469" i="4"/>
  <c r="J469" i="4"/>
  <c r="L469" i="4" s="1"/>
  <c r="I475" i="4"/>
  <c r="J475" i="4"/>
  <c r="L475" i="4" s="1"/>
  <c r="G488" i="4"/>
  <c r="H488" i="4"/>
  <c r="I470" i="4"/>
  <c r="J470" i="4" s="1"/>
  <c r="L470" i="4" s="1"/>
  <c r="I486" i="4"/>
  <c r="J486" i="4" s="1"/>
  <c r="L486" i="4" s="1"/>
  <c r="G482" i="4"/>
  <c r="H482" i="4"/>
  <c r="I503" i="4"/>
  <c r="J503" i="4"/>
  <c r="L503" i="4" s="1"/>
  <c r="I518" i="4"/>
  <c r="J518" i="4" s="1"/>
  <c r="L518" i="4" s="1"/>
  <c r="I468" i="4"/>
  <c r="J468" i="4" s="1"/>
  <c r="L468" i="4" s="1"/>
  <c r="I490" i="4"/>
  <c r="J490" i="4"/>
  <c r="L490" i="4" s="1"/>
  <c r="G502" i="4"/>
  <c r="H502" i="4"/>
  <c r="G497" i="4"/>
  <c r="H497" i="4"/>
  <c r="G466" i="4"/>
  <c r="H466" i="4"/>
  <c r="G495" i="4"/>
  <c r="H495" i="4"/>
  <c r="G474" i="4"/>
  <c r="H474" i="4"/>
  <c r="I504" i="4"/>
  <c r="J504" i="4" s="1"/>
  <c r="L504" i="4" s="1"/>
  <c r="G510" i="4"/>
  <c r="H510" i="4"/>
  <c r="G489" i="4"/>
  <c r="H489" i="4"/>
  <c r="I483" i="4"/>
  <c r="J483" i="4"/>
  <c r="L483" i="4" s="1"/>
  <c r="I511" i="4"/>
  <c r="J511" i="4"/>
  <c r="L511" i="4" s="1"/>
  <c r="I484" i="4"/>
  <c r="J484" i="4" s="1"/>
  <c r="L484" i="4" s="1"/>
  <c r="I516" i="4"/>
  <c r="J516" i="4"/>
  <c r="L516" i="4" s="1"/>
  <c r="I491" i="4"/>
  <c r="J491" i="4"/>
  <c r="L491" i="4" s="1"/>
  <c r="G487" i="4"/>
  <c r="H487" i="4"/>
  <c r="I512" i="4"/>
  <c r="J512" i="4" s="1"/>
  <c r="L512" i="4" s="1"/>
  <c r="I464" i="4"/>
  <c r="J464" i="4" s="1"/>
  <c r="L464" i="4" s="1"/>
  <c r="I480" i="4"/>
  <c r="J480" i="4" s="1"/>
  <c r="L480" i="4" s="1"/>
  <c r="I467" i="4"/>
  <c r="J467" i="4"/>
  <c r="L467" i="4" s="1"/>
  <c r="I477" i="4"/>
  <c r="J477" i="4"/>
  <c r="L477" i="4" s="1"/>
  <c r="I485" i="4"/>
  <c r="J485" i="4"/>
  <c r="L485" i="4" s="1"/>
  <c r="I507" i="4"/>
  <c r="J507" i="4"/>
  <c r="L507" i="4" s="1"/>
  <c r="I499" i="4"/>
  <c r="J499" i="4"/>
  <c r="L499" i="4" s="1"/>
  <c r="I515" i="4"/>
  <c r="J515" i="4"/>
  <c r="L515" i="4" s="1"/>
  <c r="I481" i="4"/>
  <c r="J481" i="4"/>
  <c r="L481" i="4" s="1"/>
  <c r="I463" i="4"/>
  <c r="J463" i="4" s="1"/>
  <c r="L463" i="4" s="1"/>
  <c r="U1233" i="3"/>
  <c r="V1233" i="3"/>
  <c r="U1234" i="3"/>
  <c r="V1234" i="3"/>
  <c r="U1235" i="3"/>
  <c r="V1235" i="3"/>
  <c r="U1236" i="3"/>
  <c r="V1236" i="3"/>
  <c r="U1237" i="3"/>
  <c r="V1237" i="3"/>
  <c r="U1238" i="3"/>
  <c r="V1238" i="3"/>
  <c r="U1239" i="3"/>
  <c r="V1239" i="3"/>
  <c r="U1240" i="3"/>
  <c r="V1240" i="3"/>
  <c r="U1241" i="3"/>
  <c r="V1241" i="3"/>
  <c r="U1242" i="3"/>
  <c r="V1242" i="3"/>
  <c r="U1243" i="3"/>
  <c r="V1243" i="3"/>
  <c r="U1244" i="3"/>
  <c r="V1244" i="3"/>
  <c r="U1245" i="3"/>
  <c r="V1245" i="3"/>
  <c r="U1246" i="3"/>
  <c r="V1246" i="3"/>
  <c r="U1247" i="3"/>
  <c r="V1247" i="3"/>
  <c r="U1248" i="3"/>
  <c r="V1248" i="3"/>
  <c r="U1249" i="3"/>
  <c r="V1249" i="3"/>
  <c r="U1250" i="3"/>
  <c r="V1250" i="3"/>
  <c r="U1251" i="3"/>
  <c r="V1251" i="3"/>
  <c r="U1252" i="3"/>
  <c r="V1252" i="3"/>
  <c r="U1253" i="3"/>
  <c r="V1253" i="3"/>
  <c r="U1254" i="3"/>
  <c r="V1254" i="3"/>
  <c r="U1255" i="3"/>
  <c r="V1255" i="3"/>
  <c r="U1256" i="3"/>
  <c r="V1256" i="3"/>
  <c r="U1257" i="3"/>
  <c r="V1257" i="3"/>
  <c r="U1258" i="3"/>
  <c r="V1258" i="3"/>
  <c r="U1259" i="3"/>
  <c r="V1259" i="3"/>
  <c r="U1260" i="3"/>
  <c r="V1260" i="3"/>
  <c r="U1261" i="3"/>
  <c r="V1261" i="3"/>
  <c r="U1262" i="3"/>
  <c r="V1262" i="3"/>
  <c r="U1263" i="3"/>
  <c r="V1263" i="3"/>
  <c r="U1264" i="3"/>
  <c r="V1264" i="3"/>
  <c r="U1265" i="3"/>
  <c r="V1265" i="3"/>
  <c r="U1266" i="3"/>
  <c r="V1266" i="3"/>
  <c r="U1267" i="3"/>
  <c r="V1267" i="3"/>
  <c r="U1268" i="3"/>
  <c r="V1268" i="3"/>
  <c r="U1269" i="3"/>
  <c r="V1269" i="3"/>
  <c r="U1270" i="3"/>
  <c r="V1270" i="3"/>
  <c r="U1271" i="3"/>
  <c r="V1271" i="3"/>
  <c r="U1272" i="3"/>
  <c r="V1272" i="3"/>
  <c r="U1273" i="3"/>
  <c r="V1273" i="3"/>
  <c r="U1274" i="3"/>
  <c r="V1274" i="3"/>
  <c r="U1275" i="3"/>
  <c r="V1275" i="3"/>
  <c r="U1276" i="3"/>
  <c r="V1276" i="3"/>
  <c r="U1277" i="3"/>
  <c r="V1277" i="3"/>
  <c r="U1278" i="3"/>
  <c r="V1278" i="3"/>
  <c r="U1279" i="3"/>
  <c r="V1279" i="3"/>
  <c r="U1280" i="3"/>
  <c r="V1280" i="3"/>
  <c r="U1281" i="3"/>
  <c r="V1281" i="3"/>
  <c r="U1282" i="3"/>
  <c r="V1282" i="3"/>
  <c r="U1283" i="3"/>
  <c r="V1283" i="3"/>
  <c r="U1284" i="3"/>
  <c r="V1284" i="3"/>
  <c r="U1285" i="3"/>
  <c r="V1285" i="3"/>
  <c r="U1286" i="3"/>
  <c r="V1286" i="3"/>
  <c r="U1287" i="3"/>
  <c r="V1287" i="3"/>
  <c r="U1288" i="3"/>
  <c r="V1288" i="3"/>
  <c r="U1289" i="3"/>
  <c r="V1289" i="3"/>
  <c r="U1290" i="3"/>
  <c r="V1290" i="3"/>
  <c r="U1291" i="3"/>
  <c r="V1291" i="3"/>
  <c r="U1292" i="3"/>
  <c r="V1292" i="3"/>
  <c r="U1293" i="3"/>
  <c r="V1293" i="3"/>
  <c r="U1294" i="3"/>
  <c r="V1294" i="3"/>
  <c r="U1295" i="3"/>
  <c r="V1295" i="3"/>
  <c r="U1296" i="3"/>
  <c r="V1296" i="3"/>
  <c r="U1297" i="3"/>
  <c r="V1297" i="3"/>
  <c r="U1298" i="3"/>
  <c r="V1298" i="3"/>
  <c r="U1299" i="3"/>
  <c r="V1299" i="3"/>
  <c r="U1300" i="3"/>
  <c r="V1300" i="3"/>
  <c r="U1301" i="3"/>
  <c r="V1301" i="3"/>
  <c r="U1302" i="3"/>
  <c r="V1302" i="3"/>
  <c r="U1303" i="3"/>
  <c r="V1303" i="3"/>
  <c r="U1304" i="3"/>
  <c r="V1304" i="3"/>
  <c r="U1305" i="3"/>
  <c r="V1305" i="3"/>
  <c r="U1306" i="3"/>
  <c r="V1306" i="3"/>
  <c r="U1307" i="3"/>
  <c r="V1307" i="3"/>
  <c r="U1308" i="3"/>
  <c r="V1308" i="3"/>
  <c r="U1309" i="3"/>
  <c r="V1309" i="3"/>
  <c r="U1310" i="3"/>
  <c r="V1310" i="3"/>
  <c r="U1311" i="3"/>
  <c r="V1311" i="3"/>
  <c r="U1312" i="3"/>
  <c r="V1312" i="3"/>
  <c r="U1313" i="3"/>
  <c r="V1313" i="3"/>
  <c r="U1314" i="3"/>
  <c r="V1314" i="3"/>
  <c r="U1315" i="3"/>
  <c r="V1315" i="3"/>
  <c r="U1316" i="3"/>
  <c r="V1316" i="3"/>
  <c r="U1317" i="3"/>
  <c r="V1317" i="3"/>
  <c r="U1318" i="3"/>
  <c r="V1318" i="3"/>
  <c r="U1319" i="3"/>
  <c r="V1319" i="3"/>
  <c r="U1320" i="3"/>
  <c r="V1320" i="3"/>
  <c r="V1232" i="3"/>
  <c r="U1232" i="3"/>
  <c r="V1231" i="3"/>
  <c r="U1231" i="3"/>
  <c r="V1230" i="3"/>
  <c r="U1230" i="3"/>
  <c r="G188" i="6" l="1"/>
  <c r="H188" i="6"/>
  <c r="F189" i="6"/>
  <c r="E19" i="6"/>
  <c r="E20" i="6"/>
  <c r="E21" i="6" s="1"/>
  <c r="B490" i="4"/>
  <c r="C490" i="4" s="1"/>
  <c r="B485" i="4"/>
  <c r="C485" i="4" s="1"/>
  <c r="B467" i="4"/>
  <c r="C467" i="4" s="1"/>
  <c r="B516" i="4"/>
  <c r="C516" i="4" s="1"/>
  <c r="B468" i="4"/>
  <c r="C468" i="4" s="1"/>
  <c r="B469" i="4"/>
  <c r="C469" i="4" s="1"/>
  <c r="B473" i="4"/>
  <c r="C473" i="4" s="1"/>
  <c r="B471" i="4"/>
  <c r="C471" i="4" s="1"/>
  <c r="B531" i="4"/>
  <c r="C531" i="4" s="1"/>
  <c r="B528" i="4"/>
  <c r="C528" i="4" s="1"/>
  <c r="B525" i="4"/>
  <c r="C525" i="4" s="1"/>
  <c r="B530" i="4"/>
  <c r="C530" i="4" s="1"/>
  <c r="B520" i="4"/>
  <c r="C520" i="4" s="1"/>
  <c r="B515" i="4"/>
  <c r="C515" i="4" s="1"/>
  <c r="B507" i="4"/>
  <c r="C507" i="4" s="1"/>
  <c r="B477" i="4"/>
  <c r="C477" i="4" s="1"/>
  <c r="B480" i="4"/>
  <c r="C480" i="4" s="1"/>
  <c r="B483" i="4"/>
  <c r="C483" i="4" s="1"/>
  <c r="B518" i="4"/>
  <c r="C518" i="4" s="1"/>
  <c r="B501" i="4"/>
  <c r="C501" i="4" s="1"/>
  <c r="B508" i="4"/>
  <c r="C508" i="4" s="1"/>
  <c r="B500" i="4"/>
  <c r="C500" i="4" s="1"/>
  <c r="B519" i="4"/>
  <c r="C519" i="4" s="1"/>
  <c r="B521" i="4"/>
  <c r="C521" i="4" s="1"/>
  <c r="B463" i="4"/>
  <c r="C463" i="4" s="1"/>
  <c r="B484" i="4"/>
  <c r="C484" i="4" s="1"/>
  <c r="B503" i="4"/>
  <c r="C503" i="4" s="1"/>
  <c r="B486" i="4"/>
  <c r="C486" i="4" s="1"/>
  <c r="B475" i="4"/>
  <c r="C475" i="4" s="1"/>
  <c r="B517" i="4"/>
  <c r="C517" i="4" s="1"/>
  <c r="B476" i="4"/>
  <c r="C476" i="4" s="1"/>
  <c r="B496" i="4"/>
  <c r="C496" i="4" s="1"/>
  <c r="B465" i="4"/>
  <c r="C465" i="4" s="1"/>
  <c r="B479" i="4"/>
  <c r="C479" i="4" s="1"/>
  <c r="B532" i="4"/>
  <c r="C532" i="4" s="1"/>
  <c r="B529" i="4"/>
  <c r="C529" i="4" s="1"/>
  <c r="B526" i="4"/>
  <c r="C526" i="4" s="1"/>
  <c r="B524" i="4"/>
  <c r="C524" i="4" s="1"/>
  <c r="B527" i="4"/>
  <c r="C527" i="4" s="1"/>
  <c r="B464" i="4"/>
  <c r="C464" i="4" s="1"/>
  <c r="B491" i="4"/>
  <c r="C491" i="4" s="1"/>
  <c r="B481" i="4"/>
  <c r="C481" i="4" s="1"/>
  <c r="B499" i="4"/>
  <c r="C499" i="4" s="1"/>
  <c r="B512" i="4"/>
  <c r="C512" i="4" s="1"/>
  <c r="B511" i="4"/>
  <c r="C511" i="4" s="1"/>
  <c r="B504" i="4"/>
  <c r="C504" i="4" s="1"/>
  <c r="B470" i="4"/>
  <c r="C470" i="4" s="1"/>
  <c r="B509" i="4"/>
  <c r="C509" i="4" s="1"/>
  <c r="B513" i="4"/>
  <c r="C513" i="4" s="1"/>
  <c r="B505" i="4"/>
  <c r="C505" i="4" s="1"/>
  <c r="B523" i="4"/>
  <c r="C523" i="4" s="1"/>
  <c r="B522" i="4"/>
  <c r="C522" i="4" s="1"/>
  <c r="J510" i="4"/>
  <c r="L510" i="4" s="1"/>
  <c r="I510" i="4"/>
  <c r="I474" i="4"/>
  <c r="J474" i="4" s="1"/>
  <c r="L474" i="4" s="1"/>
  <c r="J466" i="4"/>
  <c r="L466" i="4" s="1"/>
  <c r="I466" i="4"/>
  <c r="I502" i="4"/>
  <c r="J502" i="4" s="1"/>
  <c r="L502" i="4" s="1"/>
  <c r="I488" i="4"/>
  <c r="J488" i="4" s="1"/>
  <c r="L488" i="4" s="1"/>
  <c r="I487" i="4"/>
  <c r="J487" i="4"/>
  <c r="L487" i="4" s="1"/>
  <c r="J482" i="4"/>
  <c r="L482" i="4" s="1"/>
  <c r="I482" i="4"/>
  <c r="I489" i="4"/>
  <c r="J489" i="4"/>
  <c r="L489" i="4" s="1"/>
  <c r="I495" i="4"/>
  <c r="J495" i="4" s="1"/>
  <c r="L495" i="4" s="1"/>
  <c r="I497" i="4"/>
  <c r="J497" i="4"/>
  <c r="L497" i="4" s="1"/>
  <c r="C112" i="6"/>
  <c r="C113" i="6"/>
  <c r="C114" i="6"/>
  <c r="C115" i="6"/>
  <c r="C116" i="6"/>
  <c r="C117" i="6"/>
  <c r="C118" i="6"/>
  <c r="C119" i="6"/>
  <c r="C120" i="6"/>
  <c r="C121" i="6"/>
  <c r="C122" i="6"/>
  <c r="C123" i="6"/>
  <c r="C124" i="6"/>
  <c r="C125" i="6"/>
  <c r="C126" i="6"/>
  <c r="C127" i="6"/>
  <c r="V1862" i="3"/>
  <c r="U1862" i="3"/>
  <c r="V1861" i="3"/>
  <c r="U1861" i="3"/>
  <c r="V1860" i="3"/>
  <c r="U1860" i="3"/>
  <c r="V1859" i="3"/>
  <c r="U1859" i="3"/>
  <c r="V1858" i="3"/>
  <c r="U1858" i="3"/>
  <c r="V1857" i="3"/>
  <c r="U1857" i="3"/>
  <c r="V1856" i="3"/>
  <c r="U1856" i="3"/>
  <c r="V1855" i="3"/>
  <c r="U1855" i="3"/>
  <c r="V1854" i="3"/>
  <c r="U1854" i="3"/>
  <c r="V1853" i="3"/>
  <c r="U1853" i="3"/>
  <c r="V1852" i="3"/>
  <c r="U1852" i="3"/>
  <c r="V1851" i="3"/>
  <c r="U1851" i="3"/>
  <c r="V1850" i="3"/>
  <c r="U1850" i="3"/>
  <c r="V1849" i="3"/>
  <c r="U1849" i="3"/>
  <c r="V1848" i="3"/>
  <c r="U1848" i="3"/>
  <c r="V1847" i="3"/>
  <c r="U1847" i="3"/>
  <c r="V1846" i="3"/>
  <c r="U1846" i="3"/>
  <c r="V1845" i="3"/>
  <c r="U1845" i="3"/>
  <c r="V1844" i="3"/>
  <c r="U1844" i="3"/>
  <c r="V1843" i="3"/>
  <c r="U1843" i="3"/>
  <c r="V1842" i="3"/>
  <c r="U1842" i="3"/>
  <c r="V1841" i="3"/>
  <c r="U1841" i="3"/>
  <c r="V1840" i="3"/>
  <c r="U1840" i="3"/>
  <c r="V1839" i="3"/>
  <c r="U1839" i="3"/>
  <c r="V1838" i="3"/>
  <c r="U1838" i="3"/>
  <c r="V1837" i="3"/>
  <c r="U1837" i="3"/>
  <c r="V1836" i="3"/>
  <c r="U1836" i="3"/>
  <c r="V1835" i="3"/>
  <c r="U1835" i="3"/>
  <c r="V1834" i="3"/>
  <c r="U1834" i="3"/>
  <c r="V1833" i="3"/>
  <c r="U1833" i="3"/>
  <c r="V1832" i="3"/>
  <c r="U1832" i="3"/>
  <c r="V1831" i="3"/>
  <c r="U1831" i="3"/>
  <c r="V1830" i="3"/>
  <c r="U1830" i="3"/>
  <c r="V1829" i="3"/>
  <c r="U1829" i="3"/>
  <c r="V1828" i="3"/>
  <c r="U1828" i="3"/>
  <c r="V1827" i="3"/>
  <c r="U1827" i="3"/>
  <c r="V1826" i="3"/>
  <c r="U1826" i="3"/>
  <c r="V1825" i="3"/>
  <c r="U1825" i="3"/>
  <c r="V1824" i="3"/>
  <c r="U1824" i="3"/>
  <c r="V1823" i="3"/>
  <c r="U1823" i="3"/>
  <c r="V1822" i="3"/>
  <c r="U1822" i="3"/>
  <c r="V1821" i="3"/>
  <c r="U1821" i="3"/>
  <c r="V1820" i="3"/>
  <c r="U1820" i="3"/>
  <c r="V1819" i="3"/>
  <c r="U1819" i="3"/>
  <c r="V1818" i="3"/>
  <c r="U1818" i="3"/>
  <c r="V1817" i="3"/>
  <c r="U1817" i="3"/>
  <c r="V1816" i="3"/>
  <c r="U1816" i="3"/>
  <c r="V1815" i="3"/>
  <c r="U1815" i="3"/>
  <c r="V1814" i="3"/>
  <c r="U1814" i="3"/>
  <c r="V1813" i="3"/>
  <c r="U1813" i="3"/>
  <c r="V1812" i="3"/>
  <c r="U1812" i="3"/>
  <c r="V1811" i="3"/>
  <c r="U1811" i="3"/>
  <c r="V1810" i="3"/>
  <c r="U1810" i="3"/>
  <c r="V1809" i="3"/>
  <c r="U1809" i="3"/>
  <c r="V1808" i="3"/>
  <c r="U1808" i="3"/>
  <c r="V1807" i="3"/>
  <c r="U1807" i="3"/>
  <c r="V1806" i="3"/>
  <c r="U1806" i="3"/>
  <c r="V1805" i="3"/>
  <c r="U1805" i="3"/>
  <c r="V1804" i="3"/>
  <c r="U1804" i="3"/>
  <c r="V1803" i="3"/>
  <c r="U1803" i="3"/>
  <c r="V1802" i="3"/>
  <c r="U1802" i="3"/>
  <c r="V1801" i="3"/>
  <c r="U1801" i="3"/>
  <c r="V1800" i="3"/>
  <c r="U1800" i="3"/>
  <c r="V1799" i="3"/>
  <c r="U1799" i="3"/>
  <c r="V1798" i="3"/>
  <c r="U1798" i="3"/>
  <c r="V1797" i="3"/>
  <c r="U1797" i="3"/>
  <c r="V1796" i="3"/>
  <c r="U1796" i="3"/>
  <c r="V1795" i="3"/>
  <c r="U1795" i="3"/>
  <c r="V1794" i="3"/>
  <c r="U1794" i="3"/>
  <c r="V1793" i="3"/>
  <c r="U1793" i="3"/>
  <c r="V1792" i="3"/>
  <c r="U1792" i="3"/>
  <c r="V1791" i="3"/>
  <c r="U1791" i="3"/>
  <c r="V1790" i="3"/>
  <c r="U1790" i="3"/>
  <c r="V1789" i="3"/>
  <c r="U1789" i="3"/>
  <c r="V1788" i="3"/>
  <c r="U1788" i="3"/>
  <c r="V1787" i="3"/>
  <c r="U1787" i="3"/>
  <c r="V1786" i="3"/>
  <c r="U1786" i="3"/>
  <c r="V1785" i="3"/>
  <c r="U1785" i="3"/>
  <c r="V1784" i="3"/>
  <c r="U1784" i="3"/>
  <c r="V1783" i="3"/>
  <c r="U1783" i="3"/>
  <c r="V1782" i="3"/>
  <c r="U1782" i="3"/>
  <c r="V1781" i="3"/>
  <c r="U1781" i="3"/>
  <c r="V1780" i="3"/>
  <c r="U1780" i="3"/>
  <c r="V1779" i="3"/>
  <c r="U1779" i="3"/>
  <c r="V1778" i="3"/>
  <c r="U1778" i="3"/>
  <c r="V1777" i="3"/>
  <c r="U1777" i="3"/>
  <c r="V1776" i="3"/>
  <c r="U1776" i="3"/>
  <c r="V1775" i="3"/>
  <c r="U1775" i="3"/>
  <c r="V1774" i="3"/>
  <c r="U1774" i="3"/>
  <c r="V1773" i="3"/>
  <c r="U1773" i="3"/>
  <c r="V1772" i="3"/>
  <c r="U1772" i="3"/>
  <c r="V1771" i="3"/>
  <c r="U1771" i="3"/>
  <c r="V1770" i="3"/>
  <c r="U1770" i="3"/>
  <c r="V1769" i="3"/>
  <c r="U1769" i="3"/>
  <c r="V1768" i="3"/>
  <c r="U1768" i="3"/>
  <c r="V1767" i="3"/>
  <c r="U1767" i="3"/>
  <c r="V1766" i="3"/>
  <c r="U1766" i="3"/>
  <c r="V1765" i="3"/>
  <c r="U1765" i="3"/>
  <c r="V1764" i="3"/>
  <c r="U1764" i="3"/>
  <c r="V1763" i="3"/>
  <c r="U1763" i="3"/>
  <c r="V1762" i="3"/>
  <c r="U1762" i="3"/>
  <c r="V1761" i="3"/>
  <c r="U1761" i="3"/>
  <c r="V1760" i="3"/>
  <c r="U1760" i="3"/>
  <c r="V1759" i="3"/>
  <c r="U1759" i="3"/>
  <c r="V1758" i="3"/>
  <c r="U1758" i="3"/>
  <c r="V1757" i="3"/>
  <c r="U1757" i="3"/>
  <c r="V1756" i="3"/>
  <c r="U1756" i="3"/>
  <c r="V1755" i="3"/>
  <c r="U1755" i="3"/>
  <c r="V1754" i="3"/>
  <c r="U1754" i="3"/>
  <c r="V1753" i="3"/>
  <c r="U1753" i="3"/>
  <c r="V1752" i="3"/>
  <c r="U1752" i="3"/>
  <c r="V1751" i="3"/>
  <c r="U1751" i="3"/>
  <c r="V1750" i="3"/>
  <c r="U1750" i="3"/>
  <c r="V1749" i="3"/>
  <c r="U1749" i="3"/>
  <c r="V1748" i="3"/>
  <c r="U1748" i="3"/>
  <c r="V1747" i="3"/>
  <c r="U1747" i="3"/>
  <c r="V1746" i="3"/>
  <c r="U1746" i="3"/>
  <c r="V1745" i="3"/>
  <c r="U1745" i="3"/>
  <c r="V1744" i="3"/>
  <c r="U1744" i="3"/>
  <c r="V1743" i="3"/>
  <c r="U1743" i="3"/>
  <c r="V1649" i="3"/>
  <c r="U1649" i="3"/>
  <c r="V1648" i="3"/>
  <c r="U1648" i="3"/>
  <c r="V1647" i="3"/>
  <c r="U1647" i="3"/>
  <c r="U1539" i="3"/>
  <c r="V1539" i="3"/>
  <c r="U1540" i="3"/>
  <c r="V1540" i="3"/>
  <c r="U1541" i="3"/>
  <c r="V1541" i="3"/>
  <c r="U1542" i="3"/>
  <c r="V1542" i="3"/>
  <c r="U1543" i="3"/>
  <c r="V1543" i="3"/>
  <c r="U1544" i="3"/>
  <c r="V1544" i="3"/>
  <c r="U1545" i="3"/>
  <c r="V1545" i="3"/>
  <c r="U1546" i="3"/>
  <c r="V1546" i="3"/>
  <c r="U1547" i="3"/>
  <c r="V1547" i="3"/>
  <c r="U1548" i="3"/>
  <c r="V1548" i="3"/>
  <c r="U1549" i="3"/>
  <c r="V1549" i="3"/>
  <c r="U1550" i="3"/>
  <c r="V1550" i="3"/>
  <c r="U1551" i="3"/>
  <c r="V1551" i="3"/>
  <c r="U1552" i="3"/>
  <c r="V1552" i="3"/>
  <c r="U1553" i="3"/>
  <c r="V1553" i="3"/>
  <c r="U1554" i="3"/>
  <c r="V1554" i="3"/>
  <c r="U1555" i="3"/>
  <c r="V1555" i="3"/>
  <c r="U1556" i="3"/>
  <c r="V1556" i="3"/>
  <c r="U1557" i="3"/>
  <c r="V1557" i="3"/>
  <c r="U1558" i="3"/>
  <c r="V1558" i="3"/>
  <c r="U1559" i="3"/>
  <c r="V1559" i="3"/>
  <c r="U1560" i="3"/>
  <c r="V1560" i="3"/>
  <c r="U1561" i="3"/>
  <c r="V1561" i="3"/>
  <c r="U1562" i="3"/>
  <c r="V1562" i="3"/>
  <c r="U1563" i="3"/>
  <c r="V1563" i="3"/>
  <c r="U1564" i="3"/>
  <c r="V1564" i="3"/>
  <c r="U1565" i="3"/>
  <c r="V1565" i="3"/>
  <c r="U1566" i="3"/>
  <c r="V1566" i="3"/>
  <c r="U1567" i="3"/>
  <c r="V1567" i="3"/>
  <c r="U1568" i="3"/>
  <c r="V1568" i="3"/>
  <c r="U1569" i="3"/>
  <c r="V1569" i="3"/>
  <c r="U1570" i="3"/>
  <c r="V1570" i="3"/>
  <c r="U1571" i="3"/>
  <c r="V1571" i="3"/>
  <c r="U1572" i="3"/>
  <c r="V1572" i="3"/>
  <c r="U1573" i="3"/>
  <c r="V1573" i="3"/>
  <c r="U1574" i="3"/>
  <c r="V1574" i="3"/>
  <c r="U1575" i="3"/>
  <c r="V1575" i="3"/>
  <c r="U1576" i="3"/>
  <c r="V1576" i="3"/>
  <c r="U1577" i="3"/>
  <c r="V1577" i="3"/>
  <c r="U1578" i="3"/>
  <c r="V1578" i="3"/>
  <c r="U1579" i="3"/>
  <c r="V1579" i="3"/>
  <c r="U1580" i="3"/>
  <c r="V1580" i="3"/>
  <c r="U1581" i="3"/>
  <c r="V1581" i="3"/>
  <c r="U1582" i="3"/>
  <c r="V1582" i="3"/>
  <c r="U1583" i="3"/>
  <c r="V1583" i="3"/>
  <c r="U1584" i="3"/>
  <c r="V1584" i="3"/>
  <c r="U1585" i="3"/>
  <c r="V1585" i="3"/>
  <c r="U1586" i="3"/>
  <c r="V1586" i="3"/>
  <c r="U1587" i="3"/>
  <c r="V1587" i="3"/>
  <c r="U1588" i="3"/>
  <c r="V1588" i="3"/>
  <c r="U1589" i="3"/>
  <c r="V1589" i="3"/>
  <c r="U1590" i="3"/>
  <c r="V1590" i="3"/>
  <c r="U1591" i="3"/>
  <c r="V1591" i="3"/>
  <c r="U1592" i="3"/>
  <c r="V1592" i="3"/>
  <c r="U1593" i="3"/>
  <c r="V1593" i="3"/>
  <c r="U1594" i="3"/>
  <c r="V1594" i="3"/>
  <c r="U1595" i="3"/>
  <c r="V1595" i="3"/>
  <c r="U1596" i="3"/>
  <c r="V1596" i="3"/>
  <c r="U1597" i="3"/>
  <c r="V1597" i="3"/>
  <c r="U1598" i="3"/>
  <c r="V1598" i="3"/>
  <c r="U1599" i="3"/>
  <c r="V1599" i="3"/>
  <c r="U1600" i="3"/>
  <c r="V1600" i="3"/>
  <c r="U1601" i="3"/>
  <c r="V1601" i="3"/>
  <c r="U1602" i="3"/>
  <c r="V1602" i="3"/>
  <c r="U1603" i="3"/>
  <c r="V1603" i="3"/>
  <c r="U1604" i="3"/>
  <c r="V1604" i="3"/>
  <c r="U1605" i="3"/>
  <c r="V1605" i="3"/>
  <c r="U1606" i="3"/>
  <c r="V1606" i="3"/>
  <c r="U1607" i="3"/>
  <c r="V1607" i="3"/>
  <c r="U1608" i="3"/>
  <c r="V1608" i="3"/>
  <c r="U1609" i="3"/>
  <c r="V1609" i="3"/>
  <c r="U1610" i="3"/>
  <c r="V1610" i="3"/>
  <c r="V1538" i="3"/>
  <c r="U1538" i="3"/>
  <c r="V1537" i="3"/>
  <c r="U1537" i="3"/>
  <c r="V1536" i="3"/>
  <c r="U1536" i="3"/>
  <c r="U1365" i="3"/>
  <c r="V1365" i="3"/>
  <c r="U1366" i="3"/>
  <c r="V1366" i="3"/>
  <c r="U1367" i="3"/>
  <c r="V1367" i="3"/>
  <c r="U1368" i="3"/>
  <c r="V1368" i="3"/>
  <c r="U1369" i="3"/>
  <c r="V1369" i="3"/>
  <c r="U1370" i="3"/>
  <c r="V1370" i="3"/>
  <c r="U1371" i="3"/>
  <c r="V1371" i="3"/>
  <c r="U1372" i="3"/>
  <c r="V1372" i="3"/>
  <c r="U1373" i="3"/>
  <c r="V1373" i="3"/>
  <c r="U1374" i="3"/>
  <c r="V1374" i="3"/>
  <c r="U1375" i="3"/>
  <c r="V1375" i="3"/>
  <c r="U1376" i="3"/>
  <c r="V1376" i="3"/>
  <c r="U1377" i="3"/>
  <c r="V1377" i="3"/>
  <c r="U1378" i="3"/>
  <c r="V1378" i="3"/>
  <c r="U1379" i="3"/>
  <c r="V1379" i="3"/>
  <c r="U1380" i="3"/>
  <c r="V1380" i="3"/>
  <c r="U1381" i="3"/>
  <c r="V1381" i="3"/>
  <c r="U1382" i="3"/>
  <c r="V1382" i="3"/>
  <c r="U1383" i="3"/>
  <c r="V1383" i="3"/>
  <c r="U1384" i="3"/>
  <c r="V1384" i="3"/>
  <c r="U1385" i="3"/>
  <c r="V1385" i="3"/>
  <c r="U1386" i="3"/>
  <c r="V1386" i="3"/>
  <c r="U1387" i="3"/>
  <c r="V1387" i="3"/>
  <c r="U1388" i="3"/>
  <c r="V1388" i="3"/>
  <c r="U1389" i="3"/>
  <c r="V1389" i="3"/>
  <c r="U1390" i="3"/>
  <c r="V1390" i="3"/>
  <c r="U1391" i="3"/>
  <c r="V1391" i="3"/>
  <c r="U1392" i="3"/>
  <c r="V1392" i="3"/>
  <c r="U1393" i="3"/>
  <c r="V1393" i="3"/>
  <c r="U1394" i="3"/>
  <c r="V1394" i="3"/>
  <c r="U1395" i="3"/>
  <c r="V1395" i="3"/>
  <c r="U1396" i="3"/>
  <c r="V1396" i="3"/>
  <c r="U1397" i="3"/>
  <c r="V1397" i="3"/>
  <c r="U1398" i="3"/>
  <c r="V1398" i="3"/>
  <c r="U1399" i="3"/>
  <c r="V1399" i="3"/>
  <c r="U1400" i="3"/>
  <c r="V1400" i="3"/>
  <c r="U1401" i="3"/>
  <c r="V1401" i="3"/>
  <c r="U1402" i="3"/>
  <c r="V1402" i="3"/>
  <c r="U1403" i="3"/>
  <c r="V1403" i="3"/>
  <c r="U1404" i="3"/>
  <c r="V1404" i="3"/>
  <c r="U1405" i="3"/>
  <c r="V1405" i="3"/>
  <c r="U1406" i="3"/>
  <c r="V1406" i="3"/>
  <c r="U1407" i="3"/>
  <c r="V1407" i="3"/>
  <c r="U1408" i="3"/>
  <c r="V1408" i="3"/>
  <c r="U1409" i="3"/>
  <c r="V1409" i="3"/>
  <c r="U1410" i="3"/>
  <c r="V1410" i="3"/>
  <c r="U1411" i="3"/>
  <c r="V1411" i="3"/>
  <c r="U1412" i="3"/>
  <c r="V1412" i="3"/>
  <c r="U1413" i="3"/>
  <c r="V1413" i="3"/>
  <c r="U1414" i="3"/>
  <c r="V1414" i="3"/>
  <c r="U1415" i="3"/>
  <c r="V1415" i="3"/>
  <c r="U1416" i="3"/>
  <c r="V1416" i="3"/>
  <c r="V1364" i="3"/>
  <c r="U1364" i="3"/>
  <c r="V1363" i="3"/>
  <c r="U1363" i="3"/>
  <c r="V1362" i="3"/>
  <c r="U1362" i="3"/>
  <c r="V1361" i="3"/>
  <c r="U1361" i="3"/>
  <c r="V1360" i="3"/>
  <c r="U1360" i="3"/>
  <c r="V1359" i="3"/>
  <c r="U1359" i="3"/>
  <c r="V1358" i="3"/>
  <c r="U1358" i="3"/>
  <c r="V1357" i="3"/>
  <c r="U1357" i="3"/>
  <c r="V1356" i="3"/>
  <c r="U1356" i="3"/>
  <c r="V1355" i="3"/>
  <c r="U1355" i="3"/>
  <c r="V1354" i="3"/>
  <c r="U1354" i="3"/>
  <c r="V1353" i="3"/>
  <c r="U1353" i="3"/>
  <c r="V1352" i="3"/>
  <c r="U1352" i="3"/>
  <c r="V1351" i="3"/>
  <c r="U1351" i="3"/>
  <c r="V1350" i="3"/>
  <c r="U1350" i="3"/>
  <c r="V1349" i="3"/>
  <c r="U1349" i="3"/>
  <c r="V1348" i="3"/>
  <c r="U1348" i="3"/>
  <c r="V1347" i="3"/>
  <c r="U1347" i="3"/>
  <c r="V1346" i="3"/>
  <c r="U1346" i="3"/>
  <c r="V1345" i="3"/>
  <c r="U1345" i="3"/>
  <c r="V1344" i="3"/>
  <c r="U1344" i="3"/>
  <c r="V1343" i="3"/>
  <c r="U1343" i="3"/>
  <c r="V1342" i="3"/>
  <c r="U1342" i="3"/>
  <c r="V1341" i="3"/>
  <c r="U1341" i="3"/>
  <c r="V1340" i="3"/>
  <c r="U1340" i="3"/>
  <c r="V1339" i="3"/>
  <c r="U1339" i="3"/>
  <c r="V1338" i="3"/>
  <c r="U1338" i="3"/>
  <c r="V1337" i="3"/>
  <c r="U1337" i="3"/>
  <c r="V1336" i="3"/>
  <c r="U1336" i="3"/>
  <c r="V1335" i="3"/>
  <c r="U1335" i="3"/>
  <c r="V1334" i="3"/>
  <c r="U1334" i="3"/>
  <c r="V1333" i="3"/>
  <c r="U1333" i="3"/>
  <c r="V1332" i="3"/>
  <c r="U1332" i="3"/>
  <c r="V1331" i="3"/>
  <c r="U1331" i="3"/>
  <c r="V1330" i="3"/>
  <c r="U1330" i="3"/>
  <c r="V1329" i="3"/>
  <c r="U1329" i="3"/>
  <c r="H189" i="6" l="1"/>
  <c r="F190" i="6"/>
  <c r="G189" i="6"/>
  <c r="E22" i="6"/>
  <c r="B497" i="4"/>
  <c r="C497" i="4" s="1"/>
  <c r="B466" i="4"/>
  <c r="C466" i="4" s="1"/>
  <c r="B488" i="4"/>
  <c r="C488" i="4" s="1"/>
  <c r="B474" i="4"/>
  <c r="C474" i="4" s="1"/>
  <c r="B495" i="4"/>
  <c r="C495" i="4" s="1"/>
  <c r="B482" i="4"/>
  <c r="C482" i="4" s="1"/>
  <c r="B502" i="4"/>
  <c r="C502" i="4" s="1"/>
  <c r="B489" i="4"/>
  <c r="C489" i="4" s="1"/>
  <c r="B487" i="4"/>
  <c r="C487" i="4" s="1"/>
  <c r="B510" i="4"/>
  <c r="C510" i="4" s="1"/>
  <c r="V1205" i="3"/>
  <c r="U1205" i="3"/>
  <c r="V1204" i="3"/>
  <c r="U1204" i="3"/>
  <c r="V1203" i="3"/>
  <c r="U1203" i="3"/>
  <c r="V1202" i="3"/>
  <c r="U1202" i="3"/>
  <c r="V1201" i="3"/>
  <c r="U1201" i="3"/>
  <c r="V1200" i="3"/>
  <c r="U1200" i="3"/>
  <c r="V1199" i="3"/>
  <c r="U1199" i="3"/>
  <c r="V1198" i="3"/>
  <c r="U1198" i="3"/>
  <c r="V1197" i="3"/>
  <c r="U1197" i="3"/>
  <c r="V1196" i="3"/>
  <c r="U1196" i="3"/>
  <c r="V1195" i="3"/>
  <c r="U1195" i="3"/>
  <c r="V1194" i="3"/>
  <c r="U1194" i="3"/>
  <c r="V1193" i="3"/>
  <c r="U1193" i="3"/>
  <c r="V1192" i="3"/>
  <c r="U1192" i="3"/>
  <c r="V1191" i="3"/>
  <c r="U1191" i="3"/>
  <c r="V1190" i="3"/>
  <c r="U1190" i="3"/>
  <c r="V1189" i="3"/>
  <c r="U1189" i="3"/>
  <c r="V1188" i="3"/>
  <c r="U1188" i="3"/>
  <c r="V1187" i="3"/>
  <c r="U1187" i="3"/>
  <c r="V1186" i="3"/>
  <c r="U1186" i="3"/>
  <c r="V1185" i="3"/>
  <c r="U1185" i="3"/>
  <c r="V1184" i="3"/>
  <c r="U1184" i="3"/>
  <c r="V1183" i="3"/>
  <c r="U1183" i="3"/>
  <c r="V1182" i="3"/>
  <c r="U1182" i="3"/>
  <c r="V1181" i="3"/>
  <c r="U1181" i="3"/>
  <c r="V1180" i="3"/>
  <c r="U1180" i="3"/>
  <c r="V1179" i="3"/>
  <c r="U1179" i="3"/>
  <c r="V1178" i="3"/>
  <c r="U1178" i="3"/>
  <c r="V1177" i="3"/>
  <c r="U1177" i="3"/>
  <c r="V1176" i="3"/>
  <c r="U1176" i="3"/>
  <c r="V1175" i="3"/>
  <c r="U1175" i="3"/>
  <c r="V1174" i="3"/>
  <c r="U1174" i="3"/>
  <c r="V1173" i="3"/>
  <c r="U1173" i="3"/>
  <c r="V1172" i="3"/>
  <c r="U1172" i="3"/>
  <c r="V1171" i="3"/>
  <c r="U1171" i="3"/>
  <c r="V1170" i="3"/>
  <c r="U1170" i="3"/>
  <c r="V1169" i="3"/>
  <c r="U1169" i="3"/>
  <c r="V1168" i="3"/>
  <c r="U1168" i="3"/>
  <c r="V1167" i="3"/>
  <c r="U1167" i="3"/>
  <c r="V1166" i="3"/>
  <c r="U1166" i="3"/>
  <c r="V1165" i="3"/>
  <c r="U1165" i="3"/>
  <c r="V1164" i="3"/>
  <c r="U1164" i="3"/>
  <c r="V1163" i="3"/>
  <c r="U1163" i="3"/>
  <c r="V1162" i="3"/>
  <c r="U1162" i="3"/>
  <c r="V1161" i="3"/>
  <c r="U1161" i="3"/>
  <c r="V1160" i="3"/>
  <c r="U1160" i="3"/>
  <c r="V1159" i="3"/>
  <c r="U1159" i="3"/>
  <c r="V1158" i="3"/>
  <c r="U1158" i="3"/>
  <c r="V1157" i="3"/>
  <c r="U1157" i="3"/>
  <c r="V1156" i="3"/>
  <c r="U1156" i="3"/>
  <c r="V1155" i="3"/>
  <c r="U1155" i="3"/>
  <c r="V1154" i="3"/>
  <c r="U1154" i="3"/>
  <c r="V1153" i="3"/>
  <c r="U1153" i="3"/>
  <c r="V1152" i="3"/>
  <c r="U1152" i="3"/>
  <c r="V1151" i="3"/>
  <c r="U1151" i="3"/>
  <c r="V1150" i="3"/>
  <c r="U1150" i="3"/>
  <c r="V1149" i="3"/>
  <c r="U1149" i="3"/>
  <c r="V1148" i="3"/>
  <c r="U1148" i="3"/>
  <c r="V1147" i="3"/>
  <c r="U1147" i="3"/>
  <c r="V1146" i="3"/>
  <c r="U1146" i="3"/>
  <c r="V1145" i="3"/>
  <c r="U1145" i="3"/>
  <c r="V1144" i="3"/>
  <c r="U1144" i="3"/>
  <c r="V1143" i="3"/>
  <c r="U1143" i="3"/>
  <c r="V1142" i="3"/>
  <c r="U1142" i="3"/>
  <c r="V1141" i="3"/>
  <c r="U1141" i="3"/>
  <c r="V1140" i="3"/>
  <c r="U1140" i="3"/>
  <c r="V1139" i="3"/>
  <c r="U1139" i="3"/>
  <c r="V1138" i="3"/>
  <c r="U1138" i="3"/>
  <c r="V1137" i="3"/>
  <c r="U1137" i="3"/>
  <c r="V1136" i="3"/>
  <c r="U1136" i="3"/>
  <c r="V1135" i="3"/>
  <c r="U1135" i="3"/>
  <c r="V1134" i="3"/>
  <c r="U1134" i="3"/>
  <c r="V1133" i="3"/>
  <c r="U1133" i="3"/>
  <c r="V1132" i="3"/>
  <c r="U1132" i="3"/>
  <c r="V1131" i="3"/>
  <c r="U1131" i="3"/>
  <c r="V1130" i="3"/>
  <c r="U1130" i="3"/>
  <c r="V1129" i="3"/>
  <c r="U1129" i="3"/>
  <c r="V1128" i="3"/>
  <c r="U1128" i="3"/>
  <c r="V1127" i="3"/>
  <c r="U1127" i="3"/>
  <c r="V1126" i="3"/>
  <c r="U1126" i="3"/>
  <c r="V1125" i="3"/>
  <c r="U1125" i="3"/>
  <c r="V1124" i="3"/>
  <c r="U1124" i="3"/>
  <c r="V1123" i="3"/>
  <c r="U1123" i="3"/>
  <c r="V1122" i="3"/>
  <c r="U1122" i="3"/>
  <c r="V1121" i="3"/>
  <c r="U1121" i="3"/>
  <c r="V1120" i="3"/>
  <c r="U1120" i="3"/>
  <c r="V1119" i="3"/>
  <c r="U1119" i="3"/>
  <c r="V1118" i="3"/>
  <c r="U1118" i="3"/>
  <c r="V1117" i="3"/>
  <c r="U1117" i="3"/>
  <c r="V1116" i="3"/>
  <c r="U1116" i="3"/>
  <c r="V1115" i="3"/>
  <c r="U1115" i="3"/>
  <c r="V1114" i="3"/>
  <c r="U1114" i="3"/>
  <c r="V1113" i="3"/>
  <c r="U1113" i="3"/>
  <c r="V1112" i="3"/>
  <c r="U1112" i="3"/>
  <c r="V1111" i="3"/>
  <c r="U1111" i="3"/>
  <c r="V1110" i="3"/>
  <c r="U1110" i="3"/>
  <c r="V1109" i="3"/>
  <c r="U1109" i="3"/>
  <c r="V1108" i="3"/>
  <c r="U1108" i="3"/>
  <c r="V1107" i="3"/>
  <c r="U1107" i="3"/>
  <c r="V1106" i="3"/>
  <c r="U1106" i="3"/>
  <c r="V1105" i="3"/>
  <c r="U1105" i="3"/>
  <c r="V1104" i="3"/>
  <c r="U1104" i="3"/>
  <c r="V977" i="3"/>
  <c r="U977" i="3"/>
  <c r="V976" i="3"/>
  <c r="U976" i="3"/>
  <c r="F191" i="6" l="1"/>
  <c r="G190" i="6"/>
  <c r="H190" i="6"/>
  <c r="E24" i="6"/>
  <c r="E25" i="6" s="1"/>
  <c r="E23" i="6"/>
  <c r="U919" i="3"/>
  <c r="V919" i="3"/>
  <c r="U920" i="3"/>
  <c r="V920" i="3"/>
  <c r="U921" i="3"/>
  <c r="V921" i="3"/>
  <c r="U922" i="3"/>
  <c r="V922" i="3"/>
  <c r="U923" i="3"/>
  <c r="V923" i="3"/>
  <c r="U924" i="3"/>
  <c r="V924" i="3"/>
  <c r="U925" i="3"/>
  <c r="V925" i="3"/>
  <c r="U926" i="3"/>
  <c r="V926" i="3"/>
  <c r="U927" i="3"/>
  <c r="V927" i="3"/>
  <c r="U928" i="3"/>
  <c r="V928" i="3"/>
  <c r="U929" i="3"/>
  <c r="V929" i="3"/>
  <c r="U930" i="3"/>
  <c r="V930" i="3"/>
  <c r="U931" i="3"/>
  <c r="V931" i="3"/>
  <c r="U932" i="3"/>
  <c r="V932" i="3"/>
  <c r="U933" i="3"/>
  <c r="V933" i="3"/>
  <c r="U934" i="3"/>
  <c r="V934" i="3"/>
  <c r="U935" i="3"/>
  <c r="V935" i="3"/>
  <c r="U936" i="3"/>
  <c r="V936" i="3"/>
  <c r="U937" i="3"/>
  <c r="V937" i="3"/>
  <c r="U938" i="3"/>
  <c r="V938" i="3"/>
  <c r="U939" i="3"/>
  <c r="V939" i="3"/>
  <c r="U940" i="3"/>
  <c r="V940" i="3"/>
  <c r="U941" i="3"/>
  <c r="V941" i="3"/>
  <c r="U942" i="3"/>
  <c r="V942" i="3"/>
  <c r="U943" i="3"/>
  <c r="V943" i="3"/>
  <c r="U944" i="3"/>
  <c r="V944" i="3"/>
  <c r="U945" i="3"/>
  <c r="V945" i="3"/>
  <c r="U946" i="3"/>
  <c r="V946" i="3"/>
  <c r="U947" i="3"/>
  <c r="V947" i="3"/>
  <c r="U948" i="3"/>
  <c r="V948" i="3"/>
  <c r="U949" i="3"/>
  <c r="V949" i="3"/>
  <c r="U950" i="3"/>
  <c r="V950" i="3"/>
  <c r="U951" i="3"/>
  <c r="V951" i="3"/>
  <c r="U952" i="3"/>
  <c r="V952" i="3"/>
  <c r="U953" i="3"/>
  <c r="V953" i="3"/>
  <c r="U954" i="3"/>
  <c r="V954" i="3"/>
  <c r="U955" i="3"/>
  <c r="V955" i="3"/>
  <c r="U956" i="3"/>
  <c r="V956" i="3"/>
  <c r="U957" i="3"/>
  <c r="V957" i="3"/>
  <c r="U958" i="3"/>
  <c r="V958" i="3"/>
  <c r="U959" i="3"/>
  <c r="V959" i="3"/>
  <c r="U960" i="3"/>
  <c r="V960" i="3"/>
  <c r="U961" i="3"/>
  <c r="V961" i="3"/>
  <c r="U962" i="3"/>
  <c r="V962" i="3"/>
  <c r="U963" i="3"/>
  <c r="V963" i="3"/>
  <c r="U964" i="3"/>
  <c r="V964" i="3"/>
  <c r="U965" i="3"/>
  <c r="V965" i="3"/>
  <c r="U966" i="3"/>
  <c r="V966" i="3"/>
  <c r="U967" i="3"/>
  <c r="V967" i="3"/>
  <c r="U968" i="3"/>
  <c r="V968" i="3"/>
  <c r="U969" i="3"/>
  <c r="V969" i="3"/>
  <c r="U970" i="3"/>
  <c r="V970" i="3"/>
  <c r="U971" i="3"/>
  <c r="V971" i="3"/>
  <c r="U972" i="3"/>
  <c r="V972" i="3"/>
  <c r="U973" i="3"/>
  <c r="V973" i="3"/>
  <c r="U974" i="3"/>
  <c r="V974" i="3"/>
  <c r="U975" i="3"/>
  <c r="V975" i="3"/>
  <c r="V918" i="3"/>
  <c r="U918" i="3"/>
  <c r="G191" i="6" l="1"/>
  <c r="E26" i="6" s="1"/>
  <c r="F192" i="6"/>
  <c r="H191" i="6"/>
  <c r="C111" i="6"/>
  <c r="C109" i="6"/>
  <c r="C107" i="6"/>
  <c r="C105" i="6"/>
  <c r="C103" i="6"/>
  <c r="C101" i="6"/>
  <c r="C99" i="6"/>
  <c r="C97" i="6"/>
  <c r="C95" i="6"/>
  <c r="C93" i="6"/>
  <c r="C91" i="6"/>
  <c r="C89" i="6"/>
  <c r="C87" i="6"/>
  <c r="C85" i="6"/>
  <c r="C83" i="6"/>
  <c r="C81" i="6"/>
  <c r="C79" i="6"/>
  <c r="C77" i="6"/>
  <c r="C75" i="6"/>
  <c r="C73" i="6"/>
  <c r="C71" i="6"/>
  <c r="C69" i="6"/>
  <c r="C67" i="6"/>
  <c r="C65" i="6"/>
  <c r="C63" i="6"/>
  <c r="C61" i="6"/>
  <c r="C59" i="6"/>
  <c r="C57" i="6"/>
  <c r="C55" i="6"/>
  <c r="C53" i="6"/>
  <c r="C51" i="6"/>
  <c r="C49" i="6"/>
  <c r="C47" i="6"/>
  <c r="C45" i="6"/>
  <c r="C43" i="6"/>
  <c r="C41" i="6"/>
  <c r="C39" i="6"/>
  <c r="C37" i="6"/>
  <c r="C35" i="6"/>
  <c r="C33" i="6"/>
  <c r="C31" i="6"/>
  <c r="C29" i="6"/>
  <c r="C27" i="6"/>
  <c r="C25" i="6"/>
  <c r="C23" i="6"/>
  <c r="C21" i="6"/>
  <c r="C19" i="6"/>
  <c r="C17" i="6"/>
  <c r="C2" i="6"/>
  <c r="C3" i="6"/>
  <c r="C4" i="6"/>
  <c r="C5" i="6"/>
  <c r="C6" i="6"/>
  <c r="C7" i="6"/>
  <c r="C8" i="6"/>
  <c r="C9" i="6"/>
  <c r="C10" i="6"/>
  <c r="C11" i="6"/>
  <c r="C12" i="6"/>
  <c r="C13" i="6"/>
  <c r="C14" i="6"/>
  <c r="C15" i="6"/>
  <c r="C16" i="6"/>
  <c r="C18" i="6"/>
  <c r="C20" i="6"/>
  <c r="C22" i="6"/>
  <c r="C24" i="6"/>
  <c r="C26" i="6"/>
  <c r="C28" i="6"/>
  <c r="C30" i="6"/>
  <c r="C32" i="6"/>
  <c r="C34" i="6"/>
  <c r="C36" i="6"/>
  <c r="C38" i="6"/>
  <c r="C40" i="6"/>
  <c r="C42" i="6"/>
  <c r="C44" i="6"/>
  <c r="C46" i="6"/>
  <c r="C48" i="6"/>
  <c r="C50" i="6"/>
  <c r="C52" i="6"/>
  <c r="C54" i="6"/>
  <c r="C56" i="6"/>
  <c r="C58" i="6"/>
  <c r="C60" i="6"/>
  <c r="C62" i="6"/>
  <c r="C64" i="6"/>
  <c r="C66" i="6"/>
  <c r="C68" i="6"/>
  <c r="C70" i="6"/>
  <c r="C72" i="6"/>
  <c r="C74" i="6"/>
  <c r="C76" i="6"/>
  <c r="C78" i="6"/>
  <c r="C80" i="6"/>
  <c r="C82" i="6"/>
  <c r="C84" i="6"/>
  <c r="C86" i="6"/>
  <c r="C88" i="6"/>
  <c r="C90" i="6"/>
  <c r="C92" i="6"/>
  <c r="C94" i="6"/>
  <c r="C96" i="6"/>
  <c r="C98" i="6"/>
  <c r="C100" i="6"/>
  <c r="C102" i="6"/>
  <c r="C104" i="6"/>
  <c r="C106" i="6"/>
  <c r="C108" i="6"/>
  <c r="C110" i="6"/>
  <c r="C1" i="6"/>
  <c r="G192" i="6" l="1"/>
  <c r="H192" i="6"/>
  <c r="F193" i="6"/>
  <c r="E27" i="6"/>
  <c r="E28" i="6"/>
  <c r="E29" i="6" s="1"/>
  <c r="C1852" i="3"/>
  <c r="C1853" i="3"/>
  <c r="C1855" i="3"/>
  <c r="C1856" i="3"/>
  <c r="C1858" i="3"/>
  <c r="C1859" i="3"/>
  <c r="C1861" i="3"/>
  <c r="C1862" i="3"/>
  <c r="C1864" i="3"/>
  <c r="C1865" i="3"/>
  <c r="C1867" i="3"/>
  <c r="C1868" i="3"/>
  <c r="C1870" i="3"/>
  <c r="C1871"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B1926" i="3" s="1"/>
  <c r="C1825" i="3"/>
  <c r="C1826" i="3"/>
  <c r="C1828" i="3"/>
  <c r="C1829" i="3"/>
  <c r="C1831" i="3"/>
  <c r="C1832" i="3"/>
  <c r="C1834" i="3"/>
  <c r="C1835" i="3"/>
  <c r="C1837" i="3"/>
  <c r="C1838" i="3"/>
  <c r="C1840" i="3"/>
  <c r="C1841" i="3"/>
  <c r="C1843" i="3"/>
  <c r="C1844" i="3"/>
  <c r="C1846" i="3"/>
  <c r="C1847" i="3"/>
  <c r="C1849" i="3"/>
  <c r="C1850" i="3"/>
  <c r="C1808" i="3"/>
  <c r="C1810" i="3"/>
  <c r="C1811" i="3"/>
  <c r="C1813" i="3"/>
  <c r="C1814" i="3"/>
  <c r="C1816" i="3"/>
  <c r="C1817" i="3"/>
  <c r="C1819" i="3"/>
  <c r="C1820" i="3"/>
  <c r="C1822" i="3"/>
  <c r="C1823" i="3"/>
  <c r="C1789" i="3"/>
  <c r="C1790" i="3"/>
  <c r="C1792" i="3"/>
  <c r="C1793" i="3"/>
  <c r="C1795" i="3"/>
  <c r="C1796" i="3"/>
  <c r="C1798" i="3"/>
  <c r="C1799" i="3"/>
  <c r="C1801" i="3"/>
  <c r="C1802" i="3"/>
  <c r="C1804" i="3"/>
  <c r="C1805" i="3"/>
  <c r="C1807" i="3"/>
  <c r="C1759" i="3"/>
  <c r="C1760" i="3"/>
  <c r="C1762" i="3"/>
  <c r="C1763" i="3"/>
  <c r="C1765" i="3"/>
  <c r="C1766" i="3"/>
  <c r="C1768" i="3"/>
  <c r="C1769" i="3"/>
  <c r="C1771" i="3"/>
  <c r="C1772" i="3"/>
  <c r="C1774" i="3"/>
  <c r="C1775" i="3"/>
  <c r="C1777" i="3"/>
  <c r="C1778" i="3"/>
  <c r="C1780" i="3"/>
  <c r="C1781" i="3"/>
  <c r="C1783" i="3"/>
  <c r="C1784" i="3"/>
  <c r="C1786" i="3"/>
  <c r="C1787" i="3"/>
  <c r="C1717" i="3"/>
  <c r="C1718" i="3"/>
  <c r="C1720" i="3"/>
  <c r="C1721" i="3"/>
  <c r="C1723" i="3"/>
  <c r="C1724" i="3"/>
  <c r="C1726" i="3"/>
  <c r="C1727" i="3"/>
  <c r="C1729" i="3"/>
  <c r="C1730" i="3"/>
  <c r="C1732" i="3"/>
  <c r="C1733" i="3"/>
  <c r="C1735" i="3"/>
  <c r="C1736" i="3"/>
  <c r="C1738" i="3"/>
  <c r="C1739" i="3"/>
  <c r="C1741" i="3"/>
  <c r="C1742" i="3"/>
  <c r="C1744" i="3"/>
  <c r="C1745" i="3"/>
  <c r="C1747" i="3"/>
  <c r="C1748" i="3"/>
  <c r="C1750" i="3"/>
  <c r="C1751" i="3"/>
  <c r="C1753" i="3"/>
  <c r="C1754" i="3"/>
  <c r="C1756" i="3"/>
  <c r="C1757" i="3"/>
  <c r="C1694" i="3"/>
  <c r="C1696" i="3"/>
  <c r="C1697" i="3"/>
  <c r="C1699" i="3"/>
  <c r="C1700" i="3"/>
  <c r="C1702" i="3"/>
  <c r="C1703" i="3"/>
  <c r="C1705" i="3"/>
  <c r="C1706" i="3"/>
  <c r="C1708" i="3"/>
  <c r="C1709" i="3"/>
  <c r="C1711" i="3"/>
  <c r="C1712" i="3"/>
  <c r="C1714" i="3"/>
  <c r="C1715" i="3"/>
  <c r="H193" i="6" l="1"/>
  <c r="F194" i="6"/>
  <c r="G193" i="6"/>
  <c r="E30" i="6" s="1"/>
  <c r="B1826" i="3"/>
  <c r="B1916" i="3"/>
  <c r="B1900" i="3"/>
  <c r="B1884" i="3"/>
  <c r="B1868" i="3"/>
  <c r="B1769" i="3"/>
  <c r="B1919" i="3"/>
  <c r="B1903" i="3"/>
  <c r="B1887" i="3"/>
  <c r="B1871" i="3"/>
  <c r="B1808" i="3"/>
  <c r="B1922" i="3"/>
  <c r="B1910" i="3"/>
  <c r="B1906" i="3"/>
  <c r="B1894" i="3"/>
  <c r="B1890" i="3"/>
  <c r="B1878" i="3"/>
  <c r="B1874" i="3"/>
  <c r="B1917" i="3"/>
  <c r="B1913" i="3"/>
  <c r="B1901" i="3"/>
  <c r="B1897" i="3"/>
  <c r="B1885" i="3"/>
  <c r="B1881" i="3"/>
  <c r="B1865" i="3"/>
  <c r="B1841" i="3"/>
  <c r="B1829" i="3"/>
  <c r="B1925" i="3"/>
  <c r="B1921" i="3"/>
  <c r="B1918" i="3"/>
  <c r="B1909" i="3"/>
  <c r="B1905" i="3"/>
  <c r="B1902" i="3"/>
  <c r="B1893" i="3"/>
  <c r="B1889" i="3"/>
  <c r="B1886" i="3"/>
  <c r="B1877" i="3"/>
  <c r="B1721" i="3"/>
  <c r="B1924" i="3"/>
  <c r="B1914" i="3"/>
  <c r="B1911" i="3"/>
  <c r="B1908" i="3"/>
  <c r="B1898" i="3"/>
  <c r="B1895" i="3"/>
  <c r="B1892" i="3"/>
  <c r="B1882" i="3"/>
  <c r="B1879" i="3"/>
  <c r="B1853" i="3"/>
  <c r="B1862" i="3"/>
  <c r="B1832" i="3"/>
  <c r="B1923" i="3"/>
  <c r="B1915" i="3"/>
  <c r="B1907" i="3"/>
  <c r="B1899" i="3"/>
  <c r="B1891" i="3"/>
  <c r="B1883" i="3"/>
  <c r="B1859" i="3"/>
  <c r="B1787" i="3"/>
  <c r="B1802" i="3"/>
  <c r="B1790" i="3"/>
  <c r="B1814" i="3"/>
  <c r="B1850" i="3"/>
  <c r="B1847" i="3"/>
  <c r="B1920" i="3"/>
  <c r="B1912" i="3"/>
  <c r="B1904" i="3"/>
  <c r="B1896" i="3"/>
  <c r="B1888" i="3"/>
  <c r="B1880" i="3"/>
  <c r="B1856" i="3"/>
  <c r="B1736" i="3"/>
  <c r="B1823" i="3"/>
  <c r="B1820" i="3"/>
  <c r="B1835" i="3"/>
  <c r="B1844" i="3"/>
  <c r="B1817" i="3"/>
  <c r="B1811" i="3"/>
  <c r="B1838" i="3"/>
  <c r="B1742" i="3"/>
  <c r="B1730" i="3"/>
  <c r="B1784" i="3"/>
  <c r="B1796" i="3"/>
  <c r="B1793" i="3"/>
  <c r="B1715" i="3"/>
  <c r="B1754" i="3"/>
  <c r="B1781" i="3"/>
  <c r="B1763" i="3"/>
  <c r="B1760" i="3"/>
  <c r="B1709" i="3"/>
  <c r="B1805" i="3"/>
  <c r="B1733" i="3"/>
  <c r="B1718" i="3"/>
  <c r="B1799" i="3"/>
  <c r="B1706" i="3"/>
  <c r="B1724" i="3"/>
  <c r="B1775" i="3"/>
  <c r="B1772" i="3"/>
  <c r="B1748" i="3"/>
  <c r="B1745" i="3"/>
  <c r="B1778" i="3"/>
  <c r="B1766" i="3"/>
  <c r="B1757" i="3"/>
  <c r="B1703" i="3"/>
  <c r="B1751" i="3"/>
  <c r="B1739" i="3"/>
  <c r="B1727" i="3"/>
  <c r="B1697" i="3"/>
  <c r="B1712" i="3"/>
  <c r="B1700" i="3"/>
  <c r="F195" i="6" l="1"/>
  <c r="G194" i="6"/>
  <c r="H194" i="6"/>
  <c r="E32" i="6"/>
  <c r="E31" i="6"/>
  <c r="F196" i="6" l="1"/>
  <c r="G195" i="6"/>
  <c r="H195" i="6"/>
  <c r="E34" i="6"/>
  <c r="E35" i="6" s="1"/>
  <c r="E33" i="6"/>
  <c r="C7" i="3"/>
  <c r="C8" i="3"/>
  <c r="C10" i="3"/>
  <c r="C11" i="3"/>
  <c r="C13" i="3"/>
  <c r="C14" i="3"/>
  <c r="C16" i="3"/>
  <c r="C17" i="3"/>
  <c r="C19" i="3"/>
  <c r="C20" i="3"/>
  <c r="C22" i="3"/>
  <c r="C23" i="3"/>
  <c r="C25" i="3"/>
  <c r="C26" i="3"/>
  <c r="C28" i="3"/>
  <c r="C29" i="3"/>
  <c r="C31" i="3"/>
  <c r="C32" i="3"/>
  <c r="C34" i="3"/>
  <c r="C35" i="3"/>
  <c r="C37" i="3"/>
  <c r="C38" i="3"/>
  <c r="C40" i="3"/>
  <c r="C41" i="3"/>
  <c r="C43" i="3"/>
  <c r="C44" i="3"/>
  <c r="C46" i="3"/>
  <c r="C47" i="3"/>
  <c r="C49" i="3"/>
  <c r="C50" i="3"/>
  <c r="C52" i="3"/>
  <c r="C53" i="3"/>
  <c r="C55" i="3"/>
  <c r="C56" i="3"/>
  <c r="C58" i="3"/>
  <c r="C59" i="3"/>
  <c r="C61" i="3"/>
  <c r="C62" i="3"/>
  <c r="C64" i="3"/>
  <c r="C65" i="3"/>
  <c r="C67" i="3"/>
  <c r="C68" i="3"/>
  <c r="C70" i="3"/>
  <c r="C71" i="3"/>
  <c r="C73" i="3"/>
  <c r="C74" i="3"/>
  <c r="C76" i="3"/>
  <c r="C77" i="3"/>
  <c r="C79" i="3"/>
  <c r="C80" i="3"/>
  <c r="C82" i="3"/>
  <c r="C83" i="3"/>
  <c r="C84" i="3"/>
  <c r="C85" i="3"/>
  <c r="C86" i="3"/>
  <c r="C87" i="3"/>
  <c r="C88" i="3"/>
  <c r="C89" i="3"/>
  <c r="C90" i="3"/>
  <c r="C91" i="3"/>
  <c r="C92" i="3"/>
  <c r="C93" i="3"/>
  <c r="C94" i="3"/>
  <c r="C95" i="3"/>
  <c r="C96" i="3"/>
  <c r="C97" i="3"/>
  <c r="C98" i="3"/>
  <c r="C99" i="3"/>
  <c r="C100" i="3"/>
  <c r="C101" i="3"/>
  <c r="C102" i="3"/>
  <c r="C103" i="3"/>
  <c r="C104" i="3"/>
  <c r="C106" i="3"/>
  <c r="C107" i="3"/>
  <c r="C109" i="3"/>
  <c r="C110" i="3"/>
  <c r="C112" i="3"/>
  <c r="C113" i="3"/>
  <c r="C115" i="3"/>
  <c r="C116" i="3"/>
  <c r="C118" i="3"/>
  <c r="C119" i="3"/>
  <c r="C121" i="3"/>
  <c r="C122" i="3"/>
  <c r="C124" i="3"/>
  <c r="C125" i="3"/>
  <c r="C127" i="3"/>
  <c r="C128" i="3"/>
  <c r="C130" i="3"/>
  <c r="C131" i="3"/>
  <c r="C133" i="3"/>
  <c r="C134" i="3"/>
  <c r="C136" i="3"/>
  <c r="C137" i="3"/>
  <c r="C139" i="3"/>
  <c r="C140" i="3"/>
  <c r="C141" i="3"/>
  <c r="C142" i="3"/>
  <c r="C143" i="3"/>
  <c r="C145" i="3"/>
  <c r="C146" i="3"/>
  <c r="C148" i="3"/>
  <c r="C149" i="3"/>
  <c r="C151" i="3"/>
  <c r="C152" i="3"/>
  <c r="C154" i="3"/>
  <c r="C155" i="3"/>
  <c r="C157" i="3"/>
  <c r="C158" i="3"/>
  <c r="C160" i="3"/>
  <c r="C161" i="3"/>
  <c r="C163" i="3"/>
  <c r="C164" i="3"/>
  <c r="C166" i="3"/>
  <c r="C167" i="3"/>
  <c r="C169" i="3"/>
  <c r="C170" i="3"/>
  <c r="C172" i="3"/>
  <c r="C173" i="3"/>
  <c r="C175" i="3"/>
  <c r="C176" i="3"/>
  <c r="C178" i="3"/>
  <c r="C179" i="3"/>
  <c r="C180" i="3"/>
  <c r="C181" i="3"/>
  <c r="C182" i="3"/>
  <c r="C184" i="3"/>
  <c r="C185" i="3"/>
  <c r="C187" i="3"/>
  <c r="C188" i="3"/>
  <c r="C190" i="3"/>
  <c r="C191" i="3"/>
  <c r="C193" i="3"/>
  <c r="C194" i="3"/>
  <c r="C196" i="3"/>
  <c r="C197" i="3"/>
  <c r="C199" i="3"/>
  <c r="C200" i="3"/>
  <c r="C202" i="3"/>
  <c r="C203" i="3"/>
  <c r="C205" i="3"/>
  <c r="C206" i="3"/>
  <c r="C208" i="3"/>
  <c r="C209" i="3"/>
  <c r="C211" i="3"/>
  <c r="C212" i="3"/>
  <c r="C214" i="3"/>
  <c r="C215" i="3"/>
  <c r="C217" i="3"/>
  <c r="C218" i="3"/>
  <c r="C220" i="3"/>
  <c r="C221" i="3"/>
  <c r="C223" i="3"/>
  <c r="C224" i="3"/>
  <c r="C226" i="3"/>
  <c r="C227" i="3"/>
  <c r="C229" i="3"/>
  <c r="C230" i="3"/>
  <c r="C232" i="3"/>
  <c r="C233" i="3"/>
  <c r="C235" i="3"/>
  <c r="C236" i="3"/>
  <c r="C238" i="3"/>
  <c r="C239" i="3"/>
  <c r="C241" i="3"/>
  <c r="C242" i="3"/>
  <c r="C244" i="3"/>
  <c r="C245" i="3"/>
  <c r="C247" i="3"/>
  <c r="C248" i="3"/>
  <c r="C250" i="3"/>
  <c r="C251" i="3"/>
  <c r="C253" i="3"/>
  <c r="C254" i="3"/>
  <c r="C256" i="3"/>
  <c r="C257" i="3"/>
  <c r="C259" i="3"/>
  <c r="C260" i="3"/>
  <c r="C262" i="3"/>
  <c r="C263" i="3"/>
  <c r="C265" i="3"/>
  <c r="C266" i="3"/>
  <c r="C268" i="3"/>
  <c r="C269" i="3"/>
  <c r="C271" i="3"/>
  <c r="C272" i="3"/>
  <c r="C274" i="3"/>
  <c r="C275" i="3"/>
  <c r="C277" i="3"/>
  <c r="C278" i="3"/>
  <c r="C280" i="3"/>
  <c r="C281" i="3"/>
  <c r="C283" i="3"/>
  <c r="C284" i="3"/>
  <c r="C286" i="3"/>
  <c r="C287" i="3"/>
  <c r="C289" i="3"/>
  <c r="C290" i="3"/>
  <c r="C292" i="3"/>
  <c r="C293" i="3"/>
  <c r="C295" i="3"/>
  <c r="C296" i="3"/>
  <c r="C298" i="3"/>
  <c r="C299" i="3"/>
  <c r="C301" i="3"/>
  <c r="C302" i="3"/>
  <c r="C304" i="3"/>
  <c r="C305" i="3"/>
  <c r="C307" i="3"/>
  <c r="C308" i="3"/>
  <c r="C310" i="3"/>
  <c r="C311" i="3"/>
  <c r="C313" i="3"/>
  <c r="C314" i="3"/>
  <c r="C316" i="3"/>
  <c r="C317" i="3"/>
  <c r="C319" i="3"/>
  <c r="C320" i="3"/>
  <c r="C322" i="3"/>
  <c r="C323" i="3"/>
  <c r="C325" i="3"/>
  <c r="C326" i="3"/>
  <c r="C328" i="3"/>
  <c r="C329" i="3"/>
  <c r="C331" i="3"/>
  <c r="C332" i="3"/>
  <c r="C334" i="3"/>
  <c r="C335" i="3"/>
  <c r="C337" i="3"/>
  <c r="C338" i="3"/>
  <c r="C340" i="3"/>
  <c r="C341" i="3"/>
  <c r="C343" i="3"/>
  <c r="C344" i="3"/>
  <c r="C346" i="3"/>
  <c r="C347" i="3"/>
  <c r="C349" i="3"/>
  <c r="C350" i="3"/>
  <c r="C352" i="3"/>
  <c r="C353" i="3"/>
  <c r="C355" i="3"/>
  <c r="C356" i="3"/>
  <c r="C358" i="3"/>
  <c r="C359" i="3"/>
  <c r="C361" i="3"/>
  <c r="C362" i="3"/>
  <c r="C364" i="3"/>
  <c r="C365" i="3"/>
  <c r="C367" i="3"/>
  <c r="C368" i="3"/>
  <c r="C370" i="3"/>
  <c r="C371" i="3"/>
  <c r="C373" i="3"/>
  <c r="C374" i="3"/>
  <c r="C376" i="3"/>
  <c r="C377" i="3"/>
  <c r="C379" i="3"/>
  <c r="C380" i="3"/>
  <c r="C382" i="3"/>
  <c r="C383" i="3"/>
  <c r="C385" i="3"/>
  <c r="C386" i="3"/>
  <c r="C388" i="3"/>
  <c r="C389" i="3"/>
  <c r="C391" i="3"/>
  <c r="C392" i="3"/>
  <c r="C394" i="3"/>
  <c r="C395" i="3"/>
  <c r="C397" i="3"/>
  <c r="C398" i="3"/>
  <c r="C400" i="3"/>
  <c r="C401" i="3"/>
  <c r="C403" i="3"/>
  <c r="C404" i="3"/>
  <c r="C406" i="3"/>
  <c r="C407" i="3"/>
  <c r="C409" i="3"/>
  <c r="C410" i="3"/>
  <c r="C412" i="3"/>
  <c r="C413" i="3"/>
  <c r="C415" i="3"/>
  <c r="C416" i="3"/>
  <c r="C418" i="3"/>
  <c r="C419" i="3"/>
  <c r="C421" i="3"/>
  <c r="C422" i="3"/>
  <c r="C424" i="3"/>
  <c r="C425" i="3"/>
  <c r="C427" i="3"/>
  <c r="C428" i="3"/>
  <c r="C430" i="3"/>
  <c r="C431" i="3"/>
  <c r="C433" i="3"/>
  <c r="C434" i="3"/>
  <c r="C436" i="3"/>
  <c r="C437" i="3"/>
  <c r="C439" i="3"/>
  <c r="C440" i="3"/>
  <c r="C442" i="3"/>
  <c r="C443" i="3"/>
  <c r="C445" i="3"/>
  <c r="C446" i="3"/>
  <c r="C448" i="3"/>
  <c r="C449" i="3"/>
  <c r="C451" i="3"/>
  <c r="C452" i="3"/>
  <c r="C454" i="3"/>
  <c r="C455" i="3"/>
  <c r="C457" i="3"/>
  <c r="C458" i="3"/>
  <c r="C460" i="3"/>
  <c r="C461" i="3"/>
  <c r="C463" i="3"/>
  <c r="C464" i="3"/>
  <c r="C466" i="3"/>
  <c r="C467" i="3"/>
  <c r="C469" i="3"/>
  <c r="C470" i="3"/>
  <c r="C472" i="3"/>
  <c r="C473" i="3"/>
  <c r="C475" i="3"/>
  <c r="C476" i="3"/>
  <c r="C478" i="3"/>
  <c r="C479" i="3"/>
  <c r="C481" i="3"/>
  <c r="C482" i="3"/>
  <c r="C484" i="3"/>
  <c r="C485" i="3"/>
  <c r="C487" i="3"/>
  <c r="C488" i="3"/>
  <c r="C490" i="3"/>
  <c r="C491" i="3"/>
  <c r="C493" i="3"/>
  <c r="C494" i="3"/>
  <c r="C495" i="3"/>
  <c r="C496" i="3"/>
  <c r="C497" i="3"/>
  <c r="C498" i="3"/>
  <c r="C499" i="3"/>
  <c r="C500" i="3"/>
  <c r="C502" i="3"/>
  <c r="C503" i="3"/>
  <c r="C505" i="3"/>
  <c r="C506" i="3"/>
  <c r="C508" i="3"/>
  <c r="C509" i="3"/>
  <c r="C511" i="3"/>
  <c r="C512" i="3"/>
  <c r="C514" i="3"/>
  <c r="C515" i="3"/>
  <c r="C517" i="3"/>
  <c r="C518" i="3"/>
  <c r="C520" i="3"/>
  <c r="C521" i="3"/>
  <c r="C523" i="3"/>
  <c r="C524" i="3"/>
  <c r="C526" i="3"/>
  <c r="C527" i="3"/>
  <c r="C529" i="3"/>
  <c r="C530" i="3"/>
  <c r="C532" i="3"/>
  <c r="C533" i="3"/>
  <c r="C535" i="3"/>
  <c r="C536" i="3"/>
  <c r="C538" i="3"/>
  <c r="C539" i="3"/>
  <c r="C541" i="3"/>
  <c r="C542" i="3"/>
  <c r="C544" i="3"/>
  <c r="C545" i="3"/>
  <c r="C547" i="3"/>
  <c r="C548" i="3"/>
  <c r="C550" i="3"/>
  <c r="C551" i="3"/>
  <c r="C553" i="3"/>
  <c r="C554" i="3"/>
  <c r="C556" i="3"/>
  <c r="C557" i="3"/>
  <c r="C559" i="3"/>
  <c r="C560" i="3"/>
  <c r="C562" i="3"/>
  <c r="C563" i="3"/>
  <c r="C565" i="3"/>
  <c r="C566" i="3"/>
  <c r="C568" i="3"/>
  <c r="C569" i="3"/>
  <c r="C571" i="3"/>
  <c r="C572" i="3"/>
  <c r="C574" i="3"/>
  <c r="C575" i="3"/>
  <c r="C577" i="3"/>
  <c r="C578" i="3"/>
  <c r="C580" i="3"/>
  <c r="C581" i="3"/>
  <c r="C583" i="3"/>
  <c r="C584" i="3"/>
  <c r="C586" i="3"/>
  <c r="C587" i="3"/>
  <c r="C589" i="3"/>
  <c r="C590" i="3"/>
  <c r="C592" i="3"/>
  <c r="C593" i="3"/>
  <c r="C595" i="3"/>
  <c r="C596" i="3"/>
  <c r="C598" i="3"/>
  <c r="C599" i="3"/>
  <c r="C601" i="3"/>
  <c r="C602" i="3"/>
  <c r="C604" i="3"/>
  <c r="C605" i="3"/>
  <c r="C607" i="3"/>
  <c r="C608" i="3"/>
  <c r="C610" i="3"/>
  <c r="C611" i="3"/>
  <c r="C613" i="3"/>
  <c r="C614" i="3"/>
  <c r="C616" i="3"/>
  <c r="C617" i="3"/>
  <c r="C619" i="3"/>
  <c r="C620" i="3"/>
  <c r="C622" i="3"/>
  <c r="C623" i="3"/>
  <c r="C625" i="3"/>
  <c r="C626" i="3"/>
  <c r="C628" i="3"/>
  <c r="C629" i="3"/>
  <c r="C631" i="3"/>
  <c r="C632" i="3"/>
  <c r="C634" i="3"/>
  <c r="C635" i="3"/>
  <c r="C637" i="3"/>
  <c r="C638" i="3"/>
  <c r="C640" i="3"/>
  <c r="C641" i="3"/>
  <c r="C643" i="3"/>
  <c r="C644" i="3"/>
  <c r="C646" i="3"/>
  <c r="C647" i="3"/>
  <c r="C649" i="3"/>
  <c r="C650" i="3"/>
  <c r="C652" i="3"/>
  <c r="C653" i="3"/>
  <c r="C655" i="3"/>
  <c r="C656" i="3"/>
  <c r="C658" i="3"/>
  <c r="C659" i="3"/>
  <c r="C661" i="3"/>
  <c r="C662" i="3"/>
  <c r="C664" i="3"/>
  <c r="C665" i="3"/>
  <c r="C667" i="3"/>
  <c r="C668" i="3"/>
  <c r="C670" i="3"/>
  <c r="C671" i="3"/>
  <c r="C673" i="3"/>
  <c r="C674" i="3"/>
  <c r="C676" i="3"/>
  <c r="C677" i="3"/>
  <c r="C679" i="3"/>
  <c r="C680" i="3"/>
  <c r="C682" i="3"/>
  <c r="C683" i="3"/>
  <c r="C685" i="3"/>
  <c r="C686" i="3"/>
  <c r="C688" i="3"/>
  <c r="C689" i="3"/>
  <c r="C691" i="3"/>
  <c r="C692" i="3"/>
  <c r="C694" i="3"/>
  <c r="C695" i="3"/>
  <c r="C697" i="3"/>
  <c r="C698" i="3"/>
  <c r="C700" i="3"/>
  <c r="C701" i="3"/>
  <c r="C703" i="3"/>
  <c r="C704" i="3"/>
  <c r="C706" i="3"/>
  <c r="C707" i="3"/>
  <c r="C709" i="3"/>
  <c r="C710" i="3"/>
  <c r="C712" i="3"/>
  <c r="C713" i="3"/>
  <c r="C715" i="3"/>
  <c r="C716" i="3"/>
  <c r="C718" i="3"/>
  <c r="C719" i="3"/>
  <c r="C721" i="3"/>
  <c r="C722" i="3"/>
  <c r="C724" i="3"/>
  <c r="C725" i="3"/>
  <c r="C727" i="3"/>
  <c r="C728" i="3"/>
  <c r="C730" i="3"/>
  <c r="C731" i="3"/>
  <c r="C733" i="3"/>
  <c r="C734" i="3"/>
  <c r="C736" i="3"/>
  <c r="C737" i="3"/>
  <c r="C739" i="3"/>
  <c r="C740" i="3"/>
  <c r="C742" i="3"/>
  <c r="C743" i="3"/>
  <c r="C745" i="3"/>
  <c r="C746" i="3"/>
  <c r="C748" i="3"/>
  <c r="C749" i="3"/>
  <c r="C751" i="3"/>
  <c r="C752" i="3"/>
  <c r="C754" i="3"/>
  <c r="C755" i="3"/>
  <c r="C757" i="3"/>
  <c r="C758" i="3"/>
  <c r="C760" i="3"/>
  <c r="C761" i="3"/>
  <c r="C763" i="3"/>
  <c r="C764" i="3"/>
  <c r="C766" i="3"/>
  <c r="C767" i="3"/>
  <c r="C769" i="3"/>
  <c r="C770" i="3"/>
  <c r="C772" i="3"/>
  <c r="C773" i="3"/>
  <c r="C775" i="3"/>
  <c r="C776" i="3"/>
  <c r="C778" i="3"/>
  <c r="C779" i="3"/>
  <c r="C781" i="3"/>
  <c r="C782" i="3"/>
  <c r="C784" i="3"/>
  <c r="C785" i="3"/>
  <c r="C787" i="3"/>
  <c r="C788" i="3"/>
  <c r="C790" i="3"/>
  <c r="C791" i="3"/>
  <c r="C793" i="3"/>
  <c r="C794" i="3"/>
  <c r="C796" i="3"/>
  <c r="C797" i="3"/>
  <c r="C799" i="3"/>
  <c r="C800" i="3"/>
  <c r="C802" i="3"/>
  <c r="C803" i="3"/>
  <c r="C805" i="3"/>
  <c r="C806" i="3"/>
  <c r="C808" i="3"/>
  <c r="C809" i="3"/>
  <c r="C811" i="3"/>
  <c r="C812" i="3"/>
  <c r="C814" i="3"/>
  <c r="C815" i="3"/>
  <c r="C817" i="3"/>
  <c r="C818" i="3"/>
  <c r="C820" i="3"/>
  <c r="C821" i="3"/>
  <c r="C823" i="3"/>
  <c r="C824" i="3"/>
  <c r="C826" i="3"/>
  <c r="C827" i="3"/>
  <c r="C829" i="3"/>
  <c r="C830" i="3"/>
  <c r="C832" i="3"/>
  <c r="C833" i="3"/>
  <c r="C835" i="3"/>
  <c r="C836" i="3"/>
  <c r="C838" i="3"/>
  <c r="C839" i="3"/>
  <c r="C841" i="3"/>
  <c r="C842" i="3"/>
  <c r="C844" i="3"/>
  <c r="C845" i="3"/>
  <c r="C847" i="3"/>
  <c r="C848" i="3"/>
  <c r="C850" i="3"/>
  <c r="C851" i="3"/>
  <c r="C853" i="3"/>
  <c r="C854" i="3"/>
  <c r="C856" i="3"/>
  <c r="C857" i="3"/>
  <c r="C859" i="3"/>
  <c r="C860" i="3"/>
  <c r="C862" i="3"/>
  <c r="C863" i="3"/>
  <c r="C865" i="3"/>
  <c r="C866" i="3"/>
  <c r="C868" i="3"/>
  <c r="C869" i="3"/>
  <c r="C871" i="3"/>
  <c r="C872" i="3"/>
  <c r="C874" i="3"/>
  <c r="C875" i="3"/>
  <c r="C877" i="3"/>
  <c r="C878" i="3"/>
  <c r="C880" i="3"/>
  <c r="C881" i="3"/>
  <c r="C883" i="3"/>
  <c r="C884" i="3"/>
  <c r="C886" i="3"/>
  <c r="C887" i="3"/>
  <c r="C889" i="3"/>
  <c r="C890" i="3"/>
  <c r="C892" i="3"/>
  <c r="C893" i="3"/>
  <c r="C895" i="3"/>
  <c r="C896" i="3"/>
  <c r="C898" i="3"/>
  <c r="C899" i="3"/>
  <c r="C901" i="3"/>
  <c r="C902" i="3"/>
  <c r="C904" i="3"/>
  <c r="C905" i="3"/>
  <c r="C907" i="3"/>
  <c r="C908" i="3"/>
  <c r="C910" i="3"/>
  <c r="C911" i="3"/>
  <c r="C913" i="3"/>
  <c r="C914" i="3"/>
  <c r="C916" i="3"/>
  <c r="C917" i="3"/>
  <c r="C919" i="3"/>
  <c r="C920" i="3"/>
  <c r="C922" i="3"/>
  <c r="C923" i="3"/>
  <c r="C925" i="3"/>
  <c r="C926" i="3"/>
  <c r="C928" i="3"/>
  <c r="C929" i="3"/>
  <c r="C931" i="3"/>
  <c r="C932" i="3"/>
  <c r="C934" i="3"/>
  <c r="C935" i="3"/>
  <c r="C937" i="3"/>
  <c r="C938" i="3"/>
  <c r="C940" i="3"/>
  <c r="C941" i="3"/>
  <c r="C943" i="3"/>
  <c r="C944" i="3"/>
  <c r="C946" i="3"/>
  <c r="C947" i="3"/>
  <c r="C949" i="3"/>
  <c r="C950" i="3"/>
  <c r="C952" i="3"/>
  <c r="C953" i="3"/>
  <c r="C955" i="3"/>
  <c r="C956" i="3"/>
  <c r="C958" i="3"/>
  <c r="C959" i="3"/>
  <c r="C961" i="3"/>
  <c r="C962" i="3"/>
  <c r="C964" i="3"/>
  <c r="C965" i="3"/>
  <c r="C967" i="3"/>
  <c r="C968" i="3"/>
  <c r="C970" i="3"/>
  <c r="C971" i="3"/>
  <c r="C973" i="3"/>
  <c r="C974" i="3"/>
  <c r="C976" i="3"/>
  <c r="C977" i="3"/>
  <c r="C979" i="3"/>
  <c r="C980" i="3"/>
  <c r="C982" i="3"/>
  <c r="C983" i="3"/>
  <c r="C985" i="3"/>
  <c r="C986" i="3"/>
  <c r="C988" i="3"/>
  <c r="C989" i="3"/>
  <c r="C991" i="3"/>
  <c r="C992" i="3"/>
  <c r="C994" i="3"/>
  <c r="C995" i="3"/>
  <c r="C997" i="3"/>
  <c r="C998" i="3"/>
  <c r="C1000" i="3"/>
  <c r="C1001" i="3"/>
  <c r="C1003" i="3"/>
  <c r="C1004" i="3"/>
  <c r="C1006" i="3"/>
  <c r="C1007" i="3"/>
  <c r="C1009" i="3"/>
  <c r="C1010" i="3"/>
  <c r="C1012" i="3"/>
  <c r="C1013" i="3"/>
  <c r="C1015" i="3"/>
  <c r="C1016" i="3"/>
  <c r="C1018" i="3"/>
  <c r="C1019" i="3"/>
  <c r="C1021" i="3"/>
  <c r="C1022" i="3"/>
  <c r="C1024" i="3"/>
  <c r="C1025" i="3"/>
  <c r="C1027" i="3"/>
  <c r="C1028" i="3"/>
  <c r="C1030" i="3"/>
  <c r="C1031" i="3"/>
  <c r="C1033" i="3"/>
  <c r="C1034" i="3"/>
  <c r="C1036" i="3"/>
  <c r="C1037" i="3"/>
  <c r="C1039" i="3"/>
  <c r="C1040" i="3"/>
  <c r="C1042" i="3"/>
  <c r="C1043" i="3"/>
  <c r="C1045" i="3"/>
  <c r="C1046" i="3"/>
  <c r="C1048" i="3"/>
  <c r="C1049" i="3"/>
  <c r="C1051" i="3"/>
  <c r="C1052" i="3"/>
  <c r="C1054" i="3"/>
  <c r="C1055" i="3"/>
  <c r="C1057" i="3"/>
  <c r="C1058" i="3"/>
  <c r="C1060" i="3"/>
  <c r="C1061" i="3"/>
  <c r="C1063" i="3"/>
  <c r="C1064" i="3"/>
  <c r="C1066" i="3"/>
  <c r="C1067" i="3"/>
  <c r="C1069" i="3"/>
  <c r="C1070" i="3"/>
  <c r="C1072" i="3"/>
  <c r="C1073" i="3"/>
  <c r="C1075" i="3"/>
  <c r="C1076" i="3"/>
  <c r="C1078" i="3"/>
  <c r="C1079" i="3"/>
  <c r="C1081" i="3"/>
  <c r="C1082" i="3"/>
  <c r="C1084" i="3"/>
  <c r="C1085" i="3"/>
  <c r="C1087" i="3"/>
  <c r="C1088" i="3"/>
  <c r="C1090" i="3"/>
  <c r="C1091" i="3"/>
  <c r="C1093" i="3"/>
  <c r="C1094" i="3"/>
  <c r="C1096" i="3"/>
  <c r="C1097" i="3"/>
  <c r="C1099" i="3"/>
  <c r="C1100" i="3"/>
  <c r="C1102" i="3"/>
  <c r="C1103" i="3"/>
  <c r="C1105" i="3"/>
  <c r="C1106" i="3"/>
  <c r="C1108" i="3"/>
  <c r="C1109" i="3"/>
  <c r="C1111" i="3"/>
  <c r="C1112" i="3"/>
  <c r="C1114" i="3"/>
  <c r="C1115" i="3"/>
  <c r="C1117" i="3"/>
  <c r="C1118" i="3"/>
  <c r="C1120" i="3"/>
  <c r="C1121" i="3"/>
  <c r="C1123" i="3"/>
  <c r="C1124" i="3"/>
  <c r="C1126" i="3"/>
  <c r="C1127" i="3"/>
  <c r="C1129" i="3"/>
  <c r="C1130" i="3"/>
  <c r="C1132" i="3"/>
  <c r="C1133" i="3"/>
  <c r="C1135" i="3"/>
  <c r="C1136" i="3"/>
  <c r="C1138" i="3"/>
  <c r="C1139" i="3"/>
  <c r="C1141" i="3"/>
  <c r="C1142" i="3"/>
  <c r="C1144" i="3"/>
  <c r="C1145" i="3"/>
  <c r="C1147" i="3"/>
  <c r="C1148" i="3"/>
  <c r="C1150" i="3"/>
  <c r="C1151" i="3"/>
  <c r="C1153" i="3"/>
  <c r="C1154" i="3"/>
  <c r="C1156" i="3"/>
  <c r="C1157" i="3"/>
  <c r="C1159" i="3"/>
  <c r="C1160" i="3"/>
  <c r="C1162" i="3"/>
  <c r="C1163" i="3"/>
  <c r="C1165" i="3"/>
  <c r="C1166" i="3"/>
  <c r="C1168" i="3"/>
  <c r="C1169" i="3"/>
  <c r="C1171" i="3"/>
  <c r="C1172" i="3"/>
  <c r="C1174" i="3"/>
  <c r="C1175" i="3"/>
  <c r="C1177" i="3"/>
  <c r="C1178" i="3"/>
  <c r="C1180" i="3"/>
  <c r="C1181" i="3"/>
  <c r="C1183" i="3"/>
  <c r="C1184" i="3"/>
  <c r="C1186" i="3"/>
  <c r="C1187" i="3"/>
  <c r="C1189" i="3"/>
  <c r="C1190" i="3"/>
  <c r="C1192" i="3"/>
  <c r="C1193" i="3"/>
  <c r="C1195" i="3"/>
  <c r="C1196" i="3"/>
  <c r="C1198" i="3"/>
  <c r="C1199" i="3"/>
  <c r="C1201" i="3"/>
  <c r="C1202" i="3"/>
  <c r="C1204" i="3"/>
  <c r="C1205" i="3"/>
  <c r="C1207" i="3"/>
  <c r="C1208" i="3"/>
  <c r="C1210" i="3"/>
  <c r="C1211" i="3"/>
  <c r="C1213" i="3"/>
  <c r="C1214" i="3"/>
  <c r="C1216" i="3"/>
  <c r="C1217" i="3"/>
  <c r="C1219" i="3"/>
  <c r="C1220" i="3"/>
  <c r="C1222" i="3"/>
  <c r="C1223" i="3"/>
  <c r="C1225" i="3"/>
  <c r="C1226" i="3"/>
  <c r="C1228" i="3"/>
  <c r="C1229" i="3"/>
  <c r="C1231" i="3"/>
  <c r="C1232" i="3"/>
  <c r="C1234" i="3"/>
  <c r="C1235" i="3"/>
  <c r="C1237" i="3"/>
  <c r="C1238" i="3"/>
  <c r="C1240" i="3"/>
  <c r="C1241" i="3"/>
  <c r="C1243" i="3"/>
  <c r="C1244" i="3"/>
  <c r="C1246" i="3"/>
  <c r="C1247" i="3"/>
  <c r="C1249" i="3"/>
  <c r="C1250" i="3"/>
  <c r="C1252" i="3"/>
  <c r="C1253" i="3"/>
  <c r="C1255" i="3"/>
  <c r="C1256" i="3"/>
  <c r="C1258" i="3"/>
  <c r="C1259" i="3"/>
  <c r="C1261" i="3"/>
  <c r="C1262" i="3"/>
  <c r="C1264" i="3"/>
  <c r="C1265" i="3"/>
  <c r="C1267" i="3"/>
  <c r="C1268" i="3"/>
  <c r="C1270" i="3"/>
  <c r="C1271" i="3"/>
  <c r="C1273" i="3"/>
  <c r="C1274" i="3"/>
  <c r="C1276" i="3"/>
  <c r="C1277" i="3"/>
  <c r="C1279" i="3"/>
  <c r="C1280" i="3"/>
  <c r="C1282" i="3"/>
  <c r="C1283" i="3"/>
  <c r="C1285" i="3"/>
  <c r="C1286" i="3"/>
  <c r="C1288" i="3"/>
  <c r="C1289" i="3"/>
  <c r="C1291" i="3"/>
  <c r="C1292" i="3"/>
  <c r="C1294" i="3"/>
  <c r="C1295" i="3"/>
  <c r="C1297" i="3"/>
  <c r="C1298" i="3"/>
  <c r="C1300" i="3"/>
  <c r="C1301" i="3"/>
  <c r="C1303" i="3"/>
  <c r="C1304" i="3"/>
  <c r="C1306" i="3"/>
  <c r="C1307" i="3"/>
  <c r="C1309" i="3"/>
  <c r="C1310" i="3"/>
  <c r="C1312" i="3"/>
  <c r="C1313" i="3"/>
  <c r="C1315" i="3"/>
  <c r="C1316" i="3"/>
  <c r="C1318" i="3"/>
  <c r="C1319" i="3"/>
  <c r="C1321" i="3"/>
  <c r="C1322" i="3"/>
  <c r="C1324" i="3"/>
  <c r="C1325" i="3"/>
  <c r="C1327" i="3"/>
  <c r="C1328" i="3"/>
  <c r="C1330" i="3"/>
  <c r="C1331" i="3"/>
  <c r="C1333" i="3"/>
  <c r="C1334" i="3"/>
  <c r="C1336" i="3"/>
  <c r="C1337" i="3"/>
  <c r="C1339" i="3"/>
  <c r="C1340" i="3"/>
  <c r="C1342" i="3"/>
  <c r="C1343" i="3"/>
  <c r="C1345" i="3"/>
  <c r="C1346" i="3"/>
  <c r="C1348" i="3"/>
  <c r="C1349" i="3"/>
  <c r="C1351" i="3"/>
  <c r="C1352" i="3"/>
  <c r="C1354" i="3"/>
  <c r="C1355" i="3"/>
  <c r="C1357" i="3"/>
  <c r="C1358" i="3"/>
  <c r="C1360" i="3"/>
  <c r="C1361" i="3"/>
  <c r="C1363" i="3"/>
  <c r="C1364" i="3"/>
  <c r="C1366" i="3"/>
  <c r="C1367" i="3"/>
  <c r="C1369" i="3"/>
  <c r="C1370" i="3"/>
  <c r="C1372" i="3"/>
  <c r="C1373" i="3"/>
  <c r="C1375" i="3"/>
  <c r="C1376" i="3"/>
  <c r="C1378" i="3"/>
  <c r="C1379" i="3"/>
  <c r="C1381" i="3"/>
  <c r="C1382" i="3"/>
  <c r="C1384" i="3"/>
  <c r="C1385" i="3"/>
  <c r="C1387" i="3"/>
  <c r="C1388" i="3"/>
  <c r="C1390" i="3"/>
  <c r="C1391" i="3"/>
  <c r="C1393" i="3"/>
  <c r="C1394" i="3"/>
  <c r="C1396" i="3"/>
  <c r="C1397" i="3"/>
  <c r="C1399" i="3"/>
  <c r="C1400" i="3"/>
  <c r="C1402" i="3"/>
  <c r="C1403" i="3"/>
  <c r="C1405" i="3"/>
  <c r="C1406" i="3"/>
  <c r="C1408" i="3"/>
  <c r="C1409" i="3"/>
  <c r="C1411" i="3"/>
  <c r="C1412" i="3"/>
  <c r="C1414" i="3"/>
  <c r="C1415" i="3"/>
  <c r="C1417" i="3"/>
  <c r="C1418" i="3"/>
  <c r="C1420" i="3"/>
  <c r="C1421" i="3"/>
  <c r="C1423" i="3"/>
  <c r="C1424" i="3"/>
  <c r="C1426" i="3"/>
  <c r="C1427" i="3"/>
  <c r="C1429" i="3"/>
  <c r="C1430" i="3"/>
  <c r="C1432" i="3"/>
  <c r="C1433" i="3"/>
  <c r="C1435" i="3"/>
  <c r="C1436" i="3"/>
  <c r="C1438" i="3"/>
  <c r="C1439" i="3"/>
  <c r="C1441" i="3"/>
  <c r="C1442" i="3"/>
  <c r="C1444" i="3"/>
  <c r="C1445" i="3"/>
  <c r="C1447" i="3"/>
  <c r="C1448" i="3"/>
  <c r="C1450" i="3"/>
  <c r="C1451" i="3"/>
  <c r="C1453" i="3"/>
  <c r="C1454" i="3"/>
  <c r="C1456" i="3"/>
  <c r="C1457" i="3"/>
  <c r="C1459" i="3"/>
  <c r="C1460" i="3"/>
  <c r="C1462" i="3"/>
  <c r="C1463" i="3"/>
  <c r="C1465" i="3"/>
  <c r="C1466" i="3"/>
  <c r="C1468" i="3"/>
  <c r="C1469" i="3"/>
  <c r="C1471" i="3"/>
  <c r="C1472" i="3"/>
  <c r="C1474" i="3"/>
  <c r="C1475" i="3"/>
  <c r="C1477" i="3"/>
  <c r="C1478" i="3"/>
  <c r="C1480" i="3"/>
  <c r="C1481" i="3"/>
  <c r="C1483" i="3"/>
  <c r="C1484" i="3"/>
  <c r="C1486" i="3"/>
  <c r="C1487" i="3"/>
  <c r="C1489" i="3"/>
  <c r="C1490" i="3"/>
  <c r="C1492" i="3"/>
  <c r="C1493" i="3"/>
  <c r="C1495" i="3"/>
  <c r="C1496" i="3"/>
  <c r="C1498" i="3"/>
  <c r="C1499" i="3"/>
  <c r="C1501" i="3"/>
  <c r="C1502" i="3"/>
  <c r="C1504" i="3"/>
  <c r="C1505" i="3"/>
  <c r="C1507" i="3"/>
  <c r="C1508" i="3"/>
  <c r="C1510" i="3"/>
  <c r="C1511" i="3"/>
  <c r="C1513" i="3"/>
  <c r="C1514" i="3"/>
  <c r="C1516" i="3"/>
  <c r="C1517" i="3"/>
  <c r="C1519" i="3"/>
  <c r="C1520" i="3"/>
  <c r="C1522" i="3"/>
  <c r="C1523" i="3"/>
  <c r="C1525" i="3"/>
  <c r="C1526" i="3"/>
  <c r="C1528" i="3"/>
  <c r="C1529" i="3"/>
  <c r="C1531" i="3"/>
  <c r="C1532" i="3"/>
  <c r="C1534" i="3"/>
  <c r="C1535" i="3"/>
  <c r="C1537" i="3"/>
  <c r="C1538" i="3"/>
  <c r="C1540" i="3"/>
  <c r="C1541" i="3"/>
  <c r="C1543" i="3"/>
  <c r="C1544" i="3"/>
  <c r="C1546" i="3"/>
  <c r="C1547" i="3"/>
  <c r="C1549" i="3"/>
  <c r="C1550" i="3"/>
  <c r="C1552" i="3"/>
  <c r="C1553" i="3"/>
  <c r="C1555" i="3"/>
  <c r="C1556" i="3"/>
  <c r="C1558" i="3"/>
  <c r="C1559" i="3"/>
  <c r="C1561" i="3"/>
  <c r="C1562" i="3"/>
  <c r="C1564" i="3"/>
  <c r="C1565" i="3"/>
  <c r="C1567" i="3"/>
  <c r="C1568" i="3"/>
  <c r="C1570" i="3"/>
  <c r="C1571" i="3"/>
  <c r="C1573" i="3"/>
  <c r="C1574" i="3"/>
  <c r="C1576" i="3"/>
  <c r="C1577" i="3"/>
  <c r="C1579" i="3"/>
  <c r="C1580" i="3"/>
  <c r="C1582" i="3"/>
  <c r="C1583" i="3"/>
  <c r="C1585" i="3"/>
  <c r="C1586" i="3"/>
  <c r="C1588" i="3"/>
  <c r="C1589" i="3"/>
  <c r="C1591" i="3"/>
  <c r="C1592" i="3"/>
  <c r="C1594" i="3"/>
  <c r="C1595" i="3"/>
  <c r="C1597" i="3"/>
  <c r="C1598" i="3"/>
  <c r="C1600" i="3"/>
  <c r="C1601" i="3"/>
  <c r="C1603" i="3"/>
  <c r="C1604" i="3"/>
  <c r="C1606" i="3"/>
  <c r="C1607" i="3"/>
  <c r="C1609" i="3"/>
  <c r="C1610" i="3"/>
  <c r="C1612" i="3"/>
  <c r="C1613" i="3"/>
  <c r="C1615" i="3"/>
  <c r="C1616" i="3"/>
  <c r="C1618" i="3"/>
  <c r="C1619" i="3"/>
  <c r="C1621" i="3"/>
  <c r="C1622" i="3"/>
  <c r="C1624" i="3"/>
  <c r="C1625" i="3"/>
  <c r="C1627" i="3"/>
  <c r="C1628" i="3"/>
  <c r="C1630" i="3"/>
  <c r="C1631" i="3"/>
  <c r="C1633" i="3"/>
  <c r="C1634" i="3"/>
  <c r="C1636" i="3"/>
  <c r="C1637" i="3"/>
  <c r="C1639" i="3"/>
  <c r="C1640" i="3"/>
  <c r="C1642" i="3"/>
  <c r="C1643" i="3"/>
  <c r="C1645" i="3"/>
  <c r="C1646" i="3"/>
  <c r="C1648" i="3"/>
  <c r="C1649" i="3"/>
  <c r="C1651" i="3"/>
  <c r="C1652" i="3"/>
  <c r="C1654" i="3"/>
  <c r="C1655" i="3"/>
  <c r="C1657" i="3"/>
  <c r="C1658" i="3"/>
  <c r="C1660" i="3"/>
  <c r="C1661" i="3"/>
  <c r="C1663" i="3"/>
  <c r="C1664" i="3"/>
  <c r="C1666" i="3"/>
  <c r="C1667" i="3"/>
  <c r="C1669" i="3"/>
  <c r="C1670" i="3"/>
  <c r="C1672" i="3"/>
  <c r="C1673" i="3"/>
  <c r="C1675" i="3"/>
  <c r="C1676" i="3"/>
  <c r="C1678" i="3"/>
  <c r="C1679" i="3"/>
  <c r="C1681" i="3"/>
  <c r="C1682" i="3"/>
  <c r="C1684" i="3"/>
  <c r="C1685" i="3"/>
  <c r="C1687" i="3"/>
  <c r="C1688" i="3"/>
  <c r="C1690" i="3"/>
  <c r="C1691" i="3"/>
  <c r="C1693" i="3"/>
  <c r="B1694" i="3" s="1"/>
  <c r="G196" i="6" l="1"/>
  <c r="H196" i="6"/>
  <c r="F197" i="6"/>
  <c r="E36" i="6"/>
  <c r="B1613" i="3"/>
  <c r="B1601" i="3"/>
  <c r="B1622" i="3"/>
  <c r="B1670" i="3"/>
  <c r="B1616" i="3"/>
  <c r="B1604" i="3"/>
  <c r="B1673" i="3"/>
  <c r="B1682" i="3"/>
  <c r="B1676" i="3"/>
  <c r="B1646" i="3"/>
  <c r="B1592" i="3"/>
  <c r="B1685" i="3"/>
  <c r="B1598" i="3"/>
  <c r="B1688" i="3"/>
  <c r="B1658" i="3"/>
  <c r="B1640" i="3"/>
  <c r="B1610" i="3"/>
  <c r="B1664" i="3"/>
  <c r="B1661" i="3"/>
  <c r="B1634" i="3"/>
  <c r="B1691" i="3"/>
  <c r="B1628" i="3"/>
  <c r="B1625" i="3"/>
  <c r="B1637" i="3"/>
  <c r="B1589" i="3"/>
  <c r="B1679" i="3"/>
  <c r="B1652" i="3"/>
  <c r="B1649" i="3"/>
  <c r="B1667" i="3"/>
  <c r="B1655" i="3"/>
  <c r="B1643" i="3"/>
  <c r="B1631" i="3"/>
  <c r="B1619" i="3"/>
  <c r="B1607" i="3"/>
  <c r="B1586" i="3"/>
  <c r="B1595" i="3"/>
  <c r="B1043" i="3"/>
  <c r="H197" i="6" l="1"/>
  <c r="F198" i="6"/>
  <c r="G197" i="6"/>
  <c r="E38" i="6"/>
  <c r="E37" i="6"/>
  <c r="F199" i="6" l="1"/>
  <c r="G198" i="6"/>
  <c r="H198" i="6"/>
  <c r="E40" i="6"/>
  <c r="E39" i="6"/>
  <c r="G199" i="6" l="1"/>
  <c r="H199" i="6"/>
  <c r="F200" i="6"/>
  <c r="E42" i="6"/>
  <c r="E41" i="6"/>
  <c r="G200" i="6" l="1"/>
  <c r="H200" i="6"/>
  <c r="F201" i="6"/>
  <c r="E43" i="6"/>
  <c r="E44" i="6"/>
  <c r="E45" i="6" s="1"/>
  <c r="D38" i="4"/>
  <c r="D39" i="4"/>
  <c r="D40" i="4"/>
  <c r="D41" i="4"/>
  <c r="E41" i="4" s="1"/>
  <c r="F41" i="4" s="1"/>
  <c r="D42" i="4"/>
  <c r="D43" i="4"/>
  <c r="D44" i="4"/>
  <c r="D45" i="4"/>
  <c r="D46" i="4"/>
  <c r="D47" i="4"/>
  <c r="D48" i="4"/>
  <c r="D49" i="4"/>
  <c r="D50" i="4"/>
  <c r="D51" i="4"/>
  <c r="D52" i="4"/>
  <c r="D53" i="4"/>
  <c r="D54" i="4"/>
  <c r="D55" i="4"/>
  <c r="D56" i="4"/>
  <c r="E56" i="4" s="1"/>
  <c r="F56" i="4" s="1"/>
  <c r="D57" i="4"/>
  <c r="E57" i="4" s="1"/>
  <c r="F57" i="4" s="1"/>
  <c r="D58" i="4"/>
  <c r="D59" i="4"/>
  <c r="D60" i="4"/>
  <c r="D61" i="4"/>
  <c r="D62" i="4"/>
  <c r="D63" i="4"/>
  <c r="D64" i="4"/>
  <c r="D65" i="4"/>
  <c r="D66" i="4"/>
  <c r="D67" i="4"/>
  <c r="D68" i="4"/>
  <c r="E68" i="4" s="1"/>
  <c r="F68" i="4" s="1"/>
  <c r="D69" i="4"/>
  <c r="D70" i="4"/>
  <c r="D71" i="4"/>
  <c r="D72" i="4"/>
  <c r="D73" i="4"/>
  <c r="D74" i="4"/>
  <c r="D75" i="4"/>
  <c r="D76" i="4"/>
  <c r="D77" i="4"/>
  <c r="E77" i="4" s="1"/>
  <c r="F77" i="4" s="1"/>
  <c r="D78" i="4"/>
  <c r="E78" i="4" s="1"/>
  <c r="F78" i="4" s="1"/>
  <c r="G78" i="4" s="1"/>
  <c r="D79" i="4"/>
  <c r="D80" i="4"/>
  <c r="E80" i="4" s="1"/>
  <c r="F80" i="4" s="1"/>
  <c r="D81" i="4"/>
  <c r="D82" i="4"/>
  <c r="D83" i="4"/>
  <c r="D84" i="4"/>
  <c r="D85" i="4"/>
  <c r="D86" i="4"/>
  <c r="D87" i="4"/>
  <c r="D88" i="4"/>
  <c r="E88" i="4" s="1"/>
  <c r="F88" i="4" s="1"/>
  <c r="G88" i="4" s="1"/>
  <c r="D89" i="4"/>
  <c r="D90" i="4"/>
  <c r="D91" i="4"/>
  <c r="D92" i="4"/>
  <c r="D93" i="4"/>
  <c r="D94" i="4"/>
  <c r="D95" i="4"/>
  <c r="D96" i="4"/>
  <c r="E96" i="4" s="1"/>
  <c r="F96" i="4" s="1"/>
  <c r="D97" i="4"/>
  <c r="D98" i="4"/>
  <c r="E98" i="4" s="1"/>
  <c r="F98" i="4" s="1"/>
  <c r="D99" i="4"/>
  <c r="D100" i="4"/>
  <c r="E100" i="4" s="1"/>
  <c r="F100" i="4" s="1"/>
  <c r="G100" i="4" s="1"/>
  <c r="D101" i="4"/>
  <c r="E101" i="4" s="1"/>
  <c r="F101" i="4" s="1"/>
  <c r="D102" i="4"/>
  <c r="D103" i="4"/>
  <c r="D104" i="4"/>
  <c r="D105" i="4"/>
  <c r="D106" i="4"/>
  <c r="E106" i="4" s="1"/>
  <c r="F106" i="4" s="1"/>
  <c r="D107" i="4"/>
  <c r="D108" i="4"/>
  <c r="D109" i="4"/>
  <c r="E109" i="4" s="1"/>
  <c r="F109" i="4" s="1"/>
  <c r="D110" i="4"/>
  <c r="E110" i="4" s="1"/>
  <c r="F110" i="4" s="1"/>
  <c r="G110" i="4" s="1"/>
  <c r="D111" i="4"/>
  <c r="D112" i="4"/>
  <c r="D113" i="4"/>
  <c r="D114" i="4"/>
  <c r="D115" i="4"/>
  <c r="D116" i="4"/>
  <c r="D117" i="4"/>
  <c r="D118" i="4"/>
  <c r="D119" i="4"/>
  <c r="D120" i="4"/>
  <c r="E120" i="4" s="1"/>
  <c r="F120" i="4" s="1"/>
  <c r="D121" i="4"/>
  <c r="E121" i="4" s="1"/>
  <c r="F121" i="4" s="1"/>
  <c r="G121" i="4" s="1"/>
  <c r="D122" i="4"/>
  <c r="D123" i="4"/>
  <c r="D124" i="4"/>
  <c r="D125" i="4"/>
  <c r="D126" i="4"/>
  <c r="D127" i="4"/>
  <c r="D128" i="4"/>
  <c r="E128" i="4" s="1"/>
  <c r="F128" i="4" s="1"/>
  <c r="D129" i="4"/>
  <c r="D130" i="4"/>
  <c r="E130" i="4" s="1"/>
  <c r="F130" i="4" s="1"/>
  <c r="D131" i="4"/>
  <c r="D132" i="4"/>
  <c r="D133" i="4"/>
  <c r="E133" i="4" s="1"/>
  <c r="F133" i="4" s="1"/>
  <c r="D134" i="4"/>
  <c r="D135" i="4"/>
  <c r="D136" i="4"/>
  <c r="D137" i="4"/>
  <c r="E137" i="4" s="1"/>
  <c r="F137" i="4" s="1"/>
  <c r="D138" i="4"/>
  <c r="D139" i="4"/>
  <c r="D140" i="4"/>
  <c r="D141" i="4"/>
  <c r="E141" i="4" s="1"/>
  <c r="F141" i="4" s="1"/>
  <c r="G141" i="4" s="1"/>
  <c r="D142" i="4"/>
  <c r="E142" i="4" s="1"/>
  <c r="F142" i="4" s="1"/>
  <c r="D143" i="4"/>
  <c r="D144" i="4"/>
  <c r="D145" i="4"/>
  <c r="D146" i="4"/>
  <c r="D147" i="4"/>
  <c r="D148" i="4"/>
  <c r="D149" i="4"/>
  <c r="E149" i="4" s="1"/>
  <c r="F149" i="4" s="1"/>
  <c r="D150" i="4"/>
  <c r="D151" i="4"/>
  <c r="D152" i="4"/>
  <c r="D153" i="4"/>
  <c r="D154" i="4"/>
  <c r="D155" i="4"/>
  <c r="D156" i="4"/>
  <c r="E156" i="4" s="1"/>
  <c r="F156" i="4" s="1"/>
  <c r="G156" i="4" s="1"/>
  <c r="D157" i="4"/>
  <c r="E157" i="4" s="1"/>
  <c r="F157" i="4" s="1"/>
  <c r="D158" i="4"/>
  <c r="D159" i="4"/>
  <c r="D160" i="4"/>
  <c r="D161" i="4"/>
  <c r="D162" i="4"/>
  <c r="E162" i="4" s="1"/>
  <c r="F162" i="4" s="1"/>
  <c r="D163" i="4"/>
  <c r="D164" i="4"/>
  <c r="D165" i="4"/>
  <c r="D166" i="4"/>
  <c r="E166" i="4" s="1"/>
  <c r="F166" i="4" s="1"/>
  <c r="D167" i="4"/>
  <c r="D168" i="4"/>
  <c r="E168" i="4" s="1"/>
  <c r="F168" i="4" s="1"/>
  <c r="G168" i="4" s="1"/>
  <c r="D169" i="4"/>
  <c r="E169" i="4" s="1"/>
  <c r="F169" i="4" s="1"/>
  <c r="D170" i="4"/>
  <c r="D171" i="4"/>
  <c r="D172" i="4"/>
  <c r="E172" i="4" s="1"/>
  <c r="F172" i="4" s="1"/>
  <c r="G172" i="4" s="1"/>
  <c r="D173" i="4"/>
  <c r="E173" i="4" s="1"/>
  <c r="F173" i="4" s="1"/>
  <c r="G173" i="4" s="1"/>
  <c r="D174" i="4"/>
  <c r="D175" i="4"/>
  <c r="D176" i="4"/>
  <c r="D177" i="4"/>
  <c r="E177" i="4" s="1"/>
  <c r="F177" i="4" s="1"/>
  <c r="D178" i="4"/>
  <c r="E178" i="4" s="1"/>
  <c r="F178" i="4" s="1"/>
  <c r="D179" i="4"/>
  <c r="D180" i="4"/>
  <c r="D181" i="4"/>
  <c r="D182" i="4"/>
  <c r="E182" i="4" s="1"/>
  <c r="F182" i="4" s="1"/>
  <c r="D183" i="4"/>
  <c r="D184" i="4"/>
  <c r="D185" i="4"/>
  <c r="D186" i="4"/>
  <c r="E186" i="4" s="1"/>
  <c r="F186" i="4" s="1"/>
  <c r="D187" i="4"/>
  <c r="D188" i="4"/>
  <c r="E188" i="4" s="1"/>
  <c r="F188" i="4" s="1"/>
  <c r="G188" i="4" s="1"/>
  <c r="D189" i="4"/>
  <c r="E189" i="4" s="1"/>
  <c r="F189" i="4" s="1"/>
  <c r="D190" i="4"/>
  <c r="E190" i="4" s="1"/>
  <c r="F190" i="4" s="1"/>
  <c r="D191" i="4"/>
  <c r="D192" i="4"/>
  <c r="D193" i="4"/>
  <c r="D194" i="4"/>
  <c r="E194" i="4" s="1"/>
  <c r="F194" i="4" s="1"/>
  <c r="D195" i="4"/>
  <c r="D196" i="4"/>
  <c r="D197" i="4"/>
  <c r="D198" i="4"/>
  <c r="E198" i="4" s="1"/>
  <c r="F198" i="4" s="1"/>
  <c r="D199" i="4"/>
  <c r="D200" i="4"/>
  <c r="E200" i="4" s="1"/>
  <c r="F200" i="4" s="1"/>
  <c r="D201" i="4"/>
  <c r="D202" i="4"/>
  <c r="D203" i="4"/>
  <c r="D204" i="4"/>
  <c r="E204" i="4" s="1"/>
  <c r="F204" i="4" s="1"/>
  <c r="G204" i="4" s="1"/>
  <c r="D205" i="4"/>
  <c r="D206" i="4"/>
  <c r="D207" i="4"/>
  <c r="D208" i="4"/>
  <c r="D209" i="4"/>
  <c r="E209" i="4" s="1"/>
  <c r="F209" i="4" s="1"/>
  <c r="G209" i="4" s="1"/>
  <c r="D210" i="4"/>
  <c r="E210" i="4" s="1"/>
  <c r="F210" i="4" s="1"/>
  <c r="G210" i="4" s="1"/>
  <c r="D211" i="4"/>
  <c r="D212" i="4"/>
  <c r="D213" i="4"/>
  <c r="D214" i="4"/>
  <c r="D215" i="4"/>
  <c r="D216" i="4"/>
  <c r="E216" i="4" s="1"/>
  <c r="F216" i="4" s="1"/>
  <c r="D217" i="4"/>
  <c r="E217" i="4" s="1"/>
  <c r="F217" i="4" s="1"/>
  <c r="G217" i="4" s="1"/>
  <c r="D218" i="4"/>
  <c r="D219" i="4"/>
  <c r="D220" i="4"/>
  <c r="E220" i="4" s="1"/>
  <c r="F220" i="4" s="1"/>
  <c r="D221" i="4"/>
  <c r="E221" i="4" s="1"/>
  <c r="F221" i="4" s="1"/>
  <c r="D222" i="4"/>
  <c r="D223" i="4"/>
  <c r="D224" i="4"/>
  <c r="D225" i="4"/>
  <c r="E225" i="4" s="1"/>
  <c r="F225" i="4" s="1"/>
  <c r="D226" i="4"/>
  <c r="E226" i="4" s="1"/>
  <c r="F226" i="4" s="1"/>
  <c r="D227" i="4"/>
  <c r="D228" i="4"/>
  <c r="D229" i="4"/>
  <c r="E229" i="4" s="1"/>
  <c r="F229" i="4" s="1"/>
  <c r="D230" i="4"/>
  <c r="E230" i="4" s="1"/>
  <c r="F230" i="4" s="1"/>
  <c r="D231" i="4"/>
  <c r="D232" i="4"/>
  <c r="E232" i="4" s="1"/>
  <c r="F232" i="4" s="1"/>
  <c r="D233" i="4"/>
  <c r="D234" i="4"/>
  <c r="D235" i="4"/>
  <c r="E235" i="4" s="1"/>
  <c r="F235" i="4" s="1"/>
  <c r="D236" i="4"/>
  <c r="D237" i="4"/>
  <c r="E237" i="4" s="1"/>
  <c r="F237" i="4" s="1"/>
  <c r="D238" i="4"/>
  <c r="D239" i="4"/>
  <c r="D240" i="4"/>
  <c r="D241" i="4"/>
  <c r="E241" i="4" s="1"/>
  <c r="F241" i="4" s="1"/>
  <c r="G241" i="4" s="1"/>
  <c r="D242" i="4"/>
  <c r="E242" i="4" s="1"/>
  <c r="F242" i="4" s="1"/>
  <c r="G242" i="4" s="1"/>
  <c r="D243" i="4"/>
  <c r="D244" i="4"/>
  <c r="D245" i="4"/>
  <c r="D246" i="4"/>
  <c r="D247" i="4"/>
  <c r="D248" i="4"/>
  <c r="D249" i="4"/>
  <c r="D250" i="4"/>
  <c r="D251" i="4"/>
  <c r="D252" i="4"/>
  <c r="E252" i="4" s="1"/>
  <c r="F252" i="4" s="1"/>
  <c r="D253" i="4"/>
  <c r="E253" i="4" s="1"/>
  <c r="F253" i="4" s="1"/>
  <c r="D254" i="4"/>
  <c r="D255" i="4"/>
  <c r="D256" i="4"/>
  <c r="D257" i="4"/>
  <c r="E257" i="4" s="1"/>
  <c r="F257" i="4" s="1"/>
  <c r="D258" i="4"/>
  <c r="E258" i="4" s="1"/>
  <c r="F258" i="4" s="1"/>
  <c r="D259" i="4"/>
  <c r="D260" i="4"/>
  <c r="E260" i="4" s="1"/>
  <c r="F260" i="4" s="1"/>
  <c r="D261" i="4"/>
  <c r="D262" i="4"/>
  <c r="E262" i="4" s="1"/>
  <c r="F262" i="4" s="1"/>
  <c r="D263" i="4"/>
  <c r="D264" i="4"/>
  <c r="E264" i="4" s="1"/>
  <c r="F264" i="4" s="1"/>
  <c r="D265" i="4"/>
  <c r="E265" i="4" s="1"/>
  <c r="F265" i="4" s="1"/>
  <c r="D266" i="4"/>
  <c r="D267" i="4"/>
  <c r="D268" i="4"/>
  <c r="E268" i="4" s="1"/>
  <c r="F268" i="4" s="1"/>
  <c r="D269" i="4"/>
  <c r="D270" i="4"/>
  <c r="D271" i="4"/>
  <c r="D272" i="4"/>
  <c r="D273" i="4"/>
  <c r="E273" i="4" s="1"/>
  <c r="F273" i="4" s="1"/>
  <c r="D274" i="4"/>
  <c r="E274" i="4" s="1"/>
  <c r="F274" i="4" s="1"/>
  <c r="D275" i="4"/>
  <c r="D276" i="4"/>
  <c r="E276" i="4" s="1"/>
  <c r="F276" i="4" s="1"/>
  <c r="D277" i="4"/>
  <c r="D278" i="4"/>
  <c r="D279" i="4"/>
  <c r="D280" i="4"/>
  <c r="D281" i="4"/>
  <c r="E281" i="4"/>
  <c r="F281" i="4" s="1"/>
  <c r="D282" i="4"/>
  <c r="D283" i="4"/>
  <c r="D284" i="4"/>
  <c r="E284" i="4"/>
  <c r="F284" i="4" s="1"/>
  <c r="D285" i="4"/>
  <c r="E285" i="4" s="1"/>
  <c r="F285" i="4" s="1"/>
  <c r="D286" i="4"/>
  <c r="D287" i="4"/>
  <c r="D288" i="4"/>
  <c r="D289" i="4"/>
  <c r="E289" i="4" s="1"/>
  <c r="F289" i="4" s="1"/>
  <c r="D290" i="4"/>
  <c r="E290" i="4" s="1"/>
  <c r="F290" i="4" s="1"/>
  <c r="D291" i="4"/>
  <c r="D292" i="4"/>
  <c r="E292" i="4" s="1"/>
  <c r="F292" i="4" s="1"/>
  <c r="D293" i="4"/>
  <c r="E293" i="4" s="1"/>
  <c r="F293" i="4" s="1"/>
  <c r="D294" i="4"/>
  <c r="E294" i="4" s="1"/>
  <c r="F294" i="4" s="1"/>
  <c r="D295" i="4"/>
  <c r="D296" i="4"/>
  <c r="D297" i="4"/>
  <c r="E297" i="4" s="1"/>
  <c r="F297" i="4" s="1"/>
  <c r="D298" i="4"/>
  <c r="D299" i="4"/>
  <c r="D300" i="4"/>
  <c r="E300" i="4" s="1"/>
  <c r="F300" i="4" s="1"/>
  <c r="D301" i="4"/>
  <c r="E301" i="4" s="1"/>
  <c r="F301" i="4" s="1"/>
  <c r="D302" i="4"/>
  <c r="E302" i="4" s="1"/>
  <c r="F302" i="4" s="1"/>
  <c r="D303" i="4"/>
  <c r="D304" i="4"/>
  <c r="D305" i="4"/>
  <c r="E305" i="4" s="1"/>
  <c r="F305" i="4" s="1"/>
  <c r="D306" i="4"/>
  <c r="E306" i="4" s="1"/>
  <c r="F306" i="4" s="1"/>
  <c r="D307" i="4"/>
  <c r="D308" i="4"/>
  <c r="E308" i="4" s="1"/>
  <c r="F308" i="4" s="1"/>
  <c r="D309" i="4"/>
  <c r="E309" i="4" s="1"/>
  <c r="F309" i="4" s="1"/>
  <c r="D310" i="4"/>
  <c r="E310" i="4" s="1"/>
  <c r="F310" i="4" s="1"/>
  <c r="D311" i="4"/>
  <c r="D312" i="4"/>
  <c r="D313" i="4"/>
  <c r="E313" i="4" s="1"/>
  <c r="F313" i="4" s="1"/>
  <c r="D314" i="4"/>
  <c r="D315" i="4"/>
  <c r="D316" i="4"/>
  <c r="E316" i="4" s="1"/>
  <c r="F316" i="4" s="1"/>
  <c r="D317" i="4"/>
  <c r="E317" i="4" s="1"/>
  <c r="F317" i="4" s="1"/>
  <c r="D318" i="4"/>
  <c r="E318" i="4" s="1"/>
  <c r="F318" i="4" s="1"/>
  <c r="D319" i="4"/>
  <c r="D320" i="4"/>
  <c r="D321" i="4"/>
  <c r="E321" i="4" s="1"/>
  <c r="F321" i="4" s="1"/>
  <c r="D322" i="4"/>
  <c r="E322" i="4" s="1"/>
  <c r="F322" i="4" s="1"/>
  <c r="D323" i="4"/>
  <c r="D324" i="4"/>
  <c r="E324" i="4" s="1"/>
  <c r="F324" i="4" s="1"/>
  <c r="D325" i="4"/>
  <c r="E325" i="4" s="1"/>
  <c r="F325" i="4" s="1"/>
  <c r="D326" i="4"/>
  <c r="E326" i="4" s="1"/>
  <c r="F326" i="4" s="1"/>
  <c r="D327" i="4"/>
  <c r="D328" i="4"/>
  <c r="D329" i="4"/>
  <c r="E329" i="4" s="1"/>
  <c r="F329" i="4" s="1"/>
  <c r="D330" i="4"/>
  <c r="D331" i="4"/>
  <c r="D332" i="4"/>
  <c r="E332" i="4" s="1"/>
  <c r="F332" i="4" s="1"/>
  <c r="D333" i="4"/>
  <c r="E333" i="4" s="1"/>
  <c r="F333" i="4" s="1"/>
  <c r="D334" i="4"/>
  <c r="E334" i="4" s="1"/>
  <c r="F334" i="4" s="1"/>
  <c r="D335" i="4"/>
  <c r="D336" i="4"/>
  <c r="D337" i="4"/>
  <c r="E337" i="4" s="1"/>
  <c r="F337" i="4" s="1"/>
  <c r="D338" i="4"/>
  <c r="E338" i="4" s="1"/>
  <c r="F338" i="4" s="1"/>
  <c r="D339" i="4"/>
  <c r="D340" i="4"/>
  <c r="D341" i="4"/>
  <c r="E341" i="4" s="1"/>
  <c r="F341" i="4" s="1"/>
  <c r="D342" i="4"/>
  <c r="E342" i="4" s="1"/>
  <c r="F342" i="4" s="1"/>
  <c r="D343" i="4"/>
  <c r="D344" i="4"/>
  <c r="D345" i="4"/>
  <c r="D346" i="4"/>
  <c r="D347" i="4"/>
  <c r="D348" i="4"/>
  <c r="D349" i="4"/>
  <c r="E349" i="4" s="1"/>
  <c r="F349" i="4" s="1"/>
  <c r="D350" i="4"/>
  <c r="E350" i="4" s="1"/>
  <c r="F350" i="4" s="1"/>
  <c r="D351" i="4"/>
  <c r="D352" i="4"/>
  <c r="D353" i="4"/>
  <c r="E353" i="4" s="1"/>
  <c r="F353" i="4" s="1"/>
  <c r="D354" i="4"/>
  <c r="D355" i="4"/>
  <c r="D356" i="4"/>
  <c r="E356" i="4" s="1"/>
  <c r="F356" i="4" s="1"/>
  <c r="D357" i="4"/>
  <c r="E357" i="4" s="1"/>
  <c r="F357" i="4" s="1"/>
  <c r="D358" i="4"/>
  <c r="E358" i="4" s="1"/>
  <c r="F358" i="4" s="1"/>
  <c r="D359" i="4"/>
  <c r="D360" i="4"/>
  <c r="D361" i="4"/>
  <c r="D362" i="4"/>
  <c r="D363" i="4"/>
  <c r="D364" i="4"/>
  <c r="D365" i="4"/>
  <c r="E365" i="4" s="1"/>
  <c r="F365" i="4" s="1"/>
  <c r="D366" i="4"/>
  <c r="E366" i="4" s="1"/>
  <c r="F366" i="4" s="1"/>
  <c r="D367" i="4"/>
  <c r="D368" i="4"/>
  <c r="D369" i="4"/>
  <c r="D370" i="4"/>
  <c r="D371" i="4"/>
  <c r="D372" i="4"/>
  <c r="D373" i="4"/>
  <c r="E373" i="4" s="1"/>
  <c r="F373" i="4" s="1"/>
  <c r="D374" i="4"/>
  <c r="E374" i="4" s="1"/>
  <c r="F374" i="4" s="1"/>
  <c r="D375" i="4"/>
  <c r="D376" i="4"/>
  <c r="D377" i="4"/>
  <c r="D378" i="4"/>
  <c r="D379" i="4"/>
  <c r="D380" i="4"/>
  <c r="D381" i="4"/>
  <c r="E381" i="4" s="1"/>
  <c r="F381" i="4" s="1"/>
  <c r="D382" i="4"/>
  <c r="E382" i="4" s="1"/>
  <c r="F382" i="4" s="1"/>
  <c r="D383" i="4"/>
  <c r="D384" i="4"/>
  <c r="D385" i="4"/>
  <c r="E385" i="4" s="1"/>
  <c r="F385" i="4" s="1"/>
  <c r="D386" i="4"/>
  <c r="D387" i="4"/>
  <c r="D388" i="4"/>
  <c r="E388" i="4" s="1"/>
  <c r="F388" i="4" s="1"/>
  <c r="D389" i="4"/>
  <c r="E389" i="4" s="1"/>
  <c r="F389" i="4" s="1"/>
  <c r="D390" i="4"/>
  <c r="E390" i="4" s="1"/>
  <c r="F390" i="4" s="1"/>
  <c r="D391" i="4"/>
  <c r="D392" i="4"/>
  <c r="D393" i="4"/>
  <c r="D394" i="4"/>
  <c r="D395" i="4"/>
  <c r="D396" i="4"/>
  <c r="D397" i="4"/>
  <c r="E397" i="4" s="1"/>
  <c r="F397" i="4" s="1"/>
  <c r="D398" i="4"/>
  <c r="E398" i="4" s="1"/>
  <c r="F398" i="4" s="1"/>
  <c r="D399" i="4"/>
  <c r="D400" i="4"/>
  <c r="D401" i="4"/>
  <c r="D402" i="4"/>
  <c r="D403" i="4"/>
  <c r="D404" i="4"/>
  <c r="D405" i="4"/>
  <c r="E405" i="4" s="1"/>
  <c r="F405" i="4" s="1"/>
  <c r="D406" i="4"/>
  <c r="E406" i="4" s="1"/>
  <c r="F406" i="4" s="1"/>
  <c r="D407" i="4"/>
  <c r="D408" i="4"/>
  <c r="D409" i="4"/>
  <c r="D410" i="4"/>
  <c r="D411" i="4"/>
  <c r="D412" i="4"/>
  <c r="D413" i="4"/>
  <c r="E413" i="4" s="1"/>
  <c r="F413" i="4" s="1"/>
  <c r="D414" i="4"/>
  <c r="E414" i="4" s="1"/>
  <c r="F414" i="4" s="1"/>
  <c r="D415" i="4"/>
  <c r="D416" i="4"/>
  <c r="D417" i="4"/>
  <c r="E417" i="4"/>
  <c r="F417" i="4" s="1"/>
  <c r="D418" i="4"/>
  <c r="D419" i="4"/>
  <c r="D420" i="4"/>
  <c r="E420" i="4"/>
  <c r="F420" i="4" s="1"/>
  <c r="D421" i="4"/>
  <c r="E421" i="4" s="1"/>
  <c r="F421" i="4" s="1"/>
  <c r="G421" i="4" s="1"/>
  <c r="D422" i="4"/>
  <c r="E422" i="4" s="1"/>
  <c r="F422" i="4" s="1"/>
  <c r="D423" i="4"/>
  <c r="D424" i="4"/>
  <c r="D425" i="4"/>
  <c r="E425" i="4" s="1"/>
  <c r="F425" i="4" s="1"/>
  <c r="G425" i="4" s="1"/>
  <c r="D426" i="4"/>
  <c r="E426" i="4" s="1"/>
  <c r="F426" i="4" s="1"/>
  <c r="G426" i="4" s="1"/>
  <c r="D427" i="4"/>
  <c r="D428" i="4"/>
  <c r="E428" i="4" s="1"/>
  <c r="F428" i="4" s="1"/>
  <c r="G428" i="4" s="1"/>
  <c r="D429" i="4"/>
  <c r="E429" i="4" s="1"/>
  <c r="F429" i="4" s="1"/>
  <c r="G429" i="4" s="1"/>
  <c r="D430" i="4"/>
  <c r="E430" i="4" s="1"/>
  <c r="F430" i="4" s="1"/>
  <c r="D431" i="4"/>
  <c r="D432" i="4"/>
  <c r="D433" i="4"/>
  <c r="D434" i="4"/>
  <c r="E434" i="4" s="1"/>
  <c r="F434" i="4" s="1"/>
  <c r="D435" i="4"/>
  <c r="D436" i="4"/>
  <c r="E436" i="4" s="1"/>
  <c r="F436" i="4" s="1"/>
  <c r="D437" i="4"/>
  <c r="E437" i="4" s="1"/>
  <c r="F437" i="4" s="1"/>
  <c r="G437" i="4" s="1"/>
  <c r="D438" i="4"/>
  <c r="E438" i="4" s="1"/>
  <c r="F438" i="4" s="1"/>
  <c r="D439" i="4"/>
  <c r="D440" i="4"/>
  <c r="D441" i="4"/>
  <c r="D442" i="4"/>
  <c r="E442" i="4" s="1"/>
  <c r="F442" i="4" s="1"/>
  <c r="G442" i="4" s="1"/>
  <c r="D443" i="4"/>
  <c r="E443" i="4" s="1"/>
  <c r="F443" i="4" s="1"/>
  <c r="D444" i="4"/>
  <c r="E444" i="4" s="1"/>
  <c r="F444" i="4" s="1"/>
  <c r="G444" i="4" s="1"/>
  <c r="D445" i="4"/>
  <c r="E445" i="4" s="1"/>
  <c r="F445" i="4" s="1"/>
  <c r="G445" i="4" s="1"/>
  <c r="H445" i="4" s="1"/>
  <c r="D446" i="4"/>
  <c r="E446" i="4" s="1"/>
  <c r="F446" i="4" s="1"/>
  <c r="D447" i="4"/>
  <c r="E447" i="4" s="1"/>
  <c r="F447" i="4" s="1"/>
  <c r="D448" i="4"/>
  <c r="D449" i="4"/>
  <c r="E449" i="4" s="1"/>
  <c r="F449" i="4" s="1"/>
  <c r="G449" i="4" s="1"/>
  <c r="D450" i="4"/>
  <c r="D451" i="4"/>
  <c r="D452" i="4"/>
  <c r="E452" i="4" s="1"/>
  <c r="F452" i="4" s="1"/>
  <c r="D453" i="4"/>
  <c r="E453" i="4" s="1"/>
  <c r="F453" i="4" s="1"/>
  <c r="G453" i="4" s="1"/>
  <c r="D454" i="4"/>
  <c r="E454" i="4" s="1"/>
  <c r="F454" i="4" s="1"/>
  <c r="G454" i="4" s="1"/>
  <c r="D455" i="4"/>
  <c r="E455" i="4" s="1"/>
  <c r="F455" i="4" s="1"/>
  <c r="D456" i="4"/>
  <c r="D457" i="4"/>
  <c r="D3" i="4"/>
  <c r="D4" i="4"/>
  <c r="D5" i="4"/>
  <c r="E5" i="4"/>
  <c r="F5" i="4" s="1"/>
  <c r="D6" i="4"/>
  <c r="D7" i="4"/>
  <c r="D8" i="4"/>
  <c r="D9" i="4"/>
  <c r="D10" i="4"/>
  <c r="D11" i="4"/>
  <c r="D12" i="4"/>
  <c r="D13" i="4"/>
  <c r="D14" i="4"/>
  <c r="D15" i="4"/>
  <c r="E15" i="4" s="1"/>
  <c r="F15" i="4" s="1"/>
  <c r="D16" i="4"/>
  <c r="D17" i="4"/>
  <c r="E17" i="4" s="1"/>
  <c r="F17" i="4" s="1"/>
  <c r="D18" i="4"/>
  <c r="D19" i="4"/>
  <c r="D20" i="4"/>
  <c r="D21" i="4"/>
  <c r="D22" i="4"/>
  <c r="D23" i="4"/>
  <c r="E23" i="4" s="1"/>
  <c r="F23" i="4" s="1"/>
  <c r="D24" i="4"/>
  <c r="E24" i="4" s="1"/>
  <c r="F24" i="4" s="1"/>
  <c r="D25" i="4"/>
  <c r="E25" i="4" s="1"/>
  <c r="F25" i="4" s="1"/>
  <c r="D26" i="4"/>
  <c r="D27" i="4"/>
  <c r="D28" i="4"/>
  <c r="D29" i="4"/>
  <c r="D30" i="4"/>
  <c r="D31" i="4"/>
  <c r="E31" i="4" s="1"/>
  <c r="F31" i="4" s="1"/>
  <c r="D32" i="4"/>
  <c r="D33" i="4"/>
  <c r="D34" i="4"/>
  <c r="D35" i="4"/>
  <c r="D36" i="4"/>
  <c r="D37" i="4"/>
  <c r="D2" i="4"/>
  <c r="E2" i="4" s="1"/>
  <c r="F2" i="4" s="1"/>
  <c r="H201" i="6" l="1"/>
  <c r="F202" i="6"/>
  <c r="G201" i="6"/>
  <c r="E46" i="6" s="1"/>
  <c r="H429" i="4"/>
  <c r="H173" i="4"/>
  <c r="I173" i="4" s="1"/>
  <c r="J173" i="4" s="1"/>
  <c r="L173" i="4" s="1"/>
  <c r="B173" i="4" s="1"/>
  <c r="C173" i="4" s="1"/>
  <c r="E323" i="4"/>
  <c r="F323" i="4" s="1"/>
  <c r="E320" i="4"/>
  <c r="F320" i="4" s="1"/>
  <c r="G320" i="4" s="1"/>
  <c r="H320" i="4" s="1"/>
  <c r="E307" i="4"/>
  <c r="F307" i="4" s="1"/>
  <c r="G307" i="4" s="1"/>
  <c r="H307" i="4" s="1"/>
  <c r="E304" i="4"/>
  <c r="F304" i="4" s="1"/>
  <c r="G304" i="4" s="1"/>
  <c r="E288" i="4"/>
  <c r="F288" i="4" s="1"/>
  <c r="E278" i="4"/>
  <c r="F278" i="4" s="1"/>
  <c r="G278" i="4" s="1"/>
  <c r="H278" i="4" s="1"/>
  <c r="E275" i="4"/>
  <c r="F275" i="4" s="1"/>
  <c r="G275" i="4" s="1"/>
  <c r="H275" i="4" s="1"/>
  <c r="E272" i="4"/>
  <c r="F272" i="4" s="1"/>
  <c r="G272" i="4" s="1"/>
  <c r="E250" i="4"/>
  <c r="F250" i="4" s="1"/>
  <c r="E245" i="4"/>
  <c r="F245" i="4" s="1"/>
  <c r="G245" i="4" s="1"/>
  <c r="H245" i="4" s="1"/>
  <c r="E239" i="4"/>
  <c r="F239" i="4" s="1"/>
  <c r="G239" i="4" s="1"/>
  <c r="E236" i="4"/>
  <c r="F236" i="4" s="1"/>
  <c r="G236" i="4" s="1"/>
  <c r="H236" i="4" s="1"/>
  <c r="E233" i="4"/>
  <c r="F233" i="4" s="1"/>
  <c r="G233" i="4" s="1"/>
  <c r="E215" i="4"/>
  <c r="F215" i="4" s="1"/>
  <c r="G215" i="4" s="1"/>
  <c r="H215" i="4" s="1"/>
  <c r="E208" i="4"/>
  <c r="F208" i="4" s="1"/>
  <c r="E202" i="4"/>
  <c r="F202" i="4" s="1"/>
  <c r="G202" i="4" s="1"/>
  <c r="E150" i="4"/>
  <c r="F150" i="4" s="1"/>
  <c r="G150" i="4" s="1"/>
  <c r="E111" i="4"/>
  <c r="F111" i="4" s="1"/>
  <c r="G111" i="4" s="1"/>
  <c r="E108" i="4"/>
  <c r="F108" i="4" s="1"/>
  <c r="G108" i="4" s="1"/>
  <c r="H108" i="4" s="1"/>
  <c r="I108" i="4" s="1"/>
  <c r="J108" i="4" s="1"/>
  <c r="L108" i="4" s="1"/>
  <c r="B108" i="4" s="1"/>
  <c r="C108" i="4" s="1"/>
  <c r="E67" i="4"/>
  <c r="F67" i="4" s="1"/>
  <c r="G67" i="4" s="1"/>
  <c r="E63" i="4"/>
  <c r="F63" i="4" s="1"/>
  <c r="G63" i="4" s="1"/>
  <c r="E35" i="4"/>
  <c r="F35" i="4" s="1"/>
  <c r="G35" i="4" s="1"/>
  <c r="H35" i="4" s="1"/>
  <c r="E32" i="4"/>
  <c r="F32" i="4" s="1"/>
  <c r="G32" i="4" s="1"/>
  <c r="H32" i="4" s="1"/>
  <c r="I32" i="4" s="1"/>
  <c r="J32" i="4" s="1"/>
  <c r="L32" i="4" s="1"/>
  <c r="B32" i="4" s="1"/>
  <c r="C32" i="4" s="1"/>
  <c r="E29" i="4"/>
  <c r="F29" i="4" s="1"/>
  <c r="G29" i="4" s="1"/>
  <c r="H29" i="4" s="1"/>
  <c r="E12" i="4"/>
  <c r="F12" i="4" s="1"/>
  <c r="G12" i="4" s="1"/>
  <c r="E8" i="4"/>
  <c r="F8" i="4" s="1"/>
  <c r="E427" i="4"/>
  <c r="F427" i="4" s="1"/>
  <c r="G427" i="4" s="1"/>
  <c r="H427" i="4" s="1"/>
  <c r="E396" i="4"/>
  <c r="F396" i="4" s="1"/>
  <c r="E392" i="4"/>
  <c r="F392" i="4" s="1"/>
  <c r="G392" i="4" s="1"/>
  <c r="E346" i="4"/>
  <c r="F346" i="4" s="1"/>
  <c r="E244" i="4"/>
  <c r="F244" i="4" s="1"/>
  <c r="G220" i="4"/>
  <c r="H220" i="4" s="1"/>
  <c r="I220" i="4" s="1"/>
  <c r="E214" i="4"/>
  <c r="F214" i="4" s="1"/>
  <c r="G214" i="4" s="1"/>
  <c r="E160" i="4"/>
  <c r="F160" i="4" s="1"/>
  <c r="G160" i="4" s="1"/>
  <c r="E104" i="4"/>
  <c r="F104" i="4" s="1"/>
  <c r="G104" i="4" s="1"/>
  <c r="H104" i="4" s="1"/>
  <c r="E66" i="4"/>
  <c r="F66" i="4" s="1"/>
  <c r="G66" i="4" s="1"/>
  <c r="E40" i="4"/>
  <c r="F40" i="4" s="1"/>
  <c r="E34" i="4"/>
  <c r="F34" i="4" s="1"/>
  <c r="G34" i="4" s="1"/>
  <c r="H34" i="4" s="1"/>
  <c r="I34" i="4" s="1"/>
  <c r="J34" i="4" s="1"/>
  <c r="L34" i="4" s="1"/>
  <c r="B34" i="4" s="1"/>
  <c r="C34" i="4" s="1"/>
  <c r="E28" i="4"/>
  <c r="F28" i="4" s="1"/>
  <c r="E21" i="4"/>
  <c r="F21" i="4" s="1"/>
  <c r="G21" i="4" s="1"/>
  <c r="H21" i="4" s="1"/>
  <c r="E11" i="4"/>
  <c r="F11" i="4" s="1"/>
  <c r="G11" i="4" s="1"/>
  <c r="H11" i="4" s="1"/>
  <c r="E7" i="4"/>
  <c r="F7" i="4" s="1"/>
  <c r="G7" i="4" s="1"/>
  <c r="H7" i="4" s="1"/>
  <c r="E4" i="4"/>
  <c r="F4" i="4" s="1"/>
  <c r="G4" i="4" s="1"/>
  <c r="H4" i="4" s="1"/>
  <c r="I4" i="4" s="1"/>
  <c r="J4" i="4" s="1"/>
  <c r="L4" i="4" s="1"/>
  <c r="B4" i="4" s="1"/>
  <c r="C4" i="4" s="1"/>
  <c r="E451" i="4"/>
  <c r="F451" i="4" s="1"/>
  <c r="G451" i="4" s="1"/>
  <c r="H451" i="4" s="1"/>
  <c r="E448" i="4"/>
  <c r="F448" i="4" s="1"/>
  <c r="G448" i="4" s="1"/>
  <c r="E441" i="4"/>
  <c r="F441" i="4" s="1"/>
  <c r="E431" i="4"/>
  <c r="F431" i="4" s="1"/>
  <c r="E424" i="4"/>
  <c r="F424" i="4" s="1"/>
  <c r="G424" i="4" s="1"/>
  <c r="E409" i="4"/>
  <c r="F409" i="4" s="1"/>
  <c r="G409" i="4" s="1"/>
  <c r="H409" i="4" s="1"/>
  <c r="E402" i="4"/>
  <c r="F402" i="4" s="1"/>
  <c r="G402" i="4" s="1"/>
  <c r="H402" i="4" s="1"/>
  <c r="E399" i="4"/>
  <c r="F399" i="4" s="1"/>
  <c r="E395" i="4"/>
  <c r="F395" i="4" s="1"/>
  <c r="G395" i="4" s="1"/>
  <c r="H395" i="4" s="1"/>
  <c r="E391" i="4"/>
  <c r="F391" i="4" s="1"/>
  <c r="G391" i="4" s="1"/>
  <c r="H391" i="4" s="1"/>
  <c r="E377" i="4"/>
  <c r="F377" i="4" s="1"/>
  <c r="G377" i="4" s="1"/>
  <c r="H377" i="4" s="1"/>
  <c r="E370" i="4"/>
  <c r="F370" i="4" s="1"/>
  <c r="G370" i="4" s="1"/>
  <c r="H370" i="4" s="1"/>
  <c r="E367" i="4"/>
  <c r="F367" i="4" s="1"/>
  <c r="G367" i="4" s="1"/>
  <c r="H367" i="4" s="1"/>
  <c r="E363" i="4"/>
  <c r="F363" i="4" s="1"/>
  <c r="G363" i="4" s="1"/>
  <c r="H363" i="4" s="1"/>
  <c r="E359" i="4"/>
  <c r="F359" i="4" s="1"/>
  <c r="G359" i="4" s="1"/>
  <c r="H359" i="4" s="1"/>
  <c r="E345" i="4"/>
  <c r="F345" i="4" s="1"/>
  <c r="E331" i="4"/>
  <c r="F331" i="4" s="1"/>
  <c r="G331" i="4" s="1"/>
  <c r="H331" i="4" s="1"/>
  <c r="E328" i="4"/>
  <c r="F328" i="4" s="1"/>
  <c r="G328" i="4" s="1"/>
  <c r="E315" i="4"/>
  <c r="F315" i="4" s="1"/>
  <c r="G315" i="4" s="1"/>
  <c r="H315" i="4" s="1"/>
  <c r="E312" i="4"/>
  <c r="F312" i="4" s="1"/>
  <c r="G312" i="4" s="1"/>
  <c r="E299" i="4"/>
  <c r="F299" i="4" s="1"/>
  <c r="G299" i="4" s="1"/>
  <c r="H299" i="4" s="1"/>
  <c r="E296" i="4"/>
  <c r="F296" i="4" s="1"/>
  <c r="G296" i="4" s="1"/>
  <c r="E286" i="4"/>
  <c r="F286" i="4" s="1"/>
  <c r="G286" i="4" s="1"/>
  <c r="H286" i="4" s="1"/>
  <c r="E283" i="4"/>
  <c r="F283" i="4" s="1"/>
  <c r="G283" i="4" s="1"/>
  <c r="E280" i="4"/>
  <c r="F280" i="4" s="1"/>
  <c r="G280" i="4" s="1"/>
  <c r="H280" i="4" s="1"/>
  <c r="E270" i="4"/>
  <c r="F270" i="4" s="1"/>
  <c r="G270" i="4" s="1"/>
  <c r="H270" i="4" s="1"/>
  <c r="E267" i="4"/>
  <c r="F267" i="4" s="1"/>
  <c r="G267" i="4" s="1"/>
  <c r="H267" i="4" s="1"/>
  <c r="E254" i="4"/>
  <c r="F254" i="4" s="1"/>
  <c r="G254" i="4" s="1"/>
  <c r="H254" i="4" s="1"/>
  <c r="E251" i="4"/>
  <c r="F251" i="4" s="1"/>
  <c r="G251" i="4" s="1"/>
  <c r="H251" i="4" s="1"/>
  <c r="E248" i="4"/>
  <c r="F248" i="4" s="1"/>
  <c r="G248" i="4" s="1"/>
  <c r="H248" i="4" s="1"/>
  <c r="E243" i="4"/>
  <c r="F243" i="4" s="1"/>
  <c r="G243" i="4" s="1"/>
  <c r="H243" i="4" s="1"/>
  <c r="E238" i="4"/>
  <c r="F238" i="4" s="1"/>
  <c r="E231" i="4"/>
  <c r="F231" i="4" s="1"/>
  <c r="G231" i="4" s="1"/>
  <c r="E228" i="4"/>
  <c r="F228" i="4" s="1"/>
  <c r="G228" i="4" s="1"/>
  <c r="H228" i="4" s="1"/>
  <c r="E222" i="4"/>
  <c r="F222" i="4" s="1"/>
  <c r="G222" i="4" s="1"/>
  <c r="H222" i="4" s="1"/>
  <c r="E219" i="4"/>
  <c r="F219" i="4" s="1"/>
  <c r="E197" i="4"/>
  <c r="F197" i="4" s="1"/>
  <c r="G197" i="4" s="1"/>
  <c r="E187" i="4"/>
  <c r="F187" i="4" s="1"/>
  <c r="G187" i="4" s="1"/>
  <c r="H187" i="4" s="1"/>
  <c r="E184" i="4"/>
  <c r="F184" i="4" s="1"/>
  <c r="G184" i="4" s="1"/>
  <c r="E170" i="4"/>
  <c r="F170" i="4" s="1"/>
  <c r="G170" i="4" s="1"/>
  <c r="H170" i="4" s="1"/>
  <c r="E167" i="4"/>
  <c r="F167" i="4" s="1"/>
  <c r="G167" i="4" s="1"/>
  <c r="H167" i="4" s="1"/>
  <c r="E148" i="4"/>
  <c r="F148" i="4" s="1"/>
  <c r="G148" i="4" s="1"/>
  <c r="E144" i="4"/>
  <c r="F144" i="4" s="1"/>
  <c r="G144" i="4" s="1"/>
  <c r="H141" i="4"/>
  <c r="I141" i="4" s="1"/>
  <c r="J141" i="4" s="1"/>
  <c r="L141" i="4" s="1"/>
  <c r="B141" i="4" s="1"/>
  <c r="C141" i="4" s="1"/>
  <c r="E138" i="4"/>
  <c r="F138" i="4" s="1"/>
  <c r="G138" i="4" s="1"/>
  <c r="E135" i="4"/>
  <c r="F135" i="4" s="1"/>
  <c r="E132" i="4"/>
  <c r="F132" i="4" s="1"/>
  <c r="G132" i="4" s="1"/>
  <c r="E125" i="4"/>
  <c r="F125" i="4" s="1"/>
  <c r="G125" i="4" s="1"/>
  <c r="H125" i="4" s="1"/>
  <c r="E117" i="4"/>
  <c r="F117" i="4" s="1"/>
  <c r="G117" i="4" s="1"/>
  <c r="H117" i="4" s="1"/>
  <c r="E113" i="4"/>
  <c r="F113" i="4" s="1"/>
  <c r="G113" i="4" s="1"/>
  <c r="E103" i="4"/>
  <c r="F103" i="4" s="1"/>
  <c r="G103" i="4" s="1"/>
  <c r="E97" i="4"/>
  <c r="F97" i="4" s="1"/>
  <c r="G97" i="4" s="1"/>
  <c r="E94" i="4"/>
  <c r="F94" i="4" s="1"/>
  <c r="G94" i="4" s="1"/>
  <c r="H94" i="4" s="1"/>
  <c r="E90" i="4"/>
  <c r="F90" i="4" s="1"/>
  <c r="G90" i="4" s="1"/>
  <c r="H90" i="4" s="1"/>
  <c r="E86" i="4"/>
  <c r="F86" i="4" s="1"/>
  <c r="G86" i="4" s="1"/>
  <c r="H86" i="4" s="1"/>
  <c r="E82" i="4"/>
  <c r="F82" i="4" s="1"/>
  <c r="G82" i="4" s="1"/>
  <c r="E79" i="4"/>
  <c r="F79" i="4" s="1"/>
  <c r="G79" i="4" s="1"/>
  <c r="H79" i="4" s="1"/>
  <c r="E76" i="4"/>
  <c r="F76" i="4" s="1"/>
  <c r="G76" i="4" s="1"/>
  <c r="H76" i="4" s="1"/>
  <c r="E72" i="4"/>
  <c r="F72" i="4" s="1"/>
  <c r="G72" i="4" s="1"/>
  <c r="E61" i="4"/>
  <c r="F61" i="4" s="1"/>
  <c r="E50" i="4"/>
  <c r="F50" i="4" s="1"/>
  <c r="E47" i="4"/>
  <c r="F47" i="4" s="1"/>
  <c r="G47" i="4" s="1"/>
  <c r="E43" i="4"/>
  <c r="F43" i="4" s="1"/>
  <c r="G43" i="4" s="1"/>
  <c r="E39" i="4"/>
  <c r="F39" i="4" s="1"/>
  <c r="G39" i="4" s="1"/>
  <c r="E36" i="4"/>
  <c r="F36" i="4" s="1"/>
  <c r="G36" i="4" s="1"/>
  <c r="H36" i="4" s="1"/>
  <c r="I36" i="4" s="1"/>
  <c r="J36" i="4" s="1"/>
  <c r="L36" i="4" s="1"/>
  <c r="B36" i="4" s="1"/>
  <c r="C36" i="4" s="1"/>
  <c r="E30" i="4"/>
  <c r="F30" i="4" s="1"/>
  <c r="G30" i="4" s="1"/>
  <c r="H30" i="4" s="1"/>
  <c r="I30" i="4" s="1"/>
  <c r="J30" i="4" s="1"/>
  <c r="L30" i="4" s="1"/>
  <c r="B30" i="4" s="1"/>
  <c r="C30" i="4" s="1"/>
  <c r="E26" i="4"/>
  <c r="F26" i="4" s="1"/>
  <c r="G26" i="4" s="1"/>
  <c r="H26" i="4" s="1"/>
  <c r="I26" i="4" s="1"/>
  <c r="J26" i="4" s="1"/>
  <c r="L26" i="4" s="1"/>
  <c r="B26" i="4" s="1"/>
  <c r="C26" i="4" s="1"/>
  <c r="E9" i="4"/>
  <c r="F9" i="4" s="1"/>
  <c r="G9" i="4" s="1"/>
  <c r="H9" i="4" s="1"/>
  <c r="E457" i="4"/>
  <c r="F457" i="4" s="1"/>
  <c r="E435" i="4"/>
  <c r="F435" i="4" s="1"/>
  <c r="G435" i="4" s="1"/>
  <c r="H435" i="4" s="1"/>
  <c r="E432" i="4"/>
  <c r="F432" i="4" s="1"/>
  <c r="G432" i="4" s="1"/>
  <c r="E423" i="4"/>
  <c r="F423" i="4" s="1"/>
  <c r="G423" i="4" s="1"/>
  <c r="H423" i="4" s="1"/>
  <c r="E418" i="4"/>
  <c r="F418" i="4" s="1"/>
  <c r="G418" i="4" s="1"/>
  <c r="H418" i="4" s="1"/>
  <c r="E415" i="4"/>
  <c r="F415" i="4" s="1"/>
  <c r="G415" i="4" s="1"/>
  <c r="H415" i="4" s="1"/>
  <c r="E411" i="4"/>
  <c r="F411" i="4" s="1"/>
  <c r="G411" i="4" s="1"/>
  <c r="H411" i="4" s="1"/>
  <c r="E407" i="4"/>
  <c r="F407" i="4" s="1"/>
  <c r="G407" i="4" s="1"/>
  <c r="H407" i="4" s="1"/>
  <c r="E393" i="4"/>
  <c r="F393" i="4" s="1"/>
  <c r="G393" i="4" s="1"/>
  <c r="H393" i="4" s="1"/>
  <c r="E386" i="4"/>
  <c r="F386" i="4" s="1"/>
  <c r="G386" i="4" s="1"/>
  <c r="H386" i="4" s="1"/>
  <c r="E383" i="4"/>
  <c r="F383" i="4" s="1"/>
  <c r="G383" i="4" s="1"/>
  <c r="H383" i="4" s="1"/>
  <c r="E379" i="4"/>
  <c r="F379" i="4" s="1"/>
  <c r="G379" i="4" s="1"/>
  <c r="H379" i="4" s="1"/>
  <c r="E375" i="4"/>
  <c r="F375" i="4" s="1"/>
  <c r="G375" i="4" s="1"/>
  <c r="H375" i="4" s="1"/>
  <c r="E361" i="4"/>
  <c r="F361" i="4" s="1"/>
  <c r="G361" i="4" s="1"/>
  <c r="H361" i="4" s="1"/>
  <c r="E354" i="4"/>
  <c r="F354" i="4" s="1"/>
  <c r="E351" i="4"/>
  <c r="F351" i="4" s="1"/>
  <c r="G351" i="4" s="1"/>
  <c r="H351" i="4" s="1"/>
  <c r="E347" i="4"/>
  <c r="F347" i="4" s="1"/>
  <c r="G347" i="4" s="1"/>
  <c r="H347" i="4" s="1"/>
  <c r="E343" i="4"/>
  <c r="F343" i="4" s="1"/>
  <c r="G343" i="4" s="1"/>
  <c r="H343" i="4" s="1"/>
  <c r="E339" i="4"/>
  <c r="F339" i="4" s="1"/>
  <c r="E336" i="4"/>
  <c r="F336" i="4" s="1"/>
  <c r="G336" i="4" s="1"/>
  <c r="H336" i="4" s="1"/>
  <c r="E291" i="4"/>
  <c r="F291" i="4" s="1"/>
  <c r="E259" i="4"/>
  <c r="F259" i="4" s="1"/>
  <c r="G259" i="4" s="1"/>
  <c r="E256" i="4"/>
  <c r="F256" i="4" s="1"/>
  <c r="G256" i="4" s="1"/>
  <c r="E224" i="4"/>
  <c r="F224" i="4" s="1"/>
  <c r="G224" i="4" s="1"/>
  <c r="E212" i="4"/>
  <c r="F212" i="4" s="1"/>
  <c r="G212" i="4" s="1"/>
  <c r="H212" i="4" s="1"/>
  <c r="I212" i="4" s="1"/>
  <c r="J212" i="4" s="1"/>
  <c r="L212" i="4" s="1"/>
  <c r="B212" i="4" s="1"/>
  <c r="C212" i="4" s="1"/>
  <c r="E165" i="4"/>
  <c r="F165" i="4" s="1"/>
  <c r="G165" i="4" s="1"/>
  <c r="H165" i="4" s="1"/>
  <c r="E161" i="4"/>
  <c r="F161" i="4" s="1"/>
  <c r="G161" i="4" s="1"/>
  <c r="H161" i="4" s="1"/>
  <c r="E105" i="4"/>
  <c r="F105" i="4" s="1"/>
  <c r="G105" i="4" s="1"/>
  <c r="H105" i="4" s="1"/>
  <c r="E70" i="4"/>
  <c r="F70" i="4" s="1"/>
  <c r="G70" i="4" s="1"/>
  <c r="E22" i="4"/>
  <c r="F22" i="4" s="1"/>
  <c r="G22" i="4" s="1"/>
  <c r="H22" i="4" s="1"/>
  <c r="I22" i="4" s="1"/>
  <c r="J22" i="4" s="1"/>
  <c r="L22" i="4" s="1"/>
  <c r="B22" i="4" s="1"/>
  <c r="C22" i="4" s="1"/>
  <c r="E18" i="4"/>
  <c r="F18" i="4" s="1"/>
  <c r="G18" i="4" s="1"/>
  <c r="H18" i="4" s="1"/>
  <c r="I18" i="4" s="1"/>
  <c r="J18" i="4" s="1"/>
  <c r="L18" i="4" s="1"/>
  <c r="B18" i="4" s="1"/>
  <c r="C18" i="4" s="1"/>
  <c r="E439" i="4"/>
  <c r="F439" i="4" s="1"/>
  <c r="G439" i="4" s="1"/>
  <c r="H439" i="4" s="1"/>
  <c r="E410" i="4"/>
  <c r="F410" i="4" s="1"/>
  <c r="G410" i="4" s="1"/>
  <c r="H410" i="4" s="1"/>
  <c r="E378" i="4"/>
  <c r="F378" i="4" s="1"/>
  <c r="G378" i="4" s="1"/>
  <c r="H378" i="4" s="1"/>
  <c r="E364" i="4"/>
  <c r="F364" i="4" s="1"/>
  <c r="G364" i="4" s="1"/>
  <c r="H364" i="4" s="1"/>
  <c r="E360" i="4"/>
  <c r="F360" i="4" s="1"/>
  <c r="G360" i="4" s="1"/>
  <c r="H360" i="4" s="1"/>
  <c r="E211" i="4"/>
  <c r="F211" i="4" s="1"/>
  <c r="G211" i="4" s="1"/>
  <c r="H211" i="4" s="1"/>
  <c r="E207" i="4"/>
  <c r="F207" i="4" s="1"/>
  <c r="G207" i="4" s="1"/>
  <c r="H207" i="4" s="1"/>
  <c r="E174" i="4"/>
  <c r="F174" i="4" s="1"/>
  <c r="G174" i="4" s="1"/>
  <c r="H174" i="4" s="1"/>
  <c r="E171" i="4"/>
  <c r="F171" i="4" s="1"/>
  <c r="G171" i="4" s="1"/>
  <c r="H171" i="4" s="1"/>
  <c r="E164" i="4"/>
  <c r="F164" i="4" s="1"/>
  <c r="G164" i="4" s="1"/>
  <c r="E126" i="4"/>
  <c r="F126" i="4" s="1"/>
  <c r="G126" i="4" s="1"/>
  <c r="H126" i="4" s="1"/>
  <c r="E122" i="4"/>
  <c r="F122" i="4" s="1"/>
  <c r="E118" i="4"/>
  <c r="F118" i="4" s="1"/>
  <c r="G118" i="4" s="1"/>
  <c r="E114" i="4"/>
  <c r="F114" i="4" s="1"/>
  <c r="G114" i="4" s="1"/>
  <c r="H114" i="4" s="1"/>
  <c r="E107" i="4"/>
  <c r="F107" i="4" s="1"/>
  <c r="G107" i="4" s="1"/>
  <c r="E73" i="4"/>
  <c r="F73" i="4" s="1"/>
  <c r="G73" i="4" s="1"/>
  <c r="H73" i="4" s="1"/>
  <c r="E44" i="4"/>
  <c r="F44" i="4" s="1"/>
  <c r="E37" i="4"/>
  <c r="F37" i="4" s="1"/>
  <c r="G37" i="4" s="1"/>
  <c r="H37" i="4" s="1"/>
  <c r="E33" i="4"/>
  <c r="F33" i="4" s="1"/>
  <c r="G33" i="4" s="1"/>
  <c r="H33" i="4" s="1"/>
  <c r="E27" i="4"/>
  <c r="F27" i="4" s="1"/>
  <c r="G27" i="4" s="1"/>
  <c r="H27" i="4" s="1"/>
  <c r="E20" i="4"/>
  <c r="F20" i="4" s="1"/>
  <c r="E14" i="4"/>
  <c r="F14" i="4" s="1"/>
  <c r="G14" i="4" s="1"/>
  <c r="H14" i="4" s="1"/>
  <c r="I14" i="4" s="1"/>
  <c r="J14" i="4" s="1"/>
  <c r="L14" i="4" s="1"/>
  <c r="B14" i="4" s="1"/>
  <c r="C14" i="4" s="1"/>
  <c r="E10" i="4"/>
  <c r="F10" i="4" s="1"/>
  <c r="G10" i="4" s="1"/>
  <c r="E456" i="4"/>
  <c r="F456" i="4" s="1"/>
  <c r="G456" i="4" s="1"/>
  <c r="E450" i="4"/>
  <c r="F450" i="4" s="1"/>
  <c r="G450" i="4" s="1"/>
  <c r="E440" i="4"/>
  <c r="F440" i="4" s="1"/>
  <c r="E433" i="4"/>
  <c r="F433" i="4" s="1"/>
  <c r="E412" i="4"/>
  <c r="F412" i="4" s="1"/>
  <c r="G412" i="4" s="1"/>
  <c r="H412" i="4" s="1"/>
  <c r="E408" i="4"/>
  <c r="F408" i="4" s="1"/>
  <c r="G408" i="4" s="1"/>
  <c r="E404" i="4"/>
  <c r="F404" i="4" s="1"/>
  <c r="G404" i="4" s="1"/>
  <c r="H404" i="4" s="1"/>
  <c r="E401" i="4"/>
  <c r="F401" i="4" s="1"/>
  <c r="G401" i="4" s="1"/>
  <c r="E394" i="4"/>
  <c r="F394" i="4" s="1"/>
  <c r="G394" i="4" s="1"/>
  <c r="H394" i="4" s="1"/>
  <c r="E380" i="4"/>
  <c r="F380" i="4" s="1"/>
  <c r="E376" i="4"/>
  <c r="F376" i="4" s="1"/>
  <c r="G376" i="4" s="1"/>
  <c r="H376" i="4" s="1"/>
  <c r="E372" i="4"/>
  <c r="F372" i="4" s="1"/>
  <c r="G372" i="4" s="1"/>
  <c r="H372" i="4" s="1"/>
  <c r="E369" i="4"/>
  <c r="F369" i="4" s="1"/>
  <c r="E362" i="4"/>
  <c r="F362" i="4" s="1"/>
  <c r="E348" i="4"/>
  <c r="F348" i="4" s="1"/>
  <c r="G348" i="4" s="1"/>
  <c r="H348" i="4" s="1"/>
  <c r="E344" i="4"/>
  <c r="F344" i="4" s="1"/>
  <c r="G344" i="4" s="1"/>
  <c r="H344" i="4" s="1"/>
  <c r="E340" i="4"/>
  <c r="F340" i="4" s="1"/>
  <c r="E330" i="4"/>
  <c r="F330" i="4" s="1"/>
  <c r="G330" i="4" s="1"/>
  <c r="H330" i="4" s="1"/>
  <c r="E327" i="4"/>
  <c r="F327" i="4" s="1"/>
  <c r="E314" i="4"/>
  <c r="F314" i="4" s="1"/>
  <c r="G314" i="4" s="1"/>
  <c r="H314" i="4" s="1"/>
  <c r="E311" i="4"/>
  <c r="F311" i="4" s="1"/>
  <c r="E298" i="4"/>
  <c r="F298" i="4" s="1"/>
  <c r="G298" i="4" s="1"/>
  <c r="H298" i="4" s="1"/>
  <c r="E295" i="4"/>
  <c r="F295" i="4" s="1"/>
  <c r="E282" i="4"/>
  <c r="F282" i="4" s="1"/>
  <c r="G282" i="4" s="1"/>
  <c r="H282" i="4" s="1"/>
  <c r="E279" i="4"/>
  <c r="F279" i="4" s="1"/>
  <c r="G279" i="4" s="1"/>
  <c r="H279" i="4" s="1"/>
  <c r="E269" i="4"/>
  <c r="F269" i="4" s="1"/>
  <c r="G269" i="4" s="1"/>
  <c r="H269" i="4" s="1"/>
  <c r="E266" i="4"/>
  <c r="F266" i="4" s="1"/>
  <c r="G266" i="4" s="1"/>
  <c r="H266" i="4" s="1"/>
  <c r="E263" i="4"/>
  <c r="F263" i="4" s="1"/>
  <c r="G263" i="4" s="1"/>
  <c r="E246" i="4"/>
  <c r="F246" i="4" s="1"/>
  <c r="E234" i="4"/>
  <c r="F234" i="4" s="1"/>
  <c r="G234" i="4" s="1"/>
  <c r="E227" i="4"/>
  <c r="F227" i="4" s="1"/>
  <c r="G227" i="4" s="1"/>
  <c r="H227" i="4" s="1"/>
  <c r="E218" i="4"/>
  <c r="F218" i="4" s="1"/>
  <c r="G218" i="4" s="1"/>
  <c r="E213" i="4"/>
  <c r="F213" i="4" s="1"/>
  <c r="G213" i="4" s="1"/>
  <c r="H213" i="4" s="1"/>
  <c r="E205" i="4"/>
  <c r="F205" i="4" s="1"/>
  <c r="G205" i="4" s="1"/>
  <c r="E199" i="4"/>
  <c r="F199" i="4" s="1"/>
  <c r="G199" i="4" s="1"/>
  <c r="H199" i="4" s="1"/>
  <c r="E196" i="4"/>
  <c r="F196" i="4" s="1"/>
  <c r="G196" i="4" s="1"/>
  <c r="H196" i="4" s="1"/>
  <c r="E193" i="4"/>
  <c r="F193" i="4" s="1"/>
  <c r="E183" i="4"/>
  <c r="F183" i="4" s="1"/>
  <c r="G183" i="4" s="1"/>
  <c r="H183" i="4" s="1"/>
  <c r="E180" i="4"/>
  <c r="F180" i="4" s="1"/>
  <c r="G180" i="4" s="1"/>
  <c r="E176" i="4"/>
  <c r="F176" i="4" s="1"/>
  <c r="G176" i="4" s="1"/>
  <c r="E158" i="4"/>
  <c r="F158" i="4" s="1"/>
  <c r="E154" i="4"/>
  <c r="F154" i="4" s="1"/>
  <c r="G154" i="4" s="1"/>
  <c r="H154" i="4" s="1"/>
  <c r="E151" i="4"/>
  <c r="F151" i="4" s="1"/>
  <c r="G151" i="4" s="1"/>
  <c r="H151" i="4" s="1"/>
  <c r="E147" i="4"/>
  <c r="F147" i="4" s="1"/>
  <c r="E134" i="4"/>
  <c r="F134" i="4" s="1"/>
  <c r="E131" i="4"/>
  <c r="F131" i="4" s="1"/>
  <c r="E102" i="4"/>
  <c r="F102" i="4" s="1"/>
  <c r="G102" i="4" s="1"/>
  <c r="H102" i="4" s="1"/>
  <c r="E99" i="4"/>
  <c r="F99" i="4" s="1"/>
  <c r="G99" i="4" s="1"/>
  <c r="E93" i="4"/>
  <c r="F93" i="4" s="1"/>
  <c r="G93" i="4" s="1"/>
  <c r="E89" i="4"/>
  <c r="F89" i="4" s="1"/>
  <c r="G89" i="4" s="1"/>
  <c r="H89" i="4" s="1"/>
  <c r="E85" i="4"/>
  <c r="F85" i="4" s="1"/>
  <c r="E81" i="4"/>
  <c r="F81" i="4" s="1"/>
  <c r="G81" i="4" s="1"/>
  <c r="H81" i="4" s="1"/>
  <c r="E75" i="4"/>
  <c r="F75" i="4" s="1"/>
  <c r="G75" i="4" s="1"/>
  <c r="E64" i="4"/>
  <c r="F64" i="4" s="1"/>
  <c r="G64" i="4" s="1"/>
  <c r="H64" i="4" s="1"/>
  <c r="E60" i="4"/>
  <c r="F60" i="4" s="1"/>
  <c r="G60" i="4" s="1"/>
  <c r="E53" i="4"/>
  <c r="F53" i="4" s="1"/>
  <c r="E46" i="4"/>
  <c r="F46" i="4" s="1"/>
  <c r="G46" i="4" s="1"/>
  <c r="E195" i="4"/>
  <c r="F195" i="4" s="1"/>
  <c r="G195" i="4" s="1"/>
  <c r="H195" i="4" s="1"/>
  <c r="E192" i="4"/>
  <c r="F192" i="4" s="1"/>
  <c r="G192" i="4" s="1"/>
  <c r="H192" i="4" s="1"/>
  <c r="E179" i="4"/>
  <c r="F179" i="4" s="1"/>
  <c r="G179" i="4" s="1"/>
  <c r="H179" i="4" s="1"/>
  <c r="E163" i="4"/>
  <c r="F163" i="4" s="1"/>
  <c r="G163" i="4" s="1"/>
  <c r="H163" i="4" s="1"/>
  <c r="E159" i="4"/>
  <c r="F159" i="4" s="1"/>
  <c r="E153" i="4"/>
  <c r="F153" i="4" s="1"/>
  <c r="G153" i="4" s="1"/>
  <c r="E146" i="4"/>
  <c r="F146" i="4" s="1"/>
  <c r="G146" i="4" s="1"/>
  <c r="H146" i="4" s="1"/>
  <c r="E143" i="4"/>
  <c r="F143" i="4" s="1"/>
  <c r="G143" i="4" s="1"/>
  <c r="H143" i="4" s="1"/>
  <c r="E140" i="4"/>
  <c r="F140" i="4" s="1"/>
  <c r="G140" i="4" s="1"/>
  <c r="E127" i="4"/>
  <c r="F127" i="4" s="1"/>
  <c r="G127" i="4" s="1"/>
  <c r="H127" i="4" s="1"/>
  <c r="E124" i="4"/>
  <c r="F124" i="4" s="1"/>
  <c r="E116" i="4"/>
  <c r="F116" i="4" s="1"/>
  <c r="E112" i="4"/>
  <c r="F112" i="4" s="1"/>
  <c r="E92" i="4"/>
  <c r="F92" i="4" s="1"/>
  <c r="G92" i="4" s="1"/>
  <c r="E84" i="4"/>
  <c r="F84" i="4" s="1"/>
  <c r="G84" i="4" s="1"/>
  <c r="E69" i="4"/>
  <c r="F69" i="4" s="1"/>
  <c r="G69" i="4" s="1"/>
  <c r="H69" i="4" s="1"/>
  <c r="E62" i="4"/>
  <c r="F62" i="4" s="1"/>
  <c r="G62" i="4" s="1"/>
  <c r="E59" i="4"/>
  <c r="F59" i="4" s="1"/>
  <c r="E55" i="4"/>
  <c r="F55" i="4" s="1"/>
  <c r="G55" i="4" s="1"/>
  <c r="H55" i="4" s="1"/>
  <c r="E52" i="4"/>
  <c r="F52" i="4" s="1"/>
  <c r="G52" i="4" s="1"/>
  <c r="H52" i="4" s="1"/>
  <c r="E49" i="4"/>
  <c r="F49" i="4" s="1"/>
  <c r="G49" i="4" s="1"/>
  <c r="H49" i="4" s="1"/>
  <c r="E42" i="4"/>
  <c r="F42" i="4" s="1"/>
  <c r="G42" i="4" s="1"/>
  <c r="H42" i="4" s="1"/>
  <c r="E38" i="4"/>
  <c r="F38" i="4" s="1"/>
  <c r="G38" i="4" s="1"/>
  <c r="E19" i="4"/>
  <c r="F19" i="4" s="1"/>
  <c r="G19" i="4" s="1"/>
  <c r="H19" i="4" s="1"/>
  <c r="E16" i="4"/>
  <c r="F16" i="4" s="1"/>
  <c r="G16" i="4" s="1"/>
  <c r="E13" i="4"/>
  <c r="F13" i="4" s="1"/>
  <c r="G13" i="4" s="1"/>
  <c r="H13" i="4" s="1"/>
  <c r="E6" i="4"/>
  <c r="F6" i="4" s="1"/>
  <c r="G6" i="4" s="1"/>
  <c r="H6" i="4" s="1"/>
  <c r="I6" i="4" s="1"/>
  <c r="J6" i="4" s="1"/>
  <c r="L6" i="4" s="1"/>
  <c r="B6" i="4" s="1"/>
  <c r="C6" i="4" s="1"/>
  <c r="E3" i="4"/>
  <c r="F3" i="4" s="1"/>
  <c r="G3" i="4" s="1"/>
  <c r="H3" i="4" s="1"/>
  <c r="E419" i="4"/>
  <c r="F419" i="4" s="1"/>
  <c r="G419" i="4" s="1"/>
  <c r="H419" i="4" s="1"/>
  <c r="E416" i="4"/>
  <c r="F416" i="4" s="1"/>
  <c r="G416" i="4" s="1"/>
  <c r="H416" i="4" s="1"/>
  <c r="E403" i="4"/>
  <c r="F403" i="4" s="1"/>
  <c r="G403" i="4" s="1"/>
  <c r="H403" i="4" s="1"/>
  <c r="E400" i="4"/>
  <c r="F400" i="4" s="1"/>
  <c r="G400" i="4" s="1"/>
  <c r="H400" i="4" s="1"/>
  <c r="E387" i="4"/>
  <c r="F387" i="4" s="1"/>
  <c r="G387" i="4" s="1"/>
  <c r="H387" i="4" s="1"/>
  <c r="E384" i="4"/>
  <c r="F384" i="4" s="1"/>
  <c r="G384" i="4" s="1"/>
  <c r="H384" i="4" s="1"/>
  <c r="E371" i="4"/>
  <c r="F371" i="4" s="1"/>
  <c r="G371" i="4" s="1"/>
  <c r="H371" i="4" s="1"/>
  <c r="E368" i="4"/>
  <c r="F368" i="4" s="1"/>
  <c r="G368" i="4" s="1"/>
  <c r="H368" i="4" s="1"/>
  <c r="E355" i="4"/>
  <c r="F355" i="4" s="1"/>
  <c r="G355" i="4" s="1"/>
  <c r="H355" i="4" s="1"/>
  <c r="E352" i="4"/>
  <c r="F352" i="4" s="1"/>
  <c r="G352" i="4" s="1"/>
  <c r="H352" i="4" s="1"/>
  <c r="E335" i="4"/>
  <c r="F335" i="4" s="1"/>
  <c r="G335" i="4" s="1"/>
  <c r="H335" i="4" s="1"/>
  <c r="E319" i="4"/>
  <c r="F319" i="4" s="1"/>
  <c r="G319" i="4" s="1"/>
  <c r="E303" i="4"/>
  <c r="F303" i="4" s="1"/>
  <c r="G303" i="4" s="1"/>
  <c r="H303" i="4" s="1"/>
  <c r="E287" i="4"/>
  <c r="F287" i="4" s="1"/>
  <c r="E277" i="4"/>
  <c r="F277" i="4" s="1"/>
  <c r="G277" i="4" s="1"/>
  <c r="H277" i="4" s="1"/>
  <c r="E271" i="4"/>
  <c r="F271" i="4" s="1"/>
  <c r="G271" i="4" s="1"/>
  <c r="H271" i="4" s="1"/>
  <c r="E261" i="4"/>
  <c r="F261" i="4" s="1"/>
  <c r="G261" i="4" s="1"/>
  <c r="E255" i="4"/>
  <c r="F255" i="4" s="1"/>
  <c r="G255" i="4" s="1"/>
  <c r="E249" i="4"/>
  <c r="F249" i="4" s="1"/>
  <c r="G249" i="4" s="1"/>
  <c r="E247" i="4"/>
  <c r="F247" i="4" s="1"/>
  <c r="E240" i="4"/>
  <c r="F240" i="4" s="1"/>
  <c r="G240" i="4" s="1"/>
  <c r="H240" i="4" s="1"/>
  <c r="E223" i="4"/>
  <c r="F223" i="4" s="1"/>
  <c r="E206" i="4"/>
  <c r="F206" i="4" s="1"/>
  <c r="G206" i="4" s="1"/>
  <c r="H206" i="4" s="1"/>
  <c r="E203" i="4"/>
  <c r="F203" i="4" s="1"/>
  <c r="G203" i="4" s="1"/>
  <c r="E201" i="4"/>
  <c r="F201" i="4" s="1"/>
  <c r="E191" i="4"/>
  <c r="F191" i="4" s="1"/>
  <c r="G191" i="4" s="1"/>
  <c r="H191" i="4" s="1"/>
  <c r="E185" i="4"/>
  <c r="F185" i="4" s="1"/>
  <c r="G185" i="4" s="1"/>
  <c r="H185" i="4" s="1"/>
  <c r="E181" i="4"/>
  <c r="F181" i="4" s="1"/>
  <c r="E175" i="4"/>
  <c r="F175" i="4" s="1"/>
  <c r="G175" i="4" s="1"/>
  <c r="H175" i="4" s="1"/>
  <c r="E155" i="4"/>
  <c r="F155" i="4" s="1"/>
  <c r="G155" i="4" s="1"/>
  <c r="H155" i="4" s="1"/>
  <c r="E152" i="4"/>
  <c r="F152" i="4" s="1"/>
  <c r="G152" i="4" s="1"/>
  <c r="E145" i="4"/>
  <c r="F145" i="4" s="1"/>
  <c r="G145" i="4" s="1"/>
  <c r="H145" i="4" s="1"/>
  <c r="E139" i="4"/>
  <c r="F139" i="4" s="1"/>
  <c r="G139" i="4" s="1"/>
  <c r="H139" i="4" s="1"/>
  <c r="E136" i="4"/>
  <c r="F136" i="4" s="1"/>
  <c r="E129" i="4"/>
  <c r="F129" i="4" s="1"/>
  <c r="G129" i="4" s="1"/>
  <c r="E123" i="4"/>
  <c r="F123" i="4" s="1"/>
  <c r="G123" i="4" s="1"/>
  <c r="E119" i="4"/>
  <c r="F119" i="4" s="1"/>
  <c r="G119" i="4" s="1"/>
  <c r="E115" i="4"/>
  <c r="F115" i="4" s="1"/>
  <c r="G115" i="4" s="1"/>
  <c r="E95" i="4"/>
  <c r="F95" i="4" s="1"/>
  <c r="G95" i="4" s="1"/>
  <c r="H95" i="4" s="1"/>
  <c r="E91" i="4"/>
  <c r="F91" i="4" s="1"/>
  <c r="G91" i="4" s="1"/>
  <c r="H91" i="4" s="1"/>
  <c r="E87" i="4"/>
  <c r="F87" i="4" s="1"/>
  <c r="G87" i="4" s="1"/>
  <c r="H87" i="4" s="1"/>
  <c r="E83" i="4"/>
  <c r="F83" i="4" s="1"/>
  <c r="G83" i="4" s="1"/>
  <c r="H83" i="4" s="1"/>
  <c r="I83" i="4" s="1"/>
  <c r="J83" i="4" s="1"/>
  <c r="L83" i="4" s="1"/>
  <c r="B83" i="4" s="1"/>
  <c r="C83" i="4" s="1"/>
  <c r="E74" i="4"/>
  <c r="F74" i="4" s="1"/>
  <c r="G74" i="4" s="1"/>
  <c r="E71" i="4"/>
  <c r="F71" i="4" s="1"/>
  <c r="G71" i="4" s="1"/>
  <c r="H71" i="4" s="1"/>
  <c r="I71" i="4" s="1"/>
  <c r="J71" i="4" s="1"/>
  <c r="L71" i="4" s="1"/>
  <c r="B71" i="4" s="1"/>
  <c r="C71" i="4" s="1"/>
  <c r="E65" i="4"/>
  <c r="F65" i="4" s="1"/>
  <c r="G65" i="4" s="1"/>
  <c r="H65" i="4" s="1"/>
  <c r="E58" i="4"/>
  <c r="F58" i="4" s="1"/>
  <c r="G58" i="4" s="1"/>
  <c r="H58" i="4" s="1"/>
  <c r="E54" i="4"/>
  <c r="F54" i="4" s="1"/>
  <c r="G54" i="4" s="1"/>
  <c r="E51" i="4"/>
  <c r="F51" i="4" s="1"/>
  <c r="E48" i="4"/>
  <c r="F48" i="4" s="1"/>
  <c r="G48" i="4" s="1"/>
  <c r="H48" i="4" s="1"/>
  <c r="E45" i="4"/>
  <c r="F45" i="4" s="1"/>
  <c r="G45" i="4" s="1"/>
  <c r="H45" i="4" s="1"/>
  <c r="G422" i="4"/>
  <c r="H422" i="4" s="1"/>
  <c r="I422" i="4" s="1"/>
  <c r="J422" i="4" s="1"/>
  <c r="L422" i="4" s="1"/>
  <c r="B422" i="4" s="1"/>
  <c r="C422" i="4" s="1"/>
  <c r="G80" i="4"/>
  <c r="H80" i="4"/>
  <c r="I80" i="4" s="1"/>
  <c r="J80" i="4" s="1"/>
  <c r="L80" i="4" s="1"/>
  <c r="B80" i="4" s="1"/>
  <c r="C80" i="4" s="1"/>
  <c r="G438" i="4"/>
  <c r="H438" i="4" s="1"/>
  <c r="G2" i="4"/>
  <c r="H2" i="4" s="1"/>
  <c r="I2" i="4" s="1"/>
  <c r="J2" i="4" s="1"/>
  <c r="L2" i="4" s="1"/>
  <c r="B2" i="4" s="1"/>
  <c r="C2" i="4" s="1"/>
  <c r="H449" i="4"/>
  <c r="I449" i="4" s="1"/>
  <c r="J449" i="4" s="1"/>
  <c r="L449" i="4" s="1"/>
  <c r="B449" i="4" s="1"/>
  <c r="C449" i="4" s="1"/>
  <c r="G434" i="4"/>
  <c r="H434" i="4"/>
  <c r="I434" i="4" s="1"/>
  <c r="G157" i="4"/>
  <c r="H157" i="4" s="1"/>
  <c r="I157" i="4" s="1"/>
  <c r="J157" i="4" s="1"/>
  <c r="L157" i="4" s="1"/>
  <c r="B157" i="4" s="1"/>
  <c r="C157" i="4" s="1"/>
  <c r="G181" i="4"/>
  <c r="H181" i="4" s="1"/>
  <c r="I181" i="4" s="1"/>
  <c r="J181" i="4" s="1"/>
  <c r="L181" i="4" s="1"/>
  <c r="B181" i="4" s="1"/>
  <c r="C181" i="4" s="1"/>
  <c r="H454" i="4"/>
  <c r="I454" i="4" s="1"/>
  <c r="J454" i="4" s="1"/>
  <c r="L454" i="4" s="1"/>
  <c r="B454" i="4" s="1"/>
  <c r="C454" i="4" s="1"/>
  <c r="H453" i="4"/>
  <c r="I453" i="4" s="1"/>
  <c r="J453" i="4" s="1"/>
  <c r="L453" i="4" s="1"/>
  <c r="B453" i="4" s="1"/>
  <c r="C453" i="4" s="1"/>
  <c r="G189" i="4"/>
  <c r="H189" i="4" s="1"/>
  <c r="I189" i="4" s="1"/>
  <c r="J189" i="4" s="1"/>
  <c r="L189" i="4" s="1"/>
  <c r="B189" i="4" s="1"/>
  <c r="C189" i="4" s="1"/>
  <c r="G149" i="4"/>
  <c r="H149" i="4" s="1"/>
  <c r="I149" i="4" s="1"/>
  <c r="J149" i="4" s="1"/>
  <c r="L149" i="4" s="1"/>
  <c r="B149" i="4" s="1"/>
  <c r="C149" i="4" s="1"/>
  <c r="G133" i="4"/>
  <c r="H133" i="4" s="1"/>
  <c r="I133" i="4" s="1"/>
  <c r="J133" i="4" s="1"/>
  <c r="L133" i="4" s="1"/>
  <c r="B133" i="4" s="1"/>
  <c r="C133" i="4" s="1"/>
  <c r="G116" i="4"/>
  <c r="H88" i="4"/>
  <c r="H239" i="4"/>
  <c r="I239" i="4" s="1"/>
  <c r="J239" i="4" s="1"/>
  <c r="L239" i="4" s="1"/>
  <c r="B239" i="4" s="1"/>
  <c r="C239" i="4" s="1"/>
  <c r="H75" i="4"/>
  <c r="I75" i="4" s="1"/>
  <c r="J75" i="4" s="1"/>
  <c r="L75" i="4" s="1"/>
  <c r="B75" i="4" s="1"/>
  <c r="C75" i="4" s="1"/>
  <c r="H437" i="4"/>
  <c r="I437" i="4" s="1"/>
  <c r="J437" i="4" s="1"/>
  <c r="L437" i="4" s="1"/>
  <c r="B437" i="4" s="1"/>
  <c r="C437" i="4" s="1"/>
  <c r="H121" i="4"/>
  <c r="I121" i="4" s="1"/>
  <c r="H421" i="4"/>
  <c r="I421" i="4" s="1"/>
  <c r="J421" i="4" s="1"/>
  <c r="L421" i="4" s="1"/>
  <c r="B421" i="4" s="1"/>
  <c r="C421" i="4" s="1"/>
  <c r="G340" i="4"/>
  <c r="H340" i="4" s="1"/>
  <c r="G446" i="4"/>
  <c r="H446" i="4" s="1"/>
  <c r="G443" i="4"/>
  <c r="H443" i="4" s="1"/>
  <c r="G430" i="4"/>
  <c r="H430" i="4" s="1"/>
  <c r="G417" i="4"/>
  <c r="H417" i="4" s="1"/>
  <c r="G413" i="4"/>
  <c r="H413" i="4" s="1"/>
  <c r="G405" i="4"/>
  <c r="H405" i="4" s="1"/>
  <c r="G399" i="4"/>
  <c r="H399" i="4" s="1"/>
  <c r="G397" i="4"/>
  <c r="H397" i="4" s="1"/>
  <c r="G389" i="4"/>
  <c r="H389" i="4" s="1"/>
  <c r="G385" i="4"/>
  <c r="H385" i="4" s="1"/>
  <c r="G381" i="4"/>
  <c r="H381" i="4" s="1"/>
  <c r="G373" i="4"/>
  <c r="H373" i="4" s="1"/>
  <c r="G365" i="4"/>
  <c r="H365" i="4" s="1"/>
  <c r="G357" i="4"/>
  <c r="H357" i="4" s="1"/>
  <c r="G353" i="4"/>
  <c r="H353" i="4"/>
  <c r="G349" i="4"/>
  <c r="H349" i="4"/>
  <c r="G345" i="4"/>
  <c r="H345" i="4" s="1"/>
  <c r="G341" i="4"/>
  <c r="H341" i="4" s="1"/>
  <c r="G339" i="4"/>
  <c r="H339" i="4" s="1"/>
  <c r="G334" i="4"/>
  <c r="H334" i="4" s="1"/>
  <c r="G326" i="4"/>
  <c r="H326" i="4" s="1"/>
  <c r="G318" i="4"/>
  <c r="H318" i="4" s="1"/>
  <c r="G310" i="4"/>
  <c r="H310" i="4" s="1"/>
  <c r="G302" i="4"/>
  <c r="H302" i="4" s="1"/>
  <c r="G294" i="4"/>
  <c r="H294" i="4" s="1"/>
  <c r="G262" i="4"/>
  <c r="H262" i="4" s="1"/>
  <c r="G162" i="4"/>
  <c r="H162" i="4" s="1"/>
  <c r="I88" i="4"/>
  <c r="I445" i="4"/>
  <c r="J445" i="4" s="1"/>
  <c r="L445" i="4" s="1"/>
  <c r="B445" i="4" s="1"/>
  <c r="C445" i="4" s="1"/>
  <c r="I429" i="4"/>
  <c r="J429" i="4" s="1"/>
  <c r="L429" i="4" s="1"/>
  <c r="B429" i="4" s="1"/>
  <c r="C429" i="4" s="1"/>
  <c r="G333" i="4"/>
  <c r="H333" i="4" s="1"/>
  <c r="G325" i="4"/>
  <c r="H325" i="4" s="1"/>
  <c r="G317" i="4"/>
  <c r="H317" i="4" s="1"/>
  <c r="G309" i="4"/>
  <c r="H309" i="4" s="1"/>
  <c r="G301" i="4"/>
  <c r="H301" i="4" s="1"/>
  <c r="G285" i="4"/>
  <c r="H285" i="4" s="1"/>
  <c r="G264" i="4"/>
  <c r="H264" i="4" s="1"/>
  <c r="G253" i="4"/>
  <c r="H253" i="4" s="1"/>
  <c r="G226" i="4"/>
  <c r="H226" i="4" s="1"/>
  <c r="G200" i="4"/>
  <c r="H200" i="4" s="1"/>
  <c r="G447" i="4"/>
  <c r="H447" i="4" s="1"/>
  <c r="H444" i="4"/>
  <c r="H428" i="4"/>
  <c r="H425" i="4"/>
  <c r="G414" i="4"/>
  <c r="H414" i="4" s="1"/>
  <c r="G406" i="4"/>
  <c r="H406" i="4" s="1"/>
  <c r="G396" i="4"/>
  <c r="H396" i="4" s="1"/>
  <c r="G388" i="4"/>
  <c r="H388" i="4" s="1"/>
  <c r="G380" i="4"/>
  <c r="H380" i="4" s="1"/>
  <c r="G366" i="4"/>
  <c r="H366" i="4" s="1"/>
  <c r="G362" i="4"/>
  <c r="G358" i="4"/>
  <c r="H358" i="4" s="1"/>
  <c r="G356" i="4"/>
  <c r="H356" i="4" s="1"/>
  <c r="G350" i="4"/>
  <c r="H350" i="4" s="1"/>
  <c r="G346" i="4"/>
  <c r="H346" i="4" s="1"/>
  <c r="G342" i="4"/>
  <c r="H342" i="4" s="1"/>
  <c r="G338" i="4"/>
  <c r="H338" i="4" s="1"/>
  <c r="G322" i="4"/>
  <c r="H322" i="4" s="1"/>
  <c r="G306" i="4"/>
  <c r="H306" i="4" s="1"/>
  <c r="G290" i="4"/>
  <c r="H290" i="4" s="1"/>
  <c r="G274" i="4"/>
  <c r="H274" i="4" s="1"/>
  <c r="G258" i="4"/>
  <c r="H258" i="4" s="1"/>
  <c r="G232" i="4"/>
  <c r="H232" i="4" s="1"/>
  <c r="G219" i="4"/>
  <c r="H219" i="4" s="1"/>
  <c r="G178" i="4"/>
  <c r="H178" i="4"/>
  <c r="G455" i="4"/>
  <c r="H455" i="4" s="1"/>
  <c r="G293" i="4"/>
  <c r="H293" i="4" s="1"/>
  <c r="G431" i="4"/>
  <c r="H431" i="4" s="1"/>
  <c r="G398" i="4"/>
  <c r="H398" i="4" s="1"/>
  <c r="G390" i="4"/>
  <c r="H390" i="4" s="1"/>
  <c r="G382" i="4"/>
  <c r="H382" i="4" s="1"/>
  <c r="G374" i="4"/>
  <c r="H374" i="4" s="1"/>
  <c r="G452" i="4"/>
  <c r="H452" i="4" s="1"/>
  <c r="H442" i="4"/>
  <c r="G436" i="4"/>
  <c r="H436" i="4" s="1"/>
  <c r="H426" i="4"/>
  <c r="G420" i="4"/>
  <c r="H420" i="4" s="1"/>
  <c r="G337" i="4"/>
  <c r="H337" i="4" s="1"/>
  <c r="G332" i="4"/>
  <c r="H332" i="4" s="1"/>
  <c r="G329" i="4"/>
  <c r="H329" i="4" s="1"/>
  <c r="G324" i="4"/>
  <c r="H324" i="4"/>
  <c r="G321" i="4"/>
  <c r="H321" i="4" s="1"/>
  <c r="G316" i="4"/>
  <c r="H316" i="4" s="1"/>
  <c r="G313" i="4"/>
  <c r="H313" i="4"/>
  <c r="G311" i="4"/>
  <c r="H311" i="4" s="1"/>
  <c r="G308" i="4"/>
  <c r="H308" i="4"/>
  <c r="G305" i="4"/>
  <c r="H305" i="4" s="1"/>
  <c r="G300" i="4"/>
  <c r="H300" i="4" s="1"/>
  <c r="G297" i="4"/>
  <c r="H297" i="4"/>
  <c r="G292" i="4"/>
  <c r="H292" i="4" s="1"/>
  <c r="G289" i="4"/>
  <c r="H289" i="4" s="1"/>
  <c r="G284" i="4"/>
  <c r="H284" i="4" s="1"/>
  <c r="G281" i="4"/>
  <c r="H281" i="4" s="1"/>
  <c r="G276" i="4"/>
  <c r="H276" i="4"/>
  <c r="G273" i="4"/>
  <c r="H273" i="4" s="1"/>
  <c r="G268" i="4"/>
  <c r="H268" i="4" s="1"/>
  <c r="G265" i="4"/>
  <c r="H265" i="4"/>
  <c r="G260" i="4"/>
  <c r="H260" i="4" s="1"/>
  <c r="G257" i="4"/>
  <c r="H257" i="4" s="1"/>
  <c r="G252" i="4"/>
  <c r="H252" i="4" s="1"/>
  <c r="G237" i="4"/>
  <c r="H237" i="4" s="1"/>
  <c r="G230" i="4"/>
  <c r="H230" i="4" s="1"/>
  <c r="G225" i="4"/>
  <c r="H225" i="4" s="1"/>
  <c r="G223" i="4"/>
  <c r="G186" i="4"/>
  <c r="H186" i="4" s="1"/>
  <c r="G120" i="4"/>
  <c r="H120" i="4" s="1"/>
  <c r="G106" i="4"/>
  <c r="H106" i="4" s="1"/>
  <c r="G221" i="4"/>
  <c r="H221" i="4" s="1"/>
  <c r="H172" i="4"/>
  <c r="G159" i="4"/>
  <c r="H159" i="4" s="1"/>
  <c r="G135" i="4"/>
  <c r="H135" i="4" s="1"/>
  <c r="H242" i="4"/>
  <c r="H241" i="4"/>
  <c r="G235" i="4"/>
  <c r="H235" i="4" s="1"/>
  <c r="G229" i="4"/>
  <c r="H229" i="4" s="1"/>
  <c r="G216" i="4"/>
  <c r="H216" i="4" s="1"/>
  <c r="H210" i="4"/>
  <c r="H209" i="4"/>
  <c r="G177" i="4"/>
  <c r="H177" i="4" s="1"/>
  <c r="G169" i="4"/>
  <c r="H169" i="4" s="1"/>
  <c r="G147" i="4"/>
  <c r="H147" i="4" s="1"/>
  <c r="G137" i="4"/>
  <c r="H137" i="4" s="1"/>
  <c r="G122" i="4"/>
  <c r="H122" i="4" s="1"/>
  <c r="G109" i="4"/>
  <c r="H109" i="4" s="1"/>
  <c r="G101" i="4"/>
  <c r="H101" i="4" s="1"/>
  <c r="G208" i="4"/>
  <c r="H208" i="4" s="1"/>
  <c r="H188" i="4"/>
  <c r="H156" i="4"/>
  <c r="H132" i="4"/>
  <c r="H92" i="4"/>
  <c r="H218" i="4"/>
  <c r="H217" i="4"/>
  <c r="H204" i="4"/>
  <c r="G198" i="4"/>
  <c r="H198" i="4" s="1"/>
  <c r="G194" i="4"/>
  <c r="H194" i="4" s="1"/>
  <c r="G190" i="4"/>
  <c r="H190" i="4" s="1"/>
  <c r="G182" i="4"/>
  <c r="H182" i="4" s="1"/>
  <c r="G166" i="4"/>
  <c r="H166" i="4" s="1"/>
  <c r="G158" i="4"/>
  <c r="H158" i="4" s="1"/>
  <c r="G142" i="4"/>
  <c r="H142" i="4" s="1"/>
  <c r="G134" i="4"/>
  <c r="H134" i="4" s="1"/>
  <c r="G130" i="4"/>
  <c r="H130" i="4" s="1"/>
  <c r="G128" i="4"/>
  <c r="H128" i="4" s="1"/>
  <c r="G124" i="4"/>
  <c r="H124" i="4" s="1"/>
  <c r="G131" i="4"/>
  <c r="H131" i="4" s="1"/>
  <c r="H103" i="4"/>
  <c r="G98" i="4"/>
  <c r="H98" i="4" s="1"/>
  <c r="H168" i="4"/>
  <c r="G112" i="4"/>
  <c r="H112" i="4" s="1"/>
  <c r="H100" i="4"/>
  <c r="G96" i="4"/>
  <c r="H96" i="4"/>
  <c r="H129" i="4"/>
  <c r="H110" i="4"/>
  <c r="H97" i="4"/>
  <c r="H118" i="4"/>
  <c r="G85" i="4"/>
  <c r="H85" i="4" s="1"/>
  <c r="H93" i="4"/>
  <c r="G77" i="4"/>
  <c r="H77" i="4" s="1"/>
  <c r="G68" i="4"/>
  <c r="H68" i="4" s="1"/>
  <c r="G51" i="4"/>
  <c r="H51" i="4" s="1"/>
  <c r="H78" i="4"/>
  <c r="H66" i="4"/>
  <c r="G57" i="4"/>
  <c r="H57" i="4" s="1"/>
  <c r="G56" i="4"/>
  <c r="H56" i="4" s="1"/>
  <c r="G41" i="4"/>
  <c r="H41" i="4" s="1"/>
  <c r="G40" i="4"/>
  <c r="G44" i="4"/>
  <c r="H44" i="4" s="1"/>
  <c r="G28" i="4"/>
  <c r="G25" i="4"/>
  <c r="H25" i="4" s="1"/>
  <c r="G24" i="4"/>
  <c r="H24" i="4" s="1"/>
  <c r="I24" i="4" s="1"/>
  <c r="J24" i="4" s="1"/>
  <c r="L24" i="4" s="1"/>
  <c r="B24" i="4" s="1"/>
  <c r="C24" i="4" s="1"/>
  <c r="G20" i="4"/>
  <c r="H20" i="4" s="1"/>
  <c r="I20" i="4" s="1"/>
  <c r="J20" i="4" s="1"/>
  <c r="L20" i="4" s="1"/>
  <c r="B20" i="4" s="1"/>
  <c r="C20" i="4" s="1"/>
  <c r="G17" i="4"/>
  <c r="H17" i="4" s="1"/>
  <c r="G5" i="4"/>
  <c r="H5" i="4" s="1"/>
  <c r="G8" i="4"/>
  <c r="H8" i="4" s="1"/>
  <c r="I8" i="4" s="1"/>
  <c r="J8" i="4" s="1"/>
  <c r="L8" i="4" s="1"/>
  <c r="B8" i="4" s="1"/>
  <c r="C8" i="4" s="1"/>
  <c r="G31" i="4"/>
  <c r="H31" i="4" s="1"/>
  <c r="G23" i="4"/>
  <c r="H23" i="4" s="1"/>
  <c r="G15" i="4"/>
  <c r="H15" i="4" s="1"/>
  <c r="F203" i="6" l="1"/>
  <c r="H202" i="6"/>
  <c r="G202" i="6"/>
  <c r="E48" i="6"/>
  <c r="E49" i="6" s="1"/>
  <c r="E47" i="6"/>
  <c r="H12" i="4"/>
  <c r="I12" i="4" s="1"/>
  <c r="J12" i="4" s="1"/>
  <c r="L12" i="4" s="1"/>
  <c r="B12" i="4" s="1"/>
  <c r="C12" i="4" s="1"/>
  <c r="H107" i="4"/>
  <c r="H233" i="4"/>
  <c r="H54" i="4"/>
  <c r="H176" i="4"/>
  <c r="H150" i="4"/>
  <c r="H392" i="4"/>
  <c r="H60" i="4"/>
  <c r="G53" i="4"/>
  <c r="H53" i="4" s="1"/>
  <c r="I53" i="4" s="1"/>
  <c r="J53" i="4" s="1"/>
  <c r="L53" i="4" s="1"/>
  <c r="B53" i="4" s="1"/>
  <c r="C53" i="4" s="1"/>
  <c r="H140" i="4"/>
  <c r="H197" i="4"/>
  <c r="I197" i="4" s="1"/>
  <c r="J197" i="4" s="1"/>
  <c r="L197" i="4" s="1"/>
  <c r="B197" i="4" s="1"/>
  <c r="C197" i="4" s="1"/>
  <c r="H113" i="4"/>
  <c r="I113" i="4" s="1"/>
  <c r="J113" i="4" s="1"/>
  <c r="L113" i="4" s="1"/>
  <c r="B113" i="4" s="1"/>
  <c r="C113" i="4" s="1"/>
  <c r="H450" i="4"/>
  <c r="I450" i="4" s="1"/>
  <c r="H63" i="4"/>
  <c r="I63" i="4" s="1"/>
  <c r="J63" i="4" s="1"/>
  <c r="L63" i="4" s="1"/>
  <c r="B63" i="4" s="1"/>
  <c r="C63" i="4" s="1"/>
  <c r="H40" i="4"/>
  <c r="I40" i="4" s="1"/>
  <c r="J40" i="4" s="1"/>
  <c r="L40" i="4" s="1"/>
  <c r="B40" i="4" s="1"/>
  <c r="C40" i="4" s="1"/>
  <c r="H249" i="4"/>
  <c r="H456" i="4"/>
  <c r="H259" i="4"/>
  <c r="H432" i="4"/>
  <c r="G369" i="4"/>
  <c r="H369" i="4" s="1"/>
  <c r="I369" i="4" s="1"/>
  <c r="J369" i="4" s="1"/>
  <c r="L369" i="4" s="1"/>
  <c r="B369" i="4" s="1"/>
  <c r="C369" i="4" s="1"/>
  <c r="H72" i="4"/>
  <c r="I72" i="4" s="1"/>
  <c r="J72" i="4" s="1"/>
  <c r="L72" i="4" s="1"/>
  <c r="B72" i="4" s="1"/>
  <c r="C72" i="4" s="1"/>
  <c r="H184" i="4"/>
  <c r="H38" i="4"/>
  <c r="H46" i="4"/>
  <c r="H144" i="4"/>
  <c r="H43" i="4"/>
  <c r="I43" i="4" s="1"/>
  <c r="J43" i="4" s="1"/>
  <c r="L43" i="4" s="1"/>
  <c r="B43" i="4" s="1"/>
  <c r="C43" i="4" s="1"/>
  <c r="H203" i="4"/>
  <c r="J434" i="4"/>
  <c r="L434" i="4" s="1"/>
  <c r="B434" i="4" s="1"/>
  <c r="C434" i="4" s="1"/>
  <c r="H223" i="4"/>
  <c r="G50" i="4"/>
  <c r="H50" i="4" s="1"/>
  <c r="I50" i="4" s="1"/>
  <c r="J50" i="4" s="1"/>
  <c r="L50" i="4" s="1"/>
  <c r="B50" i="4" s="1"/>
  <c r="C50" i="4" s="1"/>
  <c r="I79" i="4"/>
  <c r="J79" i="4" s="1"/>
  <c r="L79" i="4" s="1"/>
  <c r="B79" i="4" s="1"/>
  <c r="C79" i="4" s="1"/>
  <c r="G441" i="4"/>
  <c r="H441" i="4" s="1"/>
  <c r="I441" i="4" s="1"/>
  <c r="G250" i="4"/>
  <c r="H250" i="4" s="1"/>
  <c r="G288" i="4"/>
  <c r="H288" i="4" s="1"/>
  <c r="I288" i="4" s="1"/>
  <c r="J288" i="4" s="1"/>
  <c r="L288" i="4" s="1"/>
  <c r="B288" i="4" s="1"/>
  <c r="C288" i="4" s="1"/>
  <c r="G323" i="4"/>
  <c r="H323" i="4" s="1"/>
  <c r="I323" i="4" s="1"/>
  <c r="J323" i="4" s="1"/>
  <c r="L323" i="4" s="1"/>
  <c r="B323" i="4" s="1"/>
  <c r="C323" i="4" s="1"/>
  <c r="G136" i="4"/>
  <c r="H136" i="4" s="1"/>
  <c r="I136" i="4" s="1"/>
  <c r="J136" i="4" s="1"/>
  <c r="L136" i="4" s="1"/>
  <c r="B136" i="4" s="1"/>
  <c r="C136" i="4" s="1"/>
  <c r="G59" i="4"/>
  <c r="H59" i="4" s="1"/>
  <c r="I59" i="4" s="1"/>
  <c r="J59" i="4" s="1"/>
  <c r="L59" i="4" s="1"/>
  <c r="B59" i="4" s="1"/>
  <c r="C59" i="4" s="1"/>
  <c r="G327" i="4"/>
  <c r="H327" i="4" s="1"/>
  <c r="I327" i="4" s="1"/>
  <c r="J327" i="4" s="1"/>
  <c r="L327" i="4" s="1"/>
  <c r="B327" i="4" s="1"/>
  <c r="C327" i="4" s="1"/>
  <c r="G440" i="4"/>
  <c r="H440" i="4" s="1"/>
  <c r="I440" i="4" s="1"/>
  <c r="G457" i="4"/>
  <c r="H457" i="4" s="1"/>
  <c r="H70" i="4"/>
  <c r="H180" i="4"/>
  <c r="I180" i="4" s="1"/>
  <c r="J180" i="4" s="1"/>
  <c r="L180" i="4" s="1"/>
  <c r="B180" i="4" s="1"/>
  <c r="C180" i="4" s="1"/>
  <c r="G287" i="4"/>
  <c r="H287" i="4" s="1"/>
  <c r="I287" i="4" s="1"/>
  <c r="G295" i="4"/>
  <c r="H295" i="4" s="1"/>
  <c r="I295" i="4" s="1"/>
  <c r="G291" i="4"/>
  <c r="H291" i="4" s="1"/>
  <c r="I291" i="4" s="1"/>
  <c r="H261" i="4"/>
  <c r="I261" i="4" s="1"/>
  <c r="J261" i="4" s="1"/>
  <c r="L261" i="4" s="1"/>
  <c r="B261" i="4" s="1"/>
  <c r="C261" i="4" s="1"/>
  <c r="H138" i="4"/>
  <c r="H224" i="4"/>
  <c r="H214" i="4"/>
  <c r="J88" i="4"/>
  <c r="L88" i="4" s="1"/>
  <c r="B88" i="4" s="1"/>
  <c r="C88" i="4" s="1"/>
  <c r="H116" i="4"/>
  <c r="I116" i="4" s="1"/>
  <c r="J116" i="4" s="1"/>
  <c r="L116" i="4" s="1"/>
  <c r="B116" i="4" s="1"/>
  <c r="C116" i="4" s="1"/>
  <c r="H362" i="4"/>
  <c r="I362" i="4" s="1"/>
  <c r="J362" i="4" s="1"/>
  <c r="L362" i="4" s="1"/>
  <c r="B362" i="4" s="1"/>
  <c r="C362" i="4" s="1"/>
  <c r="G61" i="4"/>
  <c r="H61" i="4" s="1"/>
  <c r="I61" i="4" s="1"/>
  <c r="J61" i="4" s="1"/>
  <c r="L61" i="4" s="1"/>
  <c r="B61" i="4" s="1"/>
  <c r="C61" i="4" s="1"/>
  <c r="H119" i="4"/>
  <c r="H234" i="4"/>
  <c r="H62" i="4"/>
  <c r="H231" i="4"/>
  <c r="H99" i="4"/>
  <c r="H263" i="4"/>
  <c r="H10" i="4"/>
  <c r="I10" i="4" s="1"/>
  <c r="J10" i="4" s="1"/>
  <c r="L10" i="4" s="1"/>
  <c r="B10" i="4" s="1"/>
  <c r="C10" i="4" s="1"/>
  <c r="H28" i="4"/>
  <c r="I28" i="4" s="1"/>
  <c r="J28" i="4" s="1"/>
  <c r="L28" i="4" s="1"/>
  <c r="B28" i="4" s="1"/>
  <c r="C28" i="4" s="1"/>
  <c r="I165" i="4"/>
  <c r="J165" i="4" s="1"/>
  <c r="L165" i="4" s="1"/>
  <c r="B165" i="4" s="1"/>
  <c r="C165" i="4" s="1"/>
  <c r="I76" i="4"/>
  <c r="J76" i="4" s="1"/>
  <c r="L76" i="4" s="1"/>
  <c r="B76" i="4" s="1"/>
  <c r="C76" i="4" s="1"/>
  <c r="H304" i="4"/>
  <c r="I304" i="4" s="1"/>
  <c r="J304" i="4" s="1"/>
  <c r="L304" i="4" s="1"/>
  <c r="B304" i="4" s="1"/>
  <c r="C304" i="4" s="1"/>
  <c r="G247" i="4"/>
  <c r="H247" i="4" s="1"/>
  <c r="I247" i="4" s="1"/>
  <c r="J247" i="4" s="1"/>
  <c r="L247" i="4" s="1"/>
  <c r="B247" i="4" s="1"/>
  <c r="C247" i="4" s="1"/>
  <c r="J220" i="4"/>
  <c r="L220" i="4" s="1"/>
  <c r="B220" i="4" s="1"/>
  <c r="C220" i="4" s="1"/>
  <c r="H255" i="4"/>
  <c r="H319" i="4"/>
  <c r="I319" i="4" s="1"/>
  <c r="H47" i="4"/>
  <c r="I47" i="4" s="1"/>
  <c r="J47" i="4" s="1"/>
  <c r="L47" i="4" s="1"/>
  <c r="B47" i="4" s="1"/>
  <c r="C47" i="4" s="1"/>
  <c r="G433" i="4"/>
  <c r="H433" i="4" s="1"/>
  <c r="I433" i="4" s="1"/>
  <c r="J433" i="4" s="1"/>
  <c r="L433" i="4" s="1"/>
  <c r="B433" i="4" s="1"/>
  <c r="C433" i="4" s="1"/>
  <c r="G238" i="4"/>
  <c r="H238" i="4" s="1"/>
  <c r="I238" i="4" s="1"/>
  <c r="J238" i="4" s="1"/>
  <c r="L238" i="4" s="1"/>
  <c r="B238" i="4" s="1"/>
  <c r="C238" i="4" s="1"/>
  <c r="H153" i="4"/>
  <c r="I153" i="4" s="1"/>
  <c r="J153" i="4" s="1"/>
  <c r="L153" i="4" s="1"/>
  <c r="B153" i="4" s="1"/>
  <c r="C153" i="4" s="1"/>
  <c r="H205" i="4"/>
  <c r="H256" i="4"/>
  <c r="H283" i="4"/>
  <c r="I283" i="4" s="1"/>
  <c r="J283" i="4" s="1"/>
  <c r="L283" i="4" s="1"/>
  <c r="B283" i="4" s="1"/>
  <c r="C283" i="4" s="1"/>
  <c r="H312" i="4"/>
  <c r="I312" i="4" s="1"/>
  <c r="J312" i="4" s="1"/>
  <c r="L312" i="4" s="1"/>
  <c r="B312" i="4" s="1"/>
  <c r="C312" i="4" s="1"/>
  <c r="H328" i="4"/>
  <c r="H401" i="4"/>
  <c r="H115" i="4"/>
  <c r="I115" i="4" s="1"/>
  <c r="J115" i="4" s="1"/>
  <c r="L115" i="4" s="1"/>
  <c r="B115" i="4" s="1"/>
  <c r="C115" i="4" s="1"/>
  <c r="G193" i="4"/>
  <c r="H193" i="4" s="1"/>
  <c r="G246" i="4"/>
  <c r="H246" i="4" s="1"/>
  <c r="H408" i="4"/>
  <c r="G201" i="4"/>
  <c r="H201" i="4" s="1"/>
  <c r="H16" i="4"/>
  <c r="I16" i="4" s="1"/>
  <c r="J16" i="4" s="1"/>
  <c r="L16" i="4" s="1"/>
  <c r="B16" i="4" s="1"/>
  <c r="C16" i="4" s="1"/>
  <c r="H67" i="4"/>
  <c r="I67" i="4" s="1"/>
  <c r="J67" i="4" s="1"/>
  <c r="L67" i="4" s="1"/>
  <c r="B67" i="4" s="1"/>
  <c r="C67" i="4" s="1"/>
  <c r="H111" i="4"/>
  <c r="H152" i="4"/>
  <c r="I152" i="4" s="1"/>
  <c r="H202" i="4"/>
  <c r="G354" i="4"/>
  <c r="H354" i="4" s="1"/>
  <c r="H272" i="4"/>
  <c r="H296" i="4"/>
  <c r="I296" i="4" s="1"/>
  <c r="J296" i="4" s="1"/>
  <c r="L296" i="4" s="1"/>
  <c r="B296" i="4" s="1"/>
  <c r="C296" i="4" s="1"/>
  <c r="H448" i="4"/>
  <c r="H84" i="4"/>
  <c r="H74" i="4"/>
  <c r="H82" i="4"/>
  <c r="I82" i="4" s="1"/>
  <c r="J82" i="4" s="1"/>
  <c r="L82" i="4" s="1"/>
  <c r="B82" i="4" s="1"/>
  <c r="C82" i="4" s="1"/>
  <c r="H123" i="4"/>
  <c r="H160" i="4"/>
  <c r="H164" i="4"/>
  <c r="H148" i="4"/>
  <c r="I148" i="4" s="1"/>
  <c r="J148" i="4" s="1"/>
  <c r="L148" i="4" s="1"/>
  <c r="B148" i="4" s="1"/>
  <c r="C148" i="4" s="1"/>
  <c r="H424" i="4"/>
  <c r="J450" i="4"/>
  <c r="L450" i="4" s="1"/>
  <c r="B450" i="4" s="1"/>
  <c r="C450" i="4" s="1"/>
  <c r="H39" i="4"/>
  <c r="G244" i="4"/>
  <c r="H244" i="4" s="1"/>
  <c r="I244" i="4" s="1"/>
  <c r="J244" i="4" s="1"/>
  <c r="L244" i="4" s="1"/>
  <c r="B244" i="4" s="1"/>
  <c r="C244" i="4" s="1"/>
  <c r="I33" i="4"/>
  <c r="J33" i="4" s="1"/>
  <c r="L33" i="4" s="1"/>
  <c r="B33" i="4" s="1"/>
  <c r="C33" i="4" s="1"/>
  <c r="I418" i="4"/>
  <c r="J418" i="4" s="1"/>
  <c r="L418" i="4" s="1"/>
  <c r="B418" i="4" s="1"/>
  <c r="C418" i="4" s="1"/>
  <c r="I37" i="4"/>
  <c r="J37" i="4" s="1"/>
  <c r="L37" i="4" s="1"/>
  <c r="B37" i="4" s="1"/>
  <c r="C37" i="4" s="1"/>
  <c r="I5" i="4"/>
  <c r="J5" i="4" s="1"/>
  <c r="L5" i="4" s="1"/>
  <c r="B5" i="4" s="1"/>
  <c r="C5" i="4" s="1"/>
  <c r="I228" i="4"/>
  <c r="J228" i="4" s="1"/>
  <c r="L228" i="4" s="1"/>
  <c r="B228" i="4" s="1"/>
  <c r="C228" i="4" s="1"/>
  <c r="I9" i="4"/>
  <c r="J9" i="4" s="1"/>
  <c r="L9" i="4" s="1"/>
  <c r="B9" i="4" s="1"/>
  <c r="C9" i="4" s="1"/>
  <c r="I438" i="4"/>
  <c r="J438" i="4" s="1"/>
  <c r="L438" i="4" s="1"/>
  <c r="B438" i="4" s="1"/>
  <c r="C438" i="4" s="1"/>
  <c r="I29" i="4"/>
  <c r="J29" i="4" s="1"/>
  <c r="L29" i="4" s="1"/>
  <c r="B29" i="4" s="1"/>
  <c r="C29" i="4" s="1"/>
  <c r="I17" i="4"/>
  <c r="J17" i="4" s="1"/>
  <c r="L17" i="4" s="1"/>
  <c r="B17" i="4" s="1"/>
  <c r="C17" i="4" s="1"/>
  <c r="I215" i="4"/>
  <c r="J215" i="4" s="1"/>
  <c r="L215" i="4" s="1"/>
  <c r="B215" i="4" s="1"/>
  <c r="C215" i="4" s="1"/>
  <c r="I11" i="4"/>
  <c r="J11" i="4" s="1"/>
  <c r="L11" i="4" s="1"/>
  <c r="B11" i="4" s="1"/>
  <c r="C11" i="4" s="1"/>
  <c r="I23" i="4"/>
  <c r="J23" i="4" s="1"/>
  <c r="L23" i="4" s="1"/>
  <c r="B23" i="4" s="1"/>
  <c r="C23" i="4" s="1"/>
  <c r="I222" i="4"/>
  <c r="J222" i="4" s="1"/>
  <c r="L222" i="4" s="1"/>
  <c r="B222" i="4" s="1"/>
  <c r="C222" i="4" s="1"/>
  <c r="I3" i="4"/>
  <c r="J3" i="4" s="1"/>
  <c r="L3" i="4" s="1"/>
  <c r="B3" i="4" s="1"/>
  <c r="C3" i="4" s="1"/>
  <c r="I25" i="4"/>
  <c r="J25" i="4" s="1"/>
  <c r="L25" i="4" s="1"/>
  <c r="B25" i="4" s="1"/>
  <c r="C25" i="4" s="1"/>
  <c r="J121" i="4"/>
  <c r="L121" i="4" s="1"/>
  <c r="B121" i="4" s="1"/>
  <c r="C121" i="4" s="1"/>
  <c r="I214" i="4"/>
  <c r="J214" i="4" s="1"/>
  <c r="L214" i="4" s="1"/>
  <c r="B214" i="4" s="1"/>
  <c r="C214" i="4" s="1"/>
  <c r="I13" i="4"/>
  <c r="J13" i="4" s="1"/>
  <c r="L13" i="4" s="1"/>
  <c r="B13" i="4" s="1"/>
  <c r="C13" i="4" s="1"/>
  <c r="I21" i="4"/>
  <c r="J21" i="4" s="1"/>
  <c r="L21" i="4" s="1"/>
  <c r="B21" i="4" s="1"/>
  <c r="C21" i="4" s="1"/>
  <c r="I27" i="4"/>
  <c r="J27" i="4" s="1"/>
  <c r="L27" i="4" s="1"/>
  <c r="B27" i="4" s="1"/>
  <c r="C27" i="4" s="1"/>
  <c r="I15" i="4"/>
  <c r="J15" i="4" s="1"/>
  <c r="L15" i="4" s="1"/>
  <c r="B15" i="4" s="1"/>
  <c r="C15" i="4" s="1"/>
  <c r="I31" i="4"/>
  <c r="J31" i="4" s="1"/>
  <c r="L31" i="4" s="1"/>
  <c r="B31" i="4" s="1"/>
  <c r="C31" i="4" s="1"/>
  <c r="I19" i="4"/>
  <c r="J19" i="4" s="1"/>
  <c r="L19" i="4" s="1"/>
  <c r="B19" i="4" s="1"/>
  <c r="C19" i="4" s="1"/>
  <c r="I7" i="4"/>
  <c r="J7" i="4" s="1"/>
  <c r="L7" i="4" s="1"/>
  <c r="B7" i="4" s="1"/>
  <c r="C7" i="4" s="1"/>
  <c r="I35" i="4"/>
  <c r="J35" i="4" s="1"/>
  <c r="L35" i="4" s="1"/>
  <c r="B35" i="4" s="1"/>
  <c r="C35" i="4" s="1"/>
  <c r="I44" i="4"/>
  <c r="J44" i="4" s="1"/>
  <c r="L44" i="4" s="1"/>
  <c r="B44" i="4" s="1"/>
  <c r="C44" i="4" s="1"/>
  <c r="I68" i="4"/>
  <c r="J68" i="4" s="1"/>
  <c r="L68" i="4" s="1"/>
  <c r="B68" i="4" s="1"/>
  <c r="C68" i="4" s="1"/>
  <c r="I105" i="4"/>
  <c r="J105" i="4" s="1"/>
  <c r="L105" i="4" s="1"/>
  <c r="B105" i="4" s="1"/>
  <c r="C105" i="4" s="1"/>
  <c r="I368" i="4"/>
  <c r="J368" i="4" s="1"/>
  <c r="L368" i="4" s="1"/>
  <c r="B368" i="4" s="1"/>
  <c r="C368" i="4" s="1"/>
  <c r="I155" i="4"/>
  <c r="J155" i="4" s="1"/>
  <c r="L155" i="4" s="1"/>
  <c r="B155" i="4" s="1"/>
  <c r="C155" i="4" s="1"/>
  <c r="I187" i="4"/>
  <c r="J187" i="4" s="1"/>
  <c r="L187" i="4" s="1"/>
  <c r="B187" i="4" s="1"/>
  <c r="C187" i="4" s="1"/>
  <c r="I216" i="4"/>
  <c r="J216" i="4" s="1"/>
  <c r="L216" i="4" s="1"/>
  <c r="B216" i="4" s="1"/>
  <c r="C216" i="4" s="1"/>
  <c r="I135" i="4"/>
  <c r="J135" i="4" s="1"/>
  <c r="L135" i="4" s="1"/>
  <c r="B135" i="4" s="1"/>
  <c r="C135" i="4" s="1"/>
  <c r="I183" i="4"/>
  <c r="J183" i="4" s="1"/>
  <c r="L183" i="4" s="1"/>
  <c r="B183" i="4" s="1"/>
  <c r="C183" i="4" s="1"/>
  <c r="I196" i="4"/>
  <c r="J196" i="4" s="1"/>
  <c r="L196" i="4" s="1"/>
  <c r="B196" i="4" s="1"/>
  <c r="C196" i="4" s="1"/>
  <c r="I225" i="4"/>
  <c r="J225" i="4" s="1"/>
  <c r="L225" i="4" s="1"/>
  <c r="B225" i="4" s="1"/>
  <c r="C225" i="4" s="1"/>
  <c r="I370" i="4"/>
  <c r="J370" i="4" s="1"/>
  <c r="L370" i="4" s="1"/>
  <c r="B370" i="4" s="1"/>
  <c r="C370" i="4" s="1"/>
  <c r="I415" i="4"/>
  <c r="J415" i="4" s="1"/>
  <c r="L415" i="4" s="1"/>
  <c r="B415" i="4" s="1"/>
  <c r="C415" i="4" s="1"/>
  <c r="I232" i="4"/>
  <c r="J232" i="4" s="1"/>
  <c r="L232" i="4" s="1"/>
  <c r="B232" i="4" s="1"/>
  <c r="C232" i="4" s="1"/>
  <c r="I306" i="4"/>
  <c r="J306" i="4" s="1"/>
  <c r="L306" i="4" s="1"/>
  <c r="B306" i="4" s="1"/>
  <c r="C306" i="4" s="1"/>
  <c r="I192" i="4"/>
  <c r="J192" i="4" s="1"/>
  <c r="L192" i="4" s="1"/>
  <c r="B192" i="4" s="1"/>
  <c r="C192" i="4" s="1"/>
  <c r="I226" i="4"/>
  <c r="J226" i="4" s="1"/>
  <c r="L226" i="4" s="1"/>
  <c r="B226" i="4" s="1"/>
  <c r="C226" i="4" s="1"/>
  <c r="I302" i="4"/>
  <c r="J302" i="4" s="1"/>
  <c r="L302" i="4" s="1"/>
  <c r="B302" i="4" s="1"/>
  <c r="C302" i="4" s="1"/>
  <c r="I351" i="4"/>
  <c r="J351" i="4" s="1"/>
  <c r="L351" i="4" s="1"/>
  <c r="B351" i="4" s="1"/>
  <c r="C351" i="4" s="1"/>
  <c r="I367" i="4"/>
  <c r="J367" i="4" s="1"/>
  <c r="L367" i="4" s="1"/>
  <c r="B367" i="4" s="1"/>
  <c r="C367" i="4" s="1"/>
  <c r="I383" i="4"/>
  <c r="J383" i="4" s="1"/>
  <c r="L383" i="4" s="1"/>
  <c r="B383" i="4" s="1"/>
  <c r="C383" i="4" s="1"/>
  <c r="I399" i="4"/>
  <c r="J399" i="4" s="1"/>
  <c r="L399" i="4" s="1"/>
  <c r="B399" i="4" s="1"/>
  <c r="C399" i="4" s="1"/>
  <c r="I417" i="4"/>
  <c r="J417" i="4" s="1"/>
  <c r="L417" i="4" s="1"/>
  <c r="B417" i="4" s="1"/>
  <c r="C417" i="4" s="1"/>
  <c r="I42" i="4"/>
  <c r="J42" i="4" s="1"/>
  <c r="L42" i="4" s="1"/>
  <c r="B42" i="4" s="1"/>
  <c r="C42" i="4" s="1"/>
  <c r="I142" i="4"/>
  <c r="J142" i="4" s="1"/>
  <c r="L142" i="4" s="1"/>
  <c r="B142" i="4" s="1"/>
  <c r="C142" i="4" s="1"/>
  <c r="I122" i="4"/>
  <c r="J122" i="4" s="1"/>
  <c r="L122" i="4" s="1"/>
  <c r="B122" i="4" s="1"/>
  <c r="C122" i="4" s="1"/>
  <c r="I237" i="4"/>
  <c r="J237" i="4" s="1"/>
  <c r="L237" i="4" s="1"/>
  <c r="B237" i="4" s="1"/>
  <c r="C237" i="4" s="1"/>
  <c r="I404" i="4"/>
  <c r="J404" i="4" s="1"/>
  <c r="L404" i="4" s="1"/>
  <c r="B404" i="4" s="1"/>
  <c r="C404" i="4" s="1"/>
  <c r="I258" i="4"/>
  <c r="J258" i="4" s="1"/>
  <c r="L258" i="4" s="1"/>
  <c r="B258" i="4" s="1"/>
  <c r="C258" i="4" s="1"/>
  <c r="I388" i="4"/>
  <c r="J388" i="4" s="1"/>
  <c r="L388" i="4" s="1"/>
  <c r="B388" i="4" s="1"/>
  <c r="C388" i="4" s="1"/>
  <c r="I419" i="4"/>
  <c r="J419" i="4" s="1"/>
  <c r="L419" i="4" s="1"/>
  <c r="B419" i="4" s="1"/>
  <c r="C419" i="4" s="1"/>
  <c r="I318" i="4"/>
  <c r="J318" i="4" s="1"/>
  <c r="L318" i="4" s="1"/>
  <c r="B318" i="4" s="1"/>
  <c r="C318" i="4" s="1"/>
  <c r="I355" i="4"/>
  <c r="J355" i="4" s="1"/>
  <c r="L355" i="4" s="1"/>
  <c r="B355" i="4" s="1"/>
  <c r="C355" i="4" s="1"/>
  <c r="I387" i="4"/>
  <c r="J387" i="4" s="1"/>
  <c r="L387" i="4" s="1"/>
  <c r="B387" i="4" s="1"/>
  <c r="C387" i="4" s="1"/>
  <c r="I403" i="4"/>
  <c r="J403" i="4" s="1"/>
  <c r="L403" i="4" s="1"/>
  <c r="B403" i="4" s="1"/>
  <c r="C403" i="4" s="1"/>
  <c r="I45" i="4"/>
  <c r="J45" i="4" s="1"/>
  <c r="L45" i="4" s="1"/>
  <c r="B45" i="4" s="1"/>
  <c r="C45" i="4" s="1"/>
  <c r="I190" i="4"/>
  <c r="J190" i="4" s="1"/>
  <c r="L190" i="4" s="1"/>
  <c r="B190" i="4" s="1"/>
  <c r="C190" i="4" s="1"/>
  <c r="I175" i="4"/>
  <c r="J175" i="4" s="1"/>
  <c r="L175" i="4" s="1"/>
  <c r="C175" i="4" s="1"/>
  <c r="I56" i="4"/>
  <c r="J56" i="4" s="1"/>
  <c r="L56" i="4" s="1"/>
  <c r="B56" i="4" s="1"/>
  <c r="C56" i="4" s="1"/>
  <c r="I65" i="4"/>
  <c r="J65" i="4" s="1"/>
  <c r="L65" i="4" s="1"/>
  <c r="B65" i="4" s="1"/>
  <c r="C65" i="4" s="1"/>
  <c r="I49" i="4"/>
  <c r="J49" i="4"/>
  <c r="L49" i="4" s="1"/>
  <c r="B49" i="4" s="1"/>
  <c r="C49" i="4" s="1"/>
  <c r="I117" i="4"/>
  <c r="J117" i="4" s="1"/>
  <c r="L117" i="4" s="1"/>
  <c r="B117" i="4" s="1"/>
  <c r="C117" i="4" s="1"/>
  <c r="I98" i="4"/>
  <c r="J98" i="4" s="1"/>
  <c r="L98" i="4" s="1"/>
  <c r="B98" i="4" s="1"/>
  <c r="C98" i="4" s="1"/>
  <c r="I104" i="4"/>
  <c r="J104" i="4" s="1"/>
  <c r="L104" i="4" s="1"/>
  <c r="B104" i="4" s="1"/>
  <c r="C104" i="4" s="1"/>
  <c r="I174" i="4"/>
  <c r="J174" i="4" s="1"/>
  <c r="L174" i="4" s="1"/>
  <c r="B174" i="4" s="1"/>
  <c r="C174" i="4" s="1"/>
  <c r="I89" i="4"/>
  <c r="J89" i="4" s="1"/>
  <c r="L89" i="4" s="1"/>
  <c r="B89" i="4" s="1"/>
  <c r="C89" i="4" s="1"/>
  <c r="I109" i="4"/>
  <c r="J109" i="4" s="1"/>
  <c r="L109" i="4" s="1"/>
  <c r="B109" i="4" s="1"/>
  <c r="C109" i="4" s="1"/>
  <c r="I147" i="4"/>
  <c r="J147" i="4" s="1"/>
  <c r="L147" i="4" s="1"/>
  <c r="B147" i="4" s="1"/>
  <c r="C147" i="4" s="1"/>
  <c r="I179" i="4"/>
  <c r="J179" i="4" s="1"/>
  <c r="L179" i="4" s="1"/>
  <c r="B179" i="4" s="1"/>
  <c r="C179" i="4" s="1"/>
  <c r="I95" i="4"/>
  <c r="J95" i="4" s="1"/>
  <c r="L95" i="4" s="1"/>
  <c r="B95" i="4" s="1"/>
  <c r="C95" i="4" s="1"/>
  <c r="I167" i="4"/>
  <c r="J167" i="4" s="1"/>
  <c r="L167" i="4" s="1"/>
  <c r="C167" i="4" s="1"/>
  <c r="I221" i="4"/>
  <c r="J221" i="4" s="1"/>
  <c r="L221" i="4" s="1"/>
  <c r="B221" i="4" s="1"/>
  <c r="C221" i="4" s="1"/>
  <c r="I106" i="4"/>
  <c r="J106" i="4" s="1"/>
  <c r="L106" i="4" s="1"/>
  <c r="B106" i="4" s="1"/>
  <c r="C106" i="4" s="1"/>
  <c r="I213" i="4"/>
  <c r="J213" i="4" s="1"/>
  <c r="L213" i="4" s="1"/>
  <c r="B213" i="4" s="1"/>
  <c r="C213" i="4" s="1"/>
  <c r="I431" i="4"/>
  <c r="J431" i="4" s="1"/>
  <c r="L431" i="4" s="1"/>
  <c r="B431" i="4" s="1"/>
  <c r="C431" i="4" s="1"/>
  <c r="I102" i="4"/>
  <c r="J102" i="4" s="1"/>
  <c r="L102" i="4" s="1"/>
  <c r="B102" i="4" s="1"/>
  <c r="C102" i="4" s="1"/>
  <c r="I290" i="4"/>
  <c r="J290" i="4" s="1"/>
  <c r="L290" i="4" s="1"/>
  <c r="B290" i="4" s="1"/>
  <c r="C290" i="4" s="1"/>
  <c r="I366" i="4"/>
  <c r="J366" i="4"/>
  <c r="L366" i="4" s="1"/>
  <c r="B366" i="4" s="1"/>
  <c r="C366" i="4" s="1"/>
  <c r="I380" i="4"/>
  <c r="J380" i="4" s="1"/>
  <c r="L380" i="4" s="1"/>
  <c r="B380" i="4" s="1"/>
  <c r="C380" i="4" s="1"/>
  <c r="I200" i="4"/>
  <c r="J200" i="4" s="1"/>
  <c r="L200" i="4" s="1"/>
  <c r="B200" i="4" s="1"/>
  <c r="C200" i="4" s="1"/>
  <c r="I245" i="4"/>
  <c r="J245" i="4"/>
  <c r="L245" i="4" s="1"/>
  <c r="B245" i="4" s="1"/>
  <c r="C245" i="4" s="1"/>
  <c r="I451" i="4"/>
  <c r="J451" i="4" s="1"/>
  <c r="L451" i="4" s="1"/>
  <c r="B451" i="4" s="1"/>
  <c r="C451" i="4" s="1"/>
  <c r="I90" i="4"/>
  <c r="J90" i="4" s="1"/>
  <c r="L90" i="4" s="1"/>
  <c r="B90" i="4" s="1"/>
  <c r="C90" i="4" s="1"/>
  <c r="I286" i="4"/>
  <c r="J286" i="4"/>
  <c r="L286" i="4" s="1"/>
  <c r="B286" i="4" s="1"/>
  <c r="C286" i="4" s="1"/>
  <c r="I347" i="4"/>
  <c r="J347" i="4" s="1"/>
  <c r="L347" i="4" s="1"/>
  <c r="B347" i="4" s="1"/>
  <c r="C347" i="4" s="1"/>
  <c r="I363" i="4"/>
  <c r="J363" i="4" s="1"/>
  <c r="L363" i="4" s="1"/>
  <c r="B363" i="4" s="1"/>
  <c r="C363" i="4" s="1"/>
  <c r="I379" i="4"/>
  <c r="J379" i="4" s="1"/>
  <c r="L379" i="4" s="1"/>
  <c r="B379" i="4" s="1"/>
  <c r="C379" i="4" s="1"/>
  <c r="I395" i="4"/>
  <c r="J395" i="4" s="1"/>
  <c r="L395" i="4" s="1"/>
  <c r="B395" i="4" s="1"/>
  <c r="C395" i="4" s="1"/>
  <c r="I411" i="4"/>
  <c r="J411" i="4" s="1"/>
  <c r="L411" i="4" s="1"/>
  <c r="B411" i="4" s="1"/>
  <c r="C411" i="4" s="1"/>
  <c r="I427" i="4"/>
  <c r="J427" i="4" s="1"/>
  <c r="L427" i="4" s="1"/>
  <c r="B427" i="4" s="1"/>
  <c r="C427" i="4" s="1"/>
  <c r="I58" i="4"/>
  <c r="J58" i="4" s="1"/>
  <c r="L58" i="4" s="1"/>
  <c r="B58" i="4" s="1"/>
  <c r="C58" i="4" s="1"/>
  <c r="I85" i="4"/>
  <c r="J85" i="4" s="1"/>
  <c r="L85" i="4" s="1"/>
  <c r="B85" i="4" s="1"/>
  <c r="C85" i="4" s="1"/>
  <c r="I94" i="4"/>
  <c r="J94" i="4" s="1"/>
  <c r="L94" i="4" s="1"/>
  <c r="B94" i="4" s="1"/>
  <c r="C94" i="4" s="1"/>
  <c r="I198" i="4"/>
  <c r="J198" i="4" s="1"/>
  <c r="L198" i="4" s="1"/>
  <c r="B198" i="4" s="1"/>
  <c r="C198" i="4" s="1"/>
  <c r="I163" i="4"/>
  <c r="J163" i="4" s="1"/>
  <c r="L163" i="4" s="1"/>
  <c r="B163" i="4" s="1"/>
  <c r="C163" i="4" s="1"/>
  <c r="I191" i="4"/>
  <c r="J191" i="4" s="1"/>
  <c r="L191" i="4" s="1"/>
  <c r="B191" i="4" s="1"/>
  <c r="C191" i="4" s="1"/>
  <c r="I378" i="4"/>
  <c r="J378" i="4" s="1"/>
  <c r="L378" i="4" s="1"/>
  <c r="B378" i="4" s="1"/>
  <c r="C378" i="4" s="1"/>
  <c r="I322" i="4"/>
  <c r="J322" i="4" s="1"/>
  <c r="L322" i="4" s="1"/>
  <c r="B322" i="4" s="1"/>
  <c r="C322" i="4" s="1"/>
  <c r="I402" i="4"/>
  <c r="J402" i="4" s="1"/>
  <c r="L402" i="4" s="1"/>
  <c r="B402" i="4" s="1"/>
  <c r="C402" i="4" s="1"/>
  <c r="I254" i="4"/>
  <c r="J254" i="4" s="1"/>
  <c r="L254" i="4" s="1"/>
  <c r="B254" i="4" s="1"/>
  <c r="C254" i="4" s="1"/>
  <c r="I339" i="4"/>
  <c r="J339" i="4" s="1"/>
  <c r="L339" i="4" s="1"/>
  <c r="B339" i="4" s="1"/>
  <c r="C339" i="4" s="1"/>
  <c r="I371" i="4"/>
  <c r="J371" i="4" s="1"/>
  <c r="L371" i="4" s="1"/>
  <c r="B371" i="4" s="1"/>
  <c r="C371" i="4" s="1"/>
  <c r="I446" i="4"/>
  <c r="J446" i="4" s="1"/>
  <c r="L446" i="4" s="1"/>
  <c r="B446" i="4" s="1"/>
  <c r="C446" i="4" s="1"/>
  <c r="I51" i="4"/>
  <c r="J51" i="4" s="1"/>
  <c r="L51" i="4" s="1"/>
  <c r="B51" i="4" s="1"/>
  <c r="C51" i="4" s="1"/>
  <c r="I151" i="4"/>
  <c r="J151" i="4" s="1"/>
  <c r="L151" i="4" s="1"/>
  <c r="B151" i="4" s="1"/>
  <c r="C151" i="4" s="1"/>
  <c r="I57" i="4"/>
  <c r="J57" i="4" s="1"/>
  <c r="L57" i="4" s="1"/>
  <c r="B57" i="4" s="1"/>
  <c r="C57" i="4" s="1"/>
  <c r="I48" i="4"/>
  <c r="J48" i="4" s="1"/>
  <c r="L48" i="4" s="1"/>
  <c r="B48" i="4" s="1"/>
  <c r="C48" i="4" s="1"/>
  <c r="I87" i="4"/>
  <c r="J87" i="4" s="1"/>
  <c r="L87" i="4" s="1"/>
  <c r="B87" i="4" s="1"/>
  <c r="C87" i="4" s="1"/>
  <c r="I114" i="4"/>
  <c r="J114" i="4" s="1"/>
  <c r="L114" i="4" s="1"/>
  <c r="B114" i="4" s="1"/>
  <c r="C114" i="4" s="1"/>
  <c r="I158" i="4"/>
  <c r="J158" i="4" s="1"/>
  <c r="L158" i="4" s="1"/>
  <c r="B158" i="4" s="1"/>
  <c r="C158" i="4" s="1"/>
  <c r="I73" i="4"/>
  <c r="J73" i="4" s="1"/>
  <c r="L73" i="4" s="1"/>
  <c r="B73" i="4" s="1"/>
  <c r="C73" i="4" s="1"/>
  <c r="I139" i="4"/>
  <c r="J139" i="4" s="1"/>
  <c r="L139" i="4" s="1"/>
  <c r="B139" i="4" s="1"/>
  <c r="C139" i="4" s="1"/>
  <c r="I171" i="4"/>
  <c r="J171" i="4" s="1"/>
  <c r="L171" i="4" s="1"/>
  <c r="C171" i="4" s="1"/>
  <c r="I229" i="4"/>
  <c r="J229" i="4" s="1"/>
  <c r="L229" i="4" s="1"/>
  <c r="B229" i="4" s="1"/>
  <c r="C229" i="4" s="1"/>
  <c r="I143" i="4"/>
  <c r="J143" i="4" s="1"/>
  <c r="L143" i="4" s="1"/>
  <c r="B143" i="4" s="1"/>
  <c r="C143" i="4" s="1"/>
  <c r="I159" i="4"/>
  <c r="J159" i="4" s="1"/>
  <c r="L159" i="4" s="1"/>
  <c r="B159" i="4" s="1"/>
  <c r="C159" i="4" s="1"/>
  <c r="I206" i="4"/>
  <c r="J206" i="4" s="1"/>
  <c r="L206" i="4" s="1"/>
  <c r="B206" i="4" s="1"/>
  <c r="C206" i="4" s="1"/>
  <c r="I227" i="4"/>
  <c r="J227" i="4" s="1"/>
  <c r="L227" i="4" s="1"/>
  <c r="B227" i="4" s="1"/>
  <c r="C227" i="4" s="1"/>
  <c r="I420" i="4"/>
  <c r="J420" i="4" s="1"/>
  <c r="L420" i="4" s="1"/>
  <c r="B420" i="4" s="1"/>
  <c r="C420" i="4" s="1"/>
  <c r="I436" i="4"/>
  <c r="J436" i="4" s="1"/>
  <c r="L436" i="4" s="1"/>
  <c r="B436" i="4" s="1"/>
  <c r="C436" i="4" s="1"/>
  <c r="I452" i="4"/>
  <c r="J452" i="4" s="1"/>
  <c r="L452" i="4" s="1"/>
  <c r="B452" i="4" s="1"/>
  <c r="C452" i="4" s="1"/>
  <c r="I394" i="4"/>
  <c r="J394" i="4" s="1"/>
  <c r="L394" i="4" s="1"/>
  <c r="B394" i="4" s="1"/>
  <c r="C394" i="4" s="1"/>
  <c r="I412" i="4"/>
  <c r="J412" i="4" s="1"/>
  <c r="L412" i="4" s="1"/>
  <c r="B412" i="4" s="1"/>
  <c r="C412" i="4" s="1"/>
  <c r="I243" i="4"/>
  <c r="J243" i="4" s="1"/>
  <c r="L243" i="4" s="1"/>
  <c r="B243" i="4" s="1"/>
  <c r="C243" i="4" s="1"/>
  <c r="I274" i="4"/>
  <c r="J274" i="4" s="1"/>
  <c r="L274" i="4" s="1"/>
  <c r="B274" i="4" s="1"/>
  <c r="C274" i="4" s="1"/>
  <c r="I338" i="4"/>
  <c r="J338" i="4" s="1"/>
  <c r="L338" i="4" s="1"/>
  <c r="B338" i="4" s="1"/>
  <c r="C338" i="4" s="1"/>
  <c r="I372" i="4"/>
  <c r="J372" i="4" s="1"/>
  <c r="L372" i="4" s="1"/>
  <c r="B372" i="4" s="1"/>
  <c r="C372" i="4" s="1"/>
  <c r="I386" i="4"/>
  <c r="J386" i="4" s="1"/>
  <c r="L386" i="4" s="1"/>
  <c r="B386" i="4" s="1"/>
  <c r="C386" i="4" s="1"/>
  <c r="I396" i="4"/>
  <c r="J396" i="4" s="1"/>
  <c r="L396" i="4" s="1"/>
  <c r="B396" i="4" s="1"/>
  <c r="C396" i="4" s="1"/>
  <c r="I410" i="4"/>
  <c r="J410" i="4" s="1"/>
  <c r="I86" i="4"/>
  <c r="J86" i="4" s="1"/>
  <c r="L86" i="4" s="1"/>
  <c r="B86" i="4" s="1"/>
  <c r="C86" i="4" s="1"/>
  <c r="I162" i="4"/>
  <c r="J162" i="4" s="1"/>
  <c r="L162" i="4" s="1"/>
  <c r="B162" i="4" s="1"/>
  <c r="C162" i="4" s="1"/>
  <c r="I270" i="4"/>
  <c r="J270" i="4" s="1"/>
  <c r="L270" i="4" s="1"/>
  <c r="B270" i="4" s="1"/>
  <c r="C270" i="4" s="1"/>
  <c r="I334" i="4"/>
  <c r="J334" i="4" s="1"/>
  <c r="L334" i="4" s="1"/>
  <c r="B334" i="4" s="1"/>
  <c r="C334" i="4" s="1"/>
  <c r="I343" i="4"/>
  <c r="J343" i="4" s="1"/>
  <c r="L343" i="4" s="1"/>
  <c r="B343" i="4" s="1"/>
  <c r="C343" i="4" s="1"/>
  <c r="I359" i="4"/>
  <c r="J359" i="4" s="1"/>
  <c r="L359" i="4" s="1"/>
  <c r="B359" i="4" s="1"/>
  <c r="C359" i="4" s="1"/>
  <c r="I375" i="4"/>
  <c r="J375" i="4" s="1"/>
  <c r="L375" i="4" s="1"/>
  <c r="B375" i="4" s="1"/>
  <c r="C375" i="4" s="1"/>
  <c r="I391" i="4"/>
  <c r="J391" i="4" s="1"/>
  <c r="L391" i="4" s="1"/>
  <c r="B391" i="4" s="1"/>
  <c r="C391" i="4" s="1"/>
  <c r="I407" i="4"/>
  <c r="J407" i="4" s="1"/>
  <c r="L407" i="4" s="1"/>
  <c r="B407" i="4" s="1"/>
  <c r="C407" i="4" s="1"/>
  <c r="I60" i="4"/>
  <c r="J60" i="4" s="1"/>
  <c r="L60" i="4" s="1"/>
  <c r="B60" i="4" s="1"/>
  <c r="C60" i="4" s="1"/>
  <c r="I77" i="4"/>
  <c r="J77" i="4" s="1"/>
  <c r="L77" i="4" s="1"/>
  <c r="B77" i="4" s="1"/>
  <c r="C77" i="4" s="1"/>
  <c r="I110" i="4"/>
  <c r="J110" i="4" s="1"/>
  <c r="L110" i="4" s="1"/>
  <c r="B110" i="4" s="1"/>
  <c r="C110" i="4" s="1"/>
  <c r="I160" i="4"/>
  <c r="J160" i="4" s="1"/>
  <c r="L160" i="4" s="1"/>
  <c r="B160" i="4" s="1"/>
  <c r="C160" i="4" s="1"/>
  <c r="I130" i="4"/>
  <c r="J130" i="4" s="1"/>
  <c r="L130" i="4" s="1"/>
  <c r="B130" i="4" s="1"/>
  <c r="C130" i="4" s="1"/>
  <c r="I217" i="4"/>
  <c r="J217" i="4" s="1"/>
  <c r="L217" i="4" s="1"/>
  <c r="B217" i="4" s="1"/>
  <c r="C217" i="4" s="1"/>
  <c r="I132" i="4"/>
  <c r="J132" i="4" s="1"/>
  <c r="L132" i="4" s="1"/>
  <c r="B132" i="4" s="1"/>
  <c r="C132" i="4" s="1"/>
  <c r="I137" i="4"/>
  <c r="J137" i="4" s="1"/>
  <c r="L137" i="4" s="1"/>
  <c r="B137" i="4" s="1"/>
  <c r="C137" i="4" s="1"/>
  <c r="I169" i="4"/>
  <c r="J169" i="4" s="1"/>
  <c r="L169" i="4" s="1"/>
  <c r="C169" i="4" s="1"/>
  <c r="I203" i="4"/>
  <c r="J203" i="4" s="1"/>
  <c r="L203" i="4" s="1"/>
  <c r="B203" i="4" s="1"/>
  <c r="C203" i="4" s="1"/>
  <c r="I235" i="4"/>
  <c r="J235" i="4" s="1"/>
  <c r="L235" i="4" s="1"/>
  <c r="B235" i="4" s="1"/>
  <c r="C235" i="4" s="1"/>
  <c r="I99" i="4"/>
  <c r="J99" i="4" s="1"/>
  <c r="L99" i="4" s="1"/>
  <c r="B99" i="4" s="1"/>
  <c r="C99" i="4" s="1"/>
  <c r="I195" i="4"/>
  <c r="J195" i="4" s="1"/>
  <c r="L195" i="4" s="1"/>
  <c r="B195" i="4" s="1"/>
  <c r="C195" i="4" s="1"/>
  <c r="I252" i="4"/>
  <c r="J252" i="4" s="1"/>
  <c r="L252" i="4" s="1"/>
  <c r="B252" i="4" s="1"/>
  <c r="C252" i="4" s="1"/>
  <c r="I268" i="4"/>
  <c r="J268" i="4" s="1"/>
  <c r="L268" i="4" s="1"/>
  <c r="B268" i="4" s="1"/>
  <c r="C268" i="4" s="1"/>
  <c r="I279" i="4"/>
  <c r="J279" i="4" s="1"/>
  <c r="L279" i="4" s="1"/>
  <c r="B279" i="4" s="1"/>
  <c r="C279" i="4" s="1"/>
  <c r="I289" i="4"/>
  <c r="J289" i="4" s="1"/>
  <c r="L289" i="4" s="1"/>
  <c r="B289" i="4" s="1"/>
  <c r="C289" i="4" s="1"/>
  <c r="I300" i="4"/>
  <c r="J300" i="4" s="1"/>
  <c r="L300" i="4" s="1"/>
  <c r="B300" i="4" s="1"/>
  <c r="C300" i="4" s="1"/>
  <c r="I311" i="4"/>
  <c r="J311" i="4" s="1"/>
  <c r="L311" i="4" s="1"/>
  <c r="B311" i="4" s="1"/>
  <c r="C311" i="4" s="1"/>
  <c r="I424" i="4"/>
  <c r="J424" i="4" s="1"/>
  <c r="L424" i="4" s="1"/>
  <c r="B424" i="4" s="1"/>
  <c r="C424" i="4" s="1"/>
  <c r="I374" i="4"/>
  <c r="J374" i="4" s="1"/>
  <c r="L374" i="4" s="1"/>
  <c r="B374" i="4" s="1"/>
  <c r="C374" i="4" s="1"/>
  <c r="I398" i="4"/>
  <c r="J398" i="4" s="1"/>
  <c r="L398" i="4" s="1"/>
  <c r="B398" i="4" s="1"/>
  <c r="C398" i="4" s="1"/>
  <c r="I455" i="4"/>
  <c r="J455" i="4" s="1"/>
  <c r="L455" i="4" s="1"/>
  <c r="B455" i="4" s="1"/>
  <c r="C455" i="4" s="1"/>
  <c r="I219" i="4"/>
  <c r="J219" i="4" s="1"/>
  <c r="L219" i="4" s="1"/>
  <c r="B219" i="4" s="1"/>
  <c r="C219" i="4" s="1"/>
  <c r="I282" i="4"/>
  <c r="J282" i="4"/>
  <c r="L282" i="4" s="1"/>
  <c r="B282" i="4" s="1"/>
  <c r="C282" i="4" s="1"/>
  <c r="I298" i="4"/>
  <c r="J298" i="4"/>
  <c r="L298" i="4" s="1"/>
  <c r="B298" i="4" s="1"/>
  <c r="C298" i="4" s="1"/>
  <c r="I342" i="4"/>
  <c r="J342" i="4"/>
  <c r="L342" i="4" s="1"/>
  <c r="B342" i="4" s="1"/>
  <c r="C342" i="4" s="1"/>
  <c r="I350" i="4"/>
  <c r="J350" i="4"/>
  <c r="L350" i="4" s="1"/>
  <c r="B350" i="4" s="1"/>
  <c r="C350" i="4" s="1"/>
  <c r="I358" i="4"/>
  <c r="J358" i="4"/>
  <c r="L358" i="4" s="1"/>
  <c r="B358" i="4" s="1"/>
  <c r="C358" i="4" s="1"/>
  <c r="I406" i="4"/>
  <c r="J406" i="4"/>
  <c r="L406" i="4" s="1"/>
  <c r="B406" i="4" s="1"/>
  <c r="C406" i="4" s="1"/>
  <c r="I138" i="4"/>
  <c r="J138" i="4"/>
  <c r="L138" i="4" s="1"/>
  <c r="B138" i="4" s="1"/>
  <c r="C138" i="4" s="1"/>
  <c r="I264" i="4"/>
  <c r="J264" i="4" s="1"/>
  <c r="L264" i="4" s="1"/>
  <c r="B264" i="4" s="1"/>
  <c r="C264" i="4" s="1"/>
  <c r="I275" i="4"/>
  <c r="J275" i="4" s="1"/>
  <c r="L275" i="4" s="1"/>
  <c r="B275" i="4" s="1"/>
  <c r="C275" i="4" s="1"/>
  <c r="I285" i="4"/>
  <c r="J285" i="4" s="1"/>
  <c r="L285" i="4" s="1"/>
  <c r="B285" i="4" s="1"/>
  <c r="C285" i="4" s="1"/>
  <c r="I315" i="4"/>
  <c r="J315" i="4" s="1"/>
  <c r="L315" i="4" s="1"/>
  <c r="B315" i="4" s="1"/>
  <c r="C315" i="4" s="1"/>
  <c r="I331" i="4"/>
  <c r="J331" i="4" s="1"/>
  <c r="L331" i="4" s="1"/>
  <c r="B331" i="4" s="1"/>
  <c r="C331" i="4" s="1"/>
  <c r="I262" i="4"/>
  <c r="J262" i="4" s="1"/>
  <c r="L262" i="4" s="1"/>
  <c r="B262" i="4" s="1"/>
  <c r="C262" i="4" s="1"/>
  <c r="I310" i="4"/>
  <c r="J310" i="4" s="1"/>
  <c r="L310" i="4" s="1"/>
  <c r="B310" i="4" s="1"/>
  <c r="C310" i="4" s="1"/>
  <c r="I340" i="4"/>
  <c r="J340" i="4" s="1"/>
  <c r="L340" i="4" s="1"/>
  <c r="B340" i="4" s="1"/>
  <c r="C340" i="4" s="1"/>
  <c r="I66" i="4"/>
  <c r="J66" i="4" s="1"/>
  <c r="L66" i="4" s="1"/>
  <c r="B66" i="4" s="1"/>
  <c r="C66" i="4" s="1"/>
  <c r="I70" i="4"/>
  <c r="J70" i="4" s="1"/>
  <c r="L70" i="4" s="1"/>
  <c r="B70" i="4" s="1"/>
  <c r="C70" i="4" s="1"/>
  <c r="I64" i="4"/>
  <c r="J64" i="4" s="1"/>
  <c r="L64" i="4" s="1"/>
  <c r="B64" i="4" s="1"/>
  <c r="C64" i="4" s="1"/>
  <c r="I69" i="4"/>
  <c r="J69" i="4" s="1"/>
  <c r="L69" i="4" s="1"/>
  <c r="B69" i="4" s="1"/>
  <c r="C69" i="4" s="1"/>
  <c r="I74" i="4"/>
  <c r="J74" i="4" s="1"/>
  <c r="L74" i="4" s="1"/>
  <c r="B74" i="4" s="1"/>
  <c r="C74" i="4" s="1"/>
  <c r="I118" i="4"/>
  <c r="J118" i="4" s="1"/>
  <c r="L118" i="4" s="1"/>
  <c r="B118" i="4" s="1"/>
  <c r="C118" i="4" s="1"/>
  <c r="I52" i="4"/>
  <c r="J52" i="4" s="1"/>
  <c r="L52" i="4" s="1"/>
  <c r="B52" i="4" s="1"/>
  <c r="C52" i="4" s="1"/>
  <c r="I111" i="4"/>
  <c r="J111" i="4" s="1"/>
  <c r="L111" i="4" s="1"/>
  <c r="B111" i="4" s="1"/>
  <c r="C111" i="4" s="1"/>
  <c r="I112" i="4"/>
  <c r="J112" i="4" s="1"/>
  <c r="L112" i="4" s="1"/>
  <c r="B112" i="4" s="1"/>
  <c r="C112" i="4" s="1"/>
  <c r="I125" i="4"/>
  <c r="J125" i="4" s="1"/>
  <c r="L125" i="4" s="1"/>
  <c r="B125" i="4" s="1"/>
  <c r="C125" i="4" s="1"/>
  <c r="I168" i="4"/>
  <c r="J168" i="4" s="1"/>
  <c r="L168" i="4" s="1"/>
  <c r="C168" i="4" s="1"/>
  <c r="I107" i="4"/>
  <c r="J107" i="4" s="1"/>
  <c r="L107" i="4" s="1"/>
  <c r="B107" i="4" s="1"/>
  <c r="C107" i="4" s="1"/>
  <c r="I124" i="4"/>
  <c r="J124" i="4" s="1"/>
  <c r="L124" i="4" s="1"/>
  <c r="B124" i="4" s="1"/>
  <c r="C124" i="4" s="1"/>
  <c r="I128" i="4"/>
  <c r="J128" i="4" s="1"/>
  <c r="L128" i="4" s="1"/>
  <c r="B128" i="4" s="1"/>
  <c r="C128" i="4" s="1"/>
  <c r="I134" i="4"/>
  <c r="J134" i="4" s="1"/>
  <c r="L134" i="4" s="1"/>
  <c r="B134" i="4" s="1"/>
  <c r="C134" i="4" s="1"/>
  <c r="I150" i="4"/>
  <c r="J150" i="4" s="1"/>
  <c r="L150" i="4" s="1"/>
  <c r="B150" i="4" s="1"/>
  <c r="C150" i="4" s="1"/>
  <c r="I166" i="4"/>
  <c r="J166" i="4" s="1"/>
  <c r="L166" i="4" s="1"/>
  <c r="B166" i="4" s="1"/>
  <c r="C166" i="4" s="1"/>
  <c r="I182" i="4"/>
  <c r="J182" i="4" s="1"/>
  <c r="L182" i="4" s="1"/>
  <c r="B182" i="4" s="1"/>
  <c r="C182" i="4" s="1"/>
  <c r="I194" i="4"/>
  <c r="J194" i="4" s="1"/>
  <c r="L194" i="4" s="1"/>
  <c r="B194" i="4" s="1"/>
  <c r="C194" i="4" s="1"/>
  <c r="I204" i="4"/>
  <c r="J204" i="4" s="1"/>
  <c r="L204" i="4" s="1"/>
  <c r="B204" i="4" s="1"/>
  <c r="C204" i="4" s="1"/>
  <c r="I218" i="4"/>
  <c r="J218" i="4"/>
  <c r="L218" i="4" s="1"/>
  <c r="B218" i="4" s="1"/>
  <c r="C218" i="4" s="1"/>
  <c r="I140" i="4"/>
  <c r="J140" i="4" s="1"/>
  <c r="L140" i="4" s="1"/>
  <c r="B140" i="4" s="1"/>
  <c r="C140" i="4" s="1"/>
  <c r="I208" i="4"/>
  <c r="J208" i="4" s="1"/>
  <c r="L208" i="4" s="1"/>
  <c r="B208" i="4" s="1"/>
  <c r="C208" i="4" s="1"/>
  <c r="I240" i="4"/>
  <c r="J240" i="4" s="1"/>
  <c r="L240" i="4" s="1"/>
  <c r="B240" i="4" s="1"/>
  <c r="C240" i="4" s="1"/>
  <c r="I101" i="4"/>
  <c r="J101" i="4" s="1"/>
  <c r="L101" i="4" s="1"/>
  <c r="B101" i="4" s="1"/>
  <c r="C101" i="4" s="1"/>
  <c r="I209" i="4"/>
  <c r="J209" i="4" s="1"/>
  <c r="L209" i="4" s="1"/>
  <c r="B209" i="4" s="1"/>
  <c r="C209" i="4" s="1"/>
  <c r="I233" i="4"/>
  <c r="J233" i="4" s="1"/>
  <c r="L233" i="4" s="1"/>
  <c r="B233" i="4" s="1"/>
  <c r="C233" i="4" s="1"/>
  <c r="I426" i="4"/>
  <c r="J426" i="4" s="1"/>
  <c r="L426" i="4" s="1"/>
  <c r="B426" i="4" s="1"/>
  <c r="C426" i="4" s="1"/>
  <c r="I442" i="4"/>
  <c r="J442" i="4" s="1"/>
  <c r="L442" i="4" s="1"/>
  <c r="B442" i="4" s="1"/>
  <c r="C442" i="4" s="1"/>
  <c r="I364" i="4"/>
  <c r="J364" i="4" s="1"/>
  <c r="L364" i="4" s="1"/>
  <c r="B364" i="4" s="1"/>
  <c r="C364" i="4" s="1"/>
  <c r="I384" i="4"/>
  <c r="J384" i="4" s="1"/>
  <c r="L384" i="4" s="1"/>
  <c r="B384" i="4" s="1"/>
  <c r="C384" i="4" s="1"/>
  <c r="I400" i="4"/>
  <c r="J400" i="4" s="1"/>
  <c r="L400" i="4" s="1"/>
  <c r="B400" i="4" s="1"/>
  <c r="C400" i="4" s="1"/>
  <c r="I408" i="4"/>
  <c r="J408" i="4" s="1"/>
  <c r="L408" i="4" s="1"/>
  <c r="B408" i="4" s="1"/>
  <c r="C408" i="4" s="1"/>
  <c r="I416" i="4"/>
  <c r="J416" i="4" s="1"/>
  <c r="L416" i="4" s="1"/>
  <c r="B416" i="4" s="1"/>
  <c r="C416" i="4" s="1"/>
  <c r="I293" i="4"/>
  <c r="J293" i="4" s="1"/>
  <c r="L293" i="4" s="1"/>
  <c r="B293" i="4" s="1"/>
  <c r="C293" i="4" s="1"/>
  <c r="I423" i="4"/>
  <c r="J423" i="4" s="1"/>
  <c r="L423" i="4" s="1"/>
  <c r="B423" i="4" s="1"/>
  <c r="C423" i="4" s="1"/>
  <c r="I344" i="4"/>
  <c r="J344" i="4" s="1"/>
  <c r="L344" i="4" s="1"/>
  <c r="B344" i="4" s="1"/>
  <c r="C344" i="4" s="1"/>
  <c r="I348" i="4"/>
  <c r="J348" i="4" s="1"/>
  <c r="L348" i="4" s="1"/>
  <c r="B348" i="4" s="1"/>
  <c r="C348" i="4" s="1"/>
  <c r="I352" i="4"/>
  <c r="J352" i="4" s="1"/>
  <c r="L352" i="4" s="1"/>
  <c r="B352" i="4" s="1"/>
  <c r="C352" i="4" s="1"/>
  <c r="I356" i="4"/>
  <c r="J356" i="4" s="1"/>
  <c r="L356" i="4" s="1"/>
  <c r="B356" i="4" s="1"/>
  <c r="C356" i="4" s="1"/>
  <c r="I360" i="4"/>
  <c r="J360" i="4" s="1"/>
  <c r="B360" i="4" s="1"/>
  <c r="C360" i="4" s="1"/>
  <c r="I376" i="4"/>
  <c r="J376" i="4" s="1"/>
  <c r="L376" i="4" s="1"/>
  <c r="B376" i="4" s="1"/>
  <c r="C376" i="4" s="1"/>
  <c r="I392" i="4"/>
  <c r="J392" i="4" s="1"/>
  <c r="L392" i="4" s="1"/>
  <c r="B392" i="4" s="1"/>
  <c r="C392" i="4" s="1"/>
  <c r="I425" i="4"/>
  <c r="J425" i="4" s="1"/>
  <c r="L425" i="4" s="1"/>
  <c r="B425" i="4" s="1"/>
  <c r="C425" i="4" s="1"/>
  <c r="I447" i="4"/>
  <c r="J447" i="4" s="1"/>
  <c r="L447" i="4" s="1"/>
  <c r="B447" i="4" s="1"/>
  <c r="C447" i="4" s="1"/>
  <c r="I435" i="4"/>
  <c r="J435" i="4" s="1"/>
  <c r="L435" i="4" s="1"/>
  <c r="B435" i="4" s="1"/>
  <c r="C435" i="4" s="1"/>
  <c r="I448" i="4"/>
  <c r="J448" i="4" s="1"/>
  <c r="L448" i="4" s="1"/>
  <c r="B448" i="4" s="1"/>
  <c r="C448" i="4" s="1"/>
  <c r="I211" i="4"/>
  <c r="J211" i="4" s="1"/>
  <c r="L211" i="4" s="1"/>
  <c r="B211" i="4" s="1"/>
  <c r="C211" i="4" s="1"/>
  <c r="I341" i="4"/>
  <c r="J341" i="4" s="1"/>
  <c r="L341" i="4" s="1"/>
  <c r="B341" i="4" s="1"/>
  <c r="C341" i="4" s="1"/>
  <c r="I345" i="4"/>
  <c r="J345" i="4" s="1"/>
  <c r="L345" i="4" s="1"/>
  <c r="B345" i="4" s="1"/>
  <c r="C345" i="4" s="1"/>
  <c r="I349" i="4"/>
  <c r="J349" i="4" s="1"/>
  <c r="L349" i="4" s="1"/>
  <c r="B349" i="4" s="1"/>
  <c r="C349" i="4" s="1"/>
  <c r="I353" i="4"/>
  <c r="J353" i="4" s="1"/>
  <c r="L353" i="4" s="1"/>
  <c r="B353" i="4" s="1"/>
  <c r="C353" i="4" s="1"/>
  <c r="I357" i="4"/>
  <c r="J357" i="4" s="1"/>
  <c r="L357" i="4" s="1"/>
  <c r="B357" i="4" s="1"/>
  <c r="C357" i="4" s="1"/>
  <c r="I361" i="4"/>
  <c r="J361" i="4" s="1"/>
  <c r="L361" i="4" s="1"/>
  <c r="B361" i="4" s="1"/>
  <c r="C361" i="4" s="1"/>
  <c r="I365" i="4"/>
  <c r="J365" i="4" s="1"/>
  <c r="L365" i="4" s="1"/>
  <c r="B365" i="4" s="1"/>
  <c r="C365" i="4" s="1"/>
  <c r="I373" i="4"/>
  <c r="J373" i="4" s="1"/>
  <c r="L373" i="4" s="1"/>
  <c r="B373" i="4" s="1"/>
  <c r="C373" i="4" s="1"/>
  <c r="I377" i="4"/>
  <c r="J377" i="4" s="1"/>
  <c r="L377" i="4" s="1"/>
  <c r="B377" i="4" s="1"/>
  <c r="C377" i="4" s="1"/>
  <c r="I381" i="4"/>
  <c r="J381" i="4" s="1"/>
  <c r="L381" i="4" s="1"/>
  <c r="B381" i="4" s="1"/>
  <c r="C381" i="4" s="1"/>
  <c r="I385" i="4"/>
  <c r="J385" i="4" s="1"/>
  <c r="L385" i="4" s="1"/>
  <c r="B385" i="4" s="1"/>
  <c r="C385" i="4" s="1"/>
  <c r="I389" i="4"/>
  <c r="J389" i="4" s="1"/>
  <c r="L389" i="4" s="1"/>
  <c r="B389" i="4" s="1"/>
  <c r="C389" i="4" s="1"/>
  <c r="I393" i="4"/>
  <c r="J393" i="4" s="1"/>
  <c r="L393" i="4" s="1"/>
  <c r="B393" i="4" s="1"/>
  <c r="C393" i="4" s="1"/>
  <c r="I397" i="4"/>
  <c r="J397" i="4" s="1"/>
  <c r="L397" i="4" s="1"/>
  <c r="B397" i="4" s="1"/>
  <c r="C397" i="4" s="1"/>
  <c r="I401" i="4"/>
  <c r="J401" i="4" s="1"/>
  <c r="L401" i="4" s="1"/>
  <c r="B401" i="4" s="1"/>
  <c r="C401" i="4" s="1"/>
  <c r="I405" i="4"/>
  <c r="J405" i="4" s="1"/>
  <c r="L405" i="4" s="1"/>
  <c r="B405" i="4" s="1"/>
  <c r="C405" i="4" s="1"/>
  <c r="I409" i="4"/>
  <c r="J409" i="4" s="1"/>
  <c r="L409" i="4" s="1"/>
  <c r="B409" i="4" s="1"/>
  <c r="C409" i="4" s="1"/>
  <c r="I413" i="4"/>
  <c r="J413" i="4" s="1"/>
  <c r="L413" i="4" s="1"/>
  <c r="B413" i="4" s="1"/>
  <c r="C413" i="4" s="1"/>
  <c r="I81" i="4"/>
  <c r="J81" i="4" s="1"/>
  <c r="L81" i="4" s="1"/>
  <c r="B81" i="4" s="1"/>
  <c r="C81" i="4" s="1"/>
  <c r="I199" i="4"/>
  <c r="J199" i="4" s="1"/>
  <c r="L199" i="4" s="1"/>
  <c r="B199" i="4" s="1"/>
  <c r="C199" i="4" s="1"/>
  <c r="I161" i="4"/>
  <c r="J161" i="4" s="1"/>
  <c r="L161" i="4" s="1"/>
  <c r="B161" i="4" s="1"/>
  <c r="C161" i="4" s="1"/>
  <c r="I185" i="4"/>
  <c r="J185" i="4" s="1"/>
  <c r="L185" i="4" s="1"/>
  <c r="B185" i="4" s="1"/>
  <c r="C185" i="4" s="1"/>
  <c r="I248" i="4"/>
  <c r="J248" i="4" s="1"/>
  <c r="L248" i="4" s="1"/>
  <c r="B248" i="4" s="1"/>
  <c r="C248" i="4" s="1"/>
  <c r="I223" i="4"/>
  <c r="J223" i="4" s="1"/>
  <c r="L223" i="4" s="1"/>
  <c r="B223" i="4" s="1"/>
  <c r="C223" i="4" s="1"/>
  <c r="I257" i="4"/>
  <c r="J257" i="4" s="1"/>
  <c r="L257" i="4" s="1"/>
  <c r="B257" i="4" s="1"/>
  <c r="C257" i="4" s="1"/>
  <c r="I273" i="4"/>
  <c r="J273" i="4" s="1"/>
  <c r="L273" i="4" s="1"/>
  <c r="B273" i="4" s="1"/>
  <c r="C273" i="4" s="1"/>
  <c r="I316" i="4"/>
  <c r="J316" i="4" s="1"/>
  <c r="L316" i="4" s="1"/>
  <c r="B316" i="4" s="1"/>
  <c r="C316" i="4" s="1"/>
  <c r="I332" i="4"/>
  <c r="J332" i="4" s="1"/>
  <c r="L332" i="4" s="1"/>
  <c r="B332" i="4" s="1"/>
  <c r="C332" i="4" s="1"/>
  <c r="I382" i="4"/>
  <c r="J382" i="4" s="1"/>
  <c r="L382" i="4" s="1"/>
  <c r="B382" i="4" s="1"/>
  <c r="C382" i="4" s="1"/>
  <c r="I146" i="4"/>
  <c r="J146" i="4" s="1"/>
  <c r="L146" i="4" s="1"/>
  <c r="B146" i="4" s="1"/>
  <c r="C146" i="4" s="1"/>
  <c r="I314" i="4"/>
  <c r="J314" i="4" s="1"/>
  <c r="L314" i="4" s="1"/>
  <c r="B314" i="4" s="1"/>
  <c r="C314" i="4" s="1"/>
  <c r="I346" i="4"/>
  <c r="J346" i="4" s="1"/>
  <c r="L346" i="4" s="1"/>
  <c r="B346" i="4" s="1"/>
  <c r="C346" i="4" s="1"/>
  <c r="I414" i="4"/>
  <c r="J414" i="4"/>
  <c r="L414" i="4" s="1"/>
  <c r="B414" i="4" s="1"/>
  <c r="C414" i="4" s="1"/>
  <c r="I224" i="4"/>
  <c r="J224" i="4" s="1"/>
  <c r="L224" i="4" s="1"/>
  <c r="B224" i="4" s="1"/>
  <c r="C224" i="4" s="1"/>
  <c r="I253" i="4"/>
  <c r="J253" i="4" s="1"/>
  <c r="L253" i="4" s="1"/>
  <c r="B253" i="4" s="1"/>
  <c r="C253" i="4" s="1"/>
  <c r="I280" i="4"/>
  <c r="J280" i="4" s="1"/>
  <c r="L280" i="4" s="1"/>
  <c r="B280" i="4" s="1"/>
  <c r="C280" i="4" s="1"/>
  <c r="I299" i="4"/>
  <c r="J299" i="4" s="1"/>
  <c r="L299" i="4" s="1"/>
  <c r="B299" i="4" s="1"/>
  <c r="C299" i="4" s="1"/>
  <c r="I320" i="4"/>
  <c r="J320" i="4" s="1"/>
  <c r="L320" i="4" s="1"/>
  <c r="B320" i="4" s="1"/>
  <c r="C320" i="4" s="1"/>
  <c r="I336" i="4"/>
  <c r="J336" i="4" s="1"/>
  <c r="L336" i="4" s="1"/>
  <c r="B336" i="4" s="1"/>
  <c r="C336" i="4" s="1"/>
  <c r="I294" i="4"/>
  <c r="J294" i="4" s="1"/>
  <c r="L294" i="4" s="1"/>
  <c r="B294" i="4" s="1"/>
  <c r="C294" i="4" s="1"/>
  <c r="I430" i="4"/>
  <c r="J430" i="4" s="1"/>
  <c r="L430" i="4" s="1"/>
  <c r="B430" i="4" s="1"/>
  <c r="C430" i="4" s="1"/>
  <c r="I38" i="4"/>
  <c r="J38" i="4" s="1"/>
  <c r="L38" i="4" s="1"/>
  <c r="B38" i="4" s="1"/>
  <c r="C38" i="4" s="1"/>
  <c r="I41" i="4"/>
  <c r="J41" i="4" s="1"/>
  <c r="L41" i="4" s="1"/>
  <c r="B41" i="4" s="1"/>
  <c r="C41" i="4" s="1"/>
  <c r="I62" i="4"/>
  <c r="J62" i="4" s="1"/>
  <c r="L62" i="4" s="1"/>
  <c r="B62" i="4" s="1"/>
  <c r="C62" i="4" s="1"/>
  <c r="I78" i="4"/>
  <c r="J78" i="4" s="1"/>
  <c r="L78" i="4" s="1"/>
  <c r="B78" i="4" s="1"/>
  <c r="C78" i="4" s="1"/>
  <c r="I84" i="4"/>
  <c r="J84" i="4" s="1"/>
  <c r="L84" i="4" s="1"/>
  <c r="B84" i="4" s="1"/>
  <c r="C84" i="4" s="1"/>
  <c r="I46" i="4"/>
  <c r="J46" i="4" s="1"/>
  <c r="L46" i="4" s="1"/>
  <c r="B46" i="4" s="1"/>
  <c r="C46" i="4" s="1"/>
  <c r="I119" i="4"/>
  <c r="J119" i="4" s="1"/>
  <c r="L119" i="4" s="1"/>
  <c r="B119" i="4" s="1"/>
  <c r="C119" i="4" s="1"/>
  <c r="I123" i="4"/>
  <c r="J123" i="4" s="1"/>
  <c r="L123" i="4" s="1"/>
  <c r="B123" i="4" s="1"/>
  <c r="C123" i="4" s="1"/>
  <c r="I96" i="4"/>
  <c r="J96" i="4" s="1"/>
  <c r="L96" i="4" s="1"/>
  <c r="B96" i="4" s="1"/>
  <c r="C96" i="4" s="1"/>
  <c r="I144" i="4"/>
  <c r="J144" i="4" s="1"/>
  <c r="L144" i="4" s="1"/>
  <c r="B144" i="4" s="1"/>
  <c r="C144" i="4" s="1"/>
  <c r="I176" i="4"/>
  <c r="J176" i="4" s="1"/>
  <c r="L176" i="4" s="1"/>
  <c r="B176" i="4" s="1"/>
  <c r="C176" i="4" s="1"/>
  <c r="I91" i="4"/>
  <c r="J91" i="4" s="1"/>
  <c r="L91" i="4" s="1"/>
  <c r="B91" i="4" s="1"/>
  <c r="C91" i="4" s="1"/>
  <c r="I103" i="4"/>
  <c r="J103" i="4" s="1"/>
  <c r="L103" i="4" s="1"/>
  <c r="B103" i="4" s="1"/>
  <c r="C103" i="4" s="1"/>
  <c r="I131" i="4"/>
  <c r="J131" i="4" s="1"/>
  <c r="L131" i="4" s="1"/>
  <c r="B131" i="4" s="1"/>
  <c r="C131" i="4" s="1"/>
  <c r="I207" i="4"/>
  <c r="J207" i="4" s="1"/>
  <c r="L207" i="4" s="1"/>
  <c r="B207" i="4" s="1"/>
  <c r="C207" i="4" s="1"/>
  <c r="I249" i="4"/>
  <c r="J249" i="4" s="1"/>
  <c r="L249" i="4" s="1"/>
  <c r="B249" i="4" s="1"/>
  <c r="C249" i="4" s="1"/>
  <c r="I156" i="4"/>
  <c r="J156" i="4" s="1"/>
  <c r="L156" i="4" s="1"/>
  <c r="B156" i="4" s="1"/>
  <c r="C156" i="4" s="1"/>
  <c r="I188" i="4"/>
  <c r="J188" i="4" s="1"/>
  <c r="L188" i="4" s="1"/>
  <c r="B188" i="4" s="1"/>
  <c r="C188" i="4" s="1"/>
  <c r="I210" i="4"/>
  <c r="J210" i="4" s="1"/>
  <c r="L210" i="4" s="1"/>
  <c r="B210" i="4" s="1"/>
  <c r="C210" i="4" s="1"/>
  <c r="I241" i="4"/>
  <c r="J241" i="4" s="1"/>
  <c r="L241" i="4" s="1"/>
  <c r="B241" i="4" s="1"/>
  <c r="C241" i="4" s="1"/>
  <c r="I55" i="4"/>
  <c r="J55" i="4" s="1"/>
  <c r="L55" i="4" s="1"/>
  <c r="B55" i="4" s="1"/>
  <c r="C55" i="4" s="1"/>
  <c r="I120" i="4"/>
  <c r="J120" i="4" s="1"/>
  <c r="L120" i="4" s="1"/>
  <c r="B120" i="4" s="1"/>
  <c r="C120" i="4" s="1"/>
  <c r="I186" i="4"/>
  <c r="J186" i="4" s="1"/>
  <c r="L186" i="4" s="1"/>
  <c r="B186" i="4" s="1"/>
  <c r="C186" i="4" s="1"/>
  <c r="I255" i="4"/>
  <c r="J255" i="4" s="1"/>
  <c r="L255" i="4" s="1"/>
  <c r="B255" i="4" s="1"/>
  <c r="C255" i="4" s="1"/>
  <c r="I260" i="4"/>
  <c r="J260" i="4" s="1"/>
  <c r="L260" i="4" s="1"/>
  <c r="B260" i="4" s="1"/>
  <c r="C260" i="4" s="1"/>
  <c r="I265" i="4"/>
  <c r="J265" i="4" s="1"/>
  <c r="L265" i="4" s="1"/>
  <c r="B265" i="4" s="1"/>
  <c r="C265" i="4" s="1"/>
  <c r="I271" i="4"/>
  <c r="J271" i="4" s="1"/>
  <c r="L271" i="4" s="1"/>
  <c r="B271" i="4" s="1"/>
  <c r="C271" i="4" s="1"/>
  <c r="I276" i="4"/>
  <c r="J276" i="4" s="1"/>
  <c r="L276" i="4" s="1"/>
  <c r="B276" i="4" s="1"/>
  <c r="C276" i="4" s="1"/>
  <c r="I281" i="4"/>
  <c r="J281" i="4" s="1"/>
  <c r="L281" i="4" s="1"/>
  <c r="B281" i="4" s="1"/>
  <c r="C281" i="4" s="1"/>
  <c r="I292" i="4"/>
  <c r="J292" i="4" s="1"/>
  <c r="L292" i="4" s="1"/>
  <c r="B292" i="4" s="1"/>
  <c r="C292" i="4" s="1"/>
  <c r="I297" i="4"/>
  <c r="J297" i="4" s="1"/>
  <c r="L297" i="4" s="1"/>
  <c r="B297" i="4" s="1"/>
  <c r="C297" i="4" s="1"/>
  <c r="I303" i="4"/>
  <c r="J303" i="4" s="1"/>
  <c r="L303" i="4" s="1"/>
  <c r="B303" i="4" s="1"/>
  <c r="C303" i="4" s="1"/>
  <c r="I308" i="4"/>
  <c r="J308" i="4" s="1"/>
  <c r="L308" i="4" s="1"/>
  <c r="B308" i="4" s="1"/>
  <c r="C308" i="4" s="1"/>
  <c r="I313" i="4"/>
  <c r="J313" i="4" s="1"/>
  <c r="L313" i="4" s="1"/>
  <c r="B313" i="4" s="1"/>
  <c r="C313" i="4" s="1"/>
  <c r="I324" i="4"/>
  <c r="J324" i="4" s="1"/>
  <c r="L324" i="4" s="1"/>
  <c r="B324" i="4" s="1"/>
  <c r="C324" i="4" s="1"/>
  <c r="I329" i="4"/>
  <c r="J329" i="4" s="1"/>
  <c r="L329" i="4" s="1"/>
  <c r="B329" i="4" s="1"/>
  <c r="C329" i="4" s="1"/>
  <c r="I335" i="4"/>
  <c r="J335" i="4"/>
  <c r="L335" i="4" s="1"/>
  <c r="B335" i="4" s="1"/>
  <c r="C335" i="4" s="1"/>
  <c r="I178" i="4"/>
  <c r="J178" i="4" s="1"/>
  <c r="L178" i="4" s="1"/>
  <c r="B178" i="4" s="1"/>
  <c r="C178" i="4" s="1"/>
  <c r="I231" i="4"/>
  <c r="J231" i="4" s="1"/>
  <c r="L231" i="4" s="1"/>
  <c r="B231" i="4" s="1"/>
  <c r="C231" i="4" s="1"/>
  <c r="I428" i="4"/>
  <c r="J428" i="4" s="1"/>
  <c r="L428" i="4" s="1"/>
  <c r="B428" i="4" s="1"/>
  <c r="C428" i="4" s="1"/>
  <c r="I170" i="4"/>
  <c r="J170" i="4" s="1"/>
  <c r="L170" i="4" s="1"/>
  <c r="I251" i="4"/>
  <c r="J251" i="4" s="1"/>
  <c r="L251" i="4" s="1"/>
  <c r="B251" i="4" s="1"/>
  <c r="C251" i="4" s="1"/>
  <c r="I256" i="4"/>
  <c r="J256" i="4" s="1"/>
  <c r="L256" i="4" s="1"/>
  <c r="B256" i="4" s="1"/>
  <c r="C256" i="4" s="1"/>
  <c r="I267" i="4"/>
  <c r="J267" i="4" s="1"/>
  <c r="L267" i="4" s="1"/>
  <c r="B267" i="4" s="1"/>
  <c r="C267" i="4" s="1"/>
  <c r="I272" i="4"/>
  <c r="J272" i="4" s="1"/>
  <c r="L272" i="4" s="1"/>
  <c r="B272" i="4" s="1"/>
  <c r="C272" i="4" s="1"/>
  <c r="I277" i="4"/>
  <c r="J277" i="4" s="1"/>
  <c r="L277" i="4" s="1"/>
  <c r="B277" i="4" s="1"/>
  <c r="C277" i="4" s="1"/>
  <c r="I301" i="4"/>
  <c r="J301" i="4" s="1"/>
  <c r="L301" i="4" s="1"/>
  <c r="B301" i="4" s="1"/>
  <c r="C301" i="4" s="1"/>
  <c r="I307" i="4"/>
  <c r="J307" i="4" s="1"/>
  <c r="L307" i="4" s="1"/>
  <c r="B307" i="4" s="1"/>
  <c r="C307" i="4" s="1"/>
  <c r="I317" i="4"/>
  <c r="J317" i="4" s="1"/>
  <c r="L317" i="4" s="1"/>
  <c r="B317" i="4" s="1"/>
  <c r="C317" i="4" s="1"/>
  <c r="I328" i="4"/>
  <c r="J328" i="4" s="1"/>
  <c r="L328" i="4" s="1"/>
  <c r="B328" i="4" s="1"/>
  <c r="C328" i="4" s="1"/>
  <c r="I333" i="4"/>
  <c r="J333" i="4" s="1"/>
  <c r="L333" i="4" s="1"/>
  <c r="B333" i="4" s="1"/>
  <c r="C333" i="4" s="1"/>
  <c r="I100" i="4"/>
  <c r="J100" i="4" s="1"/>
  <c r="L100" i="4" s="1"/>
  <c r="B100" i="4" s="1"/>
  <c r="C100" i="4" s="1"/>
  <c r="I127" i="4"/>
  <c r="J127" i="4" s="1"/>
  <c r="L127" i="4" s="1"/>
  <c r="B127" i="4" s="1"/>
  <c r="C127" i="4" s="1"/>
  <c r="I202" i="4"/>
  <c r="J202" i="4" s="1"/>
  <c r="L202" i="4" s="1"/>
  <c r="B202" i="4" s="1"/>
  <c r="C202" i="4" s="1"/>
  <c r="I126" i="4"/>
  <c r="J126" i="4" s="1"/>
  <c r="L126" i="4" s="1"/>
  <c r="B126" i="4" s="1"/>
  <c r="C126" i="4" s="1"/>
  <c r="I92" i="4"/>
  <c r="J92" i="4" s="1"/>
  <c r="L92" i="4" s="1"/>
  <c r="B92" i="4" s="1"/>
  <c r="C92" i="4" s="1"/>
  <c r="I234" i="4"/>
  <c r="J234" i="4" s="1"/>
  <c r="L234" i="4" s="1"/>
  <c r="B234" i="4" s="1"/>
  <c r="C234" i="4" s="1"/>
  <c r="I145" i="4"/>
  <c r="J145" i="4" s="1"/>
  <c r="L145" i="4" s="1"/>
  <c r="B145" i="4" s="1"/>
  <c r="C145" i="4" s="1"/>
  <c r="I177" i="4"/>
  <c r="J177" i="4" s="1"/>
  <c r="L177" i="4" s="1"/>
  <c r="B177" i="4" s="1"/>
  <c r="C177" i="4" s="1"/>
  <c r="I154" i="4"/>
  <c r="J154" i="4" s="1"/>
  <c r="L154" i="4" s="1"/>
  <c r="B154" i="4" s="1"/>
  <c r="C154" i="4" s="1"/>
  <c r="I230" i="4"/>
  <c r="J230" i="4" s="1"/>
  <c r="L230" i="4" s="1"/>
  <c r="B230" i="4" s="1"/>
  <c r="C230" i="4" s="1"/>
  <c r="I263" i="4"/>
  <c r="J263" i="4" s="1"/>
  <c r="L263" i="4" s="1"/>
  <c r="B263" i="4" s="1"/>
  <c r="C263" i="4" s="1"/>
  <c r="I284" i="4"/>
  <c r="J284" i="4" s="1"/>
  <c r="L284" i="4" s="1"/>
  <c r="B284" i="4" s="1"/>
  <c r="C284" i="4" s="1"/>
  <c r="I305" i="4"/>
  <c r="J305" i="4" s="1"/>
  <c r="L305" i="4" s="1"/>
  <c r="B305" i="4" s="1"/>
  <c r="C305" i="4" s="1"/>
  <c r="I321" i="4"/>
  <c r="J321" i="4" s="1"/>
  <c r="L321" i="4" s="1"/>
  <c r="B321" i="4" s="1"/>
  <c r="C321" i="4" s="1"/>
  <c r="I337" i="4"/>
  <c r="J337" i="4" s="1"/>
  <c r="L337" i="4" s="1"/>
  <c r="B337" i="4" s="1"/>
  <c r="C337" i="4" s="1"/>
  <c r="I456" i="4"/>
  <c r="J456" i="4" s="1"/>
  <c r="L456" i="4" s="1"/>
  <c r="B456" i="4" s="1"/>
  <c r="C456" i="4" s="1"/>
  <c r="I390" i="4"/>
  <c r="J390" i="4" s="1"/>
  <c r="L390" i="4" s="1"/>
  <c r="B390" i="4" s="1"/>
  <c r="C390" i="4" s="1"/>
  <c r="I205" i="4"/>
  <c r="J205" i="4" s="1"/>
  <c r="L205" i="4" s="1"/>
  <c r="B205" i="4" s="1"/>
  <c r="C205" i="4" s="1"/>
  <c r="I266" i="4"/>
  <c r="J266" i="4" s="1"/>
  <c r="L266" i="4" s="1"/>
  <c r="B266" i="4" s="1"/>
  <c r="C266" i="4" s="1"/>
  <c r="I330" i="4"/>
  <c r="J330" i="4" s="1"/>
  <c r="L330" i="4" s="1"/>
  <c r="B330" i="4" s="1"/>
  <c r="C330" i="4" s="1"/>
  <c r="I444" i="4"/>
  <c r="J444" i="4" s="1"/>
  <c r="L444" i="4" s="1"/>
  <c r="B444" i="4" s="1"/>
  <c r="C444" i="4" s="1"/>
  <c r="I236" i="4"/>
  <c r="J236" i="4" s="1"/>
  <c r="L236" i="4" s="1"/>
  <c r="B236" i="4" s="1"/>
  <c r="C236" i="4" s="1"/>
  <c r="I259" i="4"/>
  <c r="J259" i="4" s="1"/>
  <c r="L259" i="4" s="1"/>
  <c r="B259" i="4" s="1"/>
  <c r="C259" i="4" s="1"/>
  <c r="I269" i="4"/>
  <c r="J269" i="4" s="1"/>
  <c r="L269" i="4" s="1"/>
  <c r="B269" i="4" s="1"/>
  <c r="C269" i="4" s="1"/>
  <c r="I309" i="4"/>
  <c r="J309" i="4" s="1"/>
  <c r="L309" i="4" s="1"/>
  <c r="B309" i="4" s="1"/>
  <c r="C309" i="4" s="1"/>
  <c r="I325" i="4"/>
  <c r="J325" i="4" s="1"/>
  <c r="L325" i="4" s="1"/>
  <c r="B325" i="4" s="1"/>
  <c r="C325" i="4" s="1"/>
  <c r="I278" i="4"/>
  <c r="J278" i="4" s="1"/>
  <c r="L278" i="4" s="1"/>
  <c r="B278" i="4" s="1"/>
  <c r="C278" i="4" s="1"/>
  <c r="I326" i="4"/>
  <c r="J326" i="4" s="1"/>
  <c r="L326" i="4" s="1"/>
  <c r="B326" i="4" s="1"/>
  <c r="C326" i="4" s="1"/>
  <c r="I439" i="4"/>
  <c r="J439" i="4" s="1"/>
  <c r="L439" i="4" s="1"/>
  <c r="B439" i="4" s="1"/>
  <c r="C439" i="4" s="1"/>
  <c r="I443" i="4"/>
  <c r="J443" i="4" s="1"/>
  <c r="L443" i="4" s="1"/>
  <c r="B443" i="4" s="1"/>
  <c r="C443" i="4" s="1"/>
  <c r="I54" i="4"/>
  <c r="J54" i="4" s="1"/>
  <c r="L54" i="4" s="1"/>
  <c r="B54" i="4" s="1"/>
  <c r="C54" i="4" s="1"/>
  <c r="I93" i="4"/>
  <c r="J93" i="4" s="1"/>
  <c r="L93" i="4" s="1"/>
  <c r="B93" i="4" s="1"/>
  <c r="C93" i="4" s="1"/>
  <c r="I97" i="4"/>
  <c r="J97" i="4" s="1"/>
  <c r="L97" i="4" s="1"/>
  <c r="B97" i="4" s="1"/>
  <c r="C97" i="4" s="1"/>
  <c r="I129" i="4"/>
  <c r="J129" i="4" s="1"/>
  <c r="L129" i="4" s="1"/>
  <c r="B129" i="4" s="1"/>
  <c r="C129" i="4" s="1"/>
  <c r="I184" i="4"/>
  <c r="J184" i="4" s="1"/>
  <c r="L184" i="4" s="1"/>
  <c r="B184" i="4" s="1"/>
  <c r="C184" i="4" s="1"/>
  <c r="I164" i="4"/>
  <c r="J164" i="4"/>
  <c r="L164" i="4" s="1"/>
  <c r="B164" i="4" s="1"/>
  <c r="C164" i="4" s="1"/>
  <c r="I242" i="4"/>
  <c r="J242" i="4" s="1"/>
  <c r="L242" i="4" s="1"/>
  <c r="B242" i="4" s="1"/>
  <c r="C242" i="4" s="1"/>
  <c r="I172" i="4"/>
  <c r="J172" i="4" s="1"/>
  <c r="L172" i="4" s="1"/>
  <c r="B172" i="4" s="1"/>
  <c r="C172" i="4" s="1"/>
  <c r="I432" i="4"/>
  <c r="J432" i="4" s="1"/>
  <c r="L432" i="4" s="1"/>
  <c r="B432" i="4" s="1"/>
  <c r="C432" i="4" s="1"/>
  <c r="G203" i="6" l="1"/>
  <c r="E50" i="6" s="1"/>
  <c r="H203" i="6"/>
  <c r="F204" i="6"/>
  <c r="I457" i="4"/>
  <c r="J457" i="4" s="1"/>
  <c r="L457" i="4" s="1"/>
  <c r="B457" i="4" s="1"/>
  <c r="C457" i="4" s="1"/>
  <c r="I250" i="4"/>
  <c r="J250" i="4" s="1"/>
  <c r="L250" i="4" s="1"/>
  <c r="B250" i="4" s="1"/>
  <c r="C250" i="4" s="1"/>
  <c r="J441" i="4"/>
  <c r="L441" i="4" s="1"/>
  <c r="B441" i="4" s="1"/>
  <c r="C441" i="4" s="1"/>
  <c r="J152" i="4"/>
  <c r="L152" i="4" s="1"/>
  <c r="B152" i="4" s="1"/>
  <c r="C152" i="4" s="1"/>
  <c r="J291" i="4"/>
  <c r="L291" i="4" s="1"/>
  <c r="B291" i="4" s="1"/>
  <c r="C291" i="4" s="1"/>
  <c r="B170" i="4"/>
  <c r="C170" i="4" s="1"/>
  <c r="J319" i="4"/>
  <c r="L319" i="4" s="1"/>
  <c r="B319" i="4" s="1"/>
  <c r="C319" i="4" s="1"/>
  <c r="J287" i="4"/>
  <c r="L287" i="4" s="1"/>
  <c r="B287" i="4" s="1"/>
  <c r="C287" i="4" s="1"/>
  <c r="J440" i="4"/>
  <c r="L440" i="4" s="1"/>
  <c r="B440" i="4" s="1"/>
  <c r="C440" i="4" s="1"/>
  <c r="J295" i="4"/>
  <c r="L295" i="4" s="1"/>
  <c r="B295" i="4" s="1"/>
  <c r="C295" i="4" s="1"/>
  <c r="L410" i="4"/>
  <c r="B410" i="4" s="1"/>
  <c r="C410" i="4" s="1"/>
  <c r="I201" i="4"/>
  <c r="J201" i="4" s="1"/>
  <c r="L201" i="4" s="1"/>
  <c r="B201" i="4" s="1"/>
  <c r="C201" i="4" s="1"/>
  <c r="I193" i="4"/>
  <c r="J193" i="4" s="1"/>
  <c r="L193" i="4" s="1"/>
  <c r="B193" i="4" s="1"/>
  <c r="C193" i="4" s="1"/>
  <c r="I354" i="4"/>
  <c r="J354" i="4" s="1"/>
  <c r="L354" i="4" s="1"/>
  <c r="B354" i="4" s="1"/>
  <c r="C354" i="4" s="1"/>
  <c r="I246" i="4"/>
  <c r="J246" i="4" s="1"/>
  <c r="L246" i="4" s="1"/>
  <c r="B246" i="4" s="1"/>
  <c r="C246" i="4" s="1"/>
  <c r="I39" i="4"/>
  <c r="J39" i="4" s="1"/>
  <c r="L39" i="4" s="1"/>
  <c r="B39" i="4" s="1"/>
  <c r="C39" i="4" s="1"/>
  <c r="G204" i="6" l="1"/>
  <c r="H204" i="6"/>
  <c r="F205" i="6"/>
  <c r="E51" i="6"/>
  <c r="E52" i="6"/>
  <c r="E53" i="6" s="1"/>
  <c r="B1580" i="3"/>
  <c r="B1577" i="3"/>
  <c r="B1553" i="3"/>
  <c r="B1583" i="3"/>
  <c r="B1556" i="3"/>
  <c r="B1565" i="3"/>
  <c r="B1571" i="3"/>
  <c r="B1559" i="3"/>
  <c r="B1538" i="3"/>
  <c r="B1568" i="3"/>
  <c r="B1550" i="3"/>
  <c r="B1541" i="3"/>
  <c r="B1574" i="3"/>
  <c r="B1562" i="3"/>
  <c r="B1544" i="3"/>
  <c r="B1547" i="3"/>
  <c r="H205" i="6" l="1"/>
  <c r="F206" i="6"/>
  <c r="G205" i="6"/>
  <c r="E54" i="6"/>
  <c r="B8" i="3"/>
  <c r="A8" i="3" s="1"/>
  <c r="B266" i="3"/>
  <c r="B218" i="3"/>
  <c r="B821" i="3"/>
  <c r="B809" i="3"/>
  <c r="B797" i="3"/>
  <c r="B785" i="3"/>
  <c r="B773" i="3"/>
  <c r="B761" i="3"/>
  <c r="B749" i="3"/>
  <c r="B737" i="3"/>
  <c r="B725" i="3"/>
  <c r="B713" i="3"/>
  <c r="B701" i="3"/>
  <c r="B689" i="3"/>
  <c r="B677" i="3"/>
  <c r="B665" i="3"/>
  <c r="B653" i="3"/>
  <c r="B641" i="3"/>
  <c r="B629" i="3"/>
  <c r="B617" i="3"/>
  <c r="B605" i="3"/>
  <c r="B593" i="3"/>
  <c r="B581" i="3"/>
  <c r="B569" i="3"/>
  <c r="B557" i="3"/>
  <c r="B545" i="3"/>
  <c r="B533" i="3"/>
  <c r="B521" i="3"/>
  <c r="B509" i="3"/>
  <c r="B497" i="3"/>
  <c r="B485" i="3"/>
  <c r="B473" i="3"/>
  <c r="B461" i="3"/>
  <c r="B449" i="3"/>
  <c r="B437" i="3"/>
  <c r="B425" i="3"/>
  <c r="B413" i="3"/>
  <c r="B401" i="3"/>
  <c r="B389" i="3"/>
  <c r="B377" i="3"/>
  <c r="B365" i="3"/>
  <c r="B353" i="3"/>
  <c r="B341" i="3"/>
  <c r="B329" i="3"/>
  <c r="B317" i="3"/>
  <c r="B305" i="3"/>
  <c r="B293" i="3"/>
  <c r="B281" i="3"/>
  <c r="B269" i="3"/>
  <c r="B257" i="3"/>
  <c r="B245" i="3"/>
  <c r="B233" i="3"/>
  <c r="B221" i="3"/>
  <c r="B209" i="3"/>
  <c r="B197" i="3"/>
  <c r="B185" i="3"/>
  <c r="B173" i="3"/>
  <c r="B161" i="3"/>
  <c r="B149" i="3"/>
  <c r="B137" i="3"/>
  <c r="B125" i="3"/>
  <c r="B113" i="3"/>
  <c r="B101" i="3"/>
  <c r="B89" i="3"/>
  <c r="B77" i="3"/>
  <c r="B65" i="3"/>
  <c r="B53" i="3"/>
  <c r="B41" i="3"/>
  <c r="B29" i="3"/>
  <c r="B17" i="3"/>
  <c r="B1469" i="3"/>
  <c r="B1409" i="3"/>
  <c r="B1373" i="3"/>
  <c r="B1349" i="3"/>
  <c r="B1325" i="3"/>
  <c r="B1229" i="3"/>
  <c r="B1193" i="3"/>
  <c r="B1109" i="3"/>
  <c r="B1025" i="3"/>
  <c r="B977" i="3"/>
  <c r="B965" i="3"/>
  <c r="B953" i="3"/>
  <c r="B941" i="3"/>
  <c r="B929" i="3"/>
  <c r="B917" i="3"/>
  <c r="B905" i="3"/>
  <c r="B893" i="3"/>
  <c r="B881" i="3"/>
  <c r="B869" i="3"/>
  <c r="B857" i="3"/>
  <c r="B845" i="3"/>
  <c r="B833" i="3"/>
  <c r="B1529" i="3"/>
  <c r="B1517" i="3"/>
  <c r="B1493" i="3"/>
  <c r="B1481" i="3"/>
  <c r="B1445" i="3"/>
  <c r="B1397" i="3"/>
  <c r="B1385" i="3"/>
  <c r="B1361" i="3"/>
  <c r="B1337" i="3"/>
  <c r="B1313" i="3"/>
  <c r="B1289" i="3"/>
  <c r="B1277" i="3"/>
  <c r="B1253" i="3"/>
  <c r="B1241" i="3"/>
  <c r="B1181" i="3"/>
  <c r="B1169" i="3"/>
  <c r="B1145" i="3"/>
  <c r="B1097" i="3"/>
  <c r="B1073" i="3"/>
  <c r="B1061" i="3"/>
  <c r="B1049" i="3"/>
  <c r="B989" i="3"/>
  <c r="B1505" i="3"/>
  <c r="B1457" i="3"/>
  <c r="B1433" i="3"/>
  <c r="B1421" i="3"/>
  <c r="B1301" i="3"/>
  <c r="B1265" i="3"/>
  <c r="B1217" i="3"/>
  <c r="B1205" i="3"/>
  <c r="B1157" i="3"/>
  <c r="B1133" i="3"/>
  <c r="B1121" i="3"/>
  <c r="B1085" i="3"/>
  <c r="B1037" i="3"/>
  <c r="B1013" i="3"/>
  <c r="B1001" i="3"/>
  <c r="B278" i="3"/>
  <c r="B254" i="3"/>
  <c r="B242" i="3"/>
  <c r="B230" i="3"/>
  <c r="B1526" i="3"/>
  <c r="B1514" i="3"/>
  <c r="B1502" i="3"/>
  <c r="B1490" i="3"/>
  <c r="B1478" i="3"/>
  <c r="B1466" i="3"/>
  <c r="B1454" i="3"/>
  <c r="B1442" i="3"/>
  <c r="B1430" i="3"/>
  <c r="B1418" i="3"/>
  <c r="B1406" i="3"/>
  <c r="B1394" i="3"/>
  <c r="B1382" i="3"/>
  <c r="B1370" i="3"/>
  <c r="B1358" i="3"/>
  <c r="B1346" i="3"/>
  <c r="B1334" i="3"/>
  <c r="B1322" i="3"/>
  <c r="B1310" i="3"/>
  <c r="B1298" i="3"/>
  <c r="B1286" i="3"/>
  <c r="B1274" i="3"/>
  <c r="B1262" i="3"/>
  <c r="B1250" i="3"/>
  <c r="B1238" i="3"/>
  <c r="B1226" i="3"/>
  <c r="B1214" i="3"/>
  <c r="B1202" i="3"/>
  <c r="B1190" i="3"/>
  <c r="B1178" i="3"/>
  <c r="B1166" i="3"/>
  <c r="B1154" i="3"/>
  <c r="B1142" i="3"/>
  <c r="B1130" i="3"/>
  <c r="B1118" i="3"/>
  <c r="B1106" i="3"/>
  <c r="B1094" i="3"/>
  <c r="B1082" i="3"/>
  <c r="B1070" i="3"/>
  <c r="B1058" i="3"/>
  <c r="B1046" i="3"/>
  <c r="B1034" i="3"/>
  <c r="B1022" i="3"/>
  <c r="B1010" i="3"/>
  <c r="B998" i="3"/>
  <c r="B986" i="3"/>
  <c r="B974" i="3"/>
  <c r="B962" i="3"/>
  <c r="B950" i="3"/>
  <c r="B938" i="3"/>
  <c r="B926" i="3"/>
  <c r="B914" i="3"/>
  <c r="B902" i="3"/>
  <c r="B890" i="3"/>
  <c r="B878" i="3"/>
  <c r="B866" i="3"/>
  <c r="B854" i="3"/>
  <c r="B842" i="3"/>
  <c r="B830" i="3"/>
  <c r="B818" i="3"/>
  <c r="B806" i="3"/>
  <c r="B794" i="3"/>
  <c r="B782" i="3"/>
  <c r="B770" i="3"/>
  <c r="B758" i="3"/>
  <c r="B746" i="3"/>
  <c r="B734" i="3"/>
  <c r="B722" i="3"/>
  <c r="B710" i="3"/>
  <c r="B698" i="3"/>
  <c r="B686" i="3"/>
  <c r="B674" i="3"/>
  <c r="B662" i="3"/>
  <c r="B650" i="3"/>
  <c r="B638" i="3"/>
  <c r="B626" i="3"/>
  <c r="B614" i="3"/>
  <c r="B602" i="3"/>
  <c r="B590" i="3"/>
  <c r="B578" i="3"/>
  <c r="B566" i="3"/>
  <c r="B554" i="3"/>
  <c r="B542" i="3"/>
  <c r="B530" i="3"/>
  <c r="B518" i="3"/>
  <c r="B506" i="3"/>
  <c r="B494" i="3"/>
  <c r="B482" i="3"/>
  <c r="B470" i="3"/>
  <c r="B458" i="3"/>
  <c r="B446" i="3"/>
  <c r="B434" i="3"/>
  <c r="B422" i="3"/>
  <c r="B410" i="3"/>
  <c r="B398" i="3"/>
  <c r="B386" i="3"/>
  <c r="B374" i="3"/>
  <c r="B362" i="3"/>
  <c r="B350" i="3"/>
  <c r="B338" i="3"/>
  <c r="B326" i="3"/>
  <c r="B314" i="3"/>
  <c r="B302" i="3"/>
  <c r="B290" i="3"/>
  <c r="B206" i="3"/>
  <c r="B194" i="3"/>
  <c r="B182" i="3"/>
  <c r="B170" i="3"/>
  <c r="B158" i="3"/>
  <c r="B146" i="3"/>
  <c r="B98" i="3"/>
  <c r="B86" i="3"/>
  <c r="B74" i="3"/>
  <c r="B62" i="3"/>
  <c r="B50" i="3"/>
  <c r="B38" i="3"/>
  <c r="B26" i="3"/>
  <c r="B14" i="3"/>
  <c r="B1304" i="3"/>
  <c r="B1532" i="3"/>
  <c r="B1520" i="3"/>
  <c r="B1508" i="3"/>
  <c r="B1496" i="3"/>
  <c r="B1484" i="3"/>
  <c r="B1472" i="3"/>
  <c r="B1460" i="3"/>
  <c r="B1448" i="3"/>
  <c r="B1436" i="3"/>
  <c r="B1424" i="3"/>
  <c r="B1412" i="3"/>
  <c r="B1400" i="3"/>
  <c r="B1388" i="3"/>
  <c r="B1376" i="3"/>
  <c r="B1364" i="3"/>
  <c r="B1352" i="3"/>
  <c r="B1340" i="3"/>
  <c r="B1328" i="3"/>
  <c r="B1316" i="3"/>
  <c r="B1292" i="3"/>
  <c r="B1280" i="3"/>
  <c r="B1268" i="3"/>
  <c r="B1256" i="3"/>
  <c r="B1244" i="3"/>
  <c r="B1232" i="3"/>
  <c r="B1208" i="3"/>
  <c r="B1196" i="3"/>
  <c r="B1184" i="3"/>
  <c r="B1112" i="3"/>
  <c r="B1100" i="3"/>
  <c r="B1088" i="3"/>
  <c r="B1076" i="3"/>
  <c r="B1028" i="3"/>
  <c r="B1016" i="3"/>
  <c r="B1004" i="3"/>
  <c r="B968" i="3"/>
  <c r="B932" i="3"/>
  <c r="B872" i="3"/>
  <c r="B860" i="3"/>
  <c r="B848" i="3"/>
  <c r="B836" i="3"/>
  <c r="B824" i="3"/>
  <c r="B788" i="3"/>
  <c r="B740" i="3"/>
  <c r="B728" i="3"/>
  <c r="B716" i="3"/>
  <c r="B692" i="3"/>
  <c r="B680" i="3"/>
  <c r="B668" i="3"/>
  <c r="B656" i="3"/>
  <c r="B644" i="3"/>
  <c r="B632" i="3"/>
  <c r="B620" i="3"/>
  <c r="B608" i="3"/>
  <c r="B596" i="3"/>
  <c r="B584" i="3"/>
  <c r="B572" i="3"/>
  <c r="B560" i="3"/>
  <c r="B548" i="3"/>
  <c r="B536" i="3"/>
  <c r="B524" i="3"/>
  <c r="B512" i="3"/>
  <c r="B500" i="3"/>
  <c r="B488" i="3"/>
  <c r="B476" i="3"/>
  <c r="B464" i="3"/>
  <c r="B452" i="3"/>
  <c r="B440" i="3"/>
  <c r="B428" i="3"/>
  <c r="B416" i="3"/>
  <c r="B404" i="3"/>
  <c r="B392" i="3"/>
  <c r="B380" i="3"/>
  <c r="B368" i="3"/>
  <c r="B356" i="3"/>
  <c r="B1220" i="3"/>
  <c r="B1172" i="3"/>
  <c r="B1160" i="3"/>
  <c r="B1148" i="3"/>
  <c r="B1136" i="3"/>
  <c r="B1124" i="3"/>
  <c r="B1064" i="3"/>
  <c r="B1052" i="3"/>
  <c r="B1040" i="3"/>
  <c r="B992" i="3"/>
  <c r="B980" i="3"/>
  <c r="B956" i="3"/>
  <c r="B944" i="3"/>
  <c r="B920" i="3"/>
  <c r="B908" i="3"/>
  <c r="B896" i="3"/>
  <c r="B884" i="3"/>
  <c r="B812" i="3"/>
  <c r="B800" i="3"/>
  <c r="B776" i="3"/>
  <c r="B764" i="3"/>
  <c r="B752" i="3"/>
  <c r="B704" i="3"/>
  <c r="B344" i="3"/>
  <c r="B332" i="3"/>
  <c r="B320" i="3"/>
  <c r="B308" i="3"/>
  <c r="B296" i="3"/>
  <c r="B284" i="3"/>
  <c r="B272" i="3"/>
  <c r="B260" i="3"/>
  <c r="B248" i="3"/>
  <c r="B236" i="3"/>
  <c r="B224" i="3"/>
  <c r="B212" i="3"/>
  <c r="B200" i="3"/>
  <c r="B188" i="3"/>
  <c r="B176" i="3"/>
  <c r="B164" i="3"/>
  <c r="B152" i="3"/>
  <c r="B140" i="3"/>
  <c r="B128" i="3"/>
  <c r="B116" i="3"/>
  <c r="B104" i="3"/>
  <c r="B92" i="3"/>
  <c r="B80" i="3"/>
  <c r="B68" i="3"/>
  <c r="B56" i="3"/>
  <c r="B44" i="3"/>
  <c r="B32" i="3"/>
  <c r="B20" i="3"/>
  <c r="B134" i="3"/>
  <c r="B122" i="3"/>
  <c r="B110" i="3"/>
  <c r="B11" i="3"/>
  <c r="B1535" i="3"/>
  <c r="B1523" i="3"/>
  <c r="B1511" i="3"/>
  <c r="B1499" i="3"/>
  <c r="B1487" i="3"/>
  <c r="B1475" i="3"/>
  <c r="B1463" i="3"/>
  <c r="B1451" i="3"/>
  <c r="B1439" i="3"/>
  <c r="B1427" i="3"/>
  <c r="B1415" i="3"/>
  <c r="B1403" i="3"/>
  <c r="B1391" i="3"/>
  <c r="B1379" i="3"/>
  <c r="B1367" i="3"/>
  <c r="B1355" i="3"/>
  <c r="B1343" i="3"/>
  <c r="B1331" i="3"/>
  <c r="B1319" i="3"/>
  <c r="B1307" i="3"/>
  <c r="B1295" i="3"/>
  <c r="B1283" i="3"/>
  <c r="B1271" i="3"/>
  <c r="B1259" i="3"/>
  <c r="B1247" i="3"/>
  <c r="B1235" i="3"/>
  <c r="B1223" i="3"/>
  <c r="B1211" i="3"/>
  <c r="B1199" i="3"/>
  <c r="B1187" i="3"/>
  <c r="B1175" i="3"/>
  <c r="B1163" i="3"/>
  <c r="B1151" i="3"/>
  <c r="B1139" i="3"/>
  <c r="B1127" i="3"/>
  <c r="B1115" i="3"/>
  <c r="B1103" i="3"/>
  <c r="B1091" i="3"/>
  <c r="B1079" i="3"/>
  <c r="B791" i="3"/>
  <c r="B1067" i="3"/>
  <c r="B1055" i="3"/>
  <c r="B1031" i="3"/>
  <c r="B1019" i="3"/>
  <c r="B1007" i="3"/>
  <c r="B995" i="3"/>
  <c r="B983" i="3"/>
  <c r="B971" i="3"/>
  <c r="B959" i="3"/>
  <c r="B947" i="3"/>
  <c r="B935" i="3"/>
  <c r="B923" i="3"/>
  <c r="B911" i="3"/>
  <c r="B899" i="3"/>
  <c r="B887" i="3"/>
  <c r="B875" i="3"/>
  <c r="B863" i="3"/>
  <c r="B851" i="3"/>
  <c r="B839" i="3"/>
  <c r="B827" i="3"/>
  <c r="B815" i="3"/>
  <c r="B803" i="3"/>
  <c r="B779" i="3"/>
  <c r="B767" i="3"/>
  <c r="B755" i="3"/>
  <c r="B743" i="3"/>
  <c r="B731" i="3"/>
  <c r="B719" i="3"/>
  <c r="B707" i="3"/>
  <c r="B695" i="3"/>
  <c r="B683" i="3"/>
  <c r="B671" i="3"/>
  <c r="B659" i="3"/>
  <c r="B647" i="3"/>
  <c r="B635" i="3"/>
  <c r="B623" i="3"/>
  <c r="B611" i="3"/>
  <c r="B599" i="3"/>
  <c r="B587" i="3"/>
  <c r="B575" i="3"/>
  <c r="B563" i="3"/>
  <c r="B551" i="3"/>
  <c r="B539" i="3"/>
  <c r="B527" i="3"/>
  <c r="B515" i="3"/>
  <c r="B503" i="3"/>
  <c r="B491" i="3"/>
  <c r="B479" i="3"/>
  <c r="B467" i="3"/>
  <c r="B455" i="3"/>
  <c r="B443" i="3"/>
  <c r="B431" i="3"/>
  <c r="B419" i="3"/>
  <c r="B407" i="3"/>
  <c r="B395" i="3"/>
  <c r="B383" i="3"/>
  <c r="B371" i="3"/>
  <c r="B359" i="3"/>
  <c r="B347" i="3"/>
  <c r="B335" i="3"/>
  <c r="B323" i="3"/>
  <c r="B311" i="3"/>
  <c r="B299" i="3"/>
  <c r="B287" i="3"/>
  <c r="B275" i="3"/>
  <c r="B263" i="3"/>
  <c r="B251" i="3"/>
  <c r="B239" i="3"/>
  <c r="B227" i="3"/>
  <c r="B215" i="3"/>
  <c r="B203" i="3"/>
  <c r="B191" i="3"/>
  <c r="B179" i="3"/>
  <c r="B167" i="3"/>
  <c r="B155" i="3"/>
  <c r="B143" i="3"/>
  <c r="B131" i="3"/>
  <c r="B119" i="3"/>
  <c r="B107" i="3"/>
  <c r="B95" i="3"/>
  <c r="B83" i="3"/>
  <c r="B71" i="3"/>
  <c r="B59" i="3"/>
  <c r="B47" i="3"/>
  <c r="B35" i="3"/>
  <c r="B23" i="3"/>
  <c r="F207" i="6" l="1"/>
  <c r="H206" i="6"/>
  <c r="G206" i="6"/>
  <c r="E56" i="6"/>
  <c r="E57" i="6" s="1"/>
  <c r="E55" i="6"/>
  <c r="O1" i="2"/>
  <c r="F208" i="6" l="1"/>
  <c r="G207" i="6"/>
  <c r="E58" i="6" s="1"/>
  <c r="H207" i="6"/>
  <c r="G208" i="6" l="1"/>
  <c r="H208" i="6"/>
  <c r="F209" i="6"/>
  <c r="E59" i="6"/>
  <c r="E60" i="6"/>
  <c r="E61" i="6" s="1"/>
  <c r="F9" i="1"/>
  <c r="K878" i="1" s="1"/>
  <c r="F8" i="1"/>
  <c r="I876" i="1" s="1"/>
  <c r="F7" i="1"/>
  <c r="F6" i="1"/>
  <c r="H899" i="1" s="1"/>
  <c r="H209" i="6" l="1"/>
  <c r="F210" i="6"/>
  <c r="G209" i="6"/>
  <c r="E62" i="6"/>
  <c r="K6" i="1"/>
  <c r="K28" i="1"/>
  <c r="I23" i="1"/>
  <c r="I20" i="1"/>
  <c r="I16" i="1"/>
  <c r="K12" i="1"/>
  <c r="K8" i="1"/>
  <c r="K986" i="1"/>
  <c r="K982" i="1"/>
  <c r="H979" i="1"/>
  <c r="I976" i="1"/>
  <c r="I972" i="1"/>
  <c r="I969" i="1"/>
  <c r="I965" i="1"/>
  <c r="K961" i="1"/>
  <c r="K957" i="1"/>
  <c r="K954" i="1"/>
  <c r="K950" i="1"/>
  <c r="H947" i="1"/>
  <c r="I944" i="1"/>
  <c r="I940" i="1"/>
  <c r="I937" i="1"/>
  <c r="I933" i="1"/>
  <c r="K929" i="1"/>
  <c r="K925" i="1"/>
  <c r="K922" i="1"/>
  <c r="K918" i="1"/>
  <c r="H915" i="1"/>
  <c r="I912" i="1"/>
  <c r="I908" i="1"/>
  <c r="I905" i="1"/>
  <c r="I901" i="1"/>
  <c r="K897" i="1"/>
  <c r="K893" i="1"/>
  <c r="K890" i="1"/>
  <c r="K886" i="1"/>
  <c r="H883" i="1"/>
  <c r="I880" i="1"/>
  <c r="I131" i="1"/>
  <c r="I209" i="1"/>
  <c r="I251" i="1"/>
  <c r="I329" i="1"/>
  <c r="I379" i="1"/>
  <c r="I461" i="1"/>
  <c r="I477" i="1"/>
  <c r="I518" i="1"/>
  <c r="I534" i="1"/>
  <c r="I543" i="1"/>
  <c r="I551" i="1"/>
  <c r="I567" i="1"/>
  <c r="I577" i="1"/>
  <c r="I583" i="1"/>
  <c r="I603" i="1"/>
  <c r="I608" i="1"/>
  <c r="I619" i="1"/>
  <c r="I628" i="1"/>
  <c r="I633" i="1"/>
  <c r="I637" i="1"/>
  <c r="I649" i="1"/>
  <c r="I653" i="1"/>
  <c r="I663" i="1"/>
  <c r="I679" i="1"/>
  <c r="I688" i="1"/>
  <c r="I708" i="1"/>
  <c r="I724" i="1"/>
  <c r="I728" i="1"/>
  <c r="I735" i="1"/>
  <c r="I741" i="1"/>
  <c r="I745" i="1"/>
  <c r="I750" i="1"/>
  <c r="I761" i="1"/>
  <c r="I766" i="1"/>
  <c r="I786" i="1"/>
  <c r="I814" i="1"/>
  <c r="I834" i="1"/>
  <c r="I853" i="1"/>
  <c r="I857" i="1"/>
  <c r="I860" i="1"/>
  <c r="I864" i="1"/>
  <c r="I66" i="1"/>
  <c r="I138" i="1"/>
  <c r="I258" i="1"/>
  <c r="I386" i="1"/>
  <c r="I434" i="1"/>
  <c r="I553" i="1"/>
  <c r="I562" i="1"/>
  <c r="I574" i="1"/>
  <c r="I579" i="1"/>
  <c r="I585" i="1"/>
  <c r="I589" i="1"/>
  <c r="I599" i="1"/>
  <c r="I615" i="1"/>
  <c r="I624" i="1"/>
  <c r="I644" i="1"/>
  <c r="I660" i="1"/>
  <c r="I665" i="1"/>
  <c r="I669" i="1"/>
  <c r="I681" i="1"/>
  <c r="I685" i="1"/>
  <c r="I695" i="1"/>
  <c r="I699" i="1"/>
  <c r="I704" i="1"/>
  <c r="I715" i="1"/>
  <c r="I720" i="1"/>
  <c r="I730" i="1"/>
  <c r="I736" i="1"/>
  <c r="I757" i="1"/>
  <c r="I777" i="1"/>
  <c r="I782" i="1"/>
  <c r="I793" i="1"/>
  <c r="I802" i="1"/>
  <c r="I807" i="1"/>
  <c r="I811" i="1"/>
  <c r="I825" i="1"/>
  <c r="I830" i="1"/>
  <c r="I840" i="1"/>
  <c r="I861" i="1"/>
  <c r="I865" i="1"/>
  <c r="I868" i="1"/>
  <c r="I872" i="1"/>
  <c r="I265" i="1"/>
  <c r="I315" i="1"/>
  <c r="I393" i="1"/>
  <c r="I438" i="1"/>
  <c r="I493" i="1"/>
  <c r="I499" i="1"/>
  <c r="I537" i="1"/>
  <c r="I546" i="1"/>
  <c r="I555" i="1"/>
  <c r="I563" i="1"/>
  <c r="I569" i="1"/>
  <c r="I596" i="1"/>
  <c r="I601" i="1"/>
  <c r="I605" i="1"/>
  <c r="I617" i="1"/>
  <c r="I621" i="1"/>
  <c r="I631" i="1"/>
  <c r="I635" i="1"/>
  <c r="I640" i="1"/>
  <c r="I651" i="1"/>
  <c r="I656" i="1"/>
  <c r="I676" i="1"/>
  <c r="I711" i="1"/>
  <c r="I738" i="1"/>
  <c r="I743" i="1"/>
  <c r="I747" i="1"/>
  <c r="I759" i="1"/>
  <c r="I763" i="1"/>
  <c r="I773" i="1"/>
  <c r="I789" i="1"/>
  <c r="I798" i="1"/>
  <c r="I821" i="1"/>
  <c r="I837" i="1"/>
  <c r="I841" i="1"/>
  <c r="I844" i="1"/>
  <c r="I848" i="1"/>
  <c r="I869" i="1"/>
  <c r="I873" i="1"/>
  <c r="I94" i="1"/>
  <c r="I195" i="1"/>
  <c r="I322" i="1"/>
  <c r="I442" i="1"/>
  <c r="I458" i="1"/>
  <c r="I474" i="1"/>
  <c r="I515" i="1"/>
  <c r="I531" i="1"/>
  <c r="I558" i="1"/>
  <c r="I565" i="1"/>
  <c r="I570" i="1"/>
  <c r="I581" i="1"/>
  <c r="I587" i="1"/>
  <c r="I592" i="1"/>
  <c r="I612" i="1"/>
  <c r="I647" i="1"/>
  <c r="I667" i="1"/>
  <c r="I672" i="1"/>
  <c r="I683" i="1"/>
  <c r="I692" i="1"/>
  <c r="I697" i="1"/>
  <c r="I701" i="1"/>
  <c r="I713" i="1"/>
  <c r="I717" i="1"/>
  <c r="I727" i="1"/>
  <c r="I733" i="1"/>
  <c r="I754" i="1"/>
  <c r="I770" i="1"/>
  <c r="I775" i="1"/>
  <c r="I779" i="1"/>
  <c r="I791" i="1"/>
  <c r="I795" i="1"/>
  <c r="I805" i="1"/>
  <c r="I809" i="1"/>
  <c r="I818" i="1"/>
  <c r="I823" i="1"/>
  <c r="I827" i="1"/>
  <c r="I845" i="1"/>
  <c r="I849" i="1"/>
  <c r="I852" i="1"/>
  <c r="I856" i="1"/>
  <c r="I31" i="1"/>
  <c r="I28" i="1"/>
  <c r="K25" i="1"/>
  <c r="H22" i="1"/>
  <c r="I19" i="1"/>
  <c r="I15" i="1"/>
  <c r="I12" i="1"/>
  <c r="I8" i="1"/>
  <c r="K985" i="1"/>
  <c r="K981" i="1"/>
  <c r="K978" i="1"/>
  <c r="K974" i="1"/>
  <c r="H971" i="1"/>
  <c r="I968" i="1"/>
  <c r="I964" i="1"/>
  <c r="I961" i="1"/>
  <c r="I957" i="1"/>
  <c r="K953" i="1"/>
  <c r="K949" i="1"/>
  <c r="K946" i="1"/>
  <c r="K942" i="1"/>
  <c r="H939" i="1"/>
  <c r="I936" i="1"/>
  <c r="I932" i="1"/>
  <c r="I929" i="1"/>
  <c r="I925" i="1"/>
  <c r="K921" i="1"/>
  <c r="K917" i="1"/>
  <c r="K914" i="1"/>
  <c r="K910" i="1"/>
  <c r="H907" i="1"/>
  <c r="I904" i="1"/>
  <c r="I900" i="1"/>
  <c r="I897" i="1"/>
  <c r="I893" i="1"/>
  <c r="K889" i="1"/>
  <c r="K885" i="1"/>
  <c r="K882" i="1"/>
  <c r="H875" i="1"/>
  <c r="C1755" i="3"/>
  <c r="K51" i="1"/>
  <c r="K107" i="1"/>
  <c r="K166" i="1"/>
  <c r="K279" i="1"/>
  <c r="K356" i="1"/>
  <c r="K407" i="1"/>
  <c r="K432" i="1"/>
  <c r="K448" i="1"/>
  <c r="K486" i="1"/>
  <c r="K496" i="1"/>
  <c r="K560" i="1"/>
  <c r="K572" i="1"/>
  <c r="K588" i="1"/>
  <c r="K592" i="1"/>
  <c r="K613" i="1"/>
  <c r="K642" i="1"/>
  <c r="K658" i="1"/>
  <c r="K668" i="1"/>
  <c r="K672" i="1"/>
  <c r="K684" i="1"/>
  <c r="K693" i="1"/>
  <c r="K697" i="1"/>
  <c r="K702" i="1"/>
  <c r="K713" i="1"/>
  <c r="K718" i="1"/>
  <c r="K755" i="1"/>
  <c r="K771" i="1"/>
  <c r="K775" i="1"/>
  <c r="K780" i="1"/>
  <c r="K791" i="1"/>
  <c r="K796" i="1"/>
  <c r="K800" i="1"/>
  <c r="K810" i="1"/>
  <c r="K819" i="1"/>
  <c r="K823" i="1"/>
  <c r="K828" i="1"/>
  <c r="K838" i="1"/>
  <c r="K842" i="1"/>
  <c r="K845" i="1"/>
  <c r="K849" i="1"/>
  <c r="K870" i="1"/>
  <c r="K874" i="1"/>
  <c r="K178" i="1"/>
  <c r="K223" i="1"/>
  <c r="K286" i="1"/>
  <c r="K306" i="1"/>
  <c r="K336" i="1"/>
  <c r="K363" i="1"/>
  <c r="K414" i="1"/>
  <c r="K463" i="1"/>
  <c r="K479" i="1"/>
  <c r="K498" i="1"/>
  <c r="K512" i="1"/>
  <c r="K520" i="1"/>
  <c r="K536" i="1"/>
  <c r="K543" i="1"/>
  <c r="K567" i="1"/>
  <c r="K594" i="1"/>
  <c r="K604" i="1"/>
  <c r="K608" i="1"/>
  <c r="K620" i="1"/>
  <c r="K629" i="1"/>
  <c r="K633" i="1"/>
  <c r="K638" i="1"/>
  <c r="K649" i="1"/>
  <c r="K654" i="1"/>
  <c r="K674" i="1"/>
  <c r="K688" i="1"/>
  <c r="K709" i="1"/>
  <c r="K725" i="1"/>
  <c r="K746" i="1"/>
  <c r="K750" i="1"/>
  <c r="K762" i="1"/>
  <c r="K766" i="1"/>
  <c r="K787" i="1"/>
  <c r="K814" i="1"/>
  <c r="K835" i="1"/>
  <c r="K846" i="1"/>
  <c r="K850" i="1"/>
  <c r="K853" i="1"/>
  <c r="K857" i="1"/>
  <c r="K90" i="1"/>
  <c r="K152" i="1"/>
  <c r="K292" i="1"/>
  <c r="K343" i="1"/>
  <c r="K423" i="1"/>
  <c r="K455" i="1"/>
  <c r="K470" i="1"/>
  <c r="K480" i="1"/>
  <c r="K514" i="1"/>
  <c r="K527" i="1"/>
  <c r="K574" i="1"/>
  <c r="K579" i="1"/>
  <c r="K585" i="1"/>
  <c r="K590" i="1"/>
  <c r="K610" i="1"/>
  <c r="K624" i="1"/>
  <c r="K645" i="1"/>
  <c r="K661" i="1"/>
  <c r="K665" i="1"/>
  <c r="K670" i="1"/>
  <c r="K681" i="1"/>
  <c r="K686" i="1"/>
  <c r="K690" i="1"/>
  <c r="K700" i="1"/>
  <c r="K704" i="1"/>
  <c r="K716" i="1"/>
  <c r="K720" i="1"/>
  <c r="K752" i="1"/>
  <c r="K768" i="1"/>
  <c r="K778" i="1"/>
  <c r="K782" i="1"/>
  <c r="K794" i="1"/>
  <c r="K803" i="1"/>
  <c r="K807" i="1"/>
  <c r="K812" i="1"/>
  <c r="K816" i="1"/>
  <c r="K826" i="1"/>
  <c r="K830" i="1"/>
  <c r="K854" i="1"/>
  <c r="K858" i="1"/>
  <c r="K861" i="1"/>
  <c r="K865" i="1"/>
  <c r="K164" i="1"/>
  <c r="K242" i="1"/>
  <c r="K272" i="1"/>
  <c r="K299" i="1"/>
  <c r="K350" i="1"/>
  <c r="K370" i="1"/>
  <c r="K400" i="1"/>
  <c r="K427" i="1"/>
  <c r="K482" i="1"/>
  <c r="K495" i="1"/>
  <c r="K502" i="1"/>
  <c r="K539" i="1"/>
  <c r="K550" i="1"/>
  <c r="K576" i="1"/>
  <c r="K597" i="1"/>
  <c r="K601" i="1"/>
  <c r="K606" i="1"/>
  <c r="K617" i="1"/>
  <c r="K622" i="1"/>
  <c r="K626" i="1"/>
  <c r="K636" i="1"/>
  <c r="K640" i="1"/>
  <c r="K652" i="1"/>
  <c r="K656" i="1"/>
  <c r="K677" i="1"/>
  <c r="K706" i="1"/>
  <c r="K722" i="1"/>
  <c r="K739" i="1"/>
  <c r="K743" i="1"/>
  <c r="K748" i="1"/>
  <c r="K759" i="1"/>
  <c r="K764" i="1"/>
  <c r="K784" i="1"/>
  <c r="K798" i="1"/>
  <c r="K832" i="1"/>
  <c r="K837" i="1"/>
  <c r="K841" i="1"/>
  <c r="K862" i="1"/>
  <c r="K866" i="1"/>
  <c r="K30" i="1"/>
  <c r="I27" i="1"/>
  <c r="K24" i="1"/>
  <c r="K21" i="1"/>
  <c r="K17" i="1"/>
  <c r="H14" i="1"/>
  <c r="I11" i="1"/>
  <c r="I7" i="1"/>
  <c r="I985" i="1"/>
  <c r="I981" i="1"/>
  <c r="K977" i="1"/>
  <c r="K973" i="1"/>
  <c r="K970" i="1"/>
  <c r="K966" i="1"/>
  <c r="H963" i="1"/>
  <c r="I960" i="1"/>
  <c r="I956" i="1"/>
  <c r="I953" i="1"/>
  <c r="I949" i="1"/>
  <c r="K945" i="1"/>
  <c r="K941" i="1"/>
  <c r="K938" i="1"/>
  <c r="K934" i="1"/>
  <c r="H931" i="1"/>
  <c r="I928" i="1"/>
  <c r="I924" i="1"/>
  <c r="I921" i="1"/>
  <c r="I917" i="1"/>
  <c r="K913" i="1"/>
  <c r="K909" i="1"/>
  <c r="K906" i="1"/>
  <c r="K902" i="1"/>
  <c r="I896" i="1"/>
  <c r="I892" i="1"/>
  <c r="I889" i="1"/>
  <c r="I885" i="1"/>
  <c r="K881" i="1"/>
  <c r="K877" i="1"/>
  <c r="K873" i="1"/>
  <c r="H124" i="1"/>
  <c r="H33" i="1"/>
  <c r="H301" i="1"/>
  <c r="H509" i="1"/>
  <c r="H598" i="1"/>
  <c r="H623" i="1"/>
  <c r="H806" i="1"/>
  <c r="H867" i="1"/>
  <c r="H449" i="1"/>
  <c r="H490" i="1"/>
  <c r="H742" i="1"/>
  <c r="H772" i="1"/>
  <c r="H797" i="1"/>
  <c r="H820" i="1"/>
  <c r="H843" i="1"/>
  <c r="H181" i="1"/>
  <c r="H237" i="1"/>
  <c r="H365" i="1"/>
  <c r="H696" i="1"/>
  <c r="H726" i="1"/>
  <c r="H731" i="1"/>
  <c r="H851" i="1"/>
  <c r="H632" i="1"/>
  <c r="H662" i="1"/>
  <c r="H687" i="1"/>
  <c r="H813" i="1"/>
  <c r="H859" i="1"/>
  <c r="I6" i="1"/>
  <c r="K29" i="1"/>
  <c r="H27" i="1"/>
  <c r="I24" i="1"/>
  <c r="K20" i="1"/>
  <c r="K16" i="1"/>
  <c r="K13" i="1"/>
  <c r="K9" i="1"/>
  <c r="H987" i="1"/>
  <c r="I984" i="1"/>
  <c r="I980" i="1"/>
  <c r="I977" i="1"/>
  <c r="I973" i="1"/>
  <c r="K969" i="1"/>
  <c r="K965" i="1"/>
  <c r="K962" i="1"/>
  <c r="K958" i="1"/>
  <c r="H955" i="1"/>
  <c r="I952" i="1"/>
  <c r="I948" i="1"/>
  <c r="I945" i="1"/>
  <c r="I941" i="1"/>
  <c r="K937" i="1"/>
  <c r="K933" i="1"/>
  <c r="K930" i="1"/>
  <c r="K926" i="1"/>
  <c r="H923" i="1"/>
  <c r="I920" i="1"/>
  <c r="I916" i="1"/>
  <c r="I913" i="1"/>
  <c r="I909" i="1"/>
  <c r="K905" i="1"/>
  <c r="K901" i="1"/>
  <c r="K898" i="1"/>
  <c r="K894" i="1"/>
  <c r="H891" i="1"/>
  <c r="I888" i="1"/>
  <c r="I884" i="1"/>
  <c r="I881" i="1"/>
  <c r="I877" i="1"/>
  <c r="K869" i="1"/>
  <c r="C1758" i="3"/>
  <c r="C1845" i="3"/>
  <c r="C1809" i="3"/>
  <c r="C1785" i="3"/>
  <c r="C1710" i="3"/>
  <c r="C1851" i="3"/>
  <c r="C1791" i="3"/>
  <c r="C1779" i="3"/>
  <c r="C1725" i="3"/>
  <c r="C1680" i="3"/>
  <c r="C1800" i="3"/>
  <c r="C1737" i="3"/>
  <c r="C1833" i="3"/>
  <c r="C1821" i="3"/>
  <c r="C1797" i="3"/>
  <c r="C1773" i="3"/>
  <c r="C1761" i="3"/>
  <c r="C1728" i="3"/>
  <c r="C1698" i="3"/>
  <c r="C1686" i="3"/>
  <c r="C1674" i="3"/>
  <c r="C183" i="3"/>
  <c r="C6" i="3"/>
  <c r="C195" i="3"/>
  <c r="C207" i="3"/>
  <c r="C219" i="3"/>
  <c r="C231" i="3"/>
  <c r="C243" i="3"/>
  <c r="C255" i="3"/>
  <c r="C543" i="3"/>
  <c r="C192" i="3"/>
  <c r="C204" i="3"/>
  <c r="C216" i="3"/>
  <c r="C228" i="3"/>
  <c r="C240" i="3"/>
  <c r="C252" i="3"/>
  <c r="C264" i="3"/>
  <c r="C189" i="3"/>
  <c r="C201" i="3"/>
  <c r="C213" i="3"/>
  <c r="C225" i="3"/>
  <c r="C237" i="3"/>
  <c r="C249" i="3"/>
  <c r="C261" i="3"/>
  <c r="C501" i="3"/>
  <c r="C222" i="3"/>
  <c r="C270" i="3"/>
  <c r="C318" i="3"/>
  <c r="C366" i="3"/>
  <c r="C414" i="3"/>
  <c r="C462" i="3"/>
  <c r="C510" i="3"/>
  <c r="C558" i="3"/>
  <c r="C606" i="3"/>
  <c r="C642" i="3"/>
  <c r="C666" i="3"/>
  <c r="C690" i="3"/>
  <c r="C714" i="3"/>
  <c r="C738" i="3"/>
  <c r="C762" i="3"/>
  <c r="C786" i="3"/>
  <c r="C801" i="3"/>
  <c r="C825" i="3"/>
  <c r="C849" i="3"/>
  <c r="C873" i="3"/>
  <c r="C897" i="3"/>
  <c r="C921" i="3"/>
  <c r="C945" i="3"/>
  <c r="C969" i="3"/>
  <c r="C993" i="3"/>
  <c r="C1047" i="3"/>
  <c r="C186" i="3"/>
  <c r="C234" i="3"/>
  <c r="C282" i="3"/>
  <c r="C330" i="3"/>
  <c r="C378" i="3"/>
  <c r="C426" i="3"/>
  <c r="C570" i="3"/>
  <c r="C618" i="3"/>
  <c r="C648" i="3"/>
  <c r="C672" i="3"/>
  <c r="C696" i="3"/>
  <c r="C720" i="3"/>
  <c r="C744" i="3"/>
  <c r="C768" i="3"/>
  <c r="C792" i="3"/>
  <c r="C831" i="3"/>
  <c r="C855" i="3"/>
  <c r="C879" i="3"/>
  <c r="C903" i="3"/>
  <c r="C927" i="3"/>
  <c r="C951" i="3"/>
  <c r="C975" i="3"/>
  <c r="C999" i="3"/>
  <c r="C1017" i="3"/>
  <c r="C1035" i="3"/>
  <c r="C198" i="3"/>
  <c r="C246" i="3"/>
  <c r="C294" i="3"/>
  <c r="C342" i="3"/>
  <c r="C438" i="3"/>
  <c r="C582" i="3"/>
  <c r="C630" i="3"/>
  <c r="C654" i="3"/>
  <c r="C678" i="3"/>
  <c r="C702" i="3"/>
  <c r="C726" i="3"/>
  <c r="C750" i="3"/>
  <c r="C774" i="3"/>
  <c r="C813" i="3"/>
  <c r="C837" i="3"/>
  <c r="C861" i="3"/>
  <c r="C885" i="3"/>
  <c r="C909" i="3"/>
  <c r="C933" i="3"/>
  <c r="C957" i="3"/>
  <c r="C981" i="3"/>
  <c r="C1005" i="3"/>
  <c r="C306" i="3"/>
  <c r="C660" i="3"/>
  <c r="C756" i="3"/>
  <c r="C819" i="3"/>
  <c r="C915" i="3"/>
  <c r="C1086" i="3"/>
  <c r="C1134" i="3"/>
  <c r="C1182" i="3"/>
  <c r="C1230" i="3"/>
  <c r="C1266" i="3"/>
  <c r="C1290" i="3"/>
  <c r="C1314" i="3"/>
  <c r="C1338" i="3"/>
  <c r="C1362" i="3"/>
  <c r="C1386" i="3"/>
  <c r="C1410" i="3"/>
  <c r="C1434" i="3"/>
  <c r="C1458" i="3"/>
  <c r="C1482" i="3"/>
  <c r="C1506" i="3"/>
  <c r="C1530" i="3"/>
  <c r="C1554" i="3"/>
  <c r="C1578" i="3"/>
  <c r="C1602" i="3"/>
  <c r="C1626" i="3"/>
  <c r="C1650" i="3"/>
  <c r="C1344" i="3"/>
  <c r="C1368" i="3"/>
  <c r="C1464" i="3"/>
  <c r="C1512" i="3"/>
  <c r="C1584" i="3"/>
  <c r="C1608" i="3"/>
  <c r="C1218" i="3"/>
  <c r="C1284" i="3"/>
  <c r="C1332" i="3"/>
  <c r="C1380" i="3"/>
  <c r="C1428" i="3"/>
  <c r="C1476" i="3"/>
  <c r="C1524" i="3"/>
  <c r="C1620" i="3"/>
  <c r="C354" i="3"/>
  <c r="C546" i="3"/>
  <c r="C684" i="3"/>
  <c r="C780" i="3"/>
  <c r="C843" i="3"/>
  <c r="C939" i="3"/>
  <c r="C1050" i="3"/>
  <c r="C1098" i="3"/>
  <c r="C1146" i="3"/>
  <c r="C1194" i="3"/>
  <c r="C1242" i="3"/>
  <c r="C1272" i="3"/>
  <c r="C1440" i="3"/>
  <c r="C1536" i="3"/>
  <c r="C1452" i="3"/>
  <c r="C1596" i="3"/>
  <c r="C210" i="3"/>
  <c r="C402" i="3"/>
  <c r="C594" i="3"/>
  <c r="C708" i="3"/>
  <c r="C867" i="3"/>
  <c r="C963" i="3"/>
  <c r="C1110" i="3"/>
  <c r="C1158" i="3"/>
  <c r="C1206" i="3"/>
  <c r="C1254" i="3"/>
  <c r="C1278" i="3"/>
  <c r="C1302" i="3"/>
  <c r="C1326" i="3"/>
  <c r="C1350" i="3"/>
  <c r="C1374" i="3"/>
  <c r="C1398" i="3"/>
  <c r="C1422" i="3"/>
  <c r="C1446" i="3"/>
  <c r="C1470" i="3"/>
  <c r="C1494" i="3"/>
  <c r="C1518" i="3"/>
  <c r="C1542" i="3"/>
  <c r="C1566" i="3"/>
  <c r="C1590" i="3"/>
  <c r="C1614" i="3"/>
  <c r="C1638" i="3"/>
  <c r="C258" i="3"/>
  <c r="C450" i="3"/>
  <c r="C636" i="3"/>
  <c r="C732" i="3"/>
  <c r="C891" i="3"/>
  <c r="C987" i="3"/>
  <c r="C1044" i="3"/>
  <c r="C1074" i="3"/>
  <c r="C1122" i="3"/>
  <c r="C1170" i="3"/>
  <c r="C1260" i="3"/>
  <c r="C1308" i="3"/>
  <c r="C1356" i="3"/>
  <c r="C1404" i="3"/>
  <c r="C1500" i="3"/>
  <c r="C1548" i="3"/>
  <c r="C150" i="3"/>
  <c r="C162" i="3"/>
  <c r="C174" i="3"/>
  <c r="C120" i="3"/>
  <c r="C108" i="3"/>
  <c r="C123" i="3"/>
  <c r="C135" i="3"/>
  <c r="C111" i="3"/>
  <c r="C117" i="3"/>
  <c r="C126" i="3"/>
  <c r="C147" i="3"/>
  <c r="C159" i="3"/>
  <c r="C171" i="3"/>
  <c r="C132" i="3"/>
  <c r="C177" i="3"/>
  <c r="C144" i="3"/>
  <c r="C156" i="3"/>
  <c r="C168" i="3"/>
  <c r="C114" i="3"/>
  <c r="C129" i="3"/>
  <c r="C153" i="3"/>
  <c r="C165" i="3"/>
  <c r="C105" i="3"/>
  <c r="C138" i="3"/>
  <c r="H976" i="1"/>
  <c r="H968" i="1"/>
  <c r="H960" i="1"/>
  <c r="H944" i="1"/>
  <c r="H936" i="1"/>
  <c r="H928" i="1"/>
  <c r="H920" i="1"/>
  <c r="H904" i="1"/>
  <c r="H896" i="1"/>
  <c r="H888" i="1"/>
  <c r="H880" i="1"/>
  <c r="H872" i="1"/>
  <c r="H840" i="1"/>
  <c r="H834" i="1"/>
  <c r="H758" i="1"/>
  <c r="H749" i="1"/>
  <c r="H712" i="1"/>
  <c r="H703" i="1"/>
  <c r="H678" i="1"/>
  <c r="H648" i="1"/>
  <c r="H639" i="1"/>
  <c r="H614" i="1"/>
  <c r="H584" i="1"/>
  <c r="H556" i="1"/>
  <c r="H525" i="1"/>
  <c r="H506" i="1"/>
  <c r="H468" i="1"/>
  <c r="H424" i="1"/>
  <c r="H26" i="1"/>
  <c r="H18" i="1"/>
  <c r="H10" i="1"/>
  <c r="H983" i="1"/>
  <c r="H975" i="1"/>
  <c r="H967" i="1"/>
  <c r="H959" i="1"/>
  <c r="H951" i="1"/>
  <c r="H943" i="1"/>
  <c r="H935" i="1"/>
  <c r="H927" i="1"/>
  <c r="H919" i="1"/>
  <c r="H911" i="1"/>
  <c r="H903" i="1"/>
  <c r="H895" i="1"/>
  <c r="H887" i="1"/>
  <c r="H879" i="1"/>
  <c r="H871" i="1"/>
  <c r="H863" i="1"/>
  <c r="H855" i="1"/>
  <c r="H847" i="1"/>
  <c r="H839" i="1"/>
  <c r="H836" i="1"/>
  <c r="H829" i="1"/>
  <c r="H822" i="1"/>
  <c r="H804" i="1"/>
  <c r="H774" i="1"/>
  <c r="H765" i="1"/>
  <c r="H740" i="1"/>
  <c r="H719" i="1"/>
  <c r="H694" i="1"/>
  <c r="H664" i="1"/>
  <c r="H655" i="1"/>
  <c r="H630" i="1"/>
  <c r="H600" i="1"/>
  <c r="H591" i="1"/>
  <c r="H549" i="1"/>
  <c r="H541" i="1"/>
  <c r="H522" i="1"/>
  <c r="H484" i="1"/>
  <c r="H465" i="1"/>
  <c r="H446" i="1"/>
  <c r="H372" i="1"/>
  <c r="H358" i="1"/>
  <c r="H308" i="1"/>
  <c r="H294" i="1"/>
  <c r="H244" i="1"/>
  <c r="H34" i="1"/>
  <c r="H38" i="1"/>
  <c r="H42" i="1"/>
  <c r="H46" i="1"/>
  <c r="H50" i="1"/>
  <c r="H36" i="1"/>
  <c r="H43" i="1"/>
  <c r="H45" i="1"/>
  <c r="H52" i="1"/>
  <c r="H55" i="1"/>
  <c r="H59" i="1"/>
  <c r="H63" i="1"/>
  <c r="H67" i="1"/>
  <c r="H71" i="1"/>
  <c r="H75" i="1"/>
  <c r="H79" i="1"/>
  <c r="H83" i="1"/>
  <c r="H87" i="1"/>
  <c r="H91" i="1"/>
  <c r="H56" i="1"/>
  <c r="H58" i="1"/>
  <c r="H65" i="1"/>
  <c r="H72" i="1"/>
  <c r="H74" i="1"/>
  <c r="H81" i="1"/>
  <c r="H88" i="1"/>
  <c r="H90" i="1"/>
  <c r="H96" i="1"/>
  <c r="H41" i="1"/>
  <c r="H48" i="1"/>
  <c r="H53" i="1"/>
  <c r="H60" i="1"/>
  <c r="H62" i="1"/>
  <c r="H69" i="1"/>
  <c r="H76" i="1"/>
  <c r="H78" i="1"/>
  <c r="H85" i="1"/>
  <c r="H92" i="1"/>
  <c r="H95" i="1"/>
  <c r="H99" i="1"/>
  <c r="H103" i="1"/>
  <c r="H107" i="1"/>
  <c r="H111" i="1"/>
  <c r="H115" i="1"/>
  <c r="H119" i="1"/>
  <c r="H123" i="1"/>
  <c r="H127" i="1"/>
  <c r="H131" i="1"/>
  <c r="H135" i="1"/>
  <c r="H139" i="1"/>
  <c r="H143" i="1"/>
  <c r="H147" i="1"/>
  <c r="H151" i="1"/>
  <c r="H155" i="1"/>
  <c r="H159" i="1"/>
  <c r="H163" i="1"/>
  <c r="H167" i="1"/>
  <c r="H171" i="1"/>
  <c r="H175" i="1"/>
  <c r="H179" i="1"/>
  <c r="H183" i="1"/>
  <c r="H187" i="1"/>
  <c r="H191" i="1"/>
  <c r="H195" i="1"/>
  <c r="H199" i="1"/>
  <c r="H203" i="1"/>
  <c r="H207" i="1"/>
  <c r="H211" i="1"/>
  <c r="H215" i="1"/>
  <c r="H219" i="1"/>
  <c r="H223" i="1"/>
  <c r="H227" i="1"/>
  <c r="H231" i="1"/>
  <c r="H39" i="1"/>
  <c r="H44" i="1"/>
  <c r="H49" i="1"/>
  <c r="H57" i="1"/>
  <c r="H64" i="1"/>
  <c r="H82" i="1"/>
  <c r="H89" i="1"/>
  <c r="H98" i="1"/>
  <c r="H105" i="1"/>
  <c r="H112" i="1"/>
  <c r="H114" i="1"/>
  <c r="H121" i="1"/>
  <c r="H128" i="1"/>
  <c r="H130" i="1"/>
  <c r="H137" i="1"/>
  <c r="H144" i="1"/>
  <c r="H146" i="1"/>
  <c r="H153" i="1"/>
  <c r="H160" i="1"/>
  <c r="H162" i="1"/>
  <c r="H169" i="1"/>
  <c r="H176" i="1"/>
  <c r="H178" i="1"/>
  <c r="H185" i="1"/>
  <c r="H192" i="1"/>
  <c r="H194" i="1"/>
  <c r="H201" i="1"/>
  <c r="H208" i="1"/>
  <c r="H210" i="1"/>
  <c r="H217" i="1"/>
  <c r="H224" i="1"/>
  <c r="H226" i="1"/>
  <c r="H233" i="1"/>
  <c r="H236" i="1"/>
  <c r="H35" i="1"/>
  <c r="H40" i="1"/>
  <c r="H54" i="1"/>
  <c r="H61" i="1"/>
  <c r="H68" i="1"/>
  <c r="H86" i="1"/>
  <c r="H93" i="1"/>
  <c r="H100" i="1"/>
  <c r="H102" i="1"/>
  <c r="H109" i="1"/>
  <c r="H116" i="1"/>
  <c r="H118" i="1"/>
  <c r="H125" i="1"/>
  <c r="H132" i="1"/>
  <c r="H134" i="1"/>
  <c r="H141" i="1"/>
  <c r="H148" i="1"/>
  <c r="H150" i="1"/>
  <c r="H157" i="1"/>
  <c r="H164" i="1"/>
  <c r="H166" i="1"/>
  <c r="H173" i="1"/>
  <c r="H180" i="1"/>
  <c r="H182" i="1"/>
  <c r="H189" i="1"/>
  <c r="H196" i="1"/>
  <c r="H198" i="1"/>
  <c r="H205" i="1"/>
  <c r="H212" i="1"/>
  <c r="H214" i="1"/>
  <c r="H221" i="1"/>
  <c r="H228" i="1"/>
  <c r="H230" i="1"/>
  <c r="H235" i="1"/>
  <c r="H239" i="1"/>
  <c r="H243" i="1"/>
  <c r="H247" i="1"/>
  <c r="H251" i="1"/>
  <c r="H255" i="1"/>
  <c r="H259" i="1"/>
  <c r="H263" i="1"/>
  <c r="H267" i="1"/>
  <c r="H271" i="1"/>
  <c r="H275" i="1"/>
  <c r="H279" i="1"/>
  <c r="H283" i="1"/>
  <c r="H287" i="1"/>
  <c r="H291" i="1"/>
  <c r="H295" i="1"/>
  <c r="H299" i="1"/>
  <c r="H303" i="1"/>
  <c r="H307" i="1"/>
  <c r="H311" i="1"/>
  <c r="H315" i="1"/>
  <c r="H319" i="1"/>
  <c r="H323" i="1"/>
  <c r="H327" i="1"/>
  <c r="H331" i="1"/>
  <c r="H335" i="1"/>
  <c r="H339" i="1"/>
  <c r="H343" i="1"/>
  <c r="H347" i="1"/>
  <c r="H351" i="1"/>
  <c r="H355" i="1"/>
  <c r="H359" i="1"/>
  <c r="H363" i="1"/>
  <c r="H367" i="1"/>
  <c r="H371" i="1"/>
  <c r="H375" i="1"/>
  <c r="H379" i="1"/>
  <c r="H383" i="1"/>
  <c r="H387" i="1"/>
  <c r="H391" i="1"/>
  <c r="H395" i="1"/>
  <c r="H399" i="1"/>
  <c r="H403" i="1"/>
  <c r="H407" i="1"/>
  <c r="H411" i="1"/>
  <c r="H415" i="1"/>
  <c r="H419" i="1"/>
  <c r="H423" i="1"/>
  <c r="H427" i="1"/>
  <c r="H431" i="1"/>
  <c r="H435" i="1"/>
  <c r="H439" i="1"/>
  <c r="H443" i="1"/>
  <c r="H447" i="1"/>
  <c r="H451" i="1"/>
  <c r="H455" i="1"/>
  <c r="H459" i="1"/>
  <c r="H463" i="1"/>
  <c r="H467" i="1"/>
  <c r="H471" i="1"/>
  <c r="H475" i="1"/>
  <c r="H479" i="1"/>
  <c r="H483" i="1"/>
  <c r="H487" i="1"/>
  <c r="H491" i="1"/>
  <c r="H495" i="1"/>
  <c r="H499" i="1"/>
  <c r="H503" i="1"/>
  <c r="H507" i="1"/>
  <c r="H511" i="1"/>
  <c r="H515" i="1"/>
  <c r="H519" i="1"/>
  <c r="H523" i="1"/>
  <c r="H527" i="1"/>
  <c r="H531" i="1"/>
  <c r="H535" i="1"/>
  <c r="H539" i="1"/>
  <c r="H543" i="1"/>
  <c r="H47" i="1"/>
  <c r="H70" i="1"/>
  <c r="H77" i="1"/>
  <c r="H84" i="1"/>
  <c r="H97" i="1"/>
  <c r="H101" i="1"/>
  <c r="H108" i="1"/>
  <c r="H126" i="1"/>
  <c r="H133" i="1"/>
  <c r="H140" i="1"/>
  <c r="H158" i="1"/>
  <c r="H165" i="1"/>
  <c r="H172" i="1"/>
  <c r="H190" i="1"/>
  <c r="H197" i="1"/>
  <c r="H204" i="1"/>
  <c r="H222" i="1"/>
  <c r="H229" i="1"/>
  <c r="H238" i="1"/>
  <c r="H245" i="1"/>
  <c r="H252" i="1"/>
  <c r="H254" i="1"/>
  <c r="H261" i="1"/>
  <c r="H268" i="1"/>
  <c r="H270" i="1"/>
  <c r="H277" i="1"/>
  <c r="H284" i="1"/>
  <c r="H286" i="1"/>
  <c r="H293" i="1"/>
  <c r="H300" i="1"/>
  <c r="H302" i="1"/>
  <c r="H309" i="1"/>
  <c r="H316" i="1"/>
  <c r="H318" i="1"/>
  <c r="H325" i="1"/>
  <c r="H332" i="1"/>
  <c r="H334" i="1"/>
  <c r="H341" i="1"/>
  <c r="H348" i="1"/>
  <c r="H350" i="1"/>
  <c r="H357" i="1"/>
  <c r="H364" i="1"/>
  <c r="H366" i="1"/>
  <c r="H373" i="1"/>
  <c r="H380" i="1"/>
  <c r="H382" i="1"/>
  <c r="H389" i="1"/>
  <c r="H396" i="1"/>
  <c r="H398" i="1"/>
  <c r="H405" i="1"/>
  <c r="H412" i="1"/>
  <c r="H414" i="1"/>
  <c r="H421" i="1"/>
  <c r="H428" i="1"/>
  <c r="H430" i="1"/>
  <c r="H437" i="1"/>
  <c r="H32" i="1"/>
  <c r="H51" i="1"/>
  <c r="H66" i="1"/>
  <c r="H73" i="1"/>
  <c r="H80" i="1"/>
  <c r="H94" i="1"/>
  <c r="H106" i="1"/>
  <c r="H113" i="1"/>
  <c r="H120" i="1"/>
  <c r="H138" i="1"/>
  <c r="H145" i="1"/>
  <c r="H152" i="1"/>
  <c r="H170" i="1"/>
  <c r="H177" i="1"/>
  <c r="H184" i="1"/>
  <c r="H202" i="1"/>
  <c r="H209" i="1"/>
  <c r="H216" i="1"/>
  <c r="H234" i="1"/>
  <c r="H240" i="1"/>
  <c r="H242" i="1"/>
  <c r="H249" i="1"/>
  <c r="H256" i="1"/>
  <c r="H258" i="1"/>
  <c r="H265" i="1"/>
  <c r="H272" i="1"/>
  <c r="H274" i="1"/>
  <c r="H281" i="1"/>
  <c r="H288" i="1"/>
  <c r="H290" i="1"/>
  <c r="H297" i="1"/>
  <c r="H304" i="1"/>
  <c r="H306" i="1"/>
  <c r="H313" i="1"/>
  <c r="H320" i="1"/>
  <c r="H322" i="1"/>
  <c r="H329" i="1"/>
  <c r="H336" i="1"/>
  <c r="H338" i="1"/>
  <c r="H345" i="1"/>
  <c r="H352" i="1"/>
  <c r="H354" i="1"/>
  <c r="H361" i="1"/>
  <c r="H368" i="1"/>
  <c r="H370" i="1"/>
  <c r="H377" i="1"/>
  <c r="H384" i="1"/>
  <c r="H386" i="1"/>
  <c r="H393" i="1"/>
  <c r="H400" i="1"/>
  <c r="H402" i="1"/>
  <c r="H409" i="1"/>
  <c r="H416" i="1"/>
  <c r="H418" i="1"/>
  <c r="H425" i="1"/>
  <c r="H432" i="1"/>
  <c r="H434" i="1"/>
  <c r="H441" i="1"/>
  <c r="H448" i="1"/>
  <c r="H450" i="1"/>
  <c r="H457" i="1"/>
  <c r="H464" i="1"/>
  <c r="H466" i="1"/>
  <c r="H473" i="1"/>
  <c r="H480" i="1"/>
  <c r="H482" i="1"/>
  <c r="H489" i="1"/>
  <c r="H496" i="1"/>
  <c r="H498" i="1"/>
  <c r="H505" i="1"/>
  <c r="H512" i="1"/>
  <c r="H514" i="1"/>
  <c r="H521" i="1"/>
  <c r="H528" i="1"/>
  <c r="H530" i="1"/>
  <c r="H537" i="1"/>
  <c r="H544" i="1"/>
  <c r="H547" i="1"/>
  <c r="H551" i="1"/>
  <c r="H555" i="1"/>
  <c r="H559" i="1"/>
  <c r="H563" i="1"/>
  <c r="H567" i="1"/>
  <c r="H571" i="1"/>
  <c r="H575" i="1"/>
  <c r="H579" i="1"/>
  <c r="H37" i="1"/>
  <c r="H104" i="1"/>
  <c r="H154" i="1"/>
  <c r="H161" i="1"/>
  <c r="H168" i="1"/>
  <c r="H218" i="1"/>
  <c r="H225" i="1"/>
  <c r="H232" i="1"/>
  <c r="H241" i="1"/>
  <c r="H248" i="1"/>
  <c r="H266" i="1"/>
  <c r="H273" i="1"/>
  <c r="H280" i="1"/>
  <c r="H298" i="1"/>
  <c r="H305" i="1"/>
  <c r="H312" i="1"/>
  <c r="H330" i="1"/>
  <c r="H337" i="1"/>
  <c r="H344" i="1"/>
  <c r="H362" i="1"/>
  <c r="H369" i="1"/>
  <c r="H376" i="1"/>
  <c r="H394" i="1"/>
  <c r="H401" i="1"/>
  <c r="H408" i="1"/>
  <c r="H426" i="1"/>
  <c r="H433" i="1"/>
  <c r="H440" i="1"/>
  <c r="H462" i="1"/>
  <c r="H469" i="1"/>
  <c r="H474" i="1"/>
  <c r="H476" i="1"/>
  <c r="H481" i="1"/>
  <c r="H486" i="1"/>
  <c r="H488" i="1"/>
  <c r="H493" i="1"/>
  <c r="H500" i="1"/>
  <c r="H526" i="1"/>
  <c r="H533" i="1"/>
  <c r="H538" i="1"/>
  <c r="H540" i="1"/>
  <c r="H545" i="1"/>
  <c r="H552" i="1"/>
  <c r="H554" i="1"/>
  <c r="H561" i="1"/>
  <c r="H568" i="1"/>
  <c r="H570" i="1"/>
  <c r="H577"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8" i="1"/>
  <c r="H730" i="1"/>
  <c r="H732" i="1"/>
  <c r="H734" i="1"/>
  <c r="H736" i="1"/>
  <c r="H739" i="1"/>
  <c r="H743" i="1"/>
  <c r="H747" i="1"/>
  <c r="H751" i="1"/>
  <c r="H755" i="1"/>
  <c r="H759" i="1"/>
  <c r="H763" i="1"/>
  <c r="H767" i="1"/>
  <c r="H771" i="1"/>
  <c r="H775" i="1"/>
  <c r="H779" i="1"/>
  <c r="H783" i="1"/>
  <c r="H787" i="1"/>
  <c r="H791" i="1"/>
  <c r="H795" i="1"/>
  <c r="H799" i="1"/>
  <c r="H803" i="1"/>
  <c r="H807" i="1"/>
  <c r="H811" i="1"/>
  <c r="H815" i="1"/>
  <c r="H819" i="1"/>
  <c r="H823" i="1"/>
  <c r="H827" i="1"/>
  <c r="H831" i="1"/>
  <c r="H835" i="1"/>
  <c r="H142" i="1"/>
  <c r="H149" i="1"/>
  <c r="H156" i="1"/>
  <c r="H206" i="1"/>
  <c r="H213" i="1"/>
  <c r="H220" i="1"/>
  <c r="H246" i="1"/>
  <c r="H253" i="1"/>
  <c r="H260" i="1"/>
  <c r="H278" i="1"/>
  <c r="H285" i="1"/>
  <c r="H292" i="1"/>
  <c r="H310" i="1"/>
  <c r="H317" i="1"/>
  <c r="H324" i="1"/>
  <c r="H342" i="1"/>
  <c r="H349" i="1"/>
  <c r="H356" i="1"/>
  <c r="H374" i="1"/>
  <c r="H381" i="1"/>
  <c r="H388" i="1"/>
  <c r="H406" i="1"/>
  <c r="H413" i="1"/>
  <c r="H129" i="1"/>
  <c r="H186" i="1"/>
  <c r="H200" i="1"/>
  <c r="H282" i="1"/>
  <c r="H289" i="1"/>
  <c r="H296" i="1"/>
  <c r="H346" i="1"/>
  <c r="H353" i="1"/>
  <c r="H360" i="1"/>
  <c r="H410" i="1"/>
  <c r="H453" i="1"/>
  <c r="H456" i="1"/>
  <c r="H472" i="1"/>
  <c r="H478" i="1"/>
  <c r="H494" i="1"/>
  <c r="H497" i="1"/>
  <c r="H510" i="1"/>
  <c r="H513" i="1"/>
  <c r="H516" i="1"/>
  <c r="H529" i="1"/>
  <c r="H532" i="1"/>
  <c r="H566" i="1"/>
  <c r="H573" i="1"/>
  <c r="H578" i="1"/>
  <c r="H580" i="1"/>
  <c r="H586" i="1"/>
  <c r="H588" i="1"/>
  <c r="H595" i="1"/>
  <c r="H602" i="1"/>
  <c r="H604" i="1"/>
  <c r="H611" i="1"/>
  <c r="H618" i="1"/>
  <c r="H620" i="1"/>
  <c r="H627" i="1"/>
  <c r="H634" i="1"/>
  <c r="H636" i="1"/>
  <c r="H643" i="1"/>
  <c r="H650" i="1"/>
  <c r="H652" i="1"/>
  <c r="H659" i="1"/>
  <c r="H666" i="1"/>
  <c r="H668" i="1"/>
  <c r="H675" i="1"/>
  <c r="H682" i="1"/>
  <c r="H684" i="1"/>
  <c r="H691" i="1"/>
  <c r="H698" i="1"/>
  <c r="H700" i="1"/>
  <c r="H707" i="1"/>
  <c r="H714" i="1"/>
  <c r="H716" i="1"/>
  <c r="H723" i="1"/>
  <c r="H729" i="1"/>
  <c r="H737" i="1"/>
  <c r="H744" i="1"/>
  <c r="H746" i="1"/>
  <c r="H753" i="1"/>
  <c r="H760" i="1"/>
  <c r="H762" i="1"/>
  <c r="H769" i="1"/>
  <c r="H776" i="1"/>
  <c r="H778" i="1"/>
  <c r="H785" i="1"/>
  <c r="H792" i="1"/>
  <c r="H794" i="1"/>
  <c r="H801" i="1"/>
  <c r="H808" i="1"/>
  <c r="H810" i="1"/>
  <c r="H817" i="1"/>
  <c r="H824" i="1"/>
  <c r="H826" i="1"/>
  <c r="H833" i="1"/>
  <c r="H838" i="1"/>
  <c r="H842" i="1"/>
  <c r="H846" i="1"/>
  <c r="H850" i="1"/>
  <c r="H854" i="1"/>
  <c r="H858" i="1"/>
  <c r="H862" i="1"/>
  <c r="H866" i="1"/>
  <c r="H870" i="1"/>
  <c r="H874" i="1"/>
  <c r="H878" i="1"/>
  <c r="H882" i="1"/>
  <c r="H886" i="1"/>
  <c r="H890" i="1"/>
  <c r="H894" i="1"/>
  <c r="H898" i="1"/>
  <c r="H902" i="1"/>
  <c r="H906" i="1"/>
  <c r="H910" i="1"/>
  <c r="H914" i="1"/>
  <c r="H918" i="1"/>
  <c r="H922" i="1"/>
  <c r="H926" i="1"/>
  <c r="H930" i="1"/>
  <c r="H934" i="1"/>
  <c r="H938" i="1"/>
  <c r="H942" i="1"/>
  <c r="H946" i="1"/>
  <c r="H950" i="1"/>
  <c r="H954" i="1"/>
  <c r="H958" i="1"/>
  <c r="H962" i="1"/>
  <c r="H966" i="1"/>
  <c r="H970" i="1"/>
  <c r="H974" i="1"/>
  <c r="H978" i="1"/>
  <c r="H982" i="1"/>
  <c r="H986" i="1"/>
  <c r="H9" i="1"/>
  <c r="H13" i="1"/>
  <c r="H17" i="1"/>
  <c r="H21" i="1"/>
  <c r="H25" i="1"/>
  <c r="H29" i="1"/>
  <c r="H28" i="1"/>
  <c r="H642" i="1"/>
  <c r="H644" i="1"/>
  <c r="H674" i="1"/>
  <c r="H676" i="1"/>
  <c r="H683" i="1"/>
  <c r="H699" i="1"/>
  <c r="H706" i="1"/>
  <c r="H708" i="1"/>
  <c r="H715" i="1"/>
  <c r="H733" i="1"/>
  <c r="H738" i="1"/>
  <c r="H745" i="1"/>
  <c r="H752" i="1"/>
  <c r="H754" i="1"/>
  <c r="H777" i="1"/>
  <c r="H117" i="1"/>
  <c r="H174" i="1"/>
  <c r="H188" i="1"/>
  <c r="H262" i="1"/>
  <c r="H269" i="1"/>
  <c r="H276" i="1"/>
  <c r="H326" i="1"/>
  <c r="H333" i="1"/>
  <c r="H340" i="1"/>
  <c r="H390" i="1"/>
  <c r="H397" i="1"/>
  <c r="H404" i="1"/>
  <c r="H417" i="1"/>
  <c r="H422" i="1"/>
  <c r="H436" i="1"/>
  <c r="H444" i="1"/>
  <c r="H454" i="1"/>
  <c r="H460" i="1"/>
  <c r="H470" i="1"/>
  <c r="H485" i="1"/>
  <c r="H501" i="1"/>
  <c r="H504" i="1"/>
  <c r="H517" i="1"/>
  <c r="H520" i="1"/>
  <c r="H536" i="1"/>
  <c r="H542" i="1"/>
  <c r="H550" i="1"/>
  <c r="H557" i="1"/>
  <c r="H562" i="1"/>
  <c r="H564" i="1"/>
  <c r="H569" i="1"/>
  <c r="H574" i="1"/>
  <c r="H576" i="1"/>
  <c r="H581" i="1"/>
  <c r="H583" i="1"/>
  <c r="H590" i="1"/>
  <c r="H592" i="1"/>
  <c r="H599" i="1"/>
  <c r="H606" i="1"/>
  <c r="H608" i="1"/>
  <c r="H615" i="1"/>
  <c r="H622" i="1"/>
  <c r="H624" i="1"/>
  <c r="H631" i="1"/>
  <c r="H638" i="1"/>
  <c r="H640" i="1"/>
  <c r="H647" i="1"/>
  <c r="H654" i="1"/>
  <c r="H656" i="1"/>
  <c r="H663" i="1"/>
  <c r="H670" i="1"/>
  <c r="H672" i="1"/>
  <c r="H679" i="1"/>
  <c r="H686" i="1"/>
  <c r="H688" i="1"/>
  <c r="H695" i="1"/>
  <c r="H702" i="1"/>
  <c r="H704" i="1"/>
  <c r="H711" i="1"/>
  <c r="H718" i="1"/>
  <c r="H720" i="1"/>
  <c r="H727" i="1"/>
  <c r="H735" i="1"/>
  <c r="H741" i="1"/>
  <c r="H748" i="1"/>
  <c r="H750" i="1"/>
  <c r="H757" i="1"/>
  <c r="H764" i="1"/>
  <c r="H766" i="1"/>
  <c r="H773" i="1"/>
  <c r="H780" i="1"/>
  <c r="H782" i="1"/>
  <c r="H789" i="1"/>
  <c r="H796" i="1"/>
  <c r="H798" i="1"/>
  <c r="H805" i="1"/>
  <c r="H812" i="1"/>
  <c r="H814" i="1"/>
  <c r="H821" i="1"/>
  <c r="H828" i="1"/>
  <c r="H830" i="1"/>
  <c r="H837" i="1"/>
  <c r="H841" i="1"/>
  <c r="H845" i="1"/>
  <c r="H849" i="1"/>
  <c r="H853" i="1"/>
  <c r="H857" i="1"/>
  <c r="H861" i="1"/>
  <c r="H865" i="1"/>
  <c r="H869" i="1"/>
  <c r="H873" i="1"/>
  <c r="H877" i="1"/>
  <c r="H881" i="1"/>
  <c r="H885" i="1"/>
  <c r="H889" i="1"/>
  <c r="H893" i="1"/>
  <c r="H897" i="1"/>
  <c r="H901" i="1"/>
  <c r="H905" i="1"/>
  <c r="H909" i="1"/>
  <c r="H913" i="1"/>
  <c r="H917" i="1"/>
  <c r="H921" i="1"/>
  <c r="H925" i="1"/>
  <c r="H929" i="1"/>
  <c r="H933" i="1"/>
  <c r="H937" i="1"/>
  <c r="H941" i="1"/>
  <c r="H945" i="1"/>
  <c r="H949" i="1"/>
  <c r="H953" i="1"/>
  <c r="H957" i="1"/>
  <c r="H961" i="1"/>
  <c r="H965" i="1"/>
  <c r="H969" i="1"/>
  <c r="H973" i="1"/>
  <c r="H977" i="1"/>
  <c r="H985" i="1"/>
  <c r="H8" i="1"/>
  <c r="H12" i="1"/>
  <c r="H16" i="1"/>
  <c r="H20" i="1"/>
  <c r="H24" i="1"/>
  <c r="H122" i="1"/>
  <c r="H136" i="1"/>
  <c r="H193" i="1"/>
  <c r="H250" i="1"/>
  <c r="H257" i="1"/>
  <c r="H264" i="1"/>
  <c r="H314" i="1"/>
  <c r="H321" i="1"/>
  <c r="H328" i="1"/>
  <c r="H378" i="1"/>
  <c r="H385" i="1"/>
  <c r="H392" i="1"/>
  <c r="H438" i="1"/>
  <c r="H442" i="1"/>
  <c r="H445" i="1"/>
  <c r="H458" i="1"/>
  <c r="H461" i="1"/>
  <c r="H477" i="1"/>
  <c r="H492" i="1"/>
  <c r="H502" i="1"/>
  <c r="H508" i="1"/>
  <c r="H518" i="1"/>
  <c r="H524" i="1"/>
  <c r="H534" i="1"/>
  <c r="H546" i="1"/>
  <c r="H548" i="1"/>
  <c r="H553" i="1"/>
  <c r="H558" i="1"/>
  <c r="H560" i="1"/>
  <c r="H565" i="1"/>
  <c r="H572" i="1"/>
  <c r="H587" i="1"/>
  <c r="H594" i="1"/>
  <c r="H596" i="1"/>
  <c r="H603" i="1"/>
  <c r="H610" i="1"/>
  <c r="H612" i="1"/>
  <c r="H619" i="1"/>
  <c r="H626" i="1"/>
  <c r="H628" i="1"/>
  <c r="H635" i="1"/>
  <c r="H651" i="1"/>
  <c r="H658" i="1"/>
  <c r="H660" i="1"/>
  <c r="H667" i="1"/>
  <c r="H690" i="1"/>
  <c r="H692" i="1"/>
  <c r="H722" i="1"/>
  <c r="H724" i="1"/>
  <c r="H761" i="1"/>
  <c r="H768" i="1"/>
  <c r="H770" i="1"/>
  <c r="H784" i="1"/>
  <c r="H786" i="1"/>
  <c r="H793" i="1"/>
  <c r="H800" i="1"/>
  <c r="H802" i="1"/>
  <c r="H6" i="1"/>
  <c r="H31" i="1"/>
  <c r="H19" i="1"/>
  <c r="H11" i="1"/>
  <c r="H984" i="1"/>
  <c r="H952" i="1"/>
  <c r="H912" i="1"/>
  <c r="H864" i="1"/>
  <c r="H856" i="1"/>
  <c r="H848" i="1"/>
  <c r="H816" i="1"/>
  <c r="H809" i="1"/>
  <c r="H788" i="1"/>
  <c r="H30" i="1"/>
  <c r="H23" i="1"/>
  <c r="H15" i="1"/>
  <c r="H7" i="1"/>
  <c r="H980" i="1"/>
  <c r="H972" i="1"/>
  <c r="H964" i="1"/>
  <c r="H956" i="1"/>
  <c r="H948" i="1"/>
  <c r="H940" i="1"/>
  <c r="H932" i="1"/>
  <c r="H924" i="1"/>
  <c r="H916" i="1"/>
  <c r="H908" i="1"/>
  <c r="H900" i="1"/>
  <c r="H892" i="1"/>
  <c r="H884" i="1"/>
  <c r="H876" i="1"/>
  <c r="H868" i="1"/>
  <c r="H860" i="1"/>
  <c r="H852" i="1"/>
  <c r="H844" i="1"/>
  <c r="H832" i="1"/>
  <c r="H825" i="1"/>
  <c r="H818" i="1"/>
  <c r="H790" i="1"/>
  <c r="H781" i="1"/>
  <c r="H756" i="1"/>
  <c r="H710" i="1"/>
  <c r="H680" i="1"/>
  <c r="H671" i="1"/>
  <c r="H646" i="1"/>
  <c r="H616" i="1"/>
  <c r="H607" i="1"/>
  <c r="H582" i="1"/>
  <c r="H452" i="1"/>
  <c r="H429" i="1"/>
  <c r="H420" i="1"/>
  <c r="H110" i="1"/>
  <c r="I530" i="1"/>
  <c r="I527" i="1"/>
  <c r="I511" i="1"/>
  <c r="I505" i="1"/>
  <c r="I489" i="1"/>
  <c r="I486" i="1"/>
  <c r="I473" i="1"/>
  <c r="I470" i="1"/>
  <c r="I467" i="1"/>
  <c r="I454" i="1"/>
  <c r="I451" i="1"/>
  <c r="I418" i="1"/>
  <c r="I413" i="1"/>
  <c r="I406" i="1"/>
  <c r="I399" i="1"/>
  <c r="I349" i="1"/>
  <c r="I342" i="1"/>
  <c r="I335" i="1"/>
  <c r="I285" i="1"/>
  <c r="I278" i="1"/>
  <c r="I271" i="1"/>
  <c r="I235" i="1"/>
  <c r="I221" i="1"/>
  <c r="I207" i="1"/>
  <c r="I150" i="1"/>
  <c r="I62" i="1"/>
  <c r="I25" i="1"/>
  <c r="K22" i="1"/>
  <c r="I21" i="1"/>
  <c r="K18" i="1"/>
  <c r="I17" i="1"/>
  <c r="K14" i="1"/>
  <c r="I13" i="1"/>
  <c r="K10" i="1"/>
  <c r="I9" i="1"/>
  <c r="K987" i="1"/>
  <c r="I986" i="1"/>
  <c r="K983" i="1"/>
  <c r="I982" i="1"/>
  <c r="K979" i="1"/>
  <c r="I978" i="1"/>
  <c r="K975" i="1"/>
  <c r="I974" i="1"/>
  <c r="K971" i="1"/>
  <c r="I970" i="1"/>
  <c r="K967" i="1"/>
  <c r="I966" i="1"/>
  <c r="K963" i="1"/>
  <c r="I962" i="1"/>
  <c r="K959" i="1"/>
  <c r="I958" i="1"/>
  <c r="K955" i="1"/>
  <c r="I954" i="1"/>
  <c r="K951" i="1"/>
  <c r="I950" i="1"/>
  <c r="K947" i="1"/>
  <c r="I946" i="1"/>
  <c r="K943" i="1"/>
  <c r="I942" i="1"/>
  <c r="K939" i="1"/>
  <c r="I938" i="1"/>
  <c r="K935" i="1"/>
  <c r="I934" i="1"/>
  <c r="K931" i="1"/>
  <c r="I930" i="1"/>
  <c r="K927" i="1"/>
  <c r="I926" i="1"/>
  <c r="K923" i="1"/>
  <c r="I922" i="1"/>
  <c r="K919" i="1"/>
  <c r="I918" i="1"/>
  <c r="K915" i="1"/>
  <c r="I914" i="1"/>
  <c r="K911" i="1"/>
  <c r="I910" i="1"/>
  <c r="K907" i="1"/>
  <c r="I906" i="1"/>
  <c r="K903" i="1"/>
  <c r="I902" i="1"/>
  <c r="K899" i="1"/>
  <c r="I898" i="1"/>
  <c r="K895" i="1"/>
  <c r="I894" i="1"/>
  <c r="K891" i="1"/>
  <c r="I890" i="1"/>
  <c r="K887" i="1"/>
  <c r="I886" i="1"/>
  <c r="K883" i="1"/>
  <c r="I882" i="1"/>
  <c r="K879" i="1"/>
  <c r="I878" i="1"/>
  <c r="K875" i="1"/>
  <c r="I874" i="1"/>
  <c r="K871" i="1"/>
  <c r="I870" i="1"/>
  <c r="K867" i="1"/>
  <c r="I866" i="1"/>
  <c r="K863" i="1"/>
  <c r="I862" i="1"/>
  <c r="K859" i="1"/>
  <c r="I858" i="1"/>
  <c r="K855" i="1"/>
  <c r="I854" i="1"/>
  <c r="K851" i="1"/>
  <c r="I850" i="1"/>
  <c r="K847" i="1"/>
  <c r="I846" i="1"/>
  <c r="K843" i="1"/>
  <c r="I842" i="1"/>
  <c r="K839" i="1"/>
  <c r="I838" i="1"/>
  <c r="I835" i="1"/>
  <c r="I833" i="1"/>
  <c r="K831" i="1"/>
  <c r="I826" i="1"/>
  <c r="K824" i="1"/>
  <c r="K822" i="1"/>
  <c r="I819" i="1"/>
  <c r="I817" i="1"/>
  <c r="K815" i="1"/>
  <c r="I810" i="1"/>
  <c r="K808" i="1"/>
  <c r="K806" i="1"/>
  <c r="I803" i="1"/>
  <c r="I801" i="1"/>
  <c r="K799" i="1"/>
  <c r="I794" i="1"/>
  <c r="K792" i="1"/>
  <c r="K790" i="1"/>
  <c r="I787" i="1"/>
  <c r="I785" i="1"/>
  <c r="K783" i="1"/>
  <c r="I778" i="1"/>
  <c r="K776" i="1"/>
  <c r="K774" i="1"/>
  <c r="I771" i="1"/>
  <c r="I769" i="1"/>
  <c r="K767" i="1"/>
  <c r="I762" i="1"/>
  <c r="K760" i="1"/>
  <c r="K758" i="1"/>
  <c r="I755" i="1"/>
  <c r="I753" i="1"/>
  <c r="K751" i="1"/>
  <c r="I746" i="1"/>
  <c r="K744" i="1"/>
  <c r="K742" i="1"/>
  <c r="I739" i="1"/>
  <c r="I737" i="1"/>
  <c r="I732" i="1"/>
  <c r="I729" i="1"/>
  <c r="I725" i="1"/>
  <c r="I723" i="1"/>
  <c r="K721" i="1"/>
  <c r="I716" i="1"/>
  <c r="K714" i="1"/>
  <c r="K712" i="1"/>
  <c r="I709" i="1"/>
  <c r="I707" i="1"/>
  <c r="K705" i="1"/>
  <c r="I700" i="1"/>
  <c r="K698" i="1"/>
  <c r="K696" i="1"/>
  <c r="I693" i="1"/>
  <c r="I691" i="1"/>
  <c r="K689" i="1"/>
  <c r="I684" i="1"/>
  <c r="K682" i="1"/>
  <c r="K680" i="1"/>
  <c r="I677" i="1"/>
  <c r="I675" i="1"/>
  <c r="K673" i="1"/>
  <c r="I668" i="1"/>
  <c r="K666" i="1"/>
  <c r="K664" i="1"/>
  <c r="I661" i="1"/>
  <c r="I659" i="1"/>
  <c r="K657" i="1"/>
  <c r="I652" i="1"/>
  <c r="K650" i="1"/>
  <c r="K648" i="1"/>
  <c r="I645" i="1"/>
  <c r="I643" i="1"/>
  <c r="K641" i="1"/>
  <c r="I636" i="1"/>
  <c r="K634" i="1"/>
  <c r="K632" i="1"/>
  <c r="I629" i="1"/>
  <c r="I627" i="1"/>
  <c r="K625" i="1"/>
  <c r="I620" i="1"/>
  <c r="K618" i="1"/>
  <c r="K616" i="1"/>
  <c r="I613" i="1"/>
  <c r="I611" i="1"/>
  <c r="K609" i="1"/>
  <c r="I604" i="1"/>
  <c r="K602" i="1"/>
  <c r="K600" i="1"/>
  <c r="I597" i="1"/>
  <c r="I595" i="1"/>
  <c r="K593" i="1"/>
  <c r="I588" i="1"/>
  <c r="K586" i="1"/>
  <c r="K584" i="1"/>
  <c r="I578" i="1"/>
  <c r="I571" i="1"/>
  <c r="K566" i="1"/>
  <c r="K559" i="1"/>
  <c r="K554" i="1"/>
  <c r="K552" i="1"/>
  <c r="K547" i="1"/>
  <c r="I545" i="1"/>
  <c r="I539" i="1"/>
  <c r="K532" i="1"/>
  <c r="I529" i="1"/>
  <c r="K526" i="1"/>
  <c r="I523" i="1"/>
  <c r="I513" i="1"/>
  <c r="K510" i="1"/>
  <c r="K507" i="1"/>
  <c r="I498" i="1"/>
  <c r="K494" i="1"/>
  <c r="K491" i="1"/>
  <c r="K488" i="1"/>
  <c r="I482" i="1"/>
  <c r="I479" i="1"/>
  <c r="K475" i="1"/>
  <c r="K472" i="1"/>
  <c r="I466" i="1"/>
  <c r="I463" i="1"/>
  <c r="K456" i="1"/>
  <c r="K450" i="1"/>
  <c r="I447" i="1"/>
  <c r="I441" i="1"/>
  <c r="I431" i="1"/>
  <c r="I427" i="1"/>
  <c r="I411" i="1"/>
  <c r="K382" i="1"/>
  <c r="K375" i="1"/>
  <c r="K368" i="1"/>
  <c r="I361" i="1"/>
  <c r="I354" i="1"/>
  <c r="I347" i="1"/>
  <c r="K318" i="1"/>
  <c r="K311" i="1"/>
  <c r="K304" i="1"/>
  <c r="I297" i="1"/>
  <c r="I290" i="1"/>
  <c r="I283" i="1"/>
  <c r="K254" i="1"/>
  <c r="K247" i="1"/>
  <c r="K240" i="1"/>
  <c r="K230" i="1"/>
  <c r="K216" i="1"/>
  <c r="I202" i="1"/>
  <c r="K159" i="1"/>
  <c r="I145" i="1"/>
  <c r="K102" i="1"/>
  <c r="K80" i="1"/>
  <c r="I35" i="1"/>
  <c r="I39" i="1"/>
  <c r="I43" i="1"/>
  <c r="I47" i="1"/>
  <c r="I51" i="1"/>
  <c r="I32" i="1"/>
  <c r="I34" i="1"/>
  <c r="I41" i="1"/>
  <c r="I48" i="1"/>
  <c r="I50" i="1"/>
  <c r="I56" i="1"/>
  <c r="I60" i="1"/>
  <c r="I64" i="1"/>
  <c r="I68" i="1"/>
  <c r="I72" i="1"/>
  <c r="I76" i="1"/>
  <c r="I80" i="1"/>
  <c r="I84" i="1"/>
  <c r="I88" i="1"/>
  <c r="I92" i="1"/>
  <c r="I33" i="1"/>
  <c r="I38" i="1"/>
  <c r="I40" i="1"/>
  <c r="I45" i="1"/>
  <c r="I52" i="1"/>
  <c r="I54" i="1"/>
  <c r="I61" i="1"/>
  <c r="I63" i="1"/>
  <c r="I70" i="1"/>
  <c r="I77" i="1"/>
  <c r="I79" i="1"/>
  <c r="I86" i="1"/>
  <c r="I93" i="1"/>
  <c r="I97" i="1"/>
  <c r="I36" i="1"/>
  <c r="I58" i="1"/>
  <c r="I65" i="1"/>
  <c r="I67" i="1"/>
  <c r="I74" i="1"/>
  <c r="I81" i="1"/>
  <c r="I83" i="1"/>
  <c r="I90" i="1"/>
  <c r="I96" i="1"/>
  <c r="I100" i="1"/>
  <c r="I104" i="1"/>
  <c r="I108" i="1"/>
  <c r="I112" i="1"/>
  <c r="I116" i="1"/>
  <c r="I120" i="1"/>
  <c r="I124" i="1"/>
  <c r="I128" i="1"/>
  <c r="I132" i="1"/>
  <c r="I136" i="1"/>
  <c r="I140" i="1"/>
  <c r="I144" i="1"/>
  <c r="I148" i="1"/>
  <c r="I152" i="1"/>
  <c r="I156" i="1"/>
  <c r="I160" i="1"/>
  <c r="I164" i="1"/>
  <c r="I168" i="1"/>
  <c r="I172" i="1"/>
  <c r="I176" i="1"/>
  <c r="I180" i="1"/>
  <c r="I184" i="1"/>
  <c r="I188" i="1"/>
  <c r="I192" i="1"/>
  <c r="I196" i="1"/>
  <c r="I200" i="1"/>
  <c r="I204" i="1"/>
  <c r="I208" i="1"/>
  <c r="I212" i="1"/>
  <c r="I216" i="1"/>
  <c r="I220" i="1"/>
  <c r="I224" i="1"/>
  <c r="I228" i="1"/>
  <c r="I232" i="1"/>
  <c r="I53" i="1"/>
  <c r="I71" i="1"/>
  <c r="I78" i="1"/>
  <c r="I85" i="1"/>
  <c r="I95" i="1"/>
  <c r="I101" i="1"/>
  <c r="I103" i="1"/>
  <c r="I110" i="1"/>
  <c r="I117" i="1"/>
  <c r="I119" i="1"/>
  <c r="I126" i="1"/>
  <c r="I133" i="1"/>
  <c r="I135" i="1"/>
  <c r="I142" i="1"/>
  <c r="I149" i="1"/>
  <c r="I151" i="1"/>
  <c r="I158" i="1"/>
  <c r="I165" i="1"/>
  <c r="I167" i="1"/>
  <c r="I174" i="1"/>
  <c r="I181" i="1"/>
  <c r="I183" i="1"/>
  <c r="I190" i="1"/>
  <c r="I197" i="1"/>
  <c r="I199" i="1"/>
  <c r="I206" i="1"/>
  <c r="I213" i="1"/>
  <c r="I215" i="1"/>
  <c r="I222" i="1"/>
  <c r="I229" i="1"/>
  <c r="I231" i="1"/>
  <c r="I44" i="1"/>
  <c r="I49" i="1"/>
  <c r="I57" i="1"/>
  <c r="I75" i="1"/>
  <c r="I82" i="1"/>
  <c r="I89" i="1"/>
  <c r="I98" i="1"/>
  <c r="I105" i="1"/>
  <c r="I107" i="1"/>
  <c r="I114" i="1"/>
  <c r="I121" i="1"/>
  <c r="I123" i="1"/>
  <c r="I130" i="1"/>
  <c r="I137" i="1"/>
  <c r="I139" i="1"/>
  <c r="I146" i="1"/>
  <c r="I153" i="1"/>
  <c r="I155" i="1"/>
  <c r="I162" i="1"/>
  <c r="I169" i="1"/>
  <c r="I171" i="1"/>
  <c r="I178" i="1"/>
  <c r="I185" i="1"/>
  <c r="I187" i="1"/>
  <c r="I194" i="1"/>
  <c r="I201" i="1"/>
  <c r="I203" i="1"/>
  <c r="I210" i="1"/>
  <c r="I217" i="1"/>
  <c r="I219" i="1"/>
  <c r="I226" i="1"/>
  <c r="I233" i="1"/>
  <c r="I236" i="1"/>
  <c r="I240" i="1"/>
  <c r="I244" i="1"/>
  <c r="I248" i="1"/>
  <c r="I252" i="1"/>
  <c r="I256" i="1"/>
  <c r="I260" i="1"/>
  <c r="I264" i="1"/>
  <c r="I268" i="1"/>
  <c r="I272" i="1"/>
  <c r="I276" i="1"/>
  <c r="I280" i="1"/>
  <c r="I284" i="1"/>
  <c r="I288" i="1"/>
  <c r="I292" i="1"/>
  <c r="I296" i="1"/>
  <c r="I300" i="1"/>
  <c r="I304" i="1"/>
  <c r="I308" i="1"/>
  <c r="I312" i="1"/>
  <c r="I316" i="1"/>
  <c r="I320" i="1"/>
  <c r="I324" i="1"/>
  <c r="I328" i="1"/>
  <c r="I332" i="1"/>
  <c r="I336" i="1"/>
  <c r="I340" i="1"/>
  <c r="I344" i="1"/>
  <c r="I348" i="1"/>
  <c r="I352" i="1"/>
  <c r="I356" i="1"/>
  <c r="I360" i="1"/>
  <c r="I364" i="1"/>
  <c r="I368" i="1"/>
  <c r="I372" i="1"/>
  <c r="I376" i="1"/>
  <c r="I380" i="1"/>
  <c r="I384" i="1"/>
  <c r="I388" i="1"/>
  <c r="I392" i="1"/>
  <c r="I396" i="1"/>
  <c r="I400" i="1"/>
  <c r="I404" i="1"/>
  <c r="I408" i="1"/>
  <c r="I412" i="1"/>
  <c r="I416" i="1"/>
  <c r="I420" i="1"/>
  <c r="I424" i="1"/>
  <c r="I428" i="1"/>
  <c r="I432" i="1"/>
  <c r="I436" i="1"/>
  <c r="I440" i="1"/>
  <c r="I444" i="1"/>
  <c r="I448" i="1"/>
  <c r="I452" i="1"/>
  <c r="I456" i="1"/>
  <c r="I460" i="1"/>
  <c r="I464" i="1"/>
  <c r="I468" i="1"/>
  <c r="I472" i="1"/>
  <c r="I476" i="1"/>
  <c r="I480" i="1"/>
  <c r="I484" i="1"/>
  <c r="I488" i="1"/>
  <c r="I492" i="1"/>
  <c r="I496" i="1"/>
  <c r="I500" i="1"/>
  <c r="I504" i="1"/>
  <c r="I508" i="1"/>
  <c r="I512" i="1"/>
  <c r="I516" i="1"/>
  <c r="I520" i="1"/>
  <c r="I524" i="1"/>
  <c r="I528" i="1"/>
  <c r="I532" i="1"/>
  <c r="I536" i="1"/>
  <c r="I540" i="1"/>
  <c r="I544" i="1"/>
  <c r="I37" i="1"/>
  <c r="I91" i="1"/>
  <c r="I115" i="1"/>
  <c r="I122" i="1"/>
  <c r="I129" i="1"/>
  <c r="I147" i="1"/>
  <c r="I154" i="1"/>
  <c r="I161" i="1"/>
  <c r="I179" i="1"/>
  <c r="I186" i="1"/>
  <c r="I193" i="1"/>
  <c r="I211" i="1"/>
  <c r="I218" i="1"/>
  <c r="I225" i="1"/>
  <c r="I241" i="1"/>
  <c r="I243" i="1"/>
  <c r="I250" i="1"/>
  <c r="I257" i="1"/>
  <c r="I259" i="1"/>
  <c r="I266" i="1"/>
  <c r="I273" i="1"/>
  <c r="I275" i="1"/>
  <c r="I282" i="1"/>
  <c r="I289" i="1"/>
  <c r="I291" i="1"/>
  <c r="I298" i="1"/>
  <c r="I305" i="1"/>
  <c r="I307" i="1"/>
  <c r="I314" i="1"/>
  <c r="I321" i="1"/>
  <c r="I323" i="1"/>
  <c r="I330" i="1"/>
  <c r="I337" i="1"/>
  <c r="I339" i="1"/>
  <c r="I346" i="1"/>
  <c r="I353" i="1"/>
  <c r="I355" i="1"/>
  <c r="I362" i="1"/>
  <c r="I369" i="1"/>
  <c r="I371" i="1"/>
  <c r="I378" i="1"/>
  <c r="I385" i="1"/>
  <c r="I387" i="1"/>
  <c r="I394" i="1"/>
  <c r="I401" i="1"/>
  <c r="I403" i="1"/>
  <c r="I410" i="1"/>
  <c r="I417" i="1"/>
  <c r="I419" i="1"/>
  <c r="I426" i="1"/>
  <c r="I433" i="1"/>
  <c r="I435" i="1"/>
  <c r="I87" i="1"/>
  <c r="I102" i="1"/>
  <c r="I109" i="1"/>
  <c r="I127" i="1"/>
  <c r="I134" i="1"/>
  <c r="I141" i="1"/>
  <c r="I159" i="1"/>
  <c r="I166" i="1"/>
  <c r="I173" i="1"/>
  <c r="I191" i="1"/>
  <c r="I198" i="1"/>
  <c r="I205" i="1"/>
  <c r="I223" i="1"/>
  <c r="I230" i="1"/>
  <c r="I238" i="1"/>
  <c r="I245" i="1"/>
  <c r="I247" i="1"/>
  <c r="I254" i="1"/>
  <c r="I261" i="1"/>
  <c r="I263" i="1"/>
  <c r="I270" i="1"/>
  <c r="I277" i="1"/>
  <c r="I279" i="1"/>
  <c r="I286" i="1"/>
  <c r="I293" i="1"/>
  <c r="I295" i="1"/>
  <c r="I302" i="1"/>
  <c r="I309" i="1"/>
  <c r="I311" i="1"/>
  <c r="I318" i="1"/>
  <c r="I325" i="1"/>
  <c r="I327" i="1"/>
  <c r="I334" i="1"/>
  <c r="I341" i="1"/>
  <c r="I343" i="1"/>
  <c r="I350" i="1"/>
  <c r="I357" i="1"/>
  <c r="I359" i="1"/>
  <c r="I366" i="1"/>
  <c r="I373" i="1"/>
  <c r="I375" i="1"/>
  <c r="I382" i="1"/>
  <c r="I389" i="1"/>
  <c r="I391" i="1"/>
  <c r="I398" i="1"/>
  <c r="I405" i="1"/>
  <c r="I407" i="1"/>
  <c r="I414" i="1"/>
  <c r="I421" i="1"/>
  <c r="I423" i="1"/>
  <c r="I430" i="1"/>
  <c r="I437" i="1"/>
  <c r="I439" i="1"/>
  <c r="I446" i="1"/>
  <c r="I453" i="1"/>
  <c r="I455" i="1"/>
  <c r="I462" i="1"/>
  <c r="I469" i="1"/>
  <c r="I471" i="1"/>
  <c r="I478" i="1"/>
  <c r="I485" i="1"/>
  <c r="I487" i="1"/>
  <c r="I494" i="1"/>
  <c r="I501" i="1"/>
  <c r="I503" i="1"/>
  <c r="I510" i="1"/>
  <c r="I517" i="1"/>
  <c r="I519" i="1"/>
  <c r="I526" i="1"/>
  <c r="I533" i="1"/>
  <c r="I535" i="1"/>
  <c r="I542" i="1"/>
  <c r="I548" i="1"/>
  <c r="I552" i="1"/>
  <c r="I556" i="1"/>
  <c r="I560" i="1"/>
  <c r="I564" i="1"/>
  <c r="I568" i="1"/>
  <c r="I572" i="1"/>
  <c r="I576" i="1"/>
  <c r="I580" i="1"/>
  <c r="I55" i="1"/>
  <c r="I69" i="1"/>
  <c r="I111" i="1"/>
  <c r="I118" i="1"/>
  <c r="I125" i="1"/>
  <c r="I175" i="1"/>
  <c r="I182" i="1"/>
  <c r="I189" i="1"/>
  <c r="I237" i="1"/>
  <c r="I255" i="1"/>
  <c r="I262" i="1"/>
  <c r="I269" i="1"/>
  <c r="I287" i="1"/>
  <c r="I294" i="1"/>
  <c r="I301" i="1"/>
  <c r="I319" i="1"/>
  <c r="I326" i="1"/>
  <c r="I333" i="1"/>
  <c r="I351" i="1"/>
  <c r="I358" i="1"/>
  <c r="I365" i="1"/>
  <c r="I383" i="1"/>
  <c r="I390" i="1"/>
  <c r="I397" i="1"/>
  <c r="I415" i="1"/>
  <c r="I422" i="1"/>
  <c r="I429" i="1"/>
  <c r="I443" i="1"/>
  <c r="I445" i="1"/>
  <c r="I450" i="1"/>
  <c r="I457" i="1"/>
  <c r="I483" i="1"/>
  <c r="I490" i="1"/>
  <c r="I495" i="1"/>
  <c r="I497" i="1"/>
  <c r="I502" i="1"/>
  <c r="I507" i="1"/>
  <c r="I509" i="1"/>
  <c r="I514" i="1"/>
  <c r="I521" i="1"/>
  <c r="I550" i="1"/>
  <c r="I557" i="1"/>
  <c r="I559" i="1"/>
  <c r="I566" i="1"/>
  <c r="I573" i="1"/>
  <c r="I575" i="1"/>
  <c r="I582" i="1"/>
  <c r="I586" i="1"/>
  <c r="I590" i="1"/>
  <c r="I594" i="1"/>
  <c r="I598" i="1"/>
  <c r="I602" i="1"/>
  <c r="I606" i="1"/>
  <c r="I610" i="1"/>
  <c r="I614" i="1"/>
  <c r="I618" i="1"/>
  <c r="I622" i="1"/>
  <c r="I626" i="1"/>
  <c r="I630" i="1"/>
  <c r="I634" i="1"/>
  <c r="I638" i="1"/>
  <c r="I642" i="1"/>
  <c r="I646" i="1"/>
  <c r="I650" i="1"/>
  <c r="I654" i="1"/>
  <c r="I658" i="1"/>
  <c r="I662" i="1"/>
  <c r="I666" i="1"/>
  <c r="I670" i="1"/>
  <c r="I674" i="1"/>
  <c r="I678" i="1"/>
  <c r="I682" i="1"/>
  <c r="I686" i="1"/>
  <c r="I690" i="1"/>
  <c r="I694" i="1"/>
  <c r="I698" i="1"/>
  <c r="I702" i="1"/>
  <c r="I706" i="1"/>
  <c r="I710" i="1"/>
  <c r="I714" i="1"/>
  <c r="I718" i="1"/>
  <c r="I722" i="1"/>
  <c r="I726" i="1"/>
  <c r="I740" i="1"/>
  <c r="I744" i="1"/>
  <c r="I748" i="1"/>
  <c r="I752" i="1"/>
  <c r="I756" i="1"/>
  <c r="I760" i="1"/>
  <c r="I764" i="1"/>
  <c r="I768" i="1"/>
  <c r="I772" i="1"/>
  <c r="I776" i="1"/>
  <c r="I780" i="1"/>
  <c r="I784" i="1"/>
  <c r="I788" i="1"/>
  <c r="I792" i="1"/>
  <c r="I796" i="1"/>
  <c r="I800" i="1"/>
  <c r="I804" i="1"/>
  <c r="I808" i="1"/>
  <c r="I812" i="1"/>
  <c r="I816" i="1"/>
  <c r="I820" i="1"/>
  <c r="I824" i="1"/>
  <c r="I828" i="1"/>
  <c r="I832" i="1"/>
  <c r="I836" i="1"/>
  <c r="I42" i="1"/>
  <c r="I59" i="1"/>
  <c r="I73" i="1"/>
  <c r="I99" i="1"/>
  <c r="I106" i="1"/>
  <c r="I113" i="1"/>
  <c r="I163" i="1"/>
  <c r="I170" i="1"/>
  <c r="I177" i="1"/>
  <c r="I227" i="1"/>
  <c r="I234" i="1"/>
  <c r="I242" i="1"/>
  <c r="I249" i="1"/>
  <c r="I267" i="1"/>
  <c r="I274" i="1"/>
  <c r="I281" i="1"/>
  <c r="I299" i="1"/>
  <c r="I306" i="1"/>
  <c r="I313" i="1"/>
  <c r="I331" i="1"/>
  <c r="I338" i="1"/>
  <c r="I345" i="1"/>
  <c r="I363" i="1"/>
  <c r="I370" i="1"/>
  <c r="I377" i="1"/>
  <c r="I395" i="1"/>
  <c r="I402" i="1"/>
  <c r="I409" i="1"/>
  <c r="I29" i="1"/>
  <c r="K730" i="1"/>
  <c r="K734" i="1"/>
  <c r="K727" i="1"/>
  <c r="K732" i="1"/>
  <c r="K728" i="1"/>
  <c r="K733" i="1"/>
  <c r="K32" i="1"/>
  <c r="K36" i="1"/>
  <c r="K40" i="1"/>
  <c r="K44" i="1"/>
  <c r="K48" i="1"/>
  <c r="K52" i="1"/>
  <c r="K735" i="1"/>
  <c r="K37" i="1"/>
  <c r="K39" i="1"/>
  <c r="K46" i="1"/>
  <c r="K53" i="1"/>
  <c r="K57" i="1"/>
  <c r="K61" i="1"/>
  <c r="K65" i="1"/>
  <c r="K69" i="1"/>
  <c r="K73" i="1"/>
  <c r="K77" i="1"/>
  <c r="K81" i="1"/>
  <c r="K85" i="1"/>
  <c r="K89" i="1"/>
  <c r="K736" i="1"/>
  <c r="K35" i="1"/>
  <c r="K42" i="1"/>
  <c r="K47" i="1"/>
  <c r="K49" i="1"/>
  <c r="K59" i="1"/>
  <c r="K66" i="1"/>
  <c r="K68" i="1"/>
  <c r="K75" i="1"/>
  <c r="K82" i="1"/>
  <c r="K84" i="1"/>
  <c r="K91" i="1"/>
  <c r="K94" i="1"/>
  <c r="K33" i="1"/>
  <c r="K38" i="1"/>
  <c r="K43" i="1"/>
  <c r="K45" i="1"/>
  <c r="K50" i="1"/>
  <c r="K54" i="1"/>
  <c r="K56" i="1"/>
  <c r="K63" i="1"/>
  <c r="K70" i="1"/>
  <c r="K72" i="1"/>
  <c r="K79" i="1"/>
  <c r="K86" i="1"/>
  <c r="K88" i="1"/>
  <c r="K93" i="1"/>
  <c r="K97" i="1"/>
  <c r="K101" i="1"/>
  <c r="K105" i="1"/>
  <c r="K109" i="1"/>
  <c r="K113" i="1"/>
  <c r="K117" i="1"/>
  <c r="K121" i="1"/>
  <c r="K125" i="1"/>
  <c r="K129" i="1"/>
  <c r="K133" i="1"/>
  <c r="K137" i="1"/>
  <c r="K141" i="1"/>
  <c r="K145" i="1"/>
  <c r="K149" i="1"/>
  <c r="K153" i="1"/>
  <c r="K157" i="1"/>
  <c r="K161" i="1"/>
  <c r="K165" i="1"/>
  <c r="K169" i="1"/>
  <c r="K173" i="1"/>
  <c r="K177" i="1"/>
  <c r="K181" i="1"/>
  <c r="K185" i="1"/>
  <c r="K189" i="1"/>
  <c r="K193" i="1"/>
  <c r="K197" i="1"/>
  <c r="K201" i="1"/>
  <c r="K205" i="1"/>
  <c r="K209" i="1"/>
  <c r="K213" i="1"/>
  <c r="K217" i="1"/>
  <c r="K221" i="1"/>
  <c r="K225" i="1"/>
  <c r="K229" i="1"/>
  <c r="K233" i="1"/>
  <c r="K34" i="1"/>
  <c r="K60" i="1"/>
  <c r="K67" i="1"/>
  <c r="K74" i="1"/>
  <c r="K92" i="1"/>
  <c r="K99" i="1"/>
  <c r="K106" i="1"/>
  <c r="K108" i="1"/>
  <c r="K115" i="1"/>
  <c r="K122" i="1"/>
  <c r="K124" i="1"/>
  <c r="K131" i="1"/>
  <c r="K138" i="1"/>
  <c r="K140" i="1"/>
  <c r="K147" i="1"/>
  <c r="K154" i="1"/>
  <c r="K156" i="1"/>
  <c r="K163" i="1"/>
  <c r="K170" i="1"/>
  <c r="K172" i="1"/>
  <c r="K179" i="1"/>
  <c r="K186" i="1"/>
  <c r="K188" i="1"/>
  <c r="K195" i="1"/>
  <c r="K202" i="1"/>
  <c r="K204" i="1"/>
  <c r="K211" i="1"/>
  <c r="K218" i="1"/>
  <c r="K220" i="1"/>
  <c r="K227" i="1"/>
  <c r="K234" i="1"/>
  <c r="K64" i="1"/>
  <c r="K71" i="1"/>
  <c r="K78" i="1"/>
  <c r="K95" i="1"/>
  <c r="K103" i="1"/>
  <c r="K110" i="1"/>
  <c r="K112" i="1"/>
  <c r="K119" i="1"/>
  <c r="K126" i="1"/>
  <c r="K128" i="1"/>
  <c r="K135" i="1"/>
  <c r="K142" i="1"/>
  <c r="K144" i="1"/>
  <c r="K151" i="1"/>
  <c r="K158" i="1"/>
  <c r="K160" i="1"/>
  <c r="K167" i="1"/>
  <c r="K174" i="1"/>
  <c r="K176" i="1"/>
  <c r="K183" i="1"/>
  <c r="K190" i="1"/>
  <c r="K192" i="1"/>
  <c r="K199" i="1"/>
  <c r="K206" i="1"/>
  <c r="K208" i="1"/>
  <c r="K215" i="1"/>
  <c r="K222" i="1"/>
  <c r="K224" i="1"/>
  <c r="K231" i="1"/>
  <c r="K237" i="1"/>
  <c r="K241" i="1"/>
  <c r="K245" i="1"/>
  <c r="K249" i="1"/>
  <c r="K253" i="1"/>
  <c r="K257" i="1"/>
  <c r="K261" i="1"/>
  <c r="K265" i="1"/>
  <c r="K269" i="1"/>
  <c r="K273" i="1"/>
  <c r="K277" i="1"/>
  <c r="K281" i="1"/>
  <c r="K285" i="1"/>
  <c r="K289" i="1"/>
  <c r="K293" i="1"/>
  <c r="K297" i="1"/>
  <c r="K301" i="1"/>
  <c r="K305" i="1"/>
  <c r="K309" i="1"/>
  <c r="K313" i="1"/>
  <c r="K317" i="1"/>
  <c r="K321" i="1"/>
  <c r="K325" i="1"/>
  <c r="K329" i="1"/>
  <c r="K333" i="1"/>
  <c r="K337" i="1"/>
  <c r="K341" i="1"/>
  <c r="K345" i="1"/>
  <c r="K349" i="1"/>
  <c r="K353" i="1"/>
  <c r="K357" i="1"/>
  <c r="K361" i="1"/>
  <c r="K365" i="1"/>
  <c r="K369" i="1"/>
  <c r="K373" i="1"/>
  <c r="K377" i="1"/>
  <c r="K381" i="1"/>
  <c r="K385" i="1"/>
  <c r="K389" i="1"/>
  <c r="K393" i="1"/>
  <c r="K397" i="1"/>
  <c r="K401" i="1"/>
  <c r="K405" i="1"/>
  <c r="K409" i="1"/>
  <c r="K413" i="1"/>
  <c r="K417" i="1"/>
  <c r="K421" i="1"/>
  <c r="K425" i="1"/>
  <c r="K429" i="1"/>
  <c r="K433" i="1"/>
  <c r="K437" i="1"/>
  <c r="K441" i="1"/>
  <c r="K445" i="1"/>
  <c r="K449" i="1"/>
  <c r="K453" i="1"/>
  <c r="K457" i="1"/>
  <c r="K461" i="1"/>
  <c r="K465" i="1"/>
  <c r="K469" i="1"/>
  <c r="K473" i="1"/>
  <c r="K477" i="1"/>
  <c r="K481" i="1"/>
  <c r="K485" i="1"/>
  <c r="K489" i="1"/>
  <c r="K493" i="1"/>
  <c r="K497" i="1"/>
  <c r="K501" i="1"/>
  <c r="K505" i="1"/>
  <c r="K509" i="1"/>
  <c r="K513" i="1"/>
  <c r="K517" i="1"/>
  <c r="K521" i="1"/>
  <c r="K525" i="1"/>
  <c r="K529" i="1"/>
  <c r="K533" i="1"/>
  <c r="K537" i="1"/>
  <c r="K541" i="1"/>
  <c r="K731" i="1"/>
  <c r="K55" i="1"/>
  <c r="K62" i="1"/>
  <c r="K104" i="1"/>
  <c r="K111" i="1"/>
  <c r="K118" i="1"/>
  <c r="K136" i="1"/>
  <c r="K143" i="1"/>
  <c r="K150" i="1"/>
  <c r="K168" i="1"/>
  <c r="K175" i="1"/>
  <c r="K182" i="1"/>
  <c r="K200" i="1"/>
  <c r="K207" i="1"/>
  <c r="K214" i="1"/>
  <c r="K232" i="1"/>
  <c r="K235" i="1"/>
  <c r="K239" i="1"/>
  <c r="K246" i="1"/>
  <c r="K248" i="1"/>
  <c r="K255" i="1"/>
  <c r="K262" i="1"/>
  <c r="K264" i="1"/>
  <c r="K271" i="1"/>
  <c r="K278" i="1"/>
  <c r="K280" i="1"/>
  <c r="K287" i="1"/>
  <c r="K294" i="1"/>
  <c r="K296" i="1"/>
  <c r="K303" i="1"/>
  <c r="K310" i="1"/>
  <c r="K312" i="1"/>
  <c r="K319" i="1"/>
  <c r="K326" i="1"/>
  <c r="K328" i="1"/>
  <c r="K335" i="1"/>
  <c r="K342" i="1"/>
  <c r="K344" i="1"/>
  <c r="K351" i="1"/>
  <c r="K358" i="1"/>
  <c r="K360" i="1"/>
  <c r="K367" i="1"/>
  <c r="K374" i="1"/>
  <c r="K376" i="1"/>
  <c r="K383" i="1"/>
  <c r="K390" i="1"/>
  <c r="K392" i="1"/>
  <c r="K399" i="1"/>
  <c r="K406" i="1"/>
  <c r="K408" i="1"/>
  <c r="K415" i="1"/>
  <c r="K422" i="1"/>
  <c r="K424" i="1"/>
  <c r="K431" i="1"/>
  <c r="K438" i="1"/>
  <c r="K440" i="1"/>
  <c r="K41" i="1"/>
  <c r="K58" i="1"/>
  <c r="K98" i="1"/>
  <c r="K116" i="1"/>
  <c r="K123" i="1"/>
  <c r="K130" i="1"/>
  <c r="K148" i="1"/>
  <c r="K155" i="1"/>
  <c r="K162" i="1"/>
  <c r="K180" i="1"/>
  <c r="K187" i="1"/>
  <c r="K194" i="1"/>
  <c r="K212" i="1"/>
  <c r="K219" i="1"/>
  <c r="K226" i="1"/>
  <c r="K236" i="1"/>
  <c r="K243" i="1"/>
  <c r="K250" i="1"/>
  <c r="K252" i="1"/>
  <c r="K259" i="1"/>
  <c r="K266" i="1"/>
  <c r="K268" i="1"/>
  <c r="K275" i="1"/>
  <c r="K282" i="1"/>
  <c r="K284" i="1"/>
  <c r="K291" i="1"/>
  <c r="K298" i="1"/>
  <c r="K300" i="1"/>
  <c r="K307" i="1"/>
  <c r="K314" i="1"/>
  <c r="K316" i="1"/>
  <c r="K323" i="1"/>
  <c r="K330" i="1"/>
  <c r="K332" i="1"/>
  <c r="K339" i="1"/>
  <c r="K346" i="1"/>
  <c r="K348" i="1"/>
  <c r="K355" i="1"/>
  <c r="K362" i="1"/>
  <c r="K364" i="1"/>
  <c r="K371" i="1"/>
  <c r="K378" i="1"/>
  <c r="K380" i="1"/>
  <c r="K387" i="1"/>
  <c r="K394" i="1"/>
  <c r="K396" i="1"/>
  <c r="K403" i="1"/>
  <c r="K410" i="1"/>
  <c r="K412" i="1"/>
  <c r="K419" i="1"/>
  <c r="K426" i="1"/>
  <c r="K428" i="1"/>
  <c r="K435" i="1"/>
  <c r="K442" i="1"/>
  <c r="K444" i="1"/>
  <c r="K451" i="1"/>
  <c r="K458" i="1"/>
  <c r="K460" i="1"/>
  <c r="K467" i="1"/>
  <c r="K474" i="1"/>
  <c r="K476" i="1"/>
  <c r="K483" i="1"/>
  <c r="K490" i="1"/>
  <c r="K492" i="1"/>
  <c r="K499" i="1"/>
  <c r="K506" i="1"/>
  <c r="K508" i="1"/>
  <c r="K515" i="1"/>
  <c r="K522" i="1"/>
  <c r="K524" i="1"/>
  <c r="K531" i="1"/>
  <c r="K538" i="1"/>
  <c r="K540" i="1"/>
  <c r="K545" i="1"/>
  <c r="K549" i="1"/>
  <c r="K553" i="1"/>
  <c r="K557" i="1"/>
  <c r="K561" i="1"/>
  <c r="K565" i="1"/>
  <c r="K569" i="1"/>
  <c r="K573" i="1"/>
  <c r="K577" i="1"/>
  <c r="K581" i="1"/>
  <c r="K729" i="1"/>
  <c r="K83" i="1"/>
  <c r="K96" i="1"/>
  <c r="K132" i="1"/>
  <c r="K139" i="1"/>
  <c r="K146" i="1"/>
  <c r="K196" i="1"/>
  <c r="K203" i="1"/>
  <c r="K210" i="1"/>
  <c r="K244" i="1"/>
  <c r="K251" i="1"/>
  <c r="K258" i="1"/>
  <c r="K276" i="1"/>
  <c r="K283" i="1"/>
  <c r="K290" i="1"/>
  <c r="K308" i="1"/>
  <c r="K315" i="1"/>
  <c r="K322" i="1"/>
  <c r="K340" i="1"/>
  <c r="K347" i="1"/>
  <c r="K354" i="1"/>
  <c r="K372" i="1"/>
  <c r="K379" i="1"/>
  <c r="K386" i="1"/>
  <c r="K404" i="1"/>
  <c r="K411" i="1"/>
  <c r="K418" i="1"/>
  <c r="K436" i="1"/>
  <c r="K447" i="1"/>
  <c r="K452" i="1"/>
  <c r="K454" i="1"/>
  <c r="K459" i="1"/>
  <c r="K464" i="1"/>
  <c r="K466" i="1"/>
  <c r="K471" i="1"/>
  <c r="K478" i="1"/>
  <c r="K504" i="1"/>
  <c r="K511" i="1"/>
  <c r="K516" i="1"/>
  <c r="K518" i="1"/>
  <c r="K523" i="1"/>
  <c r="K528" i="1"/>
  <c r="K530" i="1"/>
  <c r="K535" i="1"/>
  <c r="K542" i="1"/>
  <c r="K546" i="1"/>
  <c r="K548" i="1"/>
  <c r="K555" i="1"/>
  <c r="K562" i="1"/>
  <c r="K564" i="1"/>
  <c r="K571" i="1"/>
  <c r="K578" i="1"/>
  <c r="K580" i="1"/>
  <c r="K583" i="1"/>
  <c r="K587" i="1"/>
  <c r="K591" i="1"/>
  <c r="K595" i="1"/>
  <c r="K599" i="1"/>
  <c r="K603" i="1"/>
  <c r="K607" i="1"/>
  <c r="K611" i="1"/>
  <c r="K615" i="1"/>
  <c r="K619" i="1"/>
  <c r="K623" i="1"/>
  <c r="K627" i="1"/>
  <c r="K631" i="1"/>
  <c r="K635" i="1"/>
  <c r="K639" i="1"/>
  <c r="K643" i="1"/>
  <c r="K647" i="1"/>
  <c r="K651" i="1"/>
  <c r="K655" i="1"/>
  <c r="K659" i="1"/>
  <c r="K663" i="1"/>
  <c r="K667" i="1"/>
  <c r="K671" i="1"/>
  <c r="K675" i="1"/>
  <c r="K679" i="1"/>
  <c r="K683" i="1"/>
  <c r="K687" i="1"/>
  <c r="K691" i="1"/>
  <c r="K695" i="1"/>
  <c r="K699" i="1"/>
  <c r="K703" i="1"/>
  <c r="K707" i="1"/>
  <c r="K711" i="1"/>
  <c r="K715" i="1"/>
  <c r="K719" i="1"/>
  <c r="K723" i="1"/>
  <c r="K737" i="1"/>
  <c r="K741" i="1"/>
  <c r="K745" i="1"/>
  <c r="K749" i="1"/>
  <c r="K753" i="1"/>
  <c r="K757" i="1"/>
  <c r="K761" i="1"/>
  <c r="K765" i="1"/>
  <c r="K769" i="1"/>
  <c r="K773" i="1"/>
  <c r="K777" i="1"/>
  <c r="K781" i="1"/>
  <c r="K785" i="1"/>
  <c r="K789" i="1"/>
  <c r="K793" i="1"/>
  <c r="K797" i="1"/>
  <c r="K801" i="1"/>
  <c r="K805" i="1"/>
  <c r="K809" i="1"/>
  <c r="K813" i="1"/>
  <c r="K817" i="1"/>
  <c r="K821" i="1"/>
  <c r="K825" i="1"/>
  <c r="K829" i="1"/>
  <c r="K833" i="1"/>
  <c r="K87" i="1"/>
  <c r="K120" i="1"/>
  <c r="K127" i="1"/>
  <c r="K134" i="1"/>
  <c r="K184" i="1"/>
  <c r="K191" i="1"/>
  <c r="K198" i="1"/>
  <c r="K238" i="1"/>
  <c r="K256" i="1"/>
  <c r="K263" i="1"/>
  <c r="K270" i="1"/>
  <c r="K288" i="1"/>
  <c r="K295" i="1"/>
  <c r="K302" i="1"/>
  <c r="K320" i="1"/>
  <c r="K327" i="1"/>
  <c r="K334" i="1"/>
  <c r="K352" i="1"/>
  <c r="K359" i="1"/>
  <c r="K366" i="1"/>
  <c r="K384" i="1"/>
  <c r="K391" i="1"/>
  <c r="K398" i="1"/>
  <c r="K31" i="1"/>
  <c r="I30" i="1"/>
  <c r="K27" i="1"/>
  <c r="I26" i="1"/>
  <c r="K23" i="1"/>
  <c r="I22" i="1"/>
  <c r="K19" i="1"/>
  <c r="I18" i="1"/>
  <c r="K15" i="1"/>
  <c r="I14" i="1"/>
  <c r="K11" i="1"/>
  <c r="I10" i="1"/>
  <c r="K7" i="1"/>
  <c r="I987" i="1"/>
  <c r="K984" i="1"/>
  <c r="I983" i="1"/>
  <c r="K980" i="1"/>
  <c r="I979" i="1"/>
  <c r="K976" i="1"/>
  <c r="I975" i="1"/>
  <c r="K972" i="1"/>
  <c r="I971" i="1"/>
  <c r="K968" i="1"/>
  <c r="I967" i="1"/>
  <c r="K964" i="1"/>
  <c r="I963" i="1"/>
  <c r="K960" i="1"/>
  <c r="I959" i="1"/>
  <c r="K956" i="1"/>
  <c r="I955" i="1"/>
  <c r="K952" i="1"/>
  <c r="I951" i="1"/>
  <c r="K948" i="1"/>
  <c r="I947" i="1"/>
  <c r="K944" i="1"/>
  <c r="I943" i="1"/>
  <c r="K940" i="1"/>
  <c r="I939" i="1"/>
  <c r="K936" i="1"/>
  <c r="I935" i="1"/>
  <c r="K932" i="1"/>
  <c r="I931" i="1"/>
  <c r="K928" i="1"/>
  <c r="I927" i="1"/>
  <c r="K924" i="1"/>
  <c r="I923" i="1"/>
  <c r="K920" i="1"/>
  <c r="I919" i="1"/>
  <c r="K916" i="1"/>
  <c r="I915" i="1"/>
  <c r="K912" i="1"/>
  <c r="I911" i="1"/>
  <c r="K908" i="1"/>
  <c r="I907" i="1"/>
  <c r="K904" i="1"/>
  <c r="I903" i="1"/>
  <c r="K900" i="1"/>
  <c r="I899" i="1"/>
  <c r="K896" i="1"/>
  <c r="I895" i="1"/>
  <c r="K892" i="1"/>
  <c r="I891" i="1"/>
  <c r="K888" i="1"/>
  <c r="I887" i="1"/>
  <c r="K884" i="1"/>
  <c r="I883" i="1"/>
  <c r="K880" i="1"/>
  <c r="I879" i="1"/>
  <c r="K876" i="1"/>
  <c r="I875" i="1"/>
  <c r="K872" i="1"/>
  <c r="I871" i="1"/>
  <c r="K868" i="1"/>
  <c r="I867" i="1"/>
  <c r="K864" i="1"/>
  <c r="I863" i="1"/>
  <c r="K860" i="1"/>
  <c r="I859" i="1"/>
  <c r="K856" i="1"/>
  <c r="I855" i="1"/>
  <c r="K852" i="1"/>
  <c r="I851" i="1"/>
  <c r="K848" i="1"/>
  <c r="I847" i="1"/>
  <c r="K844" i="1"/>
  <c r="I843" i="1"/>
  <c r="K840" i="1"/>
  <c r="I839" i="1"/>
  <c r="K836" i="1"/>
  <c r="K834" i="1"/>
  <c r="I831" i="1"/>
  <c r="I829" i="1"/>
  <c r="K827" i="1"/>
  <c r="I822" i="1"/>
  <c r="K820" i="1"/>
  <c r="K818" i="1"/>
  <c r="I815" i="1"/>
  <c r="I813" i="1"/>
  <c r="K811" i="1"/>
  <c r="I806" i="1"/>
  <c r="K804" i="1"/>
  <c r="K802" i="1"/>
  <c r="I799" i="1"/>
  <c r="I797" i="1"/>
  <c r="K795" i="1"/>
  <c r="I790" i="1"/>
  <c r="K788" i="1"/>
  <c r="K786" i="1"/>
  <c r="I783" i="1"/>
  <c r="I781" i="1"/>
  <c r="K779" i="1"/>
  <c r="I774" i="1"/>
  <c r="K772" i="1"/>
  <c r="K770" i="1"/>
  <c r="I767" i="1"/>
  <c r="I765" i="1"/>
  <c r="K763" i="1"/>
  <c r="I758" i="1"/>
  <c r="K756" i="1"/>
  <c r="K754" i="1"/>
  <c r="I751" i="1"/>
  <c r="I749" i="1"/>
  <c r="K747" i="1"/>
  <c r="I742" i="1"/>
  <c r="K740" i="1"/>
  <c r="K738" i="1"/>
  <c r="I734" i="1"/>
  <c r="I731" i="1"/>
  <c r="K726" i="1"/>
  <c r="K724" i="1"/>
  <c r="I721" i="1"/>
  <c r="I719" i="1"/>
  <c r="K717" i="1"/>
  <c r="I712" i="1"/>
  <c r="K710" i="1"/>
  <c r="K708" i="1"/>
  <c r="I705" i="1"/>
  <c r="I703" i="1"/>
  <c r="K701" i="1"/>
  <c r="I696" i="1"/>
  <c r="K694" i="1"/>
  <c r="K692" i="1"/>
  <c r="I689" i="1"/>
  <c r="I687" i="1"/>
  <c r="K685" i="1"/>
  <c r="I680" i="1"/>
  <c r="K678" i="1"/>
  <c r="K676" i="1"/>
  <c r="I673" i="1"/>
  <c r="I671" i="1"/>
  <c r="K669" i="1"/>
  <c r="I664" i="1"/>
  <c r="K662" i="1"/>
  <c r="K660" i="1"/>
  <c r="I657" i="1"/>
  <c r="I655" i="1"/>
  <c r="K653" i="1"/>
  <c r="I648" i="1"/>
  <c r="K646" i="1"/>
  <c r="K644" i="1"/>
  <c r="I641" i="1"/>
  <c r="I639" i="1"/>
  <c r="K637" i="1"/>
  <c r="I632" i="1"/>
  <c r="K630" i="1"/>
  <c r="K628" i="1"/>
  <c r="I625" i="1"/>
  <c r="I623" i="1"/>
  <c r="K621" i="1"/>
  <c r="I616" i="1"/>
  <c r="K614" i="1"/>
  <c r="K612" i="1"/>
  <c r="I609" i="1"/>
  <c r="I607" i="1"/>
  <c r="K605" i="1"/>
  <c r="I600" i="1"/>
  <c r="K598" i="1"/>
  <c r="K596" i="1"/>
  <c r="I593" i="1"/>
  <c r="I591" i="1"/>
  <c r="K589" i="1"/>
  <c r="I584" i="1"/>
  <c r="K582" i="1"/>
  <c r="K575" i="1"/>
  <c r="K570" i="1"/>
  <c r="K568" i="1"/>
  <c r="K563" i="1"/>
  <c r="I561" i="1"/>
  <c r="K558" i="1"/>
  <c r="K556" i="1"/>
  <c r="I554" i="1"/>
  <c r="K551" i="1"/>
  <c r="I549" i="1"/>
  <c r="I547" i="1"/>
  <c r="K544" i="1"/>
  <c r="I541" i="1"/>
  <c r="I538" i="1"/>
  <c r="K534" i="1"/>
  <c r="I525" i="1"/>
  <c r="I522" i="1"/>
  <c r="K519" i="1"/>
  <c r="I506" i="1"/>
  <c r="K503" i="1"/>
  <c r="K500" i="1"/>
  <c r="I491" i="1"/>
  <c r="K487" i="1"/>
  <c r="K484" i="1"/>
  <c r="I481" i="1"/>
  <c r="I475" i="1"/>
  <c r="K468" i="1"/>
  <c r="I465" i="1"/>
  <c r="K462" i="1"/>
  <c r="I459" i="1"/>
  <c r="I449" i="1"/>
  <c r="K446" i="1"/>
  <c r="K443" i="1"/>
  <c r="K439" i="1"/>
  <c r="K434" i="1"/>
  <c r="K430" i="1"/>
  <c r="I425" i="1"/>
  <c r="K420" i="1"/>
  <c r="K416" i="1"/>
  <c r="K402" i="1"/>
  <c r="K395" i="1"/>
  <c r="K388" i="1"/>
  <c r="I381" i="1"/>
  <c r="I374" i="1"/>
  <c r="I367" i="1"/>
  <c r="K338" i="1"/>
  <c r="K331" i="1"/>
  <c r="K324" i="1"/>
  <c r="I317" i="1"/>
  <c r="I310" i="1"/>
  <c r="I303" i="1"/>
  <c r="K274" i="1"/>
  <c r="K267" i="1"/>
  <c r="K260" i="1"/>
  <c r="I253" i="1"/>
  <c r="I246" i="1"/>
  <c r="I239" i="1"/>
  <c r="K228" i="1"/>
  <c r="I214" i="1"/>
  <c r="K171" i="1"/>
  <c r="I157" i="1"/>
  <c r="I143" i="1"/>
  <c r="K114" i="1"/>
  <c r="K100" i="1"/>
  <c r="K76" i="1"/>
  <c r="I46" i="1"/>
  <c r="F211" i="6" l="1"/>
  <c r="G210" i="6"/>
  <c r="H210" i="6"/>
  <c r="E64" i="6"/>
  <c r="E65" i="6" s="1"/>
  <c r="E63" i="6"/>
  <c r="C1137" i="3"/>
  <c r="C1026" i="3"/>
  <c r="C1662" i="3"/>
  <c r="B1662" i="3" s="1"/>
  <c r="C1743" i="3"/>
  <c r="C1560" i="3"/>
  <c r="B1561" i="3" s="1"/>
  <c r="C1416" i="3"/>
  <c r="B1417" i="3" s="1"/>
  <c r="C1320" i="3"/>
  <c r="C807" i="3"/>
  <c r="C489" i="3"/>
  <c r="C492" i="3"/>
  <c r="C483" i="3"/>
  <c r="C528" i="3"/>
  <c r="C534" i="3"/>
  <c r="C1713" i="3"/>
  <c r="C1839" i="3"/>
  <c r="B1839" i="3" s="1"/>
  <c r="C1788" i="3"/>
  <c r="C1656" i="3"/>
  <c r="B1656" i="3" s="1"/>
  <c r="C1752" i="3"/>
  <c r="B1753" i="3" s="1"/>
  <c r="C1392" i="3"/>
  <c r="B1393" i="3" s="1"/>
  <c r="C1296" i="3"/>
  <c r="C1065" i="3"/>
  <c r="B1873" i="3"/>
  <c r="C1704" i="3"/>
  <c r="B1705" i="3" s="1"/>
  <c r="C1488" i="3"/>
  <c r="B1488" i="3" s="1"/>
  <c r="C1581" i="3"/>
  <c r="B1581" i="3" s="1"/>
  <c r="C1485" i="3"/>
  <c r="B1485" i="3" s="1"/>
  <c r="C1389" i="3"/>
  <c r="B1390" i="3" s="1"/>
  <c r="C1293" i="3"/>
  <c r="B1293" i="3" s="1"/>
  <c r="C1647" i="3"/>
  <c r="B1647" i="3" s="1"/>
  <c r="C1665" i="3"/>
  <c r="C1815" i="3"/>
  <c r="B1815" i="3" s="1"/>
  <c r="C1866" i="3"/>
  <c r="B1866" i="3" s="1"/>
  <c r="C474" i="3"/>
  <c r="C486" i="3"/>
  <c r="C1857" i="3"/>
  <c r="B1858" i="3" s="1"/>
  <c r="C1869" i="3"/>
  <c r="B1872" i="3"/>
  <c r="C1617" i="3"/>
  <c r="B1617" i="3" s="1"/>
  <c r="C1569" i="3"/>
  <c r="B1570" i="3" s="1"/>
  <c r="C1521" i="3"/>
  <c r="B1521" i="3" s="1"/>
  <c r="C1473" i="3"/>
  <c r="B1474" i="3" s="1"/>
  <c r="C1425" i="3"/>
  <c r="B1426" i="3" s="1"/>
  <c r="C1377" i="3"/>
  <c r="C1329" i="3"/>
  <c r="C1281" i="3"/>
  <c r="C1233" i="3"/>
  <c r="C1185" i="3"/>
  <c r="C1089" i="3"/>
  <c r="C1176" i="3"/>
  <c r="C1128" i="3"/>
  <c r="C1080" i="3"/>
  <c r="C1212" i="3"/>
  <c r="C1635" i="3"/>
  <c r="B1636" i="3" s="1"/>
  <c r="C1587" i="3"/>
  <c r="B1587" i="3" s="1"/>
  <c r="C1539" i="3"/>
  <c r="B1539" i="3" s="1"/>
  <c r="C1491" i="3"/>
  <c r="C1443" i="3"/>
  <c r="C1395" i="3"/>
  <c r="C1347" i="3"/>
  <c r="C1299" i="3"/>
  <c r="C1251" i="3"/>
  <c r="C1203" i="3"/>
  <c r="C1155" i="3"/>
  <c r="C1107" i="3"/>
  <c r="C1059" i="3"/>
  <c r="C1062" i="3"/>
  <c r="C966" i="3"/>
  <c r="C918" i="3"/>
  <c r="B919" i="3" s="1"/>
  <c r="C870" i="3"/>
  <c r="C822" i="3"/>
  <c r="C765" i="3"/>
  <c r="C717" i="3"/>
  <c r="C669" i="3"/>
  <c r="C621" i="3"/>
  <c r="C573" i="3"/>
  <c r="C441" i="3"/>
  <c r="C381" i="3"/>
  <c r="C333" i="3"/>
  <c r="C285" i="3"/>
  <c r="C588" i="3"/>
  <c r="C516" i="3"/>
  <c r="C444" i="3"/>
  <c r="C396" i="3"/>
  <c r="C399" i="3"/>
  <c r="C348" i="3"/>
  <c r="C300" i="3"/>
  <c r="C996" i="3"/>
  <c r="C948" i="3"/>
  <c r="C900" i="3"/>
  <c r="C852" i="3"/>
  <c r="C804" i="3"/>
  <c r="C759" i="3"/>
  <c r="C711" i="3"/>
  <c r="C663" i="3"/>
  <c r="C615" i="3"/>
  <c r="C567" i="3"/>
  <c r="C507" i="3"/>
  <c r="C435" i="3"/>
  <c r="C375" i="3"/>
  <c r="C327" i="3"/>
  <c r="C279" i="3"/>
  <c r="C522" i="3"/>
  <c r="C1689" i="3"/>
  <c r="B1690" i="3" s="1"/>
  <c r="C1827" i="3"/>
  <c r="B1828" i="3" s="1"/>
  <c r="C1764" i="3"/>
  <c r="B1764" i="3" s="1"/>
  <c r="C1848" i="3"/>
  <c r="B1849" i="3" s="1"/>
  <c r="C1683" i="3"/>
  <c r="B1684" i="3" s="1"/>
  <c r="C1770" i="3"/>
  <c r="B1771" i="3" s="1"/>
  <c r="C1818" i="3"/>
  <c r="B1818" i="3" s="1"/>
  <c r="C1746" i="3"/>
  <c r="B1746" i="3" s="1"/>
  <c r="C1572" i="3"/>
  <c r="B1573" i="3" s="1"/>
  <c r="C1632" i="3"/>
  <c r="B1632" i="3" s="1"/>
  <c r="C1653" i="3"/>
  <c r="B1654" i="3" s="1"/>
  <c r="C1605" i="3"/>
  <c r="B1606" i="3" s="1"/>
  <c r="C1557" i="3"/>
  <c r="B1558" i="3" s="1"/>
  <c r="C1509" i="3"/>
  <c r="C1461" i="3"/>
  <c r="B1461" i="3" s="1"/>
  <c r="C1413" i="3"/>
  <c r="B1414" i="3" s="1"/>
  <c r="C1365" i="3"/>
  <c r="C1317" i="3"/>
  <c r="B1317" i="3" s="1"/>
  <c r="C1269" i="3"/>
  <c r="C1221" i="3"/>
  <c r="C1173" i="3"/>
  <c r="C1125" i="3"/>
  <c r="C1077" i="3"/>
  <c r="C1164" i="3"/>
  <c r="C1116" i="3"/>
  <c r="C1068" i="3"/>
  <c r="C1200" i="3"/>
  <c r="C1623" i="3"/>
  <c r="B1624" i="3" s="1"/>
  <c r="C1575" i="3"/>
  <c r="B1576" i="3" s="1"/>
  <c r="C1527" i="3"/>
  <c r="C1479" i="3"/>
  <c r="B1480" i="3" s="1"/>
  <c r="C1431" i="3"/>
  <c r="B1431" i="3" s="1"/>
  <c r="C1383" i="3"/>
  <c r="C1335" i="3"/>
  <c r="C1287" i="3"/>
  <c r="C1239" i="3"/>
  <c r="C1191" i="3"/>
  <c r="C1143" i="3"/>
  <c r="C1095" i="3"/>
  <c r="C1002" i="3"/>
  <c r="C954" i="3"/>
  <c r="C906" i="3"/>
  <c r="B906" i="3" s="1"/>
  <c r="C858" i="3"/>
  <c r="C810" i="3"/>
  <c r="C753" i="3"/>
  <c r="C705" i="3"/>
  <c r="C657" i="3"/>
  <c r="C609" i="3"/>
  <c r="C561" i="3"/>
  <c r="C477" i="3"/>
  <c r="C480" i="3"/>
  <c r="C429" i="3"/>
  <c r="C369" i="3"/>
  <c r="C321" i="3"/>
  <c r="C273" i="3"/>
  <c r="C624" i="3"/>
  <c r="C576" i="3"/>
  <c r="C504" i="3"/>
  <c r="C432" i="3"/>
  <c r="C384" i="3"/>
  <c r="C336" i="3"/>
  <c r="C288" i="3"/>
  <c r="C984" i="3"/>
  <c r="C936" i="3"/>
  <c r="C888" i="3"/>
  <c r="C840" i="3"/>
  <c r="C795" i="3"/>
  <c r="C798" i="3"/>
  <c r="C747" i="3"/>
  <c r="C699" i="3"/>
  <c r="C651" i="3"/>
  <c r="C603" i="3"/>
  <c r="C555" i="3"/>
  <c r="C471" i="3"/>
  <c r="C423" i="3"/>
  <c r="C363" i="3"/>
  <c r="C315" i="3"/>
  <c r="C267" i="3"/>
  <c r="C1824" i="3"/>
  <c r="B1824" i="3" s="1"/>
  <c r="C1692" i="3"/>
  <c r="B1693" i="3" s="1"/>
  <c r="C1731" i="3"/>
  <c r="B1732" i="3" s="1"/>
  <c r="C1695" i="3"/>
  <c r="B1696" i="3" s="1"/>
  <c r="C1782" i="3"/>
  <c r="B1782" i="3" s="1"/>
  <c r="C1830" i="3"/>
  <c r="B1831" i="3" s="1"/>
  <c r="C1641" i="3"/>
  <c r="B1642" i="3" s="1"/>
  <c r="C1644" i="3"/>
  <c r="C1593" i="3"/>
  <c r="B1593" i="3" s="1"/>
  <c r="C1545" i="3"/>
  <c r="B1545" i="3" s="1"/>
  <c r="C1497" i="3"/>
  <c r="C1449" i="3"/>
  <c r="B1449" i="3" s="1"/>
  <c r="C1401" i="3"/>
  <c r="B1402" i="3" s="1"/>
  <c r="C1353" i="3"/>
  <c r="C1305" i="3"/>
  <c r="B1305" i="3" s="1"/>
  <c r="C1257" i="3"/>
  <c r="C1209" i="3"/>
  <c r="C1161" i="3"/>
  <c r="C1113" i="3"/>
  <c r="C390" i="3"/>
  <c r="C393" i="3"/>
  <c r="C1152" i="3"/>
  <c r="B1152" i="3" s="1"/>
  <c r="C1104" i="3"/>
  <c r="C1056" i="3"/>
  <c r="C1248" i="3"/>
  <c r="C1188" i="3"/>
  <c r="C1611" i="3"/>
  <c r="B1611" i="3" s="1"/>
  <c r="C1563" i="3"/>
  <c r="B1563" i="3" s="1"/>
  <c r="C1515" i="3"/>
  <c r="B1515" i="3" s="1"/>
  <c r="C1467" i="3"/>
  <c r="B1468" i="3" s="1"/>
  <c r="C1419" i="3"/>
  <c r="B1419" i="3" s="1"/>
  <c r="C1371" i="3"/>
  <c r="C1323" i="3"/>
  <c r="C1275" i="3"/>
  <c r="C1227" i="3"/>
  <c r="C1179" i="3"/>
  <c r="C1131" i="3"/>
  <c r="C1083" i="3"/>
  <c r="C990" i="3"/>
  <c r="C942" i="3"/>
  <c r="B942" i="3" s="1"/>
  <c r="C894" i="3"/>
  <c r="C846" i="3"/>
  <c r="C789" i="3"/>
  <c r="C741" i="3"/>
  <c r="C693" i="3"/>
  <c r="C645" i="3"/>
  <c r="C597" i="3"/>
  <c r="C549" i="3"/>
  <c r="C465" i="3"/>
  <c r="C417" i="3"/>
  <c r="C357" i="3"/>
  <c r="C309" i="3"/>
  <c r="C612" i="3"/>
  <c r="C564" i="3"/>
  <c r="C468" i="3"/>
  <c r="C420" i="3"/>
  <c r="C372" i="3"/>
  <c r="C324" i="3"/>
  <c r="C276" i="3"/>
  <c r="C1020" i="3"/>
  <c r="C1023" i="3"/>
  <c r="C972" i="3"/>
  <c r="C924" i="3"/>
  <c r="C876" i="3"/>
  <c r="C828" i="3"/>
  <c r="C783" i="3"/>
  <c r="C735" i="3"/>
  <c r="C687" i="3"/>
  <c r="C639" i="3"/>
  <c r="C591" i="3"/>
  <c r="C459" i="3"/>
  <c r="C411" i="3"/>
  <c r="C351" i="3"/>
  <c r="C303" i="3"/>
  <c r="C525" i="3"/>
  <c r="C1860" i="3"/>
  <c r="B1860" i="3" s="1"/>
  <c r="C1863" i="3"/>
  <c r="C1734" i="3"/>
  <c r="B1734" i="3" s="1"/>
  <c r="C1803" i="3"/>
  <c r="B1804" i="3" s="1"/>
  <c r="C1722" i="3"/>
  <c r="B1722" i="3" s="1"/>
  <c r="C1677" i="3"/>
  <c r="B1678" i="3" s="1"/>
  <c r="C1812" i="3"/>
  <c r="B1813" i="3" s="1"/>
  <c r="C1659" i="3"/>
  <c r="B1659" i="3" s="1"/>
  <c r="C1707" i="3"/>
  <c r="B1708" i="3" s="1"/>
  <c r="C1794" i="3"/>
  <c r="B1795" i="3" s="1"/>
  <c r="C1842" i="3"/>
  <c r="B1843" i="3" s="1"/>
  <c r="C1740" i="3"/>
  <c r="B1740" i="3" s="1"/>
  <c r="C1029" i="3"/>
  <c r="C1032" i="3"/>
  <c r="C1011" i="3"/>
  <c r="C1014" i="3"/>
  <c r="C1629" i="3"/>
  <c r="B1629" i="3" s="1"/>
  <c r="C1533" i="3"/>
  <c r="C1437" i="3"/>
  <c r="B1437" i="3" s="1"/>
  <c r="C1341" i="3"/>
  <c r="C1245" i="3"/>
  <c r="C1197" i="3"/>
  <c r="C1149" i="3"/>
  <c r="B1150" i="3" s="1"/>
  <c r="C1101" i="3"/>
  <c r="C1053" i="3"/>
  <c r="C1224" i="3"/>
  <c r="C1140" i="3"/>
  <c r="C1092" i="3"/>
  <c r="C1236" i="3"/>
  <c r="C1599" i="3"/>
  <c r="B1600" i="3" s="1"/>
  <c r="C1551" i="3"/>
  <c r="B1552" i="3" s="1"/>
  <c r="C1503" i="3"/>
  <c r="B1504" i="3" s="1"/>
  <c r="C1455" i="3"/>
  <c r="B1455" i="3" s="1"/>
  <c r="C1407" i="3"/>
  <c r="B1407" i="3" s="1"/>
  <c r="C1359" i="3"/>
  <c r="C1311" i="3"/>
  <c r="C1263" i="3"/>
  <c r="C1215" i="3"/>
  <c r="C1167" i="3"/>
  <c r="C1119" i="3"/>
  <c r="C1071" i="3"/>
  <c r="C1038" i="3"/>
  <c r="C1041" i="3"/>
  <c r="C978" i="3"/>
  <c r="C930" i="3"/>
  <c r="C882" i="3"/>
  <c r="C834" i="3"/>
  <c r="C777" i="3"/>
  <c r="C729" i="3"/>
  <c r="B730" i="3" s="1"/>
  <c r="C681" i="3"/>
  <c r="C633" i="3"/>
  <c r="C585" i="3"/>
  <c r="C513" i="3"/>
  <c r="C453" i="3"/>
  <c r="C405" i="3"/>
  <c r="C345" i="3"/>
  <c r="C297" i="3"/>
  <c r="C600" i="3"/>
  <c r="C552" i="3"/>
  <c r="C456" i="3"/>
  <c r="C408" i="3"/>
  <c r="C360" i="3"/>
  <c r="C312" i="3"/>
  <c r="C1008" i="3"/>
  <c r="C960" i="3"/>
  <c r="C912" i="3"/>
  <c r="B913" i="3" s="1"/>
  <c r="C864" i="3"/>
  <c r="C816" i="3"/>
  <c r="C771" i="3"/>
  <c r="C723" i="3"/>
  <c r="C675" i="3"/>
  <c r="C627" i="3"/>
  <c r="C579" i="3"/>
  <c r="C519" i="3"/>
  <c r="C447" i="3"/>
  <c r="C387" i="3"/>
  <c r="C339" i="3"/>
  <c r="C291" i="3"/>
  <c r="C531" i="3"/>
  <c r="C537" i="3"/>
  <c r="C540" i="3"/>
  <c r="C1716" i="3"/>
  <c r="B1717" i="3" s="1"/>
  <c r="C1776" i="3"/>
  <c r="B1776" i="3" s="1"/>
  <c r="C1668" i="3"/>
  <c r="B1668" i="3" s="1"/>
  <c r="C1719" i="3"/>
  <c r="B1720" i="3" s="1"/>
  <c r="C1767" i="3"/>
  <c r="B1767" i="3" s="1"/>
  <c r="C1701" i="3"/>
  <c r="B1702" i="3" s="1"/>
  <c r="C1836" i="3"/>
  <c r="B1837" i="3" s="1"/>
  <c r="C1671" i="3"/>
  <c r="B1671" i="3" s="1"/>
  <c r="C1806" i="3"/>
  <c r="B1806" i="3" s="1"/>
  <c r="C1854" i="3"/>
  <c r="B1855" i="3" s="1"/>
  <c r="C1749" i="3"/>
  <c r="B1750" i="3" s="1"/>
  <c r="B1729" i="3"/>
  <c r="B1728" i="3"/>
  <c r="B1822" i="3"/>
  <c r="B1821" i="3"/>
  <c r="B1801" i="3"/>
  <c r="B1800" i="3"/>
  <c r="B1726" i="3"/>
  <c r="B1725" i="3"/>
  <c r="B1779" i="3"/>
  <c r="B1780" i="3"/>
  <c r="B1810" i="3"/>
  <c r="B1809" i="3"/>
  <c r="B1765" i="3"/>
  <c r="B1848" i="3"/>
  <c r="B1819" i="3"/>
  <c r="B1743" i="3"/>
  <c r="B1744" i="3"/>
  <c r="B1762" i="3"/>
  <c r="B1761" i="3"/>
  <c r="B1834" i="3"/>
  <c r="B1833" i="3"/>
  <c r="B1714" i="3"/>
  <c r="B1713" i="3"/>
  <c r="B1792" i="3"/>
  <c r="B1791" i="3"/>
  <c r="B1711" i="3"/>
  <c r="B1710" i="3"/>
  <c r="B1846" i="3"/>
  <c r="B1845" i="3"/>
  <c r="B1789" i="3"/>
  <c r="B1788" i="3"/>
  <c r="B1695" i="3"/>
  <c r="B1783" i="3"/>
  <c r="B1830" i="3"/>
  <c r="B1699" i="3"/>
  <c r="B1698" i="3"/>
  <c r="B1774" i="3"/>
  <c r="B1773" i="3"/>
  <c r="B1737" i="3"/>
  <c r="B1738" i="3"/>
  <c r="B1852" i="3"/>
  <c r="B1851" i="3"/>
  <c r="B1794" i="3"/>
  <c r="B1798" i="3"/>
  <c r="B1797" i="3"/>
  <c r="B1785" i="3"/>
  <c r="B1786" i="3"/>
  <c r="B1759" i="3"/>
  <c r="B1758" i="3"/>
  <c r="B1756" i="3"/>
  <c r="B1755" i="3"/>
  <c r="B1675" i="3"/>
  <c r="B1674" i="3"/>
  <c r="B1686" i="3"/>
  <c r="B1687" i="3"/>
  <c r="B1666" i="3"/>
  <c r="B1665" i="3"/>
  <c r="B1680" i="3"/>
  <c r="B1681" i="3"/>
  <c r="B1614" i="3"/>
  <c r="B1615" i="3"/>
  <c r="B1638" i="3"/>
  <c r="B1639" i="3"/>
  <c r="B1542" i="3"/>
  <c r="B1543" i="3"/>
  <c r="B1609" i="3"/>
  <c r="B1608" i="3"/>
  <c r="B1650" i="3"/>
  <c r="B1651" i="3"/>
  <c r="B1585" i="3"/>
  <c r="B1584" i="3"/>
  <c r="B1627" i="3"/>
  <c r="B1626" i="3"/>
  <c r="B1599" i="3"/>
  <c r="B1590" i="3"/>
  <c r="B1591" i="3"/>
  <c r="B1596" i="3"/>
  <c r="B1597" i="3"/>
  <c r="B1621" i="3"/>
  <c r="B1620" i="3"/>
  <c r="B1603" i="3"/>
  <c r="B1602" i="3"/>
  <c r="B1588" i="3"/>
  <c r="B1290" i="3"/>
  <c r="B1291" i="3"/>
  <c r="B1618" i="3"/>
  <c r="B1623" i="3"/>
  <c r="B1333" i="3"/>
  <c r="B1332" i="3"/>
  <c r="B727" i="3"/>
  <c r="B726" i="3"/>
  <c r="B916" i="3"/>
  <c r="B915" i="3"/>
  <c r="B1153" i="3"/>
  <c r="B1296" i="3"/>
  <c r="B1297" i="3"/>
  <c r="B1387" i="3"/>
  <c r="B1386" i="3"/>
  <c r="B934" i="3"/>
  <c r="B933" i="3"/>
  <c r="B982" i="3"/>
  <c r="B981" i="3"/>
  <c r="B909" i="3"/>
  <c r="B910" i="3"/>
  <c r="B951" i="3"/>
  <c r="B952" i="3"/>
  <c r="B964" i="3"/>
  <c r="B963" i="3"/>
  <c r="B1530" i="3"/>
  <c r="B1531" i="3"/>
  <c r="B1582" i="3"/>
  <c r="B1579" i="3"/>
  <c r="B1578" i="3"/>
  <c r="B1537" i="3"/>
  <c r="B1536" i="3"/>
  <c r="B1453" i="3"/>
  <c r="B1452" i="3"/>
  <c r="B1483" i="3"/>
  <c r="B1482" i="3"/>
  <c r="B1473" i="3"/>
  <c r="B1567" i="3"/>
  <c r="B1566" i="3"/>
  <c r="B1441" i="3"/>
  <c r="B1440" i="3"/>
  <c r="B1458" i="3"/>
  <c r="B1459" i="3"/>
  <c r="B1494" i="3"/>
  <c r="B1495" i="3"/>
  <c r="B1408" i="3"/>
  <c r="B1425" i="3"/>
  <c r="B1525" i="3"/>
  <c r="B1524" i="3"/>
  <c r="B1477" i="3"/>
  <c r="B1476" i="3"/>
  <c r="B1518" i="3"/>
  <c r="B1519" i="3"/>
  <c r="B1416" i="3"/>
  <c r="B1500" i="3"/>
  <c r="B1501" i="3"/>
  <c r="B1548" i="3"/>
  <c r="B1549" i="3"/>
  <c r="B1411" i="3"/>
  <c r="B1410" i="3"/>
  <c r="B1398" i="3"/>
  <c r="B1399" i="3"/>
  <c r="B1555" i="3"/>
  <c r="B1554" i="3"/>
  <c r="B1516" i="3"/>
  <c r="B1512" i="3"/>
  <c r="B1513" i="3"/>
  <c r="B1464" i="3"/>
  <c r="B1465" i="3"/>
  <c r="B1507" i="3"/>
  <c r="B1506" i="3"/>
  <c r="B1486" i="3"/>
  <c r="B697" i="3"/>
  <c r="B696" i="3"/>
  <c r="C9" i="3"/>
  <c r="C21" i="3"/>
  <c r="C33" i="3"/>
  <c r="C45" i="3"/>
  <c r="C57" i="3"/>
  <c r="C69" i="3"/>
  <c r="C81" i="3"/>
  <c r="C12" i="3"/>
  <c r="C15" i="3"/>
  <c r="C27" i="3"/>
  <c r="C39" i="3"/>
  <c r="C51" i="3"/>
  <c r="C63" i="3"/>
  <c r="C75" i="3"/>
  <c r="C18" i="3"/>
  <c r="C42" i="3"/>
  <c r="C66" i="3"/>
  <c r="C24" i="3"/>
  <c r="C48" i="3"/>
  <c r="C72" i="3"/>
  <c r="C60" i="3"/>
  <c r="C30" i="3"/>
  <c r="C78" i="3"/>
  <c r="C36" i="3"/>
  <c r="C54" i="3"/>
  <c r="B1432" i="3" l="1"/>
  <c r="B1413" i="3"/>
  <c r="B1551" i="3"/>
  <c r="B1462" i="3"/>
  <c r="B1594" i="3"/>
  <c r="B1479" i="3"/>
  <c r="B1635" i="3"/>
  <c r="B1648" i="3"/>
  <c r="B1677" i="3"/>
  <c r="B1401" i="3"/>
  <c r="B1653" i="3"/>
  <c r="B1825" i="3"/>
  <c r="B912" i="3"/>
  <c r="B1716" i="3"/>
  <c r="B1467" i="3"/>
  <c r="B1149" i="3"/>
  <c r="B1816" i="3"/>
  <c r="B1438" i="3"/>
  <c r="B1546" i="3"/>
  <c r="B1683" i="3"/>
  <c r="B1503" i="3"/>
  <c r="B1575" i="3"/>
  <c r="B1389" i="3"/>
  <c r="B1857" i="3"/>
  <c r="B1572" i="3"/>
  <c r="B1663" i="3"/>
  <c r="B1704" i="3"/>
  <c r="B1392" i="3"/>
  <c r="B1557" i="3"/>
  <c r="B1803" i="3"/>
  <c r="B1605" i="3"/>
  <c r="B1692" i="3"/>
  <c r="B1689" i="3"/>
  <c r="B1840" i="3"/>
  <c r="B1812" i="3"/>
  <c r="B1735" i="3"/>
  <c r="B1752" i="3"/>
  <c r="B1747" i="3"/>
  <c r="B1612" i="3"/>
  <c r="B1731" i="3"/>
  <c r="B1842" i="3"/>
  <c r="B1777" i="3"/>
  <c r="G211" i="6"/>
  <c r="F212" i="6"/>
  <c r="H211" i="6"/>
  <c r="B1741" i="3"/>
  <c r="B1569" i="3"/>
  <c r="B1420" i="3"/>
  <c r="B1540" i="3"/>
  <c r="B1306" i="3"/>
  <c r="B1641" i="3"/>
  <c r="B1660" i="3"/>
  <c r="E66" i="6"/>
  <c r="B1489" i="3"/>
  <c r="B1560" i="3"/>
  <c r="B1522" i="3"/>
  <c r="B1294" i="3"/>
  <c r="B1630" i="3"/>
  <c r="B1450" i="3"/>
  <c r="B1657" i="3"/>
  <c r="B1861" i="3"/>
  <c r="B1770" i="3"/>
  <c r="B1827" i="3"/>
  <c r="B1564" i="3"/>
  <c r="B1318" i="3"/>
  <c r="B918" i="3"/>
  <c r="B907" i="3"/>
  <c r="B1633" i="3"/>
  <c r="B1456" i="3"/>
  <c r="B1807" i="3"/>
  <c r="B1768" i="3"/>
  <c r="B1669" i="3"/>
  <c r="B1749" i="3"/>
  <c r="B1836" i="3"/>
  <c r="B1867" i="3"/>
  <c r="B1854" i="3"/>
  <c r="B1701" i="3"/>
  <c r="B1875" i="3"/>
  <c r="B1876" i="3"/>
  <c r="B1869" i="3"/>
  <c r="B1870" i="3"/>
  <c r="B1864" i="3"/>
  <c r="B1863" i="3"/>
  <c r="B1645" i="3"/>
  <c r="B1644" i="3"/>
  <c r="B729" i="3"/>
  <c r="B943" i="3"/>
  <c r="B1672" i="3"/>
  <c r="B1719" i="3"/>
  <c r="B1707" i="3"/>
  <c r="B1723" i="3"/>
  <c r="B1042" i="3"/>
  <c r="B1041" i="3"/>
  <c r="B1212" i="3"/>
  <c r="B1213" i="3"/>
  <c r="B1018" i="3"/>
  <c r="B1017" i="3"/>
  <c r="B858" i="3"/>
  <c r="B859" i="3"/>
  <c r="B664" i="3"/>
  <c r="B663" i="3"/>
  <c r="B373" i="3"/>
  <c r="B372" i="3"/>
  <c r="B1365" i="3"/>
  <c r="B1366" i="3"/>
  <c r="B1077" i="3"/>
  <c r="B1078" i="3"/>
  <c r="B810" i="3"/>
  <c r="B811" i="3"/>
  <c r="B576" i="3"/>
  <c r="B577" i="3"/>
  <c r="B246" i="3"/>
  <c r="B247" i="3"/>
  <c r="B1359" i="3"/>
  <c r="B1360" i="3"/>
  <c r="B1264" i="3"/>
  <c r="B1263" i="3"/>
  <c r="B1096" i="3"/>
  <c r="B1095" i="3"/>
  <c r="B880" i="3"/>
  <c r="B879" i="3"/>
  <c r="B634" i="3"/>
  <c r="B633" i="3"/>
  <c r="B325" i="3"/>
  <c r="B324" i="3"/>
  <c r="B1225" i="3"/>
  <c r="B1224" i="3"/>
  <c r="B1161" i="3"/>
  <c r="B1162" i="3"/>
  <c r="B1072" i="3"/>
  <c r="B1071" i="3"/>
  <c r="B991" i="3"/>
  <c r="B990" i="3"/>
  <c r="B922" i="3"/>
  <c r="B921" i="3"/>
  <c r="B808" i="3"/>
  <c r="B807" i="3"/>
  <c r="B688" i="3"/>
  <c r="B687" i="3"/>
  <c r="B559" i="3"/>
  <c r="B558" i="3"/>
  <c r="B415" i="3"/>
  <c r="B414" i="3"/>
  <c r="B222" i="3"/>
  <c r="B223" i="3"/>
  <c r="B30" i="3"/>
  <c r="B31" i="3"/>
  <c r="B1324" i="3"/>
  <c r="B1323" i="3"/>
  <c r="B1251" i="3"/>
  <c r="B1252" i="3"/>
  <c r="B1189" i="3"/>
  <c r="B1188" i="3"/>
  <c r="B1101" i="3"/>
  <c r="B1102" i="3"/>
  <c r="B1026" i="3"/>
  <c r="B1027" i="3"/>
  <c r="B843" i="3"/>
  <c r="B844" i="3"/>
  <c r="B748" i="3"/>
  <c r="B747" i="3"/>
  <c r="B582" i="3"/>
  <c r="B583" i="3"/>
  <c r="B445" i="3"/>
  <c r="B444" i="3"/>
  <c r="B253" i="3"/>
  <c r="B252" i="3"/>
  <c r="B61" i="3"/>
  <c r="B60" i="3"/>
  <c r="B384" i="3"/>
  <c r="B385" i="3"/>
  <c r="B289" i="3"/>
  <c r="B288" i="3"/>
  <c r="B192" i="3"/>
  <c r="B193" i="3"/>
  <c r="B96" i="3"/>
  <c r="B97" i="3"/>
  <c r="B1374" i="3"/>
  <c r="B1375" i="3"/>
  <c r="B1326" i="3"/>
  <c r="B1327" i="3"/>
  <c r="B1254" i="3"/>
  <c r="B1255" i="3"/>
  <c r="B1206" i="3"/>
  <c r="B1207" i="3"/>
  <c r="B1158" i="3"/>
  <c r="B1159" i="3"/>
  <c r="B1087" i="3"/>
  <c r="B1086" i="3"/>
  <c r="B1029" i="3"/>
  <c r="B1030" i="3"/>
  <c r="B867" i="3"/>
  <c r="B868" i="3"/>
  <c r="B802" i="3"/>
  <c r="B801" i="3"/>
  <c r="B717" i="3"/>
  <c r="B718" i="3"/>
  <c r="B621" i="3"/>
  <c r="B622" i="3"/>
  <c r="B522" i="3"/>
  <c r="B523" i="3"/>
  <c r="B426" i="3"/>
  <c r="B427" i="3"/>
  <c r="B330" i="3"/>
  <c r="B331" i="3"/>
  <c r="B234" i="3"/>
  <c r="B235" i="3"/>
  <c r="B138" i="3"/>
  <c r="B139" i="3"/>
  <c r="B42" i="3"/>
  <c r="B43" i="3"/>
  <c r="B750" i="3"/>
  <c r="B751" i="3"/>
  <c r="B703" i="3"/>
  <c r="B702" i="3"/>
  <c r="B655" i="3"/>
  <c r="B654" i="3"/>
  <c r="B607" i="3"/>
  <c r="B606" i="3"/>
  <c r="B556" i="3"/>
  <c r="B555" i="3"/>
  <c r="B508" i="3"/>
  <c r="B507" i="3"/>
  <c r="B460" i="3"/>
  <c r="B459" i="3"/>
  <c r="B412" i="3"/>
  <c r="B411" i="3"/>
  <c r="B364" i="3"/>
  <c r="B363" i="3"/>
  <c r="B316" i="3"/>
  <c r="B315" i="3"/>
  <c r="B267" i="3"/>
  <c r="B268" i="3"/>
  <c r="B219" i="3"/>
  <c r="B220" i="3"/>
  <c r="B171" i="3"/>
  <c r="B172" i="3"/>
  <c r="B123" i="3"/>
  <c r="B124" i="3"/>
  <c r="B75" i="3"/>
  <c r="B76" i="3"/>
  <c r="B27" i="3"/>
  <c r="B28" i="3"/>
  <c r="B1045" i="3"/>
  <c r="B1044" i="3"/>
  <c r="B997" i="3"/>
  <c r="B996" i="3"/>
  <c r="B949" i="3"/>
  <c r="B948" i="3"/>
  <c r="B865" i="3"/>
  <c r="B864" i="3"/>
  <c r="B816" i="3"/>
  <c r="B817" i="3"/>
  <c r="B768" i="3"/>
  <c r="B769" i="3"/>
  <c r="B721" i="3"/>
  <c r="B720" i="3"/>
  <c r="B661" i="3"/>
  <c r="B660" i="3"/>
  <c r="B613" i="3"/>
  <c r="B612" i="3"/>
  <c r="B562" i="3"/>
  <c r="B561" i="3"/>
  <c r="B514" i="3"/>
  <c r="B513" i="3"/>
  <c r="B466" i="3"/>
  <c r="B465" i="3"/>
  <c r="B418" i="3"/>
  <c r="B417" i="3"/>
  <c r="B370" i="3"/>
  <c r="B369" i="3"/>
  <c r="B322" i="3"/>
  <c r="B321" i="3"/>
  <c r="B274" i="3"/>
  <c r="B273" i="3"/>
  <c r="B226" i="3"/>
  <c r="B225" i="3"/>
  <c r="B177" i="3"/>
  <c r="B178" i="3"/>
  <c r="B129" i="3"/>
  <c r="B130" i="3"/>
  <c r="B82" i="3"/>
  <c r="B81" i="3"/>
  <c r="B34" i="3"/>
  <c r="B33" i="3"/>
  <c r="B1509" i="3"/>
  <c r="B1510" i="3"/>
  <c r="B1492" i="3"/>
  <c r="B1491" i="3"/>
  <c r="B1321" i="3"/>
  <c r="B1320" i="3"/>
  <c r="B888" i="3"/>
  <c r="B889" i="3"/>
  <c r="B1444" i="3"/>
  <c r="B1443" i="3"/>
  <c r="B1140" i="3"/>
  <c r="B1141" i="3"/>
  <c r="B1132" i="3"/>
  <c r="B1131" i="3"/>
  <c r="B894" i="3"/>
  <c r="B895" i="3"/>
  <c r="B1311" i="3"/>
  <c r="B1312" i="3"/>
  <c r="B1201" i="3"/>
  <c r="B1200" i="3"/>
  <c r="B1180" i="3"/>
  <c r="B1179" i="3"/>
  <c r="B480" i="3"/>
  <c r="B481" i="3"/>
  <c r="B813" i="3"/>
  <c r="B814" i="3"/>
  <c r="B604" i="3"/>
  <c r="B603" i="3"/>
  <c r="B277" i="3"/>
  <c r="B276" i="3"/>
  <c r="B1272" i="3"/>
  <c r="B1273" i="3"/>
  <c r="B1039" i="3"/>
  <c r="B1038" i="3"/>
  <c r="B760" i="3"/>
  <c r="B759" i="3"/>
  <c r="B511" i="3"/>
  <c r="B510" i="3"/>
  <c r="B150" i="3"/>
  <c r="B151" i="3"/>
  <c r="B1335" i="3"/>
  <c r="B1336" i="3"/>
  <c r="B1246" i="3"/>
  <c r="B1245" i="3"/>
  <c r="B1066" i="3"/>
  <c r="B1065" i="3"/>
  <c r="B837" i="3"/>
  <c r="B838" i="3"/>
  <c r="B565" i="3"/>
  <c r="B564" i="3"/>
  <c r="B229" i="3"/>
  <c r="B228" i="3"/>
  <c r="B1209" i="3"/>
  <c r="B1210" i="3"/>
  <c r="B1120" i="3"/>
  <c r="B1119" i="3"/>
  <c r="B1054" i="3"/>
  <c r="B1053" i="3"/>
  <c r="B975" i="3"/>
  <c r="B976" i="3"/>
  <c r="B870" i="3"/>
  <c r="B871" i="3"/>
  <c r="B784" i="3"/>
  <c r="B783" i="3"/>
  <c r="B658" i="3"/>
  <c r="B657" i="3"/>
  <c r="B528" i="3"/>
  <c r="B529" i="3"/>
  <c r="B367" i="3"/>
  <c r="B366" i="3"/>
  <c r="B174" i="3"/>
  <c r="B175" i="3"/>
  <c r="B1372" i="3"/>
  <c r="B1371" i="3"/>
  <c r="B1308" i="3"/>
  <c r="B1309" i="3"/>
  <c r="B1237" i="3"/>
  <c r="B1236" i="3"/>
  <c r="B1173" i="3"/>
  <c r="B1174" i="3"/>
  <c r="B1083" i="3"/>
  <c r="B1084" i="3"/>
  <c r="B1005" i="3"/>
  <c r="B1006" i="3"/>
  <c r="B822" i="3"/>
  <c r="B823" i="3"/>
  <c r="B712" i="3"/>
  <c r="B711" i="3"/>
  <c r="B553" i="3"/>
  <c r="B552" i="3"/>
  <c r="B397" i="3"/>
  <c r="B396" i="3"/>
  <c r="B205" i="3"/>
  <c r="B204" i="3"/>
  <c r="B457" i="3"/>
  <c r="B456" i="3"/>
  <c r="B361" i="3"/>
  <c r="B360" i="3"/>
  <c r="B265" i="3"/>
  <c r="B264" i="3"/>
  <c r="B169" i="3"/>
  <c r="B168" i="3"/>
  <c r="B73" i="3"/>
  <c r="B72" i="3"/>
  <c r="B1363" i="3"/>
  <c r="B1362" i="3"/>
  <c r="B1314" i="3"/>
  <c r="B1315" i="3"/>
  <c r="B1242" i="3"/>
  <c r="B1243" i="3"/>
  <c r="B1194" i="3"/>
  <c r="B1195" i="3"/>
  <c r="B1122" i="3"/>
  <c r="B1123" i="3"/>
  <c r="B1074" i="3"/>
  <c r="B1075" i="3"/>
  <c r="B1014" i="3"/>
  <c r="B1015" i="3"/>
  <c r="B849" i="3"/>
  <c r="B850" i="3"/>
  <c r="B786" i="3"/>
  <c r="B787" i="3"/>
  <c r="B693" i="3"/>
  <c r="B694" i="3"/>
  <c r="B597" i="3"/>
  <c r="B598" i="3"/>
  <c r="B498" i="3"/>
  <c r="B499" i="3"/>
  <c r="B402" i="3"/>
  <c r="B403" i="3"/>
  <c r="B306" i="3"/>
  <c r="B307" i="3"/>
  <c r="B211" i="3"/>
  <c r="B210" i="3"/>
  <c r="B115" i="3"/>
  <c r="B114" i="3"/>
  <c r="B18" i="3"/>
  <c r="B19" i="3"/>
  <c r="B738" i="3"/>
  <c r="B739" i="3"/>
  <c r="B690" i="3"/>
  <c r="B691" i="3"/>
  <c r="B642" i="3"/>
  <c r="B643" i="3"/>
  <c r="B594" i="3"/>
  <c r="B595" i="3"/>
  <c r="B544" i="3"/>
  <c r="B543" i="3"/>
  <c r="B496" i="3"/>
  <c r="B495" i="3"/>
  <c r="B448" i="3"/>
  <c r="B447" i="3"/>
  <c r="B400" i="3"/>
  <c r="B399" i="3"/>
  <c r="B352" i="3"/>
  <c r="B351" i="3"/>
  <c r="B303" i="3"/>
  <c r="B304" i="3"/>
  <c r="B255" i="3"/>
  <c r="B256" i="3"/>
  <c r="B207" i="3"/>
  <c r="B208" i="3"/>
  <c r="B159" i="3"/>
  <c r="B160" i="3"/>
  <c r="B111" i="3"/>
  <c r="B112" i="3"/>
  <c r="B63" i="3"/>
  <c r="B64" i="3"/>
  <c r="B15" i="3"/>
  <c r="B16" i="3"/>
  <c r="B1033" i="3"/>
  <c r="B1032" i="3"/>
  <c r="B985" i="3"/>
  <c r="B984" i="3"/>
  <c r="B936" i="3"/>
  <c r="B937" i="3"/>
  <c r="B853" i="3"/>
  <c r="B852" i="3"/>
  <c r="B805" i="3"/>
  <c r="B804" i="3"/>
  <c r="B757" i="3"/>
  <c r="B756" i="3"/>
  <c r="B708" i="3"/>
  <c r="B709" i="3"/>
  <c r="B649" i="3"/>
  <c r="B648" i="3"/>
  <c r="B601" i="3"/>
  <c r="B600" i="3"/>
  <c r="B549" i="3"/>
  <c r="B550" i="3"/>
  <c r="B501" i="3"/>
  <c r="B502" i="3"/>
  <c r="B453" i="3"/>
  <c r="B454" i="3"/>
  <c r="B405" i="3"/>
  <c r="B406" i="3"/>
  <c r="B357" i="3"/>
  <c r="B358" i="3"/>
  <c r="B309" i="3"/>
  <c r="B310" i="3"/>
  <c r="B261" i="3"/>
  <c r="B262" i="3"/>
  <c r="B213" i="3"/>
  <c r="B214" i="3"/>
  <c r="B165" i="3"/>
  <c r="B166" i="3"/>
  <c r="B117" i="3"/>
  <c r="B118" i="3"/>
  <c r="B69" i="3"/>
  <c r="B70" i="3"/>
  <c r="B21" i="3"/>
  <c r="B22" i="3"/>
  <c r="B1470" i="3"/>
  <c r="B1471" i="3"/>
  <c r="B1396" i="3"/>
  <c r="B1395" i="3"/>
  <c r="B682" i="3"/>
  <c r="B681" i="3"/>
  <c r="B885" i="3"/>
  <c r="B886" i="3"/>
  <c r="B1137" i="3"/>
  <c r="B1138" i="3"/>
  <c r="B970" i="3"/>
  <c r="B969" i="3"/>
  <c r="B901" i="3"/>
  <c r="B900" i="3"/>
  <c r="B1534" i="3"/>
  <c r="B1533" i="3"/>
  <c r="B832" i="3"/>
  <c r="B831" i="3"/>
  <c r="B198" i="3"/>
  <c r="B199" i="3"/>
  <c r="B1329" i="3"/>
  <c r="B1330" i="3"/>
  <c r="B1528" i="3"/>
  <c r="B1527" i="3"/>
  <c r="B1228" i="3"/>
  <c r="B1227" i="3"/>
  <c r="B1497" i="3"/>
  <c r="B1498" i="3"/>
  <c r="B978" i="3"/>
  <c r="B979" i="3"/>
  <c r="B789" i="3"/>
  <c r="B790" i="3"/>
  <c r="B102" i="3"/>
  <c r="B103" i="3"/>
  <c r="B1276" i="3"/>
  <c r="B1275" i="3"/>
  <c r="B1167" i="3"/>
  <c r="B1168" i="3"/>
  <c r="B1002" i="3"/>
  <c r="B1003" i="3"/>
  <c r="B1384" i="3"/>
  <c r="B1383" i="3"/>
  <c r="B1165" i="3"/>
  <c r="B1164" i="3"/>
  <c r="B1377" i="3"/>
  <c r="B1378" i="3"/>
  <c r="B1261" i="3"/>
  <c r="B1260" i="3"/>
  <c r="B1093" i="3"/>
  <c r="B1092" i="3"/>
  <c r="B930" i="3"/>
  <c r="B931" i="3"/>
  <c r="B676" i="3"/>
  <c r="B675" i="3"/>
  <c r="B390" i="3"/>
  <c r="B391" i="3"/>
  <c r="B1368" i="3"/>
  <c r="B1369" i="3"/>
  <c r="B1257" i="3"/>
  <c r="B1258" i="3"/>
  <c r="B1113" i="3"/>
  <c r="B1114" i="3"/>
  <c r="B945" i="3"/>
  <c r="B946" i="3"/>
  <c r="B772" i="3"/>
  <c r="B771" i="3"/>
  <c r="B534" i="3"/>
  <c r="B535" i="3"/>
  <c r="B181" i="3"/>
  <c r="B180" i="3"/>
  <c r="B1198" i="3"/>
  <c r="B1197" i="3"/>
  <c r="B994" i="3"/>
  <c r="B993" i="3"/>
  <c r="B700" i="3"/>
  <c r="B699" i="3"/>
  <c r="B438" i="3"/>
  <c r="B439" i="3"/>
  <c r="B54" i="3"/>
  <c r="B55" i="3"/>
  <c r="B1300" i="3"/>
  <c r="B1299" i="3"/>
  <c r="B1215" i="3"/>
  <c r="B1216" i="3"/>
  <c r="B1023" i="3"/>
  <c r="B1024" i="3"/>
  <c r="B796" i="3"/>
  <c r="B795" i="3"/>
  <c r="B505" i="3"/>
  <c r="B504" i="3"/>
  <c r="B133" i="3"/>
  <c r="B132" i="3"/>
  <c r="B1192" i="3"/>
  <c r="B1191" i="3"/>
  <c r="B1105" i="3"/>
  <c r="B1104" i="3"/>
  <c r="B1036" i="3"/>
  <c r="B1035" i="3"/>
  <c r="B954" i="3"/>
  <c r="B955" i="3"/>
  <c r="B846" i="3"/>
  <c r="B847" i="3"/>
  <c r="B754" i="3"/>
  <c r="B753" i="3"/>
  <c r="B628" i="3"/>
  <c r="B627" i="3"/>
  <c r="B493" i="3"/>
  <c r="B492" i="3"/>
  <c r="B319" i="3"/>
  <c r="B318" i="3"/>
  <c r="B127" i="3"/>
  <c r="B126" i="3"/>
  <c r="B1357" i="3"/>
  <c r="B1356" i="3"/>
  <c r="B1284" i="3"/>
  <c r="B1285" i="3"/>
  <c r="B1221" i="3"/>
  <c r="B1222" i="3"/>
  <c r="B1156" i="3"/>
  <c r="B1155" i="3"/>
  <c r="B1069" i="3"/>
  <c r="B1068" i="3"/>
  <c r="B988" i="3"/>
  <c r="B987" i="3"/>
  <c r="B798" i="3"/>
  <c r="B799" i="3"/>
  <c r="B652" i="3"/>
  <c r="B651" i="3"/>
  <c r="B517" i="3"/>
  <c r="B516" i="3"/>
  <c r="B349" i="3"/>
  <c r="B348" i="3"/>
  <c r="B157" i="3"/>
  <c r="B156" i="3"/>
  <c r="B432" i="3"/>
  <c r="B433" i="3"/>
  <c r="B337" i="3"/>
  <c r="B336" i="3"/>
  <c r="B241" i="3"/>
  <c r="B240" i="3"/>
  <c r="B145" i="3"/>
  <c r="B144" i="3"/>
  <c r="B49" i="3"/>
  <c r="B48" i="3"/>
  <c r="B1350" i="3"/>
  <c r="B1351" i="3"/>
  <c r="B1278" i="3"/>
  <c r="B1279" i="3"/>
  <c r="B1230" i="3"/>
  <c r="B1231" i="3"/>
  <c r="B1182" i="3"/>
  <c r="B1183" i="3"/>
  <c r="B1110" i="3"/>
  <c r="B1111" i="3"/>
  <c r="B1063" i="3"/>
  <c r="B1062" i="3"/>
  <c r="B1000" i="3"/>
  <c r="B999" i="3"/>
  <c r="B834" i="3"/>
  <c r="B835" i="3"/>
  <c r="B765" i="3"/>
  <c r="B766" i="3"/>
  <c r="B669" i="3"/>
  <c r="B670" i="3"/>
  <c r="B570" i="3"/>
  <c r="B571" i="3"/>
  <c r="B474" i="3"/>
  <c r="B475" i="3"/>
  <c r="B378" i="3"/>
  <c r="B379" i="3"/>
  <c r="B283" i="3"/>
  <c r="B282" i="3"/>
  <c r="B187" i="3"/>
  <c r="B186" i="3"/>
  <c r="B90" i="3"/>
  <c r="B91" i="3"/>
  <c r="B774" i="3"/>
  <c r="B775" i="3"/>
  <c r="B678" i="3"/>
  <c r="B679" i="3"/>
  <c r="B630" i="3"/>
  <c r="B631" i="3"/>
  <c r="B580" i="3"/>
  <c r="B579" i="3"/>
  <c r="B532" i="3"/>
  <c r="B531" i="3"/>
  <c r="B484" i="3"/>
  <c r="B483" i="3"/>
  <c r="B436" i="3"/>
  <c r="B435" i="3"/>
  <c r="B388" i="3"/>
  <c r="B387" i="3"/>
  <c r="B340" i="3"/>
  <c r="B339" i="3"/>
  <c r="B292" i="3"/>
  <c r="B291" i="3"/>
  <c r="B244" i="3"/>
  <c r="B243" i="3"/>
  <c r="B196" i="3"/>
  <c r="B195" i="3"/>
  <c r="B148" i="3"/>
  <c r="B147" i="3"/>
  <c r="B100" i="3"/>
  <c r="B99" i="3"/>
  <c r="B52" i="3"/>
  <c r="B51" i="3"/>
  <c r="B13" i="3"/>
  <c r="B12" i="3"/>
  <c r="B1021" i="3"/>
  <c r="B1020" i="3"/>
  <c r="B973" i="3"/>
  <c r="B972" i="3"/>
  <c r="B925" i="3"/>
  <c r="B924" i="3"/>
  <c r="B840" i="3"/>
  <c r="B841" i="3"/>
  <c r="B793" i="3"/>
  <c r="B792" i="3"/>
  <c r="B745" i="3"/>
  <c r="B744" i="3"/>
  <c r="B685" i="3"/>
  <c r="B684" i="3"/>
  <c r="B637" i="3"/>
  <c r="B636" i="3"/>
  <c r="B589" i="3"/>
  <c r="B588" i="3"/>
  <c r="B538" i="3"/>
  <c r="B537" i="3"/>
  <c r="B490" i="3"/>
  <c r="B489" i="3"/>
  <c r="B442" i="3"/>
  <c r="B441" i="3"/>
  <c r="B394" i="3"/>
  <c r="B393" i="3"/>
  <c r="B346" i="3"/>
  <c r="B345" i="3"/>
  <c r="B298" i="3"/>
  <c r="B297" i="3"/>
  <c r="B249" i="3"/>
  <c r="B250" i="3"/>
  <c r="B201" i="3"/>
  <c r="B202" i="3"/>
  <c r="B153" i="3"/>
  <c r="B154" i="3"/>
  <c r="B105" i="3"/>
  <c r="B106" i="3"/>
  <c r="B57" i="3"/>
  <c r="B58" i="3"/>
  <c r="B9" i="3"/>
  <c r="B10" i="3"/>
  <c r="B1446" i="3"/>
  <c r="B1447" i="3"/>
  <c r="B1429" i="3"/>
  <c r="B1428" i="3"/>
  <c r="B1434" i="3"/>
  <c r="B1435" i="3"/>
  <c r="B1125" i="3"/>
  <c r="B1126" i="3"/>
  <c r="B1135" i="3"/>
  <c r="B1134" i="3"/>
  <c r="B904" i="3"/>
  <c r="B903" i="3"/>
  <c r="B882" i="3"/>
  <c r="B883" i="3"/>
  <c r="B1248" i="3"/>
  <c r="B1249" i="3"/>
  <c r="B541" i="3"/>
  <c r="B540" i="3"/>
  <c r="B1281" i="3"/>
  <c r="B1282" i="3"/>
  <c r="B1345" i="3"/>
  <c r="B1344" i="3"/>
  <c r="B586" i="3"/>
  <c r="B585" i="3"/>
  <c r="B1353" i="3"/>
  <c r="B1354" i="3"/>
  <c r="B1240" i="3"/>
  <c r="B1239" i="3"/>
  <c r="B1060" i="3"/>
  <c r="B1059" i="3"/>
  <c r="B874" i="3"/>
  <c r="B873" i="3"/>
  <c r="B610" i="3"/>
  <c r="B609" i="3"/>
  <c r="B294" i="3"/>
  <c r="B295" i="3"/>
  <c r="B1348" i="3"/>
  <c r="B1347" i="3"/>
  <c r="B1233" i="3"/>
  <c r="B1234" i="3"/>
  <c r="B1081" i="3"/>
  <c r="B1080" i="3"/>
  <c r="B927" i="3"/>
  <c r="B928" i="3"/>
  <c r="B706" i="3"/>
  <c r="B705" i="3"/>
  <c r="B469" i="3"/>
  <c r="B468" i="3"/>
  <c r="B85" i="3"/>
  <c r="B84" i="3"/>
  <c r="B1107" i="3"/>
  <c r="B1108" i="3"/>
  <c r="B856" i="3"/>
  <c r="B855" i="3"/>
  <c r="B640" i="3"/>
  <c r="B639" i="3"/>
  <c r="B342" i="3"/>
  <c r="B343" i="3"/>
  <c r="B1381" i="3"/>
  <c r="B1380" i="3"/>
  <c r="B1288" i="3"/>
  <c r="B1287" i="3"/>
  <c r="B1185" i="3"/>
  <c r="B1186" i="3"/>
  <c r="B957" i="3"/>
  <c r="B958" i="3"/>
  <c r="B736" i="3"/>
  <c r="B735" i="3"/>
  <c r="B421" i="3"/>
  <c r="B420" i="3"/>
  <c r="B37" i="3"/>
  <c r="B36" i="3"/>
  <c r="B1176" i="3"/>
  <c r="B1177" i="3"/>
  <c r="B1090" i="3"/>
  <c r="B1089" i="3"/>
  <c r="B1011" i="3"/>
  <c r="B1012" i="3"/>
  <c r="B940" i="3"/>
  <c r="B939" i="3"/>
  <c r="B826" i="3"/>
  <c r="B825" i="3"/>
  <c r="B724" i="3"/>
  <c r="B723" i="3"/>
  <c r="B592" i="3"/>
  <c r="B591" i="3"/>
  <c r="B463" i="3"/>
  <c r="B462" i="3"/>
  <c r="B270" i="3"/>
  <c r="B271" i="3"/>
  <c r="B78" i="3"/>
  <c r="B79" i="3"/>
  <c r="B1342" i="3"/>
  <c r="B1341" i="3"/>
  <c r="B1269" i="3"/>
  <c r="B1270" i="3"/>
  <c r="B1203" i="3"/>
  <c r="B1204" i="3"/>
  <c r="B1117" i="3"/>
  <c r="B1116" i="3"/>
  <c r="B1050" i="3"/>
  <c r="B1051" i="3"/>
  <c r="B861" i="3"/>
  <c r="B862" i="3"/>
  <c r="B778" i="3"/>
  <c r="B777" i="3"/>
  <c r="B616" i="3"/>
  <c r="B615" i="3"/>
  <c r="B486" i="3"/>
  <c r="B487" i="3"/>
  <c r="B301" i="3"/>
  <c r="B300" i="3"/>
  <c r="B109" i="3"/>
  <c r="B108" i="3"/>
  <c r="B409" i="3"/>
  <c r="B408" i="3"/>
  <c r="B313" i="3"/>
  <c r="B312" i="3"/>
  <c r="B217" i="3"/>
  <c r="B216" i="3"/>
  <c r="B121" i="3"/>
  <c r="B120" i="3"/>
  <c r="B25" i="3"/>
  <c r="B24" i="3"/>
  <c r="B1338" i="3"/>
  <c r="B1339" i="3"/>
  <c r="B1267" i="3"/>
  <c r="B1266" i="3"/>
  <c r="B1219" i="3"/>
  <c r="B1218" i="3"/>
  <c r="B1171" i="3"/>
  <c r="B1170" i="3"/>
  <c r="B1098" i="3"/>
  <c r="B1099" i="3"/>
  <c r="B1048" i="3"/>
  <c r="B1047" i="3"/>
  <c r="B966" i="3"/>
  <c r="B967" i="3"/>
  <c r="B820" i="3"/>
  <c r="B819" i="3"/>
  <c r="B741" i="3"/>
  <c r="B742" i="3"/>
  <c r="B645" i="3"/>
  <c r="B646" i="3"/>
  <c r="B546" i="3"/>
  <c r="B547" i="3"/>
  <c r="B450" i="3"/>
  <c r="B451" i="3"/>
  <c r="B354" i="3"/>
  <c r="B355" i="3"/>
  <c r="B258" i="3"/>
  <c r="B259" i="3"/>
  <c r="B162" i="3"/>
  <c r="B163" i="3"/>
  <c r="B66" i="3"/>
  <c r="B67" i="3"/>
  <c r="B762" i="3"/>
  <c r="B763" i="3"/>
  <c r="B714" i="3"/>
  <c r="B715" i="3"/>
  <c r="B666" i="3"/>
  <c r="B667" i="3"/>
  <c r="B618" i="3"/>
  <c r="B619" i="3"/>
  <c r="B568" i="3"/>
  <c r="B567" i="3"/>
  <c r="B520" i="3"/>
  <c r="B519" i="3"/>
  <c r="B472" i="3"/>
  <c r="B471" i="3"/>
  <c r="B424" i="3"/>
  <c r="B423" i="3"/>
  <c r="B376" i="3"/>
  <c r="B375" i="3"/>
  <c r="B328" i="3"/>
  <c r="B327" i="3"/>
  <c r="B280" i="3"/>
  <c r="B279" i="3"/>
  <c r="B231" i="3"/>
  <c r="B232" i="3"/>
  <c r="B183" i="3"/>
  <c r="B184" i="3"/>
  <c r="B136" i="3"/>
  <c r="B135" i="3"/>
  <c r="B87" i="3"/>
  <c r="B88" i="3"/>
  <c r="B40" i="3"/>
  <c r="B39" i="3"/>
  <c r="B1057" i="3"/>
  <c r="B1056" i="3"/>
  <c r="B1008" i="3"/>
  <c r="B1009" i="3"/>
  <c r="B961" i="3"/>
  <c r="B960" i="3"/>
  <c r="B877" i="3"/>
  <c r="B876" i="3"/>
  <c r="B829" i="3"/>
  <c r="B828" i="3"/>
  <c r="B781" i="3"/>
  <c r="B780" i="3"/>
  <c r="B733" i="3"/>
  <c r="B732" i="3"/>
  <c r="B672" i="3"/>
  <c r="B673" i="3"/>
  <c r="B624" i="3"/>
  <c r="B625" i="3"/>
  <c r="B573" i="3"/>
  <c r="B574" i="3"/>
  <c r="B525" i="3"/>
  <c r="B526" i="3"/>
  <c r="B477" i="3"/>
  <c r="B478" i="3"/>
  <c r="B429" i="3"/>
  <c r="B430" i="3"/>
  <c r="B381" i="3"/>
  <c r="B382" i="3"/>
  <c r="B333" i="3"/>
  <c r="B334" i="3"/>
  <c r="B285" i="3"/>
  <c r="B286" i="3"/>
  <c r="B237" i="3"/>
  <c r="B238" i="3"/>
  <c r="B189" i="3"/>
  <c r="B190" i="3"/>
  <c r="B141" i="3"/>
  <c r="B142" i="3"/>
  <c r="B93" i="3"/>
  <c r="B94" i="3"/>
  <c r="B45" i="3"/>
  <c r="B46" i="3"/>
  <c r="B6" i="3"/>
  <c r="B7" i="3"/>
  <c r="B1422" i="3"/>
  <c r="B1423" i="3"/>
  <c r="B1405" i="3"/>
  <c r="B1404" i="3"/>
  <c r="B1128" i="3"/>
  <c r="B1129" i="3"/>
  <c r="B1302" i="3"/>
  <c r="B1303" i="3"/>
  <c r="B1144" i="3"/>
  <c r="B1143" i="3"/>
  <c r="B891" i="3"/>
  <c r="B892" i="3"/>
  <c r="B897" i="3"/>
  <c r="B898" i="3"/>
  <c r="B1147" i="3"/>
  <c r="B1146" i="3"/>
  <c r="G212" i="6" l="1"/>
  <c r="H212" i="6"/>
  <c r="F213" i="6"/>
  <c r="E67" i="6"/>
  <c r="E68" i="6"/>
  <c r="E69" i="6" s="1"/>
  <c r="A6" i="3"/>
  <c r="H213" i="6" l="1"/>
  <c r="F214" i="6"/>
  <c r="G213" i="6"/>
  <c r="E70" i="6"/>
  <c r="A10" i="3"/>
  <c r="A7" i="3"/>
  <c r="F215" i="6" l="1"/>
  <c r="H214" i="6"/>
  <c r="G214" i="6"/>
  <c r="E72" i="6"/>
  <c r="E73" i="6" s="1"/>
  <c r="E71" i="6"/>
  <c r="A12" i="3"/>
  <c r="A9" i="3"/>
  <c r="G215" i="6" l="1"/>
  <c r="E74" i="6" s="1"/>
  <c r="H215" i="6"/>
  <c r="F216" i="6"/>
  <c r="A14" i="3"/>
  <c r="A11" i="3"/>
  <c r="E75" i="6" l="1"/>
  <c r="G216" i="6"/>
  <c r="E76" i="6" s="1"/>
  <c r="E77" i="6" s="1"/>
  <c r="H216" i="6"/>
  <c r="F217" i="6"/>
  <c r="A13" i="3"/>
  <c r="A16" i="3"/>
  <c r="H217" i="6" l="1"/>
  <c r="G217" i="6"/>
  <c r="F218" i="6"/>
  <c r="E78" i="6"/>
  <c r="W621" i="7"/>
  <c r="A18" i="3"/>
  <c r="A15" i="3"/>
  <c r="E79" i="6" l="1"/>
  <c r="F219" i="6"/>
  <c r="H218" i="6"/>
  <c r="G218" i="6"/>
  <c r="E80" i="6"/>
  <c r="E81" i="6" s="1"/>
  <c r="A20" i="3"/>
  <c r="A17" i="3"/>
  <c r="A22" i="3" s="1"/>
  <c r="F220" i="6" l="1"/>
  <c r="G219" i="6"/>
  <c r="H219" i="6"/>
  <c r="E82" i="6"/>
  <c r="A19" i="3"/>
  <c r="A24" i="3" s="1"/>
  <c r="E83" i="6" l="1"/>
  <c r="G220" i="6"/>
  <c r="E84" i="6" s="1"/>
  <c r="E85" i="6" s="1"/>
  <c r="H220" i="6"/>
  <c r="F221" i="6"/>
  <c r="A21" i="3"/>
  <c r="H221" i="6" l="1"/>
  <c r="F222" i="6"/>
  <c r="G221" i="6"/>
  <c r="E86" i="6" s="1"/>
  <c r="A26" i="3"/>
  <c r="A23" i="3"/>
  <c r="E87" i="6" l="1"/>
  <c r="F223" i="6"/>
  <c r="G222" i="6"/>
  <c r="E88" i="6" s="1"/>
  <c r="E89" i="6" s="1"/>
  <c r="H222" i="6"/>
  <c r="A28" i="3"/>
  <c r="A25" i="3"/>
  <c r="A27" i="3" s="1"/>
  <c r="G223" i="6" l="1"/>
  <c r="F224" i="6"/>
  <c r="H223" i="6"/>
  <c r="E90" i="6"/>
  <c r="A32" i="3"/>
  <c r="A29" i="3"/>
  <c r="A30" i="3"/>
  <c r="E91" i="6" l="1"/>
  <c r="G224" i="6"/>
  <c r="E92" i="6" s="1"/>
  <c r="E93" i="6" s="1"/>
  <c r="H224" i="6"/>
  <c r="F225" i="6"/>
  <c r="A34" i="3"/>
  <c r="A31" i="3"/>
  <c r="A33" i="3" s="1"/>
  <c r="H225" i="6" l="1"/>
  <c r="F226" i="6"/>
  <c r="G225" i="6"/>
  <c r="E94" i="6" s="1"/>
  <c r="A35" i="3"/>
  <c r="A38" i="3"/>
  <c r="A36" i="3"/>
  <c r="E95" i="6" l="1"/>
  <c r="F227" i="6"/>
  <c r="G226" i="6"/>
  <c r="E96" i="6" s="1"/>
  <c r="E97" i="6" s="1"/>
  <c r="H226" i="6"/>
  <c r="A37" i="3"/>
  <c r="A42" i="3" s="1"/>
  <c r="A40" i="3"/>
  <c r="G227" i="6" l="1"/>
  <c r="E98" i="6" s="1"/>
  <c r="H227" i="6"/>
  <c r="F228" i="6"/>
  <c r="A39" i="3"/>
  <c r="A41" i="3" s="1"/>
  <c r="A46" i="3" s="1"/>
  <c r="E99" i="6" l="1"/>
  <c r="G228" i="6"/>
  <c r="E100" i="6" s="1"/>
  <c r="E101" i="6" s="1"/>
  <c r="H228" i="6"/>
  <c r="F229" i="6"/>
  <c r="A44" i="3"/>
  <c r="A43" i="3"/>
  <c r="H229" i="6" l="1"/>
  <c r="G229" i="6"/>
  <c r="F230" i="6"/>
  <c r="E102" i="6"/>
  <c r="E140" i="6"/>
  <c r="A48" i="3"/>
  <c r="A45" i="3"/>
  <c r="A47" i="3" s="1"/>
  <c r="E103" i="6" l="1"/>
  <c r="F231" i="6"/>
  <c r="H230" i="6"/>
  <c r="G230" i="6"/>
  <c r="E104" i="6"/>
  <c r="E105" i="6" s="1"/>
  <c r="E141" i="6"/>
  <c r="E142" i="6"/>
  <c r="E143" i="6" s="1"/>
  <c r="A49" i="3"/>
  <c r="A50" i="3"/>
  <c r="A52" i="3"/>
  <c r="F232" i="6" l="1"/>
  <c r="G231" i="6"/>
  <c r="H231" i="6"/>
  <c r="E106" i="6"/>
  <c r="A54" i="3"/>
  <c r="A51" i="3"/>
  <c r="A56" i="3" s="1"/>
  <c r="G232" i="6" l="1"/>
  <c r="H232" i="6"/>
  <c r="F233" i="6"/>
  <c r="E108" i="6"/>
  <c r="E109" i="6" s="1"/>
  <c r="E107" i="6"/>
  <c r="A53" i="3"/>
  <c r="A55" i="3" s="1"/>
  <c r="A57" i="3" s="1"/>
  <c r="H233" i="6" l="1"/>
  <c r="F234" i="6"/>
  <c r="G233" i="6"/>
  <c r="E110" i="6"/>
  <c r="A60" i="3"/>
  <c r="A58" i="3"/>
  <c r="A62" i="3" s="1"/>
  <c r="F235" i="6" l="1"/>
  <c r="H234" i="6"/>
  <c r="G234" i="6"/>
  <c r="E112" i="6"/>
  <c r="E111" i="6"/>
  <c r="A59" i="3"/>
  <c r="A61" i="3" s="1"/>
  <c r="G235" i="6" l="1"/>
  <c r="H235" i="6"/>
  <c r="F236" i="6"/>
  <c r="E113" i="6"/>
  <c r="E114" i="6"/>
  <c r="A63" i="3"/>
  <c r="A64" i="3"/>
  <c r="A66" i="3"/>
  <c r="G236" i="6" l="1"/>
  <c r="H236" i="6"/>
  <c r="F237" i="6"/>
  <c r="E115" i="6"/>
  <c r="E116" i="6"/>
  <c r="E117" i="6" s="1"/>
  <c r="A65" i="3"/>
  <c r="A67" i="3" s="1"/>
  <c r="A68" i="3"/>
  <c r="H237" i="6" l="1"/>
  <c r="G237" i="6"/>
  <c r="E118" i="6" s="1"/>
  <c r="F238" i="6"/>
  <c r="A70" i="3"/>
  <c r="A72" i="3"/>
  <c r="A69" i="3"/>
  <c r="F239" i="6" l="1"/>
  <c r="H238" i="6"/>
  <c r="G238" i="6"/>
  <c r="E119" i="6"/>
  <c r="E120" i="6"/>
  <c r="E121" i="6" s="1"/>
  <c r="A71" i="3"/>
  <c r="A73" i="3" s="1"/>
  <c r="A74" i="3"/>
  <c r="F240" i="6" l="1"/>
  <c r="G239" i="6"/>
  <c r="H239" i="6"/>
  <c r="E122" i="6"/>
  <c r="A76" i="3"/>
  <c r="A78" i="3"/>
  <c r="A75" i="3"/>
  <c r="G240" i="6" l="1"/>
  <c r="H240" i="6"/>
  <c r="F241" i="6"/>
  <c r="E124" i="6"/>
  <c r="E125" i="6" s="1"/>
  <c r="E123" i="6"/>
  <c r="A80" i="3"/>
  <c r="A77" i="3"/>
  <c r="A82" i="3" s="1"/>
  <c r="H241" i="6" l="1"/>
  <c r="F242" i="6"/>
  <c r="G241" i="6"/>
  <c r="E126" i="6"/>
  <c r="A79" i="3"/>
  <c r="A84" i="3" s="1"/>
  <c r="F243" i="6" l="1"/>
  <c r="H242" i="6"/>
  <c r="G242" i="6"/>
  <c r="E128" i="6"/>
  <c r="E127" i="6"/>
  <c r="A81" i="3"/>
  <c r="A83" i="3" s="1"/>
  <c r="G243" i="6" l="1"/>
  <c r="F244" i="6"/>
  <c r="H243" i="6"/>
  <c r="E129" i="6"/>
  <c r="E130" i="6"/>
  <c r="A85" i="3"/>
  <c r="A88" i="3"/>
  <c r="A86" i="3"/>
  <c r="G244" i="6" l="1"/>
  <c r="H244" i="6"/>
  <c r="F245" i="6"/>
  <c r="E131" i="6"/>
  <c r="E132" i="6"/>
  <c r="A90" i="3"/>
  <c r="A87" i="3"/>
  <c r="A92" i="3" s="1"/>
  <c r="H245" i="6" l="1"/>
  <c r="F246" i="6"/>
  <c r="G245" i="6"/>
  <c r="E134" i="6"/>
  <c r="E133" i="6"/>
  <c r="A89" i="3"/>
  <c r="A94" i="3" s="1"/>
  <c r="F247" i="6" l="1"/>
  <c r="G246" i="6"/>
  <c r="H246" i="6"/>
  <c r="E136" i="6"/>
  <c r="E137" i="6" s="1"/>
  <c r="E135" i="6"/>
  <c r="A91" i="3"/>
  <c r="A93" i="3" s="1"/>
  <c r="A95" i="3" s="1"/>
  <c r="G247" i="6" l="1"/>
  <c r="E138" i="6" s="1"/>
  <c r="H247" i="6"/>
  <c r="A96" i="3"/>
  <c r="A97" i="3" s="1"/>
  <c r="A98" i="3"/>
  <c r="R487" i="2" l="1" a="1"/>
  <c r="R487" i="2" s="1"/>
  <c r="E139" i="6"/>
  <c r="R489" i="2" s="1" a="1"/>
  <c r="R489" i="2" s="1"/>
  <c r="R154" i="7" a="1"/>
  <c r="R154" i="7" s="1"/>
  <c r="S154" i="7" s="1"/>
  <c r="R35" i="2" a="1"/>
  <c r="R35" i="2" s="1"/>
  <c r="S35" i="2" s="1"/>
  <c r="R622" i="7" a="1"/>
  <c r="R622" i="7" s="1"/>
  <c r="S622" i="7" s="1"/>
  <c r="R60" i="7" a="1"/>
  <c r="R60" i="7" s="1"/>
  <c r="S60" i="7" s="1"/>
  <c r="R499" i="2" a="1"/>
  <c r="R499" i="2" s="1"/>
  <c r="S499" i="2" s="1"/>
  <c r="R499" i="7" a="1"/>
  <c r="R499" i="7" s="1"/>
  <c r="S499" i="7" s="1"/>
  <c r="A100" i="3"/>
  <c r="A99" i="3"/>
  <c r="A102" i="3"/>
  <c r="R482" i="2" l="1" a="1"/>
  <c r="R482" i="2" s="1"/>
  <c r="R485" i="2" a="1"/>
  <c r="R485" i="2" s="1"/>
  <c r="R484" i="2" a="1"/>
  <c r="R484" i="2" s="1"/>
  <c r="R483" i="2" a="1"/>
  <c r="R483" i="2" s="1"/>
  <c r="R480" i="2" a="1"/>
  <c r="R480" i="2" s="1"/>
  <c r="R486" i="2" a="1"/>
  <c r="R486" i="2" s="1"/>
  <c r="R329" i="2" a="1"/>
  <c r="R329" i="2" s="1"/>
  <c r="S329" i="2" s="1"/>
  <c r="R479" i="2" a="1"/>
  <c r="R479" i="2" s="1"/>
  <c r="R481" i="2" a="1"/>
  <c r="R481" i="2" s="1"/>
  <c r="R488" i="2" a="1"/>
  <c r="R488" i="2" s="1"/>
  <c r="R55" i="2" a="1"/>
  <c r="R55" i="2" s="1"/>
  <c r="S55" i="2" s="1"/>
  <c r="R68" i="7" a="1"/>
  <c r="R68" i="7" s="1"/>
  <c r="S68" i="7" s="1"/>
  <c r="R233" i="7" a="1"/>
  <c r="R233" i="7" s="1"/>
  <c r="S233" i="7" s="1"/>
  <c r="R222" i="2" a="1"/>
  <c r="R222" i="2" s="1"/>
  <c r="S222" i="2" s="1"/>
  <c r="R97" i="7" a="1"/>
  <c r="R97" i="7" s="1"/>
  <c r="S97" i="7" s="1"/>
  <c r="R613" i="7" a="1"/>
  <c r="R613" i="7" s="1"/>
  <c r="S613" i="7" s="1"/>
  <c r="R658" i="7" a="1"/>
  <c r="R658" i="7" s="1"/>
  <c r="S658" i="7" s="1"/>
  <c r="R632" i="2" a="1"/>
  <c r="R632" i="2" s="1"/>
  <c r="S632" i="2" s="1"/>
  <c r="R184" i="2" a="1"/>
  <c r="R184" i="2" s="1"/>
  <c r="S184" i="2" s="1"/>
  <c r="R557" i="7" a="1"/>
  <c r="R557" i="7" s="1"/>
  <c r="S557" i="7" s="1"/>
  <c r="R673" i="7" a="1"/>
  <c r="R673" i="7" s="1"/>
  <c r="S673" i="7" s="1"/>
  <c r="R576" i="7" a="1"/>
  <c r="R576" i="7" s="1"/>
  <c r="S576" i="7" s="1"/>
  <c r="R433" i="2" a="1"/>
  <c r="R433" i="2" s="1"/>
  <c r="S433" i="2" s="1"/>
  <c r="R292" i="2" a="1"/>
  <c r="R292" i="2" s="1"/>
  <c r="S292" i="2" s="1"/>
  <c r="R702" i="2" a="1"/>
  <c r="R702" i="2" s="1"/>
  <c r="S702" i="2" s="1"/>
  <c r="R150" i="7" a="1"/>
  <c r="R150" i="7" s="1"/>
  <c r="S150" i="7" s="1"/>
  <c r="R48" i="2" a="1"/>
  <c r="R48" i="2" s="1"/>
  <c r="S48" i="2" s="1"/>
  <c r="R24" i="2" a="1"/>
  <c r="R24" i="2" s="1"/>
  <c r="S24" i="2" s="1"/>
  <c r="R159" i="7" a="1"/>
  <c r="R159" i="7" s="1"/>
  <c r="S159" i="7" s="1"/>
  <c r="R317" i="7" a="1"/>
  <c r="R317" i="7" s="1"/>
  <c r="S317" i="7" s="1"/>
  <c r="R227" i="2" a="1"/>
  <c r="R227" i="2" s="1"/>
  <c r="S227" i="2" s="1"/>
  <c r="R638" i="2" a="1"/>
  <c r="R638" i="2" s="1"/>
  <c r="S638" i="2" s="1"/>
  <c r="R19" i="7" a="1"/>
  <c r="R19" i="7" s="1"/>
  <c r="S19" i="7" s="1"/>
  <c r="R659" i="7" a="1"/>
  <c r="R659" i="7" s="1"/>
  <c r="S659" i="7" s="1"/>
  <c r="R506" i="2" a="1"/>
  <c r="R506" i="2" s="1"/>
  <c r="S506" i="2" s="1"/>
  <c r="R204" i="7" a="1"/>
  <c r="R204" i="7" s="1"/>
  <c r="S204" i="7" s="1"/>
  <c r="R368" i="2" a="1"/>
  <c r="R368" i="2" s="1"/>
  <c r="S368" i="2" s="1"/>
  <c r="R310" i="2" a="1"/>
  <c r="R310" i="2" s="1"/>
  <c r="S310" i="2" s="1"/>
  <c r="R283" i="2" a="1"/>
  <c r="R283" i="2" s="1"/>
  <c r="S283" i="2" s="1"/>
  <c r="R355" i="2" a="1"/>
  <c r="R355" i="2" s="1"/>
  <c r="S355" i="2" s="1"/>
  <c r="R409" i="2" a="1"/>
  <c r="R409" i="2" s="1"/>
  <c r="S409" i="2" s="1"/>
  <c r="R693" i="7" a="1"/>
  <c r="R693" i="7" s="1"/>
  <c r="S693" i="7" s="1"/>
  <c r="R334" i="2" a="1"/>
  <c r="R334" i="2" s="1"/>
  <c r="S334" i="2" s="1"/>
  <c r="R94" i="2" a="1"/>
  <c r="R94" i="2" s="1"/>
  <c r="S94" i="2" s="1"/>
  <c r="R490" i="7" a="1"/>
  <c r="R490" i="7" s="1"/>
  <c r="S490" i="7" s="1"/>
  <c r="R18" i="2" a="1"/>
  <c r="R18" i="2" s="1"/>
  <c r="S18" i="2" s="1"/>
  <c r="R718" i="7" a="1"/>
  <c r="R718" i="7" s="1"/>
  <c r="S718" i="7" s="1"/>
  <c r="R543" i="2" a="1"/>
  <c r="R543" i="2" s="1"/>
  <c r="S543" i="2" s="1"/>
  <c r="R431" i="2" a="1"/>
  <c r="R431" i="2" s="1"/>
  <c r="S431" i="2" s="1"/>
  <c r="R695" i="7" a="1"/>
  <c r="R695" i="7" s="1"/>
  <c r="S695" i="7" s="1"/>
  <c r="R153" i="7" a="1"/>
  <c r="R153" i="7" s="1"/>
  <c r="S153" i="7" s="1"/>
  <c r="R259" i="7" a="1"/>
  <c r="R259" i="7" s="1"/>
  <c r="S259" i="7" s="1"/>
  <c r="R565" i="2" a="1"/>
  <c r="R565" i="2" s="1"/>
  <c r="S565" i="2" s="1"/>
  <c r="R276" i="7" a="1"/>
  <c r="R276" i="7" s="1"/>
  <c r="S276" i="7" s="1"/>
  <c r="R51" i="7" a="1"/>
  <c r="R51" i="7" s="1"/>
  <c r="S51" i="7" s="1"/>
  <c r="R321" i="2" a="1"/>
  <c r="R321" i="2" s="1"/>
  <c r="S321" i="2" s="1"/>
  <c r="R114" i="2" a="1"/>
  <c r="R114" i="2" s="1"/>
  <c r="S114" i="2" s="1"/>
  <c r="R209" i="2" a="1"/>
  <c r="R209" i="2" s="1"/>
  <c r="S209" i="2" s="1"/>
  <c r="R564" i="2" a="1"/>
  <c r="R564" i="2" s="1"/>
  <c r="S564" i="2" s="1"/>
  <c r="R367" i="2" a="1"/>
  <c r="R367" i="2" s="1"/>
  <c r="S367" i="2" s="1"/>
  <c r="R532" i="7" a="1"/>
  <c r="R532" i="7" s="1"/>
  <c r="S532" i="7" s="1"/>
  <c r="R140" i="2" a="1"/>
  <c r="R140" i="2" s="1"/>
  <c r="S140" i="2" s="1"/>
  <c r="R234" i="2" a="1"/>
  <c r="R234" i="2" s="1"/>
  <c r="S234" i="2" s="1"/>
  <c r="R121" i="2" a="1"/>
  <c r="R121" i="2" s="1"/>
  <c r="S121" i="2" s="1"/>
  <c r="R12" i="2" a="1"/>
  <c r="R12" i="2" s="1"/>
  <c r="S12" i="2" s="1"/>
  <c r="R478" i="7" a="1"/>
  <c r="R478" i="7" s="1"/>
  <c r="S478" i="7" s="1"/>
  <c r="R709" i="7" a="1"/>
  <c r="R709" i="7" s="1"/>
  <c r="S709" i="7" s="1"/>
  <c r="R330" i="2" a="1"/>
  <c r="R330" i="2" s="1"/>
  <c r="S330" i="2" s="1"/>
  <c r="R496" i="2" a="1"/>
  <c r="R496" i="2" s="1"/>
  <c r="S496" i="2" s="1"/>
  <c r="R175" i="2" a="1"/>
  <c r="R175" i="2" s="1"/>
  <c r="S175" i="2" s="1"/>
  <c r="R377" i="7" a="1"/>
  <c r="R377" i="7" s="1"/>
  <c r="S377" i="7" s="1"/>
  <c r="R470" i="2" a="1"/>
  <c r="R470" i="2" s="1"/>
  <c r="S470" i="2" s="1"/>
  <c r="R288" i="7" a="1"/>
  <c r="R288" i="7" s="1"/>
  <c r="S288" i="7" s="1"/>
  <c r="R374" i="2" a="1"/>
  <c r="R374" i="2" s="1"/>
  <c r="S374" i="2" s="1"/>
  <c r="R171" i="2" a="1"/>
  <c r="R171" i="2" s="1"/>
  <c r="S171" i="2" s="1"/>
  <c r="R537" i="2" a="1"/>
  <c r="R537" i="2" s="1"/>
  <c r="S537" i="2" s="1"/>
  <c r="R266" i="7" a="1"/>
  <c r="R266" i="7" s="1"/>
  <c r="S266" i="7" s="1"/>
  <c r="R243" i="2" a="1"/>
  <c r="R243" i="2" s="1"/>
  <c r="S243" i="2" s="1"/>
  <c r="R219" i="7" a="1"/>
  <c r="R219" i="7" s="1"/>
  <c r="S219" i="7" s="1"/>
  <c r="R140" i="7" a="1"/>
  <c r="R140" i="7" s="1"/>
  <c r="S140" i="7" s="1"/>
  <c r="R92" i="2" a="1"/>
  <c r="R92" i="2" s="1"/>
  <c r="S92" i="2" s="1"/>
  <c r="R71" i="7" a="1"/>
  <c r="R71" i="7" s="1"/>
  <c r="S71" i="7" s="1"/>
  <c r="R313" i="2" a="1"/>
  <c r="R313" i="2" s="1"/>
  <c r="S313" i="2" s="1"/>
  <c r="R96" i="2" a="1"/>
  <c r="R96" i="2" s="1"/>
  <c r="S96" i="2" s="1"/>
  <c r="R56" i="2" a="1"/>
  <c r="R56" i="2" s="1"/>
  <c r="S56" i="2" s="1"/>
  <c r="R432" i="2" a="1"/>
  <c r="R432" i="2" s="1"/>
  <c r="S432" i="2" s="1"/>
  <c r="R26" i="2" a="1"/>
  <c r="R26" i="2" s="1"/>
  <c r="S26" i="2" s="1"/>
  <c r="S484" i="2"/>
  <c r="R287" i="7" a="1"/>
  <c r="R287" i="7" s="1"/>
  <c r="S287" i="7" s="1"/>
  <c r="R41" i="2" a="1"/>
  <c r="R41" i="2" s="1"/>
  <c r="S41" i="2" s="1"/>
  <c r="R353" i="2" a="1"/>
  <c r="R353" i="2" s="1"/>
  <c r="S353" i="2" s="1"/>
  <c r="R312" i="2" a="1"/>
  <c r="R312" i="2" s="1"/>
  <c r="S312" i="2" s="1"/>
  <c r="R188" i="7" a="1"/>
  <c r="R188" i="7" s="1"/>
  <c r="S188" i="7" s="1"/>
  <c r="R539" i="7" a="1"/>
  <c r="R539" i="7" s="1"/>
  <c r="S539" i="7" s="1"/>
  <c r="R58" i="2" a="1"/>
  <c r="R58" i="2" s="1"/>
  <c r="S58" i="2" s="1"/>
  <c r="R73" i="7" a="1"/>
  <c r="R73" i="7" s="1"/>
  <c r="S73" i="7" s="1"/>
  <c r="R423" i="2" a="1"/>
  <c r="R423" i="2" s="1"/>
  <c r="S423" i="2" s="1"/>
  <c r="R131" i="7" a="1"/>
  <c r="R131" i="7" s="1"/>
  <c r="S131" i="7" s="1"/>
  <c r="R162" i="7" a="1"/>
  <c r="R162" i="7" s="1"/>
  <c r="S162" i="7" s="1"/>
  <c r="R172" i="7" a="1"/>
  <c r="R172" i="7" s="1"/>
  <c r="S172" i="7" s="1"/>
  <c r="R696" i="7" a="1"/>
  <c r="R696" i="7" s="1"/>
  <c r="S696" i="7" s="1"/>
  <c r="R611" i="7" a="1"/>
  <c r="R611" i="7" s="1"/>
  <c r="S611" i="7" s="1"/>
  <c r="R332" i="7" a="1"/>
  <c r="R332" i="7" s="1"/>
  <c r="S332" i="7" s="1"/>
  <c r="R445" i="7" a="1"/>
  <c r="R445" i="7" s="1"/>
  <c r="S445" i="7" s="1"/>
  <c r="R491" i="2" a="1"/>
  <c r="R491" i="2" s="1"/>
  <c r="S491" i="2" s="1"/>
  <c r="R265" i="2" a="1"/>
  <c r="R265" i="2" s="1"/>
  <c r="S265" i="2" s="1"/>
  <c r="R504" i="7" a="1"/>
  <c r="R504" i="7" s="1"/>
  <c r="S504" i="7" s="1"/>
  <c r="R291" i="7" a="1"/>
  <c r="R291" i="7" s="1"/>
  <c r="S291" i="7" s="1"/>
  <c r="R211" i="2" a="1"/>
  <c r="R211" i="2" s="1"/>
  <c r="S211" i="2" s="1"/>
  <c r="R384" i="2" a="1"/>
  <c r="R384" i="2" s="1"/>
  <c r="S384" i="2" s="1"/>
  <c r="R307" i="2" a="1"/>
  <c r="R307" i="2" s="1"/>
  <c r="S307" i="2" s="1"/>
  <c r="R40" i="7" a="1"/>
  <c r="R40" i="7" s="1"/>
  <c r="S40" i="7" s="1"/>
  <c r="R531" i="2" a="1"/>
  <c r="R531" i="2" s="1"/>
  <c r="S531" i="2" s="1"/>
  <c r="R470" i="7" a="1"/>
  <c r="R470" i="7" s="1"/>
  <c r="S470" i="7" s="1"/>
  <c r="R269" i="2" a="1"/>
  <c r="R269" i="2" s="1"/>
  <c r="S269" i="2" s="1"/>
  <c r="R674" i="7" a="1"/>
  <c r="R674" i="7" s="1"/>
  <c r="S674" i="7" s="1"/>
  <c r="R710" i="2" a="1"/>
  <c r="R710" i="2" s="1"/>
  <c r="S710" i="2" s="1"/>
  <c r="R566" i="7" a="1"/>
  <c r="R566" i="7" s="1"/>
  <c r="S566" i="7" s="1"/>
  <c r="R311" i="7" a="1"/>
  <c r="R311" i="7" s="1"/>
  <c r="S311" i="7" s="1"/>
  <c r="R580" i="7" a="1"/>
  <c r="R580" i="7" s="1"/>
  <c r="S580" i="7" s="1"/>
  <c r="R75" i="7" a="1"/>
  <c r="R75" i="7" s="1"/>
  <c r="S75" i="7" s="1"/>
  <c r="R450" i="2" a="1"/>
  <c r="R450" i="2" s="1"/>
  <c r="S450" i="2" s="1"/>
  <c r="R570" i="2" a="1"/>
  <c r="R570" i="2" s="1"/>
  <c r="S570" i="2" s="1"/>
  <c r="R50" i="7" a="1"/>
  <c r="R50" i="7" s="1"/>
  <c r="S50" i="7" s="1"/>
  <c r="R525" i="7" a="1"/>
  <c r="R525" i="7" s="1"/>
  <c r="S525" i="7" s="1"/>
  <c r="R616" i="7" a="1"/>
  <c r="R616" i="7" s="1"/>
  <c r="S616" i="7" s="1"/>
  <c r="R236" i="2" a="1"/>
  <c r="R236" i="2" s="1"/>
  <c r="S236" i="2" s="1"/>
  <c r="R370" i="2" a="1"/>
  <c r="R370" i="2" s="1"/>
  <c r="S370" i="2" s="1"/>
  <c r="R449" i="7" a="1"/>
  <c r="R449" i="7" s="1"/>
  <c r="S449" i="7" s="1"/>
  <c r="R107" i="7" a="1"/>
  <c r="R107" i="7" s="1"/>
  <c r="S107" i="7" s="1"/>
  <c r="R363" i="7" a="1"/>
  <c r="R363" i="7" s="1"/>
  <c r="S363" i="7" s="1"/>
  <c r="R138" i="7" a="1"/>
  <c r="R138" i="7" s="1"/>
  <c r="S138" i="7" s="1"/>
  <c r="R307" i="7" a="1"/>
  <c r="R307" i="7" s="1"/>
  <c r="S307" i="7" s="1"/>
  <c r="R2" i="7" a="1"/>
  <c r="R2" i="7" s="1"/>
  <c r="S2" i="7" s="1"/>
  <c r="R511" i="2" a="1"/>
  <c r="R511" i="2" s="1"/>
  <c r="S511" i="2" s="1"/>
  <c r="R14" i="2" a="1"/>
  <c r="R14" i="2" s="1"/>
  <c r="S14" i="2" s="1"/>
  <c r="R490" i="2" a="1"/>
  <c r="R490" i="2" s="1"/>
  <c r="S490" i="2" s="1"/>
  <c r="R617" i="2" a="1"/>
  <c r="R617" i="2" s="1"/>
  <c r="S617" i="2" s="1"/>
  <c r="R237" i="7" a="1"/>
  <c r="R237" i="7" s="1"/>
  <c r="S237" i="7" s="1"/>
  <c r="R365" i="7" a="1"/>
  <c r="R365" i="7" s="1"/>
  <c r="S365" i="7" s="1"/>
  <c r="R559" i="7" a="1"/>
  <c r="R559" i="7" s="1"/>
  <c r="S559" i="7" s="1"/>
  <c r="R419" i="7" a="1"/>
  <c r="R419" i="7" s="1"/>
  <c r="S419" i="7" s="1"/>
  <c r="R395" i="2" a="1"/>
  <c r="R395" i="2" s="1"/>
  <c r="S395" i="2" s="1"/>
  <c r="R337" i="7" a="1"/>
  <c r="R337" i="7" s="1"/>
  <c r="S337" i="7" s="1"/>
  <c r="R104" i="2" a="1"/>
  <c r="R104" i="2" s="1"/>
  <c r="S104" i="2" s="1"/>
  <c r="R103" i="2" a="1"/>
  <c r="R103" i="2" s="1"/>
  <c r="S103" i="2" s="1"/>
  <c r="R304" i="2" a="1"/>
  <c r="R304" i="2" s="1"/>
  <c r="S304" i="2" s="1"/>
  <c r="R257" i="7" a="1"/>
  <c r="R257" i="7" s="1"/>
  <c r="S257" i="7" s="1"/>
  <c r="R125" i="2" a="1"/>
  <c r="R125" i="2" s="1"/>
  <c r="S125" i="2" s="1"/>
  <c r="R691" i="2" a="1"/>
  <c r="R691" i="2" s="1"/>
  <c r="S691" i="2" s="1"/>
  <c r="R282" i="7" a="1"/>
  <c r="R282" i="7" s="1"/>
  <c r="S282" i="7" s="1"/>
  <c r="R358" i="7" a="1"/>
  <c r="R358" i="7" s="1"/>
  <c r="S358" i="7" s="1"/>
  <c r="R161" i="7" a="1"/>
  <c r="R161" i="7" s="1"/>
  <c r="S161" i="7" s="1"/>
  <c r="R723" i="7" a="1"/>
  <c r="R723" i="7" s="1"/>
  <c r="S723" i="7" s="1"/>
  <c r="R701" i="7" a="1"/>
  <c r="R701" i="7" s="1"/>
  <c r="S701" i="7" s="1"/>
  <c r="R533" i="2" a="1"/>
  <c r="R533" i="2" s="1"/>
  <c r="S533" i="2" s="1"/>
  <c r="R435" i="2" a="1"/>
  <c r="R435" i="2" s="1"/>
  <c r="S435" i="2" s="1"/>
  <c r="R479" i="7" a="1"/>
  <c r="R479" i="7" s="1"/>
  <c r="S479" i="7" s="1"/>
  <c r="R364" i="2" a="1"/>
  <c r="R364" i="2" s="1"/>
  <c r="S364" i="2" s="1"/>
  <c r="R558" i="2" a="1"/>
  <c r="R558" i="2" s="1"/>
  <c r="S558" i="2" s="1"/>
  <c r="R579" i="2" a="1"/>
  <c r="R579" i="2" s="1"/>
  <c r="S579" i="2" s="1"/>
  <c r="R130" i="7" a="1"/>
  <c r="R130" i="7" s="1"/>
  <c r="S130" i="7" s="1"/>
  <c r="R83" i="2" a="1"/>
  <c r="R83" i="2" s="1"/>
  <c r="S83" i="2" s="1"/>
  <c r="R446" i="7" a="1"/>
  <c r="R446" i="7" s="1"/>
  <c r="S446" i="7" s="1"/>
  <c r="R614" i="7" a="1"/>
  <c r="R614" i="7" s="1"/>
  <c r="S614" i="7" s="1"/>
  <c r="R497" i="2" a="1"/>
  <c r="R497" i="2" s="1"/>
  <c r="S497" i="2" s="1"/>
  <c r="R457" i="2" a="1"/>
  <c r="R457" i="2" s="1"/>
  <c r="S457" i="2" s="1"/>
  <c r="R591" i="7" a="1"/>
  <c r="R591" i="7" s="1"/>
  <c r="S591" i="7" s="1"/>
  <c r="R322" i="2" a="1"/>
  <c r="R322" i="2" s="1"/>
  <c r="S322" i="2" s="1"/>
  <c r="R426" i="7" a="1"/>
  <c r="R426" i="7" s="1"/>
  <c r="S426" i="7" s="1"/>
  <c r="R77" i="2" a="1"/>
  <c r="R77" i="2" s="1"/>
  <c r="S77" i="2" s="1"/>
  <c r="R295" i="7" a="1"/>
  <c r="R295" i="7" s="1"/>
  <c r="S295" i="7" s="1"/>
  <c r="R326" i="7" a="1"/>
  <c r="R326" i="7" s="1"/>
  <c r="S326" i="7" s="1"/>
  <c r="R431" i="7" a="1"/>
  <c r="R431" i="7" s="1"/>
  <c r="S431" i="7" s="1"/>
  <c r="R441" i="7" a="1"/>
  <c r="R441" i="7" s="1"/>
  <c r="S441" i="7" s="1"/>
  <c r="R386" i="7" a="1"/>
  <c r="R386" i="7" s="1"/>
  <c r="S386" i="7" s="1"/>
  <c r="R717" i="7" a="1"/>
  <c r="R717" i="7" s="1"/>
  <c r="S717" i="7" s="1"/>
  <c r="R530" i="7" a="1"/>
  <c r="R530" i="7" s="1"/>
  <c r="S530" i="7" s="1"/>
  <c r="R319" i="2" a="1"/>
  <c r="R319" i="2" s="1"/>
  <c r="S319" i="2" s="1"/>
  <c r="R427" i="7" a="1"/>
  <c r="R427" i="7" s="1"/>
  <c r="S427" i="7" s="1"/>
  <c r="R202" i="7" a="1"/>
  <c r="R202" i="7" s="1"/>
  <c r="S202" i="7" s="1"/>
  <c r="R550" i="2" a="1"/>
  <c r="R550" i="2" s="1"/>
  <c r="S550" i="2" s="1"/>
  <c r="R195" i="2" a="1"/>
  <c r="R195" i="2" s="1"/>
  <c r="S195" i="2" s="1"/>
  <c r="R20" i="2" a="1"/>
  <c r="R20" i="2" s="1"/>
  <c r="S20" i="2" s="1"/>
  <c r="R469" i="7" a="1"/>
  <c r="R469" i="7" s="1"/>
  <c r="S469" i="7" s="1"/>
  <c r="R602" i="2" a="1"/>
  <c r="R602" i="2" s="1"/>
  <c r="S602" i="2" s="1"/>
  <c r="R408" i="2" a="1"/>
  <c r="R408" i="2" s="1"/>
  <c r="S408" i="2" s="1"/>
  <c r="R4" i="7" a="1"/>
  <c r="R4" i="7" s="1"/>
  <c r="S4" i="7" s="1"/>
  <c r="R462" i="2" a="1"/>
  <c r="R462" i="2" s="1"/>
  <c r="S462" i="2" s="1"/>
  <c r="R495" i="2" a="1"/>
  <c r="R495" i="2" s="1"/>
  <c r="S495" i="2" s="1"/>
  <c r="R621" i="7" a="1"/>
  <c r="R621" i="7" s="1"/>
  <c r="S621" i="7" s="1"/>
  <c r="R702" i="7" a="1"/>
  <c r="R702" i="7" s="1"/>
  <c r="S702" i="7" s="1"/>
  <c r="R11" i="2" a="1"/>
  <c r="R11" i="2" s="1"/>
  <c r="S11" i="2" s="1"/>
  <c r="R381" i="2" a="1"/>
  <c r="R381" i="2" s="1"/>
  <c r="S381" i="2" s="1"/>
  <c r="R149" i="7" a="1"/>
  <c r="R149" i="7" s="1"/>
  <c r="S149" i="7" s="1"/>
  <c r="R342" i="2" a="1"/>
  <c r="R342" i="2" s="1"/>
  <c r="S342" i="2" s="1"/>
  <c r="R306" i="2" a="1"/>
  <c r="R306" i="2" s="1"/>
  <c r="S306" i="2" s="1"/>
  <c r="R376" i="7" a="1"/>
  <c r="R376" i="7" s="1"/>
  <c r="S376" i="7" s="1"/>
  <c r="R39" i="7" a="1"/>
  <c r="R39" i="7" s="1"/>
  <c r="S39" i="7" s="1"/>
  <c r="R145" i="2" a="1"/>
  <c r="R145" i="2" s="1"/>
  <c r="S145" i="2" s="1"/>
  <c r="R222" i="7" a="1"/>
  <c r="R222" i="7" s="1"/>
  <c r="S222" i="7" s="1"/>
  <c r="R460" i="2" a="1"/>
  <c r="R460" i="2" s="1"/>
  <c r="S460" i="2" s="1"/>
  <c r="R147" i="2" a="1"/>
  <c r="R147" i="2" s="1"/>
  <c r="S147" i="2" s="1"/>
  <c r="R635" i="7" a="1"/>
  <c r="R635" i="7" s="1"/>
  <c r="S635" i="7" s="1"/>
  <c r="R199" i="7" a="1"/>
  <c r="R199" i="7" s="1"/>
  <c r="S199" i="7" s="1"/>
  <c r="R299" i="2" a="1"/>
  <c r="R299" i="2" s="1"/>
  <c r="S299" i="2" s="1"/>
  <c r="R587" i="7" a="1"/>
  <c r="R587" i="7" s="1"/>
  <c r="S587" i="7" s="1"/>
  <c r="R61" i="2" a="1"/>
  <c r="R61" i="2" s="1"/>
  <c r="S61" i="2" s="1"/>
  <c r="R89" i="7" a="1"/>
  <c r="R89" i="7" s="1"/>
  <c r="S89" i="7" s="1"/>
  <c r="R270" i="2" a="1"/>
  <c r="R270" i="2" s="1"/>
  <c r="S270" i="2" s="1"/>
  <c r="R425" i="2" a="1"/>
  <c r="R425" i="2" s="1"/>
  <c r="S425" i="2" s="1"/>
  <c r="R649" i="2" a="1"/>
  <c r="R649" i="2" s="1"/>
  <c r="S649" i="2" s="1"/>
  <c r="R95" i="2" a="1"/>
  <c r="R95" i="2" s="1"/>
  <c r="S95" i="2" s="1"/>
  <c r="R600" i="7" a="1"/>
  <c r="R600" i="7" s="1"/>
  <c r="S600" i="7" s="1"/>
  <c r="R544" i="2" a="1"/>
  <c r="R544" i="2" s="1"/>
  <c r="S544" i="2" s="1"/>
  <c r="R694" i="2" a="1"/>
  <c r="R694" i="2" s="1"/>
  <c r="S694" i="2" s="1"/>
  <c r="R178" i="7" a="1"/>
  <c r="R178" i="7" s="1"/>
  <c r="S178" i="7" s="1"/>
  <c r="R148" i="2" a="1"/>
  <c r="R148" i="2" s="1"/>
  <c r="S148" i="2" s="1"/>
  <c r="R361" i="2" a="1"/>
  <c r="R361" i="2" s="1"/>
  <c r="S361" i="2" s="1"/>
  <c r="R343" i="2" a="1"/>
  <c r="R343" i="2" s="1"/>
  <c r="S343" i="2" s="1"/>
  <c r="R628" i="7" a="1"/>
  <c r="R628" i="7" s="1"/>
  <c r="S628" i="7" s="1"/>
  <c r="R91" i="7" a="1"/>
  <c r="R91" i="7" s="1"/>
  <c r="S91" i="7" s="1"/>
  <c r="R686" i="7" a="1"/>
  <c r="R686" i="7" s="1"/>
  <c r="S686" i="7" s="1"/>
  <c r="R544" i="7" a="1"/>
  <c r="R544" i="7" s="1"/>
  <c r="S544" i="7" s="1"/>
  <c r="R344" i="7" a="1"/>
  <c r="R344" i="7" s="1"/>
  <c r="S344" i="7" s="1"/>
  <c r="R500" i="7" a="1"/>
  <c r="R500" i="7" s="1"/>
  <c r="S500" i="7" s="1"/>
  <c r="R223" i="2" a="1"/>
  <c r="R223" i="2" s="1"/>
  <c r="S223" i="2" s="1"/>
  <c r="R14" i="7" a="1"/>
  <c r="R14" i="7" s="1"/>
  <c r="S14" i="7" s="1"/>
  <c r="R474" i="2" a="1"/>
  <c r="R474" i="2" s="1"/>
  <c r="S474" i="2" s="1"/>
  <c r="R56" i="7" a="1"/>
  <c r="R56" i="7" s="1"/>
  <c r="S56" i="7" s="1"/>
  <c r="R115" i="2" a="1"/>
  <c r="R115" i="2" s="1"/>
  <c r="S115" i="2" s="1"/>
  <c r="R510" i="2" a="1"/>
  <c r="R510" i="2" s="1"/>
  <c r="S510" i="2" s="1"/>
  <c r="R375" i="7" a="1"/>
  <c r="R375" i="7" s="1"/>
  <c r="S375" i="7" s="1"/>
  <c r="R189" i="2" a="1"/>
  <c r="R189" i="2" s="1"/>
  <c r="S189" i="2" s="1"/>
  <c r="R333" i="2" a="1"/>
  <c r="R333" i="2" s="1"/>
  <c r="S333" i="2" s="1"/>
  <c r="S480" i="2"/>
  <c r="R596" i="7" a="1"/>
  <c r="R596" i="7" s="1"/>
  <c r="S596" i="7" s="1"/>
  <c r="R517" i="2" a="1"/>
  <c r="R517" i="2" s="1"/>
  <c r="S517" i="2" s="1"/>
  <c r="R194" i="7" a="1"/>
  <c r="R194" i="7" s="1"/>
  <c r="S194" i="7" s="1"/>
  <c r="R452" i="7" a="1"/>
  <c r="R452" i="7" s="1"/>
  <c r="S452" i="7" s="1"/>
  <c r="R708" i="2" a="1"/>
  <c r="R708" i="2" s="1"/>
  <c r="S708" i="2" s="1"/>
  <c r="R150" i="2" a="1"/>
  <c r="R150" i="2" s="1"/>
  <c r="S150" i="2" s="1"/>
  <c r="R109" i="2" a="1"/>
  <c r="R109" i="2" s="1"/>
  <c r="S109" i="2" s="1"/>
  <c r="R45" i="7" a="1"/>
  <c r="R45" i="7" s="1"/>
  <c r="S45" i="7" s="1"/>
  <c r="R660" i="2" a="1"/>
  <c r="R660" i="2" s="1"/>
  <c r="S660" i="2" s="1"/>
  <c r="R139" i="7" a="1"/>
  <c r="R139" i="7" s="1"/>
  <c r="S139" i="7" s="1"/>
  <c r="R366" i="7" a="1"/>
  <c r="R366" i="7" s="1"/>
  <c r="S366" i="7" s="1"/>
  <c r="R268" i="2" a="1"/>
  <c r="R268" i="2" s="1"/>
  <c r="S268" i="2" s="1"/>
  <c r="R251" i="2" a="1"/>
  <c r="R251" i="2" s="1"/>
  <c r="S251" i="2" s="1"/>
  <c r="R356" i="7" a="1"/>
  <c r="R356" i="7" s="1"/>
  <c r="S356" i="7" s="1"/>
  <c r="R666" i="7" a="1"/>
  <c r="R666" i="7" s="1"/>
  <c r="S666" i="7" s="1"/>
  <c r="R341" i="7" a="1"/>
  <c r="R341" i="7" s="1"/>
  <c r="S341" i="7" s="1"/>
  <c r="R675" i="2" a="1"/>
  <c r="R675" i="2" s="1"/>
  <c r="S675" i="2" s="1"/>
  <c r="R102" i="7" a="1"/>
  <c r="R102" i="7" s="1"/>
  <c r="S102" i="7" s="1"/>
  <c r="R120" i="7" a="1"/>
  <c r="R120" i="7" s="1"/>
  <c r="S120" i="7" s="1"/>
  <c r="R390" i="2" a="1"/>
  <c r="R390" i="2" s="1"/>
  <c r="S390" i="2" s="1"/>
  <c r="R369" i="2" a="1"/>
  <c r="R369" i="2" s="1"/>
  <c r="S369" i="2" s="1"/>
  <c r="R657" i="7" a="1"/>
  <c r="R657" i="7" s="1"/>
  <c r="S657" i="7" s="1"/>
  <c r="R503" i="2" a="1"/>
  <c r="R503" i="2" s="1"/>
  <c r="S503" i="2" s="1"/>
  <c r="R645" i="2" a="1"/>
  <c r="R645" i="2" s="1"/>
  <c r="S645" i="2" s="1"/>
  <c r="R315" i="2" a="1"/>
  <c r="R315" i="2" s="1"/>
  <c r="S315" i="2" s="1"/>
  <c r="R205" i="7" a="1"/>
  <c r="R205" i="7" s="1"/>
  <c r="S205" i="7" s="1"/>
  <c r="R127" i="2" a="1"/>
  <c r="R127" i="2" s="1"/>
  <c r="S127" i="2" s="1"/>
  <c r="R99" i="7" a="1"/>
  <c r="R99" i="7" s="1"/>
  <c r="S99" i="7" s="1"/>
  <c r="R536" i="2" a="1"/>
  <c r="R536" i="2" s="1"/>
  <c r="S536" i="2" s="1"/>
  <c r="R655" i="2" a="1"/>
  <c r="R655" i="2" s="1"/>
  <c r="S655" i="2" s="1"/>
  <c r="R262" i="7" a="1"/>
  <c r="R262" i="7" s="1"/>
  <c r="S262" i="7" s="1"/>
  <c r="R374" i="7" a="1"/>
  <c r="R374" i="7" s="1"/>
  <c r="S374" i="7" s="1"/>
  <c r="R264" i="7" a="1"/>
  <c r="R264" i="7" s="1"/>
  <c r="S264" i="7" s="1"/>
  <c r="R301" i="7" a="1"/>
  <c r="R301" i="7" s="1"/>
  <c r="S301" i="7" s="1"/>
  <c r="R115" i="7" a="1"/>
  <c r="R115" i="7" s="1"/>
  <c r="S115" i="7" s="1"/>
  <c r="R67" i="2" a="1"/>
  <c r="R67" i="2" s="1"/>
  <c r="S67" i="2" s="1"/>
  <c r="R519" i="2" a="1"/>
  <c r="R519" i="2" s="1"/>
  <c r="S519" i="2" s="1"/>
  <c r="R252" i="7" a="1"/>
  <c r="R252" i="7" s="1"/>
  <c r="S252" i="7" s="1"/>
  <c r="R658" i="2" a="1"/>
  <c r="R658" i="2" s="1"/>
  <c r="S658" i="2" s="1"/>
  <c r="R206" i="2" a="1"/>
  <c r="R206" i="2" s="1"/>
  <c r="S206" i="2" s="1"/>
  <c r="R25" i="7" a="1"/>
  <c r="R25" i="7" s="1"/>
  <c r="S25" i="7" s="1"/>
  <c r="R260" i="2" a="1"/>
  <c r="R260" i="2" s="1"/>
  <c r="S260" i="2" s="1"/>
  <c r="R706" i="7" a="1"/>
  <c r="R706" i="7" s="1"/>
  <c r="S706" i="7" s="1"/>
  <c r="R701" i="2" a="1"/>
  <c r="R701" i="2" s="1"/>
  <c r="S701" i="2" s="1"/>
  <c r="R598" i="7" a="1"/>
  <c r="R598" i="7" s="1"/>
  <c r="S598" i="7" s="1"/>
  <c r="R609" i="7" a="1"/>
  <c r="R609" i="7" s="1"/>
  <c r="S609" i="7" s="1"/>
  <c r="R185" i="2" a="1"/>
  <c r="R185" i="2" s="1"/>
  <c r="S185" i="2" s="1"/>
  <c r="R47" i="2" a="1"/>
  <c r="R47" i="2" s="1"/>
  <c r="S47" i="2" s="1"/>
  <c r="R606" i="2" a="1"/>
  <c r="R606" i="2" s="1"/>
  <c r="S606" i="2" s="1"/>
  <c r="R46" i="7" a="1"/>
  <c r="R46" i="7" s="1"/>
  <c r="S46" i="7" s="1"/>
  <c r="R208" i="7" a="1"/>
  <c r="R208" i="7" s="1"/>
  <c r="S208" i="7" s="1"/>
  <c r="R634" i="2" a="1"/>
  <c r="R634" i="2" s="1"/>
  <c r="S634" i="2" s="1"/>
  <c r="R700" i="2" a="1"/>
  <c r="R700" i="2" s="1"/>
  <c r="S700" i="2" s="1"/>
  <c r="R174" i="7" a="1"/>
  <c r="R174" i="7" s="1"/>
  <c r="S174" i="7" s="1"/>
  <c r="R456" i="2" a="1"/>
  <c r="R456" i="2" s="1"/>
  <c r="S456" i="2" s="1"/>
  <c r="R566" i="2" a="1"/>
  <c r="R566" i="2" s="1"/>
  <c r="S566" i="2" s="1"/>
  <c r="R350" i="2" a="1"/>
  <c r="R350" i="2" s="1"/>
  <c r="S350" i="2" s="1"/>
  <c r="R353" i="7" a="1"/>
  <c r="R353" i="7" s="1"/>
  <c r="S353" i="7" s="1"/>
  <c r="R623" i="7" a="1"/>
  <c r="R623" i="7" s="1"/>
  <c r="S623" i="7" s="1"/>
  <c r="R521" i="2" a="1"/>
  <c r="R521" i="2" s="1"/>
  <c r="S521" i="2" s="1"/>
  <c r="R561" i="7" a="1"/>
  <c r="R561" i="7" s="1"/>
  <c r="S561" i="7" s="1"/>
  <c r="R227" i="7" a="1"/>
  <c r="R227" i="7" s="1"/>
  <c r="S227" i="7" s="1"/>
  <c r="R41" i="7" a="1"/>
  <c r="R41" i="7" s="1"/>
  <c r="S41" i="7" s="1"/>
  <c r="R146" i="7" a="1"/>
  <c r="R146" i="7" s="1"/>
  <c r="S146" i="7" s="1"/>
  <c r="R577" i="7" a="1"/>
  <c r="R577" i="7" s="1"/>
  <c r="S577" i="7" s="1"/>
  <c r="R506" i="7" a="1"/>
  <c r="R506" i="7" s="1"/>
  <c r="S506" i="7" s="1"/>
  <c r="R567" i="2" a="1"/>
  <c r="R567" i="2" s="1"/>
  <c r="S567" i="2" s="1"/>
  <c r="R151" i="7" a="1"/>
  <c r="R151" i="7" s="1"/>
  <c r="S151" i="7" s="1"/>
  <c r="R633" i="7" a="1"/>
  <c r="R633" i="7" s="1"/>
  <c r="S633" i="7" s="1"/>
  <c r="R210" i="7" a="1"/>
  <c r="R210" i="7" s="1"/>
  <c r="S210" i="7" s="1"/>
  <c r="R542" i="2" a="1"/>
  <c r="R542" i="2" s="1"/>
  <c r="S542" i="2" s="1"/>
  <c r="R286" i="7" a="1"/>
  <c r="R286" i="7" s="1"/>
  <c r="S286" i="7" s="1"/>
  <c r="R122" i="2" a="1"/>
  <c r="R122" i="2" s="1"/>
  <c r="S122" i="2" s="1"/>
  <c r="R273" i="7" a="1"/>
  <c r="R273" i="7" s="1"/>
  <c r="S273" i="7" s="1"/>
  <c r="R382" i="2" a="1"/>
  <c r="R382" i="2" s="1"/>
  <c r="S382" i="2" s="1"/>
  <c r="R517" i="7" a="1"/>
  <c r="R517" i="7" s="1"/>
  <c r="S517" i="7" s="1"/>
  <c r="R518" i="7" a="1"/>
  <c r="R518" i="7" s="1"/>
  <c r="S518" i="7" s="1"/>
  <c r="R724" i="2" a="1"/>
  <c r="R724" i="2" s="1"/>
  <c r="S724" i="2" s="1"/>
  <c r="R467" i="2" a="1"/>
  <c r="R467" i="2" s="1"/>
  <c r="S467" i="2" s="1"/>
  <c r="R690" i="7" a="1"/>
  <c r="R690" i="7" s="1"/>
  <c r="S690" i="7" s="1"/>
  <c r="R457" i="7" a="1"/>
  <c r="R457" i="7" s="1"/>
  <c r="S457" i="7" s="1"/>
  <c r="R438" i="7" a="1"/>
  <c r="R438" i="7" s="1"/>
  <c r="S438" i="7" s="1"/>
  <c r="R684" i="7" a="1"/>
  <c r="R684" i="7" s="1"/>
  <c r="S684" i="7" s="1"/>
  <c r="R87" i="2" a="1"/>
  <c r="R87" i="2" s="1"/>
  <c r="S87" i="2" s="1"/>
  <c r="R588" i="2" a="1"/>
  <c r="R588" i="2" s="1"/>
  <c r="S588" i="2" s="1"/>
  <c r="R64" i="7" a="1"/>
  <c r="R64" i="7" s="1"/>
  <c r="S64" i="7" s="1"/>
  <c r="R601" i="7" a="1"/>
  <c r="R601" i="7" s="1"/>
  <c r="S601" i="7" s="1"/>
  <c r="R612" i="2" a="1"/>
  <c r="R612" i="2" s="1"/>
  <c r="S612" i="2" s="1"/>
  <c r="R69" i="7" a="1"/>
  <c r="R69" i="7" s="1"/>
  <c r="S69" i="7" s="1"/>
  <c r="R640" i="7" a="1"/>
  <c r="R640" i="7" s="1"/>
  <c r="S640" i="7" s="1"/>
  <c r="R502" i="2" a="1"/>
  <c r="R502" i="2" s="1"/>
  <c r="S502" i="2" s="1"/>
  <c r="R36" i="2" a="1"/>
  <c r="R36" i="2" s="1"/>
  <c r="S36" i="2" s="1"/>
  <c r="R469" i="2" a="1"/>
  <c r="R469" i="2" s="1"/>
  <c r="S469" i="2" s="1"/>
  <c r="R324" i="7" a="1"/>
  <c r="R324" i="7" s="1"/>
  <c r="S324" i="7" s="1"/>
  <c r="R562" i="2" a="1"/>
  <c r="R562" i="2" s="1"/>
  <c r="S562" i="2" s="1"/>
  <c r="R500" i="2" a="1"/>
  <c r="R500" i="2" s="1"/>
  <c r="S500" i="2" s="1"/>
  <c r="R698" i="7" a="1"/>
  <c r="R698" i="7" s="1"/>
  <c r="S698" i="7" s="1"/>
  <c r="R320" i="7" a="1"/>
  <c r="R320" i="7" s="1"/>
  <c r="S320" i="7" s="1"/>
  <c r="R460" i="7" a="1"/>
  <c r="R460" i="7" s="1"/>
  <c r="S460" i="7" s="1"/>
  <c r="R18" i="7" a="1"/>
  <c r="R18" i="7" s="1"/>
  <c r="S18" i="7" s="1"/>
  <c r="R553" i="7" a="1"/>
  <c r="R553" i="7" s="1"/>
  <c r="S553" i="7" s="1"/>
  <c r="R226" i="7" a="1"/>
  <c r="R226" i="7" s="1"/>
  <c r="S226" i="7" s="1"/>
  <c r="R191" i="2" a="1"/>
  <c r="R191" i="2" s="1"/>
  <c r="S191" i="2" s="1"/>
  <c r="R284" i="2" a="1"/>
  <c r="R284" i="2" s="1"/>
  <c r="S284" i="2" s="1"/>
  <c r="R10" i="2" a="1"/>
  <c r="R10" i="2" s="1"/>
  <c r="S10" i="2" s="1"/>
  <c r="R303" i="7" a="1"/>
  <c r="R303" i="7" s="1"/>
  <c r="S303" i="7" s="1"/>
  <c r="R130" i="2" a="1"/>
  <c r="R130" i="2" s="1"/>
  <c r="S130" i="2" s="1"/>
  <c r="R330" i="7" a="1"/>
  <c r="R330" i="7" s="1"/>
  <c r="S330" i="7" s="1"/>
  <c r="R163" i="7" a="1"/>
  <c r="R163" i="7" s="1"/>
  <c r="S163" i="7" s="1"/>
  <c r="R563" i="7" a="1"/>
  <c r="R563" i="7" s="1"/>
  <c r="S563" i="7" s="1"/>
  <c r="R689" i="7" a="1"/>
  <c r="R689" i="7" s="1"/>
  <c r="S689" i="7" s="1"/>
  <c r="R607" i="7" a="1"/>
  <c r="R607" i="7" s="1"/>
  <c r="S607" i="7" s="1"/>
  <c r="R189" i="7" a="1"/>
  <c r="R189" i="7" s="1"/>
  <c r="S189" i="7" s="1"/>
  <c r="R294" i="7" a="1"/>
  <c r="R294" i="7" s="1"/>
  <c r="S294" i="7" s="1"/>
  <c r="R54" i="2" a="1"/>
  <c r="R54" i="2" s="1"/>
  <c r="S54" i="2" s="1"/>
  <c r="R421" i="2" a="1"/>
  <c r="R421" i="2" s="1"/>
  <c r="S421" i="2" s="1"/>
  <c r="R275" i="2" a="1"/>
  <c r="R275" i="2" s="1"/>
  <c r="S275" i="2" s="1"/>
  <c r="R610" i="7" a="1"/>
  <c r="R610" i="7" s="1"/>
  <c r="S610" i="7" s="1"/>
  <c r="R312" i="7" a="1"/>
  <c r="R312" i="7" s="1"/>
  <c r="S312" i="7" s="1"/>
  <c r="R336" i="7" a="1"/>
  <c r="R336" i="7" s="1"/>
  <c r="S336" i="7" s="1"/>
  <c r="R57" i="2" a="1"/>
  <c r="R57" i="2" s="1"/>
  <c r="S57" i="2" s="1"/>
  <c r="R7" i="7" a="1"/>
  <c r="R7" i="7" s="1"/>
  <c r="S7" i="7" s="1"/>
  <c r="R528" i="7" a="1"/>
  <c r="R528" i="7" s="1"/>
  <c r="S528" i="7" s="1"/>
  <c r="R72" i="2" a="1"/>
  <c r="R72" i="2" s="1"/>
  <c r="S72" i="2" s="1"/>
  <c r="R560" i="7" a="1"/>
  <c r="R560" i="7" s="1"/>
  <c r="S560" i="7" s="1"/>
  <c r="R249" i="7" a="1"/>
  <c r="R249" i="7" s="1"/>
  <c r="S249" i="7" s="1"/>
  <c r="R694" i="7" a="1"/>
  <c r="R694" i="7" s="1"/>
  <c r="S694" i="7" s="1"/>
  <c r="R38" i="7" a="1"/>
  <c r="R38" i="7" s="1"/>
  <c r="S38" i="7" s="1"/>
  <c r="R196" i="2" a="1"/>
  <c r="R196" i="2" s="1"/>
  <c r="S196" i="2" s="1"/>
  <c r="R464" i="7" a="1"/>
  <c r="R464" i="7" s="1"/>
  <c r="S464" i="7" s="1"/>
  <c r="R481" i="7" a="1"/>
  <c r="R481" i="7" s="1"/>
  <c r="S481" i="7" s="1"/>
  <c r="R541" i="2" a="1"/>
  <c r="R541" i="2" s="1"/>
  <c r="S541" i="2" s="1"/>
  <c r="R375" i="2" a="1"/>
  <c r="R375" i="2" s="1"/>
  <c r="S375" i="2" s="1"/>
  <c r="R678" i="2" a="1"/>
  <c r="R678" i="2" s="1"/>
  <c r="S678" i="2" s="1"/>
  <c r="R255" i="7" a="1"/>
  <c r="R255" i="7" s="1"/>
  <c r="S255" i="7" s="1"/>
  <c r="R75" i="2" a="1"/>
  <c r="R75" i="2" s="1"/>
  <c r="S75" i="2" s="1"/>
  <c r="R157" i="2" a="1"/>
  <c r="R157" i="2" s="1"/>
  <c r="S157" i="2" s="1"/>
  <c r="R33" i="7" a="1"/>
  <c r="R33" i="7" s="1"/>
  <c r="S33" i="7" s="1"/>
  <c r="R67" i="7" a="1"/>
  <c r="R67" i="7" s="1"/>
  <c r="S67" i="7" s="1"/>
  <c r="R705" i="7" a="1"/>
  <c r="R705" i="7" s="1"/>
  <c r="S705" i="7" s="1"/>
  <c r="R272" i="2" a="1"/>
  <c r="R272" i="2" s="1"/>
  <c r="S272" i="2" s="1"/>
  <c r="R139" i="2" a="1"/>
  <c r="R139" i="2" s="1"/>
  <c r="S139" i="2" s="1"/>
  <c r="R306" i="7" a="1"/>
  <c r="R306" i="7" s="1"/>
  <c r="S306" i="7" s="1"/>
  <c r="R29" i="7" a="1"/>
  <c r="R29" i="7" s="1"/>
  <c r="S29" i="7" s="1"/>
  <c r="R552" i="7" a="1"/>
  <c r="R552" i="7" s="1"/>
  <c r="S552" i="7" s="1"/>
  <c r="R261" i="2" a="1"/>
  <c r="R261" i="2" s="1"/>
  <c r="S261" i="2" s="1"/>
  <c r="R340" i="7" a="1"/>
  <c r="R340" i="7" s="1"/>
  <c r="S340" i="7" s="1"/>
  <c r="R405" i="7" a="1"/>
  <c r="R405" i="7" s="1"/>
  <c r="S405" i="7" s="1"/>
  <c r="R122" i="7" a="1"/>
  <c r="R122" i="7" s="1"/>
  <c r="S122" i="7" s="1"/>
  <c r="R173" i="7" a="1"/>
  <c r="R173" i="7" s="1"/>
  <c r="S173" i="7" s="1"/>
  <c r="R87" i="7" a="1"/>
  <c r="R87" i="7" s="1"/>
  <c r="S87" i="7" s="1"/>
  <c r="R706" i="2" a="1"/>
  <c r="R706" i="2" s="1"/>
  <c r="S706" i="2" s="1"/>
  <c r="R720" i="7" a="1"/>
  <c r="R720" i="7" s="1"/>
  <c r="S720" i="7" s="1"/>
  <c r="R207" i="7" a="1"/>
  <c r="R207" i="7" s="1"/>
  <c r="S207" i="7" s="1"/>
  <c r="R685" i="2" a="1"/>
  <c r="R685" i="2" s="1"/>
  <c r="S685" i="2" s="1"/>
  <c r="R410" i="2" a="1"/>
  <c r="R410" i="2" s="1"/>
  <c r="S410" i="2" s="1"/>
  <c r="R471" i="2" a="1"/>
  <c r="R471" i="2" s="1"/>
  <c r="S471" i="2" s="1"/>
  <c r="R199" i="2" a="1"/>
  <c r="R199" i="2" s="1"/>
  <c r="S199" i="2" s="1"/>
  <c r="R8" i="7" a="1"/>
  <c r="R8" i="7" s="1"/>
  <c r="S8" i="7" s="1"/>
  <c r="R529" i="2" a="1"/>
  <c r="R529" i="2" s="1"/>
  <c r="S529" i="2" s="1"/>
  <c r="R580" i="2" a="1"/>
  <c r="R580" i="2" s="1"/>
  <c r="S580" i="2" s="1"/>
  <c r="R398" i="2" a="1"/>
  <c r="R398" i="2" s="1"/>
  <c r="S398" i="2" s="1"/>
  <c r="R123" i="7" a="1"/>
  <c r="R123" i="7" s="1"/>
  <c r="S123" i="7" s="1"/>
  <c r="R649" i="7" a="1"/>
  <c r="R649" i="7" s="1"/>
  <c r="S649" i="7" s="1"/>
  <c r="R523" i="2" a="1"/>
  <c r="R523" i="2" s="1"/>
  <c r="S523" i="2" s="1"/>
  <c r="R422" i="2" a="1"/>
  <c r="R422" i="2" s="1"/>
  <c r="S422" i="2" s="1"/>
  <c r="R588" i="7" a="1"/>
  <c r="R588" i="7" s="1"/>
  <c r="S588" i="7" s="1"/>
  <c r="R27" i="2" a="1"/>
  <c r="R27" i="2" s="1"/>
  <c r="S27" i="2" s="1"/>
  <c r="R692" i="7" a="1"/>
  <c r="R692" i="7" s="1"/>
  <c r="S692" i="7" s="1"/>
  <c r="R467" i="7" a="1"/>
  <c r="R467" i="7" s="1"/>
  <c r="S467" i="7" s="1"/>
  <c r="R403" i="2" a="1"/>
  <c r="R403" i="2" s="1"/>
  <c r="S403" i="2" s="1"/>
  <c r="R668" i="7" a="1"/>
  <c r="R668" i="7" s="1"/>
  <c r="S668" i="7" s="1"/>
  <c r="R442" i="7" a="1"/>
  <c r="R442" i="7" s="1"/>
  <c r="S442" i="7" s="1"/>
  <c r="R245" i="7" a="1"/>
  <c r="R245" i="7" s="1"/>
  <c r="S245" i="7" s="1"/>
  <c r="R221" i="2" a="1"/>
  <c r="R221" i="2" s="1"/>
  <c r="S221" i="2" s="1"/>
  <c r="R703" i="2" a="1"/>
  <c r="R703" i="2" s="1"/>
  <c r="S703" i="2" s="1"/>
  <c r="R509" i="2" a="1"/>
  <c r="R509" i="2" s="1"/>
  <c r="S509" i="2" s="1"/>
  <c r="R418" i="7" a="1"/>
  <c r="R418" i="7" s="1"/>
  <c r="S418" i="7" s="1"/>
  <c r="R314" i="7" a="1"/>
  <c r="R314" i="7" s="1"/>
  <c r="S314" i="7" s="1"/>
  <c r="S479" i="2"/>
  <c r="R315" i="7" a="1"/>
  <c r="R315" i="7" s="1"/>
  <c r="S315" i="7" s="1"/>
  <c r="R359" i="7" a="1"/>
  <c r="R359" i="7" s="1"/>
  <c r="S359" i="7" s="1"/>
  <c r="R473" i="2" a="1"/>
  <c r="R473" i="2" s="1"/>
  <c r="S473" i="2" s="1"/>
  <c r="R666" i="2" a="1"/>
  <c r="R666" i="2" s="1"/>
  <c r="S666" i="2" s="1"/>
  <c r="R232" i="7" a="1"/>
  <c r="R232" i="7" s="1"/>
  <c r="S232" i="7" s="1"/>
  <c r="R667" i="2" a="1"/>
  <c r="R667" i="2" s="1"/>
  <c r="S667" i="2" s="1"/>
  <c r="R427" i="2" a="1"/>
  <c r="R427" i="2" s="1"/>
  <c r="S427" i="2" s="1"/>
  <c r="R561" i="2" a="1"/>
  <c r="R561" i="2" s="1"/>
  <c r="S561" i="2" s="1"/>
  <c r="R175" i="7" a="1"/>
  <c r="R175" i="7" s="1"/>
  <c r="S175" i="7" s="1"/>
  <c r="R231" i="2" a="1"/>
  <c r="R231" i="2" s="1"/>
  <c r="S231" i="2" s="1"/>
  <c r="R311" i="2" a="1"/>
  <c r="R311" i="2" s="1"/>
  <c r="S311" i="2" s="1"/>
  <c r="R247" i="2" a="1"/>
  <c r="R247" i="2" s="1"/>
  <c r="S247" i="2" s="1"/>
  <c r="R631" i="7" a="1"/>
  <c r="R631" i="7" s="1"/>
  <c r="S631" i="7" s="1"/>
  <c r="R228" i="7" a="1"/>
  <c r="R228" i="7" s="1"/>
  <c r="S228" i="7" s="1"/>
  <c r="R65" i="2" a="1"/>
  <c r="R65" i="2" s="1"/>
  <c r="S65" i="2" s="1"/>
  <c r="R124" i="7" a="1"/>
  <c r="R124" i="7" s="1"/>
  <c r="S124" i="7" s="1"/>
  <c r="R705" i="2" a="1"/>
  <c r="R705" i="2" s="1"/>
  <c r="S705" i="2" s="1"/>
  <c r="R355" i="7" a="1"/>
  <c r="R355" i="7" s="1"/>
  <c r="S355" i="7" s="1"/>
  <c r="R630" i="2" a="1"/>
  <c r="R630" i="2" s="1"/>
  <c r="S630" i="2" s="1"/>
  <c r="R519" i="7" a="1"/>
  <c r="R519" i="7" s="1"/>
  <c r="S519" i="7" s="1"/>
  <c r="R478" i="2" a="1"/>
  <c r="R478" i="2" s="1"/>
  <c r="S478" i="2" s="1"/>
  <c r="R114" i="7" a="1"/>
  <c r="R114" i="7" s="1"/>
  <c r="S114" i="7" s="1"/>
  <c r="R442" i="2" a="1"/>
  <c r="R442" i="2" s="1"/>
  <c r="S442" i="2" s="1"/>
  <c r="R351" i="2" a="1"/>
  <c r="R351" i="2" s="1"/>
  <c r="S351" i="2" s="1"/>
  <c r="R190" i="7" a="1"/>
  <c r="R190" i="7" s="1"/>
  <c r="S190" i="7" s="1"/>
  <c r="R642" i="2" a="1"/>
  <c r="R642" i="2" s="1"/>
  <c r="S642" i="2" s="1"/>
  <c r="R388" i="7" a="1"/>
  <c r="R388" i="7" s="1"/>
  <c r="S388" i="7" s="1"/>
  <c r="R407" i="7" a="1"/>
  <c r="R407" i="7" s="1"/>
  <c r="S407" i="7" s="1"/>
  <c r="R346" i="2" a="1"/>
  <c r="R346" i="2" s="1"/>
  <c r="S346" i="2" s="1"/>
  <c r="R19" i="2" a="1"/>
  <c r="R19" i="2" s="1"/>
  <c r="S19" i="2" s="1"/>
  <c r="R650" i="2" a="1"/>
  <c r="R650" i="2" s="1"/>
  <c r="S650" i="2" s="1"/>
  <c r="R605" i="7" a="1"/>
  <c r="R605" i="7" s="1"/>
  <c r="S605" i="7" s="1"/>
  <c r="R43" i="7" a="1"/>
  <c r="R43" i="7" s="1"/>
  <c r="S43" i="7" s="1"/>
  <c r="R388" i="2" a="1"/>
  <c r="R388" i="2" s="1"/>
  <c r="S388" i="2" s="1"/>
  <c r="R725" i="7" a="1"/>
  <c r="R725" i="7" s="1"/>
  <c r="S725" i="7" s="1"/>
  <c r="R529" i="7" a="1"/>
  <c r="R529" i="7" s="1"/>
  <c r="S529" i="7" s="1"/>
  <c r="R16" i="7" a="1"/>
  <c r="R16" i="7" s="1"/>
  <c r="S16" i="7" s="1"/>
  <c r="R50" i="2" a="1"/>
  <c r="R50" i="2" s="1"/>
  <c r="S50" i="2" s="1"/>
  <c r="R424" i="2" a="1"/>
  <c r="R424" i="2" s="1"/>
  <c r="S424" i="2" s="1"/>
  <c r="R185" i="7" a="1"/>
  <c r="R185" i="7" s="1"/>
  <c r="S185" i="7" s="1"/>
  <c r="R294" i="2" a="1"/>
  <c r="R294" i="2" s="1"/>
  <c r="S294" i="2" s="1"/>
  <c r="R276" i="2" a="1"/>
  <c r="R276" i="2" s="1"/>
  <c r="S276" i="2" s="1"/>
  <c r="R228" i="2" a="1"/>
  <c r="R228" i="2" s="1"/>
  <c r="S228" i="2" s="1"/>
  <c r="R239" i="7" a="1"/>
  <c r="R239" i="7" s="1"/>
  <c r="S239" i="7" s="1"/>
  <c r="R534" i="2" a="1"/>
  <c r="R534" i="2" s="1"/>
  <c r="S534" i="2" s="1"/>
  <c r="S488" i="2"/>
  <c r="R397" i="2" a="1"/>
  <c r="R397" i="2" s="1"/>
  <c r="S397" i="2" s="1"/>
  <c r="R65" i="7" a="1"/>
  <c r="R65" i="7" s="1"/>
  <c r="S65" i="7" s="1"/>
  <c r="R171" i="7" a="1"/>
  <c r="R171" i="7" s="1"/>
  <c r="S171" i="7" s="1"/>
  <c r="R383" i="2" a="1"/>
  <c r="R383" i="2" s="1"/>
  <c r="S383" i="2" s="1"/>
  <c r="R524" i="2" a="1"/>
  <c r="R524" i="2" s="1"/>
  <c r="S524" i="2" s="1"/>
  <c r="R349" i="2" a="1"/>
  <c r="R349" i="2" s="1"/>
  <c r="S349" i="2" s="1"/>
  <c r="R49" i="2" a="1"/>
  <c r="R49" i="2" s="1"/>
  <c r="S49" i="2" s="1"/>
  <c r="R183" i="2" a="1"/>
  <c r="R183" i="2" s="1"/>
  <c r="S183" i="2" s="1"/>
  <c r="R17" i="7" a="1"/>
  <c r="R17" i="7" s="1"/>
  <c r="S17" i="7" s="1"/>
  <c r="R709" i="2" a="1"/>
  <c r="R709" i="2" s="1"/>
  <c r="S709" i="2" s="1"/>
  <c r="R11" i="7" a="1"/>
  <c r="R11" i="7" s="1"/>
  <c r="S11" i="7" s="1"/>
  <c r="R381" i="7" a="1"/>
  <c r="R381" i="7" s="1"/>
  <c r="S381" i="7" s="1"/>
  <c r="R399" i="7" a="1"/>
  <c r="R399" i="7" s="1"/>
  <c r="S399" i="7" s="1"/>
  <c r="R535" i="2" a="1"/>
  <c r="R535" i="2" s="1"/>
  <c r="S535" i="2" s="1"/>
  <c r="R573" i="7" a="1"/>
  <c r="R573" i="7" s="1"/>
  <c r="S573" i="7" s="1"/>
  <c r="R55" i="7" a="1"/>
  <c r="R55" i="7" s="1"/>
  <c r="S55" i="7" s="1"/>
  <c r="R653" i="7" a="1"/>
  <c r="R653" i="7" s="1"/>
  <c r="S653" i="7" s="1"/>
  <c r="R667" i="7" a="1"/>
  <c r="R667" i="7" s="1"/>
  <c r="S667" i="7" s="1"/>
  <c r="R25" i="2" a="1"/>
  <c r="R25" i="2" s="1"/>
  <c r="S25" i="2" s="1"/>
  <c r="R357" i="7" a="1"/>
  <c r="R357" i="7" s="1"/>
  <c r="S357" i="7" s="1"/>
  <c r="R155" i="7" a="1"/>
  <c r="R155" i="7" s="1"/>
  <c r="S155" i="7" s="1"/>
  <c r="R106" i="2" a="1"/>
  <c r="R106" i="2" s="1"/>
  <c r="S106" i="2" s="1"/>
  <c r="R261" i="7" a="1"/>
  <c r="R261" i="7" s="1"/>
  <c r="S261" i="7" s="1"/>
  <c r="R575" i="7" a="1"/>
  <c r="R575" i="7" s="1"/>
  <c r="S575" i="7" s="1"/>
  <c r="R617" i="7" a="1"/>
  <c r="R617" i="7" s="1"/>
  <c r="S617" i="7" s="1"/>
  <c r="R586" i="2" a="1"/>
  <c r="R586" i="2" s="1"/>
  <c r="S586" i="2" s="1"/>
  <c r="R226" i="2" a="1"/>
  <c r="R226" i="2" s="1"/>
  <c r="S226" i="2" s="1"/>
  <c r="R498" i="7" a="1"/>
  <c r="R498" i="7" s="1"/>
  <c r="S498" i="7" s="1"/>
  <c r="R646" i="2" a="1"/>
  <c r="R646" i="2" s="1"/>
  <c r="S646" i="2" s="1"/>
  <c r="R271" i="2" a="1"/>
  <c r="R271" i="2" s="1"/>
  <c r="S271" i="2" s="1"/>
  <c r="R34" i="7" a="1"/>
  <c r="R34" i="7" s="1"/>
  <c r="S34" i="7" s="1"/>
  <c r="R301" i="2" a="1"/>
  <c r="R301" i="2" s="1"/>
  <c r="S301" i="2" s="1"/>
  <c r="R248" i="7" a="1"/>
  <c r="R248" i="7" s="1"/>
  <c r="S248" i="7" s="1"/>
  <c r="R249" i="2" a="1"/>
  <c r="R249" i="2" s="1"/>
  <c r="S249" i="2" s="1"/>
  <c r="R556" i="2" a="1"/>
  <c r="R556" i="2" s="1"/>
  <c r="S556" i="2" s="1"/>
  <c r="R437" i="2" a="1"/>
  <c r="R437" i="2" s="1"/>
  <c r="S437" i="2" s="1"/>
  <c r="R444" i="7" a="1"/>
  <c r="R444" i="7" s="1"/>
  <c r="S444" i="7" s="1"/>
  <c r="R253" i="7" a="1"/>
  <c r="R253" i="7" s="1"/>
  <c r="S253" i="7" s="1"/>
  <c r="R244" i="7" a="1"/>
  <c r="R244" i="7" s="1"/>
  <c r="S244" i="7" s="1"/>
  <c r="R716" i="2" a="1"/>
  <c r="R716" i="2" s="1"/>
  <c r="S716" i="2" s="1"/>
  <c r="R675" i="7" a="1"/>
  <c r="R675" i="7" s="1"/>
  <c r="S675" i="7" s="1"/>
  <c r="R670" i="2" a="1"/>
  <c r="R670" i="2" s="1"/>
  <c r="S670" i="2" s="1"/>
  <c r="R677" i="7" a="1"/>
  <c r="R677" i="7" s="1"/>
  <c r="S677" i="7" s="1"/>
  <c r="R584" i="7" a="1"/>
  <c r="R584" i="7" s="1"/>
  <c r="S584" i="7" s="1"/>
  <c r="R515" i="7" a="1"/>
  <c r="R515" i="7" s="1"/>
  <c r="S515" i="7" s="1"/>
  <c r="R78" i="7" a="1"/>
  <c r="R78" i="7" s="1"/>
  <c r="S78" i="7" s="1"/>
  <c r="R618" i="7" a="1"/>
  <c r="R618" i="7" s="1"/>
  <c r="S618" i="7" s="1"/>
  <c r="R240" i="2" a="1"/>
  <c r="R240" i="2" s="1"/>
  <c r="S240" i="2" s="1"/>
  <c r="R300" i="2" a="1"/>
  <c r="R300" i="2" s="1"/>
  <c r="S300" i="2" s="1"/>
  <c r="R66" i="2" a="1"/>
  <c r="R66" i="2" s="1"/>
  <c r="S66" i="2" s="1"/>
  <c r="R99" i="2" a="1"/>
  <c r="R99" i="2" s="1"/>
  <c r="S99" i="2" s="1"/>
  <c r="R533" i="7" a="1"/>
  <c r="R533" i="7" s="1"/>
  <c r="S533" i="7" s="1"/>
  <c r="R86" i="2" a="1"/>
  <c r="R86" i="2" s="1"/>
  <c r="S86" i="2" s="1"/>
  <c r="R421" i="7" a="1"/>
  <c r="R421" i="7" s="1"/>
  <c r="S421" i="7" s="1"/>
  <c r="R250" i="2" a="1"/>
  <c r="R250" i="2" s="1"/>
  <c r="S250" i="2" s="1"/>
  <c r="R364" i="7" a="1"/>
  <c r="R364" i="7" s="1"/>
  <c r="S364" i="7" s="1"/>
  <c r="R582" i="2" a="1"/>
  <c r="R582" i="2" s="1"/>
  <c r="S582" i="2" s="1"/>
  <c r="R430" i="2" a="1"/>
  <c r="R430" i="2" s="1"/>
  <c r="S430" i="2" s="1"/>
  <c r="R132" i="7" a="1"/>
  <c r="R132" i="7" s="1"/>
  <c r="S132" i="7" s="1"/>
  <c r="R6" i="7" a="1"/>
  <c r="R6" i="7" s="1"/>
  <c r="S6" i="7" s="1"/>
  <c r="R36" i="7" a="1"/>
  <c r="R36" i="7" s="1"/>
  <c r="S36" i="7" s="1"/>
  <c r="R629" i="2" a="1"/>
  <c r="R629" i="2" s="1"/>
  <c r="S629" i="2" s="1"/>
  <c r="R423" i="7" a="1"/>
  <c r="R423" i="7" s="1"/>
  <c r="S423" i="7" s="1"/>
  <c r="R543" i="7" a="1"/>
  <c r="R543" i="7" s="1"/>
  <c r="S543" i="7" s="1"/>
  <c r="R62" i="2" a="1"/>
  <c r="R62" i="2" s="1"/>
  <c r="S62" i="2" s="1"/>
  <c r="R134" i="7" a="1"/>
  <c r="R134" i="7" s="1"/>
  <c r="S134" i="7" s="1"/>
  <c r="R143" i="7" a="1"/>
  <c r="R143" i="7" s="1"/>
  <c r="S143" i="7" s="1"/>
  <c r="R253" i="2" a="1"/>
  <c r="R253" i="2" s="1"/>
  <c r="S253" i="2" s="1"/>
  <c r="R281" i="7" a="1"/>
  <c r="R281" i="7" s="1"/>
  <c r="S281" i="7" s="1"/>
  <c r="R393" i="2" a="1"/>
  <c r="R393" i="2" s="1"/>
  <c r="S393" i="2" s="1"/>
  <c r="R167" i="7" a="1"/>
  <c r="R167" i="7" s="1"/>
  <c r="S167" i="7" s="1"/>
  <c r="R43" i="2" a="1"/>
  <c r="R43" i="2" s="1"/>
  <c r="S43" i="2" s="1"/>
  <c r="R721" i="7" a="1"/>
  <c r="R721" i="7" s="1"/>
  <c r="S721" i="7" s="1"/>
  <c r="R97" i="2" a="1"/>
  <c r="R97" i="2" s="1"/>
  <c r="S97" i="2" s="1"/>
  <c r="R717" i="2" a="1"/>
  <c r="R717" i="2" s="1"/>
  <c r="S717" i="2" s="1"/>
  <c r="R400" i="2" a="1"/>
  <c r="R400" i="2" s="1"/>
  <c r="S400" i="2" s="1"/>
  <c r="R192" i="2" a="1"/>
  <c r="R192" i="2" s="1"/>
  <c r="S192" i="2" s="1"/>
  <c r="R401" i="7" a="1"/>
  <c r="R401" i="7" s="1"/>
  <c r="S401" i="7" s="1"/>
  <c r="R477" i="2" a="1"/>
  <c r="R477" i="2" s="1"/>
  <c r="S477" i="2" s="1"/>
  <c r="R83" i="7" a="1"/>
  <c r="R83" i="7" s="1"/>
  <c r="S83" i="7" s="1"/>
  <c r="R235" i="7" a="1"/>
  <c r="R235" i="7" s="1"/>
  <c r="S235" i="7" s="1"/>
  <c r="R215" i="7" a="1"/>
  <c r="R215" i="7" s="1"/>
  <c r="S215" i="7" s="1"/>
  <c r="R594" i="2" a="1"/>
  <c r="R594" i="2" s="1"/>
  <c r="S594" i="2" s="1"/>
  <c r="R255" i="2" a="1"/>
  <c r="R255" i="2" s="1"/>
  <c r="S255" i="2" s="1"/>
  <c r="R367" i="7" a="1"/>
  <c r="R367" i="7" s="1"/>
  <c r="S367" i="7" s="1"/>
  <c r="R568" i="7" a="1"/>
  <c r="R568" i="7" s="1"/>
  <c r="S568" i="7" s="1"/>
  <c r="R373" i="7" a="1"/>
  <c r="R373" i="7" s="1"/>
  <c r="S373" i="7" s="1"/>
  <c r="R137" i="7" a="1"/>
  <c r="R137" i="7" s="1"/>
  <c r="S137" i="7" s="1"/>
  <c r="R584" i="2" a="1"/>
  <c r="R584" i="2" s="1"/>
  <c r="S584" i="2" s="1"/>
  <c r="R107" i="2" a="1"/>
  <c r="R107" i="2" s="1"/>
  <c r="S107" i="2" s="1"/>
  <c r="R5" i="7" a="1"/>
  <c r="R5" i="7" s="1"/>
  <c r="S5" i="7" s="1"/>
  <c r="R518" i="2" a="1"/>
  <c r="R518" i="2" s="1"/>
  <c r="S518" i="2" s="1"/>
  <c r="R720" i="2" a="1"/>
  <c r="R720" i="2" s="1"/>
  <c r="S720" i="2" s="1"/>
  <c r="R343" i="7" a="1"/>
  <c r="R343" i="7" s="1"/>
  <c r="S343" i="7" s="1"/>
  <c r="R63" i="7" a="1"/>
  <c r="R63" i="7" s="1"/>
  <c r="S63" i="7" s="1"/>
  <c r="R477" i="7" a="1"/>
  <c r="R477" i="7" s="1"/>
  <c r="S477" i="7" s="1"/>
  <c r="R646" i="7" a="1"/>
  <c r="R646" i="7" s="1"/>
  <c r="S646" i="7" s="1"/>
  <c r="R152" i="2" a="1"/>
  <c r="R152" i="2" s="1"/>
  <c r="S152" i="2" s="1"/>
  <c r="R568" i="2" a="1"/>
  <c r="R568" i="2" s="1"/>
  <c r="S568" i="2" s="1"/>
  <c r="R556" i="7" a="1"/>
  <c r="R556" i="7" s="1"/>
  <c r="S556" i="7" s="1"/>
  <c r="R417" i="2" a="1"/>
  <c r="R417" i="2" s="1"/>
  <c r="S417" i="2" s="1"/>
  <c r="R538" i="7" a="1"/>
  <c r="R538" i="7" s="1"/>
  <c r="S538" i="7" s="1"/>
  <c r="R569" i="2" a="1"/>
  <c r="R569" i="2" s="1"/>
  <c r="S569" i="2" s="1"/>
  <c r="R117" i="7" a="1"/>
  <c r="R117" i="7" s="1"/>
  <c r="S117" i="7" s="1"/>
  <c r="R100" i="2" a="1"/>
  <c r="R100" i="2" s="1"/>
  <c r="S100" i="2" s="1"/>
  <c r="R113" i="2" a="1"/>
  <c r="R113" i="2" s="1"/>
  <c r="S113" i="2" s="1"/>
  <c r="R439" i="2" a="1"/>
  <c r="R439" i="2" s="1"/>
  <c r="S439" i="2" s="1"/>
  <c r="R716" i="7" a="1"/>
  <c r="R716" i="7" s="1"/>
  <c r="S716" i="7" s="1"/>
  <c r="R326" i="2" a="1"/>
  <c r="R326" i="2" s="1"/>
  <c r="S326" i="2" s="1"/>
  <c r="R334" i="7" a="1"/>
  <c r="R334" i="7" s="1"/>
  <c r="S334" i="7" s="1"/>
  <c r="R643" i="2" a="1"/>
  <c r="R643" i="2" s="1"/>
  <c r="S643" i="2" s="1"/>
  <c r="R555" i="2" a="1"/>
  <c r="R555" i="2" s="1"/>
  <c r="S555" i="2" s="1"/>
  <c r="R368" i="7" a="1"/>
  <c r="R368" i="7" s="1"/>
  <c r="S368" i="7" s="1"/>
  <c r="R663" i="7" a="1"/>
  <c r="R663" i="7" s="1"/>
  <c r="S663" i="7" s="1"/>
  <c r="R85" i="2" a="1"/>
  <c r="R85" i="2" s="1"/>
  <c r="S85" i="2" s="1"/>
  <c r="R179" i="7" a="1"/>
  <c r="R179" i="7" s="1"/>
  <c r="S179" i="7" s="1"/>
  <c r="R652" i="7" a="1"/>
  <c r="R652" i="7" s="1"/>
  <c r="S652" i="7" s="1"/>
  <c r="R452" i="2" a="1"/>
  <c r="R452" i="2" s="1"/>
  <c r="S452" i="2" s="1"/>
  <c r="R714" i="7" a="1"/>
  <c r="R714" i="7" s="1"/>
  <c r="S714" i="7" s="1"/>
  <c r="R665" i="2" a="1"/>
  <c r="R665" i="2" s="1"/>
  <c r="S665" i="2" s="1"/>
  <c r="R382" i="7" a="1"/>
  <c r="R382" i="7" s="1"/>
  <c r="S382" i="7" s="1"/>
  <c r="R463" i="7" a="1"/>
  <c r="R463" i="7" s="1"/>
  <c r="S463" i="7" s="1"/>
  <c r="R4" i="2" a="1"/>
  <c r="R4" i="2" s="1"/>
  <c r="S4" i="2" s="1"/>
  <c r="R266" i="2" a="1"/>
  <c r="R266" i="2" s="1"/>
  <c r="S266" i="2" s="1"/>
  <c r="R586" i="7" a="1"/>
  <c r="R586" i="7" s="1"/>
  <c r="S586" i="7" s="1"/>
  <c r="R298" i="7" a="1"/>
  <c r="R298" i="7" s="1"/>
  <c r="S298" i="7" s="1"/>
  <c r="R461" i="2" a="1"/>
  <c r="R461" i="2" s="1"/>
  <c r="S461" i="2" s="1"/>
  <c r="R135" i="2" a="1"/>
  <c r="R135" i="2" s="1"/>
  <c r="S135" i="2" s="1"/>
  <c r="R155" i="2" a="1"/>
  <c r="R155" i="2" s="1"/>
  <c r="S155" i="2" s="1"/>
  <c r="R699" i="2" a="1"/>
  <c r="R699" i="2" s="1"/>
  <c r="S699" i="2" s="1"/>
  <c r="R664" i="2" a="1"/>
  <c r="R664" i="2" s="1"/>
  <c r="S664" i="2" s="1"/>
  <c r="R581" i="2" a="1"/>
  <c r="R581" i="2" s="1"/>
  <c r="S581" i="2" s="1"/>
  <c r="R177" i="7" a="1"/>
  <c r="R177" i="7" s="1"/>
  <c r="S177" i="7" s="1"/>
  <c r="R428" i="7" a="1"/>
  <c r="R428" i="7" s="1"/>
  <c r="S428" i="7" s="1"/>
  <c r="R160" i="7" a="1"/>
  <c r="R160" i="7" s="1"/>
  <c r="S160" i="7" s="1"/>
  <c r="R681" i="2" a="1"/>
  <c r="R681" i="2" s="1"/>
  <c r="S681" i="2" s="1"/>
  <c r="R704" i="2" a="1"/>
  <c r="R704" i="2" s="1"/>
  <c r="S704" i="2" s="1"/>
  <c r="R448" i="2" a="1"/>
  <c r="R448" i="2" s="1"/>
  <c r="S448" i="2" s="1"/>
  <c r="R54" i="7" a="1"/>
  <c r="R54" i="7" s="1"/>
  <c r="S54" i="7" s="1"/>
  <c r="R553" i="2" a="1"/>
  <c r="R553" i="2" s="1"/>
  <c r="S553" i="2" s="1"/>
  <c r="R336" i="2" a="1"/>
  <c r="R336" i="2" s="1"/>
  <c r="S336" i="2" s="1"/>
  <c r="R590" i="7" a="1"/>
  <c r="R590" i="7" s="1"/>
  <c r="S590" i="7" s="1"/>
  <c r="R697" i="2" a="1"/>
  <c r="R697" i="2" s="1"/>
  <c r="S697" i="2" s="1"/>
  <c r="R274" i="7" a="1"/>
  <c r="R274" i="7" s="1"/>
  <c r="S274" i="7" s="1"/>
  <c r="R581" i="7" a="1"/>
  <c r="R581" i="7" s="1"/>
  <c r="S581" i="7" s="1"/>
  <c r="R540" i="7" a="1"/>
  <c r="R540" i="7" s="1"/>
  <c r="S540" i="7" s="1"/>
  <c r="R256" i="2" a="1"/>
  <c r="R256" i="2" s="1"/>
  <c r="S256" i="2" s="1"/>
  <c r="R413" i="2" a="1"/>
  <c r="R413" i="2" s="1"/>
  <c r="S413" i="2" s="1"/>
  <c r="R613" i="2" a="1"/>
  <c r="R613" i="2" s="1"/>
  <c r="S613" i="2" s="1"/>
  <c r="R621" i="2" a="1"/>
  <c r="R621" i="2" s="1"/>
  <c r="S621" i="2" s="1"/>
  <c r="R272" i="7" a="1"/>
  <c r="R272" i="7" s="1"/>
  <c r="S272" i="7" s="1"/>
  <c r="R512" i="7" a="1"/>
  <c r="R512" i="7" s="1"/>
  <c r="S512" i="7" s="1"/>
  <c r="R363" i="2" a="1"/>
  <c r="R363" i="2" s="1"/>
  <c r="S363" i="2" s="1"/>
  <c r="R288" i="2" a="1"/>
  <c r="R288" i="2" s="1"/>
  <c r="S288" i="2" s="1"/>
  <c r="R475" i="7" a="1"/>
  <c r="R475" i="7" s="1"/>
  <c r="S475" i="7" s="1"/>
  <c r="R358" i="2" a="1"/>
  <c r="R358" i="2" s="1"/>
  <c r="S358" i="2" s="1"/>
  <c r="R615" i="2" a="1"/>
  <c r="R615" i="2" s="1"/>
  <c r="S615" i="2" s="1"/>
  <c r="R271" i="7" a="1"/>
  <c r="R271" i="7" s="1"/>
  <c r="S271" i="7" s="1"/>
  <c r="R57" i="7" a="1"/>
  <c r="R57" i="7" s="1"/>
  <c r="S57" i="7" s="1"/>
  <c r="R151" i="2" a="1"/>
  <c r="R151" i="2" s="1"/>
  <c r="S151" i="2" s="1"/>
  <c r="R84" i="7" a="1"/>
  <c r="R84" i="7" s="1"/>
  <c r="S84" i="7" s="1"/>
  <c r="R474" i="7" a="1"/>
  <c r="R474" i="7" s="1"/>
  <c r="S474" i="7" s="1"/>
  <c r="R565" i="7" a="1"/>
  <c r="R565" i="7" s="1"/>
  <c r="S565" i="7" s="1"/>
  <c r="R461" i="7" a="1"/>
  <c r="R461" i="7" s="1"/>
  <c r="S461" i="7" s="1"/>
  <c r="R417" i="7" a="1"/>
  <c r="R417" i="7" s="1"/>
  <c r="S417" i="7" s="1"/>
  <c r="R698" i="2" a="1"/>
  <c r="R698" i="2" s="1"/>
  <c r="S698" i="2" s="1"/>
  <c r="R287" i="2" a="1"/>
  <c r="R287" i="2" s="1"/>
  <c r="S287" i="2" s="1"/>
  <c r="R678" i="7" a="1"/>
  <c r="R678" i="7" s="1"/>
  <c r="S678" i="7" s="1"/>
  <c r="R309" i="7" a="1"/>
  <c r="R309" i="7" s="1"/>
  <c r="S309" i="7" s="1"/>
  <c r="R668" i="2" a="1"/>
  <c r="R668" i="2" s="1"/>
  <c r="S668" i="2" s="1"/>
  <c r="R137" i="2" a="1"/>
  <c r="R137" i="2" s="1"/>
  <c r="S137" i="2" s="1"/>
  <c r="R71" i="2" a="1"/>
  <c r="R71" i="2" s="1"/>
  <c r="S71" i="2" s="1"/>
  <c r="R213" i="7" a="1"/>
  <c r="R213" i="7" s="1"/>
  <c r="S213" i="7" s="1"/>
  <c r="R545" i="7" a="1"/>
  <c r="R545" i="7" s="1"/>
  <c r="S545" i="7" s="1"/>
  <c r="R196" i="7" a="1"/>
  <c r="R196" i="7" s="1"/>
  <c r="S196" i="7" s="1"/>
  <c r="R476" i="2" a="1"/>
  <c r="R476" i="2" s="1"/>
  <c r="S476" i="2" s="1"/>
  <c r="R492" i="7" a="1"/>
  <c r="R492" i="7" s="1"/>
  <c r="S492" i="7" s="1"/>
  <c r="R648" i="7" a="1"/>
  <c r="R648" i="7" s="1"/>
  <c r="S648" i="7" s="1"/>
  <c r="R265" i="7" a="1"/>
  <c r="R265" i="7" s="1"/>
  <c r="S265" i="7" s="1"/>
  <c r="R451" i="7" a="1"/>
  <c r="R451" i="7" s="1"/>
  <c r="S451" i="7" s="1"/>
  <c r="R563" i="2" a="1"/>
  <c r="R563" i="2" s="1"/>
  <c r="S563" i="2" s="1"/>
  <c r="R188" i="2" a="1"/>
  <c r="R188" i="2" s="1"/>
  <c r="S188" i="2" s="1"/>
  <c r="R277" i="7" a="1"/>
  <c r="R277" i="7" s="1"/>
  <c r="S277" i="7" s="1"/>
  <c r="R435" i="7" a="1"/>
  <c r="R435" i="7" s="1"/>
  <c r="S435" i="7" s="1"/>
  <c r="R681" i="7" a="1"/>
  <c r="R681" i="7" s="1"/>
  <c r="S681" i="7" s="1"/>
  <c r="R409" i="7" a="1"/>
  <c r="R409" i="7" s="1"/>
  <c r="S409" i="7" s="1"/>
  <c r="R644" i="2" a="1"/>
  <c r="R644" i="2" s="1"/>
  <c r="S644" i="2" s="1"/>
  <c r="R168" i="7" a="1"/>
  <c r="R168" i="7" s="1"/>
  <c r="S168" i="7" s="1"/>
  <c r="R293" i="2" a="1"/>
  <c r="R293" i="2" s="1"/>
  <c r="S293" i="2" s="1"/>
  <c r="R308" i="7" a="1"/>
  <c r="R308" i="7" s="1"/>
  <c r="S308" i="7" s="1"/>
  <c r="R546" i="2" a="1"/>
  <c r="R546" i="2" s="1"/>
  <c r="S546" i="2" s="1"/>
  <c r="R15" i="2" a="1"/>
  <c r="R15" i="2" s="1"/>
  <c r="S15" i="2" s="1"/>
  <c r="R494" i="2" a="1"/>
  <c r="R494" i="2" s="1"/>
  <c r="S494" i="2" s="1"/>
  <c r="R212" i="7" a="1"/>
  <c r="R212" i="7" s="1"/>
  <c r="S212" i="7" s="1"/>
  <c r="R389" i="7" a="1"/>
  <c r="R389" i="7" s="1"/>
  <c r="S389" i="7" s="1"/>
  <c r="R37" i="2" a="1"/>
  <c r="R37" i="2" s="1"/>
  <c r="S37" i="2" s="1"/>
  <c r="R359" i="2" a="1"/>
  <c r="R359" i="2" s="1"/>
  <c r="S359" i="2" s="1"/>
  <c r="R682" i="2" a="1"/>
  <c r="R682" i="2" s="1"/>
  <c r="S682" i="2" s="1"/>
  <c r="R521" i="7" a="1"/>
  <c r="R521" i="7" s="1"/>
  <c r="S521" i="7" s="1"/>
  <c r="R699" i="7" a="1"/>
  <c r="R699" i="7" s="1"/>
  <c r="S699" i="7" s="1"/>
  <c r="R279" i="7" a="1"/>
  <c r="R279" i="7" s="1"/>
  <c r="S279" i="7" s="1"/>
  <c r="R679" i="2" a="1"/>
  <c r="R679" i="2" s="1"/>
  <c r="S679" i="2" s="1"/>
  <c r="R402" i="2" a="1"/>
  <c r="R402" i="2" s="1"/>
  <c r="S402" i="2" s="1"/>
  <c r="R246" i="7" a="1"/>
  <c r="R246" i="7" s="1"/>
  <c r="S246" i="7" s="1"/>
  <c r="R620" i="7" a="1"/>
  <c r="R620" i="7" s="1"/>
  <c r="S620" i="7" s="1"/>
  <c r="R548" i="2" a="1"/>
  <c r="R548" i="2" s="1"/>
  <c r="S548" i="2" s="1"/>
  <c r="R691" i="7" a="1"/>
  <c r="R691" i="7" s="1"/>
  <c r="S691" i="7" s="1"/>
  <c r="R542" i="7" a="1"/>
  <c r="R542" i="7" s="1"/>
  <c r="S542" i="7" s="1"/>
  <c r="R372" i="7" a="1"/>
  <c r="R372" i="7" s="1"/>
  <c r="S372" i="7" s="1"/>
  <c r="R299" i="7" a="1"/>
  <c r="R299" i="7" s="1"/>
  <c r="S299" i="7" s="1"/>
  <c r="R132" i="2" a="1"/>
  <c r="R132" i="2" s="1"/>
  <c r="S132" i="2" s="1"/>
  <c r="R661" i="2" a="1"/>
  <c r="R661" i="2" s="1"/>
  <c r="S661" i="2" s="1"/>
  <c r="R583" i="2" a="1"/>
  <c r="R583" i="2" s="1"/>
  <c r="S583" i="2" s="1"/>
  <c r="R329" i="7" a="1"/>
  <c r="R329" i="7" s="1"/>
  <c r="S329" i="7" s="1"/>
  <c r="R221" i="7" a="1"/>
  <c r="R221" i="7" s="1"/>
  <c r="S221" i="7" s="1"/>
  <c r="R656" i="7" a="1"/>
  <c r="R656" i="7" s="1"/>
  <c r="S656" i="7" s="1"/>
  <c r="R372" i="2" a="1"/>
  <c r="R372" i="2" s="1"/>
  <c r="S372" i="2" s="1"/>
  <c r="R229" i="7" a="1"/>
  <c r="R229" i="7" s="1"/>
  <c r="S229" i="7" s="1"/>
  <c r="R562" i="7" a="1"/>
  <c r="R562" i="7" s="1"/>
  <c r="S562" i="7" s="1"/>
  <c r="R187" i="7" a="1"/>
  <c r="R187" i="7" s="1"/>
  <c r="S187" i="7" s="1"/>
  <c r="R491" i="7" a="1"/>
  <c r="R491" i="7" s="1"/>
  <c r="S491" i="7" s="1"/>
  <c r="R436" i="2" a="1"/>
  <c r="R436" i="2" s="1"/>
  <c r="S436" i="2" s="1"/>
  <c r="R128" i="7" a="1"/>
  <c r="R128" i="7" s="1"/>
  <c r="S128" i="7" s="1"/>
  <c r="S486" i="2"/>
  <c r="R508" i="7" a="1"/>
  <c r="R508" i="7" s="1"/>
  <c r="S508" i="7" s="1"/>
  <c r="R514" i="2" a="1"/>
  <c r="R514" i="2" s="1"/>
  <c r="S514" i="2" s="1"/>
  <c r="R652" i="2" a="1"/>
  <c r="R652" i="2" s="1"/>
  <c r="S652" i="2" s="1"/>
  <c r="R106" i="7" a="1"/>
  <c r="R106" i="7" s="1"/>
  <c r="S106" i="7" s="1"/>
  <c r="R412" i="7" a="1"/>
  <c r="R412" i="7" s="1"/>
  <c r="S412" i="7" s="1"/>
  <c r="R284" i="7" a="1"/>
  <c r="R284" i="7" s="1"/>
  <c r="S284" i="7" s="1"/>
  <c r="R352" i="7" a="1"/>
  <c r="R352" i="7" s="1"/>
  <c r="S352" i="7" s="1"/>
  <c r="R446" i="2" a="1"/>
  <c r="R446" i="2" s="1"/>
  <c r="S446" i="2" s="1"/>
  <c r="R527" i="2" a="1"/>
  <c r="R527" i="2" s="1"/>
  <c r="S527" i="2" s="1"/>
  <c r="R79" i="2" a="1"/>
  <c r="R79" i="2" s="1"/>
  <c r="S79" i="2" s="1"/>
  <c r="R289" i="2" a="1"/>
  <c r="R289" i="2" s="1"/>
  <c r="S289" i="2" s="1"/>
  <c r="R541" i="7" a="1"/>
  <c r="R541" i="7" s="1"/>
  <c r="S541" i="7" s="1"/>
  <c r="R232" i="2" a="1"/>
  <c r="R232" i="2" s="1"/>
  <c r="S232" i="2" s="1"/>
  <c r="R195" i="7" a="1"/>
  <c r="R195" i="7" s="1"/>
  <c r="S195" i="7" s="1"/>
  <c r="R669" i="2" a="1"/>
  <c r="R669" i="2" s="1"/>
  <c r="S669" i="2" s="1"/>
  <c r="R636" i="2" a="1"/>
  <c r="R636" i="2" s="1"/>
  <c r="S636" i="2" s="1"/>
  <c r="R625" i="2" a="1"/>
  <c r="R625" i="2" s="1"/>
  <c r="S625" i="2" s="1"/>
  <c r="R673" i="2" a="1"/>
  <c r="R673" i="2" s="1"/>
  <c r="S673" i="2" s="1"/>
  <c r="R455" i="2" a="1"/>
  <c r="R455" i="2" s="1"/>
  <c r="S455" i="2" s="1"/>
  <c r="R81" i="7" a="1"/>
  <c r="R81" i="7" s="1"/>
  <c r="S81" i="7" s="1"/>
  <c r="R641" i="2" a="1"/>
  <c r="R641" i="2" s="1"/>
  <c r="S641" i="2" s="1"/>
  <c r="R208" i="2" a="1"/>
  <c r="R208" i="2" s="1"/>
  <c r="S208" i="2" s="1"/>
  <c r="R594" i="7" a="1"/>
  <c r="R594" i="7" s="1"/>
  <c r="S594" i="7" s="1"/>
  <c r="R619" i="2" a="1"/>
  <c r="R619" i="2" s="1"/>
  <c r="S619" i="2" s="1"/>
  <c r="R10" i="7" a="1"/>
  <c r="R10" i="7" s="1"/>
  <c r="S10" i="7" s="1"/>
  <c r="R234" i="7" a="1"/>
  <c r="R234" i="7" s="1"/>
  <c r="S234" i="7" s="1"/>
  <c r="R214" i="7" a="1"/>
  <c r="R214" i="7" s="1"/>
  <c r="S214" i="7" s="1"/>
  <c r="R526" i="2" a="1"/>
  <c r="R526" i="2" s="1"/>
  <c r="S526" i="2" s="1"/>
  <c r="R422" i="7" a="1"/>
  <c r="R422" i="7" s="1"/>
  <c r="S422" i="7" s="1"/>
  <c r="R80" i="7" a="1"/>
  <c r="R80" i="7" s="1"/>
  <c r="S80" i="7" s="1"/>
  <c r="R676" i="7" a="1"/>
  <c r="R676" i="7" s="1"/>
  <c r="S676" i="7" s="1"/>
  <c r="R328" i="2" a="1"/>
  <c r="R328" i="2" s="1"/>
  <c r="S328" i="2" s="1"/>
  <c r="R91" i="2" a="1"/>
  <c r="R91" i="2" s="1"/>
  <c r="S91" i="2" s="1"/>
  <c r="R201" i="2" a="1"/>
  <c r="R201" i="2" s="1"/>
  <c r="S201" i="2" s="1"/>
  <c r="R622" i="2" a="1"/>
  <c r="R622" i="2" s="1"/>
  <c r="S622" i="2" s="1"/>
  <c r="R599" i="7" a="1"/>
  <c r="R599" i="7" s="1"/>
  <c r="S599" i="7" s="1"/>
  <c r="R335" i="7" a="1"/>
  <c r="R335" i="7" s="1"/>
  <c r="S335" i="7" s="1"/>
  <c r="R74" i="2" a="1"/>
  <c r="R74" i="2" s="1"/>
  <c r="S74" i="2" s="1"/>
  <c r="R641" i="7" a="1"/>
  <c r="R641" i="7" s="1"/>
  <c r="S641" i="7" s="1"/>
  <c r="R636" i="7" a="1"/>
  <c r="R636" i="7" s="1"/>
  <c r="S636" i="7" s="1"/>
  <c r="W637" i="2" s="1"/>
  <c r="R361" i="7" a="1"/>
  <c r="R361" i="7" s="1"/>
  <c r="S361" i="7" s="1"/>
  <c r="R70" i="2" a="1"/>
  <c r="R70" i="2" s="1"/>
  <c r="S70" i="2" s="1"/>
  <c r="R433" i="7" a="1"/>
  <c r="R433" i="7" s="1"/>
  <c r="S433" i="7" s="1"/>
  <c r="R319" i="7" a="1"/>
  <c r="R319" i="7" s="1"/>
  <c r="S319" i="7" s="1"/>
  <c r="R45" i="2" a="1"/>
  <c r="R45" i="2" s="1"/>
  <c r="S45" i="2" s="1"/>
  <c r="R7" i="2" a="1"/>
  <c r="R7" i="2" s="1"/>
  <c r="S7" i="2" s="1"/>
  <c r="R527" i="7" a="1"/>
  <c r="R527" i="7" s="1"/>
  <c r="S527" i="7" s="1"/>
  <c r="R571" i="2" a="1"/>
  <c r="R571" i="2" s="1"/>
  <c r="S571" i="2" s="1"/>
  <c r="R507" i="2" a="1"/>
  <c r="R507" i="2" s="1"/>
  <c r="S507" i="2" s="1"/>
  <c r="R282" i="2" a="1"/>
  <c r="R282" i="2" s="1"/>
  <c r="S282" i="2" s="1"/>
  <c r="R520" i="7" a="1"/>
  <c r="R520" i="7" s="1"/>
  <c r="S520" i="7" s="1"/>
  <c r="R390" i="7" a="1"/>
  <c r="R390" i="7" s="1"/>
  <c r="S390" i="7" s="1"/>
  <c r="R546" i="7" a="1"/>
  <c r="R546" i="7" s="1"/>
  <c r="S546" i="7" s="1"/>
  <c r="R281" i="2" a="1"/>
  <c r="R281" i="2" s="1"/>
  <c r="S281" i="2" s="1"/>
  <c r="R136" i="2" a="1"/>
  <c r="R136" i="2" s="1"/>
  <c r="S136" i="2" s="1"/>
  <c r="R121" i="7" a="1"/>
  <c r="R121" i="7" s="1"/>
  <c r="S121" i="7" s="1"/>
  <c r="R578" i="2" a="1"/>
  <c r="R578" i="2" s="1"/>
  <c r="S578" i="2" s="1"/>
  <c r="R625" i="7" a="1"/>
  <c r="R625" i="7" s="1"/>
  <c r="S625" i="7" s="1"/>
  <c r="R689" i="2" a="1"/>
  <c r="R689" i="2" s="1"/>
  <c r="S689" i="2" s="1"/>
  <c r="R225" i="7" a="1"/>
  <c r="R225" i="7" s="1"/>
  <c r="S225" i="7" s="1"/>
  <c r="R400" i="7" a="1"/>
  <c r="R400" i="7" s="1"/>
  <c r="S400" i="7" s="1"/>
  <c r="R235" i="2" a="1"/>
  <c r="R235" i="2" s="1"/>
  <c r="S235" i="2" s="1"/>
  <c r="R710" i="7" a="1"/>
  <c r="R710" i="7" s="1"/>
  <c r="S710" i="7" s="1"/>
  <c r="R348" i="2" a="1"/>
  <c r="R348" i="2" s="1"/>
  <c r="S348" i="2" s="1"/>
  <c r="R216" i="2" a="1"/>
  <c r="R216" i="2" s="1"/>
  <c r="S216" i="2" s="1"/>
  <c r="R707" i="2" a="1"/>
  <c r="R707" i="2" s="1"/>
  <c r="S707" i="2" s="1"/>
  <c r="R420" i="7" a="1"/>
  <c r="R420" i="7" s="1"/>
  <c r="S420" i="7" s="1"/>
  <c r="R439" i="7" a="1"/>
  <c r="R439" i="7" s="1"/>
  <c r="S439" i="7" s="1"/>
  <c r="R51" i="2" a="1"/>
  <c r="R51" i="2" s="1"/>
  <c r="S51" i="2" s="1"/>
  <c r="R645" i="7" a="1"/>
  <c r="R645" i="7" s="1"/>
  <c r="S645" i="7" s="1"/>
  <c r="R635" i="2" a="1"/>
  <c r="R635" i="2" s="1"/>
  <c r="S635" i="2" s="1"/>
  <c r="R218" i="7" a="1"/>
  <c r="R218" i="7" s="1"/>
  <c r="S218" i="7" s="1"/>
  <c r="R644" i="7" a="1"/>
  <c r="R644" i="7" s="1"/>
  <c r="S644" i="7" s="1"/>
  <c r="R370" i="7" a="1"/>
  <c r="R370" i="7" s="1"/>
  <c r="S370" i="7" s="1"/>
  <c r="R267" i="7" a="1"/>
  <c r="R267" i="7" s="1"/>
  <c r="S267" i="7" s="1"/>
  <c r="R247" i="7" a="1"/>
  <c r="R247" i="7" s="1"/>
  <c r="S247" i="7" s="1"/>
  <c r="R654" i="2" a="1"/>
  <c r="R654" i="2" s="1"/>
  <c r="S654" i="2" s="1"/>
  <c r="R714" i="2" a="1"/>
  <c r="R714" i="2" s="1"/>
  <c r="S714" i="2" s="1"/>
  <c r="R204" i="2" a="1"/>
  <c r="R204" i="2" s="1"/>
  <c r="S204" i="2" s="1"/>
  <c r="R601" i="2" a="1"/>
  <c r="R601" i="2" s="1"/>
  <c r="S601" i="2" s="1"/>
  <c r="R331" i="2" a="1"/>
  <c r="R331" i="2" s="1"/>
  <c r="S331" i="2" s="1"/>
  <c r="R52" i="2" a="1"/>
  <c r="R52" i="2" s="1"/>
  <c r="S52" i="2" s="1"/>
  <c r="R347" i="2" a="1"/>
  <c r="R347" i="2" s="1"/>
  <c r="S347" i="2" s="1"/>
  <c r="R609" i="2" a="1"/>
  <c r="R609" i="2" s="1"/>
  <c r="S609" i="2" s="1"/>
  <c r="R548" i="7" a="1"/>
  <c r="R548" i="7" s="1"/>
  <c r="S548" i="7" s="1"/>
  <c r="R501" i="2" a="1"/>
  <c r="R501" i="2" s="1"/>
  <c r="S501" i="2" s="1"/>
  <c r="R224" i="7" a="1"/>
  <c r="R224" i="7" s="1"/>
  <c r="S224" i="7" s="1"/>
  <c r="R451" i="2" a="1"/>
  <c r="R451" i="2" s="1"/>
  <c r="S451" i="2" s="1"/>
  <c r="R458" i="7" a="1"/>
  <c r="R458" i="7" s="1"/>
  <c r="S458" i="7" s="1"/>
  <c r="R378" i="7" a="1"/>
  <c r="R378" i="7" s="1"/>
  <c r="S378" i="7" s="1"/>
  <c r="R634" i="7" a="1"/>
  <c r="R634" i="7" s="1"/>
  <c r="S634" i="7" s="1"/>
  <c r="R536" i="7" a="1"/>
  <c r="R536" i="7" s="1"/>
  <c r="S536" i="7" s="1"/>
  <c r="R655" i="7" a="1"/>
  <c r="R655" i="7" s="1"/>
  <c r="S655" i="7" s="1"/>
  <c r="R484" i="7" a="1"/>
  <c r="R484" i="7" s="1"/>
  <c r="S484" i="7" s="1"/>
  <c r="R286" i="2" a="1"/>
  <c r="R286" i="2" s="1"/>
  <c r="S286" i="2" s="1"/>
  <c r="R379" i="7" a="1"/>
  <c r="R379" i="7" s="1"/>
  <c r="S379" i="7" s="1"/>
  <c r="R296" i="2" a="1"/>
  <c r="R296" i="2" s="1"/>
  <c r="S296" i="2" s="1"/>
  <c r="R708" i="7" a="1"/>
  <c r="R708" i="7" s="1"/>
  <c r="S708" i="7" s="1"/>
  <c r="R193" i="7" a="1"/>
  <c r="R193" i="7" s="1"/>
  <c r="S193" i="7" s="1"/>
  <c r="R686" i="2" a="1"/>
  <c r="R686" i="2" s="1"/>
  <c r="S686" i="2" s="1"/>
  <c r="R98" i="7" a="1"/>
  <c r="R98" i="7" s="1"/>
  <c r="S98" i="7" s="1"/>
  <c r="R403" i="7" a="1"/>
  <c r="R403" i="7" s="1"/>
  <c r="S403" i="7" s="1"/>
  <c r="R181" i="2" a="1"/>
  <c r="R181" i="2" s="1"/>
  <c r="S181" i="2" s="1"/>
  <c r="R159" i="2" a="1"/>
  <c r="R159" i="2" s="1"/>
  <c r="S159" i="2" s="1"/>
  <c r="R434" i="2" a="1"/>
  <c r="R434" i="2" s="1"/>
  <c r="S434" i="2" s="1"/>
  <c r="R119" i="7" a="1"/>
  <c r="R119" i="7" s="1"/>
  <c r="S119" i="7" s="1"/>
  <c r="R373" i="2" a="1"/>
  <c r="R373" i="2" s="1"/>
  <c r="S373" i="2" s="1"/>
  <c r="R482" i="7" a="1"/>
  <c r="R482" i="7" s="1"/>
  <c r="S482" i="7" s="1"/>
  <c r="R3" i="7" a="1"/>
  <c r="R3" i="7" s="1"/>
  <c r="S3" i="7" s="1"/>
  <c r="R350" i="7" a="1"/>
  <c r="R350" i="7" s="1"/>
  <c r="S350" i="7" s="1"/>
  <c r="R303" i="2" a="1"/>
  <c r="R303" i="2" s="1"/>
  <c r="S303" i="2" s="1"/>
  <c r="R304" i="7" a="1"/>
  <c r="R304" i="7" s="1"/>
  <c r="S304" i="7" s="1"/>
  <c r="R354" i="2" a="1"/>
  <c r="R354" i="2" s="1"/>
  <c r="S354" i="2" s="1"/>
  <c r="R513" i="7" a="1"/>
  <c r="R513" i="7" s="1"/>
  <c r="S513" i="7" s="1"/>
  <c r="R180" i="2" a="1"/>
  <c r="R180" i="2" s="1"/>
  <c r="S180" i="2" s="1"/>
  <c r="R493" i="2" a="1"/>
  <c r="R493" i="2" s="1"/>
  <c r="S493" i="2" s="1"/>
  <c r="R24" i="7" a="1"/>
  <c r="R24" i="7" s="1"/>
  <c r="S24" i="7" s="1"/>
  <c r="R297" i="7" a="1"/>
  <c r="R297" i="7" s="1"/>
  <c r="S297" i="7" s="1"/>
  <c r="R310" i="7" a="1"/>
  <c r="R310" i="7" s="1"/>
  <c r="S310" i="7" s="1"/>
  <c r="R242" i="7" a="1"/>
  <c r="R242" i="7" s="1"/>
  <c r="S242" i="7" s="1"/>
  <c r="R58" i="7" a="1"/>
  <c r="R58" i="7" s="1"/>
  <c r="S58" i="7" s="1"/>
  <c r="R507" i="7" a="1"/>
  <c r="R507" i="7" s="1"/>
  <c r="S507" i="7" s="1"/>
  <c r="R516" i="7" a="1"/>
  <c r="R516" i="7" s="1"/>
  <c r="S516" i="7" s="1"/>
  <c r="R437" i="7" a="1"/>
  <c r="R437" i="7" s="1"/>
  <c r="S437" i="7" s="1"/>
  <c r="R567" i="7" a="1"/>
  <c r="R567" i="7" s="1"/>
  <c r="S567" i="7" s="1"/>
  <c r="R616" i="2" a="1"/>
  <c r="R616" i="2" s="1"/>
  <c r="S616" i="2" s="1"/>
  <c r="R46" i="2" a="1"/>
  <c r="R46" i="2" s="1"/>
  <c r="S46" i="2" s="1"/>
  <c r="R468" i="2" a="1"/>
  <c r="R468" i="2" s="1"/>
  <c r="S468" i="2" s="1"/>
  <c r="R21" i="7" a="1"/>
  <c r="R21" i="7" s="1"/>
  <c r="S21" i="7" s="1"/>
  <c r="R718" i="2" a="1"/>
  <c r="R718" i="2" s="1"/>
  <c r="S718" i="2" s="1"/>
  <c r="R2" i="2" a="1"/>
  <c r="R2" i="2" s="1"/>
  <c r="S2" i="2" s="1"/>
  <c r="R348" i="7" a="1"/>
  <c r="R348" i="7" s="1"/>
  <c r="S348" i="7" s="1"/>
  <c r="R77" i="7" a="1"/>
  <c r="R77" i="7" s="1"/>
  <c r="S77" i="7" s="1"/>
  <c r="R325" i="2" a="1"/>
  <c r="R325" i="2" s="1"/>
  <c r="S325" i="2" s="1"/>
  <c r="R440" i="2" a="1"/>
  <c r="R440" i="2" s="1"/>
  <c r="S440" i="2" s="1"/>
  <c r="R559" i="2" a="1"/>
  <c r="R559" i="2" s="1"/>
  <c r="S559" i="2" s="1"/>
  <c r="R61" i="7" a="1"/>
  <c r="R61" i="7" s="1"/>
  <c r="S61" i="7" s="1"/>
  <c r="R90" i="2" a="1"/>
  <c r="R90" i="2" s="1"/>
  <c r="S90" i="2" s="1"/>
  <c r="R626" i="2" a="1"/>
  <c r="R626" i="2" s="1"/>
  <c r="S626" i="2" s="1"/>
  <c r="R105" i="7" a="1"/>
  <c r="R105" i="7" s="1"/>
  <c r="S105" i="7" s="1"/>
  <c r="R72" i="7" a="1"/>
  <c r="R72" i="7" s="1"/>
  <c r="S72" i="7" s="1"/>
  <c r="R453" i="2" a="1"/>
  <c r="R453" i="2" s="1"/>
  <c r="S453" i="2" s="1"/>
  <c r="R633" i="2" a="1"/>
  <c r="R633" i="2" s="1"/>
  <c r="S633" i="2" s="1"/>
  <c r="R285" i="7" a="1"/>
  <c r="R285" i="7" s="1"/>
  <c r="S285" i="7" s="1"/>
  <c r="R444" i="2" a="1"/>
  <c r="R444" i="2" s="1"/>
  <c r="S444" i="2" s="1"/>
  <c r="R191" i="7" a="1"/>
  <c r="R191" i="7" s="1"/>
  <c r="S191" i="7" s="1"/>
  <c r="R120" i="2" a="1"/>
  <c r="R120" i="2" s="1"/>
  <c r="S120" i="2" s="1"/>
  <c r="R262" i="2" a="1"/>
  <c r="R262" i="2" s="1"/>
  <c r="S262" i="2" s="1"/>
  <c r="R123" i="2" a="1"/>
  <c r="R123" i="2" s="1"/>
  <c r="S123" i="2" s="1"/>
  <c r="R198" i="2" a="1"/>
  <c r="R198" i="2" s="1"/>
  <c r="S198" i="2" s="1"/>
  <c r="R172" i="2" a="1"/>
  <c r="R172" i="2" s="1"/>
  <c r="S172" i="2" s="1"/>
  <c r="R278" i="7" a="1"/>
  <c r="R278" i="7" s="1"/>
  <c r="S278" i="7" s="1"/>
  <c r="R110" i="2" a="1"/>
  <c r="R110" i="2" s="1"/>
  <c r="S110" i="2" s="1"/>
  <c r="R610" i="2" a="1"/>
  <c r="R610" i="2" s="1"/>
  <c r="S610" i="2" s="1"/>
  <c r="R525" i="2" a="1"/>
  <c r="R525" i="2" s="1"/>
  <c r="S525" i="2" s="1"/>
  <c r="R551" i="2" a="1"/>
  <c r="R551" i="2" s="1"/>
  <c r="S551" i="2" s="1"/>
  <c r="R688" i="7" a="1"/>
  <c r="R688" i="7" s="1"/>
  <c r="S688" i="7" s="1"/>
  <c r="R168" i="2" a="1"/>
  <c r="R168" i="2" s="1"/>
  <c r="S168" i="2" s="1"/>
  <c r="R455" i="7" a="1"/>
  <c r="R455" i="7" s="1"/>
  <c r="S455" i="7" s="1"/>
  <c r="R119" i="2" a="1"/>
  <c r="R119" i="2" s="1"/>
  <c r="S119" i="2" s="1"/>
  <c r="R413" i="7" a="1"/>
  <c r="R413" i="7" s="1"/>
  <c r="S413" i="7" s="1"/>
  <c r="R489" i="7" a="1"/>
  <c r="R489" i="7" s="1"/>
  <c r="S489" i="7" s="1"/>
  <c r="R569" i="7" a="1"/>
  <c r="R569" i="7" s="1"/>
  <c r="S569" i="7" s="1"/>
  <c r="R224" i="2" a="1"/>
  <c r="R224" i="2" s="1"/>
  <c r="S224" i="2" s="1"/>
  <c r="R483" i="7" a="1"/>
  <c r="R483" i="7" s="1"/>
  <c r="S483" i="7" s="1"/>
  <c r="R695" i="2" a="1"/>
  <c r="R695" i="2" s="1"/>
  <c r="S695" i="2" s="1"/>
  <c r="R254" i="7" a="1"/>
  <c r="R254" i="7" s="1"/>
  <c r="S254" i="7" s="1"/>
  <c r="R269" i="7" a="1"/>
  <c r="R269" i="7" s="1"/>
  <c r="S269" i="7" s="1"/>
  <c r="R445" i="2" a="1"/>
  <c r="R445" i="2" s="1"/>
  <c r="S445" i="2" s="1"/>
  <c r="R98" i="2" a="1"/>
  <c r="R98" i="2" s="1"/>
  <c r="S98" i="2" s="1"/>
  <c r="R687" i="7" a="1"/>
  <c r="R687" i="7" s="1"/>
  <c r="S687" i="7" s="1"/>
  <c r="R6" i="2" a="1"/>
  <c r="R6" i="2" s="1"/>
  <c r="S6" i="2" s="1"/>
  <c r="R217" i="7" a="1"/>
  <c r="R217" i="7" s="1"/>
  <c r="S217" i="7" s="1"/>
  <c r="R623" i="2" a="1"/>
  <c r="R623" i="2" s="1"/>
  <c r="S623" i="2" s="1"/>
  <c r="R624" i="2" a="1"/>
  <c r="R624" i="2" s="1"/>
  <c r="S624" i="2" s="1"/>
  <c r="R428" i="2" a="1"/>
  <c r="R428" i="2" s="1"/>
  <c r="S428" i="2" s="1"/>
  <c r="R631" i="2" a="1"/>
  <c r="R631" i="2" s="1"/>
  <c r="S631" i="2" s="1"/>
  <c r="R170" i="7" a="1"/>
  <c r="R170" i="7" s="1"/>
  <c r="S170" i="7" s="1"/>
  <c r="R564" i="7" a="1"/>
  <c r="R564" i="7" s="1"/>
  <c r="S564" i="7" s="1"/>
  <c r="R302" i="7" a="1"/>
  <c r="R302" i="7" s="1"/>
  <c r="S302" i="7" s="1"/>
  <c r="R574" i="7" a="1"/>
  <c r="R574" i="7" s="1"/>
  <c r="S574" i="7" s="1"/>
  <c r="R722" i="2" a="1"/>
  <c r="R722" i="2" s="1"/>
  <c r="S722" i="2" s="1"/>
  <c r="R105" i="2" a="1"/>
  <c r="R105" i="2" s="1"/>
  <c r="S105" i="2" s="1"/>
  <c r="R30" i="7" a="1"/>
  <c r="R30" i="7" s="1"/>
  <c r="S30" i="7" s="1"/>
  <c r="R396" i="2" a="1"/>
  <c r="R396" i="2" s="1"/>
  <c r="S396" i="2" s="1"/>
  <c r="R274" i="2" a="1"/>
  <c r="R274" i="2" s="1"/>
  <c r="S274" i="2" s="1"/>
  <c r="R592" i="2" a="1"/>
  <c r="R592" i="2" s="1"/>
  <c r="S592" i="2" s="1"/>
  <c r="R186" i="7" a="1"/>
  <c r="R186" i="7" s="1"/>
  <c r="S186" i="7" s="1"/>
  <c r="R340" i="2" a="1"/>
  <c r="R340" i="2" s="1"/>
  <c r="S340" i="2" s="1"/>
  <c r="R408" i="7" a="1"/>
  <c r="R408" i="7" s="1"/>
  <c r="S408" i="7" s="1"/>
  <c r="R576" i="2" a="1"/>
  <c r="R576" i="2" s="1"/>
  <c r="S576" i="2" s="1"/>
  <c r="R194" i="2" a="1"/>
  <c r="R194" i="2" s="1"/>
  <c r="S194" i="2" s="1"/>
  <c r="R37" i="7" a="1"/>
  <c r="R37" i="7" s="1"/>
  <c r="S37" i="7" s="1"/>
  <c r="R246" i="2" a="1"/>
  <c r="R246" i="2" s="1"/>
  <c r="S246" i="2" s="1"/>
  <c r="R627" i="7" a="1"/>
  <c r="R627" i="7" s="1"/>
  <c r="S627" i="7" s="1"/>
  <c r="R414" i="7" a="1"/>
  <c r="R414" i="7" s="1"/>
  <c r="S414" i="7" s="1"/>
  <c r="R230" i="2" a="1"/>
  <c r="R230" i="2" s="1"/>
  <c r="S230" i="2" s="1"/>
  <c r="R465" i="7" a="1"/>
  <c r="R465" i="7" s="1"/>
  <c r="S465" i="7" s="1"/>
  <c r="R424" i="7" a="1"/>
  <c r="R424" i="7" s="1"/>
  <c r="S424" i="7" s="1"/>
  <c r="R639" i="2" a="1"/>
  <c r="R639" i="2" s="1"/>
  <c r="S639" i="2" s="1"/>
  <c r="R22" i="2" a="1"/>
  <c r="R22" i="2" s="1"/>
  <c r="S22" i="2" s="1"/>
  <c r="R229" i="2" a="1"/>
  <c r="R229" i="2" s="1"/>
  <c r="S229" i="2" s="1"/>
  <c r="R416" i="2" a="1"/>
  <c r="R416" i="2" s="1"/>
  <c r="S416" i="2" s="1"/>
  <c r="R592" i="7" a="1"/>
  <c r="R592" i="7" s="1"/>
  <c r="S592" i="7" s="1"/>
  <c r="R405" i="2" a="1"/>
  <c r="R405" i="2" s="1"/>
  <c r="S405" i="2" s="1"/>
  <c r="R407" i="2" a="1"/>
  <c r="R407" i="2" s="1"/>
  <c r="S407" i="2" s="1"/>
  <c r="R557" i="2" a="1"/>
  <c r="R557" i="2" s="1"/>
  <c r="S557" i="2" s="1"/>
  <c r="R267" i="2" a="1"/>
  <c r="R267" i="2" s="1"/>
  <c r="S267" i="2" s="1"/>
  <c r="R16" i="2" a="1"/>
  <c r="R16" i="2" s="1"/>
  <c r="S16" i="2" s="1"/>
  <c r="R385" i="7" a="1"/>
  <c r="R385" i="7" s="1"/>
  <c r="S385" i="7" s="1"/>
  <c r="R654" i="7" a="1"/>
  <c r="R654" i="7" s="1"/>
  <c r="S654" i="7" s="1"/>
  <c r="R141" i="7" a="1"/>
  <c r="R141" i="7" s="1"/>
  <c r="S141" i="7" s="1"/>
  <c r="R711" i="2" a="1"/>
  <c r="R711" i="2" s="1"/>
  <c r="S711" i="2" s="1"/>
  <c r="R572" i="7" a="1"/>
  <c r="R572" i="7" s="1"/>
  <c r="S572" i="7" s="1"/>
  <c r="R230" i="7" a="1"/>
  <c r="R230" i="7" s="1"/>
  <c r="S230" i="7" s="1"/>
  <c r="R154" i="2" a="1"/>
  <c r="R154" i="2" s="1"/>
  <c r="S154" i="2" s="1"/>
  <c r="R383" i="7" a="1"/>
  <c r="R383" i="7" s="1"/>
  <c r="S383" i="7" s="1"/>
  <c r="R530" i="2" a="1"/>
  <c r="R530" i="2" s="1"/>
  <c r="S530" i="2" s="1"/>
  <c r="R335" i="2" a="1"/>
  <c r="R335" i="2" s="1"/>
  <c r="S335" i="2" s="1"/>
  <c r="R640" i="2" a="1"/>
  <c r="R640" i="2" s="1"/>
  <c r="S640" i="2" s="1"/>
  <c r="R164" i="7" a="1"/>
  <c r="R164" i="7" s="1"/>
  <c r="S164" i="7" s="1"/>
  <c r="R110" i="7" a="1"/>
  <c r="R110" i="7" s="1"/>
  <c r="S110" i="7" s="1"/>
  <c r="R472" i="7" a="1"/>
  <c r="R472" i="7" s="1"/>
  <c r="S472" i="7" s="1"/>
  <c r="R513" i="2" a="1"/>
  <c r="R513" i="2" s="1"/>
  <c r="S513" i="2" s="1"/>
  <c r="R449" i="2" a="1"/>
  <c r="R449" i="2" s="1"/>
  <c r="S449" i="2" s="1"/>
  <c r="R674" i="2" a="1"/>
  <c r="R674" i="2" s="1"/>
  <c r="S674" i="2" s="1"/>
  <c r="R101" i="2" a="1"/>
  <c r="R101" i="2" s="1"/>
  <c r="S101" i="2" s="1"/>
  <c r="R537" i="7" a="1"/>
  <c r="R537" i="7" s="1"/>
  <c r="S537" i="7" s="1"/>
  <c r="R545" i="2" a="1"/>
  <c r="R545" i="2" s="1"/>
  <c r="S545" i="2" s="1"/>
  <c r="R418" i="2" a="1"/>
  <c r="R418" i="2" s="1"/>
  <c r="S418" i="2" s="1"/>
  <c r="R129" i="2" a="1"/>
  <c r="R129" i="2" s="1"/>
  <c r="S129" i="2" s="1"/>
  <c r="R68" i="2" a="1"/>
  <c r="R68" i="2" s="1"/>
  <c r="S68" i="2" s="1"/>
  <c r="R78" i="2" a="1"/>
  <c r="R78" i="2" s="1"/>
  <c r="S78" i="2" s="1"/>
  <c r="R344" i="2" a="1"/>
  <c r="R344" i="2" s="1"/>
  <c r="S344" i="2" s="1"/>
  <c r="R642" i="7" a="1"/>
  <c r="R642" i="7" s="1"/>
  <c r="S642" i="7" s="1"/>
  <c r="R488" i="7" a="1"/>
  <c r="R488" i="7" s="1"/>
  <c r="S488" i="7" s="1"/>
  <c r="R503" i="7" a="1"/>
  <c r="R503" i="7" s="1"/>
  <c r="S503" i="7" s="1"/>
  <c r="R349" i="7" a="1"/>
  <c r="R349" i="7" s="1"/>
  <c r="S349" i="7" s="1"/>
  <c r="R23" i="7" a="1"/>
  <c r="R23" i="7" s="1"/>
  <c r="S23" i="7" s="1"/>
  <c r="R136" i="7" a="1"/>
  <c r="R136" i="7" s="1"/>
  <c r="S136" i="7" s="1"/>
  <c r="R366" i="2" a="1"/>
  <c r="R366" i="2" s="1"/>
  <c r="S366" i="2" s="1"/>
  <c r="R305" i="2" a="1"/>
  <c r="R305" i="2" s="1"/>
  <c r="S305" i="2" s="1"/>
  <c r="R637" i="2" a="1"/>
  <c r="R637" i="2" s="1"/>
  <c r="S637" i="2" s="1"/>
  <c r="R578" i="7" a="1"/>
  <c r="R578" i="7" s="1"/>
  <c r="S578" i="7" s="1"/>
  <c r="R149" i="2" a="1"/>
  <c r="R149" i="2" s="1"/>
  <c r="S149" i="2" s="1"/>
  <c r="R604" i="2" a="1"/>
  <c r="R604" i="2" s="1"/>
  <c r="S604" i="2" s="1"/>
  <c r="R66" i="7" a="1"/>
  <c r="R66" i="7" s="1"/>
  <c r="S66" i="7" s="1"/>
  <c r="R345" i="7" a="1"/>
  <c r="R345" i="7" s="1"/>
  <c r="S345" i="7" s="1"/>
  <c r="R8" i="2" a="1"/>
  <c r="R8" i="2" s="1"/>
  <c r="S8" i="2" s="1"/>
  <c r="R9" i="7" a="1"/>
  <c r="R9" i="7" s="1"/>
  <c r="S9" i="7" s="1"/>
  <c r="R327" i="2" a="1"/>
  <c r="R327" i="2" s="1"/>
  <c r="S327" i="2" s="1"/>
  <c r="R184" i="7" a="1"/>
  <c r="R184" i="7" s="1"/>
  <c r="S184" i="7" s="1"/>
  <c r="R398" i="7" a="1"/>
  <c r="R398" i="7" s="1"/>
  <c r="S398" i="7" s="1"/>
  <c r="R23" i="2" a="1"/>
  <c r="R23" i="2" s="1"/>
  <c r="S23" i="2" s="1"/>
  <c r="R672" i="2" a="1"/>
  <c r="R672" i="2" s="1"/>
  <c r="S672" i="2" s="1"/>
  <c r="R380" i="2" a="1"/>
  <c r="R380" i="2" s="1"/>
  <c r="S380" i="2" s="1"/>
  <c r="R425" i="7" a="1"/>
  <c r="R425" i="7" s="1"/>
  <c r="S425" i="7" s="1"/>
  <c r="R116" i="2" a="1"/>
  <c r="R116" i="2" s="1"/>
  <c r="S116" i="2" s="1"/>
  <c r="R183" i="7" a="1"/>
  <c r="R183" i="7" s="1"/>
  <c r="S183" i="7" s="1"/>
  <c r="R273" i="2" a="1"/>
  <c r="R273" i="2" s="1"/>
  <c r="S273" i="2" s="1"/>
  <c r="R593" i="2" a="1"/>
  <c r="R593" i="2" s="1"/>
  <c r="S593" i="2" s="1"/>
  <c r="R679" i="7" a="1"/>
  <c r="R679" i="7" s="1"/>
  <c r="S679" i="7" s="1"/>
  <c r="R611" i="2" a="1"/>
  <c r="R611" i="2" s="1"/>
  <c r="S611" i="2" s="1"/>
  <c r="R688" i="2" a="1"/>
  <c r="R688" i="2" s="1"/>
  <c r="S688" i="2" s="1"/>
  <c r="R182" i="2" a="1"/>
  <c r="R182" i="2" s="1"/>
  <c r="S182" i="2" s="1"/>
  <c r="R345" i="2" a="1"/>
  <c r="R345" i="2" s="1"/>
  <c r="S345" i="2" s="1"/>
  <c r="R128" i="2" a="1"/>
  <c r="R128" i="2" s="1"/>
  <c r="S128" i="2" s="1"/>
  <c r="R223" i="7" a="1"/>
  <c r="R223" i="7" s="1"/>
  <c r="S223" i="7" s="1"/>
  <c r="R214" i="2" a="1"/>
  <c r="R214" i="2" s="1"/>
  <c r="S214" i="2" s="1"/>
  <c r="R704" i="7" a="1"/>
  <c r="R704" i="7" s="1"/>
  <c r="S704" i="7" s="1"/>
  <c r="R275" i="7" a="1"/>
  <c r="R275" i="7" s="1"/>
  <c r="S275" i="7" s="1"/>
  <c r="R250" i="7" a="1"/>
  <c r="R250" i="7" s="1"/>
  <c r="S250" i="7" s="1"/>
  <c r="R680" i="7" a="1"/>
  <c r="R680" i="7" s="1"/>
  <c r="S680" i="7" s="1"/>
  <c r="R416" i="7" a="1"/>
  <c r="R416" i="7" s="1"/>
  <c r="S416" i="7" s="1"/>
  <c r="R176" i="7" a="1"/>
  <c r="R176" i="7" s="1"/>
  <c r="S176" i="7" s="1"/>
  <c r="R558" i="7" a="1"/>
  <c r="R558" i="7" s="1"/>
  <c r="S558" i="7" s="1"/>
  <c r="R511" i="7" a="1"/>
  <c r="R511" i="7" s="1"/>
  <c r="S511" i="7" s="1"/>
  <c r="R292" i="7" a="1"/>
  <c r="R292" i="7" s="1"/>
  <c r="S292" i="7" s="1"/>
  <c r="R216" i="7" a="1"/>
  <c r="R216" i="7" s="1"/>
  <c r="S216" i="7" s="1"/>
  <c r="R656" i="2" a="1"/>
  <c r="R656" i="2" s="1"/>
  <c r="S656" i="2" s="1"/>
  <c r="R486" i="7" a="1"/>
  <c r="R486" i="7" s="1"/>
  <c r="S486" i="7" s="1"/>
  <c r="R522" i="7" a="1"/>
  <c r="R522" i="7" s="1"/>
  <c r="S522" i="7" s="1"/>
  <c r="R295" i="2" a="1"/>
  <c r="R295" i="2" s="1"/>
  <c r="S295" i="2" s="1"/>
  <c r="R532" i="2" a="1"/>
  <c r="R532" i="2" s="1"/>
  <c r="S532" i="2" s="1"/>
  <c r="R342" i="7" a="1"/>
  <c r="R342" i="7" s="1"/>
  <c r="S342" i="7" s="1"/>
  <c r="R539" i="2" a="1"/>
  <c r="R539" i="2" s="1"/>
  <c r="S539" i="2" s="1"/>
  <c r="R670" i="7" a="1"/>
  <c r="R670" i="7" s="1"/>
  <c r="S670" i="7" s="1"/>
  <c r="R459" i="7" a="1"/>
  <c r="R459" i="7" s="1"/>
  <c r="S459" i="7" s="1"/>
  <c r="R192" i="7" a="1"/>
  <c r="R192" i="7" s="1"/>
  <c r="S192" i="7" s="1"/>
  <c r="R661" i="7" a="1"/>
  <c r="R661" i="7" s="1"/>
  <c r="S661" i="7" s="1"/>
  <c r="R700" i="7" a="1"/>
  <c r="R700" i="7" s="1"/>
  <c r="S700" i="7" s="1"/>
  <c r="R80" i="2" a="1"/>
  <c r="R80" i="2" s="1"/>
  <c r="S80" i="2" s="1"/>
  <c r="R351" i="7" a="1"/>
  <c r="R351" i="7" s="1"/>
  <c r="S351" i="7" s="1"/>
  <c r="R402" i="7" a="1"/>
  <c r="R402" i="7" s="1"/>
  <c r="S402" i="7" s="1"/>
  <c r="R471" i="7" a="1"/>
  <c r="R471" i="7" s="1"/>
  <c r="S471" i="7" s="1"/>
  <c r="R156" i="2" a="1"/>
  <c r="R156" i="2" s="1"/>
  <c r="S156" i="2" s="1"/>
  <c r="R547" i="7" a="1"/>
  <c r="R547" i="7" s="1"/>
  <c r="S547" i="7" s="1"/>
  <c r="R53" i="7" a="1"/>
  <c r="R53" i="7" s="1"/>
  <c r="S53" i="7" s="1"/>
  <c r="R376" i="2" a="1"/>
  <c r="R376" i="2" s="1"/>
  <c r="S376" i="2" s="1"/>
  <c r="R387" i="2" a="1"/>
  <c r="R387" i="2" s="1"/>
  <c r="S387" i="2" s="1"/>
  <c r="R300" i="7" a="1"/>
  <c r="R300" i="7" s="1"/>
  <c r="S300" i="7" s="1"/>
  <c r="R509" i="7" a="1"/>
  <c r="R509" i="7" s="1"/>
  <c r="S509" i="7" s="1"/>
  <c r="R146" i="2" a="1"/>
  <c r="R146" i="2" s="1"/>
  <c r="S146" i="2" s="1"/>
  <c r="R341" i="2" a="1"/>
  <c r="R341" i="2" s="1"/>
  <c r="S341" i="2" s="1"/>
  <c r="R703" i="7" a="1"/>
  <c r="R703" i="7" s="1"/>
  <c r="S703" i="7" s="1"/>
  <c r="R291" i="2" a="1"/>
  <c r="R291" i="2" s="1"/>
  <c r="S291" i="2" s="1"/>
  <c r="R595" i="2" a="1"/>
  <c r="R595" i="2" s="1"/>
  <c r="S595" i="2" s="1"/>
  <c r="R220" i="7" a="1"/>
  <c r="R220" i="7" s="1"/>
  <c r="S220" i="7" s="1"/>
  <c r="R88" i="7" a="1"/>
  <c r="R88" i="7" s="1"/>
  <c r="S88" i="7" s="1"/>
  <c r="R653" i="2" a="1"/>
  <c r="R653" i="2" s="1"/>
  <c r="S653" i="2" s="1"/>
  <c r="R626" i="7" a="1"/>
  <c r="R626" i="7" s="1"/>
  <c r="S626" i="7" s="1"/>
  <c r="R237" i="2" a="1"/>
  <c r="R237" i="2" s="1"/>
  <c r="S237" i="2" s="1"/>
  <c r="R430" i="7" a="1"/>
  <c r="R430" i="7" s="1"/>
  <c r="S430" i="7" s="1"/>
  <c r="R198" i="7" a="1"/>
  <c r="R198" i="7" s="1"/>
  <c r="S198" i="7" s="1"/>
  <c r="R108" i="2" a="1"/>
  <c r="R108" i="2" s="1"/>
  <c r="S108" i="2" s="1"/>
  <c r="R462" i="7" a="1"/>
  <c r="R462" i="7" s="1"/>
  <c r="S462" i="7" s="1"/>
  <c r="R480" i="7" a="1"/>
  <c r="R480" i="7" s="1"/>
  <c r="S480" i="7" s="1"/>
  <c r="R713" i="2" a="1"/>
  <c r="R713" i="2" s="1"/>
  <c r="S713" i="2" s="1"/>
  <c r="R648" i="2" a="1"/>
  <c r="R648" i="2" s="1"/>
  <c r="S648" i="2" s="1"/>
  <c r="R197" i="2" a="1"/>
  <c r="R197" i="2" s="1"/>
  <c r="S197" i="2" s="1"/>
  <c r="R577" i="2" a="1"/>
  <c r="R577" i="2" s="1"/>
  <c r="S577" i="2" s="1"/>
  <c r="R53" i="2" a="1"/>
  <c r="R53" i="2" s="1"/>
  <c r="S53" i="2" s="1"/>
  <c r="R683" i="2" a="1"/>
  <c r="R683" i="2" s="1"/>
  <c r="S683" i="2" s="1"/>
  <c r="R88" i="2" a="1"/>
  <c r="R88" i="2" s="1"/>
  <c r="S88" i="2" s="1"/>
  <c r="R522" i="2" a="1"/>
  <c r="R522" i="2" s="1"/>
  <c r="S522" i="2" s="1"/>
  <c r="R280" i="2" a="1"/>
  <c r="R280" i="2" s="1"/>
  <c r="S280" i="2" s="1"/>
  <c r="R203" i="7" a="1"/>
  <c r="R203" i="7" s="1"/>
  <c r="S203" i="7" s="1"/>
  <c r="R277" i="2" a="1"/>
  <c r="R277" i="2" s="1"/>
  <c r="S277" i="2" s="1"/>
  <c r="R459" i="2" a="1"/>
  <c r="R459" i="2" s="1"/>
  <c r="S459" i="2" s="1"/>
  <c r="R283" i="7" a="1"/>
  <c r="R283" i="7" s="1"/>
  <c r="S283" i="7" s="1"/>
  <c r="R109" i="7" a="1"/>
  <c r="R109" i="7" s="1"/>
  <c r="S109" i="7" s="1"/>
  <c r="R456" i="7" a="1"/>
  <c r="R456" i="7" s="1"/>
  <c r="S456" i="7" s="1"/>
  <c r="R600" i="2" a="1"/>
  <c r="R600" i="2" s="1"/>
  <c r="S600" i="2" s="1"/>
  <c r="R325" i="7" a="1"/>
  <c r="R325" i="7" s="1"/>
  <c r="S325" i="7" s="1"/>
  <c r="R515" i="2" a="1"/>
  <c r="R515" i="2" s="1"/>
  <c r="S515" i="2" s="1"/>
  <c r="R406" i="7" a="1"/>
  <c r="R406" i="7" s="1"/>
  <c r="S406" i="7" s="1"/>
  <c r="R44" i="7" a="1"/>
  <c r="R44" i="7" s="1"/>
  <c r="S44" i="7" s="1"/>
  <c r="R450" i="7" a="1"/>
  <c r="R450" i="7" s="1"/>
  <c r="S450" i="7" s="1"/>
  <c r="R186" i="2" a="1"/>
  <c r="R186" i="2" s="1"/>
  <c r="S186" i="2" s="1"/>
  <c r="R389" i="2" a="1"/>
  <c r="R389" i="2" s="1"/>
  <c r="S389" i="2" s="1"/>
  <c r="R318" i="7" a="1"/>
  <c r="R318" i="7" s="1"/>
  <c r="S318" i="7" s="1"/>
  <c r="R540" i="2" a="1"/>
  <c r="R540" i="2" s="1"/>
  <c r="S540" i="2" s="1"/>
  <c r="R254" i="2" a="1"/>
  <c r="R254" i="2" s="1"/>
  <c r="S254" i="2" s="1"/>
  <c r="R17" i="2" a="1"/>
  <c r="R17" i="2" s="1"/>
  <c r="S17" i="2" s="1"/>
  <c r="R454" i="2" a="1"/>
  <c r="R454" i="2" s="1"/>
  <c r="S454" i="2" s="1"/>
  <c r="R404" i="2" a="1"/>
  <c r="R404" i="2" s="1"/>
  <c r="S404" i="2" s="1"/>
  <c r="R260" i="7" a="1"/>
  <c r="R260" i="7" s="1"/>
  <c r="S260" i="7" s="1"/>
  <c r="R608" i="2" a="1"/>
  <c r="R608" i="2" s="1"/>
  <c r="S608" i="2" s="1"/>
  <c r="R360" i="2" a="1"/>
  <c r="R360" i="2" s="1"/>
  <c r="S360" i="2" s="1"/>
  <c r="R217" i="2" a="1"/>
  <c r="R217" i="2" s="1"/>
  <c r="S217" i="2" s="1"/>
  <c r="R177" i="2" a="1"/>
  <c r="R177" i="2" s="1"/>
  <c r="S177" i="2" s="1"/>
  <c r="R719" i="2" a="1"/>
  <c r="R719" i="2" s="1"/>
  <c r="S719" i="2" s="1"/>
  <c r="R126" i="7" a="1"/>
  <c r="R126" i="7" s="1"/>
  <c r="S126" i="7" s="1"/>
  <c r="R302" i="2" a="1"/>
  <c r="R302" i="2" s="1"/>
  <c r="S302" i="2" s="1"/>
  <c r="R697" i="7" a="1"/>
  <c r="R697" i="7" s="1"/>
  <c r="S697" i="7" s="1"/>
  <c r="R180" i="7" a="1"/>
  <c r="R180" i="7" s="1"/>
  <c r="S180" i="7" s="1"/>
  <c r="R318" i="2" a="1"/>
  <c r="R318" i="2" s="1"/>
  <c r="S318" i="2" s="1"/>
  <c r="R256" i="7" a="1"/>
  <c r="R256" i="7" s="1"/>
  <c r="S256" i="7" s="1"/>
  <c r="R572" i="2" a="1"/>
  <c r="R572" i="2" s="1"/>
  <c r="S572" i="2" s="1"/>
  <c r="R257" i="2" a="1"/>
  <c r="R257" i="2" s="1"/>
  <c r="S257" i="2" s="1"/>
  <c r="R395" i="7" a="1"/>
  <c r="R395" i="7" s="1"/>
  <c r="S395" i="7" s="1"/>
  <c r="S485" i="2"/>
  <c r="R683" i="7" a="1"/>
  <c r="R683" i="7" s="1"/>
  <c r="S683" i="7" s="1"/>
  <c r="R153" i="2" a="1"/>
  <c r="R153" i="2" s="1"/>
  <c r="S153" i="2" s="1"/>
  <c r="R103" i="7" a="1"/>
  <c r="R103" i="7" s="1"/>
  <c r="S103" i="7" s="1"/>
  <c r="R547" i="2" a="1"/>
  <c r="R547" i="2" s="1"/>
  <c r="S547" i="2" s="1"/>
  <c r="S482" i="2"/>
  <c r="R410" i="7" a="1"/>
  <c r="R410" i="7" s="1"/>
  <c r="S410" i="7" s="1"/>
  <c r="R715" i="2" a="1"/>
  <c r="R715" i="2" s="1"/>
  <c r="S715" i="2" s="1"/>
  <c r="R169" i="2" a="1"/>
  <c r="R169" i="2" s="1"/>
  <c r="S169" i="2" s="1"/>
  <c r="R505" i="2" a="1"/>
  <c r="R505" i="2" s="1"/>
  <c r="S505" i="2" s="1"/>
  <c r="R125" i="7" a="1"/>
  <c r="R125" i="7" s="1"/>
  <c r="S125" i="7" s="1"/>
  <c r="R453" i="7" a="1"/>
  <c r="R453" i="7" s="1"/>
  <c r="S453" i="7" s="1"/>
  <c r="R70" i="7" a="1"/>
  <c r="R70" i="7" s="1"/>
  <c r="S70" i="7" s="1"/>
  <c r="R379" i="2" a="1"/>
  <c r="R379" i="2" s="1"/>
  <c r="S379" i="2" s="1"/>
  <c r="R458" i="2" a="1"/>
  <c r="R458" i="2" s="1"/>
  <c r="S458" i="2" s="1"/>
  <c r="R393" i="7" a="1"/>
  <c r="R393" i="7" s="1"/>
  <c r="S393" i="7" s="1"/>
  <c r="R263" i="7" a="1"/>
  <c r="R263" i="7" s="1"/>
  <c r="S263" i="7" s="1"/>
  <c r="R129" i="7" a="1"/>
  <c r="R129" i="7" s="1"/>
  <c r="S129" i="7" s="1"/>
  <c r="R591" i="2" a="1"/>
  <c r="R591" i="2" s="1"/>
  <c r="S591" i="2" s="1"/>
  <c r="R590" i="2" a="1"/>
  <c r="R590" i="2" s="1"/>
  <c r="S590" i="2" s="1"/>
  <c r="R487" i="7" a="1"/>
  <c r="R487" i="7" s="1"/>
  <c r="S487" i="7" s="1"/>
  <c r="R436" i="7" a="1"/>
  <c r="R436" i="7" s="1"/>
  <c r="S436" i="7" s="1"/>
  <c r="R643" i="7" a="1"/>
  <c r="R643" i="7" s="1"/>
  <c r="S643" i="7" s="1"/>
  <c r="R13" i="2" a="1"/>
  <c r="R13" i="2" s="1"/>
  <c r="S13" i="2" s="1"/>
  <c r="R35" i="7" a="1"/>
  <c r="R35" i="7" s="1"/>
  <c r="S35" i="7" s="1"/>
  <c r="R508" i="2" a="1"/>
  <c r="R508" i="2" s="1"/>
  <c r="S508" i="2" s="1"/>
  <c r="R238" i="2" a="1"/>
  <c r="R238" i="2" s="1"/>
  <c r="S238" i="2" s="1"/>
  <c r="R82" i="2" a="1"/>
  <c r="R82" i="2" s="1"/>
  <c r="S82" i="2" s="1"/>
  <c r="R496" i="7" a="1"/>
  <c r="R496" i="7" s="1"/>
  <c r="S496" i="7" s="1"/>
  <c r="R662" i="7" a="1"/>
  <c r="R662" i="7" s="1"/>
  <c r="S662" i="7" s="1"/>
  <c r="R354" i="7" a="1"/>
  <c r="R354" i="7" s="1"/>
  <c r="S354" i="7" s="1"/>
  <c r="R664" i="7" a="1"/>
  <c r="R664" i="7" s="1"/>
  <c r="S664" i="7" s="1"/>
  <c r="R628" i="2" a="1"/>
  <c r="R628" i="2" s="1"/>
  <c r="S628" i="2" s="1"/>
  <c r="R371" i="2" a="1"/>
  <c r="R371" i="2" s="1"/>
  <c r="S371" i="2" s="1"/>
  <c r="R595" i="7" a="1"/>
  <c r="R595" i="7" s="1"/>
  <c r="S595" i="7" s="1"/>
  <c r="R193" i="2" a="1"/>
  <c r="R193" i="2" s="1"/>
  <c r="S193" i="2" s="1"/>
  <c r="R505" i="7" a="1"/>
  <c r="R505" i="7" s="1"/>
  <c r="S505" i="7" s="1"/>
  <c r="R360" i="7" a="1"/>
  <c r="R360" i="7" s="1"/>
  <c r="S360" i="7" s="1"/>
  <c r="R42" i="7" a="1"/>
  <c r="R42" i="7" s="1"/>
  <c r="S42" i="7" s="1"/>
  <c r="R220" i="2" a="1"/>
  <c r="R220" i="2" s="1"/>
  <c r="S220" i="2" s="1"/>
  <c r="R495" i="7" a="1"/>
  <c r="R495" i="7" s="1"/>
  <c r="S495" i="7" s="1"/>
  <c r="R332" i="2" a="1"/>
  <c r="R332" i="2" s="1"/>
  <c r="S332" i="2" s="1"/>
  <c r="R197" i="7" a="1"/>
  <c r="R197" i="7" s="1"/>
  <c r="S197" i="7" s="1"/>
  <c r="R441" i="2" a="1"/>
  <c r="R441" i="2" s="1"/>
  <c r="S441" i="2" s="1"/>
  <c r="R476" i="7" a="1"/>
  <c r="R476" i="7" s="1"/>
  <c r="S476" i="7" s="1"/>
  <c r="R676" i="2" a="1"/>
  <c r="R676" i="2" s="1"/>
  <c r="S676" i="2" s="1"/>
  <c r="R62" i="7" a="1"/>
  <c r="R62" i="7" s="1"/>
  <c r="S62" i="7" s="1"/>
  <c r="R434" i="7" a="1"/>
  <c r="R434" i="7" s="1"/>
  <c r="S434" i="7" s="1"/>
  <c r="R48" i="7" a="1"/>
  <c r="R48" i="7" s="1"/>
  <c r="S48" i="7" s="1"/>
  <c r="R156" i="7" a="1"/>
  <c r="R156" i="7" s="1"/>
  <c r="S156" i="7" s="1"/>
  <c r="R647" i="2" a="1"/>
  <c r="R647" i="2" s="1"/>
  <c r="S647" i="2" s="1"/>
  <c r="R323" i="2" a="1"/>
  <c r="R323" i="2" s="1"/>
  <c r="S323" i="2" s="1"/>
  <c r="R419" i="2" a="1"/>
  <c r="R419" i="2" s="1"/>
  <c r="S419" i="2" s="1"/>
  <c r="R158" i="2" a="1"/>
  <c r="R158" i="2" s="1"/>
  <c r="S158" i="2" s="1"/>
  <c r="R248" i="2" a="1"/>
  <c r="R248" i="2" s="1"/>
  <c r="S248" i="2" s="1"/>
  <c r="R492" i="2" a="1"/>
  <c r="R492" i="2" s="1"/>
  <c r="S492" i="2" s="1"/>
  <c r="R632" i="7" a="1"/>
  <c r="R632" i="7" s="1"/>
  <c r="S632" i="7" s="1"/>
  <c r="R327" i="7" a="1"/>
  <c r="R327" i="7" s="1"/>
  <c r="S327" i="7" s="1"/>
  <c r="R63" i="2" a="1"/>
  <c r="R63" i="2" s="1"/>
  <c r="S63" i="2" s="1"/>
  <c r="R104" i="7" a="1"/>
  <c r="R104" i="7" s="1"/>
  <c r="S104" i="7" s="1"/>
  <c r="R651" i="7" a="1"/>
  <c r="R651" i="7" s="1"/>
  <c r="S651" i="7" s="1"/>
  <c r="R200" i="7" a="1"/>
  <c r="R200" i="7" s="1"/>
  <c r="S200" i="7" s="1"/>
  <c r="R387" i="7" a="1"/>
  <c r="R387" i="7" s="1"/>
  <c r="S387" i="7" s="1"/>
  <c r="R647" i="7" a="1"/>
  <c r="R647" i="7" s="1"/>
  <c r="S647" i="7" s="1"/>
  <c r="R338" i="2" a="1"/>
  <c r="R338" i="2" s="1"/>
  <c r="S338" i="2" s="1"/>
  <c r="R597" i="2" a="1"/>
  <c r="R597" i="2" s="1"/>
  <c r="S597" i="2" s="1"/>
  <c r="R90" i="7" a="1"/>
  <c r="R90" i="7" s="1"/>
  <c r="S90" i="7" s="1"/>
  <c r="S483" i="2"/>
  <c r="R549" i="2" a="1"/>
  <c r="R549" i="2" s="1"/>
  <c r="S549" i="2" s="1"/>
  <c r="R190" i="2" a="1"/>
  <c r="R190" i="2" s="1"/>
  <c r="S190" i="2" s="1"/>
  <c r="R432" i="7" a="1"/>
  <c r="R432" i="7" s="1"/>
  <c r="S432" i="7" s="1"/>
  <c r="R79" i="7" a="1"/>
  <c r="R79" i="7" s="1"/>
  <c r="S79" i="7" s="1"/>
  <c r="R187" i="2" a="1"/>
  <c r="R187" i="2" s="1"/>
  <c r="S187" i="2" s="1"/>
  <c r="R665" i="7" a="1"/>
  <c r="R665" i="7" s="1"/>
  <c r="S665" i="7" s="1"/>
  <c r="R362" i="7" a="1"/>
  <c r="R362" i="7" s="1"/>
  <c r="S362" i="7" s="1"/>
  <c r="R448" i="7" a="1"/>
  <c r="R448" i="7" s="1"/>
  <c r="S448" i="7" s="1"/>
  <c r="R32" i="7" a="1"/>
  <c r="R32" i="7" s="1"/>
  <c r="S32" i="7" s="1"/>
  <c r="R144" i="2" a="1"/>
  <c r="R144" i="2" s="1"/>
  <c r="S144" i="2" s="1"/>
  <c r="R178" i="2" a="1"/>
  <c r="R178" i="2" s="1"/>
  <c r="S178" i="2" s="1"/>
  <c r="R638" i="7" a="1"/>
  <c r="R638" i="7" s="1"/>
  <c r="S638" i="7" s="1"/>
  <c r="R724" i="7" a="1"/>
  <c r="R724" i="7" s="1"/>
  <c r="S724" i="7" s="1"/>
  <c r="R9" i="2" a="1"/>
  <c r="R9" i="2" s="1"/>
  <c r="S9" i="2" s="1"/>
  <c r="R141" i="2" a="1"/>
  <c r="R141" i="2" s="1"/>
  <c r="S141" i="2" s="1"/>
  <c r="R608" i="7" a="1"/>
  <c r="R608" i="7" s="1"/>
  <c r="S608" i="7" s="1"/>
  <c r="R112" i="7" a="1"/>
  <c r="R112" i="7" s="1"/>
  <c r="S112" i="7" s="1"/>
  <c r="R394" i="2" a="1"/>
  <c r="R394" i="2" s="1"/>
  <c r="S394" i="2" s="1"/>
  <c r="R514" i="7" a="1"/>
  <c r="R514" i="7" s="1"/>
  <c r="S514" i="7" s="1"/>
  <c r="R657" i="2" a="1"/>
  <c r="R657" i="2" s="1"/>
  <c r="S657" i="2" s="1"/>
  <c r="R440" i="7" a="1"/>
  <c r="R440" i="7" s="1"/>
  <c r="S440" i="7" s="1"/>
  <c r="R454" i="7" a="1"/>
  <c r="R454" i="7" s="1"/>
  <c r="S454" i="7" s="1"/>
  <c r="R203" i="2" a="1"/>
  <c r="R203" i="2" s="1"/>
  <c r="S203" i="2" s="1"/>
  <c r="R118" i="7" a="1"/>
  <c r="R118" i="7" s="1"/>
  <c r="S118" i="7" s="1"/>
  <c r="R650" i="7" a="1"/>
  <c r="R650" i="7" s="1"/>
  <c r="S650" i="7" s="1"/>
  <c r="R59" i="7" a="1"/>
  <c r="R59" i="7" s="1"/>
  <c r="S59" i="7" s="1"/>
  <c r="R574" i="2" a="1"/>
  <c r="R574" i="2" s="1"/>
  <c r="S574" i="2" s="1"/>
  <c r="R170" i="2" a="1"/>
  <c r="R170" i="2" s="1"/>
  <c r="S170" i="2" s="1"/>
  <c r="R76" i="7" a="1"/>
  <c r="R76" i="7" s="1"/>
  <c r="S76" i="7" s="1"/>
  <c r="R589" i="7" a="1"/>
  <c r="R589" i="7" s="1"/>
  <c r="S589" i="7" s="1"/>
  <c r="R102" i="2" a="1"/>
  <c r="R102" i="2" s="1"/>
  <c r="S102" i="2" s="1"/>
  <c r="R314" i="2" a="1"/>
  <c r="R314" i="2" s="1"/>
  <c r="S314" i="2" s="1"/>
  <c r="R414" i="2" a="1"/>
  <c r="R414" i="2" s="1"/>
  <c r="S414" i="2" s="1"/>
  <c r="R333" i="7" a="1"/>
  <c r="R333" i="7" s="1"/>
  <c r="S333" i="7" s="1"/>
  <c r="R627" i="2" a="1"/>
  <c r="R627" i="2" s="1"/>
  <c r="S627" i="2" s="1"/>
  <c r="R181" i="7" a="1"/>
  <c r="R181" i="7" s="1"/>
  <c r="S181" i="7" s="1"/>
  <c r="R589" i="2" a="1"/>
  <c r="R589" i="2" s="1"/>
  <c r="S589" i="2" s="1"/>
  <c r="R597" i="7" a="1"/>
  <c r="R597" i="7" s="1"/>
  <c r="S597" i="7" s="1"/>
  <c r="R240" i="7" a="1"/>
  <c r="R240" i="7" s="1"/>
  <c r="S240" i="7" s="1"/>
  <c r="R378" i="2" a="1"/>
  <c r="R378" i="2" s="1"/>
  <c r="S378" i="2" s="1"/>
  <c r="R233" i="2" a="1"/>
  <c r="R233" i="2" s="1"/>
  <c r="S233" i="2" s="1"/>
  <c r="R583" i="7" a="1"/>
  <c r="R583" i="7" s="1"/>
  <c r="S583" i="7" s="1"/>
  <c r="R236" i="7" a="1"/>
  <c r="R236" i="7" s="1"/>
  <c r="S236" i="7" s="1"/>
  <c r="R579" i="7" a="1"/>
  <c r="R579" i="7" s="1"/>
  <c r="S579" i="7" s="1"/>
  <c r="R573" i="2" a="1"/>
  <c r="R573" i="2" s="1"/>
  <c r="S573" i="2" s="1"/>
  <c r="R316" i="2" a="1"/>
  <c r="R316" i="2" s="1"/>
  <c r="S316" i="2" s="1"/>
  <c r="R504" i="2" a="1"/>
  <c r="R504" i="2" s="1"/>
  <c r="S504" i="2" s="1"/>
  <c r="R371" i="7" a="1"/>
  <c r="R371" i="7" s="1"/>
  <c r="S371" i="7" s="1"/>
  <c r="R443" i="2" a="1"/>
  <c r="R443" i="2" s="1"/>
  <c r="S443" i="2" s="1"/>
  <c r="R671" i="2" a="1"/>
  <c r="R671" i="2" s="1"/>
  <c r="S671" i="2" s="1"/>
  <c r="R712" i="7" a="1"/>
  <c r="R712" i="7" s="1"/>
  <c r="S712" i="7" s="1"/>
  <c r="R377" i="2" a="1"/>
  <c r="R377" i="2" s="1"/>
  <c r="S377" i="2" s="1"/>
  <c r="R218" i="2" a="1"/>
  <c r="R218" i="2" s="1"/>
  <c r="S218" i="2" s="1"/>
  <c r="R126" i="2" a="1"/>
  <c r="R126" i="2" s="1"/>
  <c r="S126" i="2" s="1"/>
  <c r="R134" i="2" a="1"/>
  <c r="R134" i="2" s="1"/>
  <c r="S134" i="2" s="1"/>
  <c r="R552" i="2" a="1"/>
  <c r="R552" i="2" s="1"/>
  <c r="S552" i="2" s="1"/>
  <c r="R555" i="7" a="1"/>
  <c r="R555" i="7" s="1"/>
  <c r="S555" i="7" s="1"/>
  <c r="R207" i="2" a="1"/>
  <c r="R207" i="2" s="1"/>
  <c r="S207" i="2" s="1"/>
  <c r="R671" i="7" a="1"/>
  <c r="R671" i="7" s="1"/>
  <c r="S671" i="7" s="1"/>
  <c r="R660" i="7" a="1"/>
  <c r="R660" i="7" s="1"/>
  <c r="S660" i="7" s="1"/>
  <c r="R182" i="7" a="1"/>
  <c r="R182" i="7" s="1"/>
  <c r="S182" i="7" s="1"/>
  <c r="R40" i="2" a="1"/>
  <c r="R40" i="2" s="1"/>
  <c r="S40" i="2" s="1"/>
  <c r="R331" i="7" a="1"/>
  <c r="R331" i="7" s="1"/>
  <c r="S331" i="7" s="1"/>
  <c r="R321" i="7" a="1"/>
  <c r="R321" i="7" s="1"/>
  <c r="S321" i="7" s="1"/>
  <c r="R200" i="2" a="1"/>
  <c r="R200" i="2" s="1"/>
  <c r="S200" i="2" s="1"/>
  <c r="R205" i="2" a="1"/>
  <c r="R205" i="2" s="1"/>
  <c r="S205" i="2" s="1"/>
  <c r="R116" i="7" a="1"/>
  <c r="R116" i="7" s="1"/>
  <c r="S116" i="7" s="1"/>
  <c r="R305" i="7" a="1"/>
  <c r="R305" i="7" s="1"/>
  <c r="S305" i="7" s="1"/>
  <c r="R202" i="2" a="1"/>
  <c r="R202" i="2" s="1"/>
  <c r="S202" i="2" s="1"/>
  <c r="R3" i="2" a="1"/>
  <c r="R3" i="2" s="1"/>
  <c r="S3" i="2" s="1"/>
  <c r="R93" i="7" a="1"/>
  <c r="R93" i="7" s="1"/>
  <c r="S93" i="7" s="1"/>
  <c r="R630" i="7" a="1"/>
  <c r="R630" i="7" s="1"/>
  <c r="S630" i="7" s="1"/>
  <c r="R298" i="2" a="1"/>
  <c r="R298" i="2" s="1"/>
  <c r="S298" i="2" s="1"/>
  <c r="R293" i="7" a="1"/>
  <c r="R293" i="7" s="1"/>
  <c r="S293" i="7" s="1"/>
  <c r="R21" i="2" a="1"/>
  <c r="R21" i="2" s="1"/>
  <c r="S21" i="2" s="1"/>
  <c r="R339" i="7" a="1"/>
  <c r="R339" i="7" s="1"/>
  <c r="S339" i="7" s="1"/>
  <c r="R606" i="7" a="1"/>
  <c r="R606" i="7" s="1"/>
  <c r="S606" i="7" s="1"/>
  <c r="R280" i="7" a="1"/>
  <c r="R280" i="7" s="1"/>
  <c r="S280" i="7" s="1"/>
  <c r="R651" i="2" a="1"/>
  <c r="R651" i="2" s="1"/>
  <c r="S651" i="2" s="1"/>
  <c r="R554" i="2" a="1"/>
  <c r="R554" i="2" s="1"/>
  <c r="S554" i="2" s="1"/>
  <c r="R396" i="7" a="1"/>
  <c r="R396" i="7" s="1"/>
  <c r="S396" i="7" s="1"/>
  <c r="R241" i="7" a="1"/>
  <c r="R241" i="7" s="1"/>
  <c r="S241" i="7" s="1"/>
  <c r="R263" i="2" a="1"/>
  <c r="R263" i="2" s="1"/>
  <c r="S263" i="2" s="1"/>
  <c r="R324" i="2" a="1"/>
  <c r="R324" i="2" s="1"/>
  <c r="S324" i="2" s="1"/>
  <c r="R117" i="2" a="1"/>
  <c r="R117" i="2" s="1"/>
  <c r="S117" i="2" s="1"/>
  <c r="R523" i="7" a="1"/>
  <c r="R523" i="7" s="1"/>
  <c r="S523" i="7" s="1"/>
  <c r="R64" i="2" a="1"/>
  <c r="R64" i="2" s="1"/>
  <c r="S64" i="2" s="1"/>
  <c r="R238" i="7" a="1"/>
  <c r="R238" i="7" s="1"/>
  <c r="S238" i="7" s="1"/>
  <c r="R144" i="7" a="1"/>
  <c r="R144" i="7" s="1"/>
  <c r="S144" i="7" s="1"/>
  <c r="R575" i="2" a="1"/>
  <c r="R575" i="2" s="1"/>
  <c r="S575" i="2" s="1"/>
  <c r="R285" i="2" a="1"/>
  <c r="R285" i="2" s="1"/>
  <c r="S285" i="2" s="1"/>
  <c r="R74" i="7" a="1"/>
  <c r="R74" i="7" s="1"/>
  <c r="S74" i="7" s="1"/>
  <c r="R535" i="7" a="1"/>
  <c r="R535" i="7" s="1"/>
  <c r="S535" i="7" s="1"/>
  <c r="R38" i="2" a="1"/>
  <c r="R38" i="2" s="1"/>
  <c r="S38" i="2" s="1"/>
  <c r="R596" i="2" a="1"/>
  <c r="R596" i="2" s="1"/>
  <c r="S596" i="2" s="1"/>
  <c r="R296" i="7" a="1"/>
  <c r="R296" i="7" s="1"/>
  <c r="S296" i="7" s="1"/>
  <c r="R152" i="7" a="1"/>
  <c r="R152" i="7" s="1"/>
  <c r="S152" i="7" s="1"/>
  <c r="R551" i="7" a="1"/>
  <c r="R551" i="7" s="1"/>
  <c r="S551" i="7" s="1"/>
  <c r="R279" i="2" a="1"/>
  <c r="R279" i="2" s="1"/>
  <c r="S279" i="2" s="1"/>
  <c r="R316" i="7" a="1"/>
  <c r="R316" i="7" s="1"/>
  <c r="S316" i="7" s="1"/>
  <c r="R404" i="7" a="1"/>
  <c r="R404" i="7" s="1"/>
  <c r="S404" i="7" s="1"/>
  <c r="R639" i="7" a="1"/>
  <c r="R639" i="7" s="1"/>
  <c r="S639" i="7" s="1"/>
  <c r="R82" i="7" a="1"/>
  <c r="R82" i="7" s="1"/>
  <c r="S82" i="7" s="1"/>
  <c r="R127" i="7" a="1"/>
  <c r="R127" i="7" s="1"/>
  <c r="S127" i="7" s="1"/>
  <c r="R684" i="2" a="1"/>
  <c r="R684" i="2" s="1"/>
  <c r="S684" i="2" s="1"/>
  <c r="R22" i="7" a="1"/>
  <c r="R22" i="7" s="1"/>
  <c r="S22" i="7" s="1"/>
  <c r="R89" i="2" a="1"/>
  <c r="R89" i="2" s="1"/>
  <c r="S89" i="2" s="1"/>
  <c r="R516" i="2" a="1"/>
  <c r="R516" i="2" s="1"/>
  <c r="S516" i="2" s="1"/>
  <c r="R47" i="7" a="1"/>
  <c r="R47" i="7" s="1"/>
  <c r="S47" i="7" s="1"/>
  <c r="R391" i="7" a="1"/>
  <c r="R391" i="7" s="1"/>
  <c r="S391" i="7" s="1"/>
  <c r="R206" i="7" a="1"/>
  <c r="R206" i="7" s="1"/>
  <c r="S206" i="7" s="1"/>
  <c r="R166" i="7" a="1"/>
  <c r="R166" i="7" s="1"/>
  <c r="S166" i="7" s="1"/>
  <c r="R158" i="7" a="1"/>
  <c r="R158" i="7" s="1"/>
  <c r="S158" i="7" s="1"/>
  <c r="R426" i="2" a="1"/>
  <c r="R426" i="2" s="1"/>
  <c r="S426" i="2" s="1"/>
  <c r="R629" i="7" a="1"/>
  <c r="R629" i="7" s="1"/>
  <c r="S629" i="7" s="1"/>
  <c r="R493" i="7" a="1"/>
  <c r="R493" i="7" s="1"/>
  <c r="S493" i="7" s="1"/>
  <c r="R473" i="7" a="1"/>
  <c r="R473" i="7" s="1"/>
  <c r="S473" i="7" s="1"/>
  <c r="R145" i="7" a="1"/>
  <c r="R145" i="7" s="1"/>
  <c r="S145" i="7" s="1"/>
  <c r="R165" i="7" a="1"/>
  <c r="R165" i="7" s="1"/>
  <c r="S165" i="7" s="1"/>
  <c r="R270" i="7" a="1"/>
  <c r="R270" i="7" s="1"/>
  <c r="S270" i="7" s="1"/>
  <c r="R176" i="2" a="1"/>
  <c r="R176" i="2" s="1"/>
  <c r="S176" i="2" s="1"/>
  <c r="S481" i="2"/>
  <c r="R142" i="2" a="1"/>
  <c r="R142" i="2" s="1"/>
  <c r="S142" i="2" s="1"/>
  <c r="R663" i="2" a="1"/>
  <c r="R663" i="2" s="1"/>
  <c r="S663" i="2" s="1"/>
  <c r="R251" i="7" a="1"/>
  <c r="R251" i="7" s="1"/>
  <c r="S251" i="7" s="1"/>
  <c r="R352" i="2" a="1"/>
  <c r="R352" i="2" s="1"/>
  <c r="S352" i="2" s="1"/>
  <c r="R211" i="7" a="1"/>
  <c r="R211" i="7" s="1"/>
  <c r="S211" i="7" s="1"/>
  <c r="R447" i="2" a="1"/>
  <c r="R447" i="2" s="1"/>
  <c r="S447" i="2" s="1"/>
  <c r="R244" i="2" a="1"/>
  <c r="R244" i="2" s="1"/>
  <c r="S244" i="2" s="1"/>
  <c r="R338" i="7" a="1"/>
  <c r="R338" i="7" s="1"/>
  <c r="S338" i="7" s="1"/>
  <c r="R356" i="2" a="1"/>
  <c r="R356" i="2" s="1"/>
  <c r="S356" i="2" s="1"/>
  <c r="R554" i="7" a="1"/>
  <c r="R554" i="7" s="1"/>
  <c r="S554" i="7" s="1"/>
  <c r="R394" i="7" a="1"/>
  <c r="R394" i="7" s="1"/>
  <c r="S394" i="7" s="1"/>
  <c r="R680" i="2" a="1"/>
  <c r="R680" i="2" s="1"/>
  <c r="S680" i="2" s="1"/>
  <c r="R31" i="7" a="1"/>
  <c r="R31" i="7" s="1"/>
  <c r="S31" i="7" s="1"/>
  <c r="R245" i="2" a="1"/>
  <c r="R245" i="2" s="1"/>
  <c r="S245" i="2" s="1"/>
  <c r="R411" i="2" a="1"/>
  <c r="R411" i="2" s="1"/>
  <c r="S411" i="2" s="1"/>
  <c r="R685" i="7" a="1"/>
  <c r="R685" i="7" s="1"/>
  <c r="S685" i="7" s="1"/>
  <c r="R447" i="7" a="1"/>
  <c r="R447" i="7" s="1"/>
  <c r="S447" i="7" s="1"/>
  <c r="R485" i="7" a="1"/>
  <c r="R485" i="7" s="1"/>
  <c r="S485" i="7" s="1"/>
  <c r="R497" i="7" a="1"/>
  <c r="R497" i="7" s="1"/>
  <c r="S497" i="7" s="1"/>
  <c r="R219" i="2" a="1"/>
  <c r="R219" i="2" s="1"/>
  <c r="S219" i="2" s="1"/>
  <c r="R243" i="7" a="1"/>
  <c r="R243" i="7" s="1"/>
  <c r="S243" i="7" s="1"/>
  <c r="R571" i="7" a="1"/>
  <c r="R571" i="7" s="1"/>
  <c r="S571" i="7" s="1"/>
  <c r="R399" i="2" a="1"/>
  <c r="R399" i="2" s="1"/>
  <c r="S399" i="2" s="1"/>
  <c r="R391" i="2" a="1"/>
  <c r="R391" i="2" s="1"/>
  <c r="S391" i="2" s="1"/>
  <c r="R587" i="2" a="1"/>
  <c r="R587" i="2" s="1"/>
  <c r="S587" i="2" s="1"/>
  <c r="R290" i="7" a="1"/>
  <c r="R290" i="7" s="1"/>
  <c r="S290" i="7" s="1"/>
  <c r="R498" i="2" a="1"/>
  <c r="R498" i="2" s="1"/>
  <c r="S498" i="2" s="1"/>
  <c r="R28" i="7" a="1"/>
  <c r="R28" i="7" s="1"/>
  <c r="S28" i="7" s="1"/>
  <c r="R337" i="2" a="1"/>
  <c r="R337" i="2" s="1"/>
  <c r="S337" i="2" s="1"/>
  <c r="R715" i="7" a="1"/>
  <c r="R715" i="7" s="1"/>
  <c r="S715" i="7" s="1"/>
  <c r="R603" i="7" a="1"/>
  <c r="R603" i="7" s="1"/>
  <c r="S603" i="7" s="1"/>
  <c r="R268" i="7" a="1"/>
  <c r="R268" i="7" s="1"/>
  <c r="S268" i="7" s="1"/>
  <c r="R84" i="2" a="1"/>
  <c r="R84" i="2" s="1"/>
  <c r="S84" i="2" s="1"/>
  <c r="S487" i="2"/>
  <c r="R252" i="2" a="1"/>
  <c r="R252" i="2" s="1"/>
  <c r="S252" i="2" s="1"/>
  <c r="R463" i="2" a="1"/>
  <c r="R463" i="2" s="1"/>
  <c r="S463" i="2" s="1"/>
  <c r="R95" i="7" a="1"/>
  <c r="R95" i="7" s="1"/>
  <c r="S95" i="7" s="1"/>
  <c r="R101" i="7" a="1"/>
  <c r="R101" i="7" s="1"/>
  <c r="S101" i="7" s="1"/>
  <c r="R174" i="2" a="1"/>
  <c r="R174" i="2" s="1"/>
  <c r="S174" i="2" s="1"/>
  <c r="R722" i="7" a="1"/>
  <c r="R722" i="7" s="1"/>
  <c r="S722" i="7" s="1"/>
  <c r="R501" i="7" a="1"/>
  <c r="R501" i="7" s="1"/>
  <c r="S501" i="7" s="1"/>
  <c r="R669" i="7" a="1"/>
  <c r="R669" i="7" s="1"/>
  <c r="S669" i="7" s="1"/>
  <c r="R406" i="2" a="1"/>
  <c r="R406" i="2" s="1"/>
  <c r="S406" i="2" s="1"/>
  <c r="R560" i="2" a="1"/>
  <c r="R560" i="2" s="1"/>
  <c r="S560" i="2" s="1"/>
  <c r="R42" i="2" a="1"/>
  <c r="R42" i="2" s="1"/>
  <c r="S42" i="2" s="1"/>
  <c r="R328" i="7" a="1"/>
  <c r="R328" i="7" s="1"/>
  <c r="S328" i="7" s="1"/>
  <c r="R73" i="2" a="1"/>
  <c r="R73" i="2" s="1"/>
  <c r="S73" i="2" s="1"/>
  <c r="R582" i="7" a="1"/>
  <c r="R582" i="7" s="1"/>
  <c r="S582" i="7" s="1"/>
  <c r="R339" i="2" a="1"/>
  <c r="R339" i="2" s="1"/>
  <c r="S339" i="2" s="1"/>
  <c r="R320" i="2" a="1"/>
  <c r="R320" i="2" s="1"/>
  <c r="S320" i="2" s="1"/>
  <c r="R692" i="2" a="1"/>
  <c r="R692" i="2" s="1"/>
  <c r="S692" i="2" s="1"/>
  <c r="R412" i="2" a="1"/>
  <c r="R412" i="2" s="1"/>
  <c r="S412" i="2" s="1"/>
  <c r="R52" i="7" a="1"/>
  <c r="R52" i="7" s="1"/>
  <c r="S52" i="7" s="1"/>
  <c r="R138" i="2" a="1"/>
  <c r="R138" i="2" s="1"/>
  <c r="S138" i="2" s="1"/>
  <c r="R39" i="2" a="1"/>
  <c r="R39" i="2" s="1"/>
  <c r="S39" i="2" s="1"/>
  <c r="R169" i="7" a="1"/>
  <c r="R169" i="7" s="1"/>
  <c r="S169" i="7" s="1"/>
  <c r="R659" i="2" a="1"/>
  <c r="R659" i="2" s="1"/>
  <c r="S659" i="2" s="1"/>
  <c r="R549" i="7" a="1"/>
  <c r="R549" i="7" s="1"/>
  <c r="S549" i="7" s="1"/>
  <c r="R297" i="2" a="1"/>
  <c r="R297" i="2" s="1"/>
  <c r="S297" i="2" s="1"/>
  <c r="R466" i="2" a="1"/>
  <c r="R466" i="2" s="1"/>
  <c r="S466" i="2" s="1"/>
  <c r="R465" i="2" a="1"/>
  <c r="R465" i="2" s="1"/>
  <c r="S465" i="2" s="1"/>
  <c r="R135" i="7" a="1"/>
  <c r="R135" i="7" s="1"/>
  <c r="S135" i="7" s="1"/>
  <c r="R241" i="2" a="1"/>
  <c r="R241" i="2" s="1"/>
  <c r="S241" i="2" s="1"/>
  <c r="R100" i="7" a="1"/>
  <c r="R100" i="7" s="1"/>
  <c r="S100" i="7" s="1"/>
  <c r="R20" i="7" a="1"/>
  <c r="R20" i="7" s="1"/>
  <c r="S20" i="7" s="1"/>
  <c r="R385" i="2" a="1"/>
  <c r="R385" i="2" s="1"/>
  <c r="S385" i="2" s="1"/>
  <c r="R429" i="2" a="1"/>
  <c r="R429" i="2" s="1"/>
  <c r="S429" i="2" s="1"/>
  <c r="R69" i="2" a="1"/>
  <c r="R69" i="2" s="1"/>
  <c r="S69" i="2" s="1"/>
  <c r="R624" i="7" a="1"/>
  <c r="R624" i="7" s="1"/>
  <c r="S624" i="7" s="1"/>
  <c r="R133" i="7" a="1"/>
  <c r="R133" i="7" s="1"/>
  <c r="S133" i="7" s="1"/>
  <c r="R59" i="2" a="1"/>
  <c r="R59" i="2" s="1"/>
  <c r="S59" i="2" s="1"/>
  <c r="R215" i="2" a="1"/>
  <c r="R215" i="2" s="1"/>
  <c r="S215" i="2" s="1"/>
  <c r="R528" i="2" a="1"/>
  <c r="R528" i="2" s="1"/>
  <c r="S528" i="2" s="1"/>
  <c r="R677" i="2" a="1"/>
  <c r="R677" i="2" s="1"/>
  <c r="S677" i="2" s="1"/>
  <c r="R323" i="7" a="1"/>
  <c r="R323" i="7" s="1"/>
  <c r="S323" i="7" s="1"/>
  <c r="R711" i="7" a="1"/>
  <c r="R711" i="7" s="1"/>
  <c r="S711" i="7" s="1"/>
  <c r="R570" i="7" a="1"/>
  <c r="R570" i="7" s="1"/>
  <c r="S570" i="7" s="1"/>
  <c r="R357" i="2" a="1"/>
  <c r="R357" i="2" s="1"/>
  <c r="S357" i="2" s="1"/>
  <c r="R289" i="7" a="1"/>
  <c r="R289" i="7" s="1"/>
  <c r="S289" i="7" s="1"/>
  <c r="R420" i="2" a="1"/>
  <c r="R420" i="2" s="1"/>
  <c r="S420" i="2" s="1"/>
  <c r="R411" i="7" a="1"/>
  <c r="R411" i="7" s="1"/>
  <c r="S411" i="7" s="1"/>
  <c r="R696" i="2" a="1"/>
  <c r="R696" i="2" s="1"/>
  <c r="S696" i="2" s="1"/>
  <c r="R468" i="7" a="1"/>
  <c r="R468" i="7" s="1"/>
  <c r="S468" i="7" s="1"/>
  <c r="R723" i="2" a="1"/>
  <c r="R723" i="2" s="1"/>
  <c r="S723" i="2" s="1"/>
  <c r="R213" i="2" a="1"/>
  <c r="R213" i="2" s="1"/>
  <c r="S213" i="2" s="1"/>
  <c r="R614" i="2" a="1"/>
  <c r="R614" i="2" s="1"/>
  <c r="S614" i="2" s="1"/>
  <c r="R290" i="2" a="1"/>
  <c r="R290" i="2" s="1"/>
  <c r="S290" i="2" s="1"/>
  <c r="R108" i="7" a="1"/>
  <c r="R108" i="7" s="1"/>
  <c r="S108" i="7" s="1"/>
  <c r="R602" i="7" a="1"/>
  <c r="R602" i="7" s="1"/>
  <c r="S602" i="7" s="1"/>
  <c r="R604" i="7" a="1"/>
  <c r="R604" i="7" s="1"/>
  <c r="S604" i="7" s="1"/>
  <c r="R308" i="2" a="1"/>
  <c r="R308" i="2" s="1"/>
  <c r="S308" i="2" s="1"/>
  <c r="R118" i="2" a="1"/>
  <c r="R118" i="2" s="1"/>
  <c r="S118" i="2" s="1"/>
  <c r="R278" i="2" a="1"/>
  <c r="R278" i="2" s="1"/>
  <c r="S278" i="2" s="1"/>
  <c r="R531" i="7" a="1"/>
  <c r="R531" i="7" s="1"/>
  <c r="S531" i="7" s="1"/>
  <c r="R662" i="2" a="1"/>
  <c r="R662" i="2" s="1"/>
  <c r="S662" i="2" s="1"/>
  <c r="R401" i="2" a="1"/>
  <c r="R401" i="2" s="1"/>
  <c r="S401" i="2" s="1"/>
  <c r="R258" i="2" a="1"/>
  <c r="R258" i="2" s="1"/>
  <c r="S258" i="2" s="1"/>
  <c r="R392" i="7" a="1"/>
  <c r="R392" i="7" s="1"/>
  <c r="S392" i="7" s="1"/>
  <c r="R309" i="2" a="1"/>
  <c r="R309" i="2" s="1"/>
  <c r="S309" i="2" s="1"/>
  <c r="R512" i="2" a="1"/>
  <c r="R512" i="2" s="1"/>
  <c r="S512" i="2" s="1"/>
  <c r="R598" i="2" a="1"/>
  <c r="R598" i="2" s="1"/>
  <c r="S598" i="2" s="1"/>
  <c r="R538" i="2" a="1"/>
  <c r="R538" i="2" s="1"/>
  <c r="S538" i="2" s="1"/>
  <c r="R612" i="7" a="1"/>
  <c r="R612" i="7" s="1"/>
  <c r="S612" i="7" s="1"/>
  <c r="R113" i="7" a="1"/>
  <c r="R113" i="7" s="1"/>
  <c r="S113" i="7" s="1"/>
  <c r="R494" i="7" a="1"/>
  <c r="R494" i="7" s="1"/>
  <c r="S494" i="7" s="1"/>
  <c r="R85" i="7" a="1"/>
  <c r="R85" i="7" s="1"/>
  <c r="S85" i="7" s="1"/>
  <c r="R111" i="7" a="1"/>
  <c r="R111" i="7" s="1"/>
  <c r="S111" i="7" s="1"/>
  <c r="R618" i="2" a="1"/>
  <c r="R618" i="2" s="1"/>
  <c r="S618" i="2" s="1"/>
  <c r="R15" i="7" a="1"/>
  <c r="R15" i="7" s="1"/>
  <c r="S15" i="7" s="1"/>
  <c r="R143" i="2" a="1"/>
  <c r="R143" i="2" s="1"/>
  <c r="S143" i="2" s="1"/>
  <c r="R713" i="7" a="1"/>
  <c r="R713" i="7" s="1"/>
  <c r="S713" i="7" s="1"/>
  <c r="R464" i="2" a="1"/>
  <c r="R464" i="2" s="1"/>
  <c r="S464" i="2" s="1"/>
  <c r="R313" i="7" a="1"/>
  <c r="R313" i="7" s="1"/>
  <c r="S313" i="7" s="1"/>
  <c r="R94" i="7" a="1"/>
  <c r="R94" i="7" s="1"/>
  <c r="S94" i="7" s="1"/>
  <c r="R605" i="2" a="1"/>
  <c r="R605" i="2" s="1"/>
  <c r="S605" i="2" s="1"/>
  <c r="R466" i="7" a="1"/>
  <c r="R466" i="7" s="1"/>
  <c r="S466" i="7" s="1"/>
  <c r="R524" i="7" a="1"/>
  <c r="R524" i="7" s="1"/>
  <c r="S524" i="7" s="1"/>
  <c r="R26" i="7" a="1"/>
  <c r="R26" i="7" s="1"/>
  <c r="S26" i="7" s="1"/>
  <c r="R231" i="7" a="1"/>
  <c r="R231" i="7" s="1"/>
  <c r="S231" i="7" s="1"/>
  <c r="R86" i="7" a="1"/>
  <c r="R86" i="7" s="1"/>
  <c r="S86" i="7" s="1"/>
  <c r="R13" i="7" a="1"/>
  <c r="R13" i="7" s="1"/>
  <c r="S13" i="7" s="1"/>
  <c r="R384" i="7" a="1"/>
  <c r="R384" i="7" s="1"/>
  <c r="S384" i="7" s="1"/>
  <c r="R212" i="2" a="1"/>
  <c r="R212" i="2" s="1"/>
  <c r="S212" i="2" s="1"/>
  <c r="R682" i="7" a="1"/>
  <c r="R682" i="7" s="1"/>
  <c r="S682" i="7" s="1"/>
  <c r="R550" i="7" a="1"/>
  <c r="R550" i="7" s="1"/>
  <c r="S550" i="7" s="1"/>
  <c r="R690" i="2" a="1"/>
  <c r="R690" i="2" s="1"/>
  <c r="S690" i="2" s="1"/>
  <c r="R397" i="7" a="1"/>
  <c r="R397" i="7" s="1"/>
  <c r="S397" i="7" s="1"/>
  <c r="R346" i="7" a="1"/>
  <c r="R346" i="7" s="1"/>
  <c r="S346" i="7" s="1"/>
  <c r="R12" i="7" a="1"/>
  <c r="R12" i="7" s="1"/>
  <c r="S12" i="7" s="1"/>
  <c r="R510" i="7" a="1"/>
  <c r="R510" i="7" s="1"/>
  <c r="S510" i="7" s="1"/>
  <c r="R369" i="7" a="1"/>
  <c r="R369" i="7" s="1"/>
  <c r="S369" i="7" s="1"/>
  <c r="R111" i="2" a="1"/>
  <c r="R111" i="2" s="1"/>
  <c r="S111" i="2" s="1"/>
  <c r="R322" i="7" a="1"/>
  <c r="R322" i="7" s="1"/>
  <c r="S322" i="7" s="1"/>
  <c r="R148" i="7" a="1"/>
  <c r="R148" i="7" s="1"/>
  <c r="S148" i="7" s="1"/>
  <c r="R438" i="2" a="1"/>
  <c r="R438" i="2" s="1"/>
  <c r="S438" i="2" s="1"/>
  <c r="R687" i="2" a="1"/>
  <c r="R687" i="2" s="1"/>
  <c r="S687" i="2" s="1"/>
  <c r="R721" i="2" a="1"/>
  <c r="R721" i="2" s="1"/>
  <c r="S721" i="2" s="1"/>
  <c r="R380" i="7" a="1"/>
  <c r="R380" i="7" s="1"/>
  <c r="S380" i="7" s="1"/>
  <c r="R475" i="2" a="1"/>
  <c r="R475" i="2" s="1"/>
  <c r="S475" i="2" s="1"/>
  <c r="R637" i="7" a="1"/>
  <c r="R637" i="7" s="1"/>
  <c r="S637" i="7" s="1"/>
  <c r="R443" i="7" a="1"/>
  <c r="R443" i="7" s="1"/>
  <c r="S443" i="7" s="1"/>
  <c r="R259" i="2" a="1"/>
  <c r="R259" i="2" s="1"/>
  <c r="S259" i="2" s="1"/>
  <c r="R534" i="7" a="1"/>
  <c r="R534" i="7" s="1"/>
  <c r="S534" i="7" s="1"/>
  <c r="R157" i="7" a="1"/>
  <c r="R157" i="7" s="1"/>
  <c r="S157" i="7" s="1"/>
  <c r="R347" i="7" a="1"/>
  <c r="R347" i="7" s="1"/>
  <c r="S347" i="7" s="1"/>
  <c r="R167" i="2" a="1"/>
  <c r="R167" i="2" s="1"/>
  <c r="S167" i="2" s="1"/>
  <c r="R179" i="2" a="1"/>
  <c r="R179" i="2" s="1"/>
  <c r="S179" i="2" s="1"/>
  <c r="R599" i="2" a="1"/>
  <c r="R599" i="2" s="1"/>
  <c r="S599" i="2" s="1"/>
  <c r="R209" i="7" a="1"/>
  <c r="R209" i="7" s="1"/>
  <c r="S209" i="7" s="1"/>
  <c r="R707" i="7" a="1"/>
  <c r="R707" i="7" s="1"/>
  <c r="S707" i="7" s="1"/>
  <c r="R362" i="2" a="1"/>
  <c r="R362" i="2" s="1"/>
  <c r="S362" i="2" s="1"/>
  <c r="R317" i="2" a="1"/>
  <c r="R317" i="2" s="1"/>
  <c r="S317" i="2" s="1"/>
  <c r="R225" i="2" a="1"/>
  <c r="R225" i="2" s="1"/>
  <c r="S225" i="2" s="1"/>
  <c r="R49" i="7" a="1"/>
  <c r="R49" i="7" s="1"/>
  <c r="S49" i="7" s="1"/>
  <c r="R603" i="2" a="1"/>
  <c r="R603" i="2" s="1"/>
  <c r="S603" i="2" s="1"/>
  <c r="R392" i="2" a="1"/>
  <c r="R392" i="2" s="1"/>
  <c r="S392" i="2" s="1"/>
  <c r="R81" i="2" a="1"/>
  <c r="R81" i="2" s="1"/>
  <c r="S81" i="2" s="1"/>
  <c r="R27" i="7" a="1"/>
  <c r="R27" i="7" s="1"/>
  <c r="S27" i="7" s="1"/>
  <c r="R365" i="2" a="1"/>
  <c r="R365" i="2" s="1"/>
  <c r="S365" i="2" s="1"/>
  <c r="R96" i="7" a="1"/>
  <c r="R96" i="7" s="1"/>
  <c r="S96" i="7" s="1"/>
  <c r="R142" i="7" a="1"/>
  <c r="R142" i="7" s="1"/>
  <c r="S142" i="7" s="1"/>
  <c r="R672" i="7" a="1"/>
  <c r="R672" i="7" s="1"/>
  <c r="S672" i="7" s="1"/>
  <c r="R502" i="7" a="1"/>
  <c r="R502" i="7" s="1"/>
  <c r="S502" i="7" s="1"/>
  <c r="R93" i="2" a="1"/>
  <c r="R93" i="2" s="1"/>
  <c r="S93" i="2" s="1"/>
  <c r="R258" i="7" a="1"/>
  <c r="R258" i="7" s="1"/>
  <c r="S258" i="7" s="1"/>
  <c r="R264" i="2" a="1"/>
  <c r="R264" i="2" s="1"/>
  <c r="S264" i="2" s="1"/>
  <c r="R415" i="7" a="1"/>
  <c r="R415" i="7" s="1"/>
  <c r="S415" i="7" s="1"/>
  <c r="R712" i="2" a="1"/>
  <c r="R712" i="2" s="1"/>
  <c r="S712" i="2" s="1"/>
  <c r="R585" i="2" a="1"/>
  <c r="R585" i="2" s="1"/>
  <c r="S585" i="2" s="1"/>
  <c r="R173" i="2" a="1"/>
  <c r="R173" i="2" s="1"/>
  <c r="S173" i="2" s="1"/>
  <c r="R619" i="7" a="1"/>
  <c r="R619" i="7" s="1"/>
  <c r="S619" i="7" s="1"/>
  <c r="R201" i="7" a="1"/>
  <c r="R201" i="7" s="1"/>
  <c r="S201" i="7" s="1"/>
  <c r="R607" i="2" a="1"/>
  <c r="R607" i="2" s="1"/>
  <c r="S607" i="2" s="1"/>
  <c r="R92" i="7" a="1"/>
  <c r="R92" i="7" s="1"/>
  <c r="S92" i="7" s="1"/>
  <c r="R526" i="7" a="1"/>
  <c r="R526" i="7" s="1"/>
  <c r="S526" i="7" s="1"/>
  <c r="R593" i="7" a="1"/>
  <c r="R593" i="7" s="1"/>
  <c r="S593" i="7" s="1"/>
  <c r="R147" i="7" a="1"/>
  <c r="R147" i="7" s="1"/>
  <c r="S147" i="7" s="1"/>
  <c r="R725" i="2" a="1"/>
  <c r="R725" i="2" s="1"/>
  <c r="S725" i="2" s="1"/>
  <c r="R585" i="7" a="1"/>
  <c r="R585" i="7" s="1"/>
  <c r="S585" i="7" s="1"/>
  <c r="R620" i="2" a="1"/>
  <c r="R620" i="2" s="1"/>
  <c r="S620" i="2" s="1"/>
  <c r="R5" i="2" a="1"/>
  <c r="R5" i="2" s="1"/>
  <c r="S5" i="2" s="1"/>
  <c r="R44" i="2" a="1"/>
  <c r="R44" i="2" s="1"/>
  <c r="S44" i="2" s="1"/>
  <c r="R76" i="2" a="1"/>
  <c r="R76" i="2" s="1"/>
  <c r="S76" i="2" s="1"/>
  <c r="R210" i="2" a="1"/>
  <c r="R210" i="2" s="1"/>
  <c r="S210" i="2" s="1"/>
  <c r="R429" i="7" a="1"/>
  <c r="R429" i="7" s="1"/>
  <c r="S429" i="7" s="1"/>
  <c r="R693" i="2" a="1"/>
  <c r="R693" i="2" s="1"/>
  <c r="S693" i="2" s="1"/>
  <c r="R239" i="2" a="1"/>
  <c r="R239" i="2" s="1"/>
  <c r="S239" i="2" s="1"/>
  <c r="R242" i="2" a="1"/>
  <c r="R242" i="2" s="1"/>
  <c r="S242" i="2" s="1"/>
  <c r="R386" i="2" a="1"/>
  <c r="R386" i="2" s="1"/>
  <c r="S386" i="2" s="1"/>
  <c r="S489" i="2"/>
  <c r="R472" i="2" a="1"/>
  <c r="R472" i="2" s="1"/>
  <c r="S472" i="2" s="1"/>
  <c r="R112" i="2" a="1"/>
  <c r="R112" i="2" s="1"/>
  <c r="S112" i="2" s="1"/>
  <c r="R615" i="7" a="1"/>
  <c r="R615" i="7" s="1"/>
  <c r="S615" i="7" s="1"/>
  <c r="R415" i="2" a="1"/>
  <c r="R415" i="2" s="1"/>
  <c r="S415" i="2" s="1"/>
  <c r="R719" i="7" a="1"/>
  <c r="R719" i="7" s="1"/>
  <c r="S719" i="7" s="1"/>
  <c r="R124" i="2" a="1"/>
  <c r="R124" i="2" s="1"/>
  <c r="S124" i="2" s="1"/>
  <c r="R520" i="2" a="1"/>
  <c r="R520" i="2" s="1"/>
  <c r="S520" i="2" s="1"/>
  <c r="W499" i="7"/>
  <c r="W499" i="2"/>
  <c r="W60" i="2"/>
  <c r="W60" i="7"/>
  <c r="W623" i="2"/>
  <c r="W623" i="7"/>
  <c r="W154" i="7"/>
  <c r="W154" i="2"/>
  <c r="A104" i="3"/>
  <c r="A101" i="3"/>
  <c r="A106" i="3" s="1"/>
  <c r="W720" i="7" l="1"/>
  <c r="W720" i="2"/>
  <c r="W615" i="7"/>
  <c r="W615" i="2"/>
  <c r="W429" i="2"/>
  <c r="W429" i="7"/>
  <c r="W585" i="7"/>
  <c r="W585" i="2"/>
  <c r="W147" i="2"/>
  <c r="W147" i="7"/>
  <c r="W593" i="7"/>
  <c r="W593" i="2"/>
  <c r="W526" i="2"/>
  <c r="W526" i="7"/>
  <c r="W92" i="7"/>
  <c r="W92" i="2"/>
  <c r="W201" i="2"/>
  <c r="W201" i="7"/>
  <c r="W619" i="7"/>
  <c r="W619" i="2"/>
  <c r="W415" i="7"/>
  <c r="W415" i="2"/>
  <c r="W258" i="7"/>
  <c r="W258" i="2"/>
  <c r="W502" i="7"/>
  <c r="W502" i="2"/>
  <c r="W673" i="7"/>
  <c r="W673" i="2"/>
  <c r="W142" i="2"/>
  <c r="W142" i="7"/>
  <c r="W96" i="2"/>
  <c r="W96" i="7"/>
  <c r="W27" i="7"/>
  <c r="W27" i="2"/>
  <c r="W49" i="7"/>
  <c r="W49" i="2"/>
  <c r="W708" i="2"/>
  <c r="W708" i="7"/>
  <c r="W209" i="2"/>
  <c r="W209" i="7"/>
  <c r="W347" i="7"/>
  <c r="W347" i="2"/>
  <c r="W157" i="7"/>
  <c r="W157" i="2"/>
  <c r="W534" i="7"/>
  <c r="W534" i="2"/>
  <c r="W443" i="7"/>
  <c r="W443" i="2"/>
  <c r="W638" i="2"/>
  <c r="W638" i="7"/>
  <c r="W380" i="7"/>
  <c r="W380" i="2"/>
  <c r="W148" i="7"/>
  <c r="W148" i="2"/>
  <c r="W322" i="7"/>
  <c r="W322" i="2"/>
  <c r="W369" i="2"/>
  <c r="W369" i="7"/>
  <c r="W510" i="7"/>
  <c r="W510" i="2"/>
  <c r="W12" i="2"/>
  <c r="W12" i="7"/>
  <c r="W346" i="2"/>
  <c r="W346" i="7"/>
  <c r="W397" i="2"/>
  <c r="W397" i="7"/>
  <c r="W550" i="2"/>
  <c r="W550" i="7"/>
  <c r="W683" i="2"/>
  <c r="W683" i="7"/>
  <c r="W384" i="2"/>
  <c r="W384" i="7"/>
  <c r="W13" i="2"/>
  <c r="W13" i="7"/>
  <c r="W86" i="7"/>
  <c r="W86" i="2"/>
  <c r="W231" i="7"/>
  <c r="W231" i="2"/>
  <c r="W26" i="2"/>
  <c r="W26" i="7"/>
  <c r="W524" i="2"/>
  <c r="W524" i="7"/>
  <c r="W466" i="2"/>
  <c r="W466" i="7"/>
  <c r="W94" i="2"/>
  <c r="W94" i="7"/>
  <c r="W313" i="7"/>
  <c r="W313" i="2"/>
  <c r="W714" i="7"/>
  <c r="W714" i="2"/>
  <c r="W15" i="2"/>
  <c r="W15" i="7"/>
  <c r="W111" i="2"/>
  <c r="W111" i="7"/>
  <c r="W85" i="7"/>
  <c r="W85" i="2"/>
  <c r="W494" i="2"/>
  <c r="W494" i="7"/>
  <c r="W113" i="7"/>
  <c r="W113" i="2"/>
  <c r="W612" i="7"/>
  <c r="W612" i="2"/>
  <c r="W392" i="2"/>
  <c r="W392" i="7"/>
  <c r="W531" i="7"/>
  <c r="W531" i="2"/>
  <c r="W604" i="2"/>
  <c r="W604" i="7"/>
  <c r="W602" i="7"/>
  <c r="W602" i="2"/>
  <c r="W108" i="2"/>
  <c r="W108" i="7"/>
  <c r="W468" i="2"/>
  <c r="W468" i="7"/>
  <c r="W411" i="2"/>
  <c r="W411" i="7"/>
  <c r="W289" i="7"/>
  <c r="W289" i="2"/>
  <c r="W570" i="7"/>
  <c r="W570" i="2"/>
  <c r="W712" i="7"/>
  <c r="W712" i="2"/>
  <c r="W323" i="2"/>
  <c r="W323" i="7"/>
  <c r="W133" i="7"/>
  <c r="W133" i="2"/>
  <c r="W625" i="7"/>
  <c r="W625" i="2"/>
  <c r="W20" i="2"/>
  <c r="W20" i="7"/>
  <c r="W100" i="2"/>
  <c r="W100" i="7"/>
  <c r="W135" i="2"/>
  <c r="W135" i="7"/>
  <c r="W549" i="7"/>
  <c r="W549" i="2"/>
  <c r="W169" i="2"/>
  <c r="W169" i="7"/>
  <c r="W52" i="7"/>
  <c r="W52" i="2"/>
  <c r="W582" i="2"/>
  <c r="W582" i="7"/>
  <c r="W328" i="7"/>
  <c r="W328" i="2"/>
  <c r="W670" i="2"/>
  <c r="W670" i="7"/>
  <c r="W501" i="7"/>
  <c r="W501" i="2"/>
  <c r="W723" i="7"/>
  <c r="W723" i="2"/>
  <c r="W101" i="2"/>
  <c r="W101" i="7"/>
  <c r="W95" i="2"/>
  <c r="W95" i="7"/>
  <c r="W268" i="2"/>
  <c r="W268" i="7"/>
  <c r="W603" i="2"/>
  <c r="W603" i="7"/>
  <c r="W716" i="7"/>
  <c r="W716" i="2"/>
  <c r="W28" i="2"/>
  <c r="W28" i="7"/>
  <c r="W290" i="2"/>
  <c r="W290" i="7"/>
  <c r="W571" i="2"/>
  <c r="W571" i="7"/>
  <c r="W243" i="2"/>
  <c r="W243" i="7"/>
  <c r="W497" i="2"/>
  <c r="W497" i="7"/>
  <c r="W485" i="7"/>
  <c r="W485" i="2"/>
  <c r="W447" i="2"/>
  <c r="W447" i="7"/>
  <c r="W686" i="2"/>
  <c r="W686" i="7"/>
  <c r="W31" i="7"/>
  <c r="W31" i="2"/>
  <c r="W394" i="2"/>
  <c r="W394" i="7"/>
  <c r="W554" i="2"/>
  <c r="W554" i="7"/>
  <c r="W338" i="2"/>
  <c r="W338" i="7"/>
  <c r="W211" i="7"/>
  <c r="W211" i="2"/>
  <c r="W251" i="2"/>
  <c r="W251" i="7"/>
  <c r="W270" i="7"/>
  <c r="W270" i="2"/>
  <c r="W165" i="7"/>
  <c r="W165" i="2"/>
  <c r="W145" i="2"/>
  <c r="W145" i="7"/>
  <c r="W473" i="2"/>
  <c r="W473" i="7"/>
  <c r="W493" i="7"/>
  <c r="W493" i="2"/>
  <c r="W630" i="7"/>
  <c r="W630" i="2"/>
  <c r="W158" i="2"/>
  <c r="W158" i="7"/>
  <c r="W166" i="7"/>
  <c r="W166" i="2"/>
  <c r="W206" i="7"/>
  <c r="W206" i="2"/>
  <c r="W391" i="7"/>
  <c r="W391" i="2"/>
  <c r="W47" i="7"/>
  <c r="W47" i="2"/>
  <c r="W22" i="7"/>
  <c r="W22" i="2"/>
  <c r="W127" i="2"/>
  <c r="W127" i="7"/>
  <c r="W82" i="2"/>
  <c r="W82" i="7"/>
  <c r="W640" i="7"/>
  <c r="W640" i="2"/>
  <c r="W404" i="2"/>
  <c r="W404" i="7"/>
  <c r="W316" i="7"/>
  <c r="W316" i="2"/>
  <c r="W551" i="2"/>
  <c r="W551" i="7"/>
  <c r="W152" i="2"/>
  <c r="W152" i="7"/>
  <c r="W296" i="2"/>
  <c r="W296" i="7"/>
  <c r="W535" i="2"/>
  <c r="W535" i="7"/>
  <c r="W74" i="2"/>
  <c r="W74" i="7"/>
  <c r="W144" i="2"/>
  <c r="W144" i="7"/>
  <c r="W238" i="2"/>
  <c r="W238" i="7"/>
  <c r="W523" i="2"/>
  <c r="W523" i="7"/>
  <c r="W241" i="2"/>
  <c r="W241" i="7"/>
  <c r="W396" i="7"/>
  <c r="W396" i="2"/>
  <c r="W280" i="7"/>
  <c r="W280" i="2"/>
  <c r="W606" i="2"/>
  <c r="W606" i="7"/>
  <c r="W339" i="2"/>
  <c r="W339" i="7"/>
  <c r="W293" i="2"/>
  <c r="W293" i="7"/>
  <c r="W631" i="2"/>
  <c r="W631" i="7"/>
  <c r="W93" i="2"/>
  <c r="W93" i="7"/>
  <c r="W305" i="7"/>
  <c r="W305" i="2"/>
  <c r="W116" i="2"/>
  <c r="W116" i="7"/>
  <c r="W321" i="2"/>
  <c r="W321" i="7"/>
  <c r="W331" i="2"/>
  <c r="W331" i="7"/>
  <c r="W182" i="2"/>
  <c r="W182" i="7"/>
  <c r="W661" i="7"/>
  <c r="W661" i="2"/>
  <c r="W672" i="2"/>
  <c r="W672" i="7"/>
  <c r="W555" i="2"/>
  <c r="W555" i="7"/>
  <c r="W713" i="7"/>
  <c r="W713" i="2"/>
  <c r="W371" i="2"/>
  <c r="W371" i="7"/>
  <c r="W579" i="2"/>
  <c r="W579" i="7"/>
  <c r="W236" i="7"/>
  <c r="W236" i="2"/>
  <c r="W583" i="7"/>
  <c r="W583" i="2"/>
  <c r="W240" i="7"/>
  <c r="W240" i="2"/>
  <c r="W597" i="7"/>
  <c r="W597" i="2"/>
  <c r="W181" i="2"/>
  <c r="W181" i="7"/>
  <c r="W333" i="7"/>
  <c r="W333" i="2"/>
  <c r="W589" i="2"/>
  <c r="W589" i="7"/>
  <c r="W76" i="2"/>
  <c r="W76" i="7"/>
  <c r="W59" i="7"/>
  <c r="W59" i="2"/>
  <c r="W651" i="2"/>
  <c r="W651" i="7"/>
  <c r="W118" i="2"/>
  <c r="W118" i="7"/>
  <c r="W454" i="7"/>
  <c r="W454" i="2"/>
  <c r="W440" i="2"/>
  <c r="W440" i="7"/>
  <c r="W514" i="2"/>
  <c r="W514" i="7"/>
  <c r="W112" i="7"/>
  <c r="W112" i="2"/>
  <c r="W608" i="2"/>
  <c r="W608" i="7"/>
  <c r="W725" i="2"/>
  <c r="W725" i="7"/>
  <c r="W639" i="2"/>
  <c r="W639" i="7"/>
  <c r="W32" i="2"/>
  <c r="W32" i="7"/>
  <c r="W448" i="2"/>
  <c r="W448" i="7"/>
  <c r="W362" i="2"/>
  <c r="W362" i="7"/>
  <c r="W666" i="7"/>
  <c r="W666" i="2"/>
  <c r="W79" i="2"/>
  <c r="W79" i="7"/>
  <c r="W432" i="2"/>
  <c r="W432" i="7"/>
  <c r="W90" i="7"/>
  <c r="W90" i="2"/>
  <c r="W648" i="2"/>
  <c r="W648" i="7"/>
  <c r="W387" i="2"/>
  <c r="W387" i="7"/>
  <c r="W200" i="2"/>
  <c r="W200" i="7"/>
  <c r="W652" i="2"/>
  <c r="W652" i="7"/>
  <c r="W104" i="7"/>
  <c r="W104" i="2"/>
  <c r="W327" i="7"/>
  <c r="W327" i="2"/>
  <c r="W633" i="7"/>
  <c r="W633" i="2"/>
  <c r="W156" i="7"/>
  <c r="W156" i="2"/>
  <c r="W48" i="2"/>
  <c r="W48" i="7"/>
  <c r="W434" i="2"/>
  <c r="W434" i="7"/>
  <c r="W62" i="2"/>
  <c r="W62" i="7"/>
  <c r="W476" i="2"/>
  <c r="W476" i="7"/>
  <c r="W197" i="2"/>
  <c r="W197" i="7"/>
  <c r="W495" i="7"/>
  <c r="W495" i="2"/>
  <c r="W42" i="7"/>
  <c r="W42" i="2"/>
  <c r="W360" i="2"/>
  <c r="W360" i="7"/>
  <c r="W505" i="2"/>
  <c r="W505" i="7"/>
  <c r="W595" i="2"/>
  <c r="W595" i="7"/>
  <c r="W665" i="2"/>
  <c r="W665" i="7"/>
  <c r="W354" i="2"/>
  <c r="W354" i="7"/>
  <c r="W663" i="2"/>
  <c r="W663" i="7"/>
  <c r="W496" i="7"/>
  <c r="W496" i="2"/>
  <c r="W35" i="2"/>
  <c r="W35" i="7"/>
  <c r="W644" i="2"/>
  <c r="W644" i="7"/>
  <c r="W436" i="2"/>
  <c r="W436" i="7"/>
  <c r="W487" i="7"/>
  <c r="W487" i="2"/>
  <c r="W129" i="2"/>
  <c r="W129" i="7"/>
  <c r="W263" i="2"/>
  <c r="W263" i="7"/>
  <c r="W393" i="2"/>
  <c r="W393" i="7"/>
  <c r="W70" i="2"/>
  <c r="W70" i="7"/>
  <c r="W453" i="7"/>
  <c r="W453" i="2"/>
  <c r="W125" i="7"/>
  <c r="W125" i="2"/>
  <c r="W410" i="7"/>
  <c r="W410" i="2"/>
  <c r="W103" i="7"/>
  <c r="W103" i="2"/>
  <c r="W684" i="7"/>
  <c r="W684" i="2"/>
  <c r="W395" i="7"/>
  <c r="W395" i="2"/>
  <c r="W256" i="2"/>
  <c r="W256" i="7"/>
  <c r="W180" i="2"/>
  <c r="W180" i="7"/>
  <c r="W698" i="2"/>
  <c r="W698" i="7"/>
  <c r="W126" i="7"/>
  <c r="W126" i="2"/>
  <c r="W260" i="2"/>
  <c r="W260" i="7"/>
  <c r="W318" i="2"/>
  <c r="W318" i="7"/>
  <c r="W450" i="2"/>
  <c r="W450" i="7"/>
  <c r="W44" i="2"/>
  <c r="W44" i="7"/>
  <c r="W406" i="7"/>
  <c r="W406" i="2"/>
  <c r="W325" i="7"/>
  <c r="W325" i="2"/>
  <c r="W456" i="2"/>
  <c r="W456" i="7"/>
  <c r="W109" i="7"/>
  <c r="W109" i="2"/>
  <c r="W283" i="7"/>
  <c r="W283" i="2"/>
  <c r="W203" i="2"/>
  <c r="W203" i="7"/>
  <c r="W480" i="2"/>
  <c r="W480" i="7"/>
  <c r="W462" i="2"/>
  <c r="W462" i="7"/>
  <c r="W198" i="2"/>
  <c r="W198" i="7"/>
  <c r="W430" i="7"/>
  <c r="W430" i="2"/>
  <c r="W627" i="7"/>
  <c r="W627" i="2"/>
  <c r="W88" i="2"/>
  <c r="W88" i="7"/>
  <c r="W220" i="7"/>
  <c r="W220" i="2"/>
  <c r="W704" i="2"/>
  <c r="W704" i="7"/>
  <c r="W509" i="2"/>
  <c r="W509" i="7"/>
  <c r="W300" i="7"/>
  <c r="W300" i="2"/>
  <c r="W53" i="2"/>
  <c r="W53" i="7"/>
  <c r="W547" i="2"/>
  <c r="W547" i="7"/>
  <c r="W471" i="7"/>
  <c r="W471" i="2"/>
  <c r="W402" i="7"/>
  <c r="W402" i="2"/>
  <c r="W351" i="7"/>
  <c r="W351" i="2"/>
  <c r="W701" i="7"/>
  <c r="W701" i="2"/>
  <c r="W662" i="2"/>
  <c r="W662" i="7"/>
  <c r="W192" i="2"/>
  <c r="W192" i="7"/>
  <c r="W459" i="7"/>
  <c r="W459" i="2"/>
  <c r="W671" i="7"/>
  <c r="W671" i="2"/>
  <c r="W342" i="2"/>
  <c r="W342" i="7"/>
  <c r="W522" i="7"/>
  <c r="W522" i="2"/>
  <c r="W486" i="7"/>
  <c r="W486" i="2"/>
  <c r="W216" i="7"/>
  <c r="W216" i="2"/>
  <c r="W292" i="7"/>
  <c r="W292" i="2"/>
  <c r="W511" i="7"/>
  <c r="W511" i="2"/>
  <c r="W558" i="2"/>
  <c r="W558" i="7"/>
  <c r="W176" i="7"/>
  <c r="W176" i="2"/>
  <c r="W416" i="2"/>
  <c r="W416" i="7"/>
  <c r="W681" i="2"/>
  <c r="W681" i="7"/>
  <c r="W250" i="7"/>
  <c r="W250" i="2"/>
  <c r="W275" i="2"/>
  <c r="W275" i="7"/>
  <c r="W705" i="7"/>
  <c r="W705" i="2"/>
  <c r="W223" i="2"/>
  <c r="W223" i="7"/>
  <c r="W680" i="2"/>
  <c r="W680" i="7"/>
  <c r="W183" i="2"/>
  <c r="W183" i="7"/>
  <c r="W425" i="2"/>
  <c r="W425" i="7"/>
  <c r="W398" i="2"/>
  <c r="W398" i="7"/>
  <c r="W184" i="7"/>
  <c r="W184" i="2"/>
  <c r="W9" i="7"/>
  <c r="W9" i="2"/>
  <c r="W345" i="2"/>
  <c r="W345" i="7"/>
  <c r="W66" i="2"/>
  <c r="W66" i="7"/>
  <c r="W578" i="2"/>
  <c r="W578" i="7"/>
  <c r="W136" i="2"/>
  <c r="W136" i="7"/>
  <c r="W23" i="2"/>
  <c r="W23" i="7"/>
  <c r="W349" i="2"/>
  <c r="W349" i="7"/>
  <c r="W503" i="2"/>
  <c r="W503" i="7"/>
  <c r="W488" i="7"/>
  <c r="W488" i="2"/>
  <c r="W643" i="2"/>
  <c r="W643" i="7"/>
  <c r="W537" i="2"/>
  <c r="W537" i="7"/>
  <c r="W472" i="2"/>
  <c r="W472" i="7"/>
  <c r="W110" i="7"/>
  <c r="W110" i="2"/>
  <c r="W164" i="7"/>
  <c r="W164" i="2"/>
  <c r="W383" i="2"/>
  <c r="W383" i="7"/>
  <c r="W230" i="7"/>
  <c r="W230" i="2"/>
  <c r="W572" i="7"/>
  <c r="W572" i="2"/>
  <c r="W141" i="2"/>
  <c r="W141" i="7"/>
  <c r="W655" i="7"/>
  <c r="W655" i="2"/>
  <c r="W385" i="7"/>
  <c r="W385" i="2"/>
  <c r="W592" i="2"/>
  <c r="W592" i="7"/>
  <c r="W424" i="2"/>
  <c r="W424" i="7"/>
  <c r="W465" i="7"/>
  <c r="W465" i="2"/>
  <c r="W414" i="2"/>
  <c r="W414" i="7"/>
  <c r="W628" i="7"/>
  <c r="W628" i="2"/>
  <c r="W37" i="2"/>
  <c r="W37" i="7"/>
  <c r="W408" i="7"/>
  <c r="W408" i="2"/>
  <c r="W186" i="2"/>
  <c r="W186" i="7"/>
  <c r="W30" i="7"/>
  <c r="W30" i="2"/>
  <c r="W574" i="2"/>
  <c r="W574" i="7"/>
  <c r="W302" i="2"/>
  <c r="W302" i="7"/>
  <c r="W564" i="2"/>
  <c r="W564" i="7"/>
  <c r="W170" i="2"/>
  <c r="W170" i="7"/>
  <c r="W217" i="7"/>
  <c r="W217" i="2"/>
  <c r="W688" i="7"/>
  <c r="W688" i="2"/>
  <c r="W269" i="7"/>
  <c r="W269" i="2"/>
  <c r="W254" i="7"/>
  <c r="W254" i="2"/>
  <c r="W483" i="2"/>
  <c r="W483" i="7"/>
  <c r="W569" i="7"/>
  <c r="W569" i="2"/>
  <c r="W489" i="2"/>
  <c r="W489" i="7"/>
  <c r="W413" i="2"/>
  <c r="W413" i="7"/>
  <c r="W455" i="7"/>
  <c r="W455" i="2"/>
  <c r="W689" i="7"/>
  <c r="W689" i="2"/>
  <c r="W278" i="2"/>
  <c r="W278" i="7"/>
  <c r="W191" i="7"/>
  <c r="W191" i="2"/>
  <c r="W285" i="7"/>
  <c r="W285" i="2"/>
  <c r="W72" i="7"/>
  <c r="W72" i="2"/>
  <c r="W105" i="2"/>
  <c r="W105" i="7"/>
  <c r="W61" i="2"/>
  <c r="W61" i="7"/>
  <c r="W77" i="2"/>
  <c r="W77" i="7"/>
  <c r="W348" i="7"/>
  <c r="W348" i="2"/>
  <c r="W21" i="7"/>
  <c r="W21" i="2"/>
  <c r="W567" i="2"/>
  <c r="W567" i="7"/>
  <c r="W437" i="2"/>
  <c r="W437" i="7"/>
  <c r="W516" i="7"/>
  <c r="W516" i="2"/>
  <c r="W507" i="2"/>
  <c r="W507" i="7"/>
  <c r="W58" i="7"/>
  <c r="W58" i="2"/>
  <c r="W242" i="7"/>
  <c r="W242" i="2"/>
  <c r="W310" i="2"/>
  <c r="W310" i="7"/>
  <c r="W297" i="2"/>
  <c r="W297" i="7"/>
  <c r="W24" i="7"/>
  <c r="W24" i="2"/>
  <c r="W513" i="7"/>
  <c r="W513" i="2"/>
  <c r="W304" i="7"/>
  <c r="W304" i="2"/>
  <c r="W350" i="2"/>
  <c r="W350" i="7"/>
  <c r="W3" i="2"/>
  <c r="W3" i="7"/>
  <c r="W482" i="2"/>
  <c r="W482" i="7"/>
  <c r="W119" i="2"/>
  <c r="W119" i="7"/>
  <c r="W403" i="2"/>
  <c r="W403" i="7"/>
  <c r="W98" i="2"/>
  <c r="W98" i="7"/>
  <c r="W193" i="2"/>
  <c r="W193" i="7"/>
  <c r="W709" i="7"/>
  <c r="W709" i="2"/>
  <c r="W379" i="2"/>
  <c r="W379" i="7"/>
  <c r="W484" i="2"/>
  <c r="W484" i="7"/>
  <c r="W656" i="2"/>
  <c r="W656" i="7"/>
  <c r="W536" i="2"/>
  <c r="W536" i="7"/>
  <c r="W635" i="2"/>
  <c r="W635" i="7"/>
  <c r="W378" i="7"/>
  <c r="W378" i="2"/>
  <c r="W458" i="7"/>
  <c r="W458" i="2"/>
  <c r="W224" i="2"/>
  <c r="W224" i="7"/>
  <c r="W548" i="2"/>
  <c r="W548" i="7"/>
  <c r="W247" i="2"/>
  <c r="W247" i="7"/>
  <c r="W267" i="2"/>
  <c r="W267" i="7"/>
  <c r="W370" i="2"/>
  <c r="W370" i="7"/>
  <c r="W645" i="2"/>
  <c r="W645" i="7"/>
  <c r="W218" i="7"/>
  <c r="W218" i="2"/>
  <c r="W646" i="2"/>
  <c r="W646" i="7"/>
  <c r="W439" i="7"/>
  <c r="W439" i="2"/>
  <c r="W420" i="2"/>
  <c r="W420" i="7"/>
  <c r="W711" i="7"/>
  <c r="W711" i="2"/>
  <c r="W400" i="2"/>
  <c r="W400" i="7"/>
  <c r="W225" i="2"/>
  <c r="W225" i="7"/>
  <c r="W626" i="7"/>
  <c r="W626" i="2"/>
  <c r="W121" i="2"/>
  <c r="W121" i="7"/>
  <c r="W546" i="2"/>
  <c r="W546" i="7"/>
  <c r="W390" i="2"/>
  <c r="W390" i="7"/>
  <c r="W520" i="2"/>
  <c r="W520" i="7"/>
  <c r="W527" i="2"/>
  <c r="W527" i="7"/>
  <c r="W319" i="7"/>
  <c r="W319" i="2"/>
  <c r="W433" i="2"/>
  <c r="W433" i="7"/>
  <c r="W361" i="2"/>
  <c r="W361" i="7"/>
  <c r="W637" i="7"/>
  <c r="W642" i="7"/>
  <c r="W642" i="2"/>
  <c r="W335" i="7"/>
  <c r="W335" i="2"/>
  <c r="W599" i="7"/>
  <c r="W599" i="2"/>
  <c r="W677" i="7"/>
  <c r="W677" i="2"/>
  <c r="W80" i="2"/>
  <c r="W80" i="7"/>
  <c r="W422" i="2"/>
  <c r="W422" i="7"/>
  <c r="W214" i="2"/>
  <c r="W214" i="7"/>
  <c r="W234" i="2"/>
  <c r="W234" i="7"/>
  <c r="W10" i="7"/>
  <c r="W10" i="2"/>
  <c r="W594" i="2"/>
  <c r="W594" i="7"/>
  <c r="W81" i="2"/>
  <c r="W81" i="7"/>
  <c r="W195" i="2"/>
  <c r="W195" i="7"/>
  <c r="W541" i="2"/>
  <c r="W541" i="7"/>
  <c r="W352" i="7"/>
  <c r="W352" i="2"/>
  <c r="W284" i="2"/>
  <c r="W284" i="7"/>
  <c r="W412" i="2"/>
  <c r="W412" i="7"/>
  <c r="W106" i="2"/>
  <c r="W106" i="7"/>
  <c r="W508" i="2"/>
  <c r="W508" i="7"/>
  <c r="W128" i="2"/>
  <c r="W128" i="7"/>
  <c r="W491" i="2"/>
  <c r="W491" i="7"/>
  <c r="W187" i="2"/>
  <c r="W187" i="7"/>
  <c r="W562" i="7"/>
  <c r="W562" i="2"/>
  <c r="W229" i="2"/>
  <c r="W229" i="7"/>
  <c r="W657" i="2"/>
  <c r="W657" i="7"/>
  <c r="W221" i="2"/>
  <c r="W221" i="7"/>
  <c r="W329" i="2"/>
  <c r="W329" i="7"/>
  <c r="W299" i="7"/>
  <c r="W299" i="2"/>
  <c r="W372" i="2"/>
  <c r="W372" i="7"/>
  <c r="W542" i="2"/>
  <c r="W542" i="7"/>
  <c r="W692" i="2"/>
  <c r="W692" i="7"/>
  <c r="W620" i="7"/>
  <c r="W620" i="2"/>
  <c r="W246" i="2"/>
  <c r="W246" i="7"/>
  <c r="W279" i="2"/>
  <c r="W279" i="7"/>
  <c r="W700" i="2"/>
  <c r="W700" i="7"/>
  <c r="W521" i="2"/>
  <c r="W521" i="7"/>
  <c r="W389" i="7"/>
  <c r="W389" i="2"/>
  <c r="W212" i="2"/>
  <c r="W212" i="7"/>
  <c r="W308" i="2"/>
  <c r="W308" i="7"/>
  <c r="W168" i="2"/>
  <c r="W168" i="7"/>
  <c r="W409" i="2"/>
  <c r="W409" i="7"/>
  <c r="W682" i="2"/>
  <c r="W682" i="7"/>
  <c r="W435" i="2"/>
  <c r="W435" i="7"/>
  <c r="W277" i="2"/>
  <c r="W277" i="7"/>
  <c r="W451" i="2"/>
  <c r="W451" i="7"/>
  <c r="W265" i="2"/>
  <c r="W265" i="7"/>
  <c r="W649" i="7"/>
  <c r="W649" i="2"/>
  <c r="W492" i="2"/>
  <c r="W492" i="7"/>
  <c r="W196" i="7"/>
  <c r="W196" i="2"/>
  <c r="W545" i="2"/>
  <c r="W545" i="7"/>
  <c r="W213" i="2"/>
  <c r="W213" i="7"/>
  <c r="W309" i="2"/>
  <c r="W309" i="7"/>
  <c r="W679" i="2"/>
  <c r="W679" i="7"/>
  <c r="W417" i="7"/>
  <c r="W417" i="2"/>
  <c r="W461" i="7"/>
  <c r="W461" i="2"/>
  <c r="W565" i="7"/>
  <c r="W565" i="2"/>
  <c r="W474" i="7"/>
  <c r="W474" i="2"/>
  <c r="W84" i="2"/>
  <c r="W84" i="7"/>
  <c r="W57" i="7"/>
  <c r="W57" i="2"/>
  <c r="W271" i="2"/>
  <c r="W271" i="7"/>
  <c r="W475" i="7"/>
  <c r="W475" i="2"/>
  <c r="W512" i="7"/>
  <c r="W512" i="2"/>
  <c r="W272" i="2"/>
  <c r="W272" i="7"/>
  <c r="W540" i="2"/>
  <c r="W540" i="7"/>
  <c r="W581" i="2"/>
  <c r="W581" i="7"/>
  <c r="W274" i="7"/>
  <c r="W274" i="2"/>
  <c r="W590" i="2"/>
  <c r="W590" i="7"/>
  <c r="W54" i="7"/>
  <c r="W54" i="2"/>
  <c r="W160" i="7"/>
  <c r="W160" i="2"/>
  <c r="W428" i="7"/>
  <c r="W428" i="2"/>
  <c r="W177" i="7"/>
  <c r="W177" i="2"/>
  <c r="W298" i="7"/>
  <c r="W298" i="2"/>
  <c r="W586" i="7"/>
  <c r="W586" i="2"/>
  <c r="W463" i="7"/>
  <c r="W463" i="2"/>
  <c r="W382" i="2"/>
  <c r="W382" i="7"/>
  <c r="W715" i="2"/>
  <c r="W715" i="7"/>
  <c r="W653" i="7"/>
  <c r="W653" i="2"/>
  <c r="W179" i="2"/>
  <c r="W179" i="7"/>
  <c r="W664" i="7"/>
  <c r="W664" i="2"/>
  <c r="W368" i="2"/>
  <c r="W368" i="7"/>
  <c r="W334" i="2"/>
  <c r="W334" i="7"/>
  <c r="W717" i="7"/>
  <c r="W717" i="2"/>
  <c r="W117" i="2"/>
  <c r="W117" i="7"/>
  <c r="W538" i="7"/>
  <c r="W538" i="2"/>
  <c r="W556" i="7"/>
  <c r="W556" i="2"/>
  <c r="W647" i="7"/>
  <c r="W647" i="2"/>
  <c r="W477" i="7"/>
  <c r="W477" i="2"/>
  <c r="W63" i="2"/>
  <c r="W63" i="7"/>
  <c r="W343" i="2"/>
  <c r="W343" i="7"/>
  <c r="W5" i="7"/>
  <c r="W5" i="2"/>
  <c r="W137" i="2"/>
  <c r="W137" i="7"/>
  <c r="W373" i="2"/>
  <c r="W373" i="7"/>
  <c r="W568" i="2"/>
  <c r="W568" i="7"/>
  <c r="W367" i="7"/>
  <c r="W367" i="2"/>
  <c r="W215" i="2"/>
  <c r="W215" i="7"/>
  <c r="W235" i="2"/>
  <c r="W235" i="7"/>
  <c r="W83" i="7"/>
  <c r="W83" i="2"/>
  <c r="W401" i="2"/>
  <c r="W401" i="7"/>
  <c r="W722" i="7"/>
  <c r="W722" i="2"/>
  <c r="W167" i="2"/>
  <c r="W167" i="7"/>
  <c r="W281" i="2"/>
  <c r="W281" i="7"/>
  <c r="W143" i="2"/>
  <c r="W143" i="7"/>
  <c r="W134" i="2"/>
  <c r="W134" i="7"/>
  <c r="W543" i="7"/>
  <c r="W543" i="2"/>
  <c r="W423" i="7"/>
  <c r="W423" i="2"/>
  <c r="W36" i="2"/>
  <c r="W36" i="7"/>
  <c r="W6" i="2"/>
  <c r="W6" i="7"/>
  <c r="W132" i="2"/>
  <c r="W132" i="7"/>
  <c r="W364" i="7"/>
  <c r="W364" i="2"/>
  <c r="W421" i="2"/>
  <c r="W421" i="7"/>
  <c r="W533" i="2"/>
  <c r="W533" i="7"/>
  <c r="W618" i="2"/>
  <c r="W618" i="7"/>
  <c r="W78" i="7"/>
  <c r="W78" i="2"/>
  <c r="W515" i="2"/>
  <c r="W515" i="7"/>
  <c r="W584" i="2"/>
  <c r="W584" i="7"/>
  <c r="W678" i="7"/>
  <c r="W678" i="2"/>
  <c r="W676" i="7"/>
  <c r="W676" i="2"/>
  <c r="W244" i="2"/>
  <c r="W244" i="7"/>
  <c r="W253" i="7"/>
  <c r="W253" i="2"/>
  <c r="W444" i="7"/>
  <c r="W444" i="2"/>
  <c r="W248" i="2"/>
  <c r="W248" i="7"/>
  <c r="W34" i="2"/>
  <c r="W34" i="7"/>
  <c r="W498" i="2"/>
  <c r="W498" i="7"/>
  <c r="W617" i="2"/>
  <c r="W617" i="7"/>
  <c r="W575" i="2"/>
  <c r="W575" i="7"/>
  <c r="W261" i="2"/>
  <c r="W261" i="7"/>
  <c r="W155" i="2"/>
  <c r="W155" i="7"/>
  <c r="W357" i="7"/>
  <c r="W357" i="2"/>
  <c r="W668" i="2"/>
  <c r="W668" i="7"/>
  <c r="W654" i="7"/>
  <c r="W654" i="2"/>
  <c r="W55" i="2"/>
  <c r="W55" i="7"/>
  <c r="W573" i="2"/>
  <c r="W573" i="7"/>
  <c r="W399" i="7"/>
  <c r="W399" i="2"/>
  <c r="W381" i="2"/>
  <c r="W381" i="7"/>
  <c r="W11" i="2"/>
  <c r="W11" i="7"/>
  <c r="W17" i="2"/>
  <c r="W17" i="7"/>
  <c r="W171" i="2"/>
  <c r="W171" i="7"/>
  <c r="W65" i="7"/>
  <c r="W65" i="2"/>
  <c r="W239" i="2"/>
  <c r="W239" i="7"/>
  <c r="W185" i="7"/>
  <c r="W185" i="2"/>
  <c r="W16" i="2"/>
  <c r="W16" i="7"/>
  <c r="W529" i="7"/>
  <c r="W529" i="2"/>
  <c r="W43" i="7"/>
  <c r="W43" i="2"/>
  <c r="W605" i="2"/>
  <c r="W605" i="7"/>
  <c r="W407" i="7"/>
  <c r="W407" i="2"/>
  <c r="W388" i="7"/>
  <c r="W388" i="2"/>
  <c r="W190" i="7"/>
  <c r="W190" i="2"/>
  <c r="W114" i="2"/>
  <c r="W114" i="7"/>
  <c r="W519" i="7"/>
  <c r="W519" i="2"/>
  <c r="W355" i="2"/>
  <c r="W355" i="7"/>
  <c r="W124" i="7"/>
  <c r="W124" i="2"/>
  <c r="W228" i="2"/>
  <c r="W228" i="7"/>
  <c r="W632" i="7"/>
  <c r="W632" i="2"/>
  <c r="W175" i="2"/>
  <c r="W175" i="7"/>
  <c r="W232" i="7"/>
  <c r="W232" i="2"/>
  <c r="W359" i="7"/>
  <c r="W359" i="2"/>
  <c r="W315" i="2"/>
  <c r="W315" i="7"/>
  <c r="W314" i="2"/>
  <c r="W314" i="7"/>
  <c r="W418" i="7"/>
  <c r="W418" i="2"/>
  <c r="W245" i="7"/>
  <c r="W245" i="2"/>
  <c r="W442" i="2"/>
  <c r="W442" i="7"/>
  <c r="W669" i="2"/>
  <c r="W669" i="7"/>
  <c r="W467" i="2"/>
  <c r="W467" i="7"/>
  <c r="W693" i="2"/>
  <c r="W693" i="7"/>
  <c r="W588" i="2"/>
  <c r="W588" i="7"/>
  <c r="W650" i="2"/>
  <c r="W650" i="7"/>
  <c r="W123" i="2"/>
  <c r="W123" i="7"/>
  <c r="W8" i="7"/>
  <c r="W8" i="2"/>
  <c r="W207" i="2"/>
  <c r="W207" i="7"/>
  <c r="W721" i="7"/>
  <c r="W721" i="2"/>
  <c r="W87" i="2"/>
  <c r="W87" i="7"/>
  <c r="W173" i="2"/>
  <c r="W173" i="7"/>
  <c r="W122" i="2"/>
  <c r="W122" i="7"/>
  <c r="W405" i="2"/>
  <c r="W405" i="7"/>
  <c r="W340" i="7"/>
  <c r="W340" i="2"/>
  <c r="W552" i="2"/>
  <c r="W552" i="7"/>
  <c r="W29" i="2"/>
  <c r="W29" i="7"/>
  <c r="W306" i="2"/>
  <c r="W306" i="7"/>
  <c r="W706" i="7"/>
  <c r="W706" i="2"/>
  <c r="W67" i="2"/>
  <c r="W67" i="7"/>
  <c r="W33" i="2"/>
  <c r="W33" i="7"/>
  <c r="W255" i="2"/>
  <c r="W255" i="7"/>
  <c r="W481" i="2"/>
  <c r="W481" i="7"/>
  <c r="W464" i="2"/>
  <c r="W464" i="7"/>
  <c r="W38" i="2"/>
  <c r="W38" i="7"/>
  <c r="W695" i="7"/>
  <c r="W695" i="2"/>
  <c r="W249" i="2"/>
  <c r="W249" i="7"/>
  <c r="W560" i="2"/>
  <c r="W560" i="7"/>
  <c r="W528" i="2"/>
  <c r="W528" i="7"/>
  <c r="W7" i="2"/>
  <c r="W7" i="7"/>
  <c r="W336" i="7"/>
  <c r="W336" i="2"/>
  <c r="W312" i="2"/>
  <c r="W312" i="7"/>
  <c r="W610" i="2"/>
  <c r="W610" i="7"/>
  <c r="W294" i="2"/>
  <c r="W294" i="7"/>
  <c r="W189" i="2"/>
  <c r="W189" i="7"/>
  <c r="W607" i="2"/>
  <c r="W607" i="7"/>
  <c r="W690" i="2"/>
  <c r="W690" i="7"/>
  <c r="W563" i="2"/>
  <c r="W563" i="7"/>
  <c r="W163" i="2"/>
  <c r="W163" i="7"/>
  <c r="W330" i="2"/>
  <c r="W330" i="7"/>
  <c r="W303" i="2"/>
  <c r="W303" i="7"/>
  <c r="W226" i="2"/>
  <c r="W226" i="7"/>
  <c r="W553" i="2"/>
  <c r="W553" i="7"/>
  <c r="W18" i="2"/>
  <c r="W18" i="7"/>
  <c r="W460" i="2"/>
  <c r="W460" i="7"/>
  <c r="W320" i="2"/>
  <c r="W320" i="7"/>
  <c r="W699" i="2"/>
  <c r="W699" i="7"/>
  <c r="W324" i="2"/>
  <c r="W324" i="7"/>
  <c r="W641" i="7"/>
  <c r="W641" i="2"/>
  <c r="W69" i="2"/>
  <c r="W69" i="7"/>
  <c r="W601" i="2"/>
  <c r="W601" i="7"/>
  <c r="W64" i="2"/>
  <c r="W64" i="7"/>
  <c r="W685" i="2"/>
  <c r="W685" i="7"/>
  <c r="W438" i="2"/>
  <c r="W438" i="7"/>
  <c r="W457" i="2"/>
  <c r="W457" i="7"/>
  <c r="W691" i="7"/>
  <c r="W691" i="2"/>
  <c r="W518" i="7"/>
  <c r="W518" i="2"/>
  <c r="W517" i="7"/>
  <c r="W517" i="2"/>
  <c r="W273" i="7"/>
  <c r="W273" i="2"/>
  <c r="W286" i="2"/>
  <c r="W286" i="7"/>
  <c r="W210" i="2"/>
  <c r="W210" i="7"/>
  <c r="W634" i="2"/>
  <c r="W634" i="7"/>
  <c r="W151" i="2"/>
  <c r="W151" i="7"/>
  <c r="W506" i="2"/>
  <c r="W506" i="7"/>
  <c r="W577" i="2"/>
  <c r="W577" i="7"/>
  <c r="W146" i="2"/>
  <c r="W146" i="7"/>
  <c r="W41" i="2"/>
  <c r="W41" i="7"/>
  <c r="W227" i="7"/>
  <c r="W227" i="2"/>
  <c r="W561" i="7"/>
  <c r="W561" i="2"/>
  <c r="W624" i="2"/>
  <c r="W624" i="7"/>
  <c r="W353" i="7"/>
  <c r="W353" i="2"/>
  <c r="W174" i="2"/>
  <c r="W174" i="7"/>
  <c r="W208" i="2"/>
  <c r="W208" i="7"/>
  <c r="W46" i="2"/>
  <c r="W46" i="7"/>
  <c r="W609" i="2"/>
  <c r="W609" i="7"/>
  <c r="W598" i="7"/>
  <c r="W598" i="2"/>
  <c r="W707" i="2"/>
  <c r="W707" i="7"/>
  <c r="W25" i="7"/>
  <c r="W25" i="2"/>
  <c r="W252" i="2"/>
  <c r="W252" i="7"/>
  <c r="W115" i="7"/>
  <c r="W115" i="2"/>
  <c r="W301" i="2"/>
  <c r="W301" i="7"/>
  <c r="W264" i="2"/>
  <c r="W264" i="7"/>
  <c r="W374" i="2"/>
  <c r="W374" i="7"/>
  <c r="W262" i="2"/>
  <c r="W262" i="7"/>
  <c r="W99" i="2"/>
  <c r="W99" i="7"/>
  <c r="W205" i="7"/>
  <c r="W205" i="2"/>
  <c r="W658" i="2"/>
  <c r="W658" i="7"/>
  <c r="W120" i="7"/>
  <c r="W120" i="2"/>
  <c r="W102" i="7"/>
  <c r="W102" i="2"/>
  <c r="W341" i="2"/>
  <c r="W341" i="7"/>
  <c r="W667" i="7"/>
  <c r="W667" i="2"/>
  <c r="W356" i="2"/>
  <c r="W356" i="7"/>
  <c r="W366" i="2"/>
  <c r="W366" i="7"/>
  <c r="W139" i="2"/>
  <c r="W139" i="7"/>
  <c r="W45" i="2"/>
  <c r="W45" i="7"/>
  <c r="W452" i="2"/>
  <c r="W452" i="7"/>
  <c r="W194" i="2"/>
  <c r="W194" i="7"/>
  <c r="W596" i="2"/>
  <c r="W596" i="7"/>
  <c r="W375" i="2"/>
  <c r="W375" i="7"/>
  <c r="W56" i="2"/>
  <c r="W56" i="7"/>
  <c r="W14" i="2"/>
  <c r="W14" i="7"/>
  <c r="W500" i="7"/>
  <c r="W500" i="2"/>
  <c r="W344" i="2"/>
  <c r="W344" i="7"/>
  <c r="W544" i="2"/>
  <c r="W544" i="7"/>
  <c r="W687" i="2"/>
  <c r="W687" i="7"/>
  <c r="W91" i="7"/>
  <c r="W91" i="2"/>
  <c r="W629" i="2"/>
  <c r="W629" i="7"/>
  <c r="W178" i="2"/>
  <c r="W178" i="7"/>
  <c r="W600" i="7"/>
  <c r="W600" i="2"/>
  <c r="W89" i="2"/>
  <c r="W89" i="7"/>
  <c r="W587" i="2"/>
  <c r="W587" i="7"/>
  <c r="W199" i="7"/>
  <c r="W199" i="2"/>
  <c r="W636" i="2"/>
  <c r="W636" i="7"/>
  <c r="W222" i="7"/>
  <c r="W222" i="2"/>
  <c r="W39" i="2"/>
  <c r="W39" i="7"/>
  <c r="W376" i="7"/>
  <c r="W376" i="2"/>
  <c r="W149" i="2"/>
  <c r="W149" i="7"/>
  <c r="W703" i="2"/>
  <c r="W703" i="7"/>
  <c r="W622" i="7"/>
  <c r="W622" i="2"/>
  <c r="W4" i="2"/>
  <c r="W4" i="7"/>
  <c r="W469" i="2"/>
  <c r="W469" i="7"/>
  <c r="W202" i="2"/>
  <c r="W202" i="7"/>
  <c r="W427" i="2"/>
  <c r="W427" i="7"/>
  <c r="W530" i="7"/>
  <c r="W530" i="2"/>
  <c r="W718" i="7"/>
  <c r="W718" i="2"/>
  <c r="W386" i="2"/>
  <c r="W386" i="7"/>
  <c r="W441" i="2"/>
  <c r="W441" i="7"/>
  <c r="W431" i="7"/>
  <c r="W431" i="2"/>
  <c r="W326" i="2"/>
  <c r="W326" i="7"/>
  <c r="W295" i="2"/>
  <c r="W295" i="7"/>
  <c r="W426" i="2"/>
  <c r="W426" i="7"/>
  <c r="W591" i="2"/>
  <c r="W591" i="7"/>
  <c r="W614" i="7"/>
  <c r="W614" i="2"/>
  <c r="W446" i="7"/>
  <c r="W446" i="2"/>
  <c r="W130" i="2"/>
  <c r="W130" i="7"/>
  <c r="W479" i="2"/>
  <c r="W479" i="7"/>
  <c r="W702" i="2"/>
  <c r="W702" i="7"/>
  <c r="W724" i="2"/>
  <c r="W724" i="7"/>
  <c r="W161" i="2"/>
  <c r="W161" i="7"/>
  <c r="W358" i="2"/>
  <c r="W358" i="7"/>
  <c r="W282" i="2"/>
  <c r="W282" i="7"/>
  <c r="W257" i="2"/>
  <c r="W257" i="7"/>
  <c r="W337" i="2"/>
  <c r="W337" i="7"/>
  <c r="W419" i="2"/>
  <c r="W419" i="7"/>
  <c r="W559" i="7"/>
  <c r="W559" i="2"/>
  <c r="W365" i="2"/>
  <c r="W365" i="7"/>
  <c r="W237" i="7"/>
  <c r="W237" i="2"/>
  <c r="W2" i="2"/>
  <c r="W2" i="7"/>
  <c r="W307" i="2"/>
  <c r="W307" i="7"/>
  <c r="W138" i="2"/>
  <c r="W138" i="7"/>
  <c r="W363" i="2"/>
  <c r="W363" i="7"/>
  <c r="W107" i="2"/>
  <c r="W107" i="7"/>
  <c r="W449" i="2"/>
  <c r="W449" i="7"/>
  <c r="W616" i="2"/>
  <c r="W616" i="7"/>
  <c r="W525" i="7"/>
  <c r="W525" i="2"/>
  <c r="W50" i="2"/>
  <c r="W50" i="7"/>
  <c r="W75" i="2"/>
  <c r="W75" i="7"/>
  <c r="W580" i="7"/>
  <c r="W580" i="2"/>
  <c r="W311" i="7"/>
  <c r="W311" i="2"/>
  <c r="W566" i="7"/>
  <c r="W566" i="2"/>
  <c r="W675" i="7"/>
  <c r="W675" i="2"/>
  <c r="W470" i="7"/>
  <c r="W470" i="2"/>
  <c r="W40" i="2"/>
  <c r="W40" i="7"/>
  <c r="W291" i="2"/>
  <c r="W291" i="7"/>
  <c r="W504" i="7"/>
  <c r="W504" i="2"/>
  <c r="W445" i="2"/>
  <c r="W445" i="7"/>
  <c r="W332" i="2"/>
  <c r="W332" i="7"/>
  <c r="W611" i="2"/>
  <c r="W611" i="7"/>
  <c r="W697" i="7"/>
  <c r="W697" i="2"/>
  <c r="W172" i="2"/>
  <c r="W172" i="7"/>
  <c r="W162" i="2"/>
  <c r="W162" i="7"/>
  <c r="W131" i="2"/>
  <c r="W131" i="7"/>
  <c r="W73" i="7"/>
  <c r="W73" i="2"/>
  <c r="W539" i="7"/>
  <c r="W539" i="2"/>
  <c r="W188" i="2"/>
  <c r="W188" i="7"/>
  <c r="W287" i="2"/>
  <c r="W287" i="7"/>
  <c r="W71" i="7"/>
  <c r="W71" i="2"/>
  <c r="W140" i="7"/>
  <c r="W140" i="2"/>
  <c r="W219" i="2"/>
  <c r="W219" i="7"/>
  <c r="W266" i="7"/>
  <c r="W266" i="2"/>
  <c r="W288" i="2"/>
  <c r="W288" i="7"/>
  <c r="W377" i="2"/>
  <c r="W377" i="7"/>
  <c r="W710" i="7"/>
  <c r="W710" i="2"/>
  <c r="W478" i="2"/>
  <c r="W478" i="7"/>
  <c r="W532" i="2"/>
  <c r="W532" i="7"/>
  <c r="W51" i="2"/>
  <c r="W51" i="7"/>
  <c r="W276" i="2"/>
  <c r="W276" i="7"/>
  <c r="W259" i="2"/>
  <c r="W259" i="7"/>
  <c r="W153" i="7"/>
  <c r="W153" i="2"/>
  <c r="W696" i="7"/>
  <c r="W696" i="2"/>
  <c r="W719" i="7"/>
  <c r="W719" i="2"/>
  <c r="W490" i="2"/>
  <c r="W490" i="7"/>
  <c r="W694" i="2"/>
  <c r="W694" i="7"/>
  <c r="W204" i="2"/>
  <c r="W204" i="7"/>
  <c r="W660" i="2"/>
  <c r="W660" i="7"/>
  <c r="W19" i="2"/>
  <c r="W19" i="7"/>
  <c r="W317" i="2"/>
  <c r="W317" i="7"/>
  <c r="W159" i="2"/>
  <c r="W159" i="7"/>
  <c r="W150" i="2"/>
  <c r="W150" i="7"/>
  <c r="W576" i="7"/>
  <c r="W576" i="2"/>
  <c r="W674" i="2"/>
  <c r="W674" i="7"/>
  <c r="W557" i="7"/>
  <c r="W557" i="2"/>
  <c r="W659" i="2"/>
  <c r="W659" i="7"/>
  <c r="W613" i="2"/>
  <c r="W613" i="7"/>
  <c r="W97" i="7"/>
  <c r="W97" i="2"/>
  <c r="W233" i="7"/>
  <c r="W233" i="2"/>
  <c r="W68" i="2"/>
  <c r="W68" i="7"/>
  <c r="A103" i="3"/>
  <c r="A108" i="3" s="1"/>
  <c r="A105" i="3" l="1"/>
  <c r="A110" i="3" s="1"/>
  <c r="A107" i="3" l="1"/>
  <c r="A112" i="3" s="1"/>
  <c r="A109" i="3" l="1"/>
  <c r="A114" i="3" s="1"/>
  <c r="A111" i="3" l="1"/>
  <c r="A116" i="3" s="1"/>
  <c r="A113" i="3" l="1"/>
  <c r="A118" i="3" s="1"/>
  <c r="A115" i="3" l="1"/>
  <c r="A117" i="3" s="1"/>
  <c r="A122" i="3" s="1"/>
  <c r="A119" i="3" l="1"/>
  <c r="A120" i="3"/>
  <c r="A121" i="3" l="1"/>
  <c r="A126" i="3" s="1"/>
  <c r="A124" i="3"/>
  <c r="A123" i="3" l="1"/>
  <c r="A128" i="3" s="1"/>
  <c r="A125" i="3" l="1"/>
  <c r="A127" i="3" s="1"/>
  <c r="A132" i="3" s="1"/>
  <c r="A130" i="3" l="1"/>
  <c r="A129" i="3"/>
  <c r="A134" i="3" l="1"/>
  <c r="A131" i="3"/>
  <c r="A136" i="3" s="1"/>
  <c r="A133" i="3" l="1"/>
  <c r="A138" i="3" s="1"/>
  <c r="A135" i="3" l="1"/>
  <c r="A140" i="3" s="1"/>
  <c r="A137" i="3" l="1"/>
  <c r="A139" i="3" s="1"/>
  <c r="A141" i="3" s="1"/>
  <c r="A144" i="3" l="1"/>
  <c r="A142" i="3"/>
  <c r="A146" i="3" s="1"/>
  <c r="A143" i="3" l="1"/>
  <c r="A148" i="3" s="1"/>
  <c r="A145" i="3" l="1"/>
  <c r="A150" i="3" s="1"/>
  <c r="A147" i="3" l="1"/>
  <c r="A152" i="3" s="1"/>
  <c r="A149" i="3" l="1"/>
  <c r="A154" i="3" s="1"/>
  <c r="A151" i="3" l="1"/>
  <c r="A153" i="3" s="1"/>
  <c r="A155" i="3" s="1"/>
  <c r="A156" i="3" l="1"/>
  <c r="A160" i="3" s="1"/>
  <c r="A158" i="3"/>
  <c r="A157" i="3" l="1"/>
  <c r="A162" i="3" s="1"/>
  <c r="A159" i="3" l="1"/>
  <c r="A161" i="3" s="1"/>
  <c r="A163" i="3" s="1"/>
  <c r="A166" i="3" l="1"/>
  <c r="A164" i="3"/>
  <c r="A168" i="3" s="1"/>
  <c r="A165" i="3" l="1"/>
  <c r="A170" i="3" s="1"/>
  <c r="A167" i="3" l="1"/>
  <c r="A172" i="3" s="1"/>
  <c r="A169" i="3" l="1"/>
  <c r="A174" i="3" s="1"/>
  <c r="A171" i="3" l="1"/>
  <c r="A176" i="3" s="1"/>
  <c r="A173" i="3" l="1"/>
  <c r="A175" i="3" s="1"/>
  <c r="A177" i="3" s="1"/>
  <c r="A180" i="3" l="1"/>
  <c r="A178" i="3"/>
  <c r="A182" i="3" s="1"/>
  <c r="A179" i="3" l="1"/>
  <c r="A181" i="3" s="1"/>
  <c r="A183" i="3" s="1"/>
  <c r="A186" i="3" l="1"/>
  <c r="A184" i="3"/>
  <c r="A188" i="3" s="1"/>
  <c r="A185" i="3" l="1"/>
  <c r="A190" i="3" s="1"/>
  <c r="A187" i="3" l="1"/>
  <c r="A192" i="3" s="1"/>
  <c r="A189" i="3" l="1"/>
  <c r="A191" i="3" s="1"/>
  <c r="A196" i="3" s="1"/>
  <c r="A194" i="3" l="1"/>
  <c r="A193" i="3"/>
  <c r="A198" i="3" l="1"/>
  <c r="A195" i="3"/>
  <c r="A197" i="3" s="1"/>
  <c r="A202" i="3" l="1"/>
  <c r="A200" i="3"/>
  <c r="A199" i="3"/>
  <c r="A201" i="3" l="1"/>
  <c r="A206" i="3" s="1"/>
  <c r="A204" i="3"/>
  <c r="A203" i="3" l="1"/>
  <c r="A208" i="3" s="1"/>
  <c r="A205" i="3" l="1"/>
  <c r="A207" i="3" s="1"/>
  <c r="A212" i="3" s="1"/>
  <c r="A209" i="3" l="1"/>
  <c r="A210" i="3"/>
  <c r="A214" i="3" l="1"/>
  <c r="A211" i="3"/>
  <c r="A216" i="3" s="1"/>
  <c r="A213" i="3" l="1"/>
  <c r="A218" i="3" s="1"/>
  <c r="A215" i="3" l="1"/>
  <c r="A220" i="3" s="1"/>
  <c r="A217" i="3" l="1"/>
  <c r="A219" i="3" s="1"/>
  <c r="A224" i="3" s="1"/>
  <c r="A221" i="3" l="1"/>
  <c r="A222" i="3"/>
  <c r="A223" i="3" l="1"/>
  <c r="A228" i="3" s="1"/>
  <c r="A226" i="3"/>
  <c r="A225" i="3" l="1"/>
  <c r="A227" i="3" s="1"/>
  <c r="A229" i="3" s="1"/>
  <c r="A230" i="3" l="1"/>
  <c r="A234" i="3" s="1"/>
  <c r="A232" i="3"/>
  <c r="A231" i="3" l="1"/>
  <c r="A233" i="3" s="1"/>
  <c r="A236" i="3" l="1"/>
  <c r="A235" i="3"/>
  <c r="A238" i="3"/>
  <c r="A240" i="3" l="1"/>
  <c r="A237" i="3"/>
  <c r="A242" i="3" l="1"/>
  <c r="A239" i="3"/>
  <c r="A244" i="3" l="1"/>
  <c r="A241" i="3"/>
  <c r="A243" i="3" s="1"/>
  <c r="A248" i="3" l="1"/>
  <c r="A245" i="3"/>
  <c r="A246" i="3"/>
  <c r="A250" i="3" l="1"/>
  <c r="A247" i="3"/>
  <c r="A249" i="3" s="1"/>
  <c r="A252" i="3" l="1"/>
  <c r="A254" i="3"/>
  <c r="A251" i="3"/>
  <c r="A253" i="3" l="1"/>
  <c r="A255" i="3" s="1"/>
  <c r="A256" i="3"/>
  <c r="A257" i="3" l="1"/>
  <c r="A260" i="3"/>
  <c r="A258" i="3"/>
  <c r="A262" i="3" l="1"/>
  <c r="A259" i="3"/>
  <c r="A264" i="3" l="1"/>
  <c r="A261" i="3"/>
  <c r="A263" i="3" l="1"/>
  <c r="A265" i="3" s="1"/>
  <c r="A266" i="3"/>
  <c r="A268" i="3" l="1"/>
  <c r="A270" i="3"/>
  <c r="A267" i="3"/>
  <c r="A272" i="3" l="1"/>
  <c r="A269" i="3"/>
  <c r="A274" i="3" s="1"/>
  <c r="A271" i="3" l="1"/>
  <c r="A276" i="3" s="1"/>
  <c r="A273" i="3" l="1"/>
  <c r="A278" i="3" l="1"/>
  <c r="A275" i="3"/>
  <c r="A280" i="3" l="1"/>
  <c r="A277" i="3"/>
  <c r="A279" i="3" l="1"/>
  <c r="A281" i="3" s="1"/>
  <c r="A282" i="3"/>
  <c r="A284" i="3" l="1"/>
  <c r="A286" i="3"/>
  <c r="A283" i="3"/>
  <c r="A288" i="3" l="1"/>
  <c r="A285" i="3"/>
  <c r="A290" i="3" s="1"/>
  <c r="A287" i="3" l="1"/>
  <c r="A289" i="3" s="1"/>
  <c r="A292" i="3" l="1"/>
  <c r="A291" i="3"/>
  <c r="A294" i="3"/>
  <c r="A296" i="3" l="1"/>
  <c r="A293" i="3"/>
  <c r="A295" i="3" s="1"/>
  <c r="A298" i="3" l="1"/>
  <c r="A297" i="3"/>
  <c r="A300" i="3"/>
  <c r="A299" i="3" l="1"/>
  <c r="A304" i="3" s="1"/>
  <c r="A302" i="3"/>
  <c r="A301" i="3" l="1"/>
  <c r="A303" i="3" s="1"/>
  <c r="A308" i="3" s="1"/>
  <c r="A306" i="3" l="1"/>
  <c r="A305" i="3"/>
  <c r="A310" i="3" l="1"/>
  <c r="A307" i="3"/>
  <c r="A312" i="3" s="1"/>
  <c r="A309" i="3" l="1"/>
  <c r="A311" i="3" s="1"/>
  <c r="A313" i="3" l="1"/>
  <c r="A316" i="3"/>
  <c r="A314" i="3"/>
  <c r="A315" i="3" l="1"/>
  <c r="A320" i="3" s="1"/>
  <c r="A318" i="3"/>
  <c r="A317" i="3" l="1"/>
  <c r="A319" i="3" s="1"/>
  <c r="A322" i="3" l="1"/>
  <c r="A321" i="3"/>
  <c r="A324" i="3"/>
  <c r="A323" i="3" l="1"/>
  <c r="A325" i="3" s="1"/>
  <c r="A326" i="3"/>
  <c r="A328" i="3" l="1"/>
  <c r="A330" i="3"/>
  <c r="A327" i="3"/>
  <c r="A332" i="3" l="1"/>
  <c r="A329" i="3"/>
  <c r="A334" i="3" s="1"/>
  <c r="A331" i="3" l="1"/>
  <c r="A336" i="3" s="1"/>
  <c r="A333" i="3" l="1"/>
  <c r="A335" i="3" s="1"/>
  <c r="A337" i="3" s="1"/>
  <c r="A338" i="3" l="1"/>
  <c r="A339" i="3" s="1"/>
  <c r="A340" i="3"/>
  <c r="A344" i="3" l="1"/>
  <c r="A341" i="3"/>
  <c r="A342" i="3"/>
  <c r="A346" i="3" l="1"/>
  <c r="A343" i="3"/>
  <c r="A348" i="3" l="1"/>
  <c r="A345" i="3"/>
  <c r="A350" i="3" s="1"/>
  <c r="A347" i="3" l="1"/>
  <c r="A352" i="3" l="1"/>
  <c r="A349" i="3"/>
  <c r="A351" i="3" s="1"/>
  <c r="A354" i="3" l="1"/>
  <c r="A353" i="3"/>
  <c r="A356" i="3"/>
  <c r="A358" i="3" l="1"/>
  <c r="A355" i="3"/>
  <c r="A357" i="3" l="1"/>
  <c r="A362" i="3" s="1"/>
  <c r="A360" i="3"/>
  <c r="A359" i="3" l="1"/>
  <c r="A361" i="3" l="1"/>
  <c r="A363" i="3" s="1"/>
  <c r="A364" i="3"/>
  <c r="A365" i="3" l="1"/>
  <c r="A368" i="3"/>
  <c r="A366" i="3"/>
  <c r="A370" i="3" l="1"/>
  <c r="A367" i="3"/>
  <c r="A372" i="3" l="1"/>
  <c r="A369" i="3"/>
  <c r="A371" i="3" s="1"/>
  <c r="A373" i="3" l="1"/>
  <c r="A376" i="3"/>
  <c r="A374" i="3"/>
  <c r="A375" i="3" l="1"/>
  <c r="A377" i="3" s="1"/>
  <c r="A378" i="3"/>
  <c r="A382" i="3" l="1"/>
  <c r="A380" i="3"/>
  <c r="A379" i="3"/>
  <c r="A384" i="3" l="1"/>
  <c r="A381" i="3"/>
  <c r="A386" i="3" l="1"/>
  <c r="A383" i="3"/>
  <c r="A385" i="3" s="1"/>
  <c r="A390" i="3" l="1"/>
  <c r="A387" i="3"/>
  <c r="A388" i="3"/>
  <c r="A389" i="3" l="1"/>
  <c r="A391" i="3" s="1"/>
  <c r="A392" i="3"/>
  <c r="A396" i="3" l="1"/>
  <c r="A393" i="3"/>
  <c r="A394" i="3"/>
  <c r="A398" i="3" l="1"/>
  <c r="A395" i="3"/>
  <c r="A397" i="3" l="1"/>
  <c r="A399" i="3" s="1"/>
  <c r="A400" i="3"/>
  <c r="A404" i="3" l="1"/>
  <c r="A402" i="3"/>
  <c r="A401" i="3"/>
  <c r="A403" i="3" l="1"/>
  <c r="A408" i="3" s="1"/>
  <c r="A406" i="3"/>
  <c r="A405" i="3" l="1"/>
  <c r="A407" i="3" s="1"/>
  <c r="A412" i="3" l="1"/>
  <c r="A410" i="3"/>
  <c r="A409" i="3"/>
  <c r="A411" i="3" l="1"/>
  <c r="A413" i="3" s="1"/>
  <c r="A414" i="3"/>
  <c r="A418" i="3" l="1"/>
  <c r="A416" i="3"/>
  <c r="A415" i="3"/>
  <c r="A420" i="3" l="1"/>
  <c r="A417" i="3"/>
  <c r="A419" i="3" l="1"/>
  <c r="A421" i="3" s="1"/>
  <c r="A422" i="3"/>
  <c r="A423" i="3" l="1"/>
  <c r="A424" i="3"/>
  <c r="A426" i="3"/>
  <c r="A428" i="3" l="1"/>
  <c r="A425" i="3"/>
  <c r="A430" i="3" l="1"/>
  <c r="A427" i="3"/>
  <c r="A432" i="3" l="1"/>
  <c r="A429" i="3"/>
  <c r="A434" i="3" s="1"/>
  <c r="A431" i="3" l="1"/>
  <c r="A436" i="3" s="1"/>
  <c r="A433" i="3" l="1"/>
  <c r="A438" i="3" s="1"/>
  <c r="A435" i="3" l="1"/>
  <c r="A437" i="3" l="1"/>
  <c r="A440" i="3"/>
  <c r="A439" i="3" l="1"/>
  <c r="A441" i="3" s="1"/>
  <c r="A442" i="3"/>
  <c r="A443" i="3" l="1"/>
  <c r="A444" i="3"/>
  <c r="A446" i="3"/>
  <c r="A445" i="3" l="1"/>
  <c r="A450" i="3" s="1"/>
  <c r="A448" i="3"/>
  <c r="A447" i="3" l="1"/>
  <c r="A452" i="3" s="1"/>
  <c r="A449" i="3" l="1"/>
  <c r="A451" i="3" s="1"/>
  <c r="A456" i="3" s="1"/>
  <c r="A454" i="3" l="1"/>
  <c r="A453" i="3"/>
  <c r="A458" i="3" l="1"/>
  <c r="A455" i="3"/>
  <c r="A457" i="3" s="1"/>
  <c r="A462" i="3" l="1"/>
  <c r="A460" i="3"/>
  <c r="A459" i="3"/>
  <c r="A464" i="3" l="1"/>
  <c r="A461" i="3"/>
  <c r="A466" i="3" s="1"/>
  <c r="A463" i="3" l="1"/>
  <c r="A465" i="3" s="1"/>
  <c r="A468" i="3" l="1"/>
  <c r="A467" i="3"/>
  <c r="A470" i="3"/>
  <c r="A469" i="3" l="1"/>
  <c r="A471" i="3" s="1"/>
  <c r="A472" i="3"/>
  <c r="A473" i="3" l="1"/>
  <c r="A474" i="3"/>
  <c r="A476" i="3"/>
  <c r="A475" i="3" l="1"/>
  <c r="A477" i="3" s="1"/>
  <c r="A478" i="3"/>
  <c r="A480" i="3" l="1"/>
  <c r="A479" i="3"/>
  <c r="A482" i="3"/>
  <c r="A481" i="3" l="1"/>
  <c r="A486" i="3" s="1"/>
  <c r="A484" i="3"/>
  <c r="A483" i="3" l="1"/>
  <c r="A488" i="3" s="1"/>
  <c r="A485" i="3" l="1"/>
  <c r="A487" i="3" s="1"/>
  <c r="A489" i="3" s="1"/>
  <c r="A492" i="3" l="1"/>
  <c r="A490" i="3"/>
  <c r="A494" i="3" s="1"/>
  <c r="A491" i="3" l="1"/>
  <c r="A496" i="3" s="1"/>
  <c r="A493" i="3" l="1"/>
  <c r="A498" i="3" s="1"/>
  <c r="A495" i="3" l="1"/>
  <c r="A500" i="3" s="1"/>
  <c r="A497" i="3" l="1"/>
  <c r="A499" i="3" s="1"/>
  <c r="A504" i="3" s="1"/>
  <c r="A502" i="3" l="1"/>
  <c r="A501" i="3"/>
  <c r="A506" i="3" l="1"/>
  <c r="A503" i="3"/>
  <c r="A505" i="3" s="1"/>
  <c r="A510" i="3" l="1"/>
  <c r="A508" i="3"/>
  <c r="A507" i="3"/>
  <c r="A512" i="3" l="1"/>
  <c r="A509" i="3"/>
  <c r="A514" i="3" s="1"/>
  <c r="A511" i="3" l="1"/>
  <c r="A516" i="3" s="1"/>
  <c r="A513" i="3" l="1"/>
  <c r="A518" i="3" s="1"/>
  <c r="A515" i="3" l="1"/>
  <c r="A520" i="3" s="1"/>
  <c r="A517" i="3" l="1"/>
  <c r="A522" i="3" s="1"/>
  <c r="A519" i="3" l="1"/>
  <c r="A524" i="3" s="1"/>
  <c r="A521" i="3" l="1"/>
  <c r="A523" i="3" s="1"/>
  <c r="A525" i="3" s="1"/>
  <c r="A526" i="3" l="1"/>
  <c r="A527" i="3" s="1"/>
  <c r="A528" i="3"/>
  <c r="A529" i="3" l="1"/>
  <c r="A530" i="3"/>
  <c r="A532" i="3"/>
  <c r="A534" i="3" l="1"/>
  <c r="A531" i="3"/>
  <c r="A533" i="3" s="1"/>
  <c r="A538" i="3" l="1"/>
  <c r="A536" i="3"/>
  <c r="A535" i="3"/>
  <c r="A540" i="3" l="1"/>
  <c r="A537" i="3"/>
  <c r="A542" i="3" s="1"/>
  <c r="A539" i="3" l="1"/>
  <c r="A541" i="3" s="1"/>
  <c r="A546" i="3" s="1"/>
  <c r="A543" i="3" l="1"/>
  <c r="A544" i="3"/>
  <c r="A548" i="3" l="1"/>
  <c r="A545" i="3"/>
  <c r="A550" i="3" s="1"/>
  <c r="A547" i="3" l="1"/>
  <c r="A552" i="3" s="1"/>
  <c r="A549" i="3" l="1"/>
  <c r="A554" i="3" s="1"/>
  <c r="A551" i="3" l="1"/>
  <c r="A556" i="3" s="1"/>
  <c r="A553" i="3" l="1"/>
  <c r="A558" i="3" s="1"/>
  <c r="A555" i="3" l="1"/>
  <c r="A557" i="3" s="1"/>
  <c r="A559" i="3" s="1"/>
  <c r="A560" i="3" l="1"/>
  <c r="A561" i="3" s="1"/>
  <c r="A562" i="3"/>
  <c r="A564" i="3" l="1"/>
  <c r="A563" i="3"/>
  <c r="A566" i="3"/>
  <c r="A565" i="3" l="1"/>
  <c r="A567" i="3" s="1"/>
  <c r="A568" i="3"/>
  <c r="A569" i="3" l="1"/>
  <c r="A570" i="3"/>
  <c r="A572" i="3"/>
  <c r="A571" i="3" l="1"/>
  <c r="A573" i="3" s="1"/>
  <c r="A574" i="3"/>
  <c r="A578" i="3" l="1"/>
  <c r="A576" i="3"/>
  <c r="A575" i="3"/>
  <c r="A577" i="3" l="1"/>
  <c r="A582" i="3" s="1"/>
  <c r="A580" i="3"/>
  <c r="A579" i="3" l="1"/>
  <c r="A581" i="3" s="1"/>
  <c r="A583" i="3" l="1"/>
  <c r="A584" i="3"/>
  <c r="A586" i="3"/>
  <c r="A588" i="3" l="1"/>
  <c r="A585" i="3"/>
  <c r="A590" i="3" s="1"/>
  <c r="A587" i="3" l="1"/>
  <c r="A589" i="3" s="1"/>
  <c r="A594" i="3" s="1"/>
  <c r="A592" i="3" l="1"/>
  <c r="A591" i="3"/>
  <c r="A596" i="3" l="1"/>
  <c r="A593" i="3"/>
  <c r="A598" i="3" s="1"/>
  <c r="A595" i="3" l="1"/>
  <c r="A597" i="3" s="1"/>
  <c r="A602" i="3" s="1"/>
  <c r="A600" i="3" l="1"/>
  <c r="A599" i="3"/>
  <c r="A601" i="3" l="1"/>
  <c r="A606" i="3" s="1"/>
  <c r="A604" i="3"/>
  <c r="A603" i="3" l="1"/>
  <c r="A605" i="3" s="1"/>
  <c r="A610" i="3" s="1"/>
  <c r="A608" i="3" l="1"/>
  <c r="A607" i="3"/>
  <c r="A612" i="3" l="1"/>
  <c r="A609" i="3"/>
  <c r="A614" i="3" s="1"/>
  <c r="A611" i="3" l="1"/>
  <c r="A613" i="3" s="1"/>
  <c r="A618" i="3" s="1"/>
  <c r="A615" i="3" l="1"/>
  <c r="A616" i="3"/>
  <c r="A620" i="3" l="1"/>
  <c r="A617" i="3"/>
  <c r="A622" i="3" s="1"/>
  <c r="A619" i="3" l="1"/>
  <c r="A621" i="3" s="1"/>
  <c r="A623" i="3" s="1"/>
  <c r="A626" i="3" l="1"/>
  <c r="A624" i="3"/>
  <c r="A625" i="3" s="1"/>
  <c r="A630" i="3" l="1"/>
  <c r="A627" i="3"/>
  <c r="A628" i="3"/>
  <c r="A632" i="3" l="1"/>
  <c r="A629" i="3"/>
  <c r="A631" i="3" s="1"/>
  <c r="A634" i="3" l="1"/>
  <c r="A636" i="3"/>
  <c r="A633" i="3"/>
  <c r="A638" i="3" l="1"/>
  <c r="A635" i="3"/>
  <c r="A640" i="3" s="1"/>
  <c r="A637" i="3" l="1"/>
  <c r="A639" i="3" s="1"/>
  <c r="A641" i="3" l="1"/>
  <c r="A642" i="3"/>
  <c r="A644" i="3"/>
  <c r="A646" i="3" l="1"/>
  <c r="A643" i="3"/>
  <c r="A648" i="3" s="1"/>
  <c r="A645" i="3" l="1"/>
  <c r="A650" i="3" s="1"/>
  <c r="A647" i="3" l="1"/>
  <c r="A649" i="3" s="1"/>
  <c r="A652" i="3" l="1"/>
  <c r="A654" i="3"/>
  <c r="A651" i="3"/>
  <c r="A656" i="3" l="1"/>
  <c r="A653" i="3"/>
  <c r="A658" i="3" s="1"/>
  <c r="A655" i="3" l="1"/>
  <c r="A657" i="3" s="1"/>
  <c r="A662" i="3" s="1"/>
  <c r="A659" i="3" l="1"/>
  <c r="A660" i="3"/>
  <c r="A661" i="3" l="1"/>
  <c r="A663" i="3" s="1"/>
  <c r="A664" i="3"/>
  <c r="A666" i="3" l="1"/>
  <c r="A668" i="3"/>
  <c r="A665" i="3"/>
  <c r="A667" i="3" l="1"/>
  <c r="A669" i="3" s="1"/>
  <c r="A670" i="3"/>
  <c r="A672" i="3" l="1"/>
  <c r="A674" i="3"/>
  <c r="A671" i="3"/>
  <c r="A673" i="3" l="1"/>
  <c r="A675" i="3" s="1"/>
  <c r="A676" i="3"/>
  <c r="A678" i="3" l="1"/>
  <c r="A680" i="3"/>
  <c r="A677" i="3"/>
  <c r="A679" i="3" l="1"/>
  <c r="A684" i="3" s="1"/>
  <c r="A682" i="3"/>
  <c r="A681" i="3" l="1"/>
  <c r="A686" i="3" s="1"/>
  <c r="A683" i="3" l="1"/>
  <c r="A688" i="3" s="1"/>
  <c r="A685" i="3" l="1"/>
  <c r="A687" i="3" s="1"/>
  <c r="A689" i="3" s="1"/>
  <c r="A690" i="3" l="1"/>
  <c r="A691" i="3" s="1"/>
  <c r="A692" i="3"/>
  <c r="A696" i="3" l="1"/>
  <c r="A694" i="3"/>
  <c r="A693" i="3"/>
  <c r="A698" i="3" l="1"/>
  <c r="A695" i="3"/>
  <c r="A700" i="3" s="1"/>
  <c r="A697" i="3" l="1"/>
  <c r="A699" i="3" s="1"/>
  <c r="A701" i="3" l="1"/>
  <c r="A704" i="3"/>
  <c r="A702" i="3"/>
  <c r="A706" i="3" l="1"/>
  <c r="A703" i="3"/>
  <c r="A708" i="3" s="1"/>
  <c r="A705" i="3" l="1"/>
  <c r="A707" i="3" s="1"/>
  <c r="A712" i="3" s="1"/>
  <c r="A709" i="3" l="1"/>
  <c r="A710" i="3"/>
  <c r="A714" i="3" l="1"/>
  <c r="A711" i="3"/>
  <c r="A716" i="3" s="1"/>
  <c r="A713" i="3" l="1"/>
  <c r="A718" i="3" s="1"/>
  <c r="A715" i="3" l="1"/>
  <c r="A720" i="3" s="1"/>
  <c r="A717" i="3" l="1"/>
  <c r="A719" i="3" s="1"/>
  <c r="A721" i="3" s="1"/>
  <c r="A724" i="3" l="1"/>
  <c r="A722" i="3"/>
  <c r="A726" i="3" s="1"/>
  <c r="A723" i="3" l="1"/>
  <c r="A728" i="3" s="1"/>
  <c r="A725" i="3" l="1"/>
  <c r="A730" i="3" s="1"/>
  <c r="A727" i="3" l="1"/>
  <c r="A729" i="3" s="1"/>
  <c r="A734" i="3" s="1"/>
  <c r="A732" i="3" l="1"/>
  <c r="A731" i="3"/>
  <c r="A736" i="3" l="1"/>
  <c r="A733" i="3"/>
  <c r="A735" i="3" s="1"/>
  <c r="A737" i="3" l="1"/>
  <c r="A738" i="3"/>
  <c r="A740" i="3"/>
  <c r="A739" i="3" l="1"/>
  <c r="A744" i="3" s="1"/>
  <c r="A742" i="3"/>
  <c r="A741" i="3" l="1"/>
  <c r="A743" i="3" s="1"/>
  <c r="A745" i="3" s="1"/>
  <c r="A746" i="3" l="1"/>
  <c r="A747" i="3" s="1"/>
  <c r="A748" i="3"/>
  <c r="A752" i="3" l="1"/>
  <c r="A750" i="3"/>
  <c r="A749" i="3"/>
  <c r="A754" i="3" l="1"/>
  <c r="A751" i="3"/>
  <c r="A756" i="3" s="1"/>
  <c r="A753" i="3" l="1"/>
  <c r="A755" i="3" s="1"/>
  <c r="A757" i="3" s="1"/>
  <c r="A758" i="3" l="1"/>
  <c r="A762" i="3" s="1"/>
  <c r="A760" i="3"/>
  <c r="A759" i="3" l="1"/>
  <c r="A764" i="3" s="1"/>
  <c r="A761" i="3" l="1"/>
  <c r="A766" i="3" s="1"/>
  <c r="A763" i="3" l="1"/>
  <c r="A768" i="3" s="1"/>
  <c r="A765" i="3" l="1"/>
  <c r="A767" i="3" s="1"/>
  <c r="A769" i="3" s="1"/>
  <c r="A772" i="3" l="1"/>
  <c r="A770" i="3"/>
  <c r="A774" i="3" s="1"/>
  <c r="A771" i="3" l="1"/>
  <c r="A773" i="3" s="1"/>
  <c r="A775" i="3" s="1"/>
  <c r="A776" i="3" l="1"/>
  <c r="A780" i="3" s="1"/>
  <c r="A778" i="3"/>
  <c r="A777" i="3" l="1"/>
  <c r="A779" i="3" s="1"/>
  <c r="A781" i="3" s="1"/>
  <c r="A782" i="3" l="1"/>
  <c r="A786" i="3" s="1"/>
  <c r="A784" i="3"/>
  <c r="A783" i="3" l="1"/>
  <c r="A785" i="3" s="1"/>
  <c r="A787" i="3" s="1"/>
  <c r="A788" i="3" l="1"/>
  <c r="A792" i="3" s="1"/>
  <c r="A790" i="3"/>
  <c r="A789" i="3" l="1"/>
  <c r="A791" i="3" s="1"/>
  <c r="A793" i="3" s="1"/>
  <c r="A794" i="3" l="1"/>
  <c r="A795" i="3" s="1"/>
  <c r="A796" i="3"/>
  <c r="A797" i="3" l="1"/>
  <c r="A798" i="3"/>
  <c r="A800" i="3"/>
  <c r="A802" i="3" l="1"/>
  <c r="A799" i="3"/>
  <c r="A801" i="3" s="1"/>
  <c r="A804" i="3" l="1"/>
  <c r="A803" i="3"/>
  <c r="A806" i="3"/>
  <c r="A808" i="3" l="1"/>
  <c r="A805" i="3"/>
  <c r="A810" i="3" s="1"/>
  <c r="A807" i="3" l="1"/>
  <c r="A809" i="3" s="1"/>
  <c r="A811" i="3" l="1"/>
  <c r="A812" i="3"/>
  <c r="A814" i="3"/>
  <c r="A813" i="3" l="1"/>
  <c r="A818" i="3" s="1"/>
  <c r="A816" i="3"/>
  <c r="A815" i="3" l="1"/>
  <c r="A820" i="3" s="1"/>
  <c r="A817" i="3" l="1"/>
  <c r="A819" i="3" s="1"/>
  <c r="A824" i="3" s="1"/>
  <c r="A821" i="3" l="1"/>
  <c r="A822" i="3"/>
  <c r="A823" i="3" l="1"/>
  <c r="A825" i="3" s="1"/>
  <c r="A826" i="3"/>
  <c r="A827" i="3" l="1"/>
  <c r="A828" i="3"/>
  <c r="A830" i="3"/>
  <c r="A829" i="3" l="1"/>
  <c r="A834" i="3" s="1"/>
  <c r="A832" i="3"/>
  <c r="A831" i="3" l="1"/>
  <c r="A836" i="3" s="1"/>
  <c r="A833" i="3" l="1"/>
  <c r="A835" i="3" s="1"/>
  <c r="A840" i="3" s="1"/>
  <c r="A838" i="3" l="1"/>
  <c r="A837" i="3"/>
  <c r="A839" i="3" l="1"/>
  <c r="A844" i="3" s="1"/>
  <c r="A842" i="3"/>
  <c r="A841" i="3" l="1"/>
  <c r="A843" i="3" s="1"/>
  <c r="A845" i="3" s="1"/>
  <c r="A846" i="3" l="1"/>
  <c r="A847" i="3" s="1"/>
  <c r="A848" i="3"/>
  <c r="A849" i="3" l="1"/>
  <c r="A850" i="3"/>
  <c r="A852" i="3"/>
  <c r="A851" i="3" l="1"/>
  <c r="A856" i="3" s="1"/>
  <c r="A854" i="3"/>
  <c r="A853" i="3" l="1"/>
  <c r="A858" i="3" s="1"/>
  <c r="A855" i="3" l="1"/>
  <c r="A857" i="3" s="1"/>
  <c r="A859" i="3" l="1"/>
  <c r="A860" i="3"/>
  <c r="A862" i="3"/>
  <c r="A864" i="3" l="1"/>
  <c r="A861" i="3"/>
  <c r="A866" i="3" s="1"/>
  <c r="A863" i="3" l="1"/>
  <c r="A868" i="3" s="1"/>
  <c r="A865" i="3" l="1"/>
  <c r="A870" i="3" s="1"/>
  <c r="A867" i="3" l="1"/>
  <c r="A872" i="3" s="1"/>
  <c r="A869" i="3" l="1"/>
  <c r="A871" i="3" s="1"/>
  <c r="A876" i="3" s="1"/>
  <c r="A873" i="3" l="1"/>
  <c r="A874" i="3"/>
  <c r="A875" i="3" l="1"/>
  <c r="A880" i="3" s="1"/>
  <c r="A878" i="3"/>
  <c r="A877" i="3" l="1"/>
  <c r="A879" i="3" s="1"/>
  <c r="A884" i="3" s="1"/>
  <c r="A881" i="3" l="1"/>
  <c r="A882" i="3"/>
  <c r="A883" i="3" l="1"/>
  <c r="A888" i="3" s="1"/>
  <c r="A886" i="3"/>
  <c r="A885" i="3" l="1"/>
  <c r="A887" i="3" s="1"/>
  <c r="A892" i="3" s="1"/>
  <c r="A889" i="3" l="1"/>
  <c r="A890" i="3"/>
  <c r="A891" i="3" l="1"/>
  <c r="A893" i="3" s="1"/>
  <c r="A894" i="3"/>
  <c r="A898" i="3" l="1"/>
  <c r="A896" i="3"/>
  <c r="A895" i="3"/>
  <c r="A900" i="3" l="1"/>
  <c r="A897" i="3"/>
  <c r="A899" i="3" s="1"/>
  <c r="A904" i="3" l="1"/>
  <c r="A902" i="3"/>
  <c r="A901" i="3"/>
  <c r="A906" i="3" l="1"/>
  <c r="A903" i="3"/>
  <c r="A908" i="3" s="1"/>
  <c r="A905" i="3" l="1"/>
  <c r="A910" i="3" s="1"/>
  <c r="A907" i="3" l="1"/>
  <c r="A912" i="3" s="1"/>
  <c r="A909" i="3" l="1"/>
  <c r="A911" i="3" s="1"/>
  <c r="A916" i="3" s="1"/>
  <c r="A914" i="3" l="1"/>
  <c r="A913" i="3"/>
  <c r="A915" i="3" l="1"/>
  <c r="A920" i="3" s="1"/>
  <c r="A918" i="3"/>
  <c r="A917" i="3" l="1"/>
  <c r="A922" i="3" s="1"/>
  <c r="A919" i="3" l="1"/>
  <c r="A921" i="3" s="1"/>
  <c r="A926" i="3" l="1"/>
  <c r="A924" i="3"/>
  <c r="A923" i="3"/>
  <c r="A928" i="3" l="1"/>
  <c r="A925" i="3"/>
  <c r="A927" i="3" s="1"/>
  <c r="A932" i="3" l="1"/>
  <c r="A930" i="3"/>
  <c r="A929" i="3"/>
  <c r="A931" i="3" l="1"/>
  <c r="A936" i="3" s="1"/>
  <c r="A934" i="3"/>
  <c r="A933" i="3" l="1"/>
  <c r="A938" i="3" s="1"/>
  <c r="A935" i="3" l="1"/>
  <c r="A940" i="3" s="1"/>
  <c r="A937" i="3" l="1"/>
  <c r="A942" i="3" s="1"/>
  <c r="A939" i="3" l="1"/>
  <c r="A941" i="3" s="1"/>
  <c r="A946" i="3" s="1"/>
  <c r="A944" i="3" l="1"/>
  <c r="A943" i="3"/>
  <c r="A948" i="3" l="1"/>
  <c r="A945" i="3"/>
  <c r="A947" i="3" s="1"/>
  <c r="A949" i="3" l="1"/>
  <c r="A950" i="3"/>
  <c r="A952" i="3"/>
  <c r="A951" i="3" l="1"/>
  <c r="A956" i="3" s="1"/>
  <c r="A954" i="3"/>
  <c r="A953" i="3" l="1"/>
  <c r="A958" i="3" s="1"/>
  <c r="A955" i="3" l="1"/>
  <c r="A960" i="3" s="1"/>
  <c r="A957" i="3" l="1"/>
  <c r="A959" i="3" s="1"/>
  <c r="A964" i="3" s="1"/>
  <c r="A962" i="3" l="1"/>
  <c r="A961" i="3"/>
  <c r="A966" i="3" l="1"/>
  <c r="A963" i="3"/>
  <c r="A968" i="3" s="1"/>
  <c r="A965" i="3" l="1"/>
  <c r="A970" i="3" s="1"/>
  <c r="A967" i="3" l="1"/>
  <c r="A969" i="3" s="1"/>
  <c r="A971" i="3" s="1"/>
  <c r="A972" i="3" l="1"/>
  <c r="A973" i="3" s="1"/>
  <c r="A974" i="3"/>
  <c r="A975" i="3" l="1"/>
  <c r="A976" i="3"/>
  <c r="A978" i="3"/>
  <c r="A977" i="3" l="1"/>
  <c r="A979" i="3" s="1"/>
  <c r="A980" i="3"/>
  <c r="A982" i="3" l="1"/>
  <c r="A981" i="3"/>
  <c r="A984" i="3"/>
  <c r="A983" i="3" l="1"/>
  <c r="A988" i="3" s="1"/>
  <c r="A986" i="3"/>
  <c r="A985" i="3" l="1"/>
  <c r="A990" i="3" s="1"/>
  <c r="A987" i="3" l="1"/>
  <c r="A992" i="3" s="1"/>
  <c r="A989" i="3" l="1"/>
  <c r="A991" i="3" s="1"/>
  <c r="A993" i="3" s="1"/>
  <c r="A996" i="3" l="1"/>
  <c r="A994" i="3"/>
  <c r="A995" i="3" s="1"/>
  <c r="A997" i="3" l="1"/>
  <c r="A1000" i="3"/>
  <c r="A998" i="3"/>
  <c r="A1002" i="3" l="1"/>
  <c r="A999" i="3"/>
  <c r="A1001" i="3" s="1"/>
  <c r="A1003" i="3" l="1"/>
  <c r="A1006" i="3"/>
  <c r="A1004" i="3"/>
  <c r="A1005" i="3" l="1"/>
  <c r="A1007" i="3" s="1"/>
  <c r="A1008" i="3"/>
  <c r="A1010" i="3" l="1"/>
  <c r="A1009" i="3"/>
  <c r="A1012" i="3"/>
  <c r="A1014" i="3" l="1"/>
  <c r="A1011" i="3"/>
  <c r="A1013" i="3" s="1"/>
  <c r="A1018" i="3" l="1"/>
  <c r="A1016" i="3"/>
  <c r="A1015" i="3"/>
  <c r="A1017" i="3" l="1"/>
  <c r="A1019" i="3" s="1"/>
  <c r="A1020" i="3"/>
  <c r="A1022" i="3" l="1"/>
  <c r="A1024" i="3"/>
  <c r="A1021" i="3"/>
  <c r="A1026" i="3" l="1"/>
  <c r="A1023" i="3"/>
  <c r="A1025" i="3" s="1"/>
  <c r="A1030" i="3" l="1"/>
  <c r="A1028" i="3"/>
  <c r="A1027" i="3"/>
  <c r="A1029" i="3" l="1"/>
  <c r="A1034" i="3" s="1"/>
  <c r="A1032" i="3"/>
  <c r="A1031" i="3" l="1"/>
  <c r="A1033" i="3" s="1"/>
  <c r="A1038" i="3" s="1"/>
  <c r="A1036" i="3" l="1"/>
  <c r="A1035" i="3"/>
  <c r="A1037" i="3" l="1"/>
  <c r="A1042" i="3" s="1"/>
  <c r="A1040" i="3"/>
  <c r="A1041" i="3" l="1"/>
  <c r="A1039" i="3"/>
  <c r="A1043" i="3" s="1"/>
  <c r="A1044" i="3" l="1"/>
  <c r="A1048" i="3" s="1"/>
  <c r="A1046" i="3"/>
  <c r="A1045" i="3" l="1"/>
  <c r="A1050" i="3" s="1"/>
  <c r="A1047" i="3" l="1"/>
  <c r="A1052" i="3" s="1"/>
  <c r="A1049" i="3" l="1"/>
  <c r="A1054" i="3" s="1"/>
  <c r="A1051" i="3" l="1"/>
  <c r="A1056" i="3" s="1"/>
  <c r="A1053" i="3" l="1"/>
  <c r="A1058" i="3" s="1"/>
  <c r="A1055" i="3" l="1"/>
  <c r="A1060" i="3" s="1"/>
  <c r="A1057" i="3" l="1"/>
  <c r="A1059" i="3" s="1"/>
  <c r="A1061" i="3" s="1"/>
  <c r="A1062" i="3" l="1"/>
  <c r="A1066" i="3" s="1"/>
  <c r="A1064" i="3"/>
  <c r="A1063" i="3" l="1"/>
  <c r="A1065" i="3" s="1"/>
  <c r="A1070" i="3" s="1"/>
  <c r="A1068" i="3" l="1"/>
  <c r="A1067" i="3"/>
  <c r="A1072" i="3" l="1"/>
  <c r="A1069" i="3"/>
  <c r="A1074" i="3" s="1"/>
  <c r="A1071" i="3" l="1"/>
  <c r="A1076" i="3" s="1"/>
  <c r="A1073" i="3" l="1"/>
  <c r="A1078" i="3" s="1"/>
  <c r="A1075" i="3" l="1"/>
  <c r="A1077" i="3" s="1"/>
  <c r="A1082" i="3" s="1"/>
  <c r="A1080" i="3" l="1"/>
  <c r="A1079" i="3"/>
  <c r="A1081" i="3" l="1"/>
  <c r="A1086" i="3" s="1"/>
  <c r="A1084" i="3"/>
  <c r="A1083" i="3" l="1"/>
  <c r="A1088" i="3" s="1"/>
  <c r="A1085" i="3" l="1"/>
  <c r="A1090" i="3" s="1"/>
  <c r="A1087" i="3" l="1"/>
  <c r="A1089" i="3" s="1"/>
  <c r="A1094" i="3" s="1"/>
  <c r="A1091" i="3" l="1"/>
  <c r="A1092" i="3"/>
  <c r="A1093" i="3" l="1"/>
  <c r="A1095" i="3" s="1"/>
  <c r="A1096" i="3"/>
  <c r="A1098" i="3" l="1"/>
  <c r="A1100" i="3"/>
  <c r="A1097" i="3"/>
  <c r="A1102" i="3" l="1"/>
  <c r="A1099" i="3"/>
  <c r="A1101" i="3" s="1"/>
  <c r="A1106" i="3" l="1"/>
  <c r="A1104" i="3"/>
  <c r="A1103" i="3"/>
  <c r="A1105" i="3" l="1"/>
  <c r="A1110" i="3" s="1"/>
  <c r="A1108" i="3"/>
  <c r="A1107" i="3" l="1"/>
  <c r="A1109" i="3" s="1"/>
  <c r="A1114" i="3" s="1"/>
  <c r="A1112" i="3" l="1"/>
  <c r="A1111" i="3"/>
  <c r="A1113" i="3" l="1"/>
  <c r="A1118" i="3" s="1"/>
  <c r="A1116" i="3"/>
  <c r="A1115" i="3" l="1"/>
  <c r="A1120" i="3" s="1"/>
  <c r="A1117" i="3" l="1"/>
  <c r="A1119" i="3" s="1"/>
  <c r="A1121" i="3" s="1"/>
  <c r="A1122" i="3" l="1"/>
  <c r="A1126" i="3" s="1"/>
  <c r="A1124" i="3"/>
  <c r="A1123" i="3" l="1"/>
  <c r="A1128" i="3" s="1"/>
  <c r="A1125" i="3" l="1"/>
  <c r="A1130" i="3" s="1"/>
  <c r="A1127" i="3" l="1"/>
  <c r="A1129" i="3" s="1"/>
  <c r="A1134" i="3" s="1"/>
  <c r="A1132" i="3" l="1"/>
  <c r="A1131" i="3"/>
  <c r="A1136" i="3" l="1"/>
  <c r="A1133" i="3"/>
  <c r="A1135" i="3" s="1"/>
  <c r="A1140" i="3" l="1"/>
  <c r="A1138" i="3"/>
  <c r="A1137" i="3"/>
  <c r="A1142" i="3" l="1"/>
  <c r="A1139" i="3"/>
  <c r="A1141" i="3" s="1"/>
  <c r="A1144" i="3" l="1"/>
  <c r="A1143" i="3"/>
  <c r="A1146" i="3"/>
  <c r="A1145" i="3" l="1"/>
  <c r="A1147" i="3" s="1"/>
  <c r="A1148" i="3"/>
  <c r="A1150" i="3" l="1"/>
  <c r="A1149" i="3"/>
  <c r="A1152" i="3"/>
  <c r="A1154" i="3" l="1"/>
  <c r="A1151" i="3"/>
  <c r="A1153" i="3" s="1"/>
  <c r="A1156" i="3" l="1"/>
  <c r="A1158" i="3"/>
  <c r="A1155" i="3"/>
  <c r="A1157" i="3" s="1"/>
  <c r="A1159" i="3" l="1"/>
  <c r="A1162" i="3"/>
  <c r="A1160" i="3"/>
  <c r="A1164" i="3" l="1"/>
  <c r="A1161" i="3"/>
  <c r="A1166" i="3" s="1"/>
  <c r="A1163" i="3" l="1"/>
  <c r="A1168" i="3" s="1"/>
  <c r="A1165" i="3" l="1"/>
  <c r="A1167" i="3" s="1"/>
  <c r="A1172" i="3" s="1"/>
  <c r="A1169" i="3" l="1"/>
  <c r="A1170" i="3"/>
  <c r="A1171" i="3" l="1"/>
  <c r="A1176" i="3" s="1"/>
  <c r="A1174" i="3"/>
  <c r="A1173" i="3" l="1"/>
  <c r="A1178" i="3" s="1"/>
  <c r="A1175" i="3" l="1"/>
  <c r="A1180" i="3" s="1"/>
  <c r="A1177" i="3" l="1"/>
  <c r="A1179" i="3" s="1"/>
  <c r="A1181" i="3" s="1"/>
  <c r="A1182" i="3" l="1"/>
  <c r="A1183" i="3" s="1"/>
  <c r="A1184" i="3"/>
  <c r="A1185" i="3" l="1"/>
  <c r="A1188" i="3"/>
  <c r="A1186" i="3"/>
  <c r="A1190" i="3" l="1"/>
  <c r="A1187" i="3"/>
  <c r="A1192" i="3" s="1"/>
  <c r="A1189" i="3" l="1"/>
  <c r="A1191" i="3" s="1"/>
  <c r="A1196" i="3" s="1"/>
  <c r="A1194" i="3" l="1"/>
  <c r="A1193" i="3"/>
  <c r="A1195" i="3" l="1"/>
  <c r="A1197" i="3" s="1"/>
  <c r="A1198" i="3"/>
  <c r="A1200" i="3" l="1"/>
  <c r="A1199" i="3"/>
  <c r="A1201" i="3" s="1"/>
  <c r="A1202" i="3"/>
  <c r="A1204" i="3" l="1"/>
  <c r="A1203" i="3"/>
  <c r="A1206" i="3"/>
  <c r="A1208" i="3" l="1"/>
  <c r="A1205" i="3"/>
  <c r="A1210" i="3" s="1"/>
  <c r="A1207" i="3" l="1"/>
  <c r="A1212" i="3" s="1"/>
  <c r="A1209" i="3" l="1"/>
  <c r="A1214" i="3" s="1"/>
  <c r="A1211" i="3" l="1"/>
  <c r="A1213" i="3" s="1"/>
  <c r="A1215" i="3" s="1"/>
  <c r="A1218" i="3" l="1"/>
  <c r="A1216" i="3"/>
  <c r="A1217" i="3" s="1"/>
  <c r="A1222" i="3" l="1"/>
  <c r="A1219" i="3"/>
  <c r="A1220" i="3"/>
  <c r="A1224" i="3" l="1"/>
  <c r="A1221" i="3"/>
  <c r="A1226" i="3" s="1"/>
  <c r="A1223" i="3" l="1"/>
  <c r="A1225" i="3" s="1"/>
  <c r="A1230" i="3" s="1"/>
  <c r="A1227" i="3" l="1"/>
  <c r="A1228" i="3"/>
  <c r="A1229" i="3" l="1"/>
  <c r="A1234" i="3" s="1"/>
  <c r="A1232" i="3"/>
  <c r="A1231" i="3" l="1"/>
  <c r="A1233" i="3" s="1"/>
  <c r="A1238" i="3" s="1"/>
  <c r="A1235" i="3" l="1"/>
  <c r="A1236" i="3"/>
  <c r="A1240" i="3" s="1"/>
  <c r="A1237" i="3" l="1"/>
  <c r="A1239" i="3" s="1"/>
  <c r="A1241" i="3" l="1"/>
  <c r="A1244" i="3"/>
  <c r="A1242" i="3"/>
  <c r="A1243" i="3" s="1"/>
  <c r="A1246" i="3" l="1"/>
  <c r="A1245" i="3"/>
  <c r="A1248" i="3"/>
  <c r="A1247" i="3" l="1"/>
  <c r="A1252" i="3" s="1"/>
  <c r="A1250" i="3"/>
  <c r="A1249" i="3" l="1"/>
  <c r="A1251" i="3" s="1"/>
  <c r="A1254" i="3" l="1"/>
  <c r="A1256" i="3"/>
  <c r="A1253" i="3"/>
  <c r="A1255" i="3" l="1"/>
  <c r="A1257" i="3" s="1"/>
  <c r="A1258" i="3"/>
  <c r="A1260" i="3" l="1"/>
  <c r="A1259" i="3"/>
  <c r="A1262" i="3"/>
  <c r="A1261" i="3" l="1"/>
  <c r="A1266" i="3" s="1"/>
  <c r="A1264" i="3"/>
  <c r="A1263" i="3" l="1"/>
  <c r="A1265" i="3" s="1"/>
  <c r="A1267" i="3" l="1"/>
  <c r="A1270" i="3"/>
  <c r="A1268" i="3"/>
  <c r="A1272" i="3" l="1"/>
  <c r="A1269" i="3"/>
  <c r="A1274" i="3" s="1"/>
  <c r="A1271" i="3" l="1"/>
  <c r="A1273" i="3" s="1"/>
  <c r="A1275" i="3" s="1"/>
  <c r="A1276" i="3" l="1"/>
  <c r="A1280" i="3" s="1"/>
  <c r="A1278" i="3"/>
  <c r="A1277" i="3" l="1"/>
  <c r="A1279" i="3" s="1"/>
  <c r="A1284" i="3" s="1"/>
  <c r="A1282" i="3" l="1"/>
  <c r="A1281" i="3"/>
  <c r="A1283" i="3" l="1"/>
  <c r="A1288" i="3" s="1"/>
  <c r="A1286" i="3"/>
  <c r="A1285" i="3" l="1"/>
  <c r="A1287" i="3" s="1"/>
  <c r="A1292" i="3" s="1"/>
  <c r="A1290" i="3" l="1"/>
  <c r="A1289" i="3"/>
  <c r="A1294" i="3" l="1"/>
  <c r="A1291" i="3"/>
  <c r="A1293" i="3" s="1"/>
  <c r="A1296" i="3" l="1"/>
  <c r="A1298" i="3"/>
  <c r="A1295" i="3"/>
  <c r="A1297" i="3" l="1"/>
  <c r="A1299" i="3" s="1"/>
  <c r="A1300" i="3"/>
  <c r="A1302" i="3" l="1"/>
  <c r="A1304" i="3"/>
  <c r="A1301" i="3"/>
  <c r="A1306" i="3" l="1"/>
  <c r="A1303" i="3"/>
  <c r="A1305" i="3" s="1"/>
  <c r="A1310" i="3" l="1"/>
  <c r="A1307" i="3"/>
  <c r="A1308" i="3"/>
  <c r="A1309" i="3" l="1"/>
  <c r="A1311" i="3" s="1"/>
  <c r="A1312" i="3"/>
  <c r="A1314" i="3" l="1"/>
  <c r="A1313" i="3"/>
  <c r="A1316" i="3"/>
  <c r="A1315" i="3" l="1"/>
  <c r="A1320" i="3" s="1"/>
  <c r="A1318" i="3"/>
  <c r="A1317" i="3" l="1"/>
  <c r="A1322" i="3" s="1"/>
  <c r="A1319" i="3" l="1"/>
  <c r="A1324" i="3" s="1"/>
  <c r="A1321" i="3" l="1"/>
  <c r="A1326" i="3" s="1"/>
  <c r="A1323" i="3" l="1"/>
  <c r="A1325" i="3" s="1"/>
  <c r="A1330" i="3" s="1"/>
  <c r="A1328" i="3" l="1"/>
  <c r="A1327" i="3"/>
  <c r="A1329" i="3" l="1"/>
  <c r="A1331" i="3" s="1"/>
  <c r="A1332" i="3"/>
  <c r="A1334" i="3" l="1"/>
  <c r="A1336" i="3"/>
  <c r="A1333" i="3"/>
  <c r="A1335" i="3" l="1"/>
  <c r="A1337" i="3" s="1"/>
  <c r="A1338" i="3"/>
  <c r="A1340" i="3" l="1"/>
  <c r="A1339" i="3"/>
  <c r="A1342" i="3"/>
  <c r="A1341" i="3" l="1"/>
  <c r="A1346" i="3" s="1"/>
  <c r="A1344" i="3"/>
  <c r="A1343" i="3" l="1"/>
  <c r="A1345" i="3" s="1"/>
  <c r="A1350" i="3" s="1"/>
  <c r="A1348" i="3" l="1"/>
  <c r="A1347" i="3"/>
  <c r="A1352" i="3" l="1"/>
  <c r="A1349" i="3"/>
  <c r="A1354" i="3" s="1"/>
  <c r="A1351" i="3" l="1"/>
  <c r="A1356" i="3" s="1"/>
  <c r="A1353" i="3" l="1"/>
  <c r="A1355" i="3" s="1"/>
  <c r="A1360" i="3" s="1"/>
  <c r="A1357" i="3" l="1"/>
  <c r="A1358" i="3"/>
  <c r="A1359" i="3" l="1"/>
  <c r="A1361" i="3" s="1"/>
  <c r="A1362" i="3"/>
  <c r="A1364" i="3" l="1"/>
  <c r="A1363" i="3"/>
  <c r="A1366" i="3"/>
  <c r="A1365" i="3" l="1"/>
  <c r="A1370" i="3" s="1"/>
  <c r="A1368" i="3"/>
  <c r="A1367" i="3" l="1"/>
  <c r="A1369" i="3" s="1"/>
  <c r="A1374" i="3" s="1"/>
  <c r="A1372" i="3" l="1"/>
  <c r="A1371" i="3"/>
  <c r="A1373" i="3" l="1"/>
  <c r="A1378" i="3" s="1"/>
  <c r="A1376" i="3"/>
  <c r="A1375" i="3" l="1"/>
  <c r="A1377" i="3" s="1"/>
  <c r="A1379" i="3" s="1"/>
  <c r="A1380" i="3" l="1"/>
  <c r="A1384" i="3" s="1"/>
  <c r="A1382" i="3"/>
  <c r="A1381" i="3" l="1"/>
  <c r="A1383" i="3" s="1"/>
  <c r="A1388" i="3" s="1"/>
  <c r="A1386" i="3" l="1"/>
  <c r="A1385" i="3"/>
  <c r="A1390" i="3" l="1"/>
  <c r="A1387" i="3"/>
  <c r="A1389" i="3" s="1"/>
  <c r="A1394" i="3" l="1"/>
  <c r="A1392" i="3"/>
  <c r="A1391" i="3"/>
  <c r="A1393" i="3" l="1"/>
  <c r="A1395" i="3" s="1"/>
  <c r="A1396" i="3"/>
  <c r="A1398" i="3" l="1"/>
  <c r="A1397" i="3"/>
  <c r="A1400" i="3"/>
  <c r="A1399" i="3" l="1"/>
  <c r="A1401" i="3" s="1"/>
  <c r="A1402" i="3"/>
  <c r="A1406" i="3" l="1"/>
  <c r="A1404" i="3"/>
  <c r="A1403" i="3"/>
  <c r="A1408" i="3" l="1"/>
  <c r="A1405" i="3"/>
  <c r="A1410" i="3" s="1"/>
  <c r="A1407" i="3" l="1"/>
  <c r="A1412" i="3" s="1"/>
  <c r="A1409" i="3" l="1"/>
  <c r="A1411" i="3" s="1"/>
  <c r="A1416" i="3" s="1"/>
  <c r="A1414" i="3" l="1"/>
  <c r="A1413" i="3"/>
  <c r="A1415" i="3" l="1"/>
  <c r="A1417" i="3" s="1"/>
  <c r="A1418" i="3"/>
  <c r="A1420" i="3" l="1"/>
  <c r="A1422" i="3"/>
  <c r="A1419" i="3"/>
  <c r="A1421" i="3" l="1"/>
  <c r="A1423" i="3" s="1"/>
  <c r="A1424" i="3"/>
  <c r="A1428" i="3" l="1"/>
  <c r="A1426" i="3"/>
  <c r="A1425" i="3"/>
  <c r="A1427" i="3" l="1"/>
  <c r="A1429" i="3" s="1"/>
  <c r="A1430" i="3"/>
  <c r="A1432" i="3" l="1"/>
  <c r="A1431" i="3"/>
  <c r="A1434" i="3"/>
  <c r="A1436" i="3" l="1"/>
  <c r="A1433" i="3"/>
  <c r="A1438" i="3" s="1"/>
  <c r="A1435" i="3" l="1"/>
  <c r="A1440" i="3" s="1"/>
  <c r="A1437" i="3" l="1"/>
  <c r="A1442" i="3" s="1"/>
  <c r="A1439" i="3" l="1"/>
  <c r="A1441" i="3" s="1"/>
  <c r="A1446" i="3" s="1"/>
  <c r="A1443" i="3" l="1"/>
  <c r="A1444" i="3"/>
  <c r="A1448" i="3" l="1"/>
  <c r="A1445" i="3"/>
  <c r="A1450" i="3" s="1"/>
  <c r="A1447" i="3" l="1"/>
  <c r="A1452" i="3" s="1"/>
  <c r="A1449" i="3" l="1"/>
  <c r="A1454" i="3" s="1"/>
  <c r="A1451" i="3" l="1"/>
  <c r="A1453" i="3" s="1"/>
  <c r="A1458" i="3" s="1"/>
  <c r="A1456" i="3" l="1"/>
  <c r="A1455" i="3"/>
  <c r="A1460" i="3" l="1"/>
  <c r="A1457" i="3"/>
  <c r="A1462" i="3" s="1"/>
  <c r="A1459" i="3" l="1"/>
  <c r="A1464" i="3" s="1"/>
  <c r="A1461" i="3" l="1"/>
  <c r="A1466" i="3" s="1"/>
  <c r="A1463" i="3" l="1"/>
  <c r="A1468" i="3" s="1"/>
  <c r="A1465" i="3" l="1"/>
  <c r="A1467" i="3" s="1"/>
  <c r="A1469" i="3" s="1"/>
  <c r="A1472" i="3" l="1"/>
  <c r="A1470" i="3"/>
  <c r="A1474" i="3" s="1"/>
  <c r="A1471" i="3" l="1"/>
  <c r="A1473" i="3" s="1"/>
  <c r="A1478" i="3" s="1"/>
  <c r="A1476" i="3" l="1"/>
  <c r="A1475" i="3"/>
  <c r="A1480" i="3" l="1"/>
  <c r="A1477" i="3"/>
  <c r="A1482" i="3" s="1"/>
  <c r="A1479" i="3" l="1"/>
  <c r="A1484" i="3" s="1"/>
  <c r="A1481" i="3" l="1"/>
  <c r="A1483" i="3" s="1"/>
  <c r="A1488" i="3" s="1"/>
  <c r="A1486" i="3" l="1"/>
  <c r="A1485" i="3"/>
  <c r="A1490" i="3" l="1"/>
  <c r="A1487" i="3"/>
  <c r="A1492" i="3" s="1"/>
  <c r="A1489" i="3" l="1"/>
  <c r="A1494" i="3" s="1"/>
  <c r="A1491" i="3" l="1"/>
  <c r="A1493" i="3" s="1"/>
  <c r="A1495" i="3" s="1"/>
  <c r="A1496" i="3" l="1"/>
  <c r="A1497" i="3" s="1"/>
  <c r="A1498" i="3"/>
  <c r="A1499" i="3" l="1"/>
  <c r="A1500" i="3"/>
  <c r="A1502" i="3"/>
  <c r="A1504" i="3" l="1"/>
  <c r="A1501" i="3"/>
  <c r="A1506" i="3" s="1"/>
  <c r="A1503" i="3" l="1"/>
  <c r="A1505" i="3" s="1"/>
  <c r="A1510" i="3" s="1"/>
  <c r="A1508" i="3" l="1"/>
  <c r="A1507" i="3"/>
  <c r="A1509" i="3" l="1"/>
  <c r="A1511" i="3" s="1"/>
  <c r="A1512" i="3"/>
  <c r="A1514" i="3" l="1"/>
  <c r="A1513" i="3"/>
  <c r="A1516" i="3"/>
  <c r="A1518" i="3" l="1"/>
  <c r="A1515" i="3"/>
  <c r="A1520" i="3" s="1"/>
  <c r="A1517" i="3" l="1"/>
  <c r="A1522" i="3" s="1"/>
  <c r="A1519" i="3" l="1"/>
  <c r="A1524" i="3" s="1"/>
  <c r="A1521" i="3" l="1"/>
  <c r="A1523" i="3" s="1"/>
  <c r="A1526" i="3" l="1"/>
  <c r="A1525" i="3"/>
  <c r="A1528" i="3"/>
  <c r="A1530" i="3" l="1"/>
  <c r="A1527" i="3"/>
  <c r="A1532" i="3" s="1"/>
  <c r="A1529" i="3" l="1"/>
  <c r="A1534" i="3" s="1"/>
  <c r="A1531" i="3" l="1"/>
  <c r="A1533" i="3" s="1"/>
  <c r="A1537" i="3" s="1"/>
  <c r="A1535" i="3" l="1"/>
  <c r="A1536" i="3" s="1"/>
  <c r="A1540" i="3" s="1"/>
  <c r="A1538" i="3" l="1"/>
  <c r="A1539" i="3" s="1"/>
  <c r="A1543" i="3" s="1"/>
  <c r="A1541" i="3" l="1"/>
  <c r="A1542" i="3" s="1"/>
  <c r="A1546" i="3" s="1"/>
  <c r="A1544" i="3" l="1"/>
  <c r="A1545" i="3" s="1"/>
  <c r="A1549" i="3" s="1"/>
  <c r="A1547" i="3" l="1"/>
  <c r="A1548" i="3" s="1"/>
  <c r="A1552" i="3" s="1"/>
  <c r="A1550" i="3" l="1"/>
  <c r="A1551" i="3" s="1"/>
  <c r="A1555" i="3" s="1"/>
  <c r="A1553" i="3" l="1"/>
  <c r="A1554" i="3" s="1"/>
  <c r="A1558" i="3" s="1"/>
  <c r="A1556" i="3" l="1"/>
  <c r="A1557" i="3" s="1"/>
  <c r="A1561" i="3" s="1"/>
  <c r="A1559" i="3" l="1"/>
  <c r="A1560" i="3" s="1"/>
  <c r="A1564" i="3" s="1"/>
  <c r="A1562" i="3" l="1"/>
  <c r="A1563" i="3" s="1"/>
  <c r="A1567" i="3" s="1"/>
  <c r="A1565" i="3" l="1"/>
  <c r="A1566" i="3" s="1"/>
  <c r="A1570" i="3" s="1"/>
  <c r="A1568" i="3" l="1"/>
  <c r="A1569" i="3" s="1"/>
  <c r="A1573" i="3" s="1"/>
  <c r="A1571" i="3" l="1"/>
  <c r="A1572" i="3" s="1"/>
  <c r="A1576" i="3" s="1"/>
  <c r="A1574" i="3" l="1"/>
  <c r="A1575" i="3" s="1"/>
  <c r="A1579" i="3" s="1"/>
  <c r="A1577" i="3" l="1"/>
  <c r="A1578" i="3" s="1"/>
  <c r="A1580" i="3" s="1"/>
  <c r="A1584" i="3" s="1"/>
  <c r="A1581" i="3" l="1"/>
  <c r="A1582" i="3" s="1"/>
  <c r="A1583" i="3" s="1"/>
  <c r="A1587" i="3" s="1"/>
  <c r="A1585" i="3" l="1"/>
  <c r="A1586" i="3" s="1"/>
  <c r="A1590" i="3" s="1"/>
  <c r="A1588" i="3" l="1"/>
  <c r="A1589" i="3" s="1"/>
  <c r="A1593" i="3" s="1"/>
  <c r="A1591" i="3" l="1"/>
  <c r="A1592" i="3" s="1"/>
  <c r="A1596" i="3" s="1"/>
  <c r="A1594" i="3" l="1"/>
  <c r="A1595" i="3" s="1"/>
  <c r="A1599" i="3" s="1"/>
  <c r="A1600" i="3" l="1"/>
  <c r="A1597" i="3"/>
  <c r="A1598" i="3" s="1"/>
  <c r="A1601" i="3" l="1"/>
  <c r="A1602" i="3" s="1"/>
  <c r="A1606" i="3" s="1"/>
  <c r="A1603" i="3"/>
  <c r="A1604" i="3" l="1"/>
  <c r="A1605" i="3" s="1"/>
  <c r="A1609" i="3" s="1"/>
  <c r="A1607" i="3" l="1"/>
  <c r="A1608" i="3" s="1"/>
  <c r="A1612" i="3" s="1"/>
  <c r="A1610" i="3" l="1"/>
  <c r="A1611" i="3" s="1"/>
  <c r="A1615" i="3" s="1"/>
  <c r="A1613" i="3" l="1"/>
  <c r="A1614" i="3" s="1"/>
  <c r="A1618" i="3" s="1"/>
  <c r="A1619" i="3" l="1"/>
  <c r="A1616" i="3"/>
  <c r="A1617" i="3" s="1"/>
  <c r="A1620" i="3" l="1"/>
  <c r="A1621" i="3" s="1"/>
  <c r="A1625" i="3" s="1"/>
  <c r="A1622" i="3"/>
  <c r="A1623" i="3" l="1"/>
  <c r="A1624" i="3" s="1"/>
  <c r="A1628" i="3" s="1"/>
  <c r="A1626" i="3" l="1"/>
  <c r="A1627" i="3" s="1"/>
  <c r="A1631" i="3" s="1"/>
  <c r="A1629" i="3" l="1"/>
  <c r="A1630" i="3" s="1"/>
  <c r="A1634" i="3" s="1"/>
  <c r="A1632" i="3" l="1"/>
  <c r="A1633" i="3" s="1"/>
  <c r="A1637" i="3" s="1"/>
  <c r="A1638" i="3" l="1"/>
  <c r="A1635" i="3"/>
  <c r="A1636" i="3" s="1"/>
  <c r="A1641" i="3" l="1"/>
  <c r="A1639" i="3"/>
  <c r="A1640" i="3" s="1"/>
  <c r="A1644" i="3" s="1"/>
  <c r="A1642" i="3" l="1"/>
  <c r="A1643" i="3" s="1"/>
  <c r="A1647" i="3" s="1"/>
  <c r="A1645" i="3" l="1"/>
  <c r="A1646" i="3" s="1"/>
  <c r="A1650" i="3" s="1"/>
  <c r="A1648" i="3" l="1"/>
  <c r="A1649" i="3" s="1"/>
  <c r="A1653" i="3" s="1"/>
  <c r="A1651" i="3" l="1"/>
  <c r="A1652" i="3" s="1"/>
  <c r="A1656" i="3" s="1"/>
  <c r="A1657" i="3" l="1"/>
  <c r="A1654" i="3"/>
  <c r="A1655" i="3" s="1"/>
  <c r="A1660" i="3" l="1"/>
  <c r="A1658" i="3"/>
  <c r="A1659" i="3" s="1"/>
  <c r="A1663" i="3" s="1"/>
  <c r="A1661" i="3" l="1"/>
  <c r="A1662" i="3" l="1"/>
  <c r="A1666" i="3" s="1"/>
  <c r="A1664" i="3" l="1"/>
  <c r="A1665" i="3" s="1"/>
  <c r="A1669" i="3" s="1"/>
  <c r="A1667" i="3" l="1"/>
  <c r="A1668" i="3" s="1"/>
  <c r="A1672" i="3" s="1"/>
  <c r="A1670" i="3" l="1"/>
  <c r="A1671" i="3" s="1"/>
  <c r="A1675" i="3" s="1"/>
  <c r="A1676" i="3" l="1"/>
  <c r="A1673" i="3"/>
  <c r="A1674" i="3" s="1"/>
  <c r="A1679" i="3" l="1"/>
  <c r="A1677" i="3"/>
  <c r="A1678" i="3" s="1"/>
  <c r="A1682" i="3" s="1"/>
  <c r="A1680" i="3" l="1"/>
  <c r="A1681" i="3" s="1"/>
  <c r="A1685" i="3" s="1"/>
  <c r="A1683" i="3" l="1"/>
  <c r="A1684" i="3" s="1"/>
  <c r="A1688" i="3" s="1"/>
  <c r="A1686" i="3" l="1"/>
  <c r="A1687" i="3" s="1"/>
  <c r="A1691" i="3" s="1"/>
  <c r="A1689" i="3" l="1"/>
  <c r="A1690" i="3" s="1"/>
  <c r="A1694" i="3" s="1"/>
  <c r="A1692" i="3" l="1"/>
  <c r="A1693" i="3" s="1"/>
  <c r="A1697" i="3" s="1"/>
  <c r="A1695" i="3" l="1"/>
  <c r="A1696" i="3" s="1"/>
  <c r="A1700" i="3" s="1"/>
  <c r="A1698" i="3" l="1"/>
  <c r="A1699" i="3" s="1"/>
  <c r="A1703" i="3" s="1"/>
  <c r="A1701" i="3" l="1"/>
  <c r="A1702" i="3" s="1"/>
  <c r="A1706" i="3" s="1"/>
  <c r="A1704" i="3" l="1"/>
  <c r="A1705" i="3" s="1"/>
  <c r="A1709" i="3" s="1"/>
  <c r="A1707" i="3" l="1"/>
  <c r="A1708" i="3" s="1"/>
  <c r="A1712" i="3" s="1"/>
  <c r="A1710" i="3" l="1"/>
  <c r="A1711" i="3" s="1"/>
  <c r="A1715" i="3" s="1"/>
  <c r="A1716" i="3" l="1"/>
  <c r="A1713" i="3"/>
  <c r="A1714" i="3" s="1"/>
  <c r="A1717" i="3" l="1"/>
  <c r="A1718" i="3" s="1"/>
  <c r="A1722" i="3" s="1"/>
  <c r="A1719" i="3"/>
  <c r="A1720" i="3" l="1"/>
  <c r="A1721" i="3" s="1"/>
  <c r="A1725" i="3" s="1"/>
  <c r="A1723" i="3" l="1"/>
  <c r="A1724" i="3" s="1"/>
  <c r="A1728" i="3" s="1"/>
  <c r="A1726" i="3" l="1"/>
  <c r="A1727" i="3" s="1"/>
  <c r="A1731" i="3" s="1"/>
  <c r="A1729" i="3" l="1"/>
  <c r="A1730" i="3" s="1"/>
  <c r="A1734" i="3" s="1"/>
  <c r="A1732" i="3" l="1"/>
  <c r="A1733" i="3" s="1"/>
  <c r="A1737" i="3" s="1"/>
  <c r="A1735" i="3" l="1"/>
  <c r="A1736" i="3" s="1"/>
  <c r="A1740" i="3" s="1"/>
  <c r="A1738" i="3" l="1"/>
  <c r="A1739" i="3" s="1"/>
  <c r="A1743" i="3" s="1"/>
  <c r="A1744" i="3" l="1"/>
  <c r="A1741" i="3"/>
  <c r="A1742" i="3" s="1"/>
  <c r="A1747" i="3" l="1"/>
  <c r="A1745" i="3"/>
  <c r="A1746" i="3" s="1"/>
  <c r="A1750" i="3" s="1"/>
  <c r="A1748" i="3" l="1"/>
  <c r="A1749" i="3" s="1"/>
  <c r="A1753" i="3" s="1"/>
  <c r="A1751" i="3" l="1"/>
  <c r="A1752" i="3" s="1"/>
  <c r="A1756" i="3" s="1"/>
  <c r="A1754" i="3" l="1"/>
  <c r="A1755" i="3" l="1"/>
  <c r="A1757" i="3" s="1"/>
  <c r="A1761" i="3" s="1"/>
  <c r="A1758" i="3"/>
  <c r="A1759" i="3" l="1"/>
  <c r="A1760" i="3" s="1"/>
  <c r="A1764" i="3" s="1"/>
  <c r="A1762" i="3" l="1"/>
  <c r="A1763" i="3" s="1"/>
  <c r="A1767" i="3" s="1"/>
  <c r="A1765" i="3" l="1"/>
  <c r="A1766" i="3" s="1"/>
  <c r="A1770" i="3" s="1"/>
  <c r="A1768" i="3" l="1"/>
  <c r="A1769" i="3" s="1"/>
  <c r="A1773" i="3" s="1"/>
  <c r="A1771" i="3" l="1"/>
  <c r="A1772" i="3" s="1"/>
  <c r="A1776" i="3" s="1"/>
  <c r="A1774" i="3" l="1"/>
  <c r="A1775" i="3" s="1"/>
  <c r="A1779" i="3" s="1"/>
  <c r="A1777" i="3" l="1"/>
  <c r="A1778" i="3" s="1"/>
  <c r="A1782" i="3" s="1"/>
  <c r="A1780" i="3" l="1"/>
  <c r="A1781" i="3" s="1"/>
  <c r="A1785" i="3" s="1"/>
  <c r="A1786" i="3" l="1"/>
  <c r="A1783" i="3"/>
  <c r="A1784" i="3" s="1"/>
  <c r="A1788" i="3" s="1"/>
  <c r="A1787" i="3" l="1"/>
  <c r="A1791" i="3" s="1"/>
  <c r="A1789" i="3" l="1"/>
  <c r="A1790" i="3" s="1"/>
  <c r="A1794" i="3" s="1"/>
  <c r="A1792" i="3" l="1"/>
  <c r="A1793" i="3" s="1"/>
  <c r="A1797" i="3" s="1"/>
  <c r="A1795" i="3" l="1"/>
  <c r="A1796" i="3" s="1"/>
  <c r="A1800" i="3" s="1"/>
  <c r="A1798" i="3" l="1"/>
  <c r="A1799" i="3" s="1"/>
  <c r="A1803" i="3" s="1"/>
  <c r="A1801" i="3" l="1"/>
  <c r="A1802" i="3" s="1"/>
  <c r="A1806" i="3" s="1"/>
  <c r="A1804" i="3" l="1"/>
  <c r="A1805" i="3" l="1"/>
  <c r="A1807" i="3" s="1"/>
  <c r="A1811" i="3" s="1"/>
  <c r="A1808" i="3"/>
  <c r="A1809" i="3" l="1"/>
  <c r="A1810" i="3" s="1"/>
  <c r="A1814" i="3" s="1"/>
  <c r="A1812" i="3" l="1"/>
  <c r="A1813" i="3" s="1"/>
  <c r="A1817" i="3" s="1"/>
  <c r="A1815" i="3" l="1"/>
  <c r="A1816" i="3" s="1"/>
  <c r="A1820" i="3" s="1"/>
  <c r="A1818" i="3" l="1"/>
  <c r="A1819" i="3" s="1"/>
  <c r="A1823" i="3" s="1"/>
  <c r="A1821" i="3" l="1"/>
  <c r="A1822" i="3" s="1"/>
  <c r="A1827" i="3" s="1"/>
  <c r="A1824" i="3"/>
  <c r="A1825" i="3" l="1"/>
  <c r="A1826" i="3" s="1"/>
  <c r="A1830" i="3" s="1"/>
  <c r="A1828" i="3" l="1"/>
  <c r="A1829" i="3" s="1"/>
  <c r="A1833" i="3" s="1"/>
  <c r="A1831" i="3" l="1"/>
  <c r="A1832" i="3" s="1"/>
  <c r="A1836" i="3" s="1"/>
  <c r="A1834" i="3" l="1"/>
  <c r="A1835" i="3" s="1"/>
  <c r="A1839" i="3" s="1"/>
  <c r="A1837" i="3" l="1"/>
  <c r="A1838" i="3" s="1"/>
  <c r="A1842" i="3" s="1"/>
  <c r="A1840" i="3" l="1"/>
  <c r="A1841" i="3" s="1"/>
  <c r="A1845" i="3" s="1"/>
  <c r="A1843" i="3" l="1"/>
  <c r="A1844" i="3" s="1"/>
  <c r="A1848" i="3" s="1"/>
  <c r="A1846" i="3" l="1"/>
  <c r="A1847" i="3" s="1"/>
  <c r="A1851" i="3" s="1"/>
  <c r="A1852" i="3" l="1"/>
  <c r="A1849" i="3"/>
  <c r="A1850" i="3" s="1"/>
  <c r="A1855" i="3" s="1"/>
  <c r="A1853" i="3" l="1"/>
  <c r="A1854" i="3" s="1"/>
  <c r="A1858" i="3" s="1"/>
  <c r="A1856" i="3" l="1"/>
  <c r="A1857" i="3" s="1"/>
  <c r="A1861" i="3" s="1"/>
  <c r="A1859" i="3" l="1"/>
  <c r="A1860" i="3" s="1"/>
  <c r="A1864" i="3" s="1"/>
  <c r="A1862" i="3" l="1"/>
  <c r="A1863" i="3" s="1"/>
  <c r="A1867" i="3" s="1"/>
  <c r="A1865" i="3" l="1"/>
  <c r="A1866" i="3" s="1"/>
  <c r="A1870" i="3" s="1"/>
  <c r="A1868" i="3" l="1"/>
  <c r="A1869" i="3" s="1"/>
  <c r="A1873" i="3" s="1"/>
  <c r="A1871" i="3" l="1"/>
  <c r="A1872" i="3" s="1"/>
  <c r="A1876" i="3" s="1"/>
  <c r="A1874" i="3" l="1"/>
  <c r="A1875" i="3" s="1"/>
  <c r="A1879" i="3" s="1"/>
  <c r="A1880" i="3" l="1"/>
  <c r="A1877" i="3"/>
  <c r="A1878" i="3" s="1"/>
  <c r="A1881" i="3" l="1"/>
  <c r="A1882" i="3" s="1"/>
  <c r="A1886" i="3" s="1"/>
  <c r="A1883" i="3"/>
  <c r="A1884" i="3" l="1"/>
  <c r="A1885" i="3" s="1"/>
  <c r="A1889" i="3" s="1"/>
  <c r="A1887" i="3" l="1"/>
  <c r="A1888" i="3" s="1"/>
  <c r="A1892" i="3" s="1"/>
  <c r="A1890" i="3" l="1"/>
  <c r="A1891" i="3" s="1"/>
  <c r="A1895" i="3" s="1"/>
  <c r="A1893" i="3" l="1"/>
  <c r="A1894" i="3" l="1"/>
  <c r="A1896" i="3" s="1"/>
  <c r="A1897" i="3" l="1"/>
  <c r="A1901" i="3" s="1"/>
  <c r="A1898" i="3"/>
  <c r="A1899" i="3" l="1"/>
  <c r="A1900" i="3" s="1"/>
  <c r="A1904" i="3" s="1"/>
  <c r="A1902" i="3" l="1"/>
  <c r="A1903" i="3" s="1"/>
  <c r="A1907" i="3" s="1"/>
  <c r="A1905" i="3" l="1"/>
  <c r="A1906" i="3" s="1"/>
  <c r="A1911" i="3" s="1"/>
  <c r="A1908" i="3"/>
  <c r="A1909" i="3" l="1"/>
  <c r="A1910" i="3" s="1"/>
  <c r="A1914" i="3" s="1"/>
  <c r="A1912" i="3" l="1"/>
  <c r="A1913" i="3" s="1"/>
  <c r="A1917" i="3" s="1"/>
  <c r="A1915" i="3" l="1"/>
  <c r="A1916" i="3" s="1"/>
  <c r="A1920" i="3" s="1"/>
  <c r="A1918" i="3" l="1"/>
  <c r="A1919" i="3" s="1"/>
  <c r="A1921" i="3" s="1"/>
  <c r="A1925" i="3" s="1"/>
  <c r="A1922" i="3" l="1"/>
  <c r="A1923" i="3" l="1"/>
  <c r="A1924" i="3" l="1"/>
  <c r="A1926" i="3" l="1"/>
  <c r="A1928" i="3"/>
  <c r="A1927" i="3" l="1"/>
  <c r="A1931" i="3" l="1"/>
  <c r="A1929" i="3"/>
  <c r="A1930" i="3" l="1"/>
  <c r="A1934" i="3" s="1"/>
  <c r="A1932" i="3" l="1"/>
  <c r="A1933" i="3" s="1"/>
  <c r="A1937" i="3" s="1"/>
  <c r="A1935" i="3" l="1"/>
  <c r="A1936" i="3" s="1"/>
  <c r="A1940" i="3" s="1"/>
  <c r="A1938" i="3" l="1"/>
  <c r="A1939" i="3" s="1"/>
  <c r="A1943" i="3" s="1"/>
  <c r="A1941" i="3" l="1"/>
  <c r="A1942" i="3" s="1"/>
  <c r="A1944" i="3" s="1"/>
  <c r="A1945" i="3" s="1"/>
  <c r="A1949" i="3" s="1"/>
  <c r="A1946" i="3" l="1"/>
  <c r="A1947" i="3" s="1"/>
  <c r="A1948" i="3" l="1"/>
  <c r="A1952" i="3" s="1"/>
  <c r="A1950" i="3" l="1"/>
  <c r="A1951" i="3" s="1"/>
  <c r="A1953" i="3" s="1"/>
  <c r="A1954" i="3" s="1"/>
  <c r="A1958" i="3" s="1"/>
  <c r="A1955" i="3" l="1"/>
  <c r="A1956" i="3" l="1"/>
  <c r="A1957" i="3" l="1"/>
  <c r="A1961" i="3" l="1"/>
  <c r="A1959" i="3"/>
  <c r="A1960" i="3" l="1"/>
  <c r="A1962" i="3" s="1"/>
  <c r="A1963" i="3" s="1"/>
  <c r="A1967" i="3" s="1"/>
  <c r="A1964" i="3" l="1"/>
  <c r="A1965" i="3" s="1"/>
  <c r="A1966" i="3" s="1"/>
  <c r="A1970" i="3" s="1"/>
  <c r="A1968" i="3" l="1"/>
  <c r="A1969" i="3" s="1"/>
  <c r="A1973" i="3" s="1"/>
  <c r="A1971" i="3" l="1"/>
  <c r="A1972" i="3" l="1"/>
  <c r="A1974" i="3" s="1"/>
  <c r="A1975" i="3" s="1"/>
  <c r="A1979" i="3" s="1"/>
  <c r="A1976" i="3" l="1"/>
  <c r="A1977" i="3" s="1"/>
  <c r="A1978" i="3" s="1"/>
  <c r="A1982" i="3" s="1"/>
  <c r="A1980" i="3" l="1"/>
  <c r="A1981" i="3" s="1"/>
  <c r="A1985" i="3" s="1"/>
  <c r="A1983" i="3" l="1"/>
  <c r="A1984" i="3" s="1"/>
  <c r="A1988" i="3" s="1"/>
  <c r="A1986" i="3" l="1"/>
  <c r="A1987" i="3" s="1"/>
  <c r="A1991" i="3" s="1"/>
  <c r="A1989" i="3" l="1"/>
  <c r="A1990" i="3" s="1"/>
  <c r="A1994" i="3" s="1"/>
  <c r="A1992" i="3" l="1"/>
  <c r="A1993" i="3" s="1"/>
  <c r="A1997" i="3" s="1"/>
  <c r="A1995" i="3" l="1"/>
  <c r="A1996" i="3" s="1"/>
  <c r="A2000" i="3" s="1"/>
  <c r="A1998" i="3" l="1"/>
  <c r="A1999" i="3" s="1"/>
  <c r="A2003" i="3" s="1"/>
  <c r="A2001" i="3" l="1"/>
  <c r="A2002" i="3" l="1"/>
  <c r="A2004" i="3" l="1"/>
  <c r="A2005" i="3" s="1"/>
  <c r="A2006" i="3"/>
  <c r="A2007" i="3" l="1"/>
  <c r="A2008" i="3" s="1"/>
  <c r="A2012" i="3" s="1"/>
  <c r="A2009" i="3"/>
  <c r="A2010" i="3" l="1"/>
  <c r="A2011" i="3" s="1"/>
  <c r="A2015" i="3" s="1"/>
  <c r="A2013" i="3" l="1"/>
  <c r="A2014" i="3" s="1"/>
  <c r="A2016" i="3" s="1"/>
  <c r="A2017" i="3" s="1"/>
  <c r="A2021" i="3" s="1"/>
  <c r="A2018" i="3" l="1"/>
  <c r="A2019" i="3" s="1"/>
  <c r="A2020" i="3" s="1"/>
  <c r="A2024" i="3" s="1"/>
  <c r="A2022" i="3" l="1"/>
  <c r="A2023" i="3" s="1"/>
  <c r="A2027" i="3" s="1"/>
  <c r="A2025" i="3" l="1"/>
  <c r="A2026" i="3" s="1"/>
  <c r="A2030" i="3" s="1"/>
  <c r="A2028" i="3" l="1"/>
  <c r="A2029" i="3" s="1"/>
  <c r="A2031" i="3" s="1"/>
  <c r="A2033" i="3" l="1"/>
  <c r="A2032" i="3"/>
  <c r="A2036" i="3" l="1"/>
  <c r="A2034" i="3"/>
  <c r="A2035" i="3" l="1"/>
  <c r="A2037" i="3" s="1"/>
  <c r="A2038" i="3" s="1"/>
  <c r="A2042" i="3" s="1"/>
  <c r="A2039" i="3" l="1"/>
  <c r="A2040" i="3" s="1"/>
  <c r="A2041" i="3" s="1"/>
  <c r="A2045" i="3" s="1"/>
  <c r="A2043" i="3" l="1"/>
  <c r="A2044" i="3" s="1"/>
  <c r="A2048" i="3" s="1"/>
  <c r="A2046" i="3" l="1"/>
  <c r="A2047" i="3" s="1"/>
  <c r="A2051" i="3" s="1"/>
  <c r="A2049" i="3" l="1"/>
  <c r="A2050" i="3" s="1"/>
  <c r="A2054" i="3" s="1"/>
  <c r="A2052" i="3" l="1"/>
  <c r="A2053" i="3" s="1"/>
  <c r="A2057" i="3" s="1"/>
  <c r="A2055" i="3" l="1"/>
  <c r="A2056" i="3" s="1"/>
  <c r="A2060" i="3" s="1"/>
  <c r="A2058" i="3" l="1"/>
  <c r="A2059" i="3" s="1"/>
  <c r="A2063" i="3" s="1"/>
  <c r="A2061" i="3" l="1"/>
  <c r="A2062" i="3" l="1"/>
  <c r="A2064" i="3" s="1"/>
  <c r="A2065" i="3" s="1"/>
  <c r="A2069" i="3" s="1"/>
  <c r="A2066" i="3" l="1"/>
  <c r="A2067" i="3" s="1"/>
  <c r="A2068" i="3" s="1"/>
  <c r="A2072" i="3" s="1"/>
  <c r="A2070" i="3" l="1"/>
  <c r="A2071" i="3" l="1"/>
  <c r="A2073" i="3" s="1"/>
  <c r="A2074" i="3" s="1"/>
  <c r="A2078" i="3" s="1"/>
  <c r="A2075" i="3" l="1"/>
  <c r="A2076" i="3" s="1"/>
  <c r="A2077" i="3" s="1"/>
  <c r="A2081" i="3" s="1"/>
  <c r="A2079" i="3" l="1"/>
  <c r="A2080" i="3" l="1"/>
  <c r="A2084" i="3" s="1"/>
  <c r="A2082" i="3" l="1"/>
  <c r="A2083" i="3" s="1"/>
  <c r="A2087" i="3" s="1"/>
  <c r="A2085" i="3" l="1"/>
  <c r="A2086" i="3" s="1"/>
  <c r="A2090" i="3" s="1"/>
  <c r="A2088" i="3" l="1"/>
  <c r="A2089" i="3" s="1"/>
  <c r="A2093" i="3" s="1"/>
  <c r="A2091" i="3" l="1"/>
  <c r="A2092" i="3" s="1"/>
  <c r="A2094" i="3" s="1"/>
  <c r="A2095" i="3" s="1"/>
  <c r="A2099" i="3" s="1"/>
  <c r="A2096" i="3" l="1"/>
  <c r="A2097" i="3" s="1"/>
  <c r="A2098" i="3" s="1"/>
  <c r="A2102" i="3" s="1"/>
  <c r="A2100" i="3" l="1"/>
  <c r="A2101" i="3" s="1"/>
  <c r="A2105" i="3" s="1"/>
  <c r="A2103" i="3" l="1"/>
  <c r="A2104" i="3" l="1"/>
  <c r="A2108" i="3" s="1"/>
  <c r="A2106" i="3" l="1"/>
  <c r="A2107" i="3" l="1"/>
  <c r="A2109" i="3" s="1"/>
  <c r="A2110" i="3" s="1"/>
  <c r="A2114" i="3" s="1"/>
  <c r="A2111" i="3" l="1"/>
  <c r="A2112" i="3" s="1"/>
  <c r="A2113" i="3" s="1"/>
  <c r="A2117" i="3" s="1"/>
  <c r="A2115" i="3" l="1"/>
  <c r="A2116" i="3" s="1"/>
  <c r="A2120" i="3" s="1"/>
  <c r="A2118" i="3" l="1"/>
  <c r="A2119" i="3" s="1"/>
  <c r="A2123" i="3" s="1"/>
  <c r="A2121" i="3" l="1"/>
  <c r="A2122" i="3" s="1"/>
  <c r="A2126" i="3" s="1"/>
  <c r="A2124" i="3" l="1"/>
  <c r="A2125" i="3" s="1"/>
  <c r="A2129" i="3" s="1"/>
  <c r="A2127" i="3" l="1"/>
  <c r="A2128" i="3" s="1"/>
  <c r="A2132" i="3" s="1"/>
  <c r="A2130" i="3" l="1"/>
  <c r="A2131" i="3" l="1"/>
  <c r="A2135" i="3" s="1"/>
  <c r="A2133" i="3" l="1"/>
  <c r="A2134" i="3" s="1"/>
  <c r="A2138" i="3" s="1"/>
  <c r="A2136" i="3" l="1"/>
  <c r="A2137" i="3" s="1"/>
  <c r="A2141" i="3" s="1"/>
  <c r="A2139" i="3" l="1"/>
  <c r="A2140" i="3" s="1"/>
  <c r="A2144" i="3" s="1"/>
  <c r="A2142" i="3" l="1"/>
  <c r="A2143" i="3" s="1"/>
  <c r="A2147" i="3" s="1"/>
  <c r="A2145" i="3" l="1"/>
  <c r="A2146" i="3" l="1"/>
  <c r="A2150" i="3" l="1"/>
  <c r="A2148" i="3"/>
  <c r="A2149" i="3" l="1"/>
  <c r="A2153" i="3" l="1"/>
  <c r="A2151" i="3"/>
  <c r="A2152" i="3" l="1"/>
  <c r="A2154" i="3" s="1"/>
  <c r="A2155" i="3" s="1"/>
  <c r="A2159" i="3" s="1"/>
  <c r="A2156" i="3" l="1"/>
  <c r="A2157" i="3" s="1"/>
  <c r="A2158" i="3" s="1"/>
  <c r="A2162" i="3" s="1"/>
  <c r="A2160" i="3" l="1"/>
  <c r="A2161" i="3" s="1"/>
  <c r="A2165" i="3" s="1"/>
  <c r="A2163" i="3" l="1"/>
  <c r="A2164" i="3" s="1"/>
  <c r="A2168" i="3" s="1"/>
  <c r="A2166" i="3" l="1"/>
  <c r="A2167" i="3" s="1"/>
  <c r="A2171" i="3" s="1"/>
  <c r="A2169" i="3" l="1"/>
  <c r="A2170" i="3" s="1"/>
  <c r="A2172" i="3" l="1"/>
  <c r="A2173" i="3" s="1"/>
  <c r="A2177" i="3" s="1"/>
  <c r="A2174" i="3"/>
  <c r="A2175" i="3" l="1"/>
  <c r="A2176" i="3" s="1"/>
  <c r="A2180" i="3" s="1"/>
  <c r="A2178" i="3" l="1"/>
  <c r="A2179" i="3" s="1"/>
  <c r="A2183" i="3" s="1"/>
  <c r="A2184" i="3" s="1"/>
  <c r="A2185" i="3" s="1"/>
  <c r="A2189" i="3" s="1"/>
  <c r="A2190" i="3" s="1"/>
  <c r="A2191" i="3" s="1"/>
  <c r="A2195" i="3" s="1"/>
  <c r="A2196" i="3" s="1"/>
  <c r="A2197" i="3" s="1"/>
  <c r="A2181" i="3" l="1"/>
  <c r="A2182" i="3" s="1"/>
  <c r="A2186" i="3" s="1"/>
  <c r="A2187" i="3" s="1"/>
  <c r="A2188" i="3" s="1"/>
  <c r="A2192" i="3" s="1"/>
  <c r="A2193" i="3" s="1"/>
  <c r="A2194" i="3" s="1"/>
  <c r="A2198" i="3" s="1"/>
  <c r="A2199" i="3" s="1"/>
  <c r="A2200" i="3" s="1"/>
</calcChain>
</file>

<file path=xl/sharedStrings.xml><?xml version="1.0" encoding="utf-8"?>
<sst xmlns="http://schemas.openxmlformats.org/spreadsheetml/2006/main" count="10887" uniqueCount="5526">
  <si>
    <t>import { DigitalCard } from "./digital-cards-type"</t>
  </si>
  <si>
    <t>export const Cards_list:DigitalCard[]= [</t>
  </si>
  <si>
    <t xml:space="preserve">{ </t>
  </si>
  <si>
    <t>id: "adventurer",</t>
  </si>
  <si>
    <t>frenchName: "Aventurier",</t>
  </si>
  <si>
    <t xml:space="preserve">  },</t>
  </si>
  <si>
    <t>id: "bureaucrat",</t>
  </si>
  <si>
    <t>artwork: "http://wiki.dominionstrategy.com//images/1/18/BureaucratArt.jpg",</t>
  </si>
  <si>
    <t>frenchName: "Bureaucrate",</t>
  </si>
  <si>
    <t>id: "cellar",</t>
  </si>
  <si>
    <t>artwork: "http://wiki.dominionstrategy.com//images/2/29/CellarArt.jpg",</t>
  </si>
  <si>
    <t>frenchName: "Cave",</t>
  </si>
  <si>
    <t>id: "chancellor",</t>
  </si>
  <si>
    <t>artwork: "http://wiki.dominionstrategy.com//images/thumb/3/3f/ChancellorArt.jpg/354px-ChancellorArt.jpg",</t>
  </si>
  <si>
    <t>frenchName: "Chancelier",</t>
  </si>
  <si>
    <t>id: "chapel",</t>
  </si>
  <si>
    <t>artwork: "http://wiki.dominionstrategy.com//images/7/73/ChapelArt.jpg",</t>
  </si>
  <si>
    <t>frenchName: "Chapelle",</t>
  </si>
  <si>
    <t>id: "councilroom",</t>
  </si>
  <si>
    <t>artwork: "http://wiki.dominionstrategy.com//images/b/bb/Council_RoomArt.jpg",</t>
  </si>
  <si>
    <t>frenchName: "Chambre du conseil",</t>
  </si>
  <si>
    <t>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</si>
  <si>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id: "feast",</t>
  </si>
  <si>
    <t>artwork: "http://wiki.dominionstrategy.com//images/1/14/FeastArt.jpg",</t>
  </si>
  <si>
    <t>frenchName: "festin",</t>
  </si>
  <si>
    <t>id: "festival",</t>
  </si>
  <si>
    <t>artwork: "http://wiki.dominionstrategy.com//images/d/dc/FestivalArt.jpg",</t>
  </si>
  <si>
    <t>frenchName: "Festival",</t>
  </si>
  <si>
    <t>id: "gardens",</t>
  </si>
  <si>
    <t>artwork: "http://wiki.dominionstrategy.com//images/4/43/GardensArt.jpg",</t>
  </si>
  <si>
    <t>frenchName: "Jardins",</t>
  </si>
  <si>
    <t>id: "laboratory",</t>
  </si>
  <si>
    <t>artwork: "http://wiki.dominionstrategy.com//images/6/60/LaboratoryArt.jpg",</t>
  </si>
  <si>
    <t>frenchName: "Laboratoire",</t>
  </si>
  <si>
    <t>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</si>
  <si>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id: "library",</t>
  </si>
  <si>
    <t>artwork: "http://wiki.dominionstrategy.com//images/d/de/LibraryArt.jpg",</t>
  </si>
  <si>
    <t>id: "market",</t>
  </si>
  <si>
    <t>artwork: "http://wiki.dominionstrategy.com//images/2/24/MarketArt.jpg",</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</si>
  <si>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</si>
  <si>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id: "militia",</t>
  </si>
  <si>
    <t>artwork: "http://wiki.dominionstrategy.com//images/6/6f/MilitiaArt.jpg",</t>
  </si>
  <si>
    <t>frenchName: "Milice",</t>
  </si>
  <si>
    <t>id: "mine",</t>
  </si>
  <si>
    <t>artwork: "http://wiki.dominionstrategy.com//images/1/1d/MineArt.jpg",</t>
  </si>
  <si>
    <t>frenchName: "Mine",</t>
  </si>
  <si>
    <t>id: "moat",</t>
  </si>
  <si>
    <t>artwork: "http://wiki.dominionstrategy.com//images/a/aa/MoatArt.jpg",</t>
  </si>
  <si>
    <t>frenchName: "Douve",</t>
  </si>
  <si>
    <t>id: "moneylender",</t>
  </si>
  <si>
    <t>artwork: "http://wiki.dominionstrategy.com//images/6/67/MoneylenderArt.jpg",</t>
  </si>
  <si>
    <t>id: "remodel",</t>
  </si>
  <si>
    <t>artwork: "http://wiki.dominionstrategy.com//images/0/08/RemodelArt.jpg",</t>
  </si>
  <si>
    <t>id: "smithy",</t>
  </si>
  <si>
    <t>artwork: "http://wiki.dominionstrategy.com//images/d/d7/SmithyArt.jpg",</t>
  </si>
  <si>
    <t>frenchName: "Forgeron",</t>
  </si>
  <si>
    <t>text_html: '&lt;div class="card-text" style="top:73px;"&gt;&lt;div style="font-weight: bold;"&gt;&lt;div style="display:inline;"&gt;&lt;div style="display:inline; font-size:28px;"&gt;+3 Cartes&lt;/div&gt;&lt;/div&gt;&lt;br&gt;&lt;/div&gt;&lt;/div&gt;'</t>
  </si>
  <si>
    <t>id: "spy",</t>
  </si>
  <si>
    <t>artwork: "http://wiki.dominionstrategy.com//images/8/83/SpyArt.jpg",</t>
  </si>
  <si>
    <t>frenchName: "Espion",</t>
  </si>
  <si>
    <t>id: "thief",</t>
  </si>
  <si>
    <t>artwork: "http://wiki.dominionstrategy.com//images/thumb/6/63/ThiefArt.jpg/354px-ThiefArt.jpg",</t>
  </si>
  <si>
    <t>frenchName: "Voleur",</t>
  </si>
  <si>
    <t>id: "throneroom",</t>
  </si>
  <si>
    <t>artwork: "http://wiki.dominionstrategy.com//images/f/f2/Throne_RoomArt.jpg",</t>
  </si>
  <si>
    <t>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</si>
  <si>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id: "village",</t>
  </si>
  <si>
    <t>artwork: "http://wiki.dominionstrategy.com//images/thumb/e/e6/VillageArt.jpg/354px-VillageArt.jpg",</t>
  </si>
  <si>
    <t>frenchName: "Village",</t>
  </si>
  <si>
    <t>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</si>
  <si>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id: "witch",</t>
  </si>
  <si>
    <t>artwork: "http://wiki.dominionstrategy.com//images/5/5c/WitchArt.jpg",</t>
  </si>
  <si>
    <t>id: "woodcutter",</t>
  </si>
  <si>
    <t>artwork: "http://wiki.dominionstrategy.com//images/thumb/6/60/WoodcutterArt.jpg/354px-WoodcutterArt.jpg",</t>
  </si>
  <si>
    <t>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</si>
  <si>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id: "workshop",</t>
  </si>
  <si>
    <t>artwork: "http://wiki.dominionstrategy.com//images/2/24/WorkshopArt.jpg",</t>
  </si>
  <si>
    <t>frenchName: "Atelier",</t>
  </si>
  <si>
    <t>id: "artisan",</t>
  </si>
  <si>
    <t>artwork: "http://wiki.dominionstrategy.com//images/0/08/ArtisanArt.jpg",</t>
  </si>
  <si>
    <t>frenchName: "Artisan",</t>
  </si>
  <si>
    <t>id: "merchant",</t>
  </si>
  <si>
    <t>artwork: "http://wiki.dominionstrategy.com//images/d/d3/MerchantArt.jpg",</t>
  </si>
  <si>
    <t>frenchName: "Marchand",</t>
  </si>
  <si>
    <t>id: "vassal",</t>
  </si>
  <si>
    <t>artwork: "http://wiki.dominionstrategy.com//images/b/ba/VassalArt.jpg",</t>
  </si>
  <si>
    <t>frenchName: "Vassal",</t>
  </si>
  <si>
    <t>id: "bandit",</t>
  </si>
  <si>
    <t>artwork: "http://wiki.dominionstrategy.com//images/d/d4/BanditArt.jpg",</t>
  </si>
  <si>
    <t>frenchName: "Bandit",</t>
  </si>
  <si>
    <t>id: "poacher",</t>
  </si>
  <si>
    <t>artwork: "http://wiki.dominionstrategy.com//images/5/55/PoacherArt.jpg",</t>
  </si>
  <si>
    <t>frenchName: "Braconnier",</t>
  </si>
  <si>
    <t>id: "harbinger",</t>
  </si>
  <si>
    <t>artwork: "http://wiki.dominionstrategy.com//images/2/2d/HarbingerArt.jpg",</t>
  </si>
  <si>
    <t>id: "sentry",</t>
  </si>
  <si>
    <t>artwork: "http://wiki.dominionstrategy.com//images/b/bd/SentryArt.jpg",</t>
  </si>
  <si>
    <t>frenchName: "Sentinelle",</t>
  </si>
  <si>
    <t>id: "alchemist",</t>
  </si>
  <si>
    <t>artwork: "http://wiki.dominionstrategy.com//images/9/93/AlchemistArt.jpg",</t>
  </si>
  <si>
    <t>frenchName: "Alchimiste",</t>
  </si>
  <si>
    <t>id: "apothecary",</t>
  </si>
  <si>
    <t>artwork: "http://wiki.dominionstrategy.com//images/e/e6/ApothecaryArt.jpg",</t>
  </si>
  <si>
    <t>frenchName: "Apothicaire",</t>
  </si>
  <si>
    <t>id: "apprentice",</t>
  </si>
  <si>
    <t>artwork: "http://wiki.dominionstrategy.com//images/1/1c/ApprenticeArt.jpg",</t>
  </si>
  <si>
    <t>frenchName: "Apprenti",</t>
  </si>
  <si>
    <t>id: "familiar",</t>
  </si>
  <si>
    <t>artwork: "http://wiki.dominionstrategy.com//images/4/45/FamiliarArt.jpg",</t>
  </si>
  <si>
    <t>frenchName: "Familier",</t>
  </si>
  <si>
    <t>id: "golem",</t>
  </si>
  <si>
    <t>artwork: "http://wiki.dominionstrategy.com//images/3/38/GolemArt.jpg",</t>
  </si>
  <si>
    <t>frenchName: "Golem ",</t>
  </si>
  <si>
    <t>id: "herbalist",</t>
  </si>
  <si>
    <t>artwork: "http://wiki.dominionstrategy.com//images/thumb/0/09/HerbalistArt.jpg/354px-HerbalistArt.jpg",</t>
  </si>
  <si>
    <t>frenchName: "Herboriste",</t>
  </si>
  <si>
    <t>id: "philosophersstone",</t>
  </si>
  <si>
    <t>artwork: "http://wiki.dominionstrategy.com//images/9/92/Philosophers_StoneArt.jpg",</t>
  </si>
  <si>
    <t>frenchName: "Pierre philosophale",</t>
  </si>
  <si>
    <t>id: "possession",</t>
  </si>
  <si>
    <t>artwork: "http://wiki.dominionstrategy.com//images/thumb/f/fd/PossessionArt.jpg/354px-PossessionArt.jpg",</t>
  </si>
  <si>
    <t>frenchName: "Possession",</t>
  </si>
  <si>
    <t>id: "scryingpool",</t>
  </si>
  <si>
    <t>artwork: "http://wiki.dominionstrategy.com//images/f/f8/Scrying_PoolArt.jpg",</t>
  </si>
  <si>
    <t>frenchName: "Bassin divinatoire",</t>
  </si>
  <si>
    <t>id: "transmute",</t>
  </si>
  <si>
    <t>artwork: "http://wiki.dominionstrategy.com//images/thumb/9/9b/TransmuteArt.jpg/354px-TransmuteArt.jpg",</t>
  </si>
  <si>
    <t>frenchName: "Transmutation",</t>
  </si>
  <si>
    <t>id: "university",</t>
  </si>
  <si>
    <t>artwork: "http://wiki.dominionstrategy.com//images/e/e3/UniversityArt.jpg",</t>
  </si>
  <si>
    <t>id: "vineyard",</t>
  </si>
  <si>
    <t>artwork: "http://wiki.dominionstrategy.com//images/c/c9/VineyardArt.jpg",</t>
  </si>
  <si>
    <t>frenchName: "Vignoble",</t>
  </si>
  <si>
    <t>id: "ghostship",</t>
  </si>
  <si>
    <t>artwork: "http://wiki.dominionstrategy.com//images/5/5e/Ghost_ShipArt.jpg",</t>
  </si>
  <si>
    <t>id: "smugglers",</t>
  </si>
  <si>
    <t>artwork: "http://wiki.dominionstrategy.com//images/6/64/SmugglersArt.jpg",</t>
  </si>
  <si>
    <t>frenchName: "Contrebandiers",</t>
  </si>
  <si>
    <t>id: "salvager",</t>
  </si>
  <si>
    <t>artwork: "http://wiki.dominionstrategy.com//images/2/2a/SalvagerArt.jpg",</t>
  </si>
  <si>
    <t>frenchName: "Sauveteur",</t>
  </si>
  <si>
    <t>id: "haven",</t>
  </si>
  <si>
    <t>artwork: "http://wiki.dominionstrategy.com//images/d/d4/HavenArt.jpg",</t>
  </si>
  <si>
    <t>frenchName: "Havre",</t>
  </si>
  <si>
    <t>id: "ambassador",</t>
  </si>
  <si>
    <t>artwork: "http://wiki.dominionstrategy.com//images/9/92/AmbassadorArt.jpg",</t>
  </si>
  <si>
    <t>frenchName: "Ambassadeur",</t>
  </si>
  <si>
    <t>id: "seahag",</t>
  </si>
  <si>
    <t>artwork: "http://wiki.dominionstrategy.com//images/7/7b/Sea_HagArt.jpg",</t>
  </si>
  <si>
    <t>id: "nativevillage",</t>
  </si>
  <si>
    <t>artwork: "http://wiki.dominionstrategy.com//images/4/4f/Native_VillageArt.jpg",</t>
  </si>
  <si>
    <t>id: "navigator",</t>
  </si>
  <si>
    <t>artwork: "http://wiki.dominionstrategy.com//images/5/54/NavigatorArt.jpg",</t>
  </si>
  <si>
    <t>frenchName: "Navigateur",</t>
  </si>
  <si>
    <t>id: "pirateship",</t>
  </si>
  <si>
    <t>artwork: "http://wiki.dominionstrategy.com//images/a/ad/Pirate_ShipArt.jpg",</t>
  </si>
  <si>
    <t>frenchName: "Bateau pirate",</t>
  </si>
  <si>
    <t>id: "merchantship",</t>
  </si>
  <si>
    <t>artwork: "http://wiki.dominionstrategy.com//images/thumb/6/65/Merchant_ShipArt.jpg/354px-Merchant_ShipArt.jpg",</t>
  </si>
  <si>
    <t>frenchName: "Navire Marchand",</t>
  </si>
  <si>
    <t>id: "tactician",</t>
  </si>
  <si>
    <t>artwork: "http://wiki.dominionstrategy.com//images/4/49/TacticianArt.jpg",</t>
  </si>
  <si>
    <t>frenchName: "Tacticien",</t>
  </si>
  <si>
    <t>id: "fishingvillage",</t>
  </si>
  <si>
    <t>artwork: "http://wiki.dominionstrategy.com//images/2/20/Fishing_VillageArt.jpg",</t>
  </si>
  <si>
    <t>id: "island",</t>
  </si>
  <si>
    <t>artwork: "http://wiki.dominionstrategy.com//images/4/40/IslandArt.jpg",</t>
  </si>
  <si>
    <t>id: "wharf",</t>
  </si>
  <si>
    <t>artwork: "http://wiki.dominionstrategy.com//images/thumb/1/16/WharfArt.jpg/354px-WharfArt.jpg",</t>
  </si>
  <si>
    <t>frenchName: "Quai",</t>
  </si>
  <si>
    <t>id: "bazaar",</t>
  </si>
  <si>
    <t>artwork: "http://wiki.dominionstrategy.com//images/thumb/7/7c/BazaarArt.jpg/354px-BazaarArt.jpg",</t>
  </si>
  <si>
    <t>frenchName: "Bazar",</t>
  </si>
  <si>
    <t>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</si>
  <si>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id: "treasuremap",</t>
  </si>
  <si>
    <t>artwork: "http://wiki.dominionstrategy.com//images/2/29/Treasure_MapArt.jpg",</t>
  </si>
  <si>
    <t>id: "explorer",</t>
  </si>
  <si>
    <t>artwork: "http://wiki.dominionstrategy.com//images/d/d7/ExplorerArt.jpg",</t>
  </si>
  <si>
    <t>frenchName: "Explorateur",</t>
  </si>
  <si>
    <t>id: "lookout",</t>
  </si>
  <si>
    <t>artwork: "http://wiki.dominionstrategy.com//images/f/fa/LookoutArt.jpg",</t>
  </si>
  <si>
    <t>frenchName: "Vigie",</t>
  </si>
  <si>
    <t>id: "treasury",</t>
  </si>
  <si>
    <t>artwork: "http://wiki.dominionstrategy.com//images/thumb/7/79/TreasuryArt.jpg/354px-TreasuryArt.jpg",</t>
  </si>
  <si>
    <t>id: "cutpurse",</t>
  </si>
  <si>
    <t>artwork: "http://wiki.dominionstrategy.com//images/3/3e/CutpurseArt.jpg",</t>
  </si>
  <si>
    <t>frenchName: "Coupeur de bourse",</t>
  </si>
  <si>
    <t>id: "caravan",</t>
  </si>
  <si>
    <t>artwork: "http://wiki.dominionstrategy.com//images/2/21/CaravanArt.jpg",</t>
  </si>
  <si>
    <t>frenchName: "Caravane",</t>
  </si>
  <si>
    <t>id: "warehouse",</t>
  </si>
  <si>
    <t>artwork: "http://wiki.dominionstrategy.com//images/e/ed/WarehouseArt.jpg",</t>
  </si>
  <si>
    <t>id: "lighthouse",</t>
  </si>
  <si>
    <t>artwork: "http://wiki.dominionstrategy.com//images/0/06/LighthouseArt.jpg",</t>
  </si>
  <si>
    <t>frenchName: "Phare",</t>
  </si>
  <si>
    <t>id: "pearldiver",</t>
  </si>
  <si>
    <t>artwork: "http://wiki.dominionstrategy.com//images/2/20/Pearl_DiverArt.jpg",</t>
  </si>
  <si>
    <t>frenchName: "Plongeur de perles",</t>
  </si>
  <si>
    <t>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</si>
  <si>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id: "embargo",</t>
  </si>
  <si>
    <t>artwork: "http://wiki.dominionstrategy.com//images/9/96/EmbargoArt.jpg",</t>
  </si>
  <si>
    <t>frenchName: "Embargo",</t>
  </si>
  <si>
    <t>id: "outpost",</t>
  </si>
  <si>
    <t>artwork: "http://wiki.dominionstrategy.com//images/thumb/5/54/OutpostArt.jpg/354px-OutpostArt.jpg",</t>
  </si>
  <si>
    <t>frenchName: "Avant-poste",</t>
  </si>
  <si>
    <t>id: "harvest",</t>
  </si>
  <si>
    <t>artwork: "http://wiki.dominionstrategy.com//images/1/15/HarvestArt.jpg",</t>
  </si>
  <si>
    <t>id: "youngwitch",</t>
  </si>
  <si>
    <t>artwork: "http://wiki.dominionstrategy.com//images/8/89/Young_WitchArt.jpg",</t>
  </si>
  <si>
    <t>id: "horsetraders",</t>
  </si>
  <si>
    <t>artwork: "http://wiki.dominionstrategy.com//images/8/89/Horse_TradersArt.jpg",</t>
  </si>
  <si>
    <t>frenchName: "Maquignons",</t>
  </si>
  <si>
    <t>id: "tournament",</t>
  </si>
  <si>
    <t>artwork: "http://wiki.dominionstrategy.com//images/thumb/f/f1/TournamentArt.jpg/354px-TournamentArt.jpg",</t>
  </si>
  <si>
    <t>frenchName: "Tournoi",</t>
  </si>
  <si>
    <t>id: "hamlet",</t>
  </si>
  <si>
    <t>artwork: "http://wiki.dominionstrategy.com//images/thumb/b/b0/HamletArt.jpg/354px-HamletArt.jpg",</t>
  </si>
  <si>
    <t>frenchName: "Hameau",</t>
  </si>
  <si>
    <t>id: "jester",</t>
  </si>
  <si>
    <t>artwork: "http://wiki.dominionstrategy.com//images/f/ff/JesterArt.jpg",</t>
  </si>
  <si>
    <t>frenchName: "Bouffon",</t>
  </si>
  <si>
    <t>id: "fortuneteller",</t>
  </si>
  <si>
    <t>artwork: "http://wiki.dominionstrategy.com//images/5/52/Fortune_TellerArt.jpg",</t>
  </si>
  <si>
    <t>frenchName: "Diseuse de bonne aventure",</t>
  </si>
  <si>
    <t>id: "fairgrounds",</t>
  </si>
  <si>
    <t>artwork: "http://wiki.dominionstrategy.com//images/e/e1/FairgroundsArt.jpg",</t>
  </si>
  <si>
    <t>frenchName: "Champ de foire",</t>
  </si>
  <si>
    <t>id: "hornofplenty",</t>
  </si>
  <si>
    <t>artwork: "http://wiki.dominionstrategy.com//images/8/8f/Horn_of_PlentyArt.jpg",</t>
  </si>
  <si>
    <t>frenchName: "Corne d'abondance",</t>
  </si>
  <si>
    <t>id: "huntingparty",</t>
  </si>
  <si>
    <t>artwork: "http://wiki.dominionstrategy.com//images/thumb/6/65/Hunting_PartyArt.jpg/354px-Hunting_PartyArt.jpg",</t>
  </si>
  <si>
    <t>frenchName: "Chasseurs",</t>
  </si>
  <si>
    <t>id: "menagerie",</t>
  </si>
  <si>
    <t>artwork: "http://wiki.dominionstrategy.com//images/thumb/e/eb/MenagerieArt.jpg/354px-MenagerieArt.jpg",</t>
  </si>
  <si>
    <t>id: "farmingvillage",</t>
  </si>
  <si>
    <t>artwork: "http://wiki.dominionstrategy.com//images/thumb/a/a5/Farming_VillageArt.jpg/354px-Farming_VillageArt.jpg",</t>
  </si>
  <si>
    <t>frenchName: "Village agricole",</t>
  </si>
  <si>
    <t>id: "remake",</t>
  </si>
  <si>
    <t>artwork: "http://wiki.dominionstrategy.com//images/f/fe/RemakeArt.jpg",</t>
  </si>
  <si>
    <t>frenchName: "Renouvellement",</t>
  </si>
  <si>
    <t>id: "contraband",</t>
  </si>
  <si>
    <t>artwork: "http://wiki.dominionstrategy.com//images/0/0a/ContrabandArt.jpg",</t>
  </si>
  <si>
    <t>frenchName: "Contrebande",</t>
  </si>
  <si>
    <t>id: "peddler",</t>
  </si>
  <si>
    <t>artwork: "http://wiki.dominionstrategy.com//images/9/9f/PeddlerArt.jpg",</t>
  </si>
  <si>
    <t>frenchName: "Colporteur",</t>
  </si>
  <si>
    <t>id: "bank",</t>
  </si>
  <si>
    <t>artwork: "http://wiki.dominionstrategy.com//images/8/80/BankArt.jpg",</t>
  </si>
  <si>
    <t>frenchName: "Banque",</t>
  </si>
  <si>
    <t>id: "city",</t>
  </si>
  <si>
    <t>artwork: "http://wiki.dominionstrategy.com//images/3/37/CityArt.jpg",</t>
  </si>
  <si>
    <t>frenchName: "Ville",</t>
  </si>
  <si>
    <t>id: "countinghouse",</t>
  </si>
  <si>
    <t>artwork: "http://wiki.dominionstrategy.com//images/9/9c/Counting_HouseArt.jpg",</t>
  </si>
  <si>
    <t>id: "bishop",</t>
  </si>
  <si>
    <t>artwork: "http://wiki.dominionstrategy.com//images/4/48/BishopArt.jpg",</t>
  </si>
  <si>
    <t>id: "grandmarket",</t>
  </si>
  <si>
    <t>artwork: "http://wiki.dominionstrategy.com//images/c/cc/Grand_MarketArt.jpg",</t>
  </si>
  <si>
    <t>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t>
  </si>
  <si>
    <t>id: "goons",</t>
  </si>
  <si>
    <t>artwork: "http://wiki.dominionstrategy.com//images/8/83/GoonsArt.jpg",</t>
  </si>
  <si>
    <t>id: "watchtower",</t>
  </si>
  <si>
    <t>artwork: "http://wiki.dominionstrategy.com//images/e/e1/WatchtowerArt.jpg",</t>
  </si>
  <si>
    <t>frenchName: "Mirador",</t>
  </si>
  <si>
    <t>id: "expand",</t>
  </si>
  <si>
    <t>artwork: "http://wiki.dominionstrategy.com//images/0/0a/ExpandArt.jpg",</t>
  </si>
  <si>
    <t>frenchName: "Agrandissement",</t>
  </si>
  <si>
    <t>id: "kingscourt",</t>
  </si>
  <si>
    <t>artwork: "http://wiki.dominionstrategy.com//images/2/2e/Kings_CourtArt.jpg",</t>
  </si>
  <si>
    <t>frenchName: "Cour du roi",</t>
  </si>
  <si>
    <t>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</si>
  <si>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id: "hoard",</t>
  </si>
  <si>
    <t>artwork: "http://wiki.dominionstrategy.com//images/e/ea/HoardArt.jpg",</t>
  </si>
  <si>
    <t>frenchName: "Magot",</t>
  </si>
  <si>
    <t>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</si>
  <si>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id: "monument",</t>
  </si>
  <si>
    <t>artwork: "http://wiki.dominionstrategy.com//images/d/d5/MonumentArt.jpg",</t>
  </si>
  <si>
    <t>frenchName: "Monument",</t>
  </si>
  <si>
    <t>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</si>
  <si>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id: "forge",</t>
  </si>
  <si>
    <t>artwork: "http://wiki.dominionstrategy.com//images/thumb/3/35/ForgeArt.jpg/354px-ForgeArt.jpg",</t>
  </si>
  <si>
    <t>frenchName: "Forge",</t>
  </si>
  <si>
    <t>id: "rabble",</t>
  </si>
  <si>
    <t>artwork: "http://wiki.dominionstrategy.com//images/1/1b/RabbleArt.jpg",</t>
  </si>
  <si>
    <t>frenchName: "Foule",</t>
  </si>
  <si>
    <t>id: "talisman",</t>
  </si>
  <si>
    <t>artwork: "http://wiki.dominionstrategy.com//images/thumb/d/de/TalismanArt.jpg/354px-TalismanArt.jpg",</t>
  </si>
  <si>
    <t>frenchName: "Talisman",</t>
  </si>
  <si>
    <t>id: "mint",</t>
  </si>
  <si>
    <t>artwork: "http://wiki.dominionstrategy.com//images/b/b9/MintArt.jpg",</t>
  </si>
  <si>
    <t>frenchName: "Hotel de la monnaie",</t>
  </si>
  <si>
    <t>id: "loan",</t>
  </si>
  <si>
    <t>artwork: "http://wiki.dominionstrategy.com//images/3/3a/LoanArt.jpg",</t>
  </si>
  <si>
    <t>id: "traderoute",</t>
  </si>
  <si>
    <t>artwork: "http://wiki.dominionstrategy.com//images/thumb/3/35/Trade_RouteArt.jpg/354px-Trade_RouteArt.jpg",</t>
  </si>
  <si>
    <t>frenchName: "Route commerciale",</t>
  </si>
  <si>
    <t>id: "quarry",</t>
  </si>
  <si>
    <t>artwork: "http://wiki.dominionstrategy.com//images/6/6d/QuarryArt.jpg",</t>
  </si>
  <si>
    <t>id: "royalseal",</t>
  </si>
  <si>
    <t>artwork: "http://wiki.dominionstrategy.com//images/3/38/Royal_SealArt.jpg",</t>
  </si>
  <si>
    <t>frenchName: "Sceau royal",</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</si>
  <si>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</si>
  <si>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id: "mountebank",</t>
  </si>
  <si>
    <t>artwork: "http://wiki.dominionstrategy.com//images/thumb/0/0d/MountebankArt.jpg/354px-MountebankArt.jpg",</t>
  </si>
  <si>
    <t>frenchName: "Charlatan",</t>
  </si>
  <si>
    <t>id: "workersvillage",</t>
  </si>
  <si>
    <t>artwork: "http://wiki.dominionstrategy.com//images/thumb/e/e4/Workers_VillageArt.jpg/354px-Workers_VillageArt.jpg",</t>
  </si>
  <si>
    <t>frenchName: "Village ouvrier",</t>
  </si>
  <si>
    <t>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</si>
  <si>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id: "vault",</t>
  </si>
  <si>
    <t>artwork: "http://wiki.dominionstrategy.com//images/4/49/VaultArt.jpg",</t>
  </si>
  <si>
    <t>frenchName: "Chambre forte",</t>
  </si>
  <si>
    <t>id: "venture",</t>
  </si>
  <si>
    <t>artwork: "http://wiki.dominionstrategy.com//images/e/e3/VentureArt.jpg",</t>
  </si>
  <si>
    <t>id: "nobles",</t>
  </si>
  <si>
    <t>artwork: "http://wiki.dominionstrategy.com//images/9/98/NoblesArt.jpg",</t>
  </si>
  <si>
    <t>frenchName: "Nobles",</t>
  </si>
  <si>
    <t>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</si>
  <si>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id: "conspirator",</t>
  </si>
  <si>
    <t>artwork: "http://wiki.dominionstrategy.com//images/2/26/ConspiratorArt.jpg",</t>
  </si>
  <si>
    <t>frenchName: "Conspirateur",</t>
  </si>
  <si>
    <t>id: "miningvillage",</t>
  </si>
  <si>
    <t>artwork: "http://wiki.dominionstrategy.com//images/thumb/2/22/Mining_VillageArt.jpg/354px-Mining_VillageArt.jpg",</t>
  </si>
  <si>
    <t>frenchName: "Village minier",</t>
  </si>
  <si>
    <t>id: "secretchamber",</t>
  </si>
  <si>
    <t>artwork: "http://wiki.dominionstrategy.com//images/1/1a/Secret_ChamberArt.jpg",</t>
  </si>
  <si>
    <t>id: "coppersmith",</t>
  </si>
  <si>
    <t>artwork: "http://wiki.dominionstrategy.com//images/c/c3/CoppersmithArt.jpg",</t>
  </si>
  <si>
    <t>frenchName: "Chaudronnier",</t>
  </si>
  <si>
    <t>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</si>
  <si>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id: "pawn",</t>
  </si>
  <si>
    <t>artwork: "http://wiki.dominionstrategy.com//images/d/d7/PawnArt.jpg",</t>
  </si>
  <si>
    <t>frenchName: "Pion",</t>
  </si>
  <si>
    <t>id: "courtyard",</t>
  </si>
  <si>
    <t>artwork: "http://wiki.dominionstrategy.com//images/1/13/CourtyardArt.jpg",</t>
  </si>
  <si>
    <t>frenchName: "Cour",</t>
  </si>
  <si>
    <t>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</si>
  <si>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id: "tradingpost",</t>
  </si>
  <si>
    <t>artwork: "http://wiki.dominionstrategy.com//images/c/c3/Trading_PostArt.jpg",</t>
  </si>
  <si>
    <t>frenchName: "Comptoir",</t>
  </si>
  <si>
    <t>id: "scout",</t>
  </si>
  <si>
    <t>artwork: "http://wiki.dominionstrategy.com//images/7/79/ScoutArt.jpg",</t>
  </si>
  <si>
    <t>id: "duke",</t>
  </si>
  <si>
    <t>artwork: "http://wiki.dominionstrategy.com//images/6/6e/DukeArt.jpg",</t>
  </si>
  <si>
    <t>frenchName: "Duc",</t>
  </si>
  <si>
    <t>id: "baron",</t>
  </si>
  <si>
    <t>artwork: "http://wiki.dominionstrategy.com//images/d/dc/BaronArt.jpg",</t>
  </si>
  <si>
    <t>frenchName: "Baron",</t>
  </si>
  <si>
    <t>id: "swindler",</t>
  </si>
  <si>
    <t>artwork: "http://wiki.dominionstrategy.com//images/2/27/SwindlerArt.jpg",</t>
  </si>
  <si>
    <t>frenchName: "Escroc",</t>
  </si>
  <si>
    <t>id: "bridge",</t>
  </si>
  <si>
    <t>artwork: "http://wiki.dominionstrategy.com//images/7/7c/BridgeArt.jpg",</t>
  </si>
  <si>
    <t>frenchName: "Pont",</t>
  </si>
  <si>
    <t>id: "torturer",</t>
  </si>
  <si>
    <t>artwork: "http://wiki.dominionstrategy.com//images/6/6e/TorturerArt.jpg",</t>
  </si>
  <si>
    <t>frenchName: "Bourreau",</t>
  </si>
  <si>
    <t>id: "wishingwell",</t>
  </si>
  <si>
    <t>artwork: "http://wiki.dominionstrategy.com//images/a/a7/Wishing_WellArt.jpg",</t>
  </si>
  <si>
    <t>frenchName: "Puits aux souhaits",</t>
  </si>
  <si>
    <t>id: "masquerade",</t>
  </si>
  <si>
    <t>artwork: "http://wiki.dominionstrategy.com//images/b/b6/MasqueradeArt.jpg",</t>
  </si>
  <si>
    <t>frenchName: "Mascarade",</t>
  </si>
  <si>
    <t>id: "ironworks",</t>
  </si>
  <si>
    <t>artwork: "http://wiki.dominionstrategy.com//images/0/0d/IronworksArt.jpg",</t>
  </si>
  <si>
    <t>frenchName: "Fonderie",</t>
  </si>
  <si>
    <t>id: "steward",</t>
  </si>
  <si>
    <t>artwork: "http://wiki.dominionstrategy.com//images/c/c3/StewardArt.jpg",</t>
  </si>
  <si>
    <t>frenchName: "Intendant",</t>
  </si>
  <si>
    <t>id: "harem",</t>
  </si>
  <si>
    <t>artwork: "http://wiki.dominionstrategy.com//images/9/90/HaremArt.jpg",</t>
  </si>
  <si>
    <t>frenchName: "Harem",</t>
  </si>
  <si>
    <t>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</si>
  <si>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id: "minion",</t>
  </si>
  <si>
    <t>artwork: "http://wiki.dominionstrategy.com//images/7/70/MinionArt.jpg",</t>
  </si>
  <si>
    <t>frenchName: "Larbin",</t>
  </si>
  <si>
    <t>id: "saboteur",</t>
  </si>
  <si>
    <t>artwork: "http://wiki.dominionstrategy.com//images/e/e5/SaboteurArt.jpg",</t>
  </si>
  <si>
    <t>frenchName: "Saboteur",</t>
  </si>
  <si>
    <t>id: "upgrade",</t>
  </si>
  <si>
    <t>artwork: "http://wiki.dominionstrategy.com//images/b/b4/UpgradeArt.jpg",</t>
  </si>
  <si>
    <t>id: "tribute",</t>
  </si>
  <si>
    <t>artwork: "http://wiki.dominionstrategy.com//images/5/5d/TributeArt.jpg",</t>
  </si>
  <si>
    <t>frenchName: "Hommage",</t>
  </si>
  <si>
    <t>id: "greathall",</t>
  </si>
  <si>
    <t>artwork: "http://wiki.dominionstrategy.com//images/7/7e/Great_HallArt.jpg",</t>
  </si>
  <si>
    <t>frenchName: "Grand hall",</t>
  </si>
  <si>
    <t>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</si>
  <si>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id: "shantytown",</t>
  </si>
  <si>
    <t>artwork: "http://wiki.dominionstrategy.com//images/3/36/Shanty_TownArt.jpg",</t>
  </si>
  <si>
    <t>frenchName: "Taudis",</t>
  </si>
  <si>
    <t>id: "lurker",</t>
  </si>
  <si>
    <t>artwork: "http://wiki.dominionstrategy.com//images/7/78/LurkerArt.jpg",</t>
  </si>
  <si>
    <t>id: "secretpassage",</t>
  </si>
  <si>
    <t>artwork: "http://wiki.dominionstrategy.com//images/5/5e/Secret_PassageArt.jpg",</t>
  </si>
  <si>
    <t>frenchName: "Passage secret",</t>
  </si>
  <si>
    <t>id: "diplomat",</t>
  </si>
  <si>
    <t>artwork: "http://wiki.dominionstrategy.com//images/9/92/DiplomatArt.jpg",</t>
  </si>
  <si>
    <t>frenchName: "Diplomate",</t>
  </si>
  <si>
    <t>id: "mill",</t>
  </si>
  <si>
    <t>artwork: "http://wiki.dominionstrategy.com//images/f/f9/MillArt.jpg",</t>
  </si>
  <si>
    <t>frenchName: "Moulin",</t>
  </si>
  <si>
    <t>id: "courtier",</t>
  </si>
  <si>
    <t>artwork: "http://wiki.dominionstrategy.com//images/b/b5/CourtierArt.jpg",</t>
  </si>
  <si>
    <t>frenchName: "Courtisan",</t>
  </si>
  <si>
    <t>id: "patrol",</t>
  </si>
  <si>
    <t>artwork: "http://wiki.dominionstrategy.com//images/4/40/PatrolArt.jpg",</t>
  </si>
  <si>
    <t>frenchName: "Patrouille",</t>
  </si>
  <si>
    <t>id: "replace",</t>
  </si>
  <si>
    <t>artwork: "http://wiki.dominionstrategy.com//images/7/74/ReplaceArt.jpg",</t>
  </si>
  <si>
    <t>frenchName: "Remplacement",</t>
  </si>
  <si>
    <t>id: "advisor",</t>
  </si>
  <si>
    <t>artwork: "http://wiki.dominionstrategy.com//images/c/c8/AdvisorArt.jpg",</t>
  </si>
  <si>
    <t>frenchName: "Conseiller",</t>
  </si>
  <si>
    <t>id: "baker",</t>
  </si>
  <si>
    <t>artwork: "http://wiki.dominionstrategy.com//images/1/16/BakerArt.jpg",</t>
  </si>
  <si>
    <t>frenchName: "Boulanger",</t>
  </si>
  <si>
    <t>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</si>
  <si>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id: "butcher",</t>
  </si>
  <si>
    <t>artwork: "http://wiki.dominionstrategy.com//images/5/56/ButcherArt.jpg",</t>
  </si>
  <si>
    <t>frenchName: "Boucher",</t>
  </si>
  <si>
    <t>id: "candlestickmaker",</t>
  </si>
  <si>
    <t>artwork: "http://wiki.dominionstrategy.com//images/e/e2/Candlestick_MakerArt.jpg",</t>
  </si>
  <si>
    <t>frenchName: "Cirier",</t>
  </si>
  <si>
    <t>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</si>
  <si>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id: "doctor",</t>
  </si>
  <si>
    <t>artwork: "http://wiki.dominionstrategy.com//images/c/cc/DoctorArt.jpg",</t>
  </si>
  <si>
    <t>id: "herald",</t>
  </si>
  <si>
    <t>artwork: "http://wiki.dominionstrategy.com//images/1/13/HeraldArt.jpg",</t>
  </si>
  <si>
    <t>id: "journeyman",</t>
  </si>
  <si>
    <t>artwork: "http://wiki.dominionstrategy.com//images/thumb/a/a5/JourneymanArt.jpg/354px-JourneymanArt.jpg",</t>
  </si>
  <si>
    <t>frenchName: "Compagnon",</t>
  </si>
  <si>
    <t>id: "masterpiece",</t>
  </si>
  <si>
    <t>artwork: "http://wiki.dominionstrategy.com//images/d/d9/MasterpieceArt.jpg",</t>
  </si>
  <si>
    <t>id: "merchantguild",</t>
  </si>
  <si>
    <t>artwork: "http://wiki.dominionstrategy.com//images/5/5e/Merchant_GuildArt.jpg",</t>
  </si>
  <si>
    <t>frenchName: "Guilde des marchands",</t>
  </si>
  <si>
    <t>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</si>
  <si>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id: "plaza",</t>
  </si>
  <si>
    <t>artwork: "http://wiki.dominionstrategy.com//images/a/a1/PlazaArt.jpg",</t>
  </si>
  <si>
    <t>frenchName: "Place du village",</t>
  </si>
  <si>
    <t>id: "soothsayer",</t>
  </si>
  <si>
    <t>artwork: "http://wiki.dominionstrategy.com//images/f/ff/SoothsayerArt.jpg",</t>
  </si>
  <si>
    <t>frenchName: "Devin",</t>
  </si>
  <si>
    <t>id: "stonemason",</t>
  </si>
  <si>
    <t>artwork: "http://wiki.dominionstrategy.com//images/5/59/StonemasonArt.jpg",</t>
  </si>
  <si>
    <t>frenchName: "Tailleur de pierre",</t>
  </si>
  <si>
    <t>id: "taxman",</t>
  </si>
  <si>
    <t>artwork: "http://wiki.dominionstrategy.com//images/8/85/TaxmanArt.jpg",</t>
  </si>
  <si>
    <t>frenchName: "Percepteur",</t>
  </si>
  <si>
    <t>id: "bordervillage",</t>
  </si>
  <si>
    <t>artwork: "http://wiki.dominionstrategy.com//images/thumb/2/2b/Border_VillageArt.jpg/354px-Border_VillageArt.jpg",</t>
  </si>
  <si>
    <t>frenchName: "Village frontalier",</t>
  </si>
  <si>
    <t>id: "foolsgold",</t>
  </si>
  <si>
    <t>artwork: "http://wiki.dominionstrategy.com//images/6/6b/Fools_GoldArt.jpg",</t>
  </si>
  <si>
    <t>frenchName: "Or des fous",</t>
  </si>
  <si>
    <t>id: "trader",</t>
  </si>
  <si>
    <t>artwork: "http://wiki.dominionstrategy.com//images/7/72/TraderArt.jpg",</t>
  </si>
  <si>
    <t>frenchName: "Troqueuse",</t>
  </si>
  <si>
    <t>id: "highway",</t>
  </si>
  <si>
    <t>artwork: "http://wiki.dominionstrategy.com//images/2/21/HighwayArt.jpg",</t>
  </si>
  <si>
    <t>frenchName: "Route",</t>
  </si>
  <si>
    <t>id: "silkroad",</t>
  </si>
  <si>
    <t>artwork: "http://wiki.dominionstrategy.com//images/b/b3/Silk_RoadArt.jpg",</t>
  </si>
  <si>
    <t>frenchName: "Route de la soie",</t>
  </si>
  <si>
    <t>id: "illgottengains",</t>
  </si>
  <si>
    <t>artwork: "http://wiki.dominionstrategy.com//images/e/ee/IllGotten_GainsArt.jpg",</t>
  </si>
  <si>
    <t>frenchName: "Argent noir",</t>
  </si>
  <si>
    <t>id: "embassy",</t>
  </si>
  <si>
    <t>artwork: "http://wiki.dominionstrategy.com//images/thumb/3/31/EmbassyArt.jpg/354px-EmbassyArt.jpg",</t>
  </si>
  <si>
    <t>frenchName: "Ambasse",</t>
  </si>
  <si>
    <t>id: "nomadcamp",</t>
  </si>
  <si>
    <t>artwork: "http://wiki.dominionstrategy.com//images/e/ef/Nomad_CampArt.jpg",</t>
  </si>
  <si>
    <t>frenchName: "Campement nomade",</t>
  </si>
  <si>
    <t>id: "spicemerchant",</t>
  </si>
  <si>
    <t>artwork: "http://wiki.dominionstrategy.com//images/4/4b/Spice_MerchantArt.jpg",</t>
  </si>
  <si>
    <t>id: "oracle",</t>
  </si>
  <si>
    <t>artwork: "http://wiki.dominionstrategy.com//images/e/eb/OracleArt.jpg",</t>
  </si>
  <si>
    <t>frenchName: "Oracle",</t>
  </si>
  <si>
    <t>id: "cartographer",</t>
  </si>
  <si>
    <t>artwork: "http://wiki.dominionstrategy.com//images/7/75/CartographerArt.jpg",</t>
  </si>
  <si>
    <t>frenchName: "Cartographe",</t>
  </si>
  <si>
    <t>id: "farmland",</t>
  </si>
  <si>
    <t>artwork: "http://wiki.dominionstrategy.com//images/thumb/d/dd/FarmlandArt.jpg/354px-FarmlandArt.jpg",</t>
  </si>
  <si>
    <t>frenchName: "Terre agricole",</t>
  </si>
  <si>
    <t>id: "noblebrigand",</t>
  </si>
  <si>
    <t>artwork: "http://wiki.dominionstrategy.com//images/6/6b/Noble_BrigandArt.jpg",</t>
  </si>
  <si>
    <t>frenchName: "Noble brigand",</t>
  </si>
  <si>
    <t>id: "margrave",</t>
  </si>
  <si>
    <t>artwork: "http://wiki.dominionstrategy.com//images/f/f0/MargraveArt.jpg",</t>
  </si>
  <si>
    <t>frenchName: "Margrave",</t>
  </si>
  <si>
    <t>id: "haggler",</t>
  </si>
  <si>
    <t>artwork: "http://wiki.dominionstrategy.com//images/b/b5/HagglerArt.jpg",</t>
  </si>
  <si>
    <t>frenchName: "Marchandeur",</t>
  </si>
  <si>
    <t>id: "scheme",</t>
  </si>
  <si>
    <t>artwork: "http://wiki.dominionstrategy.com//images/a/ab/SchemeArt.jpg",</t>
  </si>
  <si>
    <t>frenchName: "Complot",</t>
  </si>
  <si>
    <t>id: "inn",</t>
  </si>
  <si>
    <t>artwork: "http://wiki.dominionstrategy.com//images/3/3d/InnArt.jpg",</t>
  </si>
  <si>
    <t>frenchName: "Auberge",</t>
  </si>
  <si>
    <t>id: "tunnel",</t>
  </si>
  <si>
    <t>artwork: "http://wiki.dominionstrategy.com//images/thumb/a/ad/TunnelArt.jpg/354px-TunnelArt.jpg",</t>
  </si>
  <si>
    <t>frenchName: "Tunnel",</t>
  </si>
  <si>
    <t>id: "crossroads",</t>
  </si>
  <si>
    <t>artwork: "http://wiki.dominionstrategy.com//images/7/7f/CrossroadsArt.jpg",</t>
  </si>
  <si>
    <t>frenchName: "Carrefour",</t>
  </si>
  <si>
    <t>id: "develop",</t>
  </si>
  <si>
    <t>artwork: "http://wiki.dominionstrategy.com//images/thumb/0/00/DevelopArt.jpg/354px-DevelopArt.jpg",</t>
  </si>
  <si>
    <t>id: "oasis",</t>
  </si>
  <si>
    <t>artwork: "http://wiki.dominionstrategy.com//images/d/d3/OasisArt.jpg",</t>
  </si>
  <si>
    <t>frenchName: "Oasis",</t>
  </si>
  <si>
    <t>id: "mandarin",</t>
  </si>
  <si>
    <t>artwork: "http://wiki.dominionstrategy.com//images/c/cf/MandarinArt.jpg",</t>
  </si>
  <si>
    <t>frenchName: "Mandarin",</t>
  </si>
  <si>
    <t>id: "cache",</t>
  </si>
  <si>
    <t>artwork: "http://wiki.dominionstrategy.com//images/7/79/CacheArt.jpg",</t>
  </si>
  <si>
    <t>frenchName: "cache",</t>
  </si>
  <si>
    <t>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</si>
  <si>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id: "duchess",</t>
  </si>
  <si>
    <t>artwork: "http://wiki.dominionstrategy.com//images/b/bb/DuchessArt.jpg",</t>
  </si>
  <si>
    <t>frenchName: "Duchesse",</t>
  </si>
  <si>
    <t>id: "stables",</t>
  </si>
  <si>
    <t>artwork: "http://wiki.dominionstrategy.com//images/3/38/StablesArt.jpg",</t>
  </si>
  <si>
    <t>id: "jackofalltrades",</t>
  </si>
  <si>
    <t>artwork: "http://wiki.dominionstrategy.com//images/a/ae/Jack_of_all_TradesArt.jpg",</t>
  </si>
  <si>
    <t>];</t>
  </si>
  <si>
    <t>Liste des images</t>
  </si>
  <si>
    <t xml:space="preserve">Extrait de </t>
  </si>
  <si>
    <t>http://wiki.dominionstrategy.com/index.php/Gallery_of_illustrations</t>
  </si>
  <si>
    <t>Set</t>
  </si>
  <si>
    <t>id</t>
  </si>
  <si>
    <t>adventurer</t>
  </si>
  <si>
    <t>Baseset</t>
  </si>
  <si>
    <t>Aventurier</t>
  </si>
  <si>
    <t>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</si>
  <si>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</si>
  <si>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</si>
  <si>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</si>
  <si>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</si>
  <si>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t>
  </si>
  <si>
    <t>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t>
  </si>
  <si>
    <t>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</si>
  <si>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frenchName: "Bibliothèque",</t>
  </si>
  <si>
    <t>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</si>
  <si>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frenchName: "Marché",</t>
  </si>
  <si>
    <t>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</si>
  <si>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t>
  </si>
  <si>
    <t>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</si>
  <si>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frenchName: "Prêteur sur gages",</t>
  </si>
  <si>
    <t>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</si>
  <si>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frenchName: "Rénovation",</t>
  </si>
  <si>
    <t>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</si>
  <si>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</si>
  <si>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</si>
  <si>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frenchName: "Salle du trône",</t>
  </si>
  <si>
    <t>frenchName: "Sorcière",</t>
  </si>
  <si>
    <t>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</si>
  <si>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frenchName: "Bûcheron",</t>
  </si>
  <si>
    <t>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</si>
  <si>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</si>
  <si>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</si>
  <si>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</si>
  <si>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</si>
  <si>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</si>
  <si>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frenchName: "Présage",</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</si>
  <si>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</si>
  <si>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</si>
  <si>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</si>
  <si>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</si>
  <si>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</si>
  <si>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</si>
  <si>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</si>
  <si>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</si>
  <si>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</si>
  <si>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</si>
  <si>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</si>
  <si>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</si>
  <si>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frenchName: "Université",</t>
  </si>
  <si>
    <t>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</si>
  <si>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</si>
  <si>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frenchName: "Vaisseau fantôme",</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</si>
  <si>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</si>
  <si>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</si>
  <si>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</si>
  <si>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</si>
  <si>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</si>
  <si>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frenchName: "Sorcière de mer",</t>
  </si>
  <si>
    <t>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</si>
  <si>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frenchName: "Village indigène",</t>
  </si>
  <si>
    <t>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</si>
  <si>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</si>
  <si>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</si>
  <si>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</si>
  <si>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</si>
  <si>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frenchName: "Village de pêcheurs",</t>
  </si>
  <si>
    <t>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</si>
  <si>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frenchName: "Île",</t>
  </si>
  <si>
    <t>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</si>
  <si>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</si>
  <si>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frenchName: "Carte aux trésors",</t>
  </si>
  <si>
    <t>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</si>
  <si>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</si>
  <si>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</si>
  <si>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frenchName: "Trésorerie",</t>
  </si>
  <si>
    <t>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</si>
  <si>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</si>
  <si>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frenchName: "Entrepôt",</t>
  </si>
  <si>
    <t>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</si>
  <si>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</si>
  <si>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</si>
  <si>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</si>
  <si>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frenchName: "Récolte",</t>
  </si>
  <si>
    <t>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</si>
  <si>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frenchName: "Jeune sorcière",</t>
  </si>
  <si>
    <t>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t>
  </si>
  <si>
    <t>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</si>
  <si>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</si>
  <si>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</si>
  <si>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</si>
  <si>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</si>
  <si>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</si>
  <si>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</si>
  <si>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</si>
  <si>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frenchName: "Ménagerie",</t>
  </si>
  <si>
    <t>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</si>
  <si>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</si>
  <si>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</si>
  <si>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</si>
  <si>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t>
  </si>
  <si>
    <t>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</si>
  <si>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</si>
  <si>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frenchName: "Bureau de comptabilité",</t>
  </si>
  <si>
    <t>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</si>
  <si>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frenchName: "Evêque",</t>
  </si>
  <si>
    <t>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</si>
  <si>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frenchName: "Grand marché",</t>
  </si>
  <si>
    <t>frenchName: "Fiers-à-bras",</t>
  </si>
  <si>
    <t>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</si>
  <si>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</si>
  <si>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</si>
  <si>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</si>
  <si>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</si>
  <si>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</si>
  <si>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</si>
  <si>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frenchName: "Prêt",</t>
  </si>
  <si>
    <t>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</si>
  <si>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t>
  </si>
  <si>
    <t>frenchName: "Carrière",</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</si>
  <si>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t>
  </si>
  <si>
    <t>text_html: '&lt;div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</si>
  <si>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</si>
  <si>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frenchName: "Aventure risquée",</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</si>
  <si>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</si>
  <si>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</si>
  <si>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</si>
  <si>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frenchName: "Chambre secrète",</t>
  </si>
  <si>
    <t>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</si>
  <si>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</si>
  <si>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</si>
  <si>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frenchName: "Éclaireur",</t>
  </si>
  <si>
    <t>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</si>
  <si>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</si>
  <si>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</si>
  <si>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</si>
  <si>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</si>
  <si>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</si>
  <si>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</si>
  <si>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</si>
  <si>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text_html: '&lt;div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t>
  </si>
  <si>
    <t>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</si>
  <si>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</si>
  <si>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frenchName: "Mise à niveau",</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</si>
  <si>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</si>
  <si>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text_html: '&lt;div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</si>
  <si>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</si>
  <si>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frenchName: "Rôdeur",</t>
  </si>
  <si>
    <t>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</si>
  <si>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</si>
  <si>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</si>
  <si>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</si>
  <si>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</si>
  <si>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</si>
  <si>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</si>
  <si>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</si>
  <si>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</si>
  <si>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frenchName: "Médecin",</t>
  </si>
  <si>
    <t>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</si>
  <si>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frenchName: "Héraut",</t>
  </si>
  <si>
    <t>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t>
  </si>
  <si>
    <t>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</si>
  <si>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frenchName: "Chef-d'œuvre",</t>
  </si>
  <si>
    <t>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</si>
  <si>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</si>
  <si>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</si>
  <si>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</si>
  <si>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</si>
  <si>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</si>
  <si>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</si>
  <si>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</si>
  <si>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</si>
  <si>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</si>
  <si>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</si>
  <si>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</si>
  <si>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</si>
  <si>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frenchName: "Marchand d'épices",</t>
  </si>
  <si>
    <t>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</si>
  <si>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</si>
  <si>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</si>
  <si>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</si>
  <si>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</si>
  <si>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t>
  </si>
  <si>
    <t>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</si>
  <si>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</si>
  <si>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</si>
  <si>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t>
  </si>
  <si>
    <t>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</si>
  <si>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frenchName: "Développement",</t>
  </si>
  <si>
    <t>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</si>
  <si>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</si>
  <si>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</si>
  <si>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</si>
  <si>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frenchName: "Écuries",</t>
  </si>
  <si>
    <t>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</si>
  <si>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frenchName: "Touche-à-tout",</t>
  </si>
  <si>
    <t>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</si>
  <si>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bureaucrat</t>
  </si>
  <si>
    <t>cellar</t>
  </si>
  <si>
    <t>chancellor</t>
  </si>
  <si>
    <t>chapel</t>
  </si>
  <si>
    <t>councilroom</t>
  </si>
  <si>
    <t>feast</t>
  </si>
  <si>
    <t>festival</t>
  </si>
  <si>
    <t>gardens</t>
  </si>
  <si>
    <t>laboratory</t>
  </si>
  <si>
    <t>library</t>
  </si>
  <si>
    <t>market</t>
  </si>
  <si>
    <t>militia</t>
  </si>
  <si>
    <t>mine</t>
  </si>
  <si>
    <t>moat</t>
  </si>
  <si>
    <t>moneylender</t>
  </si>
  <si>
    <t>remodel</t>
  </si>
  <si>
    <t>smithy</t>
  </si>
  <si>
    <t>spy</t>
  </si>
  <si>
    <t>thief</t>
  </si>
  <si>
    <t>throneroom</t>
  </si>
  <si>
    <t>village</t>
  </si>
  <si>
    <t>witch</t>
  </si>
  <si>
    <t>woodcutter</t>
  </si>
  <si>
    <t>workshop</t>
  </si>
  <si>
    <t>artisan</t>
  </si>
  <si>
    <t>merchant</t>
  </si>
  <si>
    <t>vassal</t>
  </si>
  <si>
    <t>bandit</t>
  </si>
  <si>
    <t>poacher</t>
  </si>
  <si>
    <t>harbinger</t>
  </si>
  <si>
    <t>sentry</t>
  </si>
  <si>
    <t>alchemist</t>
  </si>
  <si>
    <t>apothecary</t>
  </si>
  <si>
    <t>apprentice</t>
  </si>
  <si>
    <t>familiar</t>
  </si>
  <si>
    <t>golem</t>
  </si>
  <si>
    <t>herbalist</t>
  </si>
  <si>
    <t>philosophersstone</t>
  </si>
  <si>
    <t>possession</t>
  </si>
  <si>
    <t>scryingpool</t>
  </si>
  <si>
    <t>transmute</t>
  </si>
  <si>
    <t>university</t>
  </si>
  <si>
    <t>vineyard</t>
  </si>
  <si>
    <t>ghostship</t>
  </si>
  <si>
    <t>smugglers</t>
  </si>
  <si>
    <t>salvager</t>
  </si>
  <si>
    <t>haven</t>
  </si>
  <si>
    <t>ambassador</t>
  </si>
  <si>
    <t>seahag</t>
  </si>
  <si>
    <t>nativevillage</t>
  </si>
  <si>
    <t>navigator</t>
  </si>
  <si>
    <t>pirateship</t>
  </si>
  <si>
    <t>merchantship</t>
  </si>
  <si>
    <t>tactician</t>
  </si>
  <si>
    <t>fishingvillage</t>
  </si>
  <si>
    <t>island</t>
  </si>
  <si>
    <t>wharf</t>
  </si>
  <si>
    <t>bazaar</t>
  </si>
  <si>
    <t>treasuremap</t>
  </si>
  <si>
    <t>explorer</t>
  </si>
  <si>
    <t>lookout</t>
  </si>
  <si>
    <t>treasury</t>
  </si>
  <si>
    <t>cutpurse</t>
  </si>
  <si>
    <t>caravan</t>
  </si>
  <si>
    <t>warehouse</t>
  </si>
  <si>
    <t>lighthouse</t>
  </si>
  <si>
    <t>pearldiver</t>
  </si>
  <si>
    <t>embargo</t>
  </si>
  <si>
    <t>outpost</t>
  </si>
  <si>
    <t>harvest</t>
  </si>
  <si>
    <t>youngwitch</t>
  </si>
  <si>
    <t>horsetraders</t>
  </si>
  <si>
    <t>tournament</t>
  </si>
  <si>
    <t>hamlet</t>
  </si>
  <si>
    <t>jester</t>
  </si>
  <si>
    <t>fortuneteller</t>
  </si>
  <si>
    <t>fairgrounds</t>
  </si>
  <si>
    <t>hornofplenty</t>
  </si>
  <si>
    <t>huntingparty</t>
  </si>
  <si>
    <t>menagerie</t>
  </si>
  <si>
    <t>farmingvillage</t>
  </si>
  <si>
    <t>remake</t>
  </si>
  <si>
    <t>contraband</t>
  </si>
  <si>
    <t>peddler</t>
  </si>
  <si>
    <t>bank</t>
  </si>
  <si>
    <t>city</t>
  </si>
  <si>
    <t>countinghouse</t>
  </si>
  <si>
    <t>bishop</t>
  </si>
  <si>
    <t>grandmarket</t>
  </si>
  <si>
    <t>goons</t>
  </si>
  <si>
    <t>watchtower</t>
  </si>
  <si>
    <t>expand</t>
  </si>
  <si>
    <t>kingscourt</t>
  </si>
  <si>
    <t>hoard</t>
  </si>
  <si>
    <t>monument</t>
  </si>
  <si>
    <t>forge</t>
  </si>
  <si>
    <t>rabble</t>
  </si>
  <si>
    <t>talisman</t>
  </si>
  <si>
    <t>mint</t>
  </si>
  <si>
    <t>loan</t>
  </si>
  <si>
    <t>traderoute</t>
  </si>
  <si>
    <t>quarry</t>
  </si>
  <si>
    <t>royalseal</t>
  </si>
  <si>
    <t>mountebank</t>
  </si>
  <si>
    <t>workersvillage</t>
  </si>
  <si>
    <t>vault</t>
  </si>
  <si>
    <t>venture</t>
  </si>
  <si>
    <t>nobles</t>
  </si>
  <si>
    <t>conspirator</t>
  </si>
  <si>
    <t>miningvillage</t>
  </si>
  <si>
    <t>secretchamber</t>
  </si>
  <si>
    <t>coppersmith</t>
  </si>
  <si>
    <t>pawn</t>
  </si>
  <si>
    <t>courtyard</t>
  </si>
  <si>
    <t>tradingpost</t>
  </si>
  <si>
    <t>scout</t>
  </si>
  <si>
    <t>duke</t>
  </si>
  <si>
    <t>baron</t>
  </si>
  <si>
    <t>swindler</t>
  </si>
  <si>
    <t>bridge</t>
  </si>
  <si>
    <t>torturer</t>
  </si>
  <si>
    <t>wishingwell</t>
  </si>
  <si>
    <t>masquerade</t>
  </si>
  <si>
    <t>ironworks</t>
  </si>
  <si>
    <t>steward</t>
  </si>
  <si>
    <t>harem</t>
  </si>
  <si>
    <t>minion</t>
  </si>
  <si>
    <t>saboteur</t>
  </si>
  <si>
    <t>upgrade</t>
  </si>
  <si>
    <t>tribute</t>
  </si>
  <si>
    <t>greathall</t>
  </si>
  <si>
    <t>shantytown</t>
  </si>
  <si>
    <t>lurker</t>
  </si>
  <si>
    <t>secretpassage</t>
  </si>
  <si>
    <t>diplomat</t>
  </si>
  <si>
    <t>mill</t>
  </si>
  <si>
    <t>courtier</t>
  </si>
  <si>
    <t>patrol</t>
  </si>
  <si>
    <t>replace</t>
  </si>
  <si>
    <t>advisor</t>
  </si>
  <si>
    <t>baker</t>
  </si>
  <si>
    <t>butcher</t>
  </si>
  <si>
    <t>candlestickmaker</t>
  </si>
  <si>
    <t>doctor</t>
  </si>
  <si>
    <t>herald</t>
  </si>
  <si>
    <t>journeyman</t>
  </si>
  <si>
    <t>masterpiece</t>
  </si>
  <si>
    <t>merchantguild</t>
  </si>
  <si>
    <t>plaza</t>
  </si>
  <si>
    <t>soothsayer</t>
  </si>
  <si>
    <t>stonemason</t>
  </si>
  <si>
    <t>taxman</t>
  </si>
  <si>
    <t>bordervillage</t>
  </si>
  <si>
    <t>foolsgold</t>
  </si>
  <si>
    <t>trader</t>
  </si>
  <si>
    <t>highway</t>
  </si>
  <si>
    <t>silkroad</t>
  </si>
  <si>
    <t>illgottengains</t>
  </si>
  <si>
    <t>embassy</t>
  </si>
  <si>
    <t>nomadcamp</t>
  </si>
  <si>
    <t>spicemerchant</t>
  </si>
  <si>
    <t>oracle</t>
  </si>
  <si>
    <t>cartographer</t>
  </si>
  <si>
    <t>farmland</t>
  </si>
  <si>
    <t>noblebrigand</t>
  </si>
  <si>
    <t>margrave</t>
  </si>
  <si>
    <t>haggler</t>
  </si>
  <si>
    <t>scheme</t>
  </si>
  <si>
    <t>inn</t>
  </si>
  <si>
    <t>tunnel</t>
  </si>
  <si>
    <t>crossroads</t>
  </si>
  <si>
    <t>develop</t>
  </si>
  <si>
    <t>oasis</t>
  </si>
  <si>
    <t>mandarin</t>
  </si>
  <si>
    <t>cache</t>
  </si>
  <si>
    <t>duchess</t>
  </si>
  <si>
    <t>stables</t>
  </si>
  <si>
    <t>jackofalltrades</t>
  </si>
  <si>
    <t>Baset 2</t>
  </si>
  <si>
    <t>&lt;div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</si>
  <si>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Bureaucrate</t>
  </si>
  <si>
    <t>&lt;div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</si>
  <si>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Cave</t>
  </si>
  <si>
    <t>&lt;div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</si>
  <si>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Chancelier</t>
  </si>
  <si>
    <t>&lt;div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</si>
  <si>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Chapelle</t>
  </si>
  <si>
    <t>&lt;div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</si>
  <si>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Chambre du conseil</t>
  </si>
  <si>
    <t>&lt;div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</si>
  <si>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festin</t>
  </si>
  <si>
    <t>Festival</t>
  </si>
  <si>
    <t>Jardins</t>
  </si>
  <si>
    <t>&lt;div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</si>
  <si>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Laboratoire</t>
  </si>
  <si>
    <t>&lt;div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</si>
  <si>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Bibliothèque</t>
  </si>
  <si>
    <t>&lt;div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</si>
  <si>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Marché</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</si>
  <si>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</si>
  <si>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Milice</t>
  </si>
  <si>
    <t>&lt;div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</si>
  <si>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Mine</t>
  </si>
  <si>
    <t>Douve</t>
  </si>
  <si>
    <t>&lt;div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</si>
  <si>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Prêteur sur gages</t>
  </si>
  <si>
    <t>&lt;div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</si>
  <si>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Rénovation</t>
  </si>
  <si>
    <t>&lt;div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</si>
  <si>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Forgeron</t>
  </si>
  <si>
    <t>&lt;div class="card-text" style="top:73px;"&gt;&lt;div style="font-weight: bold;"&gt;&lt;div style="display:inline;"&gt;&lt;div style="display:inline; font-size:28px;"&gt;+3 Cartes&lt;/div&gt;&lt;/div&gt;&lt;br&gt;&lt;/div&gt;&lt;/div&gt;</t>
  </si>
  <si>
    <t>Espion</t>
  </si>
  <si>
    <t>&lt;div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</si>
  <si>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Voleur</t>
  </si>
  <si>
    <t>&lt;div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</si>
  <si>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Salle du trône</t>
  </si>
  <si>
    <t>&lt;div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</si>
  <si>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Village</t>
  </si>
  <si>
    <t>&lt;div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</si>
  <si>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Sorcière</t>
  </si>
  <si>
    <t>&lt;div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</si>
  <si>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Bûcheron</t>
  </si>
  <si>
    <t>&lt;div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</si>
  <si>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Atelier</t>
  </si>
  <si>
    <t>&lt;div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</si>
  <si>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Artisan</t>
  </si>
  <si>
    <t>&lt;div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</si>
  <si>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Marchand</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</si>
  <si>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</si>
  <si>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Vassal</t>
  </si>
  <si>
    <t>&lt;div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</si>
  <si>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Bandit</t>
  </si>
  <si>
    <t>&lt;div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</si>
  <si>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Braconnier</t>
  </si>
  <si>
    <t>&lt;div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</si>
  <si>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Présage</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</si>
  <si>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</si>
  <si>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Sentinelle</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</si>
  <si>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</si>
  <si>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Alchimiste</t>
  </si>
  <si>
    <t>&lt;div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</si>
  <si>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Apothicaire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</si>
  <si>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</si>
  <si>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Apprenti</t>
  </si>
  <si>
    <t>&lt;div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</si>
  <si>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Familier</t>
  </si>
  <si>
    <t>&lt;div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</si>
  <si>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 xml:space="preserve">Golem </t>
  </si>
  <si>
    <t>&lt;div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</si>
  <si>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Herboriste</t>
  </si>
  <si>
    <t>&lt;div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</si>
  <si>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Pierre philosophale</t>
  </si>
  <si>
    <t>&lt;div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</si>
  <si>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Possession</t>
  </si>
  <si>
    <t>&lt;div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</si>
  <si>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Bassin divinatoire</t>
  </si>
  <si>
    <t>&lt;div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</si>
  <si>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Transmutation</t>
  </si>
  <si>
    <t>&lt;div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</si>
  <si>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Université</t>
  </si>
  <si>
    <t>&lt;div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</si>
  <si>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Vignoble</t>
  </si>
  <si>
    <t>&lt;div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</si>
  <si>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Vaisseau fantôme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</si>
  <si>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</si>
  <si>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Contrebandiers</t>
  </si>
  <si>
    <t>&lt;div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</si>
  <si>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Sauveteur</t>
  </si>
  <si>
    <t>&lt;div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</si>
  <si>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Havre</t>
  </si>
  <si>
    <t>&lt;div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</si>
  <si>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Ambassadeur</t>
  </si>
  <si>
    <t>&lt;div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</si>
  <si>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Sorcière de mer</t>
  </si>
  <si>
    <t>&lt;div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</si>
  <si>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Village indigène</t>
  </si>
  <si>
    <t>&lt;div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</si>
  <si>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Navigateur</t>
  </si>
  <si>
    <t>&lt;div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</si>
  <si>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Bateau pirate</t>
  </si>
  <si>
    <t>&lt;div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</si>
  <si>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Navire Marchand</t>
  </si>
  <si>
    <t>&lt;div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</si>
  <si>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Tacticien</t>
  </si>
  <si>
    <t>&lt;div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</si>
  <si>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Village de pêcheurs</t>
  </si>
  <si>
    <t>&lt;div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</si>
  <si>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Île</t>
  </si>
  <si>
    <t>&lt;div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</si>
  <si>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Quai</t>
  </si>
  <si>
    <t>&lt;div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</si>
  <si>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Bazar</t>
  </si>
  <si>
    <t>&lt;div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</si>
  <si>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Carte aux trésors</t>
  </si>
  <si>
    <t>&lt;div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</si>
  <si>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Explorateur</t>
  </si>
  <si>
    <t>&lt;div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</si>
  <si>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Vigie</t>
  </si>
  <si>
    <t>&lt;div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</si>
  <si>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Trésorerie</t>
  </si>
  <si>
    <t>&lt;div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</si>
  <si>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Coupeur de bourse</t>
  </si>
  <si>
    <t>Caravane</t>
  </si>
  <si>
    <t>&lt;div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</si>
  <si>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Entrepôt</t>
  </si>
  <si>
    <t>&lt;div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</si>
  <si>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Phare</t>
  </si>
  <si>
    <t>&lt;div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</si>
  <si>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Plongeur de perles</t>
  </si>
  <si>
    <t>&lt;div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</si>
  <si>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Embargo</t>
  </si>
  <si>
    <t>&lt;div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</si>
  <si>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Avant-poste</t>
  </si>
  <si>
    <t>&lt;div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</si>
  <si>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Récolte</t>
  </si>
  <si>
    <t>&lt;div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</si>
  <si>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Jeune sorcière</t>
  </si>
  <si>
    <t>Maquignons</t>
  </si>
  <si>
    <t>Tournoi</t>
  </si>
  <si>
    <t>&lt;div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</si>
  <si>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Hameau</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</si>
  <si>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</si>
  <si>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Bouffon</t>
  </si>
  <si>
    <t>&lt;div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</si>
  <si>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Diseuse de bonne aventure</t>
  </si>
  <si>
    <t>&lt;div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</si>
  <si>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Champ de foire</t>
  </si>
  <si>
    <t>&lt;div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</si>
  <si>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Corne d'abondance</t>
  </si>
  <si>
    <t>&lt;div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</si>
  <si>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Chasseurs</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</si>
  <si>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</si>
  <si>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Ménagerie</t>
  </si>
  <si>
    <t>&lt;div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</si>
  <si>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Village agricole</t>
  </si>
  <si>
    <t>&lt;div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</si>
  <si>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Renouvellement</t>
  </si>
  <si>
    <t>&lt;div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</si>
  <si>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Contrebande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</si>
  <si>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</si>
  <si>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Colporteur</t>
  </si>
  <si>
    <t>Banque</t>
  </si>
  <si>
    <t>&lt;div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</si>
  <si>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Ville</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</si>
  <si>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</si>
  <si>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Bureau de comptabilité</t>
  </si>
  <si>
    <t>&lt;div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</si>
  <si>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Evêque</t>
  </si>
  <si>
    <t>&lt;div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</si>
  <si>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Grand marché</t>
  </si>
  <si>
    <t>Fiers-à-bras</t>
  </si>
  <si>
    <t>&lt;div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</si>
  <si>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Mirador</t>
  </si>
  <si>
    <t>&lt;div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</si>
  <si>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Agrandissement</t>
  </si>
  <si>
    <t>&lt;div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</si>
  <si>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Cour du roi</t>
  </si>
  <si>
    <t>&lt;div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</si>
  <si>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Magot</t>
  </si>
  <si>
    <t>&lt;div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</si>
  <si>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Monument</t>
  </si>
  <si>
    <t>&lt;div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</si>
  <si>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Forge</t>
  </si>
  <si>
    <t>&lt;div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</si>
  <si>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Foule</t>
  </si>
  <si>
    <t>&lt;div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</si>
  <si>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Talisman</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</si>
  <si>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</si>
  <si>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Hotel de la monnaie</t>
  </si>
  <si>
    <t>&lt;div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</si>
  <si>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Prêt</t>
  </si>
  <si>
    <t>&lt;div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</si>
  <si>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Route commerciale</t>
  </si>
  <si>
    <t>Carrière</t>
  </si>
  <si>
    <t>Sceau royal</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</si>
  <si>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</si>
  <si>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Charlatan</t>
  </si>
  <si>
    <t>Village ouvrier</t>
  </si>
  <si>
    <t>&lt;div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</si>
  <si>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Chambre forte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</si>
  <si>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</si>
  <si>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</si>
  <si>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Nobles</t>
  </si>
  <si>
    <t>&lt;div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</si>
  <si>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Conspirateur</t>
  </si>
  <si>
    <t>&lt;div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</si>
  <si>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Village minier</t>
  </si>
  <si>
    <t>&lt;div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</si>
  <si>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Chambre secrète</t>
  </si>
  <si>
    <t>&lt;div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</si>
  <si>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Chaudronnier</t>
  </si>
  <si>
    <t>&lt;div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</si>
  <si>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Pion</t>
  </si>
  <si>
    <t>&lt;div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</si>
  <si>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Cour</t>
  </si>
  <si>
    <t>&lt;div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</si>
  <si>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Comptoir</t>
  </si>
  <si>
    <t>&lt;div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</si>
  <si>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Éclaireur</t>
  </si>
  <si>
    <t>&lt;div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</si>
  <si>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Duc</t>
  </si>
  <si>
    <t>&lt;div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</si>
  <si>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Baron</t>
  </si>
  <si>
    <t>&lt;div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</si>
  <si>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Escroc</t>
  </si>
  <si>
    <t>&lt;div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</si>
  <si>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Pont</t>
  </si>
  <si>
    <t>&lt;div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</si>
  <si>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Bourreau</t>
  </si>
  <si>
    <t>&lt;div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</si>
  <si>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Puits aux souhaits</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</si>
  <si>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</si>
  <si>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Mascarade</t>
  </si>
  <si>
    <t>&lt;div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</si>
  <si>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Fonderie</t>
  </si>
  <si>
    <t>Intendant</t>
  </si>
  <si>
    <t>&lt;div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</si>
  <si>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Harem</t>
  </si>
  <si>
    <t>&lt;div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</si>
  <si>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Larbin</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</si>
  <si>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</si>
  <si>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Saboteur</t>
  </si>
  <si>
    <t>Mise à niveau</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</si>
  <si>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</si>
  <si>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Hommage</t>
  </si>
  <si>
    <t>Grand hall</t>
  </si>
  <si>
    <t>&lt;div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</si>
  <si>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Taudis</t>
  </si>
  <si>
    <t>&lt;div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</si>
  <si>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Rôdeur</t>
  </si>
  <si>
    <t>&lt;div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</si>
  <si>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Passage secret</t>
  </si>
  <si>
    <t>&lt;div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</si>
  <si>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Diplomate</t>
  </si>
  <si>
    <t>&lt;div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</si>
  <si>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Moulin</t>
  </si>
  <si>
    <t>&lt;div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</si>
  <si>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Courtisan</t>
  </si>
  <si>
    <t>&lt;div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</si>
  <si>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Patrouille</t>
  </si>
  <si>
    <t>&lt;div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</si>
  <si>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Remplacement</t>
  </si>
  <si>
    <t>&lt;div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</si>
  <si>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Conseiller</t>
  </si>
  <si>
    <t>&lt;div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</si>
  <si>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Boulanger</t>
  </si>
  <si>
    <t>&lt;div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</si>
  <si>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Boucher</t>
  </si>
  <si>
    <t>&lt;div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</si>
  <si>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Cirier</t>
  </si>
  <si>
    <t>&lt;div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</si>
  <si>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Médecin</t>
  </si>
  <si>
    <t>Héraut</t>
  </si>
  <si>
    <t>Compagnon</t>
  </si>
  <si>
    <t>&lt;div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</si>
  <si>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Chef-d'œuvre</t>
  </si>
  <si>
    <t>&lt;div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</si>
  <si>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Guilde des marchands</t>
  </si>
  <si>
    <t>&lt;div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</si>
  <si>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Place du village</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</si>
  <si>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</si>
  <si>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Devin</t>
  </si>
  <si>
    <t>&lt;div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</si>
  <si>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Tailleur de pierre</t>
  </si>
  <si>
    <t>&lt;div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</si>
  <si>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Percepteur</t>
  </si>
  <si>
    <t>&lt;div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</si>
  <si>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Village frontalier</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</si>
  <si>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</si>
  <si>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Or des fous</t>
  </si>
  <si>
    <t>&lt;div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</si>
  <si>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Troqueuse</t>
  </si>
  <si>
    <t>&lt;div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</si>
  <si>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Route</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</si>
  <si>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</si>
  <si>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Route de la soie</t>
  </si>
  <si>
    <t>&lt;div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</si>
  <si>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Argent noir</t>
  </si>
  <si>
    <t>&lt;div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</si>
  <si>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Ambasse</t>
  </si>
  <si>
    <t>&lt;div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</si>
  <si>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Campement nomade</t>
  </si>
  <si>
    <t>&lt;div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</si>
  <si>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Marchand d'épices</t>
  </si>
  <si>
    <t>&lt;div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</si>
  <si>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Oracle</t>
  </si>
  <si>
    <t>&lt;div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</si>
  <si>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Cartographe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</si>
  <si>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</si>
  <si>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Terre agricole</t>
  </si>
  <si>
    <t>&lt;div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</si>
  <si>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Noble brigand</t>
  </si>
  <si>
    <t>&lt;div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</si>
  <si>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Margrave</t>
  </si>
  <si>
    <t>Marchandeur</t>
  </si>
  <si>
    <t>&lt;div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</si>
  <si>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Complot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</si>
  <si>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</si>
  <si>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Auberge</t>
  </si>
  <si>
    <t>&lt;div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</si>
  <si>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Tunnel</t>
  </si>
  <si>
    <t>Carrefour</t>
  </si>
  <si>
    <t>&lt;div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</si>
  <si>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Développement</t>
  </si>
  <si>
    <t>Oasis</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</si>
  <si>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</si>
  <si>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Mandarin</t>
  </si>
  <si>
    <t>&lt;div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</si>
  <si>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</si>
  <si>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Duchesse</t>
  </si>
  <si>
    <t>&lt;div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</si>
  <si>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Écuries</t>
  </si>
  <si>
    <t>&lt;div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</si>
  <si>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Touche-à-tout</t>
  </si>
  <si>
    <t>&lt;div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</si>
  <si>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Alchemy</t>
  </si>
  <si>
    <t>Seaside</t>
  </si>
  <si>
    <t>Cornucopia</t>
  </si>
  <si>
    <t>Hinterlands</t>
  </si>
  <si>
    <t>Prosperity</t>
  </si>
  <si>
    <t>Intrigue</t>
  </si>
  <si>
    <t>Guild</t>
  </si>
  <si>
    <t>Intrigue2</t>
  </si>
  <si>
    <t>council_room</t>
  </si>
  <si>
    <t>spice_merchant</t>
  </si>
  <si>
    <t>throne_room</t>
  </si>
  <si>
    <t>philosopher</t>
  </si>
  <si>
    <t>scrying</t>
  </si>
  <si>
    <t>fishing</t>
  </si>
  <si>
    <t>ghost_ship</t>
  </si>
  <si>
    <t>sea_hag</t>
  </si>
  <si>
    <t>pirate_ship</t>
  </si>
  <si>
    <t>treasure_map</t>
  </si>
  <si>
    <t>diver</t>
  </si>
  <si>
    <t>young</t>
  </si>
  <si>
    <t>horse</t>
  </si>
  <si>
    <t>fortune_teller</t>
  </si>
  <si>
    <t>horn_of_plenty</t>
  </si>
  <si>
    <t>farming</t>
  </si>
  <si>
    <t>counting</t>
  </si>
  <si>
    <t>grand_market</t>
  </si>
  <si>
    <t>kings_court</t>
  </si>
  <si>
    <t>trade_route</t>
  </si>
  <si>
    <t>royal_seal</t>
  </si>
  <si>
    <t>workers_village</t>
  </si>
  <si>
    <t>mining_village</t>
  </si>
  <si>
    <t>secret_chamber</t>
  </si>
  <si>
    <t>trading_</t>
  </si>
  <si>
    <t>wishing</t>
  </si>
  <si>
    <t>great_hall</t>
  </si>
  <si>
    <t>shanty_town</t>
  </si>
  <si>
    <t>secret_passage</t>
  </si>
  <si>
    <t>candle</t>
  </si>
  <si>
    <t>merchant_guild</t>
  </si>
  <si>
    <t>border_village</t>
  </si>
  <si>
    <t>fools_gold</t>
  </si>
  <si>
    <t>silk_road</t>
  </si>
  <si>
    <t>illgotten</t>
  </si>
  <si>
    <t>nomad_camp</t>
  </si>
  <si>
    <t>noble_brigand</t>
  </si>
  <si>
    <t>jack_of_all</t>
  </si>
  <si>
    <t>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</si>
  <si>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</si>
  <si>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artwork</t>
  </si>
  <si>
    <t>http://wiki.dominionstrategy.com</t>
  </si>
  <si>
    <t>text_html</t>
  </si>
  <si>
    <t>native_village</t>
  </si>
  <si>
    <t>merchant_ship</t>
  </si>
  <si>
    <t>frenchName</t>
  </si>
  <si>
    <t>&lt;div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t>
  </si>
  <si>
    <t>/MarketArt</t>
  </si>
  <si>
    <t>/spy</t>
  </si>
  <si>
    <t>/village</t>
  </si>
  <si>
    <t>/witch</t>
  </si>
  <si>
    <t>/MerchantA</t>
  </si>
  <si>
    <t>/appren</t>
  </si>
  <si>
    <t>Entreprise risquée</t>
  </si>
  <si>
    <t>scoutArt</t>
  </si>
  <si>
    <t>&lt;div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t>
  </si>
  <si>
    <t>&lt;div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</si>
  <si>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/trader</t>
  </si>
  <si>
    <t>trustysteed</t>
  </si>
  <si>
    <t>steed</t>
  </si>
  <si>
    <t>Fidèle destrier</t>
  </si>
  <si>
    <t>copper</t>
  </si>
  <si>
    <t>silver</t>
  </si>
  <si>
    <t>gold</t>
  </si>
  <si>
    <t>estate</t>
  </si>
  <si>
    <t>duchy</t>
  </si>
  <si>
    <t>province</t>
  </si>
  <si>
    <t>curse</t>
  </si>
  <si>
    <t>potion</t>
  </si>
  <si>
    <t>platinum</t>
  </si>
  <si>
    <t>colony</t>
  </si>
  <si>
    <t>armory</t>
  </si>
  <si>
    <t>vagrant</t>
  </si>
  <si>
    <t>catacombs</t>
  </si>
  <si>
    <t>count</t>
  </si>
  <si>
    <t>knights</t>
  </si>
  <si>
    <t>fortress</t>
  </si>
  <si>
    <t>scavenger</t>
  </si>
  <si>
    <t>marketsquare</t>
  </si>
  <si>
    <t>urchin</t>
  </si>
  <si>
    <t>rats</t>
  </si>
  <si>
    <t>sage</t>
  </si>
  <si>
    <t>forager</t>
  </si>
  <si>
    <t>altar</t>
  </si>
  <si>
    <t>procession</t>
  </si>
  <si>
    <t>squire</t>
  </si>
  <si>
    <t>beggar</t>
  </si>
  <si>
    <t>poorhouse</t>
  </si>
  <si>
    <t>deathcart</t>
  </si>
  <si>
    <t>wanderingminstrel</t>
  </si>
  <si>
    <t>ironmonger</t>
  </si>
  <si>
    <t>hermit</t>
  </si>
  <si>
    <t>pillage</t>
  </si>
  <si>
    <t>mystic</t>
  </si>
  <si>
    <t>storeroom</t>
  </si>
  <si>
    <t>huntinggrounds</t>
  </si>
  <si>
    <t>graverobber</t>
  </si>
  <si>
    <t>counterfeit</t>
  </si>
  <si>
    <t>cultist</t>
  </si>
  <si>
    <t>rogue</t>
  </si>
  <si>
    <t>marauder</t>
  </si>
  <si>
    <t>bandofmisfits</t>
  </si>
  <si>
    <t>junkdealer</t>
  </si>
  <si>
    <t>feodum</t>
  </si>
  <si>
    <t>rebuild</t>
  </si>
  <si>
    <t>banditcamp</t>
  </si>
  <si>
    <t>abandonedmine</t>
  </si>
  <si>
    <t>ruinedlibrary</t>
  </si>
  <si>
    <t>ruinedmarket</t>
  </si>
  <si>
    <t>ruinedvillage</t>
  </si>
  <si>
    <t>survivors</t>
  </si>
  <si>
    <t>madman</t>
  </si>
  <si>
    <t>mercenary</t>
  </si>
  <si>
    <t>spoils</t>
  </si>
  <si>
    <t>hovel</t>
  </si>
  <si>
    <t>necropolis</t>
  </si>
  <si>
    <t>overgrownestate</t>
  </si>
  <si>
    <t>dameanna</t>
  </si>
  <si>
    <t>damejosephine</t>
  </si>
  <si>
    <t>damemolly</t>
  </si>
  <si>
    <t>damenatalie</t>
  </si>
  <si>
    <t>damesylvia</t>
  </si>
  <si>
    <t>sirbailey</t>
  </si>
  <si>
    <t>sirdestry</t>
  </si>
  <si>
    <t>sirmartin</t>
  </si>
  <si>
    <t>sirmichael</t>
  </si>
  <si>
    <t>sirvander</t>
  </si>
  <si>
    <t>square</t>
  </si>
  <si>
    <t>death_cart</t>
  </si>
  <si>
    <t>poor_house</t>
  </si>
  <si>
    <t>wandering</t>
  </si>
  <si>
    <t>hunting_grounds</t>
  </si>
  <si>
    <t>Band_of_misf</t>
  </si>
  <si>
    <t>bandit_camp</t>
  </si>
  <si>
    <t>junk_dealer</t>
  </si>
  <si>
    <t>&lt;div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t>
  </si>
  <si>
    <t>Cultiste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</si>
  <si>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t>
  </si>
  <si>
    <t>Contrefaçon</t>
  </si>
  <si>
    <t>&lt;div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t>
  </si>
  <si>
    <t>Comte</t>
  </si>
  <si>
    <t>&lt;div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t>
  </si>
  <si>
    <t>Catacombes</t>
  </si>
  <si>
    <t>&lt;div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t>
  </si>
  <si>
    <t>Mendiant</t>
  </si>
  <si>
    <t>&lt;div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t>
  </si>
  <si>
    <t>Camp de bandits</t>
  </si>
  <si>
    <t>&lt;div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t>
  </si>
  <si>
    <t>Malfaiteurs</t>
  </si>
  <si>
    <t>&lt;div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t>
  </si>
  <si>
    <t>Armurerie</t>
  </si>
  <si>
    <t>&lt;div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t>
  </si>
  <si>
    <t>Autel</t>
  </si>
  <si>
    <t>Chevaliers</t>
  </si>
  <si>
    <t>&lt;div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t>
  </si>
  <si>
    <t>Charrette de cadavres</t>
  </si>
  <si>
    <t>&lt;div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t>
  </si>
  <si>
    <t>Fief</t>
  </si>
  <si>
    <t>&lt;div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t>
  </si>
  <si>
    <t>Cueilleur</t>
  </si>
  <si>
    <t>&lt;div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t>
  </si>
  <si>
    <t>Forteresse</t>
  </si>
  <si>
    <t>&lt;div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t>
  </si>
  <si>
    <t>&lt;div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t>
  </si>
  <si>
    <t>Ermite</t>
  </si>
  <si>
    <t>&lt;div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t>
  </si>
  <si>
    <t>Territoire de chasse</t>
  </si>
  <si>
    <t>Ferronnier</t>
  </si>
  <si>
    <t>&lt;div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t>
  </si>
  <si>
    <t>Place du marché</t>
  </si>
  <si>
    <t>&lt;div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t>
  </si>
  <si>
    <t>Brocanteur</t>
  </si>
  <si>
    <t>Pilleur de tombe</t>
  </si>
  <si>
    <t>&lt;div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t>
  </si>
  <si>
    <t>Maraudeur</t>
  </si>
  <si>
    <t>&lt;div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t>
  </si>
  <si>
    <t>Mystique</t>
  </si>
  <si>
    <t>&lt;div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t>
  </si>
  <si>
    <t>Pillage</t>
  </si>
  <si>
    <t>&lt;div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t>
  </si>
  <si>
    <t>Hospice</t>
  </si>
  <si>
    <t>&lt;div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t>
  </si>
  <si>
    <t>Procession</t>
  </si>
  <si>
    <t>Rats</t>
  </si>
  <si>
    <t>Sage</t>
  </si>
  <si>
    <t>Reconstruction</t>
  </si>
  <si>
    <t>&lt;div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t>
  </si>
  <si>
    <t>&lt;div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</si>
  <si>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t>
  </si>
  <si>
    <t>Pilleur</t>
  </si>
  <si>
    <t>&lt;div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t>
  </si>
  <si>
    <t>Salle d'entreposage</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</si>
  <si>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t>
  </si>
  <si>
    <t>Écuyer</t>
  </si>
  <si>
    <t>Orphelin</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</si>
  <si>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t>
  </si>
  <si>
    <t>Vagabond</t>
  </si>
  <si>
    <t>&lt;div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t>
  </si>
  <si>
    <t>Ménestrel errant</t>
  </si>
  <si>
    <t>Partisans</t>
  </si>
  <si>
    <t>Princesse</t>
  </si>
  <si>
    <t>princess</t>
  </si>
  <si>
    <t>diadem</t>
  </si>
  <si>
    <t>Diadème</t>
  </si>
  <si>
    <t>bagofgold</t>
  </si>
  <si>
    <t>Sac d'or</t>
  </si>
  <si>
    <t>followers</t>
  </si>
  <si>
    <t>Guide</t>
  </si>
  <si>
    <t>Adventures</t>
  </si>
  <si>
    <t>bridgetroll</t>
  </si>
  <si>
    <t>caravanguard</t>
  </si>
  <si>
    <t>distantlands</t>
  </si>
  <si>
    <t>hauntedwoods</t>
  </si>
  <si>
    <t>lostcity</t>
  </si>
  <si>
    <t>royalcarriage</t>
  </si>
  <si>
    <t>swamphag</t>
  </si>
  <si>
    <t>treasuretrove</t>
  </si>
  <si>
    <t>winemerchant</t>
  </si>
  <si>
    <t>distant_lands</t>
  </si>
  <si>
    <t>lost_city</t>
  </si>
  <si>
    <t>swamp_hag</t>
  </si>
  <si>
    <t>treasure_trove</t>
  </si>
  <si>
    <t>amulet</t>
  </si>
  <si>
    <t>artificer</t>
  </si>
  <si>
    <t>dungeon</t>
  </si>
  <si>
    <t>duplicate</t>
  </si>
  <si>
    <t>gear</t>
  </si>
  <si>
    <t>giant</t>
  </si>
  <si>
    <t>guide</t>
  </si>
  <si>
    <t>hireling</t>
  </si>
  <si>
    <t>magpie</t>
  </si>
  <si>
    <t>messenger</t>
  </si>
  <si>
    <t>miser</t>
  </si>
  <si>
    <t>page</t>
  </si>
  <si>
    <t>peasant</t>
  </si>
  <si>
    <t>port</t>
  </si>
  <si>
    <t>ranger</t>
  </si>
  <si>
    <t>ratcatcher</t>
  </si>
  <si>
    <t>raze</t>
  </si>
  <si>
    <t>relic</t>
  </si>
  <si>
    <t>storyteller</t>
  </si>
  <si>
    <t>transmogrify</t>
  </si>
  <si>
    <t>royal_carr</t>
  </si>
  <si>
    <t>caravan_guard</t>
  </si>
  <si>
    <t>&lt;div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t>
  </si>
  <si>
    <t>Amulette</t>
  </si>
  <si>
    <t>&lt;div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t>
  </si>
  <si>
    <t>Pont aux trolls</t>
  </si>
  <si>
    <t>Maître artisan</t>
  </si>
  <si>
    <t>&lt;div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t>
  </si>
  <si>
    <t>Escorte</t>
  </si>
  <si>
    <t>&lt;div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t>
  </si>
  <si>
    <t>Terres lointaines</t>
  </si>
  <si>
    <t>Donjon</t>
  </si>
  <si>
    <t>&lt;div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t>
  </si>
  <si>
    <t>&lt;div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t>
  </si>
  <si>
    <t>Copie</t>
  </si>
  <si>
    <t>&lt;div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t>
  </si>
  <si>
    <t>Equipement</t>
  </si>
  <si>
    <t>Géant</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</si>
  <si>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t>
  </si>
  <si>
    <t>&lt;div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t>
  </si>
  <si>
    <t>Bois hantés</t>
  </si>
  <si>
    <t>&lt;div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t>
  </si>
  <si>
    <t>Recrue</t>
  </si>
  <si>
    <t>&lt;div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t>
  </si>
  <si>
    <t>Cité perdue</t>
  </si>
  <si>
    <t>&lt;div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t>
  </si>
  <si>
    <t>Pie voleuse</t>
  </si>
  <si>
    <t>Courrier</t>
  </si>
  <si>
    <t>&lt;div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t>
  </si>
  <si>
    <t>Miséreux</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</si>
  <si>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t>
  </si>
  <si>
    <t>Page</t>
  </si>
  <si>
    <t>Paysan</t>
  </si>
  <si>
    <t>Ville portuaire</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</si>
  <si>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t>
  </si>
  <si>
    <t>Chasseur de rats</t>
  </si>
  <si>
    <t>&lt;div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t>
  </si>
  <si>
    <t>Forestier</t>
  </si>
  <si>
    <t>&lt;div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t>
  </si>
  <si>
    <t>Démolition</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</si>
  <si>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t>
  </si>
  <si>
    <t>Relique</t>
  </si>
  <si>
    <t>&lt;div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t>
  </si>
  <si>
    <t>Cortège royal</t>
  </si>
  <si>
    <t>Conteuse</t>
  </si>
  <si>
    <t>&lt;div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t>
  </si>
  <si>
    <t>Transfiguration</t>
  </si>
  <si>
    <t>&lt;div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t>
  </si>
  <si>
    <t>Sorcière des marais</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</si>
  <si>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t>
  </si>
  <si>
    <t>Pierres précieuses</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</si>
  <si>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t>
  </si>
  <si>
    <t>Marchand de vin</t>
  </si>
  <si>
    <t>bag_of_gold</t>
  </si>
  <si>
    <t>Feux follet</t>
  </si>
  <si>
    <t>Benet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</si>
  <si>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t>
  </si>
  <si>
    <t>Porte-bonheur</t>
  </si>
  <si>
    <t>&lt;div class="landscape-text" style="top:0px;"&gt;&lt;div style="line-height:26px;"&gt;&lt;div style="display:inline;"&gt;&lt;div style="display:inline; font-size:20px;"&gt;Une fois par tour: si vous n'avez pas de carte Trésor&lt;/div&gt;&lt;/div&gt;&lt;br&gt;&lt;div style="display:inline;"&gt;&lt;div style="display:inline; font-size:20px;"&gt;en jeu, recevez une carte coûtant jusqu'à      .&lt;/div&gt;&lt;/div&gt;&lt;br&gt;&lt;/div&gt;&lt;div class="card-text-coin-icon" style="transform:scale(0.2); top:33px; display: inline;left:370px;"&gt;&lt;div class="card-text-coin-text-container" style="display:inline;"&gt;&lt;div class="card-text-coin-text" style="color: black; display:inline; top:8px;"&gt;4&lt;/div&gt;&lt;/div&gt;&lt;/div&gt;&lt;/div&gt;</t>
  </si>
  <si>
    <t>Aumône</t>
  </si>
  <si>
    <t>alms</t>
  </si>
  <si>
    <t>&lt;div class="landscape-text" style="top:0px;"&gt;&lt;div style="display:inline;"&gt;&lt;div style="display:inline; font-size:18px;"&gt;Recevez un Argent par Argent que vous avez en jeu. Tous&lt;/div&gt;&lt;/div&gt;&lt;br&gt;&lt;div style="display:inline;"&gt;&lt;div style="display:inline; font-size:18px;"&gt;vos adversaires placent leur jeton -1 Carte sur leur pioche.&lt;/div&gt;&lt;/div&gt;&lt;br&gt;&lt;/div&gt;</t>
  </si>
  <si>
    <t>Raid</t>
  </si>
  <si>
    <t>raid</t>
  </si>
  <si>
    <t>&lt;div class="landscape-text" style="top:0px;"&gt;&lt;div style="line-height:18.5px;"&gt;&lt;div style="display:inline;"&gt;&lt;div style="display:inline; font-size:18.5px;"&gt;Placez votre jeton -      sur une pile de cartes Action&lt;/div&gt;&lt;/div&gt;&lt;br&gt;&lt;div style="display:inline;"&gt;&lt;div style="display:inline; font-size:18.5px;"&gt;de la réserve. (Les cartes de cette pile coûtent       de moins&lt;/div&gt;&lt;/div&gt;&lt;br&gt;&lt;div style="display:inline;"&gt;&lt;div style="display:inline; font-size:18.5px;"&gt;à votre tour.)&lt;/div&gt;&lt;/div&gt;&lt;br&gt;&lt;/div&gt;&lt;div class="card-text-coin-icon" style="transform:scale(0.18); top:2px; display: inline;left:175px;"&gt;&lt;div class="card-text-coin-text-container" style="display:inline;"&gt;&lt;div class="card-text-coin-text" style="color: black; display:inline; top:8px;"&gt;2&lt;/div&gt;&lt;/div&gt;&lt;/div&gt;&lt;div class="card-text-coin-icon" style="transform:scale(0.18); top:24px; display: inline;left:342px;"&gt;&lt;div class="card-text-coin-text-container" style="display:inline;"&gt;&lt;div class="card-text-coin-text" style="color: black; display:inline; top:8px;"&gt;2&lt;/div&gt;&lt;/div&gt;&lt;/div&gt;&lt;/div&gt;</t>
  </si>
  <si>
    <t>Bac</t>
  </si>
  <si>
    <t>ferry</t>
  </si>
  <si>
    <t>&lt;div class="landscape-text" style="top:0px;"&gt;&lt;div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t>
  </si>
  <si>
    <t>Annexion</t>
  </si>
  <si>
    <t>annex</t>
  </si>
  <si>
    <t>&lt;div class="landscape-text" style="top:0px;"&gt;&lt;div style="display:inline;"&gt;&lt;div style="display:inline; font-size:18px;"&gt;Vous pouvez écarter une carte Action de votre main.&lt;/div&gt;&lt;/div&gt;&lt;br&gt;&lt;div style="display:inline;"&gt;&lt;div style="display:inline; font-size:18px;"&gt;Dans ce cas, recevez une carte Action coûtant jusqu'à      &lt;div class="card-text-coin-icon" style="transform:scale(0.18); top:37px; display: inline;left:401px;"&gt;&lt;div class="card-text-coin-text-container" style="display:inline;"&gt;&lt;div class="card-text-coin-text" style="color: black; display:inline; top:8px;"&gt;6&lt;/div&gt;&lt;/div&gt;&lt;/div&gt;.&lt;/div&gt;&lt;/div&gt;&lt;br&gt;&lt;/div&gt;</t>
  </si>
  <si>
    <t>Adoubement</t>
  </si>
  <si>
    <t>advance</t>
  </si>
  <si>
    <t>&lt;div class="landscape-text" style="top:0px;"&gt;&lt;div style="position:relative; top:10px;"&gt;&lt;div style="line-height:20px;"&gt;&lt;div style="display:inline;"&gt;&lt;div style="display:inline; font-size:20px;"&gt;Prenez votre jeton -       .&lt;/div&gt;&lt;/div&gt;&lt;br&gt;&lt;div style="display:inline;"&gt;&lt;div style="display:inline; font-size:20px;"&gt;Recevez 2 cartes coûtant chacune jusqu'à       .&lt;/div&gt;&lt;/div&gt;&lt;br&gt;&lt;/div&gt;&lt;/div&gt;&lt;div class="card-text-coin-icon" style="transform:scale(0.2); top:12px; display: inline;left:284px;"&gt;&lt;div class="card-text-coin-text-container" style="display:inline;"&gt;&lt;div class="card-text-coin-text" style="color: black; display:inline; top:8px;"&gt;1&lt;/div&gt;&lt;/div&gt;&lt;/div&gt;&lt;div class="card-text-coin-icon" style="transform:scale(0.2); top:33px; display: inline;left:370px;"&gt;&lt;div class="card-text-coin-text-container" style="display:inline;"&gt;&lt;div class="card-text-coin-text" style="color: black; display:inline; top:8px;"&gt;4&lt;/div&gt;&lt;/div&gt;&lt;/div&gt;&lt;/div&gt;</t>
  </si>
  <si>
    <t>&lt;div class="landscape-text" style="top:14px;"&gt;&lt;div style="display:inline;"&gt;&lt;div style="display:inline; font-size:22px;"&gt;Écartez jusqu'à 2 cartes en jeu.&lt;/div&gt;&lt;/div&gt;&lt;br&gt;&lt;/div&gt;</t>
  </si>
  <si>
    <t>Bal</t>
  </si>
  <si>
    <t>Feu de joie</t>
  </si>
  <si>
    <t>bonfire</t>
  </si>
  <si>
    <t>&lt;div class="landscape-text" style="top:0px;"&gt;&lt;div style="position:relative; top:10px;"&gt;&lt;div style="line-height:19px;"&gt;&lt;div style="display:inline;"&gt;&lt;div style="display:inline; font-size:18.5px;"&gt;Une fois par tour : &lt;div style="display: inline; font-weight: bold;"&gt;+1 Achat&lt;/div&gt;. Si votre jeton -1 Carte n'est&lt;/div&gt;&lt;/div&gt;&lt;br&gt;&lt;div style="display:inline;"&gt;&lt;div style="display:inline; font-size:18.5px;"&gt;pas sur votre pioche, placez-le à cet endroit et &lt;div style="display: inline; font-weight: bold;"&gt;+&lt;/div&gt;       .&lt;/div&gt;&lt;/div&gt;&lt;br&gt;&lt;/div&gt;&lt;/div&gt;&lt;div class="card-text-coin-icon" style="transform:scale(0.2); top:34px; display: inline;left:380px;"&gt;&lt;div class="card-text-coin-text-container" style="display:inline;"&gt;&lt;div class="card-text-coin-text" style="color: black; display:inline; top:8px;"&gt;1&lt;/div&gt;&lt;/div&gt;&lt;/div&gt;&lt;/div&gt;</t>
  </si>
  <si>
    <t>Emprunt</t>
  </si>
  <si>
    <t>borrow</t>
  </si>
  <si>
    <t>&lt;div class="landscape-text" style="top:0px;"&gt;&lt;div style="position:relative; top:10px;"&gt;&lt;div style="line-height:20px;"&gt;&lt;div style="display:inline;"&gt;&lt;div style="display:inline; font-size:20px;"&gt;Piochez 2 cartes supplémentaires&lt;/div&gt;&lt;/div&gt;&lt;br&gt;&lt;div style="display:inline;"&gt;&lt;div style="display:inline; font-size:20px;"&gt;pour votre prochaine main.&lt;/div&gt;&lt;/div&gt;&lt;br&gt;&lt;/div&gt;&lt;/div&gt;&lt;/div&gt;</t>
  </si>
  <si>
    <t>Expedition</t>
  </si>
  <si>
    <t>expedition</t>
  </si>
  <si>
    <t>&lt;div class="landscape-text" style="top:0px;"&gt;&lt;div style="line-height:14px;"&gt;&lt;div style="display:inline;"&gt;&lt;div style="display:inline; font-size:12px;"&gt;Une fois dans la partie : mettez de côté une carte Action non-Ordre de la réserve&lt;/div&gt;&lt;/div&gt;&lt;br&gt;&lt;div style="display:inline;"&gt;&lt;div style="display:inline; font-size:12px;"&gt;coûtant jusqu'à      . Placez dessus votre jeton Domaine. (Durant vos tours, les Domaines &lt;/div&gt;&lt;/div&gt;&lt;br&gt;&lt;div style="display:inline;"&gt;&lt;div style="display:inline; font-size:12px;"&gt;sont des Actions qui se lisent « Jouez la carte sous votre jeton Domaine, sans la déplacer ».)&lt;/div&gt;&lt;/div&gt;&lt;br&gt;&lt;/div&gt;&lt;div class="card-text-coin-icon" style="transform:scale(0.12); top:25px; display: inline;left:83px;"&gt;&lt;div class="card-text-coin-text-container" style="display:inline;"&gt;&lt;div class="card-text-coin-text" style="color: black; display:inline; top:8px;"&gt;4&lt;/div&gt;&lt;/div&gt;&lt;/div&gt;&lt;/div&gt;</t>
  </si>
  <si>
    <t>Héritage</t>
  </si>
  <si>
    <t>inheritance</t>
  </si>
  <si>
    <t>&lt;div class="landscape-text" style="top:0px;"&gt;&lt;div style="position:relative; top:10px;"&gt;&lt;div style="line-height:15px;"&gt;&lt;div style="display:inline;"&gt;&lt;div style="display:inline; font-size:14px;"&gt;Placez votre jeton +1 Action sur une pile de cartes Action de la réserve.&lt;/div&gt;&lt;/div&gt;&lt;br&gt;&lt;div style="display:inline;"&gt;&lt;div style="display:inline; font-size:14px;"&gt;(Quand vous jouez une carte de cette pile, obtenez d'abord &lt;div style="display: inline; font-weight: bold;"&gt;+1 Action&lt;/div&gt;.)&lt;/div&gt;&lt;/div&gt;&lt;br&gt;&lt;/div&gt;&lt;/div&gt;&lt;/div&gt;</t>
  </si>
  <si>
    <t>Arts anciens</t>
  </si>
  <si>
    <t>lostarts</t>
  </si>
  <si>
    <t>&lt;div class="landscape-text" style="top:0px;"&gt;&lt;div style="position:relative; top:0px;"&gt;&lt;div style="line-height:18px;"&gt;&lt;div style="display:inline;"&gt;&lt;div style="display:inline; font-size:18px;"&gt;Une fois par tour : si le tour précédent n'était pas le vôtre,&lt;/div&gt;&lt;/div&gt;&lt;br&gt;&lt;div style="display:inline;"&gt;&lt;div style="display:inline; font-size:18px;"&gt;jouez un tour supplémentaire après celui-ci&lt;/div&gt;&lt;/div&gt;&lt;br&gt;&lt;div style="display:inline;"&gt;&lt;div style="display:inline; font-size:18px;"&gt;pendant lequel vous ne pourrez pas acheter de carte.&lt;/div&gt;&lt;/div&gt;&lt;br&gt;&lt;/div&gt;&lt;/div&gt;&lt;/div&gt;</t>
  </si>
  <si>
    <t>Mission</t>
  </si>
  <si>
    <t>mission</t>
  </si>
  <si>
    <t>&lt;div class="landscape-text" style="top:0px;"&gt;&lt;div style="position:relative; top:8px;"&gt;&lt;div style="line-height:15px;"&gt;&lt;div style="display:inline;"&gt;&lt;div style="display:inline; font-size:15px;"&gt;Placez votre jeton +1 Carte sur une pile de cartes Action de la réserve.&lt;/div&gt;&lt;/div&gt;&lt;br&gt;&lt;div style="display:inline;"&gt;&lt;div style="display:inline; font-size:15px;"&gt;(Quand vous jouez une carte de cette pile, obtenez d'abord &lt;div style="display: inline; font-weight: bold;"&gt;+1 Carte&lt;/div&gt;.)&lt;/div&gt;&lt;/div&gt;&lt;br&gt;&lt;/div&gt;&lt;/div&gt;&lt;/div&gt;</t>
  </si>
  <si>
    <t>pathfinding</t>
  </si>
  <si>
    <t>Reconnaissance</t>
  </si>
  <si>
    <t>&lt;div class="landscape-text" style="top:0px;"&gt;&lt;div style="line-height:16px;"&gt;&lt;div style="display:inline;"&gt;&lt;div style="display:inline; font-size:16px;"&gt;Une fois par tour : Retournez votre jeton Voyage (placez-le face&lt;/div&gt;&lt;/div&gt;&lt;br&gt;&lt;div style="display:inline;"&gt;&lt;div style="display:inline; font-size:16px;"&gt;visible au début de la partie); s'il est facile visible, choisissez jusqu'à&lt;/div&gt;&lt;/div&gt;&lt;br&gt;&lt;div style="display:inline;"&gt;&lt;div style="display:inline; font-size:16px;"&gt;3 cartes différentes en jeu et recevez un exemplaire de chacune.&lt;/div&gt;&lt;/div&gt;&lt;br&gt;&lt;/div&gt;&lt;/div&gt;</t>
  </si>
  <si>
    <t>Pèlerinage</t>
  </si>
  <si>
    <t>pilgrimage</t>
  </si>
  <si>
    <t>&lt;div class="landscape-text" style="top:0px;"&gt;&lt;div style="line-height:19px;"&gt;&lt;div style="display:inline;"&gt;&lt;div style="display:inline; font-size:18.5px;"&gt;Placez votre jeton Écart sur une pile de cartes Action&lt;/div&gt;&lt;/div&gt;&lt;br&gt;&lt;div style="display:inline;"&gt;&lt;div style="display:inline; font-size:18.5px;"&gt;de la réserve. (Quand vous achetez une carte de cette pile,&lt;/div&gt;&lt;/div&gt;&lt;br&gt;&lt;div style="display:inline;"&gt;&lt;div style="display:inline; font-size:18.5px;"&gt;vous pouvez écarter une carte de votre main.)&lt;/div&gt;&lt;/div&gt;&lt;br&gt;&lt;/div&gt;&lt;/div&gt;</t>
  </si>
  <si>
    <t>Plan de bataille</t>
  </si>
  <si>
    <t>plan</t>
  </si>
  <si>
    <t>&lt;div class="landscape-text" style="top:0px;"&gt;&lt;div style="display:inline;"&gt;&lt;div style="display:inline; font-size:19px;"&gt;Vous pouvez défausser une carte Attaque, deux&lt;/div&gt;&lt;/div&gt;&lt;br&gt;&lt;div style="display:inline;"&gt;&lt;div style="display:inline; font-size:19px;"&gt;Malédictions ou six cartes. Dans ce cas, recevez un Or.&lt;/div&gt;&lt;/div&gt;&lt;br&gt;&lt;/div&gt;</t>
  </si>
  <si>
    <t>Quête</t>
  </si>
  <si>
    <t>quest</t>
  </si>
  <si>
    <t>&lt;div class="landscape-text" style="top:0px;"&gt;&lt;div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t>
  </si>
  <si>
    <t>Resserre</t>
  </si>
  <si>
    <t>save</t>
  </si>
  <si>
    <t>&lt;div class="landscape-text" style="top:0px;"&gt;&lt;div style="position:relative; top:-5px;"&gt;&lt;div style="font-weight: bold;"&gt;&lt;div style="display:inline;"&gt;&lt;div style="display:inline; font-size:22px;"&gt;+1 Achat&lt;/div&gt;&lt;/div&gt;&lt;br&gt;&lt;/div&gt;&lt;/div&gt;&lt;div style="position:relative; top:-7px;"&gt;&lt;div style="line-height:19px;"&gt;&lt;div style="display:inline;"&gt;&lt;div style="display:inline; font-size:16px;"&gt;Consultez les 5 premières cartes de votre pioche.&lt;/div&gt;&lt;/div&gt;&lt;br&gt;&lt;div style="display:inline;"&gt;&lt;div style="display:inline; font-size:16px;"&gt;Défaussez-en 3 et replacez les autres dans l'ordre de votre choix.&lt;/div&gt;&lt;/div&gt;&lt;br&gt;&lt;/div&gt;&lt;/div&gt;&lt;/div&gt;</t>
  </si>
  <si>
    <t>Pistage</t>
  </si>
  <si>
    <t>scoutingparty</t>
  </si>
  <si>
    <t>&lt;div class="landscape-text" style="top:0px;"&gt;&lt;div style="line-height:18px;"&gt;&lt;div style="display:inline;"&gt;&lt;div style="display:inline; font-size:18px;"&gt;Recevez une carte Action coûtant jusqu'à       .&lt;/div&gt;&lt;/div&gt;&lt;br&gt;&lt;div style="display:inline;"&gt;&lt;div style="display:inline; font-size:18px;"&gt;Placez votre jeton +1 Achat sur cette pile. (Quand vous jouez&lt;/div&gt;&lt;/div&gt;&lt;br&gt;&lt;div style="display:inline;"&gt;&lt;div style="display:inline; font-size:18px;"&gt;une carte de cette pile, vous obtenez d'abord &lt;div style="display: inline; font-weight: bold;"&gt;+1 Achat&lt;/div&gt;.)&lt;/div&gt;&lt;/div&gt;&lt;br&gt;&lt;/div&gt;&lt;div class="card-text-coin-icon" style="transform:scale(0.19); top:1px; display: inline;left:355px;"&gt;&lt;div class="card-text-coin-text-container" style="display:inline;"&gt;&lt;div class="card-text-coin-text" style="color: black; display:inline; top:8px;"&gt;4&lt;/div&gt;&lt;/div&gt;&lt;/div&gt;&lt;/div&gt;</t>
  </si>
  <si>
    <t>seaway</t>
  </si>
  <si>
    <t>Route maritime</t>
  </si>
  <si>
    <t>&lt;div class="landscape-text" style="top:0px;"&gt;&lt;div style="position:relative; top:-5px;"&gt;&lt;div style="font-weight: bold;"&gt;&lt;div style="display:inline;"&gt;&lt;div style="display:inline; font-size:22px;"&gt;+2 Achats&lt;/div&gt;&lt;/div&gt;&lt;br&gt;&lt;/div&gt;&lt;/div&gt;&lt;div style="position:relative; top:-7px;"&gt;&lt;div style="line-height:19px;"&gt;&lt;div style="display:inline;"&gt;&lt;div style="display:inline; font-size:20px;"&gt;Quand vous recevez une carte à ce tour,&lt;/div&gt;&lt;/div&gt;&lt;br&gt;&lt;div style="display:inline;"&gt;&lt;div style="display:inline; font-size:20px;"&gt;vous pouvez la placer sur votre pioche.&lt;/div&gt;&lt;/div&gt;&lt;br&gt;&lt;/div&gt;&lt;/div&gt;&lt;/div&gt;</t>
  </si>
  <si>
    <t>Forains</t>
  </si>
  <si>
    <t>travellingfair</t>
  </si>
  <si>
    <t>travelling</t>
  </si>
  <si>
    <t>&lt;div class="landscape-text" style="top:0px;"&gt;&lt;div style="display:inline;"&gt;&lt;div style="display:inline; font-size:20px;"&gt;Écartez jusqu'à 2 cartes de votre main.&lt;/div&gt;&lt;/div&gt;&lt;br&gt;&lt;div style="display:inline;"&gt;&lt;div style="display:inline; font-size:20px;"&gt;Recevez un Argent par carte écartée.&lt;/div&gt;&lt;/div&gt;&lt;br&gt;&lt;/div&gt;</t>
  </si>
  <si>
    <t>trade</t>
  </si>
  <si>
    <t>Commerce</t>
  </si>
  <si>
    <t>&lt;div class="landscape-text" style="top:0px;"&gt;&lt;div style="position:relative; top:8px;"&gt;&lt;div style="line-height:16px;"&gt;&lt;div style="display:inline;"&gt;&lt;div style="display:inline; font-size:16px;"&gt;Placez votre jeton +      sur une pile de cartes Action de la réserve.&lt;/div&gt;&lt;/div&gt;&lt;br&gt;&lt;div style="display:inline;"&gt;&lt;div style="display:inline; font-size:16px;"&gt;(Quand vous jouez une carte de cette pile, obtenez d'abord +      .)&lt;/div&gt;&lt;/div&gt;&lt;br&gt;&lt;/div&gt;&lt;/div&gt;&lt;div class="card-text-coin-icon" style="transform:scale(0.16); top:10px; display: inline;left:137px;"&gt;&lt;div class="card-text-coin-text-container" style="display:inline;"&gt;&lt;div class="card-text-coin-text" style="color: black; display:inline; top:8px;"&gt;1&lt;/div&gt;&lt;/div&gt;&lt;/div&gt;&lt;div class="card-text-coin-icon" style="transform:scale(0.16); top:30px; display: inline;left:397px;"&gt;&lt;div class="card-text-coin-text-container" style="display:inline;"&gt;&lt;div class="card-text-coin-text" style="color: black; display:inline; top:8px;"&gt;1&lt;/div&gt;&lt;/div&gt;&lt;/div&gt;&lt;/div&gt;</t>
  </si>
  <si>
    <t>training</t>
  </si>
  <si>
    <t>Entraînement</t>
  </si>
  <si>
    <t>landscape</t>
  </si>
  <si>
    <t>Butin</t>
  </si>
  <si>
    <t>&lt;div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t>
  </si>
  <si>
    <t>Saccage</t>
  </si>
  <si>
    <t>&lt;div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t>
  </si>
  <si>
    <t>Camp</t>
  </si>
  <si>
    <t>&lt;div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t>
  </si>
  <si>
    <t>Mine abandonnée</t>
  </si>
  <si>
    <t>&lt;div class="card-text" style="top:73px;"&gt;&lt;div style="font-weight: bold;"&gt;&lt;div style="display:inline;"&gt;+1 Carte&lt;/div&gt;&lt;br&gt;&lt;/div&gt;&lt;/div&gt;</t>
  </si>
  <si>
    <t>Bibliothèque en ruines</t>
  </si>
  <si>
    <t>Marché en ruines</t>
  </si>
  <si>
    <t>&lt;div class="card-text" style="top:73px;"&gt;&lt;div style="font-weight: bold;"&gt;&lt;div style="display:inline;"&gt;+1 Action&lt;/div&gt;&lt;br&gt;&lt;/div&gt;&lt;/div&gt;</t>
  </si>
  <si>
    <t>Village en ruines</t>
  </si>
  <si>
    <t>&lt;div class="card-text" style="top:73px;"&gt;&lt;div style="font-weight: bold;"&gt;&lt;div style="display:inline;"&gt;+1 Achat&lt;/div&gt;&lt;br&gt;&lt;/div&gt;&lt;/div&gt;</t>
  </si>
  <si>
    <t>&lt;div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t>
  </si>
  <si>
    <t>rescapés</t>
  </si>
  <si>
    <t>&lt;div class="landscape-text" style="top:14px;"&gt;&lt;div style="position:relative; top:5px;"&gt;&lt;div style="display:inline;"&gt;&lt;div style="display:inline; font-size:24px;"&gt;Quand vous piochez votre main, &lt;div style="display: inline; font-weight: bold;"&gt;+1 Carte&lt;/div&gt;.&lt;/div&gt;&lt;/div&gt;&lt;br&gt;&lt;/div&gt;&lt;/div&gt;</t>
  </si>
  <si>
    <t>Drapeau</t>
  </si>
  <si>
    <t>Renaissance</t>
  </si>
  <si>
    <t>Leprechaun</t>
  </si>
  <si>
    <t>Famine</t>
  </si>
  <si>
    <t>Nocturne</t>
  </si>
  <si>
    <t>abandoned</t>
  </si>
  <si>
    <t>ruined_libr</t>
  </si>
  <si>
    <t>ruined_market</t>
  </si>
  <si>
    <t>ruined_villa</t>
  </si>
  <si>
    <t>overgrown</t>
  </si>
  <si>
    <t>dame_anna</t>
  </si>
  <si>
    <t>dame_jose</t>
  </si>
  <si>
    <t>dame_molly</t>
  </si>
  <si>
    <t>dame_natali</t>
  </si>
  <si>
    <t>dame_sylv</t>
  </si>
  <si>
    <t>sir_baile</t>
  </si>
  <si>
    <t>sir_destry</t>
  </si>
  <si>
    <t>sir_martin</t>
  </si>
  <si>
    <t>sir_michael</t>
  </si>
  <si>
    <t>sir_vander</t>
  </si>
  <si>
    <t>flag</t>
  </si>
  <si>
    <t>engineer</t>
  </si>
  <si>
    <t>cityquarter</t>
  </si>
  <si>
    <t>overlord</t>
  </si>
  <si>
    <t>royalblacksmith</t>
  </si>
  <si>
    <t>castles</t>
  </si>
  <si>
    <t>chariotrace</t>
  </si>
  <si>
    <t>enchantress</t>
  </si>
  <si>
    <t>farmersmarket</t>
  </si>
  <si>
    <t>sacrifice</t>
  </si>
  <si>
    <t>temple</t>
  </si>
  <si>
    <t>villa</t>
  </si>
  <si>
    <t>archive</t>
  </si>
  <si>
    <t>capital</t>
  </si>
  <si>
    <t>charm</t>
  </si>
  <si>
    <t>crown</t>
  </si>
  <si>
    <t>forum</t>
  </si>
  <si>
    <t>groundskeeper</t>
  </si>
  <si>
    <t>legionary</t>
  </si>
  <si>
    <t>wildhunt</t>
  </si>
  <si>
    <t>triumph</t>
  </si>
  <si>
    <t>donate</t>
  </si>
  <si>
    <t>delve</t>
  </si>
  <si>
    <t>tax</t>
  </si>
  <si>
    <t>banquet</t>
  </si>
  <si>
    <t>ritual</t>
  </si>
  <si>
    <t>salttheearth</t>
  </si>
  <si>
    <t>wedding</t>
  </si>
  <si>
    <t>windfall</t>
  </si>
  <si>
    <t>conquest</t>
  </si>
  <si>
    <t>dominate</t>
  </si>
  <si>
    <t>aqueduct</t>
  </si>
  <si>
    <t>arena</t>
  </si>
  <si>
    <t>banditfort</t>
  </si>
  <si>
    <t>basilica</t>
  </si>
  <si>
    <t>baths</t>
  </si>
  <si>
    <t>battlefield</t>
  </si>
  <si>
    <t>colonnade</t>
  </si>
  <si>
    <t>defiledshrine</t>
  </si>
  <si>
    <t>fountain</t>
  </si>
  <si>
    <t>keep</t>
  </si>
  <si>
    <t>labyrinth</t>
  </si>
  <si>
    <t>mountainpass</t>
  </si>
  <si>
    <t>museum</t>
  </si>
  <si>
    <t>obelisk</t>
  </si>
  <si>
    <t>orchard</t>
  </si>
  <si>
    <t>palace</t>
  </si>
  <si>
    <t>tomb</t>
  </si>
  <si>
    <t>tower</t>
  </si>
  <si>
    <t>triumphalarch</t>
  </si>
  <si>
    <t>wall</t>
  </si>
  <si>
    <t>wolfden</t>
  </si>
  <si>
    <t>humblecastle</t>
  </si>
  <si>
    <t>crumblingcastle</t>
  </si>
  <si>
    <t>smallcastle</t>
  </si>
  <si>
    <t>hauntedcastle</t>
  </si>
  <si>
    <t>opulentcastle</t>
  </si>
  <si>
    <t>sprawlingcastle</t>
  </si>
  <si>
    <t>grandcastle</t>
  </si>
  <si>
    <t>druid</t>
  </si>
  <si>
    <t>faithfulhound</t>
  </si>
  <si>
    <t>guardian</t>
  </si>
  <si>
    <t>monastery</t>
  </si>
  <si>
    <t>pixie</t>
  </si>
  <si>
    <t>tracker</t>
  </si>
  <si>
    <t>changeling</t>
  </si>
  <si>
    <t>fool</t>
  </si>
  <si>
    <t>ghosttown</t>
  </si>
  <si>
    <t>leprechaun</t>
  </si>
  <si>
    <t>nightwatchman</t>
  </si>
  <si>
    <t>secretcave</t>
  </si>
  <si>
    <t>bard</t>
  </si>
  <si>
    <t>blessedvillage</t>
  </si>
  <si>
    <t>cemetery</t>
  </si>
  <si>
    <t>conclave</t>
  </si>
  <si>
    <t>exorcist</t>
  </si>
  <si>
    <t>necromancer</t>
  </si>
  <si>
    <t>shepherd</t>
  </si>
  <si>
    <t>skulk</t>
  </si>
  <si>
    <t>cobbler</t>
  </si>
  <si>
    <t>crypt</t>
  </si>
  <si>
    <t>cursedvillage</t>
  </si>
  <si>
    <t>denofsin</t>
  </si>
  <si>
    <t>idol</t>
  </si>
  <si>
    <t>pooka</t>
  </si>
  <si>
    <t>sacredgrove</t>
  </si>
  <si>
    <t>tormentor</t>
  </si>
  <si>
    <t>tragichero</t>
  </si>
  <si>
    <t>vampire</t>
  </si>
  <si>
    <t>werewolf</t>
  </si>
  <si>
    <t>raider</t>
  </si>
  <si>
    <t>hauntedmirror</t>
  </si>
  <si>
    <t>magiclamp</t>
  </si>
  <si>
    <t>goat</t>
  </si>
  <si>
    <t>pasture</t>
  </si>
  <si>
    <t>pouch</t>
  </si>
  <si>
    <t>cursedgold</t>
  </si>
  <si>
    <t>luckycoin</t>
  </si>
  <si>
    <t>wish</t>
  </si>
  <si>
    <t>bat</t>
  </si>
  <si>
    <t>imp</t>
  </si>
  <si>
    <t>zombieapprentice</t>
  </si>
  <si>
    <t>zombiemason</t>
  </si>
  <si>
    <t>zombiespy</t>
  </si>
  <si>
    <t>ghost</t>
  </si>
  <si>
    <t>badomens</t>
  </si>
  <si>
    <t>delusion</t>
  </si>
  <si>
    <t>envy</t>
  </si>
  <si>
    <t>famine</t>
  </si>
  <si>
    <t>fear</t>
  </si>
  <si>
    <t>greed</t>
  </si>
  <si>
    <t>haunting</t>
  </si>
  <si>
    <t>locusts</t>
  </si>
  <si>
    <t>misery</t>
  </si>
  <si>
    <t>plague</t>
  </si>
  <si>
    <t>poverty</t>
  </si>
  <si>
    <t>war</t>
  </si>
  <si>
    <t>deluded</t>
  </si>
  <si>
    <t>envious</t>
  </si>
  <si>
    <t>miserable</t>
  </si>
  <si>
    <t>twicemiserable</t>
  </si>
  <si>
    <t>lostinthewoods</t>
  </si>
  <si>
    <t>borderguard</t>
  </si>
  <si>
    <t>ducat</t>
  </si>
  <si>
    <t>lackeys</t>
  </si>
  <si>
    <t>actingtroupe</t>
  </si>
  <si>
    <t>cargoship</t>
  </si>
  <si>
    <t>experiment</t>
  </si>
  <si>
    <t>improve</t>
  </si>
  <si>
    <t>flagbearer</t>
  </si>
  <si>
    <t>hideout</t>
  </si>
  <si>
    <t>inventor</t>
  </si>
  <si>
    <t>mountainvillage</t>
  </si>
  <si>
    <t>patron</t>
  </si>
  <si>
    <t>priest</t>
  </si>
  <si>
    <t>research</t>
  </si>
  <si>
    <t>silkmerchant</t>
  </si>
  <si>
    <t>oldwitch</t>
  </si>
  <si>
    <t>recruiter</t>
  </si>
  <si>
    <t>scepter</t>
  </si>
  <si>
    <t>scholar</t>
  </si>
  <si>
    <t>sculptor</t>
  </si>
  <si>
    <t>seer</t>
  </si>
  <si>
    <t>spices</t>
  </si>
  <si>
    <t>swashbuckler</t>
  </si>
  <si>
    <t>treasurer</t>
  </si>
  <si>
    <t>villain</t>
  </si>
  <si>
    <t>cathedral</t>
  </si>
  <si>
    <t>citygate</t>
  </si>
  <si>
    <t>pageant</t>
  </si>
  <si>
    <t>sewers</t>
  </si>
  <si>
    <t>starchart</t>
  </si>
  <si>
    <t>exploration</t>
  </si>
  <si>
    <t>fair</t>
  </si>
  <si>
    <t>silos</t>
  </si>
  <si>
    <t>sinisterplot</t>
  </si>
  <si>
    <t>academy</t>
  </si>
  <si>
    <t>capitalism</t>
  </si>
  <si>
    <t>fleet</t>
  </si>
  <si>
    <t>guildhall</t>
  </si>
  <si>
    <t>piazza</t>
  </si>
  <si>
    <t>roadnetwork</t>
  </si>
  <si>
    <t>barracks</t>
  </si>
  <si>
    <t>innovation</t>
  </si>
  <si>
    <t>canal</t>
  </si>
  <si>
    <t>citadel</t>
  </si>
  <si>
    <t>horn</t>
  </si>
  <si>
    <t>key</t>
  </si>
  <si>
    <t>lantern</t>
  </si>
  <si>
    <t>treasurechest</t>
  </si>
  <si>
    <t>encampment</t>
  </si>
  <si>
    <t>plunder</t>
  </si>
  <si>
    <t>&lt;div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t>
  </si>
  <si>
    <t>Fortune</t>
  </si>
  <si>
    <t>fortune</t>
  </si>
  <si>
    <t>gladiator</t>
  </si>
  <si>
    <t>Gladiateur</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</si>
  <si>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Trésors.&lt;/div&gt;&lt;/div&gt;&lt;br&gt;&lt;/div&gt;&lt;/div&gt;&lt;div class="card-text-coin-icon" style="transform:scale(0.2); top:35px; display: inline;left:190px;"&gt;&lt;div class="card-text-coin-text-container" style="display:inline;"&gt;&lt;div class="card-text-coin-text" style="color: black; display:inline; top:8px;"&gt;&lt;/div&gt;&lt;/div&gt;&lt;/div&gt;&lt;/div&gt;</t>
  </si>
  <si>
    <t>Capitalisme</t>
  </si>
  <si>
    <t>&lt;div class="landscape-text" style="top:14px;"&gt;&lt;div style="display:inline;"&gt;&lt;div style="display:inline; font-size:26px;"&gt;Recevez un Feu follet de sa pile.&lt;/div&gt;&lt;/div&gt;&lt;br&gt;&lt;/div&gt;</t>
  </si>
  <si>
    <t>Don des marais</t>
  </si>
  <si>
    <t>Don de la terre</t>
  </si>
  <si>
    <t>&lt;div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</si>
  <si>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Don des champs</t>
  </si>
  <si>
    <t>&lt;div class="landscape-text" style="top:14px;"&gt;&lt;div style="display:inline;"&gt;&lt;div style="display:inline; font-size:24px;"&gt;Vous pouvez écarter une carte de votre main.&lt;/div&gt;&lt;/div&gt;&lt;br&gt;&lt;/div&gt;</t>
  </si>
  <si>
    <t>&lt;div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</si>
  <si>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</si>
  <si>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&lt;div class="landscape-text" style="top:14px;"&gt;&lt;div style="display:inline;"&gt;&lt;div style="display:inline; font-size:26px;"&gt;Recevez un Argent.&lt;/div&gt;&lt;/div&gt;&lt;br&gt;&lt;/div&gt;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</si>
  <si>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font-size:22px;"&gt;(Conservez ceci jusqu'à la phase Ajustement.)&lt;/div&gt;&lt;/div&gt;&lt;br&gt;&lt;/div&gt;</t>
  </si>
  <si>
    <t>Don de la rivière</t>
  </si>
  <si>
    <t>&lt;div class="landscape-text" style="top:14px;"&gt;&lt;div style="font-weight: bold;"&gt;&lt;div style="display:inline;"&gt;&lt;div style="display:inline; font-size:28px;"&gt;+1 Carte&lt;/div&gt;&lt;/div&gt;&lt;br&gt;&lt;/div&gt;&lt;/div&gt;</t>
  </si>
  <si>
    <t>Don de la mer</t>
  </si>
  <si>
    <t>Don des flammes</t>
  </si>
  <si>
    <t>Don de la lune</t>
  </si>
  <si>
    <t>Don des forêts</t>
  </si>
  <si>
    <t>Don des montagnes</t>
  </si>
  <si>
    <t>&lt;div class="landscape-text" style="top:14px;"&gt;&lt;div style="display:inline;"&gt;&lt;div style="display:inline; font-size:20px;"&gt;Vous pouvez défausser 3 cartes pour recevoir un Or.&lt;/div&gt;&lt;/div&gt;&lt;br&gt;&lt;/div&gt;</t>
  </si>
  <si>
    <t>Don du ciel</t>
  </si>
  <si>
    <t>&lt;div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</si>
  <si>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Don du soleil</t>
  </si>
  <si>
    <t>&lt;div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</si>
  <si>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Don du vent</t>
  </si>
  <si>
    <t>&lt;div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t>
  </si>
  <si>
    <t>Sauna</t>
  </si>
  <si>
    <t>Trou dans la glace</t>
  </si>
  <si>
    <t>&lt;div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t>
  </si>
  <si>
    <t>Vœu</t>
  </si>
  <si>
    <t>&lt;div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</si>
  <si>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&lt;div class="landscape-text" style="top:0px;"&gt;&lt;div style="display:inline;"&gt;&lt;div style="display:inline; font-size:20px;"&gt;Au début de votre phase Achat, rendez Envoûté, et&lt;/div&gt;&lt;/div&gt;&lt;br&gt;&lt;div style="display:inline;"&gt;&lt;div style="display:inline; font-size:20px;"&gt;vous ne pouvez pas acheter de cartes Action à ce tour.&lt;/div&gt;&lt;/div&gt;&lt;br&gt;&lt;/div&gt;</t>
  </si>
  <si>
    <t>Envoûté</t>
  </si>
  <si>
    <t>&lt;div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</si>
  <si>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Jalous</t>
  </si>
  <si>
    <t>&lt;div class="landscape-text" style="top:2px;"&gt;&lt;div class="card-text-vp-icon-container" style="display:inline; transform:scale(0.55); top:0px;left:200px;"&gt;&lt;div class="card-text-vp-text-container"&gt;&lt;div class="card-text-vp-text" style="top:8px;"&gt;-2&lt;/div&gt;&lt;/div&gt;&lt;div class="card-text-vp-icon"&gt;&lt;/div&gt;&lt;/div&gt;&lt;/div&gt;</t>
  </si>
  <si>
    <t>En détresse</t>
  </si>
  <si>
    <t>&lt;div class="landscape-text" style="top:2px;"&gt;&lt;div class="card-text-vp-icon-container" style="display:inline; transform:scale(0.55); top:0px;left:200px;"&gt;&lt;div class="card-text-vp-text-container"&gt;&lt;div class="card-text-vp-text" style="top:8px;"&gt;-4&lt;/div&gt;&lt;/div&gt;&lt;div class="card-text-vp-icon"&gt;&lt;/div&gt;&lt;/div&gt;&lt;/div&gt;</t>
  </si>
  <si>
    <t>En grande détresse</t>
  </si>
  <si>
    <t>&lt;div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</si>
  <si>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Mauvais augure</t>
  </si>
  <si>
    <t>&lt;div class="landscape-text" style="top:0px;"&gt;&lt;div style="display:inline;"&gt;&lt;div style="display:inline; font-size:26px;"&gt;Si vous n'avez pas Envoûté ou Jaloux,&lt;/div&gt;&lt;/div&gt;&lt;br&gt;&lt;div style="display:inline;"&gt;&lt;div style="display:inline; font-size:26px;"&gt;prenez Envoûté.&lt;/div&gt;&lt;/div&gt;&lt;br&gt;&lt;/div&gt;</t>
  </si>
  <si>
    <t>&lt;div class="landscape-text" style="top:0px;"&gt;&lt;div style="display:inline;"&gt;&lt;div style="display:inline; font-size:26px;"&gt;Si vous n'avez pas Envoûté ou Jaloux,&lt;/div&gt;&lt;/div&gt;&lt;br&gt;&lt;div style="display:inline;"&gt;&lt;div style="display:inline; font-size:26px;"&gt;prenez Jaloux.&lt;/div&gt;&lt;/div&gt;&lt;br&gt;&lt;/div&gt;</t>
  </si>
  <si>
    <t>Jalousie</t>
  </si>
  <si>
    <t>&lt;div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</si>
  <si>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Peur</t>
  </si>
  <si>
    <t>&lt;div class="landscape-text" style="top:0px;"&gt;&lt;div style="display:inline;"&gt;&lt;div style="display:inline; font-size:20px;"&gt;Si vous avez au moins 5 cartes en main, défaussez une&lt;/div&gt;&lt;/div&gt;&lt;br&gt;&lt;div style="display:inline;"&gt;&lt;div style="display:inline; font-size:20px;"&gt;carte Action ou Trésor (à défaut, dévoilez votre main).&lt;/div&gt;&lt;/div&gt;&lt;br&gt;&lt;/div&gt;</t>
  </si>
  <si>
    <t>&lt;div class="landscape-text" style="top:14px;"&gt;&lt;div style="display:inline;"&gt;&lt;div style="display:inline; font-size:26px;"&gt;Recevez un Cuivre sur votre pioche.&lt;/div&gt;&lt;/div&gt;&lt;br&gt;&lt;/div&gt;</t>
  </si>
  <si>
    <t>Avidité</t>
  </si>
  <si>
    <t>&lt;div class="landscape-text" style="top:0px;"&gt;&lt;div style="display:inline;"&gt;&lt;div style="display:inline; font-size:26px;"&gt;Si vous avez au moins 4 cartes en main,&lt;/div&gt;&lt;/div&gt;&lt;br&gt;&lt;div style="display:inline;"&gt;&lt;div style="display:inline; font-size:26px;"&gt;placez-en une sur votre pioche.&lt;/div&gt;&lt;/div&gt;&lt;br&gt;&lt;/div&gt;</t>
  </si>
  <si>
    <t>Obsession</t>
  </si>
  <si>
    <t>&lt;div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</si>
  <si>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Sauterelles</t>
  </si>
  <si>
    <t>&lt;div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</si>
  <si>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Détresse</t>
  </si>
  <si>
    <t>&lt;div class="landscape-text" style="top:14px;"&gt;&lt;div style="display:inline;"&gt;&lt;div style="display:inline; font-size:26px;"&gt;Recevez une Malédiction en main.&lt;/div&gt;&lt;/div&gt;&lt;br&gt;&lt;/div&gt;</t>
  </si>
  <si>
    <t>Peste</t>
  </si>
  <si>
    <t>&lt;div class="landscape-text" style="top:14px;"&gt;&lt;div style="display:inline;"&gt;&lt;div style="display:inline; font-size:26px;"&gt;Défaussez jusqu'à avoir 3 cartes en main.&lt;/div&gt;&lt;/div&gt;&lt;br&gt;&lt;/div&gt;</t>
  </si>
  <si>
    <t>Pauvreté</t>
  </si>
  <si>
    <t>Guerre</t>
  </si>
  <si>
    <t>The_field</t>
  </si>
  <si>
    <t>the_flame</t>
  </si>
  <si>
    <t>the_forest</t>
  </si>
  <si>
    <t>the_moon</t>
  </si>
  <si>
    <t>the_mountain</t>
  </si>
  <si>
    <t>the_river</t>
  </si>
  <si>
    <t>the_sea</t>
  </si>
  <si>
    <t>the_sky</t>
  </si>
  <si>
    <t>the_sun</t>
  </si>
  <si>
    <t>the_wind</t>
  </si>
  <si>
    <t>the_swam</t>
  </si>
  <si>
    <t>will-o</t>
  </si>
  <si>
    <t>bad_omens</t>
  </si>
  <si>
    <t>export const Prize_Card = [</t>
  </si>
  <si>
    <t>"trustysteed",</t>
  </si>
  <si>
    <t>"followers",</t>
  </si>
  <si>
    <t>Aqueduc</t>
  </si>
  <si>
    <t>theearthsgift</t>
  </si>
  <si>
    <t>thefieldsgift</t>
  </si>
  <si>
    <t>theflamesgift</t>
  </si>
  <si>
    <t>theforestsgift</t>
  </si>
  <si>
    <t>themoonsgift</t>
  </si>
  <si>
    <t>themountainsgift</t>
  </si>
  <si>
    <t>theriversgift</t>
  </si>
  <si>
    <t>theseasgift</t>
  </si>
  <si>
    <t>theskysgift</t>
  </si>
  <si>
    <t>thesunsgift</t>
  </si>
  <si>
    <t>theswampsgift</t>
  </si>
  <si>
    <t>thewindsgift</t>
  </si>
  <si>
    <t>ball</t>
  </si>
  <si>
    <t>flagArt</t>
  </si>
  <si>
    <t>the_earth</t>
  </si>
  <si>
    <t>warart</t>
  </si>
  <si>
    <t>&lt;div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t>
  </si>
  <si>
    <t>Berger</t>
  </si>
  <si>
    <t>Labyrinthe</t>
  </si>
  <si>
    <t>&lt;div class="landscape-text" style="top:0px;"&gt;&lt;div style="display:inline;"&gt;&lt;div style="display:inline; font-size:18.5px;"&gt;Pour le décompte,         &lt;div class="card-text-vp-icon-container" style="display:inline; transform:scale(0.18); top:8px;left:160px;"&gt;&lt;div class="card-text-vp-text-container"&gt;&lt;div class="card-text-vp-text" style="top:8px;"&gt;4&lt;/div&gt;&lt;/div&gt;&lt;div class="card-text-vp-icon"&gt;&lt;/div&gt;&lt;/div&gt;par carte Action de nom différent&lt;/div&gt;&lt;/div&gt;&lt;br&gt;&lt;div style="display:inline;"&gt;&lt;div style="display:inline; font-size:18.5px;"&gt;dont vous avez au moins 3 exemplaires.&lt;/div&gt;&lt;/div&gt;&lt;br&gt;&lt;/div&gt;</t>
  </si>
  <si>
    <t>Verger</t>
  </si>
  <si>
    <t>Patricien</t>
  </si>
  <si>
    <t>patrician</t>
  </si>
  <si>
    <t>emporium</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</si>
  <si>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t>
  </si>
  <si>
    <t>Colons</t>
  </si>
  <si>
    <t>settlers</t>
  </si>
  <si>
    <t>&lt;div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t>
  </si>
  <si>
    <t>catapult</t>
  </si>
  <si>
    <t>Catapulte</t>
  </si>
  <si>
    <t>&lt;div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t>
  </si>
  <si>
    <t>Châteaux</t>
  </si>
  <si>
    <t>&lt;div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t>
  </si>
  <si>
    <t>Archives</t>
  </si>
  <si>
    <t>&lt;div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t>
  </si>
  <si>
    <t>Capital</t>
  </si>
  <si>
    <t>Forum</t>
  </si>
  <si>
    <t>Sort</t>
  </si>
  <si>
    <t>Course de char</t>
  </si>
  <si>
    <t>chariot_race</t>
  </si>
  <si>
    <t>&lt;div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t>
  </si>
  <si>
    <t>Faubourg</t>
  </si>
  <si>
    <t>city_quarter</t>
  </si>
  <si>
    <t>&lt;div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t>
  </si>
  <si>
    <t>Couronne</t>
  </si>
  <si>
    <t>&lt;div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t>
  </si>
  <si>
    <t>Magicienne</t>
  </si>
  <si>
    <t>&lt;div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t>
  </si>
  <si>
    <t>Marché agricole</t>
  </si>
  <si>
    <t>&lt;div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t>
  </si>
  <si>
    <t>Jardinière</t>
  </si>
  <si>
    <t>&lt;div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t>
  </si>
  <si>
    <t>Légionnaire</t>
  </si>
  <si>
    <t>&lt;div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t>
  </si>
  <si>
    <t>Seigneur</t>
  </si>
  <si>
    <t>&lt;div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t>
  </si>
  <si>
    <t>Forgeron royal</t>
  </si>
  <si>
    <t>&lt;div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t>
  </si>
  <si>
    <t>Sacrifice</t>
  </si>
  <si>
    <t>Temple</t>
  </si>
  <si>
    <t>Villa</t>
  </si>
  <si>
    <t>&lt;div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t>
  </si>
  <si>
    <t>villaArt</t>
  </si>
  <si>
    <t>Chasse fantastique</t>
  </si>
  <si>
    <t>wild_hunt</t>
  </si>
  <si>
    <t>Arène</t>
  </si>
  <si>
    <t>&lt;div class="landscape-text" style="top:0px;"&gt;&lt;div style="display:inline;"&gt;&lt;div style="display:inline; font-size:20px;"&gt;Pour le décompte,         &lt;div class="card-text-vp-icon-container" style="display:inline; transform:scale(0.18); top:8px;left:211px;"&gt;&lt;div class="card-text-vp-text-container"&gt;&lt;div class="card-text-vp-text" style="top:8px;"&gt;-2&lt;/div&gt;&lt;/div&gt;&lt;div class="card-text-vp-icon"&gt;&lt;/div&gt;&lt;/div&gt;pour chaque Argent&lt;/div&gt;&lt;/div&gt;&lt;br&gt;&lt;div style="display:inline;"&gt;&lt;div style="display:inline; font-size:20px;"&gt;et chaque Or que vous avez.&lt;/div&gt;&lt;/div&gt;&lt;br&gt;&lt;/div&gt;</t>
  </si>
  <si>
    <t>Fort des bandits</t>
  </si>
  <si>
    <t>bandit_fort</t>
  </si>
  <si>
    <t>&lt;div class="landscape-text" style="top:0px;"&gt;&lt;div style="display:inline;"&gt;&lt;div style="display:inline; font-size:20px;"&gt;Recevez 2 Cuivres et une carte non-Victoire&lt;/div&gt;&lt;/div&gt;&lt;br&gt;&lt;div style="display:inline;"&gt;&lt;div style="display:inline; font-size:20px;"&gt;coûtant jusqu'à      &lt;div class="card-text-coin-icon" style="transform:scale(0.2); top:35px; display: inline;left:265px;"&gt;&lt;div class="card-text-coin-text-container" style="display:inline;"&gt;&lt;div class="card-text-coin-text" style="color: black; display:inline; top:8px;"&gt;5&lt;/div&gt;&lt;/div&gt;&lt;/div&gt;.&lt;/div&gt;&lt;/div&gt;&lt;br&gt;&lt;/div&gt;</t>
  </si>
  <si>
    <t>Banquet</t>
  </si>
  <si>
    <t>Colonnade</t>
  </si>
  <si>
    <t>Basilique</t>
  </si>
  <si>
    <t>Bains</t>
  </si>
  <si>
    <t>Champ de bataille</t>
  </si>
  <si>
    <t>&lt;div class="landscape-text" style="top:0px;"&gt;&lt;div style="display:inline;"&gt;&lt;div style="display:inline; font-size:21px;"&gt;Recevez 2 Argents.&lt;/div&gt;&lt;/div&gt;&lt;br&gt;&lt;div style="display:inline;"&gt;&lt;div style="display:inline; font-size:21px;"&gt;         par Argent que vous avez reçu à ce tour.&lt;/div&gt;&lt;/div&gt;&lt;br&gt;&lt;div class="card-text-vp-icon-container" style="display:inline; transform:scale(0.18); top:38px;left:51px;"&gt;&lt;div class="card-text-vp-text-container"&gt;&lt;div class="card-text-vp-text" style="top:8px;"&gt;+1&lt;/div&gt;&lt;/div&gt;&lt;div class="card-text-vp-icon"&gt;&lt;/div&gt;&lt;/div&gt;&lt;/div&gt;</t>
  </si>
  <si>
    <t>Conquête</t>
  </si>
  <si>
    <t>&lt;div class="landscape-text" style="top:0px;"&gt;&lt;div style="font-weight: bold;"&gt;&lt;div style="display:inline;"&gt;&lt;div style="display:inline; font-size:22px;"&gt;+1 Achat&lt;/div&gt;&lt;/div&gt;&lt;br&gt;&lt;/div&gt;&lt;div style="display:inline;"&gt;&lt;div style="display:inline; font-size:22px;"&gt;Recevez un Argent.&lt;/div&gt;&lt;/div&gt;&lt;br&gt;&lt;/div&gt;</t>
  </si>
  <si>
    <t>Trouée</t>
  </si>
  <si>
    <t>Profanation</t>
  </si>
  <si>
    <t>defiled_shrine</t>
  </si>
  <si>
    <t>&lt;div class="landscape-text" style="top:14px;"&gt;&lt;div style="display:inline;"&gt;&lt;div style="display:inline; font-size:21px;"&gt;Recevez une Province. Dans ce cas,         .&lt;/div&gt;&lt;/div&gt;&lt;br&gt;&lt;div class="card-text-vp-icon-container" style="display:inline; transform:scale(0.18); top:7px;left:369px;"&gt;&lt;div class="card-text-vp-text-container"&gt;&lt;div class="card-text-vp-text" style="top:8px;"&gt;+9&lt;/div&gt;&lt;/div&gt;&lt;div class="card-text-vp-icon"&gt;&lt;/div&gt;&lt;/div&gt;&lt;/div&gt;</t>
  </si>
  <si>
    <t>Domination</t>
  </si>
  <si>
    <t>Fontaine</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</si>
  <si>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transform:scale(0.17); top:1px;left:168px;"&gt;&lt;div class="card-text-vp-text-container"&gt;&lt;div class="card-text-vp-text" style="top:8px;"&gt;5&lt;/div&gt;&lt;/div&gt;&lt;div class="card-text-vp-icon"&gt;&lt;/div&gt;&lt;/div&gt;&lt;/div&gt;</t>
  </si>
  <si>
    <t>KeepArt</t>
  </si>
  <si>
    <t>Col</t>
  </si>
  <si>
    <t>mountain_pass</t>
  </si>
  <si>
    <t>&lt;div class="landscape-text" style="top:0px;"&gt;&lt;div style="display:inline;"&gt;&lt;div style="display:inline; font-size:18.5px;"&gt;Pour le décompte,         &lt;div class="card-text-vp-icon-container" style="display:inline; transform:scale(0.18); top:7px;left:189px;"&gt;&lt;div class="card-text-vp-text-container"&gt;&lt;div class="card-text-vp-text" style="top:8px;"&gt;2&lt;/div&gt;&lt;/div&gt;&lt;div class="card-text-vp-icon"&gt;&lt;/div&gt;&lt;/div&gt;par carte de nom différent&lt;/div&gt;&lt;/div&gt;&lt;br&gt;&lt;div style="display:inline;"&gt;&lt;div style="display:inline; font-size:18.5px;"&gt;que vous avez.&lt;/div&gt;&lt;/div&gt;&lt;br&gt;&lt;/div&gt;</t>
  </si>
  <si>
    <t>&lt;div class="landscape-text" style="top:0px;"&gt;&lt;div style="display:inline;"&gt;&lt;div style="display:inline; font-size:16.5px;"&gt;Pour le décompte,        par carte de la pile choisie que vous avez.&lt;/div&gt;&lt;/div&gt;&lt;br&gt;&lt;div class="horizontal-line" style="width:200px; height:3px;"&gt;&lt;/div&gt;&lt;div style="position:relative; top:0px;"&gt;&lt;div style="line-height:12px;"&gt;&lt;div style="display:inline;"&gt;&lt;div style="display:inline; font-size:17px;"&gt;Mise en place : choisissez au hasard&lt;/div&gt;&lt;/div&gt;&lt;br&gt;&lt;div style="display:inline;"&gt;&lt;div style="display:inline; font-size:17px;"&gt;une pile de cartes Action de la réserve.&lt;/div&gt;&lt;/div&gt;&lt;br&gt;&lt;/div&gt;&lt;/div&gt;&lt;div class="card-text-vp-icon-container" style="display:inline; transform:scale(0.16); top:9px;left:142px;"&gt;&lt;div class="card-text-vp-text-container"&gt;&lt;div class="card-text-vp-text" style="top:8px;"&gt;2&lt;/div&gt;&lt;/div&gt;&lt;div class="card-text-vp-icon"&gt;&lt;/div&gt;&lt;/div&gt;&lt;/div&gt;</t>
  </si>
  <si>
    <t>Obélisque</t>
  </si>
  <si>
    <t>Musée</t>
  </si>
  <si>
    <t>&lt;div class="landscape-text" style="top:0px;"&gt;&lt;div style="display:inline;"&gt;&lt;div style="display:inline; font-size:18.5px;"&gt;Pour le décompte,          &lt;div class="card-text-vp-icon-container" style="display:inline; transform:scale(0.18); top:8px;left:250px;"&gt;&lt;div class="card-text-vp-text-container"&gt;&lt;div class="card-text-vp-text" style="top:8px;"&gt;3&lt;/div&gt;&lt;/div&gt;&lt;div class="card-text-vp-icon"&gt;&lt;/div&gt;&lt;/div&gt;par lot de&lt;/div&gt;&lt;/div&gt;&lt;br&gt;&lt;div style="display:inline;"&gt;&lt;div style="display:inline; font-size:18.5px;"&gt;Cuivre - Argent - Or que vous avez.&lt;/div&gt;&lt;/div&gt;&lt;br&gt;&lt;/div&gt;</t>
  </si>
  <si>
    <t>&lt;div class="landscape-text" style="top:0px;"&gt;&lt;div style="display:inline;"&gt;&lt;div style="display:inline; font-size:19px;"&gt;Recevez une Malédiction. Dans ce cas, écartez&lt;/div&gt;&lt;/div&gt;&lt;br&gt;&lt;div style="display:inline;"&gt;&lt;div style="display:inline; font-size:19px;"&gt;une carte de votre main.            par       &lt;div class="card-text-coin-icon" style="transform:scale(0.2); top:36px; display: inline;left:294px;"&gt;&lt;div class="card-text-coin-text-container" style="display:inline;"&gt;&lt;div class="card-text-coin-text" style="color: black; display:inline; top:8px;"&gt;1&lt;/div&gt;&lt;/div&gt;&lt;/div&gt;de son coût.&lt;/div&gt;&lt;/div&gt;&lt;br&gt;&lt;div class="card-text-vp-icon-container" style="display:inline; transform:scale(0.19); top:37px;left:240px;"&gt;&lt;div class="card-text-vp-text-container"&gt;&lt;div class="card-text-vp-text" style="top:8px;"&gt;+1&lt;/div&gt;&lt;/div&gt;&lt;div class="card-text-vp-icon"&gt;&lt;/div&gt;&lt;/div&gt;&lt;/div&gt;</t>
  </si>
  <si>
    <t>Rituel</t>
  </si>
  <si>
    <t>Palais</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</si>
  <si>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transform:scale(0.19); top:8px;left:220px;"&gt;&lt;div class="card-text-vp-text-container"&gt;&lt;div class="card-text-vp-text" style="top:8px;"&gt;+1&lt;/div&gt;&lt;/div&gt;&lt;div class="card-text-vp-icon"&gt;&lt;/div&gt;&lt;/div&gt;&lt;/div&gt;</t>
  </si>
  <si>
    <t>salt_the_earth</t>
  </si>
  <si>
    <t>Taxe</t>
  </si>
  <si>
    <t>TaxArt</t>
  </si>
  <si>
    <t>&lt;div class="landscape-text" style="top:0px;"&gt;&lt;div style="display:inline;"&gt;&lt;div style="display:inline; font-size:20px;"&gt;Pour le décompte,        &lt;div class="card-text-vp-icon-container" style="display:inline; transform:scale(0.18); top:8px;left:200px;"&gt;&lt;div class="card-text-vp-text-container"&gt;&lt;div class="card-text-vp-text" style="top:8px;"&gt;1&lt;/div&gt;&lt;/div&gt;&lt;div class="card-text-vp-icon"&gt;&lt;/div&gt;&lt;/div&gt;par carte non-Victoire&lt;/div&gt;&lt;/div&gt;&lt;br&gt;&lt;div style="display:inline;"&gt;&lt;div style="display:inline; font-size:20px;"&gt;dont la pile de la réserve est vide que vous avez.&lt;/div&gt;&lt;/div&gt;&lt;br&gt;&lt;/div&gt;</t>
  </si>
  <si>
    <t>&lt;div class="landscape-text" style="top:14px;"&gt;&lt;div style="display:inline;"&gt;&lt;div style="display:inline; font-size:21px;"&gt;Lorsque vous écartez une carte,         &lt;div class="card-text-vp-icon-container" style="display:inline; transform:scale(0.18); top:7px;left:353px;"&gt;&lt;div class="card-text-vp-text-container"&gt;&lt;div class="card-text-vp-text" style="top:8px;"&gt;+1&lt;/div&gt;&lt;/div&gt;&lt;div class="card-text-vp-icon"&gt;&lt;/div&gt;&lt;/div&gt;.&lt;/div&gt;&lt;/div&gt;&lt;br&gt;&lt;/div&gt;</t>
  </si>
  <si>
    <t>Tombe</t>
  </si>
  <si>
    <t>Tour</t>
  </si>
  <si>
    <t>&lt;div class="landscape-text" style="top:0px;"&gt;&lt;div style="display:inline;"&gt;&lt;div style="display:inline; font-size:21px;"&gt;Recevez un Domaine. Dans ce cas,&lt;/div&gt;&lt;/div&gt;&lt;br&gt;&lt;div style="display:inline;"&gt;&lt;div style="display:inline; font-size:21px;"&gt;          par carte que vous avez reçue à ce tour.&lt;/div&gt;&lt;/div&gt;&lt;br&gt;&lt;div class="card-text-vp-icon-container" style="display:inline; transform:scale(0.18); top:37px;left:58px;"&gt;&lt;div class="card-text-vp-text-container"&gt;&lt;div class="card-text-vp-text" style="top:8px;"&gt;+1&lt;/div&gt;&lt;/div&gt;&lt;div class="card-text-vp-icon"&gt;&lt;/div&gt;&lt;/div&gt;&lt;/div&gt;</t>
  </si>
  <si>
    <t>Triomphe</t>
  </si>
  <si>
    <t>triumphal_arc</t>
  </si>
  <si>
    <t>triumphArt</t>
  </si>
  <si>
    <t>&lt;div class="landscape-text" style="top:0px;"&gt;&lt;div style="display:inline;"&gt;&lt;div style="display:inline; font-size:18px;"&gt;Pour le décompte,          &lt;div class="card-text-vp-icon-container" style="display:inline; transform:scale(0.18); top:8px;left:170px;"&gt;&lt;div class="card-text-vp-text-container"&gt;&lt;div class="card-text-vp-text" style="top:8px;"&gt;3&lt;/div&gt;&lt;/div&gt;&lt;div class="card-text-vp-icon"&gt;&lt;/div&gt;&lt;/div&gt;par exemplaire de la deuxième&lt;/div&gt;&lt;/div&gt;&lt;br&gt;&lt;div style="display:inline;"&gt;&lt;div style="display:inline; font-size:18px;"&gt;carte Action la plus fréquente parmi vos cartes.&lt;/div&gt;&lt;/div&gt;&lt;br&gt;&lt;/div&gt;</t>
  </si>
  <si>
    <t>Arc de triomphe</t>
  </si>
  <si>
    <t>&lt;div class="landscape-text" style="top:0px;"&gt;&lt;div style="display:inline;"&gt;&lt;div style="display:inline; font-size:20px;"&gt;Pour le décompte,         &lt;div class="card-text-vp-icon-container" style="display:inline; transform:scale(0.18); top:8px;left:225px;"&gt;&lt;div class="card-text-vp-text-container"&gt;&lt;div class="card-text-vp-text" style="top:8px;"&gt;-1&lt;/div&gt;&lt;/div&gt;&lt;div class="card-text-vp-icon"&gt;&lt;/div&gt;&lt;/div&gt;par carte, hormis&lt;/div&gt;&lt;/div&gt;&lt;br&gt;&lt;div style="display:inline;"&gt;&lt;div style="display:inline; font-size:20px;"&gt;les 15 premières.&lt;/div&gt;&lt;/div&gt;&lt;br&gt;&lt;/div&gt;</t>
  </si>
  <si>
    <t>Rempart</t>
  </si>
  <si>
    <t>&lt;div class="landscape-text" style="top:0px;"&gt;&lt;div style="display:inline;"&gt;&lt;div style="display:inline; font-size:20px;"&gt;Pour le décompte,         &lt;div class="card-text-vp-icon-container" style="display:inline; transform:scale(0.18); top:8px;left:195px;"&gt;&lt;div class="card-text-vp-text-container"&gt;&lt;div class="card-text-vp-text" style="top:8px;"&gt;-3&lt;/div&gt;&lt;/div&gt;&lt;div class="card-text-vp-icon"&gt;&lt;/div&gt;&lt;/div&gt;par carte dont vous avez&lt;/div&gt;&lt;/div&gt;&lt;br&gt;&lt;div style="display:inline;"&gt;&lt;div style="display:inline; font-size:20px;"&gt;exactement un exemplaire.&lt;/div&gt;&lt;/div&gt;&lt;br&gt;&lt;/div&gt;</t>
  </si>
  <si>
    <t>Tanière des loups</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</si>
  <si>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transform:scale(0.19); top:8px;left:220px;"&gt;&lt;div class="card-text-vp-text-container"&gt;&lt;div class="card-text-vp-text" style="top:8px;"&gt;+1&lt;/div&gt;&lt;/div&gt;&lt;div class="card-text-vp-icon"&gt;&lt;/div&gt;&lt;/div&gt;&lt;/div&gt;</t>
  </si>
  <si>
    <t>Mariage</t>
  </si>
  <si>
    <t>&lt;div class="landscape-text" style="top:14px;"&gt;&lt;div style="display:inline;"&gt;&lt;div style="display:inline; font-size:18px;"&gt;Si votre pioche et votre défausse sont vides, recevez 3 Ors.&lt;/div&gt;&lt;/div&gt;&lt;br&gt;&lt;/div&gt;</t>
  </si>
  <si>
    <t>Manne</t>
  </si>
  <si>
    <t>&lt;div class="landscape-text" style="top:0px;"&gt;&lt;div style="line-height:17px;"&gt;&lt;div style="display:inline;"&gt;&lt;div style="display:inline; font-size:17px;"&gt;Après ce tour, prenez en main toutes les cartes de votre pioche&lt;/div&gt;&lt;/div&gt;&lt;br&gt;&lt;div style="display:inline;"&gt;&lt;div style="display:inline; font-size:17px;"&gt;et de votre défausse, écartez-en autant que vous le souhaitez,&lt;/div&gt;&lt;/div&gt;&lt;br&gt;&lt;div style="display:inline;"&gt;&lt;div style="display:inline; font-size:17px;"&gt;mélangez votre main à votre pioche, puis piochez 5 cartes.&lt;/div&gt;&lt;/div&gt;&lt;br&gt;&lt;/div&gt;&lt;/div&gt;</t>
  </si>
  <si>
    <t>Donation</t>
  </si>
  <si>
    <t>farmers%27</t>
  </si>
  <si>
    <t>royal_black</t>
  </si>
  <si>
    <t>&lt;div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t>
  </si>
  <si>
    <t>bustlingvillage</t>
  </si>
  <si>
    <t>Village en effervescence</t>
  </si>
  <si>
    <t>bustling_village</t>
  </si>
  <si>
    <t>&lt;div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t>
  </si>
  <si>
    <t>&lt;div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</si>
  <si>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t>
  </si>
  <si>
    <t>&lt;div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</si>
  <si>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t>
  </si>
  <si>
    <t>&lt;div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t>
  </si>
  <si>
    <t>&lt;div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</si>
  <si>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</si>
  <si>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</si>
  <si>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t>
  </si>
  <si>
    <t>&lt;div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</si>
  <si>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t>
  </si>
  <si>
    <t>Dame Anna</t>
  </si>
  <si>
    <t>Dame Josephine</t>
  </si>
  <si>
    <t>Dame Molly</t>
  </si>
  <si>
    <t>Dame Natalie</t>
  </si>
  <si>
    <t>Dame Sylvia</t>
  </si>
  <si>
    <t>Sir Bailey</t>
  </si>
  <si>
    <t>Sir Destry</t>
  </si>
  <si>
    <t>Sir Martin</t>
  </si>
  <si>
    <t>Sir Michael</t>
  </si>
  <si>
    <t>Sir Vander</t>
  </si>
  <si>
    <t>&lt;div class="landscape-text" style="top:0px;"&gt;&lt;div style="display:inline;"&gt;&lt;div style="display:inline; font-size:22px;"&gt;Au début de votre tour, vous pouvez&lt;/div&gt;&lt;/div&gt;&lt;br&gt;&lt;div style="display:inline;"&gt;&lt;div style="display:inline; font-size:22px;"&gt;défausser une carte pour appliquer une Aubaine.&lt;/div&gt;&lt;/div&gt;&lt;br&gt;&lt;/div&gt;</t>
  </si>
  <si>
    <t>Perdu dans les bois</t>
  </si>
  <si>
    <t>lost_in_the</t>
  </si>
  <si>
    <t>wolf_den</t>
  </si>
  <si>
    <t>&lt;div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</si>
  <si>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Druide</t>
  </si>
  <si>
    <t>Barde</t>
  </si>
  <si>
    <t>Exorciste</t>
  </si>
  <si>
    <t>Crypte</t>
  </si>
  <si>
    <t>Idole</t>
  </si>
  <si>
    <t>&lt;div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</si>
  <si>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Changelin</t>
  </si>
  <si>
    <t>blessed_village</t>
  </si>
  <si>
    <t>Cimetière</t>
  </si>
  <si>
    <t>&lt;div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</si>
  <si>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Cordonnier</t>
  </si>
  <si>
    <t>&lt;div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</si>
  <si>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Conclave</t>
  </si>
  <si>
    <t>Pooka</t>
  </si>
  <si>
    <t>Vampire</t>
  </si>
  <si>
    <t>&lt;div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</si>
  <si>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</si>
  <si>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cursed_village</t>
  </si>
  <si>
    <t>&lt;div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</si>
  <si>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Antre du pêché</t>
  </si>
  <si>
    <t>den_of_sin</t>
  </si>
  <si>
    <t>Atelier du diable</t>
  </si>
  <si>
    <t>devil%27s_</t>
  </si>
  <si>
    <t>&lt;div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</si>
  <si>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</si>
  <si>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Chien fidèle</t>
  </si>
  <si>
    <t>&lt;div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</si>
  <si>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Ville fantôme</t>
  </si>
  <si>
    <t>&lt;div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</si>
  <si>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Gardienne</t>
  </si>
  <si>
    <t>faithful_hound</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</si>
  <si>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</si>
  <si>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</si>
  <si>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Monastère</t>
  </si>
  <si>
    <t>ghost_town</t>
  </si>
  <si>
    <t>&lt;div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</si>
  <si>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Veilleur de nuit</t>
  </si>
  <si>
    <t>night_watch</t>
  </si>
  <si>
    <t>Pixie</t>
  </si>
  <si>
    <t>&lt;div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t>
  </si>
  <si>
    <t>Razzia</t>
  </si>
  <si>
    <t>&lt;div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</si>
  <si>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Bois sacré</t>
  </si>
  <si>
    <t>sacred_grove</t>
  </si>
  <si>
    <t>secret_cave</t>
  </si>
  <si>
    <t>Grotte secrète</t>
  </si>
  <si>
    <t>Village béni</t>
  </si>
  <si>
    <t>Village maudit</t>
  </si>
  <si>
    <t>&lt;div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</si>
  <si>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Malandrin</t>
  </si>
  <si>
    <t>&lt;div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</si>
  <si>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Persécuteur</t>
  </si>
  <si>
    <t>&lt;div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</si>
  <si>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Héros de tragédie</t>
  </si>
  <si>
    <t>tragic_hero</t>
  </si>
  <si>
    <t>Traqueur</t>
  </si>
  <si>
    <t>&lt;div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t>
  </si>
  <si>
    <t>&lt;div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t>
  </si>
  <si>
    <t>Loup-garou</t>
  </si>
  <si>
    <t>bie_appre</t>
  </si>
  <si>
    <t>bie_mas</t>
  </si>
  <si>
    <t>bie_spy</t>
  </si>
  <si>
    <t>lucky_coin</t>
  </si>
  <si>
    <t>Promo</t>
  </si>
  <si>
    <t>avanto</t>
  </si>
  <si>
    <t>sauna</t>
  </si>
  <si>
    <t>Envy</t>
  </si>
  <si>
    <t>humble_castle</t>
  </si>
  <si>
    <t>crumbling_castle</t>
  </si>
  <si>
    <t>small_castle</t>
  </si>
  <si>
    <t>haunted_castle</t>
  </si>
  <si>
    <t>opulent_castle</t>
  </si>
  <si>
    <t>sprawling_castle</t>
  </si>
  <si>
    <t>grand_castle</t>
  </si>
  <si>
    <t>king%27s_castle</t>
  </si>
  <si>
    <t>rocks</t>
  </si>
  <si>
    <t>haunted_mirror</t>
  </si>
  <si>
    <t>magic_lamp</t>
  </si>
  <si>
    <t>cursed_gold</t>
  </si>
  <si>
    <t>batArt</t>
  </si>
  <si>
    <t>_chest</t>
  </si>
  <si>
    <t>crop_rota</t>
  </si>
  <si>
    <t>road_network</t>
  </si>
  <si>
    <t>flag_bearer</t>
  </si>
  <si>
    <t>sinister_plot</t>
  </si>
  <si>
    <t>star_chart</t>
  </si>
  <si>
    <t>city_gate</t>
  </si>
  <si>
    <t>silk_merch</t>
  </si>
  <si>
    <t>old_witch</t>
  </si>
  <si>
    <t>mountain_village</t>
  </si>
  <si>
    <t>acting_troupe</t>
  </si>
  <si>
    <t>cargo_ship</t>
  </si>
  <si>
    <t>border_guard</t>
  </si>
  <si>
    <t>Fort</t>
  </si>
  <si>
    <t>Fou</t>
  </si>
  <si>
    <t>&lt;div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t>
  </si>
  <si>
    <t>Cabane</t>
  </si>
  <si>
    <t>&lt;div class="card-text" style="top:73px;"&gt;&lt;div style="font-weight: bold;"&gt;&lt;div style="display:inline;"&gt;+2 Actions&lt;/div&gt;&lt;br&gt;&lt;/div&gt;&lt;/div&gt;</t>
  </si>
  <si>
    <t>Nécropole</t>
  </si>
  <si>
    <t>&lt;div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</si>
  <si>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Domaine luxuriant</t>
  </si>
  <si>
    <t>Emporium</t>
  </si>
  <si>
    <t>devilsworkshop</t>
  </si>
  <si>
    <t>willowisp</t>
  </si>
  <si>
    <t>&lt;div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</si>
  <si>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BanditArt</t>
  </si>
  <si>
    <t>&lt;div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</si>
  <si>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t</t>
  </si>
  <si>
    <t>Cache</t>
  </si>
  <si>
    <t>coinoftherealm</t>
  </si>
  <si>
    <t>realm</t>
  </si>
  <si>
    <t>Monnaie royale</t>
  </si>
  <si>
    <t>&lt;div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t>
  </si>
  <si>
    <t>Ingénieur</t>
  </si>
  <si>
    <t>Empires</t>
  </si>
  <si>
    <t>Darkages</t>
  </si>
  <si>
    <t>countArt</t>
  </si>
  <si>
    <t>/SageArt</t>
  </si>
  <si>
    <t>&lt;div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</si>
  <si>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Mercenaire</t>
  </si>
  <si>
    <t>Farfadet</t>
  </si>
  <si>
    <t>&lt;div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</si>
  <si>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Machination</t>
  </si>
  <si>
    <t>&lt;div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</si>
  <si>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 xml:space="preserve">Porte </t>
  </si>
  <si>
    <t>&lt;div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</si>
  <si>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Réseau routier</t>
  </si>
  <si>
    <t>&lt;div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</si>
  <si>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t>
  </si>
  <si>
    <t>Cargo</t>
  </si>
  <si>
    <t>Marché noir</t>
  </si>
  <si>
    <t>blackmarket</t>
  </si>
  <si>
    <t>black_market</t>
  </si>
  <si>
    <t>&lt;div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t>
  </si>
  <si>
    <t>Village de montagne</t>
  </si>
  <si>
    <t>&lt;div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t>
  </si>
  <si>
    <t>Ducat</t>
  </si>
  <si>
    <t>Prêtre</t>
  </si>
  <si>
    <t>&lt;div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t>
  </si>
  <si>
    <t>&lt;div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t>
  </si>
  <si>
    <t>Délégué</t>
  </si>
  <si>
    <t>envoy</t>
  </si>
  <si>
    <t>Érudit</t>
  </si>
  <si>
    <t>&lt;div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t>
  </si>
  <si>
    <t>Marchande de soie</t>
  </si>
  <si>
    <t>Sceptre</t>
  </si>
  <si>
    <t>&lt;div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t>
  </si>
  <si>
    <t>&lt;div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</si>
  <si>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t>
  </si>
  <si>
    <t>&lt;div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t>
  </si>
  <si>
    <t>&lt;div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</si>
  <si>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t>
  </si>
  <si>
    <t>warrior</t>
  </si>
  <si>
    <t>champion</t>
  </si>
  <si>
    <t>soldier</t>
  </si>
  <si>
    <t>fugitive</t>
  </si>
  <si>
    <t>disciple</t>
  </si>
  <si>
    <t>teacher</t>
  </si>
  <si>
    <t>hunter</t>
  </si>
  <si>
    <t>Chasseuse de trèsor</t>
  </si>
  <si>
    <t>Championne</t>
  </si>
  <si>
    <t>Héroïne</t>
  </si>
  <si>
    <t>Soldat</t>
  </si>
  <si>
    <t>Fugitif</t>
  </si>
  <si>
    <t>Disciple</t>
  </si>
  <si>
    <t>Maître</t>
  </si>
  <si>
    <t>/hero</t>
  </si>
  <si>
    <t>Guerrière</t>
  </si>
  <si>
    <t>&lt;div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t>
  </si>
  <si>
    <t>&lt;div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t>
  </si>
  <si>
    <t>Pochette</t>
  </si>
  <si>
    <t>Pâturage</t>
  </si>
  <si>
    <t>&lt;div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t>
  </si>
  <si>
    <t>&lt;div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t>
  </si>
  <si>
    <t>Château délabré</t>
  </si>
  <si>
    <t>&lt;div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t>
  </si>
  <si>
    <t>Petit château</t>
  </si>
  <si>
    <t>&lt;div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t>
  </si>
  <si>
    <t>Château hanté</t>
  </si>
  <si>
    <t>&lt;div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t>
  </si>
  <si>
    <t>Somptueux château</t>
  </si>
  <si>
    <t>&lt;div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t>
  </si>
  <si>
    <t>Château prospère</t>
  </si>
  <si>
    <t>Grand château</t>
  </si>
  <si>
    <t>&lt;div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t>
  </si>
  <si>
    <t>Château royal</t>
  </si>
  <si>
    <t>&lt;div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</si>
  <si>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Rocher</t>
  </si>
  <si>
    <t>treasurehunter</t>
  </si>
  <si>
    <t>hero</t>
  </si>
  <si>
    <t>kingscastle</t>
  </si>
  <si>
    <t>&lt;div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</si>
  <si>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t>
  </si>
  <si>
    <t>&lt;div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t>
  </si>
  <si>
    <t>&lt;div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t>
  </si>
  <si>
    <t>&lt;div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t>
  </si>
  <si>
    <t>&lt;div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t>
  </si>
  <si>
    <t>&lt;div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t>
  </si>
  <si>
    <t>&lt;div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t>
  </si>
  <si>
    <t>&lt;div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</si>
  <si>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t>
  </si>
  <si>
    <t>&lt;div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t>
  </si>
  <si>
    <t>&lt;div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</si>
  <si>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font-size:19px;"&gt;&lt;div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</si>
  <si>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font-size:19px;"&gt;&lt;div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</si>
  <si>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font-size:20px;"&gt;&lt;div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</si>
  <si>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font-size:21px;"&gt;&lt;div style="display: inline; font-style: italic;"&gt;(Patrimoine : Or maudit)&lt;/div&gt;&lt;/div&gt;&lt;/div&gt;&lt;br&gt;&lt;/div&gt;&lt;/div&gt;&lt;/div&gt;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</si>
  <si>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</si>
  <si>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</si>
  <si>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t>
  </si>
  <si>
    <t>&lt;div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t>
  </si>
  <si>
    <t>&lt;div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</si>
  <si>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t>
  </si>
  <si>
    <t>hunting_part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</si>
  <si>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t>
  </si>
  <si>
    <t>&lt;div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t>
  </si>
  <si>
    <t>&lt;div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t>
  </si>
  <si>
    <t>&lt;div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t>
  </si>
  <si>
    <t>&lt;div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</si>
  <si>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</si>
  <si>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t>
  </si>
  <si>
    <t>&lt;div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t>
  </si>
  <si>
    <t>&lt;div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t>
  </si>
  <si>
    <t>&lt;div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t>
  </si>
  <si>
    <t>&lt;div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</si>
  <si>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t>
  </si>
  <si>
    <t>&lt;div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</si>
  <si>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t>
  </si>
  <si>
    <t>&lt;div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t>
  </si>
  <si>
    <t>&lt;div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t>
  </si>
  <si>
    <t>Nécromancien</t>
  </si>
  <si>
    <t>&lt;div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</si>
  <si>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Château modeste</t>
  </si>
  <si>
    <t>Zombie apprenti</t>
  </si>
  <si>
    <t>Zombie maçon</t>
  </si>
  <si>
    <t>Zombie espion</t>
  </si>
  <si>
    <t>&lt;div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</si>
  <si>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</si>
  <si>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</si>
  <si>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font-size:21px;"&gt;&lt;div style="display: inline; font-style: italic;"&gt;(Patrimoine : Or maudit)&lt;/div&gt;&lt;/div&gt;&lt;/div&gt;&lt;br&gt;&lt;/div&gt;&lt;/div&gt;&lt;/div&gt;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</si>
  <si>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top:-9px;"&gt;&lt;div style="display:inline;"&gt;&lt;div style="display:inline; font-size:17px;"&gt;Mise en place : placez        sur les piles des Argents et des Ors.&lt;/div&gt;&lt;/div&gt;&lt;br&gt;&lt;/div&gt;&lt;div class="card-text-vp-icon-container" style="display:inline; transform:scale(0.16); top:2px;left:294px;"&gt;&lt;div class="card-text-vp-text-container"&gt;&lt;div class="card-text-vp-text" style="top:8px;"&gt;1&lt;/div&gt;&lt;/div&gt;&lt;div class="card-text-vp-icon"&gt;&lt;/div&gt;&lt;/div&gt;&lt;div class="card-text-vp-icon-container" style="display:inline; transform:scale(0.16); top:24px;left:364px;"&gt;&lt;div class="card-text-vp-text-container"&gt;&lt;div class="card-text-vp-text" style="top:8px;"&gt;&lt;/div&gt;&lt;/div&gt;&lt;div class="card-text-vp-icon"&gt;&lt;/div&gt;&lt;/div&gt;&lt;div class="card-text-vp-icon-container" style="display:inline; transform:scale(0.15); top:50px;left:172px;"&gt;&lt;div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</si>
  <si>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top:24px;left:323px;"&gt;&lt;div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</si>
  <si>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class="card-text-coin-icon" style="transform:scale(0.18); top:0px; display: inline;left:332px;"&gt;&lt;div class="card-text-coin-text-container" style="display:inline;"&gt;&lt;div class="card-text-coin-text" style="color: black; display:inline; top:8px;"&gt;2&lt;/div&gt;&lt;/div&gt;&lt;/div&gt;&lt;div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</si>
  <si>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</si>
  <si>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top:23px;left:296px;"&gt;&lt;div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</si>
  <si>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transform:scale(0.14); top:2px;left:288px;"&gt;&lt;div class="card-text-vp-text-container"&gt;&lt;div class="card-text-vp-text" style="top:8px;"&gt;1&lt;/div&gt;&lt;/div&gt;&lt;div class="card-text-vp-icon"&gt;&lt;/div&gt;&lt;/div&gt;&lt;div class="card-text-vp-icon-container" style="display:inline; transform:scale(0.14); top:18px;left:344px;"&gt;&lt;div class="card-text-vp-text-container"&gt;&lt;div class="card-text-vp-text" style="top:8px;"&gt;&lt;/div&gt;&lt;/div&gt;&lt;div class="card-text-vp-icon"&gt;&lt;/div&gt;&lt;/div&gt;&lt;div class="card-text-vp-icon-container" style="display:inline; transform:scale(0.14); top:38px;left:192px;"&gt;&lt;div class="card-text-vp-text-container"&gt;&lt;div class="card-text-vp-text" style="top:8px;"&gt;2&lt;/div&gt;&lt;/div&gt;&lt;div class="card-text-vp-icon"&gt;&lt;/div&gt;&lt;/div&gt;&lt;/div&gt;</t>
  </si>
  <si>
    <t>&lt;div class="landscape-text" style="top:14px;"&gt;&lt;div style="display:inline;"&gt;&lt;div style="display:inline; font-size:18.5px;"&gt;Pour le décompte,           &lt;div class="card-text-vp-icon-container" style="display:inline; transform:scale(0.18); top:8px;left:162px;"&gt;&lt;div class="card-text-vp-text-container"&gt;&lt;div class="card-text-vp-text" style="top:8px;"&gt;15&lt;/div&gt;&lt;/div&gt;&lt;div class="card-text-vp-icon"&gt;&lt;/div&gt;&lt;/div&gt;si vous avez au moins 10 Cuivres.&lt;/div&gt;&lt;/div&gt;&lt;br&gt;&lt;/div&gt;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</si>
  <si>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top:24px;left:224px;"&gt;&lt;div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</si>
  <si>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&lt;div class="card-text-debt-icon" style="transform:scale(0.15); top:25px; display: inline;left:260px;"&gt;&lt;div class="card-text-debt-text-container" style="display:inline;"&gt;&lt;div class="card-text-debt-text" style="display:inline; top:48px;"&gt;40&lt;/div&gt;&lt;/div&gt;&lt;/div&gt; en terminant par vous.&lt;/div&gt;&lt;/div&gt;&lt;br&gt;&lt;div style="display:inline;"&gt;&lt;div style="display:inline; font-size:15px;"&gt;Le meilleur enchérisseur prend          et les       &lt;div class="card-text-debt-icon" style="transform:scale(0.15); top:45px; display: inline;left:292px;"&gt;&lt;div class="card-text-debt-text-container" style="display:inline;"&gt;&lt;div class="card-text-debt-text" style="display:inline; top:48px;"&gt;&lt;/div&gt;&lt;/div&gt;&lt;/div&gt;de son enchère.&lt;/div&gt;&lt;/div&gt;&lt;br&gt;&lt;/div&gt;&lt;div class="card-text-vp-icon-container" style="display:inline; transform:scale(0.15); top:45px;left:235px;"&gt;&lt;div class="card-text-vp-text-container"&gt;&lt;div class="card-text-vp-text" style="top:8px;"&gt;8&lt;/div&gt;&lt;/div&gt;&lt;div class="card-text-vp-icon"&gt;&lt;/div&gt;&lt;/div&gt;&lt;/div&gt;</t>
  </si>
  <si>
    <t>&lt;div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</si>
  <si>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Envoûtement</t>
  </si>
  <si>
    <t>&lt;div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</si>
  <si>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governor</t>
  </si>
  <si>
    <t>Gouverneur</t>
  </si>
  <si>
    <t>Prince</t>
  </si>
  <si>
    <t>prince</t>
  </si>
  <si>
    <t>&lt;div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t>
  </si>
  <si>
    <t>Ville fortifiée</t>
  </si>
  <si>
    <t>&lt;div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t>
  </si>
  <si>
    <t>Démantelement</t>
  </si>
  <si>
    <t>Capitaine</t>
  </si>
  <si>
    <t>captain</t>
  </si>
  <si>
    <t>church</t>
  </si>
  <si>
    <t>Eglise</t>
  </si>
  <si>
    <t>&lt;div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t>
  </si>
  <si>
    <t>&lt;div class="landscape-text" style="top:0px;"&gt;&lt;div style="display:inline;"&gt;&lt;div style="display:inline; font-size:18px;"&gt;Recevez une carte Action coûtant jusqu'à      &lt;div class="card-text-coin-icon" style="transform:scale(0.18); top:7px; display: inline;left:316px;"&gt;&lt;div class="card-text-coin-text-container" style="display:inline;"&gt;&lt;div class="card-text-coin-text" style="color: black; display:inline; top:8px;"&gt;4&lt;/div&gt;&lt;/div&gt;&lt;/div&gt;. Mettez-la&lt;/div&gt;&lt;/div&gt;&lt;br&gt;&lt;div style="display:inline;"&gt;&lt;div style="display:inline; font-size:18px;"&gt;de côté. Dans ce cas, jouez-la au début de votre prochain tour.&lt;/div&gt;&lt;/div&gt;&lt;br&gt;&lt;/div&gt;</t>
  </si>
  <si>
    <t>summon</t>
  </si>
  <si>
    <t>Convocation</t>
  </si>
  <si>
    <t>walledvillage</t>
  </si>
  <si>
    <t>dismantle</t>
  </si>
  <si>
    <t>walled</t>
  </si>
  <si>
    <t>&lt;div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t>
  </si>
  <si>
    <t>Laquais</t>
  </si>
  <si>
    <t>&lt;div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t>
  </si>
  <si>
    <t>Troupe de théatre</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</si>
  <si>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t>
  </si>
  <si>
    <t>Amélioration</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</si>
  <si>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t>
  </si>
  <si>
    <t>Planque</t>
  </si>
  <si>
    <t>&lt;div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t>
  </si>
  <si>
    <t>Porte-drapeau</t>
  </si>
  <si>
    <t>&lt;div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t>
  </si>
  <si>
    <t>Inventeur</t>
  </si>
  <si>
    <t>&lt;div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t>
  </si>
  <si>
    <t>Recherche</t>
  </si>
  <si>
    <t>&lt;div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t>
  </si>
  <si>
    <t>Mécène</t>
  </si>
  <si>
    <t>&lt;div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t>
  </si>
  <si>
    <t>Expérience</t>
  </si>
  <si>
    <t>&lt;div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t>
  </si>
  <si>
    <t>Recruteur</t>
  </si>
  <si>
    <t>&lt;div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t>
  </si>
  <si>
    <t>Scélérat</t>
  </si>
  <si>
    <t>&lt;div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</si>
  <si>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t>
  </si>
  <si>
    <t>Bretteuse</t>
  </si>
  <si>
    <t>&lt;div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t>
  </si>
  <si>
    <t>Exploration</t>
  </si>
  <si>
    <t>Épices</t>
  </si>
  <si>
    <t>&lt;div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t>
  </si>
  <si>
    <t>Prophète</t>
  </si>
  <si>
    <t>&lt;div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t>
  </si>
  <si>
    <t>Sculptrice</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</si>
  <si>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t>
  </si>
  <si>
    <t>Vieille sorcière</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</si>
  <si>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t>
  </si>
  <si>
    <t>Garde-frontière</t>
  </si>
  <si>
    <t>&lt;div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</si>
  <si>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Académie</t>
  </si>
  <si>
    <t>&lt;div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</si>
  <si>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Caserne</t>
  </si>
  <si>
    <t>&lt;div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</si>
  <si>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Canal</t>
  </si>
  <si>
    <t>&lt;div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</si>
  <si>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Cathédrale</t>
  </si>
  <si>
    <t>&lt;div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</si>
  <si>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</si>
  <si>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Assolement</t>
  </si>
  <si>
    <t>&lt;div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</si>
  <si>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Silos</t>
  </si>
  <si>
    <t>Piazza</t>
  </si>
  <si>
    <t>Innovation</t>
  </si>
  <si>
    <t>&lt;div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</si>
  <si>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Foire</t>
  </si>
  <si>
    <t>&lt;div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</si>
  <si>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Flotte</t>
  </si>
  <si>
    <t>&lt;div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</si>
  <si>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Hôtel de ville</t>
  </si>
  <si>
    <t>&lt;div class="landscape-text" style="top:0px;"&gt;&lt;div style="position:relative; top:10px;"&gt;&lt;div style="line-height:21px;"&gt;&lt;div style="display:inline;"&gt;&lt;div style="display:inline; font-size:21px;"&gt;Au début de votre tour, dévoilez la carte du haut&lt;/div&gt;&lt;/div&gt;&lt;br&gt;&lt;div style="display:inline;"&gt;&lt;div style="display:inline; font-size:21px;"&gt;de votre pioche. Si c'est une carte Action, jouez-la.&lt;/div&gt;&lt;/div&gt;&lt;br&gt;&lt;/div&gt;&lt;/div&gt;&lt;/div&gt;</t>
  </si>
  <si>
    <t>&lt;div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</si>
  <si>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</si>
  <si>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Spectacle</t>
  </si>
  <si>
    <t>&lt;div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</si>
  <si>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Égouts</t>
  </si>
  <si>
    <t>&lt;div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</si>
  <si>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Carte céleste</t>
  </si>
  <si>
    <t>&lt;div class="landscape-text" style="top:0px;"&gt;&lt;div style="position:relative; top:10px;"&gt;&lt;div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</si>
  <si>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Épendage de sel</t>
  </si>
  <si>
    <t>&lt;div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t>
  </si>
  <si>
    <t>PrinceArt</t>
  </si>
  <si>
    <t>&lt;div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t>
  </si>
  <si>
    <t>croprotation</t>
  </si>
  <si>
    <t>&lt;div class="landscape-text" style="top:0px;"&gt;&lt;div style="line-height:17px;"&gt;&lt;div style="display:inline;"&gt;&lt;div style="display:inline; font-size:17px;"&gt;Ajoutez       &lt;div class="card-text-debt-icon" style="transform:scale(0.18); top:2px; display: inline;left:155px;"&gt;&lt;div class="card-text-debt-text-container" style="display:inline;"&gt;&lt;div class="card-text-debt-text" style="display:inline; top:48px;"&gt;2&lt;/div&gt;&lt;/div&gt;&lt;/div&gt;à une pile de la réserve.&lt;/div&gt;&lt;/div&gt;&lt;br&gt;&lt;/div&gt;&lt;div class="horizontal-line" style="width:200px; height:3px;margin-top:4px;"&gt;&lt;/div&gt;&lt;div style="line-height:17px;"&gt;&lt;div style="display:inline;"&gt;&lt;div style="display:inline; font-size:17px;"&gt;Mise en place : ajoutez       &lt;div class="card-text-debt-icon" style="transform:scale(0.18); top:30px; display: inline;left:195px;"&gt;&lt;div class="card-text-debt-text-container" style="display:inline;"&gt;&lt;div class="card-text-debt-text" style="display:inline; top:48px;"&gt;1&lt;/div&gt;&lt;/div&gt;&lt;/div&gt;à chaque pile de la réserve.&lt;/div&gt;&lt;/div&gt;&lt;br&gt;&lt;div style="display:inline;"&gt;&lt;div style="display:inline; font-size:17px;"&gt;Quand un joueur achète une carte, il prend les       &lt;div class="card-text-debt-icon" style="transform:scale(0.17); top:51px; display: inline;left:330px;"&gt;&lt;div class="card-text-debt-text-container" style="display:inline;"&gt;&lt;div class="card-text-debt-text" style="display:inline; top:48px;"&gt;&lt;/div&gt;&lt;/div&gt;&lt;/div&gt;de sa pile.&lt;/div&gt;&lt;/div&gt;&lt;br&gt;&lt;/div&gt;&lt;/div&gt;</t>
  </si>
  <si>
    <t>&lt;div class="landscape-text" style="top:0px;"&gt;&lt;div style="display:inline;"&gt;&lt;div style="display:inline; font-size:17px;"&gt;Lorsque vous recevez une carte Victoire, prenez         &lt;div class="card-text-vp-icon-container" style="display:inline; transform:scale(0.18); top:8px;left:364px;"&gt;&lt;div class="card-text-vp-text-container"&gt;&lt;div class="card-text-vp-text" style="top:8px;"&gt;2&lt;/div&gt;&lt;/div&gt;&lt;div class="card-text-vp-icon"&gt;&lt;/div&gt;&lt;/div&gt;d'ici.&lt;/div&gt;&lt;/div&gt;&lt;br&gt;&lt;div class="horizontal-line" style="width:200px; height:3px;margin-top:6px;"&gt;&lt;/div&gt;&lt;div style="position:relative; top:-5px;"&gt;&lt;div style="display:inline;"&gt;&lt;div style="display:inline; font-size:17px;"&gt;Mise en place : placez ici         par joueur.&lt;/div&gt;&lt;/div&gt;&lt;br&gt;&lt;/div&gt;&lt;div class="card-text-vp-icon-container" style="display:inline; transform:scale(0.18); top:42px;left:268px;"&gt;&lt;div class="card-text-vp-text-container"&gt;&lt;div class="card-text-vp-text" style="top:8px;"&gt;6&lt;/div&gt;&lt;/div&gt;&lt;div class="card-text-vp-icon"&gt;&lt;/div&gt;&lt;/div&gt;&lt;/div&gt;</t>
  </si>
  <si>
    <t>Citadelle</t>
  </si>
  <si>
    <t>Corne</t>
  </si>
  <si>
    <t>Clé</t>
  </si>
  <si>
    <t>Lanterne</t>
  </si>
  <si>
    <t>Coffre</t>
  </si>
  <si>
    <t>{</t>
  </si>
  <si>
    <t xml:space="preserve">  "adventures_amulet":"Amulette",</t>
  </si>
  <si>
    <t xml:space="preserve">  "adventures_artificer":"Maître artisan",</t>
  </si>
  <si>
    <t xml:space="preserve">  "adventures_bridgetroll":"Pont aux trolls",</t>
  </si>
  <si>
    <t xml:space="preserve">  "adventures_caravanguard":"Escorte",</t>
  </si>
  <si>
    <t xml:space="preserve">  "adventures_distantlands":"Terres lointaines",</t>
  </si>
  <si>
    <t xml:space="preserve">  "adventures_dungeon":"Donjon",</t>
  </si>
  <si>
    <t xml:space="preserve">  "adventures_duplicate":"Copie",</t>
  </si>
  <si>
    <t xml:space="preserve">  "adventures_gear":"Equipement",</t>
  </si>
  <si>
    <t xml:space="preserve">  "adventures_giant":"Géant",</t>
  </si>
  <si>
    <t xml:space="preserve">  "adventures_guide":"Guide",</t>
  </si>
  <si>
    <t xml:space="preserve">  "adventures_hauntedwoods":"Bois hantés",</t>
  </si>
  <si>
    <t xml:space="preserve">  "adventures_hireling":"Recrue",</t>
  </si>
  <si>
    <t xml:space="preserve">  "adventures_lostcity":"Cité perdue",</t>
  </si>
  <si>
    <t xml:space="preserve">  "adventures_magpie":"Pie voleuse",</t>
  </si>
  <si>
    <t xml:space="preserve">  "adventures_messenger":"Courrier",</t>
  </si>
  <si>
    <t xml:space="preserve">  "adventures_miser":"Miséreux",</t>
  </si>
  <si>
    <t xml:space="preserve">  "adventures_page":"Page",</t>
  </si>
  <si>
    <t xml:space="preserve">  "adventures_peasant":"Paysan",</t>
  </si>
  <si>
    <t xml:space="preserve">  "adventures_port":"Ville portuaire",</t>
  </si>
  <si>
    <t xml:space="preserve">  "adventures_ranger":"Forestier",</t>
  </si>
  <si>
    <t xml:space="preserve">  "adventures_ratcatcher":"Chasseur de rats",</t>
  </si>
  <si>
    <t xml:space="preserve">  "adventures_raze":"Démolition",</t>
  </si>
  <si>
    <t xml:space="preserve">  "adventures_relic":"Relique",</t>
  </si>
  <si>
    <t xml:space="preserve">  "adventures_royalcarriage":"Cortège royal",</t>
  </si>
  <si>
    <t xml:space="preserve">  "adventures_storyteller":"Conteuse",</t>
  </si>
  <si>
    <t xml:space="preserve">  "adventures_swamphag":"Sorcière des marais",</t>
  </si>
  <si>
    <t xml:space="preserve">  "adventures_transmogrify":"Transfiguration",</t>
  </si>
  <si>
    <t xml:space="preserve">  "adventures_treasuretrove":"Pierres précieuses",</t>
  </si>
  <si>
    <t xml:space="preserve">  "adventures_winemerchant":"Marchand de vin",</t>
  </si>
  <si>
    <t xml:space="preserve">  "adventures_coinoftherealm":"Monnaie royale",</t>
  </si>
  <si>
    <t xml:space="preserve">  "adventures_event_mission":"Mission",</t>
  </si>
  <si>
    <t xml:space="preserve">  "adventures_event_scoutingparty":"Pistage",</t>
  </si>
  <si>
    <t xml:space="preserve">  "adventures_event_pathfinding":"Reconnaissance",</t>
  </si>
  <si>
    <t xml:space="preserve">  "adventures_event_bonfire":"Feu de joie",</t>
  </si>
  <si>
    <t xml:space="preserve">  "adventures_event_pilgrimage":"Pèlerinage",</t>
  </si>
  <si>
    <t xml:space="preserve">  "adventures_event_training":"Entraînement",</t>
  </si>
  <si>
    <t xml:space="preserve">  "adventures_event_ball":"Bal",</t>
  </si>
  <si>
    <t xml:space="preserve">  "adventures_event_travellingfair":"Forains",</t>
  </si>
  <si>
    <t xml:space="preserve">  "adventures_event_save":"Resserre",</t>
  </si>
  <si>
    <t xml:space="preserve">  "adventures_event_borrow":"Emprunt",</t>
  </si>
  <si>
    <t xml:space="preserve">  "adventures_event_lostarts":"Arts anciens",</t>
  </si>
  <si>
    <t xml:space="preserve">  "adventures_event_trade":"Commerce",</t>
  </si>
  <si>
    <t xml:space="preserve">  "adventures_event_raid":"Raid",</t>
  </si>
  <si>
    <t xml:space="preserve">  "adventures_event_quest":"Quête",</t>
  </si>
  <si>
    <t xml:space="preserve">  "adventures_event_expedition":"Expedition",</t>
  </si>
  <si>
    <t xml:space="preserve">  "adventures_event_alms":"Aumône",</t>
  </si>
  <si>
    <t xml:space="preserve">  "adventures_event_inheritance":"Héritage",</t>
  </si>
  <si>
    <t xml:space="preserve">  "adventures_event_ferry":"Bac",</t>
  </si>
  <si>
    <t xml:space="preserve">  "adventures_event_plan":"Plan de bataille",</t>
  </si>
  <si>
    <t xml:space="preserve">  "adventures_event_seaway":"Route maritime",</t>
  </si>
  <si>
    <t xml:space="preserve">  "alchemy_alchemist":"Alchimiste",</t>
  </si>
  <si>
    <t xml:space="preserve">  "alchemy_apothecary":"Apothicaire",</t>
  </si>
  <si>
    <t xml:space="preserve">  "alchemy_apprentice":"Apprenti",</t>
  </si>
  <si>
    <t xml:space="preserve">  "alchemy_familiar":"Familier",</t>
  </si>
  <si>
    <t xml:space="preserve">  "alchemy_golem":"Golem ",</t>
  </si>
  <si>
    <t xml:space="preserve">  "alchemy_herbalist":"Herboriste",</t>
  </si>
  <si>
    <t xml:space="preserve">  "alchemy_philosophersstone":"Pierre philosophale",</t>
  </si>
  <si>
    <t xml:space="preserve">  "alchemy_possession":"Possession",</t>
  </si>
  <si>
    <t xml:space="preserve">  "alchemy_scryingpool":"Bassin divinatoire",</t>
  </si>
  <si>
    <t xml:space="preserve">  "alchemy_transmute":"Transmutation",</t>
  </si>
  <si>
    <t xml:space="preserve">  "alchemy_university":"Université",</t>
  </si>
  <si>
    <t xml:space="preserve">  "alchemy_vineyard":"Vignoble",</t>
  </si>
  <si>
    <t xml:space="preserve">  "baseset2_bureaucrat":"Bureaucrate",</t>
  </si>
  <si>
    <t xml:space="preserve">  "baseset2_cellar":"Cave",</t>
  </si>
  <si>
    <t xml:space="preserve">  "baseset2_chapel":"Chapelle",</t>
  </si>
  <si>
    <t xml:space="preserve">  "baseset2_councilroom":"Chambre du conseil",</t>
  </si>
  <si>
    <t xml:space="preserve">  "baseset2_festival":"Festival",</t>
  </si>
  <si>
    <t xml:space="preserve">  "baseset2_gardens":"Jardins",</t>
  </si>
  <si>
    <t xml:space="preserve">  "baseset2_laboratory":"Laboratoire",</t>
  </si>
  <si>
    <t xml:space="preserve">  "baseset2_library":"Bibliothèque",</t>
  </si>
  <si>
    <t xml:space="preserve">  "baseset2_market":"Marché",</t>
  </si>
  <si>
    <t xml:space="preserve">  "baseset2_militia":"Milice",</t>
  </si>
  <si>
    <t xml:space="preserve">  "baseset2_mine":"Mine",</t>
  </si>
  <si>
    <t xml:space="preserve">  "baseset2_moat":"Douve",</t>
  </si>
  <si>
    <t xml:space="preserve">  "baseset2_moneylender":"Prêteur sur gages",</t>
  </si>
  <si>
    <t xml:space="preserve">  "baseset2_remodel":"Rénovation",</t>
  </si>
  <si>
    <t xml:space="preserve">  "baseset2_smithy":"Forgeron",</t>
  </si>
  <si>
    <t xml:space="preserve">  "baseset2_throneroom":"Salle du trône",</t>
  </si>
  <si>
    <t xml:space="preserve">  "baseset2_village":"Village",</t>
  </si>
  <si>
    <t xml:space="preserve">  "baseset2_witch":"Sorcière",</t>
  </si>
  <si>
    <t xml:space="preserve">  "baseset2_workshop":"Atelier",</t>
  </si>
  <si>
    <t xml:space="preserve">  "baseset2_harbinger":"Présage",</t>
  </si>
  <si>
    <t xml:space="preserve">  "baseset2_merchant":"Marchand",</t>
  </si>
  <si>
    <t xml:space="preserve">  "baseset2_vassal":"Vassal",</t>
  </si>
  <si>
    <t xml:space="preserve">  "baseset2_poacher":"Braconnier",</t>
  </si>
  <si>
    <t xml:space="preserve">  "baseset2_bandit":"Bandit",</t>
  </si>
  <si>
    <t xml:space="preserve">  "baseset2_sentry":"Sentinelle",</t>
  </si>
  <si>
    <t xml:space="preserve">  "baseset2_artisan":"Artisan",</t>
  </si>
  <si>
    <t xml:space="preserve">  "baseset_adventurer":"Aventurier",</t>
  </si>
  <si>
    <t xml:space="preserve">  "baseset_bureaucrat":"Bureaucrate",</t>
  </si>
  <si>
    <t xml:space="preserve">  "baseset_cellar":"Cave",</t>
  </si>
  <si>
    <t xml:space="preserve">  "baseset_chancellor":"Chancelier",</t>
  </si>
  <si>
    <t xml:space="preserve">  "baseset_chapel":"Chapelle",</t>
  </si>
  <si>
    <t xml:space="preserve">  "baseset_councilroom":"Chambre du conseil",</t>
  </si>
  <si>
    <t xml:space="preserve">  "baseset_feast":"festin",</t>
  </si>
  <si>
    <t xml:space="preserve">  "baseset_festival":"Festival",</t>
  </si>
  <si>
    <t xml:space="preserve">  "baseset_gardens":"Jardins",</t>
  </si>
  <si>
    <t xml:space="preserve">  "baseset_laboratory":"Laboratoire",</t>
  </si>
  <si>
    <t xml:space="preserve">  "baseset_library":"Bibliothèque",</t>
  </si>
  <si>
    <t xml:space="preserve">  "baseset_market":"Marché",</t>
  </si>
  <si>
    <t xml:space="preserve">  "baseset_militia":"Milice",</t>
  </si>
  <si>
    <t xml:space="preserve">  "baseset_mine":"Mine",</t>
  </si>
  <si>
    <t xml:space="preserve">  "baseset_moat":"Douve",</t>
  </si>
  <si>
    <t xml:space="preserve">  "baseset_moneylender":"Prêteur sur gages",</t>
  </si>
  <si>
    <t xml:space="preserve">  "baseset_remodel":"Rénovation",</t>
  </si>
  <si>
    <t xml:space="preserve">  "baseset_smithy":"Forgeron",</t>
  </si>
  <si>
    <t xml:space="preserve">  "baseset_spy":"Espion",</t>
  </si>
  <si>
    <t xml:space="preserve">  "baseset_thief":"Voleur",</t>
  </si>
  <si>
    <t xml:space="preserve">  "baseset_throneroom":"Salle du trône",</t>
  </si>
  <si>
    <t xml:space="preserve">  "baseset_village":"Village",</t>
  </si>
  <si>
    <t xml:space="preserve">  "baseset_witch":"Sorcière",</t>
  </si>
  <si>
    <t xml:space="preserve">  "baseset_woodcutter":"Bûcheron",</t>
  </si>
  <si>
    <t xml:space="preserve">  "baseset_workshop":"Atelier",</t>
  </si>
  <si>
    <t xml:space="preserve">  "cornucopia_harvest":"Récolte",</t>
  </si>
  <si>
    <t xml:space="preserve">  "cornucopia_youngwitch":"Jeune sorcière",</t>
  </si>
  <si>
    <t xml:space="preserve">  "cornucopia_horsetraders":"Maquignons",</t>
  </si>
  <si>
    <t xml:space="preserve">  "cornucopia_tournament":"Tournoi",</t>
  </si>
  <si>
    <t xml:space="preserve">  "cornucopia_hamlet":"Hameau",</t>
  </si>
  <si>
    <t xml:space="preserve">  "cornucopia_jester":"Bouffon",</t>
  </si>
  <si>
    <t xml:space="preserve">  "cornucopia_fortuneteller":"Diseuse de bonne aventure",</t>
  </si>
  <si>
    <t xml:space="preserve">  "cornucopia_fairgrounds":"Champ de foire",</t>
  </si>
  <si>
    <t xml:space="preserve">  "cornucopia_hornofplenty":"Corne d'abondance",</t>
  </si>
  <si>
    <t xml:space="preserve">  "cornucopia_huntingparty":"Chasseurs",</t>
  </si>
  <si>
    <t xml:space="preserve">  "cornucopia_menagerie":"Ménagerie",</t>
  </si>
  <si>
    <t xml:space="preserve">  "cornucopia_farmingvillage":"Village agricole",</t>
  </si>
  <si>
    <t xml:space="preserve">  "cornucopia_remake":"Renouvellement",</t>
  </si>
  <si>
    <t xml:space="preserve">  "darkages_armory":"Armurerie",</t>
  </si>
  <si>
    <t xml:space="preserve">  "darkages_vagrant":"Vagabond",</t>
  </si>
  <si>
    <t xml:space="preserve">  "darkages_catacombs":"Catacombes",</t>
  </si>
  <si>
    <t xml:space="preserve">  "darkages_count":"Comte",</t>
  </si>
  <si>
    <t xml:space="preserve">  "darkages_knights":"Chevaliers",</t>
  </si>
  <si>
    <t xml:space="preserve">  "darkages_fortress":"Forteresse",</t>
  </si>
  <si>
    <t xml:space="preserve">  "darkages_scavenger":"Pilleur",</t>
  </si>
  <si>
    <t xml:space="preserve">  "darkages_marketsquare":"Place du marché",</t>
  </si>
  <si>
    <t xml:space="preserve">  "darkages_urchin":"Orphelin",</t>
  </si>
  <si>
    <t xml:space="preserve">  "darkages_rats":"Rats",</t>
  </si>
  <si>
    <t xml:space="preserve">  "darkages_sage":"Sage",</t>
  </si>
  <si>
    <t xml:space="preserve">  "darkages_forager":"Cueilleur",</t>
  </si>
  <si>
    <t xml:space="preserve">  "darkages_altar":"Autel",</t>
  </si>
  <si>
    <t xml:space="preserve">  "darkages_procession":"Procession",</t>
  </si>
  <si>
    <t xml:space="preserve">  "darkages_squire":"Écuyer",</t>
  </si>
  <si>
    <t xml:space="preserve">  "darkages_beggar":"Mendiant",</t>
  </si>
  <si>
    <t xml:space="preserve">  "darkages_poorhouse":"Hospice",</t>
  </si>
  <si>
    <t xml:space="preserve">  "darkages_deathcart":"Charrette de cadavres",</t>
  </si>
  <si>
    <t xml:space="preserve">  "darkages_wanderingminstrel":"Ménestrel errant",</t>
  </si>
  <si>
    <t xml:space="preserve">  "darkages_ironmonger":"Ferronnier",</t>
  </si>
  <si>
    <t xml:space="preserve">  "darkages_hermit":"Ermite",</t>
  </si>
  <si>
    <t xml:space="preserve">  "darkages_pillage":"Pillage",</t>
  </si>
  <si>
    <t xml:space="preserve">  "darkages_mystic":"Mystique",</t>
  </si>
  <si>
    <t xml:space="preserve">  "darkages_storeroom":"Salle d'entreposage",</t>
  </si>
  <si>
    <t xml:space="preserve">  "darkages_huntinggrounds":"Territoire de chasse",</t>
  </si>
  <si>
    <t xml:space="preserve">  "darkages_graverobber":"Pilleur de tombe",</t>
  </si>
  <si>
    <t xml:space="preserve">  "darkages_counterfeit":"Contrefaçon",</t>
  </si>
  <si>
    <t xml:space="preserve">  "darkages_cultist":"Cultiste",</t>
  </si>
  <si>
    <t xml:space="preserve">  "darkages_rogue":"Bandit",</t>
  </si>
  <si>
    <t xml:space="preserve">  "darkages_marauder":"Maraudeur",</t>
  </si>
  <si>
    <t xml:space="preserve">  "darkages_bandofmisfits":"Malfaiteurs",</t>
  </si>
  <si>
    <t xml:space="preserve">  "darkages_junkdealer":"Brocanteur",</t>
  </si>
  <si>
    <t xml:space="preserve">  "darkages_feodum":"Fief",</t>
  </si>
  <si>
    <t xml:space="preserve">  "darkages_rebuild":"Reconstruction",</t>
  </si>
  <si>
    <t xml:space="preserve">  "darkages_banditcamp":"Camp de bandits",</t>
  </si>
  <si>
    <t xml:space="preserve">  "empires_engineer":"Ingénieur",</t>
  </si>
  <si>
    <t xml:space="preserve">  "empires_cityquarter":"Faubourg",</t>
  </si>
  <si>
    <t xml:space="preserve">  "empires_overlord":"Seigneur",</t>
  </si>
  <si>
    <t xml:space="preserve">  "empires_royalblacksmith":"Forgeron royal",</t>
  </si>
  <si>
    <t xml:space="preserve">  "empires_encampmentplunder":"Camp / Saccage",</t>
  </si>
  <si>
    <t xml:space="preserve">  "empires_patricianemporium":"Patricien / Emporium",</t>
  </si>
  <si>
    <t xml:space="preserve">  "empires_settlersbustlingvillage":"Colons / Village en effervescence",</t>
  </si>
  <si>
    <t xml:space="preserve">  "empires_castles":"Châteaux",</t>
  </si>
  <si>
    <t xml:space="preserve">  "empires_catapultrocks":"Catapulte / Rocher",</t>
  </si>
  <si>
    <t xml:space="preserve">  "empires_chariotrace":"Course de char",</t>
  </si>
  <si>
    <t xml:space="preserve">  "empires_enchantress":"Magicienne",</t>
  </si>
  <si>
    <t xml:space="preserve">  "empires_farmersmarket":"Marché agricole",</t>
  </si>
  <si>
    <t xml:space="preserve">  "empires_gladiatorfortune":"Gladiateur / Fortune",</t>
  </si>
  <si>
    <t xml:space="preserve">  "empires_sacrifice":"Sacrifice",</t>
  </si>
  <si>
    <t xml:space="preserve">  "empires_temple":"Temple",</t>
  </si>
  <si>
    <t xml:space="preserve">  "empires_villa":"Villa",</t>
  </si>
  <si>
    <t xml:space="preserve">  "empires_archive":"Archives",</t>
  </si>
  <si>
    <t xml:space="preserve">  "empires_capital":"Capital",</t>
  </si>
  <si>
    <t xml:space="preserve">  "empires_charm":"Sort",</t>
  </si>
  <si>
    <t xml:space="preserve">  "empires_crown":"Couronne",</t>
  </si>
  <si>
    <t xml:space="preserve">  "empires_forum":"Forum",</t>
  </si>
  <si>
    <t xml:space="preserve">  "empires_groundskeeper":"Jardinière",</t>
  </si>
  <si>
    <t xml:space="preserve">  "empires_legionary":"Légionnaire",</t>
  </si>
  <si>
    <t xml:space="preserve">  "empires_wildhunt":"Chasse fantastique",</t>
  </si>
  <si>
    <t xml:space="preserve">  "empires_event_triumph":"Triomphe",</t>
  </si>
  <si>
    <t xml:space="preserve">  "empires_event_annex":"Annexion",</t>
  </si>
  <si>
    <t xml:space="preserve">  "empires_event_donate":"Donation",</t>
  </si>
  <si>
    <t xml:space="preserve">  "empires_event_advance":"Adoubement",</t>
  </si>
  <si>
    <t xml:space="preserve">  "empires_event_delve":"Trouée",</t>
  </si>
  <si>
    <t xml:space="preserve">  "empires_event_tax":"Taxe",</t>
  </si>
  <si>
    <t xml:space="preserve">  "empires_event_banquet":"Banquet",</t>
  </si>
  <si>
    <t xml:space="preserve">  "empires_event_ritual":"Rituel",</t>
  </si>
  <si>
    <t xml:space="preserve">  "empires_event_salttheearth":"Épendage de sel",</t>
  </si>
  <si>
    <t xml:space="preserve">  "empires_event_wedding":"Mariage",</t>
  </si>
  <si>
    <t xml:space="preserve">  "empires_event_windfall":"Manne",</t>
  </si>
  <si>
    <t xml:space="preserve">  "empires_event_conquest":"Conquête",</t>
  </si>
  <si>
    <t xml:space="preserve">  "empires_event_dominate":"Domination",</t>
  </si>
  <si>
    <t xml:space="preserve">  "empires_landmark_aqueduct":"Aqueduc",</t>
  </si>
  <si>
    <t xml:space="preserve">  "empires_landmark_arena":"Arène",</t>
  </si>
  <si>
    <t xml:space="preserve">  "empires_landmark_banditfort":"Fort des bandits",</t>
  </si>
  <si>
    <t xml:space="preserve">  "empires_landmark_basilica":"Basilique",</t>
  </si>
  <si>
    <t xml:space="preserve">  "empires_landmark_baths":"Bains",</t>
  </si>
  <si>
    <t xml:space="preserve">  "empires_landmark_battlefield":"Champ de bataille",</t>
  </si>
  <si>
    <t xml:space="preserve">  "empires_landmark_colonnade":"Colonnade",</t>
  </si>
  <si>
    <t xml:space="preserve">  "empires_landmark_defiledshrine":"Profanation",</t>
  </si>
  <si>
    <t xml:space="preserve">  "empires_landmark_fountain":"Fontaine",</t>
  </si>
  <si>
    <t xml:space="preserve">  "empires_landmark_keep":"Fort",</t>
  </si>
  <si>
    <t xml:space="preserve">  "empires_landmark_labyrinth":"Labyrinthe",</t>
  </si>
  <si>
    <t xml:space="preserve">  "empires_landmark_mountainpass":"Col",</t>
  </si>
  <si>
    <t xml:space="preserve">  "empires_landmark_museum":"Musée",</t>
  </si>
  <si>
    <t xml:space="preserve">  "empires_landmark_obelisk":"Obélisque",</t>
  </si>
  <si>
    <t xml:space="preserve">  "empires_landmark_orchard":"Verger",</t>
  </si>
  <si>
    <t xml:space="preserve">  "empires_landmark_palace":"Palais",</t>
  </si>
  <si>
    <t xml:space="preserve">  "empires_landmark_tomb":"Tombe",</t>
  </si>
  <si>
    <t xml:space="preserve">  "empires_landmark_tower":"Tour",</t>
  </si>
  <si>
    <t xml:space="preserve">  "empires_landmark_triumphalarch":"Arc de triomphe",</t>
  </si>
  <si>
    <t xml:space="preserve">  "empires_landmark_wall":"Rempart",</t>
  </si>
  <si>
    <t xml:space="preserve">  "empires_landmark_wolfden":"Tanière des loups",</t>
  </si>
  <si>
    <t xml:space="preserve">  "guilds_advisor":"Conseiller",</t>
  </si>
  <si>
    <t xml:space="preserve">  "guilds_baker":"Boulanger",</t>
  </si>
  <si>
    <t xml:space="preserve">  "guilds_butcher":"Boucher",</t>
  </si>
  <si>
    <t xml:space="preserve">  "guilds_candlestickmaker":"Cirier",</t>
  </si>
  <si>
    <t xml:space="preserve">  "guilds_doctor":"Médecin",</t>
  </si>
  <si>
    <t xml:space="preserve">  "guilds_herald":"Héraut",</t>
  </si>
  <si>
    <t xml:space="preserve">  "guilds_journeyman":"Compagnon",</t>
  </si>
  <si>
    <t xml:space="preserve">  "guilds_masterpiece":"Chef-d'œuvre",</t>
  </si>
  <si>
    <t xml:space="preserve">  "guilds_merchantguild":"Guilde des marchands",</t>
  </si>
  <si>
    <t xml:space="preserve">  "guilds_plaza":"Place du village",</t>
  </si>
  <si>
    <t xml:space="preserve">  "guilds_soothsayer":"Devin",</t>
  </si>
  <si>
    <t xml:space="preserve">  "guilds_stonemason":"Tailleur de pierre",</t>
  </si>
  <si>
    <t xml:space="preserve">  "guilds_taxman":"Percepteur",</t>
  </si>
  <si>
    <t xml:space="preserve">  "hinterlands_bordervillage":"Village frontalier",</t>
  </si>
  <si>
    <t xml:space="preserve">  "hinterlands_foolsgold":"Or des fous",</t>
  </si>
  <si>
    <t xml:space="preserve">  "hinterlands_trader":"Troqueuse",</t>
  </si>
  <si>
    <t xml:space="preserve">  "hinterlands_highway":"Route",</t>
  </si>
  <si>
    <t xml:space="preserve">  "hinterlands_silkroad":"Route de la soie",</t>
  </si>
  <si>
    <t xml:space="preserve">  "hinterlands_illgottengains":"Argent noir",</t>
  </si>
  <si>
    <t xml:space="preserve">  "hinterlands_embassy":"Ambasse",</t>
  </si>
  <si>
    <t xml:space="preserve">  "hinterlands_nomadcamp":"Campement nomade",</t>
  </si>
  <si>
    <t xml:space="preserve">  "hinterlands_spicemerchant":"Marchand d'épices",</t>
  </si>
  <si>
    <t xml:space="preserve">  "hinterlands_oracle":"Oracle",</t>
  </si>
  <si>
    <t xml:space="preserve">  "hinterlands_cartographer":"Cartographe",</t>
  </si>
  <si>
    <t xml:space="preserve">  "hinterlands_farmland":"Terre agricole",</t>
  </si>
  <si>
    <t xml:space="preserve">  "hinterlands_noblebrigand":"Noble brigand",</t>
  </si>
  <si>
    <t xml:space="preserve">  "hinterlands_margrave":"Margrave",</t>
  </si>
  <si>
    <t xml:space="preserve">  "hinterlands_haggler":"Marchandeur",</t>
  </si>
  <si>
    <t xml:space="preserve">  "hinterlands_scheme":"Complot",</t>
  </si>
  <si>
    <t xml:space="preserve">  "hinterlands_inn":"Auberge",</t>
  </si>
  <si>
    <t xml:space="preserve">  "hinterlands_tunnel":"Tunnel",</t>
  </si>
  <si>
    <t xml:space="preserve">  "hinterlands_crossroads":"Carrefour",</t>
  </si>
  <si>
    <t xml:space="preserve">  "hinterlands_develop":"Développement",</t>
  </si>
  <si>
    <t xml:space="preserve">  "hinterlands_oasis":"Oasis",</t>
  </si>
  <si>
    <t xml:space="preserve">  "hinterlands_mandarin":"Mandarin",</t>
  </si>
  <si>
    <t xml:space="preserve">  "hinterlands_cache":"Cache",</t>
  </si>
  <si>
    <t xml:space="preserve">  "hinterlands_duchess":"Duchesse",</t>
  </si>
  <si>
    <t xml:space="preserve">  "hinterlands_stables":"Écuries",</t>
  </si>
  <si>
    <t xml:space="preserve">  "hinterlands_jackofalltrades":"Touche-à-tout",</t>
  </si>
  <si>
    <t xml:space="preserve">  "intrigue2_nobles":"Nobles",</t>
  </si>
  <si>
    <t xml:space="preserve">  "intrigue2_conspirator":"Conspirateur",</t>
  </si>
  <si>
    <t xml:space="preserve">  "intrigue2_miningvillage":"Village minier",</t>
  </si>
  <si>
    <t xml:space="preserve">  "intrigue2_pawn":"Pion",</t>
  </si>
  <si>
    <t xml:space="preserve">  "intrigue2_courtyard":"Cour",</t>
  </si>
  <si>
    <t xml:space="preserve">  "intrigue2_tradingpost":"Comptoir",</t>
  </si>
  <si>
    <t xml:space="preserve">  "intrigue2_duke":"Duc",</t>
  </si>
  <si>
    <t xml:space="preserve">  "intrigue2_baron":"Baron",</t>
  </si>
  <si>
    <t xml:space="preserve">  "intrigue2_swindler":"Escroc",</t>
  </si>
  <si>
    <t xml:space="preserve">  "intrigue2_bridge":"Pont",</t>
  </si>
  <si>
    <t xml:space="preserve">  "intrigue2_torturer":"Bourreau",</t>
  </si>
  <si>
    <t xml:space="preserve">  "intrigue2_wishingwell":"Puits aux souhaits",</t>
  </si>
  <si>
    <t xml:space="preserve">  "intrigue2_masquerade":"Mascarade",</t>
  </si>
  <si>
    <t xml:space="preserve">  "intrigue2_ironworks":"Fonderie",</t>
  </si>
  <si>
    <t xml:space="preserve">  "intrigue2_steward":"Intendant",</t>
  </si>
  <si>
    <t xml:space="preserve">  "intrigue2_harem":"Harem",</t>
  </si>
  <si>
    <t xml:space="preserve">  "intrigue2_minion":"Larbin",</t>
  </si>
  <si>
    <t xml:space="preserve">  "intrigue2_upgrade":"Mise à niveau",</t>
  </si>
  <si>
    <t xml:space="preserve">  "intrigue2_shantytown":"Taudis",</t>
  </si>
  <si>
    <t xml:space="preserve">  "intrigue2_lurker":"Rôdeur",</t>
  </si>
  <si>
    <t xml:space="preserve">  "intrigue2_diplomat":"Diplomate",</t>
  </si>
  <si>
    <t xml:space="preserve">  "intrigue2_mill":"Moulin",</t>
  </si>
  <si>
    <t xml:space="preserve">  "intrigue2_secretpassage":"Passage secret",</t>
  </si>
  <si>
    <t xml:space="preserve">  "intrigue2_patrol":"Patrouille",</t>
  </si>
  <si>
    <t xml:space="preserve">  "intrigue2_courtier":"Courtisan",</t>
  </si>
  <si>
    <t xml:space="preserve">  "intrigue2_replace":"Remplacement",</t>
  </si>
  <si>
    <t xml:space="preserve">  "intrigue_nobles":"Nobles",</t>
  </si>
  <si>
    <t xml:space="preserve">  "intrigue_conspirator":"Conspirateur",</t>
  </si>
  <si>
    <t xml:space="preserve">  "intrigue_miningvillage":"Village minier",</t>
  </si>
  <si>
    <t xml:space="preserve">  "intrigue_secretchamber":"Chambre secrète",</t>
  </si>
  <si>
    <t xml:space="preserve">  "intrigue_coppersmith":"Chaudronnier",</t>
  </si>
  <si>
    <t xml:space="preserve">  "intrigue_pawn":"Pion",</t>
  </si>
  <si>
    <t xml:space="preserve">  "intrigue_courtyard":"Cour",</t>
  </si>
  <si>
    <t xml:space="preserve">  "intrigue_tradingpost":"Comptoir",</t>
  </si>
  <si>
    <t xml:space="preserve">  "intrigue_scout":"Éclaireur",</t>
  </si>
  <si>
    <t xml:space="preserve">  "intrigue_duke":"Duc",</t>
  </si>
  <si>
    <t xml:space="preserve">  "intrigue_baron":"Baron",</t>
  </si>
  <si>
    <t xml:space="preserve">  "intrigue_swindler":"Escroc",</t>
  </si>
  <si>
    <t xml:space="preserve">  "intrigue_bridge":"Pont",</t>
  </si>
  <si>
    <t xml:space="preserve">  "intrigue_torturer":"Bourreau",</t>
  </si>
  <si>
    <t xml:space="preserve">  "intrigue_wishingwell":"Puits aux souhaits",</t>
  </si>
  <si>
    <t xml:space="preserve">  "intrigue_masquerade":"Mascarade",</t>
  </si>
  <si>
    <t xml:space="preserve">  "intrigue_ironworks":"Fonderie",</t>
  </si>
  <si>
    <t xml:space="preserve">  "intrigue_steward":"Intendant",</t>
  </si>
  <si>
    <t xml:space="preserve">  "intrigue_harem":"Harem",</t>
  </si>
  <si>
    <t xml:space="preserve">  "intrigue_minion":"Larbin",</t>
  </si>
  <si>
    <t xml:space="preserve">  "intrigue_saboteur":"Saboteur",</t>
  </si>
  <si>
    <t xml:space="preserve">  "intrigue_upgrade":"Mise à niveau",</t>
  </si>
  <si>
    <t xml:space="preserve">  "intrigue_tribute":"Hommage",</t>
  </si>
  <si>
    <t xml:space="preserve">  "intrigue_greathall":"Grand hall",</t>
  </si>
  <si>
    <t xml:space="preserve">  "intrigue_shantytown":"Taudis",</t>
  </si>
  <si>
    <t xml:space="preserve">  "nocturne_druid":"Druide",</t>
  </si>
  <si>
    <t xml:space="preserve">  "nocturne_faithfulhound":"Chien fidèle",</t>
  </si>
  <si>
    <t xml:space="preserve">  "nocturne_guardian":"Gardienne",</t>
  </si>
  <si>
    <t xml:space="preserve">  "nocturne_monastery":"Monastère",</t>
  </si>
  <si>
    <t xml:space="preserve">  "nocturne_pixie":"Pixie",</t>
  </si>
  <si>
    <t xml:space="preserve">  "nocturne_tracker":"Traqueur",</t>
  </si>
  <si>
    <t xml:space="preserve">  "nocturne_changeling":"Changelin",</t>
  </si>
  <si>
    <t xml:space="preserve">  "nocturne_fool":"Benet",</t>
  </si>
  <si>
    <t xml:space="preserve">  "nocturne_ghosttown":"Ville fantôme",</t>
  </si>
  <si>
    <t xml:space="preserve">  "nocturne_leprechaun":"Leprechaun",</t>
  </si>
  <si>
    <t xml:space="preserve">  "nocturne_nightwatchman":"Veilleur de nuit",</t>
  </si>
  <si>
    <t xml:space="preserve">  "nocturne_secretcave":"Grotte secrète",</t>
  </si>
  <si>
    <t xml:space="preserve">  "nocturne_bard":"Barde",</t>
  </si>
  <si>
    <t xml:space="preserve">  "nocturne_blessedvillage":"Village béni",</t>
  </si>
  <si>
    <t xml:space="preserve">  "nocturne_cemetery":"Cimetière",</t>
  </si>
  <si>
    <t xml:space="preserve">  "nocturne_conclave":"Conclave",</t>
  </si>
  <si>
    <t xml:space="preserve">  "nocturne_devilsworkshop":"Atelier du diable",</t>
  </si>
  <si>
    <t xml:space="preserve">  "nocturne_exorcist":"Exorciste",</t>
  </si>
  <si>
    <t xml:space="preserve">  "nocturne_necromancer":"Nécromancien",</t>
  </si>
  <si>
    <t xml:space="preserve">  "nocturne_shepherd":"Berger",</t>
  </si>
  <si>
    <t xml:space="preserve">  "nocturne_skulk":"Malandrin",</t>
  </si>
  <si>
    <t xml:space="preserve">  "nocturne_cobbler":"Cordonnier",</t>
  </si>
  <si>
    <t xml:space="preserve">  "nocturne_crypt":"Crypte",</t>
  </si>
  <si>
    <t xml:space="preserve">  "nocturne_cursedvillage":"Village maudit",</t>
  </si>
  <si>
    <t xml:space="preserve">  "nocturne_denofsin":"Antre du pêché",</t>
  </si>
  <si>
    <t xml:space="preserve">  "nocturne_idol":"Idole",</t>
  </si>
  <si>
    <t xml:space="preserve">  "nocturne_pooka":"Pooka",</t>
  </si>
  <si>
    <t xml:space="preserve">  "nocturne_sacredgrove":"Bois sacré",</t>
  </si>
  <si>
    <t xml:space="preserve">  "nocturne_tormentor":"Persécuteur",</t>
  </si>
  <si>
    <t xml:space="preserve">  "nocturne_tragichero":"Héros de tragédie",</t>
  </si>
  <si>
    <t xml:space="preserve">  "nocturne_vampire":"Vampire",</t>
  </si>
  <si>
    <t xml:space="preserve">  "nocturne_werewolf":"Loup-garou",</t>
  </si>
  <si>
    <t xml:space="preserve">  "nocturne_raider":"Razzia",</t>
  </si>
  <si>
    <t xml:space="preserve">  "nocturne_boon_theearthsgift":"Don de la terre",</t>
  </si>
  <si>
    <t xml:space="preserve">  "nocturne_boon_thefieldsgift":"Don des champs",</t>
  </si>
  <si>
    <t xml:space="preserve">  "nocturne_boon_theflamesgift":"Don des flammes",</t>
  </si>
  <si>
    <t xml:space="preserve">  "nocturne_boon_theforestsgift":"Don des forêts",</t>
  </si>
  <si>
    <t xml:space="preserve">  "nocturne_boon_themoonsgift":"Don de la lune",</t>
  </si>
  <si>
    <t xml:space="preserve">  "nocturne_boon_themountainsgift":"Don des montagnes",</t>
  </si>
  <si>
    <t xml:space="preserve">  "nocturne_boon_theriversgift":"Don de la rivière",</t>
  </si>
  <si>
    <t xml:space="preserve">  "nocturne_boon_theseasgift":"Don de la mer",</t>
  </si>
  <si>
    <t xml:space="preserve">  "nocturne_boon_theskysgift":"Don du ciel",</t>
  </si>
  <si>
    <t xml:space="preserve">  "nocturne_boon_thesunsgift":"Don du soleil",</t>
  </si>
  <si>
    <t xml:space="preserve">  "nocturne_boon_theswampsgift":"Don des marais",</t>
  </si>
  <si>
    <t xml:space="preserve">  "nocturne_boon_thewindsgift":"Don du vent",</t>
  </si>
  <si>
    <t xml:space="preserve">  "promos_blackmarket":"Marché noir",</t>
  </si>
  <si>
    <t xml:space="preserve">  "promos_envoy":"Délégué",</t>
  </si>
  <si>
    <t xml:space="preserve">  "promos_walledvillage":"Ville fortifiée",</t>
  </si>
  <si>
    <t xml:space="preserve">  "promos_governor":"Gouverneur",</t>
  </si>
  <si>
    <t xml:space="preserve">  "promos_stash":"Planque",</t>
  </si>
  <si>
    <t xml:space="preserve">  "promos_prince":"Prince",</t>
  </si>
  <si>
    <t xml:space="preserve">  "prosperity_bank":"Banque",</t>
  </si>
  <si>
    <t xml:space="preserve">  "prosperity_city":"Ville",</t>
  </si>
  <si>
    <t xml:space="preserve">  "prosperity_contraband":"Contrebande",</t>
  </si>
  <si>
    <t xml:space="preserve">  "prosperity_countinghouse":"Bureau de comptabilité",</t>
  </si>
  <si>
    <t xml:space="preserve">  "prosperity_bishop":"Evêque",</t>
  </si>
  <si>
    <t xml:space="preserve">  "prosperity_grandmarket":"Grand marché",</t>
  </si>
  <si>
    <t xml:space="preserve">  "prosperity_goons":"Fiers-à-bras",</t>
  </si>
  <si>
    <t xml:space="preserve">  "prosperity_watchtower":"Mirador",</t>
  </si>
  <si>
    <t xml:space="preserve">  "prosperity_expand":"Agrandissement",</t>
  </si>
  <si>
    <t xml:space="preserve">  "prosperity_kingscourt":"Cour du roi",</t>
  </si>
  <si>
    <t xml:space="preserve">  "prosperity_hoard":"Magot",</t>
  </si>
  <si>
    <t xml:space="preserve">  "prosperity_peddler":"Colporteur",</t>
  </si>
  <si>
    <t xml:space="preserve">  "prosperity_monument":"Monument",</t>
  </si>
  <si>
    <t xml:space="preserve">  "prosperity_forge":"Forge",</t>
  </si>
  <si>
    <t xml:space="preserve">  "prosperity_rabble":"Foule",</t>
  </si>
  <si>
    <t xml:space="preserve">  "prosperity_talisman":"Talisman",</t>
  </si>
  <si>
    <t xml:space="preserve">  "prosperity_mint":"Hotel de la monnaie",</t>
  </si>
  <si>
    <t xml:space="preserve">  "prosperity_loan":"Prêt",</t>
  </si>
  <si>
    <t xml:space="preserve">  "prosperity_traderoute":"Route commerciale",</t>
  </si>
  <si>
    <t xml:space="preserve">  "prosperity_quarry":"Carrière",</t>
  </si>
  <si>
    <t xml:space="preserve">  "prosperity_royalseal":"Sceau royal",</t>
  </si>
  <si>
    <t xml:space="preserve">  "prosperity_mountebank":"Charlatan",</t>
  </si>
  <si>
    <t xml:space="preserve">  "prosperity_workersvillage":"Village ouvrier",</t>
  </si>
  <si>
    <t xml:space="preserve">  "prosperity_vault":"Chambre forte",</t>
  </si>
  <si>
    <t xml:space="preserve">  "prosperity_venture":"Entreprise risquée",</t>
  </si>
  <si>
    <t xml:space="preserve">  "renaissance_borderguard":"Garde-frontière",</t>
  </si>
  <si>
    <t xml:space="preserve">  "renaissance_ducat":"Ducat",</t>
  </si>
  <si>
    <t xml:space="preserve">  "renaissance_lackeys":"Laquais",</t>
  </si>
  <si>
    <t xml:space="preserve">  "renaissance_actingtroupe":"Troupe de théatre",</t>
  </si>
  <si>
    <t xml:space="preserve">  "renaissance_cargoship":"Cargo",</t>
  </si>
  <si>
    <t xml:space="preserve">  "renaissance_experiment":"Expérience",</t>
  </si>
  <si>
    <t xml:space="preserve">  "renaissance_improve":"Amélioration",</t>
  </si>
  <si>
    <t xml:space="preserve">  "renaissance_flagbearer":"Porte-drapeau",</t>
  </si>
  <si>
    <t xml:space="preserve">  "renaissance_hideout":"Planque",</t>
  </si>
  <si>
    <t xml:space="preserve">  "renaissance_inventor":"Inventeur",</t>
  </si>
  <si>
    <t xml:space="preserve">  "renaissance_mountainvillage":"Village de montagne",</t>
  </si>
  <si>
    <t xml:space="preserve">  "renaissance_patron":"Mécène",</t>
  </si>
  <si>
    <t xml:space="preserve">  "renaissance_priest":"Prêtre",</t>
  </si>
  <si>
    <t xml:space="preserve">  "renaissance_research":"Recherche",</t>
  </si>
  <si>
    <t xml:space="preserve">  "renaissance_silkmerchant":"Marchande de soie",</t>
  </si>
  <si>
    <t xml:space="preserve">  "renaissance_oldwitch":"Vielle sorcière",</t>
  </si>
  <si>
    <t xml:space="preserve">  "renaissance_recruiter":"Recruteur",</t>
  </si>
  <si>
    <t xml:space="preserve">  "renaissance_scepter":"Sceptre",</t>
  </si>
  <si>
    <t xml:space="preserve">  "renaissance_scholar":"Érudit",</t>
  </si>
  <si>
    <t xml:space="preserve">  "renaissance_sculptor":"Sculptrice",</t>
  </si>
  <si>
    <t xml:space="preserve">  "renaissance_seer":"Prophète",</t>
  </si>
  <si>
    <t xml:space="preserve">  "renaissance_spices":"Épices",</t>
  </si>
  <si>
    <t xml:space="preserve">  "renaissance_swashbuckler":"Bretteuse",</t>
  </si>
  <si>
    <t xml:space="preserve">  "renaissance_treasurer":"Trésorière",</t>
  </si>
  <si>
    <t xml:space="preserve">  "renaissance_villain":"Scélérat",</t>
  </si>
  <si>
    <t xml:space="preserve">  "renaissance_project_cathedral":"Cathédrale",</t>
  </si>
  <si>
    <t xml:space="preserve">  "renaissance_project_citygate":"Porte ",</t>
  </si>
  <si>
    <t xml:space="preserve">  "renaissance_project_pageant":"Spectacle",</t>
  </si>
  <si>
    <t xml:space="preserve">  "renaissance_project_sewers":"Égouts",</t>
  </si>
  <si>
    <t xml:space="preserve">  "renaissance_project_starchart":"Carte céleste",</t>
  </si>
  <si>
    <t xml:space="preserve">  "renaissance_project_exploration":"Exploration",</t>
  </si>
  <si>
    <t xml:space="preserve">  "renaissance_project_fair":"Foire",</t>
  </si>
  <si>
    <t xml:space="preserve">  "renaissance_project_silos":"Soilos",</t>
  </si>
  <si>
    <t xml:space="preserve">  "renaissance_project_sinisterplot":"Machination",</t>
  </si>
  <si>
    <t xml:space="preserve">  "renaissance_project_academy":"Académie",</t>
  </si>
  <si>
    <t xml:space="preserve">  "renaissance_project_capitalism":"Capitalisme",</t>
  </si>
  <si>
    <t xml:space="preserve">  "renaissance_project_fleet":"Flotte",</t>
  </si>
  <si>
    <t xml:space="preserve">  "renaissance_project_guildhall":"Hôtel de ville",</t>
  </si>
  <si>
    <t xml:space="preserve">  "renaissance_project_piazza":"Plazza",</t>
  </si>
  <si>
    <t xml:space="preserve">  "renaissance_project_roadnetwork":"Réseau routier",</t>
  </si>
  <si>
    <t xml:space="preserve">  "renaissance_project_barracks":"Caserne",</t>
  </si>
  <si>
    <t xml:space="preserve">  "renaissance_project_croprotation":"Assolement",</t>
  </si>
  <si>
    <t xml:space="preserve">  "renaissance_project_innovation":"Innovation",</t>
  </si>
  <si>
    <t xml:space="preserve">  "renaissance_project_canal":"Canal",</t>
  </si>
  <si>
    <t xml:space="preserve">  "renaissance_project_citadel":"Citadelle",</t>
  </si>
  <si>
    <t xml:space="preserve">  "seaside_ghostship":"Vaisseau fantôme",</t>
  </si>
  <si>
    <t xml:space="preserve">  "seaside_smugglers":"Contrebandiers",</t>
  </si>
  <si>
    <t xml:space="preserve">  "seaside_salvager":"Sauveteur",</t>
  </si>
  <si>
    <t xml:space="preserve">  "seaside_haven":"Havre",</t>
  </si>
  <si>
    <t xml:space="preserve">  "seaside_ambassador":"Ambassadeur",</t>
  </si>
  <si>
    <t xml:space="preserve">  "seaside_seahag":"Sorcière de mer",</t>
  </si>
  <si>
    <t xml:space="preserve">  "seaside_nativevillage":"Village indigène",</t>
  </si>
  <si>
    <t xml:space="preserve">  "seaside_navigator":"Navigateur",</t>
  </si>
  <si>
    <t xml:space="preserve">  "seaside_tactician":"Tacticien",</t>
  </si>
  <si>
    <t xml:space="preserve">  "seaside_fishingvillage":"Village de pêcheurs",</t>
  </si>
  <si>
    <t xml:space="preserve">  "seaside_island":"Île",</t>
  </si>
  <si>
    <t xml:space="preserve">  "seaside_wharf":"Quai",</t>
  </si>
  <si>
    <t xml:space="preserve">  "seaside_bazaar":"Bazar",</t>
  </si>
  <si>
    <t xml:space="preserve">  "seaside_treasuremap":"Carte aux trésors",</t>
  </si>
  <si>
    <t xml:space="preserve">  "seaside_explorer":"Explorateur",</t>
  </si>
  <si>
    <t xml:space="preserve">  "seaside_lookout":"Vigie",</t>
  </si>
  <si>
    <t xml:space="preserve">  "seaside_treasury":"Trésorerie",</t>
  </si>
  <si>
    <t xml:space="preserve">  "seaside_cutpurse":"Coupeur de bourse",</t>
  </si>
  <si>
    <t xml:space="preserve">  "seaside_caravan":"Caravane",</t>
  </si>
  <si>
    <t xml:space="preserve">  "seaside_warehouse":"Entrepôt",</t>
  </si>
  <si>
    <t xml:space="preserve">  "seaside_lighthouse":"Phare",</t>
  </si>
  <si>
    <t xml:space="preserve">  "seaside_pirateship":"Bateau pirate",</t>
  </si>
  <si>
    <t xml:space="preserve">  "seaside_pearldiver":"Plongeur de perles",</t>
  </si>
  <si>
    <t xml:space="preserve">  "seaside_merchantship":"Navire Marchand",</t>
  </si>
  <si>
    <t xml:space="preserve">  "seaside_embargo":"Embargo",</t>
  </si>
  <si>
    <t xml:space="preserve">  "seaside_outpost":"Avant-poste"</t>
  </si>
  <si>
    <t>}</t>
  </si>
  <si>
    <t>Trésorière</t>
  </si>
  <si>
    <t>stash</t>
  </si>
  <si>
    <t>&lt;div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</si>
  <si>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</si>
  <si>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encampmentplunder</t>
  </si>
  <si>
    <t>patricianemporium</t>
  </si>
  <si>
    <t>saunaavanto</t>
  </si>
  <si>
    <t>gladiatorfortune</t>
  </si>
  <si>
    <t>catapultrocks</t>
  </si>
  <si>
    <t>settlersbustlingvillage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</si>
  <si>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</si>
  <si>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</si>
  <si>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</si>
  <si>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</si>
  <si>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Gladiateur/Fortune</t>
  </si>
  <si>
    <t>Catapulte/Rocher</t>
  </si>
  <si>
    <t>Colons/Village en effervescence</t>
  </si>
  <si>
    <t>Patricien/Emporium</t>
  </si>
  <si>
    <t>Camp/Saccage</t>
  </si>
  <si>
    <t>Sauna/Trou dans la glace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</si>
  <si>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</si>
  <si>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t>
  </si>
  <si>
    <t>&lt;div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t>
  </si>
  <si>
    <t>&lt;div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t>
  </si>
  <si>
    <t>&lt;div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t>
  </si>
  <si>
    <t>&lt;div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t>
  </si>
  <si>
    <t>Cheval</t>
  </si>
  <si>
    <t>&lt;div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t>
  </si>
  <si>
    <t>Palefrenier</t>
  </si>
  <si>
    <t>groom</t>
  </si>
  <si>
    <t>&lt;div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t>
  </si>
  <si>
    <t>&lt;div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t>
  </si>
  <si>
    <t>&lt;div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t>
  </si>
  <si>
    <t>&lt;div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t>
  </si>
  <si>
    <t>Fantôme</t>
  </si>
  <si>
    <t>&lt;div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t>
  </si>
  <si>
    <t>Cuivre</t>
  </si>
  <si>
    <t>Argent</t>
  </si>
  <si>
    <t>Or</t>
  </si>
  <si>
    <t>Domaine</t>
  </si>
  <si>
    <t>Duché</t>
  </si>
  <si>
    <t>Province</t>
  </si>
  <si>
    <t>/GoldArt</t>
  </si>
  <si>
    <t>Malédiction</t>
  </si>
  <si>
    <t>platinum_2nd</t>
  </si>
  <si>
    <t>colony_2nd</t>
  </si>
  <si>
    <t>Platine</t>
  </si>
  <si>
    <t>Colonie</t>
  </si>
  <si>
    <t>copper2</t>
  </si>
  <si>
    <t>silver2</t>
  </si>
  <si>
    <t>estate2</t>
  </si>
  <si>
    <t>duchy2</t>
  </si>
  <si>
    <t>province2</t>
  </si>
  <si>
    <t>curse2</t>
  </si>
  <si>
    <t>gold2</t>
  </si>
  <si>
    <t>copper_2nd</t>
  </si>
  <si>
    <t>silver_2nd</t>
  </si>
  <si>
    <t>gold_2nd</t>
  </si>
  <si>
    <t>estate_2nd</t>
  </si>
  <si>
    <t>duchy_2nd</t>
  </si>
  <si>
    <t>province_2nd</t>
  </si>
  <si>
    <t>curse_2nd</t>
  </si>
  <si>
    <t>copper2_2nd</t>
  </si>
  <si>
    <t>silver2_2nd</t>
  </si>
  <si>
    <t>gold2_2nd</t>
  </si>
  <si>
    <t>estate2_2nd</t>
  </si>
  <si>
    <t>duchy2_2nd</t>
  </si>
  <si>
    <t>province2_2nd</t>
  </si>
  <si>
    <t>curse2_2nd</t>
  </si>
  <si>
    <t>potion_2nd</t>
  </si>
  <si>
    <t>Potion</t>
  </si>
  <si>
    <t>&lt;div class="card-text" style="top:2px;"&gt;&lt;/div&gt;</t>
  </si>
  <si>
    <t>&lt;div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</si>
  <si>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Mirroir hanté</t>
  </si>
  <si>
    <t>&lt;div class="landscape-text" style="top:14px;"&gt;&lt;div style="position:relative; top:10px;"&gt;&lt;div style="line-height:23px;"&gt;&lt;div style="display:inline;"&gt;&lt;div style="display:inline; font-size:23px;"&gt;Au début de votre phase Achat, recevez un Or.&lt;/div&gt;&lt;/div&gt;&lt;br&gt;&lt;/div&gt;&lt;/div&gt;&lt;/div&gt;</t>
  </si>
  <si>
    <t>/Port</t>
  </si>
  <si>
    <t>&lt;div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t>
  </si>
  <si>
    <t>Chauve-souris</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</si>
  <si>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</si>
  <si>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t>
  </si>
  <si>
    <t>Or maudit</t>
  </si>
  <si>
    <t>Lampe magique</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</si>
  <si>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t>
  </si>
  <si>
    <t>Chèvre</t>
  </si>
  <si>
    <t>&lt;div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</si>
  <si>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&lt;div class="landscape-text" style="top:0px;"&gt;&lt;div style="position:relative; top:10px;"&gt;&lt;div style="line-height:18px;"&gt;&lt;div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</si>
  <si>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t>
  </si>
  <si>
    <t>Other</t>
  </si>
  <si>
    <t>https://localhost:8080/img/artworks/Dame_AnnaArt.jpg</t>
  </si>
  <si>
    <t>https://localhost:8080/img/artworks/curseArt.jpg</t>
  </si>
  <si>
    <t>https://localhost:8080/img/artworks/curse_2ndArt.jpg</t>
  </si>
  <si>
    <t>https://localhost:8080/img/artworks/potionArt.jpg</t>
  </si>
  <si>
    <t>https://localhost:8080/img/artworks/copperArt.jpg</t>
  </si>
  <si>
    <t>https://localhost:8080/img/artworks/silverArt.jpg</t>
  </si>
  <si>
    <t>https://localhost:8080/img/artworks/goldArt.jpg</t>
  </si>
  <si>
    <t>https://localhost:8080/img/artworks/estateArt.jpg</t>
  </si>
  <si>
    <t>https://localhost:8080/img/artworks/duchyArt.jpg</t>
  </si>
  <si>
    <t>https://localhost:8080/img/artworks/provinceArt.jpg</t>
  </si>
  <si>
    <t>Platinu</t>
  </si>
  <si>
    <t>https://localhost:8080/img/artworks/platinumArt.jpg</t>
  </si>
  <si>
    <t>https://localhost:8080/img/artworks/colonyArt.jpg</t>
  </si>
  <si>
    <t>https://localhost:8080</t>
  </si>
  <si>
    <t>/images/1/13/CastlesArt.jpg</t>
  </si>
  <si>
    <t>&lt;div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t>
  </si>
  <si>
    <t>Chat noir</t>
  </si>
  <si>
    <t>blackcat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</si>
  <si>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t>
  </si>
  <si>
    <t>Traîneau</t>
  </si>
  <si>
    <t>sleigh</t>
  </si>
  <si>
    <t>supplies</t>
  </si>
  <si>
    <t>Réserves</t>
  </si>
  <si>
    <t>&lt;div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t>
  </si>
  <si>
    <t>black_ca</t>
  </si>
  <si>
    <t>Caravane de chameaux</t>
  </si>
  <si>
    <t>cameltrain</t>
  </si>
  <si>
    <t>camel</t>
  </si>
  <si>
    <t>&lt;div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t>
  </si>
  <si>
    <t>Chevrière</t>
  </si>
  <si>
    <t>goatherd</t>
  </si>
  <si>
    <t>&lt;div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t>
  </si>
  <si>
    <t>Ferraille</t>
  </si>
  <si>
    <t>&lt;div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t>
  </si>
  <si>
    <t>Chien de berger</t>
  </si>
  <si>
    <t>sheepdog</t>
  </si>
  <si>
    <t>scrap</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</si>
  <si>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t>
  </si>
  <si>
    <t>Village enneigé</t>
  </si>
  <si>
    <t>snowyvillage</t>
  </si>
  <si>
    <t>snow</t>
  </si>
  <si>
    <t>Stocks</t>
  </si>
  <si>
    <t>stockpile</t>
  </si>
  <si>
    <t>Chasseur de prime</t>
  </si>
  <si>
    <t>bountyhunter</t>
  </si>
  <si>
    <t>bounty</t>
  </si>
  <si>
    <t>Cardinal</t>
  </si>
  <si>
    <t>Cavalière</t>
  </si>
  <si>
    <t>Hôtel</t>
  </si>
  <si>
    <t>Espace vert</t>
  </si>
  <si>
    <t>Déplacement</t>
  </si>
  <si>
    <t>Chaland</t>
  </si>
  <si>
    <t>Clan de sorciers</t>
  </si>
  <si>
    <t>Fauconnière</t>
  </si>
  <si>
    <t>Pêcheur</t>
  </si>
  <si>
    <t>Garde</t>
  </si>
  <si>
    <t>Pavillon de chasse</t>
  </si>
  <si>
    <t>Four</t>
  </si>
  <si>
    <t>Pension</t>
  </si>
  <si>
    <t>Sanctuaire</t>
  </si>
  <si>
    <t>Destrier</t>
  </si>
  <si>
    <t>Voyageuse</t>
  </si>
  <si>
    <t>Foire aux bestiaux</t>
  </si>
  <si>
    <t>Génie</t>
  </si>
  <si>
    <t>Enclos</t>
  </si>
  <si>
    <t>&lt;div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</si>
  <si>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t>
  </si>
  <si>
    <t>&lt;div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t>
  </si>
  <si>
    <t>&lt;div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t>
  </si>
  <si>
    <t>&lt;div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t>
  </si>
  <si>
    <t>&lt;div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t>
  </si>
  <si>
    <t>&lt;div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t>
  </si>
  <si>
    <t>&lt;div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t>
  </si>
  <si>
    <t>&lt;div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t>
  </si>
  <si>
    <t>&lt;div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</si>
  <si>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t>
  </si>
  <si>
    <t>&lt;div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</si>
  <si>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t>
  </si>
  <si>
    <t>&lt;div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t>
  </si>
  <si>
    <t>&lt;div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</si>
  <si>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t>
  </si>
  <si>
    <t>&lt;div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t>
  </si>
  <si>
    <t>&lt;div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t>
  </si>
  <si>
    <t>&lt;div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t>
  </si>
  <si>
    <t>&lt;div class="landscape-text" style="top:0px;"&gt;&lt;div style="position:relative; top:5px;"&gt;&lt;div style="line-height:21px;"&gt;&lt;div style="display:inline;"&gt;&lt;div style="display:inline; font-size:21px;"&gt;Vous pouvez retourner cette carte sur sa pile pour&lt;/div&gt;&lt;/div&gt;&lt;br&gt;&lt;div style="display:inline;"&gt;&lt;div style="display:inline; font-size:21px;"&gt;recevoir une carte coûtant exactement      de plus.&lt;/div&gt;&lt;/div&gt;&lt;br&gt;&lt;/div&gt;&lt;/div&gt;&lt;div class="card-text-coin-icon" style="transform:scale(0.21); top:30px; display: inline;left:332px;"&gt;&lt;div class="card-text-coin-text-container" style="display:inline;"&gt;&lt;div class="card-text-coin-text" style="color: black; display:inline; top:8px;"&gt;1&lt;/div&gt;&lt;/div&gt;&lt;/div&gt;&lt;/div&gt;</t>
  </si>
  <si>
    <t>&lt;div class="landscape-text" style="top:14px;"&gt;&lt;div style="position:relative; top:5px;"&gt;&lt;div style="line-height:22px;"&gt;&lt;div style="display:inline;"&gt;&lt;div style="display:inline; font-size:22px;"&gt;Exilez un Or depuis la Réserve.&lt;/div&gt;&lt;/div&gt;&lt;br&gt;&lt;/div&gt;&lt;/div&gt;&lt;/div&gt;</t>
  </si>
  <si>
    <t>&lt;div class="landscape-text" style="top:0px;"&gt;&lt;div style="position:relative; top:-3px;"&gt;&lt;div style="line-height:20px;"&gt;&lt;div style="display:inline;"&gt;&lt;div style="display:inline; font-size:20px;"&gt;Suivez les instructions de cette carte; chaque effet&lt;/div&gt;&lt;/div&gt;&lt;br&gt;&lt;div style="display:inline;"&gt;&lt;div style="display:inline; font-size:20px;"&gt;&lt;div style="display: inline; font-weight: bold;"&gt;+Carte(s)&lt;/div&gt; donnera à la place &lt;div style="display: inline; font-weight: bold;"&gt;+&lt;/div&gt;      à ce tour,&lt;/div&gt;&lt;/div&gt;&lt;br&gt;&lt;div style="display:inline;"&gt;&lt;div style="display:inline; font-size:20px;"&gt;et vice-versa.&lt;/div&gt;&lt;/div&gt;&lt;br&gt;&lt;/div&gt;&lt;/div&gt;&lt;div class="card-text-coin-icon" style="transform:scale(0.2); top:22px; display: inline;left:292px;"&gt;&lt;div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</si>
  <si>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top:0px;"&gt;&lt;div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</si>
  <si>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style="top:14px;"&gt;&lt;div style="position:relative; top:5px;"&gt;&lt;div style="line-height:22px;"&gt;&lt;div style="display:inline;"&gt;&lt;div style="display:inline; font-size:22px;"&gt;Écartez une carte de votre main.&lt;/div&gt;&lt;/div&gt;&lt;br&gt;&lt;/div&gt;&lt;/div&gt;&lt;/div&gt;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</si>
  <si>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top:0px;"&gt;&lt;div style="line-height:20px;"&gt;&lt;div style="display:inline;"&gt;&lt;div style="display:inline; font-size:20px;"&gt;Retournez cette carte sur sa pile.&lt;/div&gt;&lt;/div&gt;&lt;br&gt;&lt;/div&gt;&lt;/div&gt;&lt;/div&gt;</t>
  </si>
  <si>
    <t>&lt;div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</si>
  <si>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</si>
  <si>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Voie du singe</t>
  </si>
  <si>
    <t>&lt;div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</si>
  <si>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</si>
  <si>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&lt;div class="landscape-text" style="top:14px;"&gt;&lt;div style="position:relative; top:5px;"&gt;&lt;div style="font-weight: bold;"&gt;&lt;div style="line-height:22px;"&gt;&lt;div style="display:inline;"&gt;&lt;div style="display:inline; font-size:22px;"&gt;+2 Cartes&lt;/div&gt;&lt;/div&gt;&lt;br&gt;&lt;/div&gt;&lt;/div&gt;&lt;/div&gt;&lt;/div&gt;</t>
  </si>
  <si>
    <t>&lt;div class="landscape-text" style="top:14px;"&gt;&lt;div style="position:relative; top:5px;"&gt;&lt;div style="line-height:22px;"&gt;&lt;div style="display:inline;"&gt;&lt;div style="display:inline; font-size:22px;"&gt;Piochez jusqu'à avoir 6 cartes en main.&lt;/div&gt;&lt;/div&gt;&lt;br&gt;&lt;/div&gt;&lt;/div&gt;&lt;/div&gt;</t>
  </si>
  <si>
    <t>&lt;div class="landscape-text" style="top:14px;"&gt;&lt;div style="position:relative; top:5px;"&gt;&lt;div style="font-weight: bold;"&gt;&lt;div style="line-height:22px;"&gt;&lt;div style="display:inline;"&gt;&lt;div style="display:inline; font-size:22px;"&gt;+2 Actions&lt;/div&gt;&lt;/div&gt;&lt;br&gt;&lt;/div&gt;&lt;/div&gt;&lt;/div&gt;&lt;/div&gt;</t>
  </si>
  <si>
    <t>&lt;div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</si>
  <si>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</si>
  <si>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</si>
  <si>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</si>
  <si>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</si>
  <si>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</si>
  <si>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&lt;div class="landscape-text" style="top:14px;"&gt;&lt;div style="position:relative; top:5px;"&gt;&lt;div style="line-height:22px;"&gt;&lt;div style="display:inline;"&gt;&lt;div style="display:inline; font-size:22px;"&gt;Exilez un Domaine de la Réserve.&lt;/div&gt;&lt;/div&gt;&lt;br&gt;&lt;/div&gt;&lt;/div&gt;&lt;/div&gt;</t>
  </si>
  <si>
    <t>Voie du ver</t>
  </si>
  <si>
    <t>Voie de la tortue</t>
  </si>
  <si>
    <t>Voie du mouton</t>
  </si>
  <si>
    <t>Voie de l'écureuil</t>
  </si>
  <si>
    <t>Voie de la loutre</t>
  </si>
  <si>
    <t>Voie du hibou</t>
  </si>
  <si>
    <t>Voie du bœuf</t>
  </si>
  <si>
    <t>Voie du porc</t>
  </si>
  <si>
    <t>Voie du rat</t>
  </si>
  <si>
    <t>Voie du phoque</t>
  </si>
  <si>
    <t>Voie de la souirs</t>
  </si>
  <si>
    <t>Voie de la mule</t>
  </si>
  <si>
    <t>Voie de la taupe</t>
  </si>
  <si>
    <t>Voie du papillon</t>
  </si>
  <si>
    <t>Voie du chameau</t>
  </si>
  <si>
    <t>Voie du caméléon</t>
  </si>
  <si>
    <t>Voie de la grenouille</t>
  </si>
  <si>
    <t>Voie de la chèvre</t>
  </si>
  <si>
    <t>Voie du cheval</t>
  </si>
  <si>
    <t>Retard</t>
  </si>
  <si>
    <t>Désespoir</t>
  </si>
  <si>
    <t>Pari</t>
  </si>
  <si>
    <t>Poursuite</t>
  </si>
  <si>
    <t>Chevauchée</t>
  </si>
  <si>
    <t>Labeur</t>
  </si>
  <si>
    <t>Réhaussement</t>
  </si>
  <si>
    <t>Marche</t>
  </si>
  <si>
    <t>Transport</t>
  </si>
  <si>
    <t>Bannissement</t>
  </si>
  <si>
    <t>Affaire</t>
  </si>
  <si>
    <t>Investissement</t>
  </si>
  <si>
    <t>Carpe Diem</t>
  </si>
  <si>
    <t>Négoce</t>
  </si>
  <si>
    <t>Demande</t>
  </si>
  <si>
    <t>Ruée</t>
  </si>
  <si>
    <t>Moisson</t>
  </si>
  <si>
    <t>Enclave</t>
  </si>
  <si>
    <t>Alliance</t>
  </si>
  <si>
    <t>Peuplement</t>
  </si>
  <si>
    <t>&lt;div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</si>
  <si>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</si>
  <si>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</si>
  <si>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</si>
  <si>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&lt;div class="landscape-text" style="top:14px;"&gt;&lt;div style="position:relative; top:5px;"&gt;&lt;div style="line-height:24px;"&gt;&lt;div style="display:inline;"&gt;&lt;div style="display:inline; font-size:24px;"&gt;Recevez un Cheval.&lt;/div&gt;&lt;/div&gt;&lt;br&gt;&lt;/div&gt;&lt;/div&gt;&lt;/div&gt;</t>
  </si>
  <si>
    <t>&lt;div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</si>
  <si>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&lt;div class="landscape-text" style="top:0px;"&gt;&lt;div style="position:relative; top:5px;"&gt;&lt;div style="line-height:19px;"&gt;&lt;div style="display:inline;"&gt;&lt;div style="display:inline; font-size:19px;"&gt;Vous pouvez écarter une carte non-Victoire de votre main&lt;/div&gt;&lt;/div&gt;&lt;br&gt;&lt;div style="display:inline;"&gt;&lt;div style="display:inline; font-size:19px;"&gt;pour recevoir une carte coûtant jusqu'à      de plus. &lt;/div&gt;&lt;/div&gt;&lt;br&gt;&lt;/div&gt;&lt;/div&gt;&lt;div class="card-text-coin-icon" style="transform:scale(0.19); top:29px; display: inline;left:322px;"&gt;&lt;div class="card-text-coin-text-container" style="display:inline;"&gt;&lt;div class="card-text-coin-text" style="color: black; display:inline; top:8px;"&gt;2&lt;/div&gt;&lt;/div&gt;&lt;/div&gt;&lt;/div&gt;</t>
  </si>
  <si>
    <t>&lt;div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</si>
  <si>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</si>
  <si>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</si>
  <si>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&lt;div class="landscape-text" style="top:0px;"&gt;&lt;div style="position:relative; top:5px;"&gt;&lt;div style="line-height:21px;"&gt;&lt;div style="display:inline;"&gt;&lt;div style="display:inline; font-size:21px;"&gt;Recevez une carte non-Victoire coûtant jusqu'à      .&lt;/div&gt;&lt;/div&gt;&lt;br&gt;&lt;div style="display:inline;"&gt;&lt;div style="display:inline; font-size:21px;"&gt;Tous vos adversaires reçoivent un Cheval.&lt;/div&gt;&lt;/div&gt;&lt;br&gt;&lt;/div&gt;&lt;/div&gt;&lt;div class="card-text-coin-icon" style="transform:scale(0.21); top:5px; display: inline;left:402px;"&gt;&lt;div class="card-text-coin-text-container" style="display:inline;"&gt;&lt;div class="card-text-coin-text" style="color: black; display:inline; top:8px;"&gt;5&lt;/div&gt;&lt;/div&gt;&lt;/div&gt;&lt;/div&gt;</t>
  </si>
  <si>
    <t>&lt;div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</si>
  <si>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</si>
  <si>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</si>
  <si>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</si>
  <si>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</si>
  <si>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</si>
  <si>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</si>
  <si>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</si>
  <si>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</si>
  <si>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cardinal</t>
  </si>
  <si>
    <t>destrier</t>
  </si>
  <si>
    <t>cavalry</t>
  </si>
  <si>
    <t>hostelry</t>
  </si>
  <si>
    <t>barge</t>
  </si>
  <si>
    <t>villagegreen</t>
  </si>
  <si>
    <t>green</t>
  </si>
  <si>
    <t>coven</t>
  </si>
  <si>
    <t>displace</t>
  </si>
  <si>
    <t>falconer</t>
  </si>
  <si>
    <t>fisherman</t>
  </si>
  <si>
    <t>gatekeeper</t>
  </si>
  <si>
    <t>lodge</t>
  </si>
  <si>
    <t>kiln</t>
  </si>
  <si>
    <t>livery</t>
  </si>
  <si>
    <t>mastermind</t>
  </si>
  <si>
    <t>paddock</t>
  </si>
  <si>
    <t>sanctuary</t>
  </si>
  <si>
    <t>wayfarer</t>
  </si>
  <si>
    <t>animalfair</t>
  </si>
  <si>
    <t>animal</t>
  </si>
  <si>
    <t>Butterfly</t>
  </si>
  <si>
    <t>Chameleon</t>
  </si>
  <si>
    <t>Mole</t>
  </si>
  <si>
    <t>Mouse</t>
  </si>
  <si>
    <t>Owl</t>
  </si>
  <si>
    <t>Ox</t>
  </si>
  <si>
    <t>Pig</t>
  </si>
  <si>
    <t>Squirrel</t>
  </si>
  <si>
    <t>Turtle</t>
  </si>
  <si>
    <t>delay</t>
  </si>
  <si>
    <t>desperation</t>
  </si>
  <si>
    <t>gamble</t>
  </si>
  <si>
    <t>pursue</t>
  </si>
  <si>
    <t>ride</t>
  </si>
  <si>
    <t>toil</t>
  </si>
  <si>
    <t>enhance</t>
  </si>
  <si>
    <t>march</t>
  </si>
  <si>
    <t>transport</t>
  </si>
  <si>
    <t>banish</t>
  </si>
  <si>
    <t>bargain</t>
  </si>
  <si>
    <t>invest</t>
  </si>
  <si>
    <t>commerce</t>
  </si>
  <si>
    <t>demand</t>
  </si>
  <si>
    <t>stampede</t>
  </si>
  <si>
    <t>reap</t>
  </si>
  <si>
    <t>enclave</t>
  </si>
  <si>
    <t>alliance</t>
  </si>
  <si>
    <t>populate</t>
  </si>
  <si>
    <t>wayofthebutterfly</t>
  </si>
  <si>
    <t>wayofthecamel</t>
  </si>
  <si>
    <t>wayofthechameleon</t>
  </si>
  <si>
    <t>wayofthefrog</t>
  </si>
  <si>
    <t>wayofthegoat</t>
  </si>
  <si>
    <t>wayofthehorse</t>
  </si>
  <si>
    <t>wayofthemole</t>
  </si>
  <si>
    <t>wayofthemonkey</t>
  </si>
  <si>
    <t>wayofthemouse</t>
  </si>
  <si>
    <t>wayofthemule</t>
  </si>
  <si>
    <t>wayoftheotter</t>
  </si>
  <si>
    <t>wayoftheowl</t>
  </si>
  <si>
    <t>wayoftheox</t>
  </si>
  <si>
    <t>wayofthepig</t>
  </si>
  <si>
    <t>wayoftherat</t>
  </si>
  <si>
    <t>wayoftheseal</t>
  </si>
  <si>
    <t>wayofthesheep</t>
  </si>
  <si>
    <t>wayofthesquirrel</t>
  </si>
  <si>
    <t>wayoftheturtle</t>
  </si>
  <si>
    <t>wayoftheworm</t>
  </si>
  <si>
    <t>_Rat</t>
  </si>
  <si>
    <t>_Sheep</t>
  </si>
  <si>
    <t>he_Seal</t>
  </si>
  <si>
    <t>seize</t>
  </si>
  <si>
    <t>_Horse</t>
  </si>
  <si>
    <t>Toget image link</t>
  </si>
  <si>
    <t>replace in noteapd ++</t>
  </si>
  <si>
    <t>&lt;img([^&gt;]*)&gt;.*$</t>
  </si>
  <si>
    <t>&lt;img\1&gt;</t>
  </si>
  <si>
    <t>&lt;img.*</t>
  </si>
  <si>
    <t>\n&lt;img</t>
  </si>
  <si>
    <t>^&lt;[^i].*$</t>
  </si>
  <si>
    <t>rien</t>
  </si>
  <si>
    <t>&lt;img alt="Curse-new.jpg" src="/images/thumb/b/b9/Curse-new.jpg/200px-Curse-new.jpg" width="200" height="320"&gt;</t>
  </si>
  <si>
    <t>the_camel</t>
  </si>
  <si>
    <t>_frog</t>
  </si>
  <si>
    <t>_goat</t>
  </si>
  <si>
    <t>_monkey</t>
  </si>
  <si>
    <t>_mule</t>
  </si>
  <si>
    <t>_otter</t>
  </si>
  <si>
    <t>_worm</t>
  </si>
  <si>
    <t>seizetheday</t>
  </si>
  <si>
    <t>huntinglodge</t>
  </si>
  <si>
    <t>Illustrator</t>
  </si>
  <si>
    <t>Alejandro Gutiérrez Franco</t>
  </si>
  <si>
    <t>Alexander Jung</t>
  </si>
  <si>
    <t>Swindler</t>
  </si>
  <si>
    <t>Alex Drummond</t>
  </si>
  <si>
    <t>Brian Brinlee</t>
  </si>
  <si>
    <t>Christof Tisch</t>
  </si>
  <si>
    <t>Colin Throm</t>
  </si>
  <si>
    <t>Hoard</t>
  </si>
  <si>
    <t>Dennis Lohausen</t>
  </si>
  <si>
    <t>Donald Crank</t>
  </si>
  <si>
    <t>Doris Matthäus</t>
  </si>
  <si>
    <t>Elisa Cella</t>
  </si>
  <si>
    <t>Eric J Carter</t>
  </si>
  <si>
    <t>Franz Vohwinkel</t>
  </si>
  <si>
    <t>Grant Hansen</t>
  </si>
  <si>
    <t>Guillaume Ducos</t>
  </si>
  <si>
    <t>Wandering Minstrel</t>
  </si>
  <si>
    <t>Hans Krill</t>
  </si>
  <si>
    <t>Harald Lieske</t>
  </si>
  <si>
    <t>Ian Kirkpatrick</t>
  </si>
  <si>
    <t>Jacob Corn</t>
  </si>
  <si>
    <t>Philosopher's Stone</t>
  </si>
  <si>
    <t>Jason Slavin</t>
  </si>
  <si>
    <t>Jason Snair</t>
  </si>
  <si>
    <t>Bank</t>
  </si>
  <si>
    <t>Jeff Himmelman</t>
  </si>
  <si>
    <t>Jesse Mead</t>
  </si>
  <si>
    <t>Joshua Stewart</t>
  </si>
  <si>
    <t>Julien Delval</t>
  </si>
  <si>
    <t>Kelli Stakenas</t>
  </si>
  <si>
    <t>Kendra Dodsworth</t>
  </si>
  <si>
    <t>Wolf Den</t>
  </si>
  <si>
    <t>Kieron O'Gorman</t>
  </si>
  <si>
    <t>Kim Feigenbaum</t>
  </si>
  <si>
    <t>Mint</t>
  </si>
  <si>
    <t>Klemens Franz</t>
  </si>
  <si>
    <t>Scrying Pool</t>
  </si>
  <si>
    <t>Kurt Miller</t>
  </si>
  <si>
    <t>Lee Smith</t>
  </si>
  <si>
    <t>Venture</t>
  </si>
  <si>
    <t>Lorraine Schleter</t>
  </si>
  <si>
    <t>Lynell Ingram</t>
  </si>
  <si>
    <t>Marco Morte</t>
  </si>
  <si>
    <t>Mark Poole</t>
  </si>
  <si>
    <t>Martin Hoffmann</t>
  </si>
  <si>
    <t>Matthew Tames</t>
  </si>
  <si>
    <t>Menagerie</t>
  </si>
  <si>
    <t>Matthias Catrein</t>
  </si>
  <si>
    <t>Maura Kalusky</t>
  </si>
  <si>
    <t>Michael Menzel</t>
  </si>
  <si>
    <t>Spy</t>
  </si>
  <si>
    <t>Ossi Hiekkala</t>
  </si>
  <si>
    <t>Raina Kuptz</t>
  </si>
  <si>
    <t>Raven Mimura</t>
  </si>
  <si>
    <t>Fortune Teller</t>
  </si>
  <si>
    <t>RC Torres</t>
  </si>
  <si>
    <t>Rick Hershey</t>
  </si>
  <si>
    <t>Watchtower</t>
  </si>
  <si>
    <t>Rom</t>
  </si>
  <si>
    <t>Bishop</t>
  </si>
  <si>
    <t>Ryan Laukat</t>
  </si>
  <si>
    <t>Taylor Bennett</t>
  </si>
  <si>
    <t>Tournament</t>
  </si>
  <si>
    <t>Tu Pei-Shu</t>
  </si>
  <si>
    <t>Goons</t>
  </si>
  <si>
    <t>Aqueduct, Colonnade, Obelisk</t>
  </si>
  <si>
    <t>Ruined Village, Walled Village</t>
  </si>
  <si>
    <t>Horse Traders, Jester</t>
  </si>
  <si>
    <t xml:space="preserve"> Champion</t>
  </si>
  <si>
    <t xml:space="preserve"> Dame Natalie</t>
  </si>
  <si>
    <t xml:space="preserve"> Duchess</t>
  </si>
  <si>
    <t xml:space="preserve"> Groundskeeper</t>
  </si>
  <si>
    <t xml:space="preserve"> Hero</t>
  </si>
  <si>
    <t xml:space="preserve"> Horn of Plenty</t>
  </si>
  <si>
    <t xml:space="preserve"> Mystic</t>
  </si>
  <si>
    <t xml:space="preserve"> Oasis</t>
  </si>
  <si>
    <t xml:space="preserve"> Page</t>
  </si>
  <si>
    <t xml:space="preserve"> Royal Blacksmith</t>
  </si>
  <si>
    <t xml:space="preserve"> Soothsayer</t>
  </si>
  <si>
    <t xml:space="preserve"> Spice Merchant</t>
  </si>
  <si>
    <t xml:space="preserve"> Treasure Hunter</t>
  </si>
  <si>
    <t xml:space="preserve"> Warrior</t>
  </si>
  <si>
    <t xml:space="preserve"> Lookout</t>
  </si>
  <si>
    <t>Familiar</t>
  </si>
  <si>
    <t xml:space="preserve"> Procession</t>
  </si>
  <si>
    <t xml:space="preserve"> Storeroom</t>
  </si>
  <si>
    <t xml:space="preserve"> Survivors</t>
  </si>
  <si>
    <t xml:space="preserve"> Vault</t>
  </si>
  <si>
    <t xml:space="preserve"> Ball</t>
  </si>
  <si>
    <t xml:space="preserve"> Banquet</t>
  </si>
  <si>
    <t xml:space="preserve"> Blessed Village</t>
  </si>
  <si>
    <t xml:space="preserve"> Bonfire</t>
  </si>
  <si>
    <t xml:space="preserve"> Crop Rotation</t>
  </si>
  <si>
    <t xml:space="preserve"> Cobbler</t>
  </si>
  <si>
    <t xml:space="preserve"> Conquest</t>
  </si>
  <si>
    <t xml:space="preserve"> Leprechaun</t>
  </si>
  <si>
    <t xml:space="preserve"> Locusts</t>
  </si>
  <si>
    <t xml:space="preserve"> Necropolis</t>
  </si>
  <si>
    <t xml:space="preserve"> Silos</t>
  </si>
  <si>
    <t xml:space="preserve"> Stampede</t>
  </si>
  <si>
    <t xml:space="preserve"> Tragic Hero</t>
  </si>
  <si>
    <t xml:space="preserve"> Tunnel</t>
  </si>
  <si>
    <t xml:space="preserve"> Minion</t>
  </si>
  <si>
    <t xml:space="preserve"> Sea Hag</t>
  </si>
  <si>
    <t>Box art: Alchemy</t>
  </si>
  <si>
    <t xml:space="preserve"> Animal Fair</t>
  </si>
  <si>
    <t xml:space="preserve"> Basilica</t>
  </si>
  <si>
    <t xml:space="preserve"> Border Guard</t>
  </si>
  <si>
    <t xml:space="preserve"> Camel Train</t>
  </si>
  <si>
    <t xml:space="preserve"> Cardinal</t>
  </si>
  <si>
    <t xml:space="preserve"> Coppersmith</t>
  </si>
  <si>
    <t xml:space="preserve"> Courtier</t>
  </si>
  <si>
    <t xml:space="preserve"> Coven</t>
  </si>
  <si>
    <t xml:space="preserve"> Devil's Workshop</t>
  </si>
  <si>
    <t xml:space="preserve"> Enchantress</t>
  </si>
  <si>
    <t xml:space="preserve"> Fool</t>
  </si>
  <si>
    <t xml:space="preserve"> Goat</t>
  </si>
  <si>
    <t xml:space="preserve"> Greed</t>
  </si>
  <si>
    <t xml:space="preserve"> Haggler</t>
  </si>
  <si>
    <t xml:space="preserve"> Haven</t>
  </si>
  <si>
    <t xml:space="preserve"> Hermit</t>
  </si>
  <si>
    <t xml:space="preserve"> Hireling</t>
  </si>
  <si>
    <t xml:space="preserve"> Horse</t>
  </si>
  <si>
    <t xml:space="preserve"> Imp</t>
  </si>
  <si>
    <t xml:space="preserve"> Key</t>
  </si>
  <si>
    <t xml:space="preserve"> Lantern</t>
  </si>
  <si>
    <t xml:space="preserve"> Lucky Coin</t>
  </si>
  <si>
    <t xml:space="preserve"> Madman</t>
  </si>
  <si>
    <t xml:space="preserve"> Mine</t>
  </si>
  <si>
    <t xml:space="preserve"> Mining Village</t>
  </si>
  <si>
    <t xml:space="preserve"> Outpost</t>
  </si>
  <si>
    <t xml:space="preserve"> Patron</t>
  </si>
  <si>
    <t xml:space="preserve"> Pillage</t>
  </si>
  <si>
    <t xml:space="preserve"> Pixie</t>
  </si>
  <si>
    <t xml:space="preserve"> Ranger</t>
  </si>
  <si>
    <t xml:space="preserve"> Replace</t>
  </si>
  <si>
    <t xml:space="preserve"> Sheepdog</t>
  </si>
  <si>
    <t xml:space="preserve"> Snowy Village</t>
  </si>
  <si>
    <t xml:space="preserve"> Tormentor</t>
  </si>
  <si>
    <t xml:space="preserve"> Tower</t>
  </si>
  <si>
    <t xml:space="preserve"> Transmute</t>
  </si>
  <si>
    <t xml:space="preserve"> Treasurer</t>
  </si>
  <si>
    <t xml:space="preserve"> Triumphal Arch</t>
  </si>
  <si>
    <t xml:space="preserve"> Village</t>
  </si>
  <si>
    <t xml:space="preserve"> Explorer</t>
  </si>
  <si>
    <t xml:space="preserve"> Ironmonger</t>
  </si>
  <si>
    <t xml:space="preserve"> Stables</t>
  </si>
  <si>
    <t>Aqueduct</t>
  </si>
  <si>
    <t xml:space="preserve"> Colonnade</t>
  </si>
  <si>
    <t xml:space="preserve"> Obelisk</t>
  </si>
  <si>
    <t>Ruined Village</t>
  </si>
  <si>
    <t xml:space="preserve"> Walled Village</t>
  </si>
  <si>
    <t xml:space="preserve"> Dismantle</t>
  </si>
  <si>
    <t xml:space="preserve"> Engineer</t>
  </si>
  <si>
    <t xml:space="preserve"> Kiln</t>
  </si>
  <si>
    <t xml:space="preserve"> Legionary</t>
  </si>
  <si>
    <t xml:space="preserve"> Night Watchman</t>
  </si>
  <si>
    <t xml:space="preserve"> Overlord</t>
  </si>
  <si>
    <t xml:space="preserve"> Scholar</t>
  </si>
  <si>
    <t xml:space="preserve"> Silk Merchant</t>
  </si>
  <si>
    <t xml:space="preserve"> Spices</t>
  </si>
  <si>
    <t xml:space="preserve"> Skulk</t>
  </si>
  <si>
    <t xml:space="preserve"> Farmland</t>
  </si>
  <si>
    <t xml:space="preserve"> Forager</t>
  </si>
  <si>
    <t xml:space="preserve"> Ghost</t>
  </si>
  <si>
    <t xml:space="preserve"> Guide</t>
  </si>
  <si>
    <t xml:space="preserve"> Haunted Mirror</t>
  </si>
  <si>
    <t xml:space="preserve"> Highway</t>
  </si>
  <si>
    <t xml:space="preserve"> Hovel</t>
  </si>
  <si>
    <t xml:space="preserve"> Merchant Guild</t>
  </si>
  <si>
    <t xml:space="preserve"> Prince</t>
  </si>
  <si>
    <t xml:space="preserve"> Ratcatcher</t>
  </si>
  <si>
    <t xml:space="preserve"> Scrap</t>
  </si>
  <si>
    <t xml:space="preserve"> Talisman</t>
  </si>
  <si>
    <t xml:space="preserve"> Wine Merchant</t>
  </si>
  <si>
    <t xml:space="preserve"> Bounty Hunter</t>
  </si>
  <si>
    <t xml:space="preserve"> Fear</t>
  </si>
  <si>
    <t xml:space="preserve"> Golem</t>
  </si>
  <si>
    <t xml:space="preserve"> Island</t>
  </si>
  <si>
    <t xml:space="preserve"> Marauder</t>
  </si>
  <si>
    <t xml:space="preserve"> Mastermind</t>
  </si>
  <si>
    <t xml:space="preserve"> Native Village</t>
  </si>
  <si>
    <t xml:space="preserve"> Pawn</t>
  </si>
  <si>
    <t xml:space="preserve"> Pirate Ship</t>
  </si>
  <si>
    <t xml:space="preserve"> Scavenger</t>
  </si>
  <si>
    <t xml:space="preserve"> Torturer</t>
  </si>
  <si>
    <t xml:space="preserve"> Village Green</t>
  </si>
  <si>
    <t xml:space="preserve"> Beggar</t>
  </si>
  <si>
    <t xml:space="preserve"> Emporium</t>
  </si>
  <si>
    <t xml:space="preserve"> Fair</t>
  </si>
  <si>
    <t xml:space="preserve"> Livery</t>
  </si>
  <si>
    <t xml:space="preserve"> Mountain Pass</t>
  </si>
  <si>
    <t xml:space="preserve"> Nomad Camp</t>
  </si>
  <si>
    <t xml:space="preserve"> Pathfinding</t>
  </si>
  <si>
    <t xml:space="preserve"> Patrician</t>
  </si>
  <si>
    <t xml:space="preserve"> Pilgrimage</t>
  </si>
  <si>
    <t xml:space="preserve"> Sir Vander</t>
  </si>
  <si>
    <t xml:space="preserve"> Wayfarer</t>
  </si>
  <si>
    <t xml:space="preserve"> Druid</t>
  </si>
  <si>
    <t xml:space="preserve"> Flag</t>
  </si>
  <si>
    <t xml:space="preserve"> Flag Bearer</t>
  </si>
  <si>
    <t xml:space="preserve"> Lackeys</t>
  </si>
  <si>
    <t xml:space="preserve"> Stockpile</t>
  </si>
  <si>
    <t xml:space="preserve"> Supplies</t>
  </si>
  <si>
    <t xml:space="preserve"> Way of the Chameleon</t>
  </si>
  <si>
    <t xml:space="preserve"> Way of the Rat</t>
  </si>
  <si>
    <t xml:space="preserve"> Werewolf</t>
  </si>
  <si>
    <t xml:space="preserve"> Sinister Plot</t>
  </si>
  <si>
    <t xml:space="preserve"> Toil</t>
  </si>
  <si>
    <t xml:space="preserve"> Populate</t>
  </si>
  <si>
    <t xml:space="preserve"> Way of the Sheep</t>
  </si>
  <si>
    <t xml:space="preserve"> Bridge</t>
  </si>
  <si>
    <t xml:space="preserve"> Citadel</t>
  </si>
  <si>
    <t xml:space="preserve"> City Gate</t>
  </si>
  <si>
    <t xml:space="preserve"> Courtyard</t>
  </si>
  <si>
    <t xml:space="preserve"> Cursed Gold</t>
  </si>
  <si>
    <t xml:space="preserve"> Disciple</t>
  </si>
  <si>
    <t xml:space="preserve"> Embargo</t>
  </si>
  <si>
    <t xml:space="preserve"> Fishing Village</t>
  </si>
  <si>
    <t xml:space="preserve"> Fugitive</t>
  </si>
  <si>
    <t xml:space="preserve"> Governor</t>
  </si>
  <si>
    <t xml:space="preserve"> Herbalist</t>
  </si>
  <si>
    <t xml:space="preserve"> Library</t>
  </si>
  <si>
    <t xml:space="preserve"> Monastery</t>
  </si>
  <si>
    <t xml:space="preserve"> Mountain Village</t>
  </si>
  <si>
    <t xml:space="preserve"> Patrol</t>
  </si>
  <si>
    <t xml:space="preserve"> Peasant</t>
  </si>
  <si>
    <t xml:space="preserve"> Pooka</t>
  </si>
  <si>
    <t xml:space="preserve"> Ruined Library</t>
  </si>
  <si>
    <t xml:space="preserve"> Sage</t>
  </si>
  <si>
    <t xml:space="preserve"> Soldier</t>
  </si>
  <si>
    <t xml:space="preserve"> Squire</t>
  </si>
  <si>
    <t xml:space="preserve"> Teacher</t>
  </si>
  <si>
    <t xml:space="preserve"> Temple</t>
  </si>
  <si>
    <t xml:space="preserve"> Throne Room</t>
  </si>
  <si>
    <t xml:space="preserve"> Trade Route</t>
  </si>
  <si>
    <t xml:space="preserve"> Villa</t>
  </si>
  <si>
    <t xml:space="preserve"> Wild Hunt</t>
  </si>
  <si>
    <t xml:space="preserve"> Changeling</t>
  </si>
  <si>
    <t xml:space="preserve"> Cultist</t>
  </si>
  <si>
    <t xml:space="preserve"> Experiment</t>
  </si>
  <si>
    <t xml:space="preserve"> Villain</t>
  </si>
  <si>
    <t>Horse Traders</t>
  </si>
  <si>
    <t xml:space="preserve"> Jester</t>
  </si>
  <si>
    <t xml:space="preserve"> Raid</t>
  </si>
  <si>
    <t xml:space="preserve"> Training</t>
  </si>
  <si>
    <t xml:space="preserve"> Dame Sylvia</t>
  </si>
  <si>
    <t xml:space="preserve"> Encampment</t>
  </si>
  <si>
    <t xml:space="preserve"> Fairgrounds</t>
  </si>
  <si>
    <t xml:space="preserve"> Haunting</t>
  </si>
  <si>
    <t xml:space="preserve"> Herald</t>
  </si>
  <si>
    <t xml:space="preserve"> Old Witch</t>
  </si>
  <si>
    <t xml:space="preserve"> Oracle</t>
  </si>
  <si>
    <t xml:space="preserve"> Plan</t>
  </si>
  <si>
    <t xml:space="preserve"> Plunder</t>
  </si>
  <si>
    <t xml:space="preserve"> Poor House</t>
  </si>
  <si>
    <t xml:space="preserve"> Poverty</t>
  </si>
  <si>
    <t xml:space="preserve"> Sculptor</t>
  </si>
  <si>
    <t xml:space="preserve"> Settlers</t>
  </si>
  <si>
    <t xml:space="preserve"> Swamp Hag</t>
  </si>
  <si>
    <t xml:space="preserve"> Taxman</t>
  </si>
  <si>
    <t xml:space="preserve"> Way of the Horse</t>
  </si>
  <si>
    <t xml:space="preserve"> Way of the Mole</t>
  </si>
  <si>
    <t xml:space="preserve"> Young Witch</t>
  </si>
  <si>
    <t xml:space="preserve"> Canal</t>
  </si>
  <si>
    <t xml:space="preserve"> Cathedral</t>
  </si>
  <si>
    <t xml:space="preserve"> Conclave</t>
  </si>
  <si>
    <t xml:space="preserve"> Cursed Village</t>
  </si>
  <si>
    <t xml:space="preserve"> Exorcist</t>
  </si>
  <si>
    <t xml:space="preserve"> Expedition</t>
  </si>
  <si>
    <t xml:space="preserve"> Keep</t>
  </si>
  <si>
    <t xml:space="preserve"> Lost Arts</t>
  </si>
  <si>
    <t xml:space="preserve"> Margrave</t>
  </si>
  <si>
    <t xml:space="preserve"> Noble Brigand</t>
  </si>
  <si>
    <t xml:space="preserve"> Poacher</t>
  </si>
  <si>
    <t xml:space="preserve"> Ritual</t>
  </si>
  <si>
    <t xml:space="preserve"> Sacrifice</t>
  </si>
  <si>
    <t xml:space="preserve"> Seer</t>
  </si>
  <si>
    <t xml:space="preserve"> Sir Bailey</t>
  </si>
  <si>
    <t xml:space="preserve"> Swashbuckler</t>
  </si>
  <si>
    <t xml:space="preserve"> Treasure Chest</t>
  </si>
  <si>
    <t xml:space="preserve"> Triumph</t>
  </si>
  <si>
    <t xml:space="preserve"> Vagrant</t>
  </si>
  <si>
    <t xml:space="preserve"> Wall</t>
  </si>
  <si>
    <t xml:space="preserve"> Wedding</t>
  </si>
  <si>
    <t xml:space="preserve"> Windfall</t>
  </si>
  <si>
    <t xml:space="preserve"> Bandit</t>
  </si>
  <si>
    <t xml:space="preserve"> Bandit Fort</t>
  </si>
  <si>
    <t xml:space="preserve"> Church</t>
  </si>
  <si>
    <t xml:space="preserve"> Captain</t>
  </si>
  <si>
    <t xml:space="preserve"> Caravan Guard</t>
  </si>
  <si>
    <t xml:space="preserve"> Crumbling Castle</t>
  </si>
  <si>
    <t xml:space="preserve"> Grand Castle</t>
  </si>
  <si>
    <t xml:space="preserve"> Graverobber</t>
  </si>
  <si>
    <t xml:space="preserve"> Great Hall</t>
  </si>
  <si>
    <t xml:space="preserve"> Haunted Castle</t>
  </si>
  <si>
    <t xml:space="preserve"> Hideout</t>
  </si>
  <si>
    <t xml:space="preserve"> Humble Castle</t>
  </si>
  <si>
    <t xml:space="preserve"> Inventor</t>
  </si>
  <si>
    <t xml:space="preserve"> King's Castle</t>
  </si>
  <si>
    <t xml:space="preserve"> Laboratory</t>
  </si>
  <si>
    <t xml:space="preserve"> Labyrinth</t>
  </si>
  <si>
    <t xml:space="preserve"> Lost City</t>
  </si>
  <si>
    <t xml:space="preserve"> Monument</t>
  </si>
  <si>
    <t xml:space="preserve"> Museum</t>
  </si>
  <si>
    <t xml:space="preserve"> Opulent Castle</t>
  </si>
  <si>
    <t xml:space="preserve"> Plague</t>
  </si>
  <si>
    <t xml:space="preserve"> Priest</t>
  </si>
  <si>
    <t xml:space="preserve"> Recruiter</t>
  </si>
  <si>
    <t xml:space="preserve"> Research</t>
  </si>
  <si>
    <t xml:space="preserve"> Scheme</t>
  </si>
  <si>
    <t xml:space="preserve"> Seaway</t>
  </si>
  <si>
    <t xml:space="preserve"> Sir Martin</t>
  </si>
  <si>
    <t xml:space="preserve"> Small Castle</t>
  </si>
  <si>
    <t xml:space="preserve"> Sprawling Castle</t>
  </si>
  <si>
    <t xml:space="preserve"> The Earth's Gift</t>
  </si>
  <si>
    <t xml:space="preserve"> The Field's Gift</t>
  </si>
  <si>
    <t xml:space="preserve"> The Flame's Gift</t>
  </si>
  <si>
    <t xml:space="preserve"> The Forest's Gift</t>
  </si>
  <si>
    <t xml:space="preserve"> The Moon's Gift</t>
  </si>
  <si>
    <t xml:space="preserve"> The Mountain's Gift</t>
  </si>
  <si>
    <t xml:space="preserve"> The River's Gift</t>
  </si>
  <si>
    <t xml:space="preserve"> The Sea's Gift</t>
  </si>
  <si>
    <t xml:space="preserve"> The Sky's Gift</t>
  </si>
  <si>
    <t xml:space="preserve"> The Sun's Gift</t>
  </si>
  <si>
    <t xml:space="preserve"> The Swamp's Gift</t>
  </si>
  <si>
    <t xml:space="preserve"> The Wind's Gift</t>
  </si>
  <si>
    <t xml:space="preserve"> Thief</t>
  </si>
  <si>
    <t xml:space="preserve"> Travelling Fair</t>
  </si>
  <si>
    <t xml:space="preserve"> Vineyard</t>
  </si>
  <si>
    <t xml:space="preserve"> War</t>
  </si>
  <si>
    <t xml:space="preserve"> Warehouse</t>
  </si>
  <si>
    <t xml:space="preserve"> Mountebank</t>
  </si>
  <si>
    <t xml:space="preserve"> Bridge Troll</t>
  </si>
  <si>
    <t xml:space="preserve"> Chariot Race</t>
  </si>
  <si>
    <t xml:space="preserve"> Haunted Woods</t>
  </si>
  <si>
    <t xml:space="preserve"> Journeyman</t>
  </si>
  <si>
    <t xml:space="preserve"> Junk Dealer</t>
  </si>
  <si>
    <t xml:space="preserve"> Rebuild</t>
  </si>
  <si>
    <t xml:space="preserve"> Doctor</t>
  </si>
  <si>
    <t xml:space="preserve"> Followers</t>
  </si>
  <si>
    <t xml:space="preserve"> Market Square</t>
  </si>
  <si>
    <t xml:space="preserve"> Stonemason</t>
  </si>
  <si>
    <t xml:space="preserve"> Trader</t>
  </si>
  <si>
    <t xml:space="preserve"> Baker</t>
  </si>
  <si>
    <t xml:space="preserve"> Baths</t>
  </si>
  <si>
    <t xml:space="preserve"> Borrow</t>
  </si>
  <si>
    <t xml:space="preserve"> Butcher</t>
  </si>
  <si>
    <t xml:space="preserve"> Crypt</t>
  </si>
  <si>
    <t xml:space="preserve"> Dame Josephine</t>
  </si>
  <si>
    <t xml:space="preserve"> Dame Molly</t>
  </si>
  <si>
    <t xml:space="preserve"> Faithful Hound</t>
  </si>
  <si>
    <t xml:space="preserve"> Fountain</t>
  </si>
  <si>
    <t xml:space="preserve"> Mandarin</t>
  </si>
  <si>
    <t xml:space="preserve"> Orchard</t>
  </si>
  <si>
    <t xml:space="preserve"> Princess</t>
  </si>
  <si>
    <t xml:space="preserve"> Caravan</t>
  </si>
  <si>
    <t xml:space="preserve"> Catacombs</t>
  </si>
  <si>
    <t xml:space="preserve"> Cemetery</t>
  </si>
  <si>
    <t xml:space="preserve"> Ghost Town</t>
  </si>
  <si>
    <t xml:space="preserve"> Grand Market</t>
  </si>
  <si>
    <t xml:space="preserve"> Inn</t>
  </si>
  <si>
    <t xml:space="preserve"> Lighthouse</t>
  </si>
  <si>
    <t xml:space="preserve"> Mill</t>
  </si>
  <si>
    <t xml:space="preserve"> Nobles</t>
  </si>
  <si>
    <t xml:space="preserve"> Ruined Market</t>
  </si>
  <si>
    <t xml:space="preserve"> Secret Chamber</t>
  </si>
  <si>
    <t xml:space="preserve"> Secret Passage</t>
  </si>
  <si>
    <t xml:space="preserve"> University</t>
  </si>
  <si>
    <t xml:space="preserve"> Wish</t>
  </si>
  <si>
    <t xml:space="preserve"> Black Cat</t>
  </si>
  <si>
    <t xml:space="preserve"> Capital</t>
  </si>
  <si>
    <t xml:space="preserve"> Charm</t>
  </si>
  <si>
    <t xml:space="preserve"> Crown</t>
  </si>
  <si>
    <t xml:space="preserve"> Death Cart</t>
  </si>
  <si>
    <t xml:space="preserve"> Develop</t>
  </si>
  <si>
    <t xml:space="preserve"> Ducat</t>
  </si>
  <si>
    <t xml:space="preserve"> Embassy</t>
  </si>
  <si>
    <t xml:space="preserve"> Fortress</t>
  </si>
  <si>
    <t xml:space="preserve"> Gear</t>
  </si>
  <si>
    <t xml:space="preserve"> Giant</t>
  </si>
  <si>
    <t xml:space="preserve"> Improve</t>
  </si>
  <si>
    <t xml:space="preserve"> Magpie</t>
  </si>
  <si>
    <t xml:space="preserve"> Miser</t>
  </si>
  <si>
    <t xml:space="preserve"> Necromancer</t>
  </si>
  <si>
    <t xml:space="preserve"> Scepter</t>
  </si>
  <si>
    <t xml:space="preserve"> Sir Destry</t>
  </si>
  <si>
    <t xml:space="preserve"> Sir Michael</t>
  </si>
  <si>
    <t xml:space="preserve"> Summon</t>
  </si>
  <si>
    <t xml:space="preserve"> Trade</t>
  </si>
  <si>
    <t xml:space="preserve"> Transmogrify</t>
  </si>
  <si>
    <t xml:space="preserve"> Treasure Trove</t>
  </si>
  <si>
    <t xml:space="preserve"> Way of the Pig</t>
  </si>
  <si>
    <t xml:space="preserve"> Way of the Turtle</t>
  </si>
  <si>
    <t xml:space="preserve"> Zombie Apprentice</t>
  </si>
  <si>
    <t xml:space="preserve"> Zombie Mason</t>
  </si>
  <si>
    <t xml:space="preserve"> Zombie Spy</t>
  </si>
  <si>
    <t xml:space="preserve"> Den of Sin</t>
  </si>
  <si>
    <t xml:space="preserve"> Port</t>
  </si>
  <si>
    <t xml:space="preserve"> Raider</t>
  </si>
  <si>
    <t xml:space="preserve"> Remake</t>
  </si>
  <si>
    <t xml:space="preserve"> Apprentice</t>
  </si>
  <si>
    <t xml:space="preserve"> Arena</t>
  </si>
  <si>
    <t xml:space="preserve"> Barracks</t>
  </si>
  <si>
    <t xml:space="preserve"> Bat</t>
  </si>
  <si>
    <t xml:space="preserve"> Bazaar</t>
  </si>
  <si>
    <t xml:space="preserve"> Capitalism</t>
  </si>
  <si>
    <t xml:space="preserve"> Commerce</t>
  </si>
  <si>
    <t xml:space="preserve"> Cutpurse</t>
  </si>
  <si>
    <t xml:space="preserve"> Desperation</t>
  </si>
  <si>
    <t xml:space="preserve"> Dominate</t>
  </si>
  <si>
    <t xml:space="preserve"> Donate</t>
  </si>
  <si>
    <t xml:space="preserve"> Dungeon</t>
  </si>
  <si>
    <t xml:space="preserve"> Famine</t>
  </si>
  <si>
    <t xml:space="preserve"> Fleet</t>
  </si>
  <si>
    <t xml:space="preserve"> Forge</t>
  </si>
  <si>
    <t xml:space="preserve"> Guardian</t>
  </si>
  <si>
    <t xml:space="preserve"> Harbinger</t>
  </si>
  <si>
    <t xml:space="preserve"> Ironworks</t>
  </si>
  <si>
    <t xml:space="preserve"> Lurker</t>
  </si>
  <si>
    <t xml:space="preserve"> Mercenary</t>
  </si>
  <si>
    <t xml:space="preserve"> Messenger</t>
  </si>
  <si>
    <t xml:space="preserve"> Mission</t>
  </si>
  <si>
    <t xml:space="preserve"> Overgrown Estate</t>
  </si>
  <si>
    <t xml:space="preserve"> Piazza</t>
  </si>
  <si>
    <t xml:space="preserve"> Pouch</t>
  </si>
  <si>
    <t xml:space="preserve"> Sacred Grove</t>
  </si>
  <si>
    <t xml:space="preserve"> Silk Road</t>
  </si>
  <si>
    <t xml:space="preserve"> Stash</t>
  </si>
  <si>
    <t xml:space="preserve"> Tactician</t>
  </si>
  <si>
    <t xml:space="preserve"> Tomb</t>
  </si>
  <si>
    <t xml:space="preserve"> Tracker</t>
  </si>
  <si>
    <t xml:space="preserve"> Trading Post</t>
  </si>
  <si>
    <t xml:space="preserve"> Urchin</t>
  </si>
  <si>
    <t xml:space="preserve"> Vampire</t>
  </si>
  <si>
    <t>Box art: Base Cards</t>
  </si>
  <si>
    <t xml:space="preserve"> Altar</t>
  </si>
  <si>
    <t xml:space="preserve"> Amulet</t>
  </si>
  <si>
    <t xml:space="preserve"> Bureaucrat</t>
  </si>
  <si>
    <t xml:space="preserve"> Catapult</t>
  </si>
  <si>
    <t xml:space="preserve"> Chancellor</t>
  </si>
  <si>
    <t xml:space="preserve"> Chapel</t>
  </si>
  <si>
    <t xml:space="preserve"> City Quarter</t>
  </si>
  <si>
    <t xml:space="preserve"> Conspirator</t>
  </si>
  <si>
    <t xml:space="preserve"> Council Room</t>
  </si>
  <si>
    <t xml:space="preserve"> Counting House</t>
  </si>
  <si>
    <t xml:space="preserve"> Crossroads</t>
  </si>
  <si>
    <t xml:space="preserve"> Distant Lands</t>
  </si>
  <si>
    <t xml:space="preserve"> Envoy</t>
  </si>
  <si>
    <t xml:space="preserve"> Feast</t>
  </si>
  <si>
    <t xml:space="preserve"> Feodum</t>
  </si>
  <si>
    <t xml:space="preserve"> Gardens</t>
  </si>
  <si>
    <t xml:space="preserve"> Ghost Ship</t>
  </si>
  <si>
    <t xml:space="preserve"> Market</t>
  </si>
  <si>
    <t xml:space="preserve"> Militia</t>
  </si>
  <si>
    <t xml:space="preserve"> Moat</t>
  </si>
  <si>
    <t xml:space="preserve"> Moneylender</t>
  </si>
  <si>
    <t xml:space="preserve"> Pasture</t>
  </si>
  <si>
    <t xml:space="preserve"> Potion</t>
  </si>
  <si>
    <t xml:space="preserve"> Remodel</t>
  </si>
  <si>
    <t xml:space="preserve"> Road Network</t>
  </si>
  <si>
    <t xml:space="preserve"> Rocks</t>
  </si>
  <si>
    <t xml:space="preserve"> Scout</t>
  </si>
  <si>
    <t xml:space="preserve"> Sewers</t>
  </si>
  <si>
    <t xml:space="preserve"> Shepherd</t>
  </si>
  <si>
    <t xml:space="preserve"> Smithy</t>
  </si>
  <si>
    <t xml:space="preserve"> Steward</t>
  </si>
  <si>
    <t xml:space="preserve"> Treasure Map</t>
  </si>
  <si>
    <t xml:space="preserve"> Tribute</t>
  </si>
  <si>
    <t xml:space="preserve"> Upgrade</t>
  </si>
  <si>
    <t xml:space="preserve"> Way of the Ox</t>
  </si>
  <si>
    <t xml:space="preserve"> Witch</t>
  </si>
  <si>
    <t xml:space="preserve"> Woodcutter</t>
  </si>
  <si>
    <t xml:space="preserve"> Navigator</t>
  </si>
  <si>
    <t xml:space="preserve"> Pearl Diver</t>
  </si>
  <si>
    <t xml:space="preserve"> Bandit Camp</t>
  </si>
  <si>
    <t xml:space="preserve"> Cache</t>
  </si>
  <si>
    <t xml:space="preserve"> Contraband</t>
  </si>
  <si>
    <t xml:space="preserve"> Rabble</t>
  </si>
  <si>
    <t xml:space="preserve"> Raze</t>
  </si>
  <si>
    <t xml:space="preserve"> Salvager</t>
  </si>
  <si>
    <t xml:space="preserve"> Apothecary</t>
  </si>
  <si>
    <t xml:space="preserve"> Baron</t>
  </si>
  <si>
    <t xml:space="preserve"> Coin of the Realm</t>
  </si>
  <si>
    <t xml:space="preserve"> Counterfeit</t>
  </si>
  <si>
    <t xml:space="preserve"> Diadem</t>
  </si>
  <si>
    <t xml:space="preserve"> Duplicate</t>
  </si>
  <si>
    <t xml:space="preserve"> Expand</t>
  </si>
  <si>
    <t xml:space="preserve"> Farmers' Market</t>
  </si>
  <si>
    <t xml:space="preserve"> Forum</t>
  </si>
  <si>
    <t xml:space="preserve"> Idol</t>
  </si>
  <si>
    <t xml:space="preserve"> Innovation</t>
  </si>
  <si>
    <t xml:space="preserve"> Magic Lamp</t>
  </si>
  <si>
    <t xml:space="preserve"> Merchant Ship</t>
  </si>
  <si>
    <t xml:space="preserve"> Pageant</t>
  </si>
  <si>
    <t xml:space="preserve"> Plaza</t>
  </si>
  <si>
    <t xml:space="preserve"> Relic</t>
  </si>
  <si>
    <t xml:space="preserve"> Secret Cave</t>
  </si>
  <si>
    <t xml:space="preserve"> Spoils</t>
  </si>
  <si>
    <t xml:space="preserve"> Treasury</t>
  </si>
  <si>
    <t xml:space="preserve"> Wishing Well</t>
  </si>
  <si>
    <t xml:space="preserve"> Hunting Grounds</t>
  </si>
  <si>
    <t xml:space="preserve"> Loan</t>
  </si>
  <si>
    <t>Garret DeChellis</t>
  </si>
  <si>
    <t>Jessi J</t>
  </si>
  <si>
    <t xml:space="preserve"> Lost in the Woods</t>
  </si>
  <si>
    <t xml:space="preserve"> Colony</t>
  </si>
  <si>
    <t xml:space="preserve"> Duchy</t>
  </si>
  <si>
    <t xml:space="preserve"> Province</t>
  </si>
  <si>
    <t xml:space="preserve"> Gold</t>
  </si>
  <si>
    <t xml:space="preserve"> Platinum</t>
  </si>
  <si>
    <t xml:space="preserve"> Silver</t>
  </si>
  <si>
    <t xml:space="preserve"> Peddler</t>
  </si>
  <si>
    <t xml:space="preserve"> Envy</t>
  </si>
  <si>
    <t xml:space="preserve"> Misery</t>
  </si>
  <si>
    <t xml:space="preserve"> Exploration</t>
  </si>
  <si>
    <t>&lt;div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t>
  </si>
  <si>
    <t>id: "alms",  frenchName: "Aumône",  artwork: "http://wiki.dominionstrategy.com/images/a/ab/AlmsArt.jpg",</t>
  </si>
  <si>
    <t>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</si>
  <si>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t>
  </si>
  <si>
    <t>id: "ball",  frenchName: "Bal",  artwork: "http://wiki.dominionstrategy.com/images/e/e5/BallArt.jpg",</t>
  </si>
  <si>
    <t>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</si>
  <si>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id: "bonfire",  frenchName: "Feu de joie",  artwork: "http://wiki.dominionstrategy.com/images/4/4c/BonfireArt.jpg",</t>
  </si>
  <si>
    <t>text_html: '&lt;div class="landscape-text" style="top:14px;"&gt;&lt;div style="display:inline;"&gt;&lt;div style="display:inline; font-size:22px;"&gt;Écartez jusqu\'à 2 cartes en jeu.&lt;/div&gt;&lt;/div&gt;&lt;br&gt;&lt;/div&gt;'</t>
  </si>
  <si>
    <t>id: "borrow",  frenchName: "Emprunt",  artwork: "http://wiki.dominionstrategy.com/images/a/af/BorrowArt.jpg",</t>
  </si>
  <si>
    <t>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</si>
  <si>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id: "expedition",  frenchName: "Expedition",  artwork: "http://wiki.dominionstrategy.com/images/c/c0/ExpeditionArt.jpg",</t>
  </si>
  <si>
    <t>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</si>
  <si>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id: "ferry",  frenchName: "Bac",  artwork: "http://wiki.dominionstrategy.com/images/7/7a/FerryArt.jpg",</t>
  </si>
  <si>
    <t>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</si>
  <si>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id: "inheritance",  frenchName: "Héritage",  artwork: "http://wiki.dominionstrategy.com/images/d/dd/InheritanceArt.jpg",</t>
  </si>
  <si>
    <t>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</si>
  <si>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id: "lostarts",  frenchName: "Arts anciens",  artwork: "http://wiki.dominionstrategy.com/images/4/49/LostArtsArt.jpg",</t>
  </si>
  <si>
    <t>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</si>
  <si>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id: "mission",  frenchName: "Mission",  artwork: "http://wiki.dominionstrategy.com/images/9/90/MissionArt.jpg",</t>
  </si>
  <si>
    <t>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</si>
  <si>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id: "pathfinding",  frenchName: "Reconnaissance",  artwork: "http://wiki.dominionstrategy.com/images/a/a3/PathfindingArt.jpg",</t>
  </si>
  <si>
    <t>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</si>
  <si>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id: "pilgrimage",  frenchName: "Pèlerinage",  artwork: "http://wiki.dominionstrategy.com/images/a/a2/PilgrimageArt.jpg",</t>
  </si>
  <si>
    <t>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</si>
  <si>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id: "plan",  frenchName: "Plan de bataille",  artwork: "http://wiki.dominionstrategy.com/images/f/f2/PlanArt.jpg",</t>
  </si>
  <si>
    <t>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</si>
  <si>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id: "quest",  frenchName: "Quête",  artwork: "http://wiki.dominionstrategy.com/images/b/b9/QuestArt.jpg",</t>
  </si>
  <si>
    <t>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</si>
  <si>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id: "raid",  frenchName: "Raid",  artwork: "http://wiki.dominionstrategy.com/images/2/21/RaidArt.jpg",</t>
  </si>
  <si>
    <t>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</si>
  <si>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id: "save",  frenchName: "Resserre",  artwork: "http://wiki.dominionstrategy.com/images/6/6a/SaveArt.jpg",</t>
  </si>
  <si>
    <t>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</si>
  <si>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id: "scoutingparty",  frenchName: "Pistage",  artwork: "http://wiki.dominionstrategy.com/images/0/0d/ScoutingPartyArt.jpg",</t>
  </si>
  <si>
    <t>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</si>
  <si>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id: "seaway",  frenchName: "Route maritime",  artwork: "http://wiki.dominionstrategy.com/images/e/ec/SeawayArt.jpg",</t>
  </si>
  <si>
    <t>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</si>
  <si>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id: "travellingfair",  frenchName: "Forains",  artwork: "http://wiki.dominionstrategy.com/images/d/d4/Travelling_FairArt.jpg",</t>
  </si>
  <si>
    <t>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</si>
  <si>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id: "trade",  frenchName: "Commerce",  artwork: "http://wiki.dominionstrategy.com/images/f/f7/TradeArt.jpg",</t>
  </si>
  <si>
    <t>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</si>
  <si>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id: "training",  frenchName: "Entraînement",  artwork: "http://wiki.dominionstrategy.com/images/3/34/TrainingArt.jpg",</t>
  </si>
  <si>
    <t>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</si>
  <si>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</si>
  <si>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</si>
  <si>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</si>
  <si>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</si>
  <si>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</si>
  <si>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</si>
  <si>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</si>
  <si>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</si>
  <si>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</si>
  <si>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</si>
  <si>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</si>
  <si>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</si>
  <si>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</si>
  <si>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</si>
  <si>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</si>
  <si>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</si>
  <si>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</si>
  <si>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</si>
  <si>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</si>
  <si>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id: "triumph",  frenchName: "Triomphe",  artwork: "http://wiki.dominionstrategy.com/images/9/9d/TriumphArt.jpg",</t>
  </si>
  <si>
    <t>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</si>
  <si>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id: "annex",  frenchName: "Annexion",  artwork: "http://wiki.dominionstrategy.com/images/4/46/AnnexArt.jpg",</t>
  </si>
  <si>
    <t>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</si>
  <si>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id: "donate",  frenchName: "Donation",  artwork: "http://wiki.dominionstrategy.com/images/f/f5/DonateArt.jpg",</t>
  </si>
  <si>
    <t>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</si>
  <si>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id: "advance",  frenchName: "Adoubement",  artwork: "http://wiki.dominionstrategy.com/images/3/36/AdvanceArt.jpg",</t>
  </si>
  <si>
    <t>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</si>
  <si>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id: "delve",  frenchName: "Trouée",  artwork: "http://wiki.dominionstrategy.com/images/b/b5/DelveArt.jpg",</t>
  </si>
  <si>
    <t>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</si>
  <si>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id: "tax",  frenchName: "Taxe",  artwork: "http://wiki.dominionstrategy.com/images/2/21/TaxArt.jpg",</t>
  </si>
  <si>
    <t>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</si>
  <si>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id: "banquet",  frenchName: "Banquet",  artwork: "http://wiki.dominionstrategy.com/images/2/2b/BanquetArt.jpg",</t>
  </si>
  <si>
    <t>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</si>
  <si>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id: "ritual",  frenchName: "Rituel",  artwork: "http://wiki.dominionstrategy.com/images/c/cd/RitualArt.jpg",</t>
  </si>
  <si>
    <t>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</si>
  <si>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id: "salttheearth",  frenchName: "Ependage de sel",  artwork: "http://wiki.dominionstrategy.com/images/3/32/Salt_the_EarthArt.jpg",</t>
  </si>
  <si>
    <t>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</si>
  <si>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id: "wedding",  frenchName: "Mariage",  artwork: "http://wiki.dominionstrategy.com/images/2/25/WeddingArt.jpg",</t>
  </si>
  <si>
    <t>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</si>
  <si>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id: "windfall",  frenchName: "Manne",  artwork: "http://wiki.dominionstrategy.com/images/f/f0/WindfallArt.jpg",</t>
  </si>
  <si>
    <t>text_html: '&lt;div class="landscape-text" style="top:14px;"&gt;&lt;div style="display:inline;"&gt;&lt;div style="display:inline; font-size:18px;"&gt;Si votre pioche et votre défausse sont vides, recevez 3 Ors.&lt;/div&gt;&lt;/div&gt;&lt;br&gt;&lt;/div&gt;'</t>
  </si>
  <si>
    <t>id: "conquest",  frenchName: "Conquête",  artwork: "http://wiki.dominionstrategy.com/images/9/96/ConquestArt.jpg",</t>
  </si>
  <si>
    <t>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</si>
  <si>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id: "dominate",  frenchName: "Domination",  artwork: "http://wiki.dominionstrategy.com/images/e/e7/DominateArt.jpg",</t>
  </si>
  <si>
    <t>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</si>
  <si>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id: "aqueduct",  frenchName: "Aqueduc",  artwork: "http://wiki.dominionstrategy.com/images/0/0b/AqueductArt.jpg",</t>
  </si>
  <si>
    <t>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</si>
  <si>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id: "arena",  frenchName: "Arène",  artwork: "http://wiki.dominionstrategy.com/images/7/74/ArenaArt.jpg",</t>
  </si>
  <si>
    <t>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</si>
  <si>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id: "banditfort",  frenchName: "Fort des bandits",  artwork: "http://wiki.dominionstrategy.com/images/d/df/Bandit_FortArt.jpg",</t>
  </si>
  <si>
    <t>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</si>
  <si>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id: "basilica",  frenchName: "Basilique",  artwork: "http://wiki.dominionstrategy.com/images/6/64/BasilicaArt.jpg",</t>
  </si>
  <si>
    <t>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</si>
  <si>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"baths",  frenchName: "Bains",  artwork: "http://wiki.dominionstrategy.com/images/a/a1/BathsArt.jpg",</t>
  </si>
  <si>
    <t>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</si>
  <si>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"battlefield",  frenchName: "Champ de bataille",  artwork: "http://wiki.dominionstrategy.com/images/8/86/BattlefieldArt.jpg",</t>
  </si>
  <si>
    <t>id: "colonnade",  frenchName: "Colonnade",  artwork: "http://wiki.dominionstrategy.com/images/9/94/ColonnadeArt.jpg",</t>
  </si>
  <si>
    <t>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</si>
  <si>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"defiledshrine",  frenchName: "Profanation",  artwork: "http://wiki.dominionstrategy.com/images/c/cf/Defiled_ShrineArt.jpg",</t>
  </si>
  <si>
    <t>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</si>
  <si>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id: "fountain",  frenchName: "Fontaine",  artwork: "http://wiki.dominionstrategy.com/images/5/5b/FountainArt.jpg",</t>
  </si>
  <si>
    <t>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</si>
  <si>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id: "keep",  frenchName: "Fort",  artwork: "http://wiki.dominionstrategy.com/images/b/b5/KeepArt.jpg",</t>
  </si>
  <si>
    <t>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</si>
  <si>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id: "labyrinth",  frenchName: "Labyrinthe",  artwork: "http://wiki.dominionstrategy.com/images/8/8d/LabyrinthArt.jpg",</t>
  </si>
  <si>
    <t>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</si>
  <si>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"mountainpass",  frenchName: "Col",  artwork: "http://wiki.dominionstrategy.com/images/4/43/Mountain_PassArt.jpg",</t>
  </si>
  <si>
    <t>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</si>
  <si>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id: "museum",  frenchName: "Musée",  artwork: "http://wiki.dominionstrategy.com/images/6/69/MuseumArt.jpg",</t>
  </si>
  <si>
    <t>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</si>
  <si>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id: "obelisk",  frenchName: "Obélisque",  artwork: "http://wiki.dominionstrategy.com/images/2/23/ObeliskArt.jpg",</t>
  </si>
  <si>
    <t>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</si>
  <si>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id: "orchard",  frenchName: "Verger",  artwork: "http://wiki.dominionstrategy.com/images/c/c6/OrchardArt.jpg",</t>
  </si>
  <si>
    <t>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</si>
  <si>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id: "palace",  frenchName: "Palais",  artwork: "http://wiki.dominionstrategy.com/images/1/12/PalaceArt.jpg",</t>
  </si>
  <si>
    <t>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</si>
  <si>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id: "tomb",  frenchName: "Tombe",  artwork: "http://wiki.dominionstrategy.com/images/5/54/TombArt.jpg",</t>
  </si>
  <si>
    <t>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</si>
  <si>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id: "tower",  frenchName: "Tour",  artwork: "http://wiki.dominionstrategy.com/images/2/2f/TowerArt.jpg",</t>
  </si>
  <si>
    <t>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</si>
  <si>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id: "triumphalarch",  frenchName: "Arc de triomphe",  artwork: "http://wiki.dominionstrategy.com/images/c/cb/Triumphal_ArchArt.jpg",</t>
  </si>
  <si>
    <t>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</si>
  <si>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id: "wall",  frenchName: "Rempart",  artwork: "http://wiki.dominionstrategy.com/images/8/8d/WallArt.jpg",</t>
  </si>
  <si>
    <t>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</si>
  <si>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id: "wolfden",  frenchName: "Tanière des loups",  artwork: "http://wiki.dominionstrategy.com/images/0/09/Wolf_DenArt.jpg",</t>
  </si>
  <si>
    <t>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</si>
  <si>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</si>
  <si>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</si>
  <si>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</si>
  <si>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</si>
  <si>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</si>
  <si>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</si>
  <si>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</si>
  <si>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</si>
  <si>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</si>
  <si>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</si>
  <si>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</si>
  <si>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</si>
  <si>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</si>
  <si>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</si>
  <si>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</si>
  <si>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</si>
  <si>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</si>
  <si>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</si>
  <si>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</si>
  <si>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</si>
  <si>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</si>
  <si>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</si>
  <si>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</si>
  <si>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</si>
  <si>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</si>
  <si>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</si>
  <si>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</si>
  <si>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</si>
  <si>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</si>
  <si>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</si>
  <si>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</si>
  <si>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</si>
  <si>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</si>
  <si>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</si>
  <si>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id: "theearthsgift",  frenchName: "Don de la terre",  artwork: "http://wiki.dominionstrategy.com/images/3/32/Salt_the_EarthArt.jpg",</t>
  </si>
  <si>
    <t>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</si>
  <si>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id: "thefieldsgift",  frenchName: "Don des champs",  artwork: "http://wiki.dominionstrategy.com/images/7/77/The_Field%27s_GiftArt.jpg",</t>
  </si>
  <si>
    <t>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</si>
  <si>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"theflamesgift",  frenchName: "Don des flammes",  artwork: "http://wiki.dominionstrategy.com/images/2/22/The_Flame%27s_GiftArt.jpg",</t>
  </si>
  <si>
    <t>text_html: '&lt;div class="landscape-text" style="top:14px;"&gt;&lt;div style="display:inline;"&gt;&lt;div style="display:inline; font-size:24px;"&gt;Vous pouvez écarter une carte de votre main.&lt;/div&gt;&lt;/div&gt;&lt;br&gt;&lt;/div&gt;'</t>
  </si>
  <si>
    <t>id: "theforestsgift",  frenchName: "Don des forêts",  artwork: "http://wiki.dominionstrategy.com/images/7/73/The_Forest%27s_GiftArt.jpg",</t>
  </si>
  <si>
    <t>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</si>
  <si>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"themoonsgift",  frenchName: "Don de la lune",  artwork: "http://wiki.dominionstrategy.com/images/c/cd/The_Moon%27s_GiftArt.jpg",</t>
  </si>
  <si>
    <t>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</si>
  <si>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id: "themountainsgift",  frenchName: "Don des montagnes",  artwork: "http://wiki.dominionstrategy.com/images/5/53/The_Mountain%27s_GiftArt.jpg",</t>
  </si>
  <si>
    <t>text_html: '&lt;div class="landscape-text" style="top:14px;"&gt;&lt;div style="display:inline;"&gt;&lt;div style="display:inline; font-size:26px;"&gt;Recevez un Argent.&lt;/div&gt;&lt;/div&gt;&lt;br&gt;&lt;/div&gt;'</t>
  </si>
  <si>
    <t>id: "theriversgift",  frenchName: "Don de la rivière",  artwork: "http://wiki.dominionstrategy.com/images/3/33/The_River%27s_GiftArt.jpg",</t>
  </si>
  <si>
    <t>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</si>
  <si>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"theseasgift",  frenchName: "Don de la mer",  artwork: "http://wiki.dominionstrategy.com/images/8/88/The_Sea%27s_GiftArt.jpg",</t>
  </si>
  <si>
    <t>text_html: '&lt;div class="landscape-text" style="top:14px;"&gt;&lt;div style="font-weight: bold;"&gt;&lt;div style="display:inline;"&gt;&lt;div style="display:inline; font-size:28px;"&gt;+1 Carte&lt;/div&gt;&lt;/div&gt;&lt;br&gt;&lt;/div&gt;&lt;/div&gt;'</t>
  </si>
  <si>
    <t>id: "theskysgift",  frenchName: "Don du ciel",  artwork: "http://wiki.dominionstrategy.com/images/b/bc/The_Sky%27s_GiftArt.jpg",</t>
  </si>
  <si>
    <t>text_html: '&lt;div class="landscape-text" style="top:14px;"&gt;&lt;div style="display:inline;"&gt;&lt;div style="display:inline; font-size:20px;"&gt;Vous pouvez défausser 3 cartes pour recevoir un Or.&lt;/div&gt;&lt;/div&gt;&lt;br&gt;&lt;/div&gt;'</t>
  </si>
  <si>
    <t>id: "thesunsgift",  frenchName: "Don du soleil",  artwork: "http://wiki.dominionstrategy.com/images/f/f1/The_Sun%27s_GiftArt.jpg",</t>
  </si>
  <si>
    <t>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</si>
  <si>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id: "theswampsgift",  frenchName: "Don des marais",  artwork: "http://wiki.dominionstrategy.com/images/c/c5/The_Swamp%27s_GiftArt.jpg",</t>
  </si>
  <si>
    <t>text_html: '&lt;div class="landscape-text" style="top:14px;"&gt;&lt;div style="display:inline;"&gt;&lt;div style="display:inline; font-size:26px;"&gt;Recevez un Feu follet de sa pile.&lt;/div&gt;&lt;/div&gt;&lt;br&gt;&lt;/div&gt;'</t>
  </si>
  <si>
    <t>id: "thewindsgift",  frenchName: "Don du vent",  artwork: "http://wiki.dominionstrategy.com/images/f/f4/The_Wind%27s_GiftArt.jpg",</t>
  </si>
  <si>
    <t>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</si>
  <si>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id: "badomens",  frenchName: "Mauvais augure",  artwork: "http://wiki.dominionstrategy.com/images/1/1b/Bad_OmensArt.jpg",</t>
  </si>
  <si>
    <t>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</si>
  <si>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id: "delusion",  frenchName: "Envoûtement",  artwork: "http://wiki.dominionstrategy.com/images/5/58/DelusionArt.jpg",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</si>
  <si>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</si>
  <si>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id: "envy",  frenchName: "Jalousie",  artwork: "http://wiki.dominionstrategy.com/images/b/bd/EnvyArt.jpg",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</si>
  <si>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</si>
  <si>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id: "famine",  frenchName: "Famine",  artwork: "http://wiki.dominionstrategy.com/images/5/51/FamineArt.jpg",</t>
  </si>
  <si>
    <t>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</si>
  <si>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id: "fear",  frenchName: "Peur",  artwork: "http://wiki.dominionstrategy.com/images/0/09/FearArt.jpg",</t>
  </si>
  <si>
    <t>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</si>
  <si>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id: "greed",  frenchName: "Avidité",  artwork: "http://wiki.dominionstrategy.com/images/f/f8/GreedArt.jpg",</t>
  </si>
  <si>
    <t>text_html: '&lt;div class="landscape-text" style="top:14px;"&gt;&lt;div style="display:inline;"&gt;&lt;div style="display:inline; font-size:26px;"&gt;Recevez un Cuivre sur votre pioche.&lt;/div&gt;&lt;/div&gt;&lt;br&gt;&lt;/div&gt;'</t>
  </si>
  <si>
    <t>id: "haunting",  frenchName: "Obsession",  artwork: "http://wiki.dominionstrategy.com/images/1/10/HauntingArt.jpg",</t>
  </si>
  <si>
    <t>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</si>
  <si>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id: "locusts",  frenchName: "Sauterelles",  artwork: "http://wiki.dominionstrategy.com/images/3/38/LocustsArt.jpg",</t>
  </si>
  <si>
    <t>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</si>
  <si>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id: "misery",  frenchName: "Détresse",  artwork: "http://wiki.dominionstrategy.com/images/c/ce/MiseryArt.jpg",</t>
  </si>
  <si>
    <t>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</si>
  <si>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id: "plague",  frenchName: "Peste",  artwork: "http://wiki.dominionstrategy.com/images/1/1d/PlagueArt.jpg",</t>
  </si>
  <si>
    <t>text_html: '&lt;div class="landscape-text" style="top:14px;"&gt;&lt;div style="display:inline;"&gt;&lt;div style="display:inline; font-size:26px;"&gt;Recevez une Malédiction en main.&lt;/div&gt;&lt;/div&gt;&lt;br&gt;&lt;/div&gt;'</t>
  </si>
  <si>
    <t>id: "poverty",  frenchName: "Pauvreté",  artwork: "http://wiki.dominionstrategy.com/images/e/e2/PovertyArt.jpg",</t>
  </si>
  <si>
    <t>text_html: '&lt;div class="landscape-text" style="top:14px;"&gt;&lt;div style="display:inline;"&gt;&lt;div style="display:inline; font-size:26px;"&gt;Défaussez jusqu\'à avoir 3 cartes en main.&lt;/div&gt;&lt;/div&gt;&lt;br&gt;&lt;/div&gt;'</t>
  </si>
  <si>
    <t>id: "war",  frenchName: "Guerre",  artwork: "http://wiki.dominionstrategy.com/images/2/23/WarArt.jpg",</t>
  </si>
  <si>
    <t>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</si>
  <si>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id: "deluded",  frenchName: "Envoûté",  artwork: "http://wiki.dominionstrategy.com/images/5/58/DelusionArt.jpg",</t>
  </si>
  <si>
    <t>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</si>
  <si>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id: "envious",  frenchName: "Jalous",  artwork: "http://wiki.dominionstrategy.com/images/b/bd/EnvyArt.jpg",</t>
  </si>
  <si>
    <t>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</si>
  <si>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id: "miserable",  frenchName: "En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</si>
  <si>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style="top:8px;"&gt;-2&lt;/div&gt;&lt;/div&gt;&lt;div class="card-text-vp-icon"&gt;&lt;/div&gt;&lt;/div&gt;&lt;/div&gt;'</t>
  </si>
  <si>
    <t>id: "twicemiserable",  frenchName: "En grande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</si>
  <si>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style="top:8px;"&gt;-4&lt;/div&gt;&lt;/div&gt;&lt;div class="card-text-vp-icon"&gt;&lt;/div&gt;&lt;/div&gt;&lt;/div&gt;'</t>
  </si>
  <si>
    <t>id: "lostinthewoods",  frenchName: "Perdu dans les bois",  artwork: "http://wiki.dominionstrategy.com/images/f/fb/Lost_in_the_WoodsArt.jpg",</t>
  </si>
  <si>
    <t>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</si>
  <si>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</si>
  <si>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</si>
  <si>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</si>
  <si>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</si>
  <si>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</si>
  <si>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</si>
  <si>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</si>
  <si>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"cathedral",  frenchName: "Cathédrale",  artwork: "http://wiki.dominionstrategy.com/images/f/fb/CathedralArt.jpg",</t>
  </si>
  <si>
    <t>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</si>
  <si>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id: "citygate",  frenchName: "Porte ",  artwork: "http://wiki.dominionstrategy.com/images/e/e2/City_GateArt.jpg",</t>
  </si>
  <si>
    <t>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</si>
  <si>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id: "pageant",  frenchName: "Spectacle",  artwork: "http://wiki.dominionstrategy.com/images/3/3d/PageantArt.jpg",</t>
  </si>
  <si>
    <t>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</si>
  <si>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id: "sewers",  frenchName: "Égouts",  artwork: "http://wiki.dominionstrategy.com/images/e/ec/SewersArt.jpg",</t>
  </si>
  <si>
    <t>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</si>
  <si>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id: "starchart",  frenchName: "Carte céleste",  artwork: "http://wiki.dominionstrategy.com/images/b/bc/Star_ChartArt.jpg",</t>
  </si>
  <si>
    <t>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</si>
  <si>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id: "exploration",  frenchName: "Exploration",  artwork: "http://wiki.dominionstrategy.com/images/6/6d/ExplorationArt.jpg",</t>
  </si>
  <si>
    <t>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</si>
  <si>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id: "fair",  frenchName: "Foire",  artwork: "http://wiki.dominionstrategy.com/images/1/1e/Animal_FairArt.jpg",</t>
  </si>
  <si>
    <t>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</si>
  <si>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id: "silos",  frenchName: "Silos",  artwork: "http://wiki.dominionstrategy.com/images/3/35/SilosArt.jpg",</t>
  </si>
  <si>
    <t>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</si>
  <si>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id: "sinisterplot",  frenchName: "Machination",  artwork: "http://wiki.dominionstrategy.com/images/0/05/Sinister_PlotArt.jpg",</t>
  </si>
  <si>
    <t>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</si>
  <si>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id: "academy",  frenchName: "Académie",  artwork: "http://wiki.dominionstrategy.com/images/3/38/AcademyArt.jpg",</t>
  </si>
  <si>
    <t>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</si>
  <si>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id: "capitalism",  frenchName: "Capitalisme",  artwork: "http://wiki.dominionstrategy.com/images/1/19/CapitalismArt.jpg",</t>
  </si>
  <si>
    <t>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</si>
  <si>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id: "fleet",  frenchName: "Flotte",  artwork: "http://wiki.dominionstrategy.com/images/b/bf/FleetArt.jpg",</t>
  </si>
  <si>
    <t>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</si>
  <si>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id: "guildhall",  frenchName: "Hôtel de ville",  artwork: "http://wiki.dominionstrategy.com/images/2/2e/GuildhallArt.jpg",</t>
  </si>
  <si>
    <t>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</si>
  <si>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id: "piazza",  frenchName: "Piazza",  artwork: "http://wiki.dominionstrategy.com/images/f/ff/PiazzaArt.jpg",</t>
  </si>
  <si>
    <t>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</si>
  <si>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id: "roadnetwork",  frenchName: "Réseau routier",  artwork: "http://wiki.dominionstrategy.com/images/d/d7/Road_NetworkArt.jpg",</t>
  </si>
  <si>
    <t>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</si>
  <si>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id: "barracks",  frenchName: "Caserne",  artwork: "http://wiki.dominionstrategy.com/images/f/f9/BarracksArt.jpg",</t>
  </si>
  <si>
    <t>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</si>
  <si>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id: "croprotation",  frenchName: "Assolement",  artwork: "http://wiki.dominionstrategy.com/images/7/7a/Crop_RotationArt.jpg",</t>
  </si>
  <si>
    <t>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</si>
  <si>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id: "innovation",  frenchName: "Innovation",  artwork: "http://wiki.dominionstrategy.com/images/3/32/InnovationArt.jpg",</t>
  </si>
  <si>
    <t>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</si>
  <si>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id: "canal",  frenchName: "Canal",  artwork: "http://wiki.dominionstrategy.com/images/3/31/CanalArt.jpg",</t>
  </si>
  <si>
    <t>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</si>
  <si>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id: "citadel",  frenchName: "Citadelle",  artwork: "http://wiki.dominionstrategy.com/images/d/d4/CitadelArt.jpg",</t>
  </si>
  <si>
    <t>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</si>
  <si>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id: "flag",  frenchName: "Drapeau",  artwork: "http://wiki.dominionstrategy.com/images/8/82/FlagArt.jpg",</t>
  </si>
  <si>
    <t>text_html: '&lt;div class="landscape-text" style="top:14px;"&gt;&lt;div style="position:relative; top:5px;"&gt;&lt;div style="display:inline;"&gt;&lt;div style="display:inline; font-size:24px;"&gt;Quand vous piochez votre main, &lt;div style="display: inline; font-weight: bold;"&gt;+1 Carte&lt;/div&gt;.&lt;/div&gt;&lt;/div&gt;&lt;br&gt;&lt;/div&gt;&lt;/div&gt;'</t>
  </si>
  <si>
    <t>id: "horn",  frenchName: "Corne",  artwork: "http://wiki.dominionstrategy.com/images/2/29/HornArt.jpg",</t>
  </si>
  <si>
    <t>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</si>
  <si>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id: "key",  frenchName: "Clé",  artwork: "http://wiki.dominionstrategy.com/images/a/a2/KeyArt.jpg",</t>
  </si>
  <si>
    <t>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</si>
  <si>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id: "lantern",  frenchName: "Lanterne",  artwork: "http://wiki.dominionstrategy.com/images/7/70/LanternArt.jpg",</t>
  </si>
  <si>
    <t>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</si>
  <si>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"treasurechest",  frenchName: "Coffre",  artwork: "http://wiki.dominionstrategy.com/images/f/f0/Treasure_ChestArt.jpg",</t>
  </si>
  <si>
    <t>text_html: '&lt;div class="landscape-text" style="top:14px;"&gt;&lt;div style="position:relative; top:10px;"&gt;&lt;div style="line-height:23px;"&gt;&lt;div style="display:inline;"&gt;&lt;div style="display:inline; font-size:23px;"&gt;Au début de votre phase Achat, recevez un Or.&lt;/div&gt;&lt;/div&gt;&lt;br&gt;&lt;/div&gt;&lt;/div&gt;&lt;/div&gt;'</t>
  </si>
  <si>
    <t>&lt;div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</si>
  <si>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</si>
  <si>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</si>
  <si>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</si>
  <si>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"summon",  frenchName: "Convocation",  artwork: "http://wiki.dominionstrategy.com/images/a/ad/SummonArt.jpg",</t>
  </si>
  <si>
    <t>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</si>
  <si>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</si>
  <si>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id: "wayofthebutterfly",  frenchName: "Voie du papillon",  artwork: "http://wiki.dominionstrategy.com/images/3/36/Way_of_the_ButterflyArt.jpg",</t>
  </si>
  <si>
    <t>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</si>
  <si>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id: "wayofthecamel",  frenchName: "Voie du chameau",  artwork: "http://wiki.dominionstrategy.com/images/0/03/Way_of_the_CamelArt.jpg",</t>
  </si>
  <si>
    <t>text_html: '&lt;div class="landscape-text" style="top:14px;"&gt;&lt;div style="position:relative; top:5px;"&gt;&lt;div style="line-height:22px;"&gt;&lt;div style="display:inline;"&gt;&lt;div style="display:inline; font-size:22px;"&gt;Exilez un Or depuis la Réserve.&lt;/div&gt;&lt;/div&gt;&lt;br&gt;&lt;/div&gt;&lt;/div&gt;&lt;/div&gt;'</t>
  </si>
  <si>
    <t>id: "wayofthechameleon",  frenchName: "Voie du caméléon",  artwork: "http://wiki.dominionstrategy.com/images/7/7b/Way_of_the_ChameleonArt.jpg",</t>
  </si>
  <si>
    <t>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</si>
  <si>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id: "wayofthefrog",  frenchName: "Voie de la grenouille",  artwork: "http://wiki.dominionstrategy.com/images/c/c7/Way_of_the_FrogArt.jpg",</t>
  </si>
  <si>
    <t>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</si>
  <si>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id: "wayofthegoat",  frenchName: "Voie de la chèvre",  artwork: "http://wiki.dominionstrategy.com/images/8/8d/Way_of_the_GoatArt.jpg",</t>
  </si>
  <si>
    <t>text_html: '&lt;div class="landscape-text" style="top:14px;"&gt;&lt;div style="position:relative; top:5px;"&gt;&lt;div style="line-height:22px;"&gt;&lt;div style="display:inline;"&gt;&lt;div style="display:inline; font-size:22px;"&gt;Écartez une carte de votre main.&lt;/div&gt;&lt;/div&gt;&lt;br&gt;&lt;/div&gt;&lt;/div&gt;&lt;/div&gt;'</t>
  </si>
  <si>
    <t>id: "wayofthehorse",  frenchName: "Voie du cheval",  artwork: "http://wiki.dominionstrategy.com/images/6/66/Way_of_the_HorseArt.jpg",</t>
  </si>
  <si>
    <t>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</si>
  <si>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id: "wayofthemole",  frenchName: "Voie de la taupe",  artwork: "http://wiki.dominionstrategy.com/images/6/62/Way_of_the_MoleArt.jpg",</t>
  </si>
  <si>
    <t>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</si>
  <si>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id: "wayofthemonkey",  frenchName: "Voie du singe",  artwork: "http://wiki.dominionstrategy.com/images/9/91/Way_of_the_MonkeyArt.jpg",</t>
  </si>
  <si>
    <t>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</si>
  <si>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"wayofthemouse",  frenchName: "Voie de la souirs",  artwork: "http://wiki.dominionstrategy.com/images/6/67/Way_of_the_MouseArt.jpg",</t>
  </si>
  <si>
    <t>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</si>
  <si>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id: "wayofthemule",  frenchName: "Voie de la mule",  artwork: "http://wiki.dominionstrategy.com/images/5/5b/Way_of_the_MuleArt.jpg",</t>
  </si>
  <si>
    <t>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</si>
  <si>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"wayoftheotter",  frenchName: "Voie de la loutre",  artwork: "http://wiki.dominionstrategy.com/images/a/a0/Way_of_the_OtterArt.jpg",</t>
  </si>
  <si>
    <t>text_html: '&lt;div class="landscape-text" style="top:14px;"&gt;&lt;div style="position:relative; top:5px;"&gt;&lt;div style="font-weight: bold;"&gt;&lt;div style="line-height:22px;"&gt;&lt;div style="display:inline;"&gt;&lt;div style="display:inline; font-size:22px;"&gt;+2 Cartes&lt;/div&gt;&lt;/div&gt;&lt;br&gt;&lt;/div&gt;&lt;/div&gt;&lt;/div&gt;&lt;/div&gt;'</t>
  </si>
  <si>
    <t>id: "wayoftheowl",  frenchName: "Voie du hibou",  artwork: "http://wiki.dominionstrategy.com/images/c/ce/Way_of_the_OwlArt.jpg",</t>
  </si>
  <si>
    <t>text_html: '&lt;div class="landscape-text" style="top:14px;"&gt;&lt;div style="position:relative; top:5px;"&gt;&lt;div style="line-height:22px;"&gt;&lt;div style="display:inline;"&gt;&lt;div style="display:inline; font-size:22px;"&gt;Piochez jusqu\'à avoir 6 cartes en main.&lt;/div&gt;&lt;/div&gt;&lt;br&gt;&lt;/div&gt;&lt;/div&gt;&lt;/div&gt;'</t>
  </si>
  <si>
    <t>id: "wayoftheox",  frenchName: "Voie du bœuf",  artwork: "http://wiki.dominionstrategy.com/images/4/4f/Way_of_the_OxArt.jpg",</t>
  </si>
  <si>
    <t>text_html: '&lt;div class="landscape-text" style="top:14px;"&gt;&lt;div style="position:relative; top:5px;"&gt;&lt;div style="font-weight: bold;"&gt;&lt;div style="line-height:22px;"&gt;&lt;div style="display:inline;"&gt;&lt;div style="display:inline; font-size:22px;"&gt;+2 Actions&lt;/div&gt;&lt;/div&gt;&lt;br&gt;&lt;/div&gt;&lt;/div&gt;&lt;/div&gt;&lt;/div&gt;'</t>
  </si>
  <si>
    <t>id: "wayofthepig",  frenchName: "Voie du porc",  artwork: "http://wiki.dominionstrategy.com/images/b/be/Way_of_the_PigArt.jpg",</t>
  </si>
  <si>
    <t>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</si>
  <si>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id: "wayoftherat",  frenchName: "Voie du rat",  artwork: "http://wiki.dominionstrategy.com/images/8/83/Way_of_the_RatArt.jpg",</t>
  </si>
  <si>
    <t>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</si>
  <si>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id: "wayoftheseal",  frenchName: "Voie du phoque",  artwork: "http://wiki.dominionstrategy.com/images/2/28/Way_of_the_SealArt.jpg",</t>
  </si>
  <si>
    <t>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</si>
  <si>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id: "wayofthesheep",  frenchName: "Voie du mouton",  artwork: "http://wiki.dominionstrategy.com/images/d/d4/Way_of_the_SheepArt.jpg",</t>
  </si>
  <si>
    <t>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</si>
  <si>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id: "wayofthesquirrel",  frenchName: "Voie de l'écureuil",  artwork: "http://wiki.dominionstrategy.com/images/2/27/Way_of_the_SquirrelArt.jpg",</t>
  </si>
  <si>
    <t>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</si>
  <si>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id: "wayoftheturtle",  frenchName: "Voie de la tortue",  artwork: "http://wiki.dominionstrategy.com/images/3/31/Way_of_the_TurtleArt.jpg",</t>
  </si>
  <si>
    <t>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</si>
  <si>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id: "wayoftheworm",  frenchName: "Voie du ver",  artwork: "http://wiki.dominionstrategy.com/images/e/e9/Way_of_the_WormArt.jpg",</t>
  </si>
  <si>
    <t>text_html: '&lt;div class="landscape-text" style="top:14px;"&gt;&lt;div style="position:relative; top:5px;"&gt;&lt;div style="line-height:22px;"&gt;&lt;div style="display:inline;"&gt;&lt;div style="display:inline; font-size:22px;"&gt;Exilez un Domaine de la Réserve.&lt;/div&gt;&lt;/div&gt;&lt;br&gt;&lt;/div&gt;&lt;/div&gt;&lt;/div&gt;'</t>
  </si>
  <si>
    <t>id: "delay",  frenchName: "Retard",  artwork: "http://wiki.dominionstrategy.com/images/e/e0/DelayArt.jpg",</t>
  </si>
  <si>
    <t>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</si>
  <si>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id: "desperation",  frenchName: "Désespoir",  artwork: "http://wiki.dominionstrategy.com/images/f/fe/DesperationArt.jpg",</t>
  </si>
  <si>
    <t>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</si>
  <si>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id: "gamble",  frenchName: "Pari",  artwork: "http://wiki.dominionstrategy.com/images/9/96/GambleArt.jpg",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</si>
  <si>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</si>
  <si>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id: "pursue",  frenchName: "Poursuite",  artwork: "http://wiki.dominionstrategy.com/images/8/80/PursueArt.jpg",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</si>
  <si>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</si>
  <si>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id: "ride",  frenchName: "Chevauchée",  artwork: "http://wiki.dominionstrategy.com/images/2/2f/RideArt.jpg",</t>
  </si>
  <si>
    <t>text_html: '&lt;div class="landscape-text" style="top:14px;"&gt;&lt;div style="position:relative; top:5px;"&gt;&lt;div style="line-height:24px;"&gt;&lt;div style="display:inline;"&gt;&lt;div style="display:inline; font-size:24px;"&gt;Recevez un Cheval.&lt;/div&gt;&lt;/div&gt;&lt;br&gt;&lt;/div&gt;&lt;/div&gt;&lt;/div&gt;'</t>
  </si>
  <si>
    <t>id: "toil",  frenchName: "Labeur",  artwork: "http://wiki.dominionstrategy.com/images/7/72/ToilArt.jpg",</t>
  </si>
  <si>
    <t>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</si>
  <si>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id: "enhance",  frenchName: "Réhaussement",  artwork: "http://wiki.dominionstrategy.com/images/e/e2/EnhanceArt.jpg",</t>
  </si>
  <si>
    <t>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</si>
  <si>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id: "march",  frenchName: "Marche",  artwork: "http://wiki.dominionstrategy.com/images/2/24/MarchArt.jpg",</t>
  </si>
  <si>
    <t>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</si>
  <si>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id: "transport",  frenchName: "Transport",  artwork: "http://wiki.dominionstrategy.com/images/0/01/TransportArt.jpg",</t>
  </si>
  <si>
    <t>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</si>
  <si>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id: "banish",  frenchName: "Bannissement",  artwork: "http://wiki.dominionstrategy.com/images/f/f8/BanishArt.jpg",</t>
  </si>
  <si>
    <t>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</si>
  <si>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id: "bargain",  frenchName: "Affaire",  artwork: "http://wiki.dominionstrategy.com/images/4/4f/BargainArt.jpg",</t>
  </si>
  <si>
    <t>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</si>
  <si>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id: "invest",  frenchName: "Investissement",  artwork: "http://wiki.dominionstrategy.com/images/1/18/InvestArt.jpg",</t>
  </si>
  <si>
    <t>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</si>
  <si>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id: "seizetheday",  frenchName: "Carpe Diem",  artwork: "http://wiki.dominionstrategy.com/images/4/48/Seize_the_DayArt.jpg",</t>
  </si>
  <si>
    <t>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</si>
  <si>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id: "commerce",  frenchName: "Négoce",  artwork: "http://wiki.dominionstrategy.com/images/6/6b/CommerceArt.jpg",</t>
  </si>
  <si>
    <t>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</si>
  <si>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id: "demand",  frenchName: "Demande",  artwork: "http://wiki.dominionstrategy.com/images/6/60/DemandArt.jpg",</t>
  </si>
  <si>
    <t>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</si>
  <si>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id: "stampede",  frenchName: "Ruée",  artwork: "http://wiki.dominionstrategy.com/images/f/f5/StampedeArt.jpg",</t>
  </si>
  <si>
    <t>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</si>
  <si>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id: "reap",  frenchName: "Moisson",  artwork: "http://wiki.dominionstrategy.com/images/9/9d/ReapArt.jpg",</t>
  </si>
  <si>
    <t>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</si>
  <si>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id: "enclave",  frenchName: "Enclave",  artwork: "http://wiki.dominionstrategy.com/images/9/9e/EnclaveArt.jpg",</t>
  </si>
  <si>
    <t>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</si>
  <si>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id: "alliance",  frenchName: "Alliance",  artwork: "http://wiki.dominionstrategy.com/images/a/a4/AllianceArt.jpg",</t>
  </si>
  <si>
    <t>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</si>
  <si>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id: "populate",  frenchName: "Peuplement",  artwork: "http://wiki.dominionstrategy.com/images/d/de/PopulateArt.jpg",</t>
  </si>
  <si>
    <t>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</si>
  <si>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</si>
  <si>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</si>
  <si>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</si>
  <si>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</si>
  <si>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</si>
  <si>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</si>
  <si>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</si>
  <si>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t>
  </si>
  <si>
    <t>&lt;div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t>
  </si>
  <si>
    <t>id: "druid",  frenchName: "Druide",  artwork: "http://wiki.dominionstrategy.com/images/a/a3/DruidArt.jpg",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</si>
  <si>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</si>
  <si>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id: "faithfulhound",  frenchName: "Chien fidèle",  artwork: "http://wiki.dominionstrategy.com/images/b/b8/Faithful_HoundArt.jpg",</t>
  </si>
  <si>
    <t>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</si>
  <si>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id: "guardian",  frenchName: "Gardienne",  artwork: "http://wiki.dominionstrategy.com/images/d/d6/GuardianArt.jpg",</t>
  </si>
  <si>
    <t>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</si>
  <si>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id: "monastery",  frenchName: "Monastère",  artwork: "http://wiki.dominionstrategy.com/images/6/64/MonasteryArt.jpg",</t>
  </si>
  <si>
    <t>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</si>
  <si>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id: "pixie",  frenchName: "Pixie",  artwork: "http://wiki.dominionstrategy.com/images/5/58/PixieArt.jpg",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</si>
  <si>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</si>
  <si>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id: "tracker",  frenchName: "Traqueur",  artwork: "http://wiki.dominionstrategy.com/images/4/46/TrackerArt.jpg",</t>
  </si>
  <si>
    <t>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</si>
  <si>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id: "changeling",  frenchName: "Changelin",  artwork: "http://wiki.dominionstrategy.com/images/d/d8/ChangelingArt.jpg",</t>
  </si>
  <si>
    <t>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</si>
  <si>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id: "fool",  frenchName: "Benet",  artwork: "http://wiki.dominionstrategy.com/images/e/e3/FoolArt.jpg",</t>
  </si>
  <si>
    <t>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</si>
  <si>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id: "ghosttown",  frenchName: "Ville fantôme",  artwork: "http://wiki.dominionstrategy.com/images/e/ed/Ghost_TownArt.jpg",</t>
  </si>
  <si>
    <t>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</si>
  <si>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"leprechaun",  frenchName: "Leprechaun",  artwork: "http://wiki.dominionstrategy.com/images/8/8b/LeprechaunArt.jpg",</t>
  </si>
  <si>
    <t>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</si>
  <si>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id: "nightwatchman",  frenchName: "Veilleur de nuit",  artwork: "http://wiki.dominionstrategy.com/images/d/d3/Night_WatchmanArt.jpg",</t>
  </si>
  <si>
    <t>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</si>
  <si>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id: "secretcave",  frenchName: "Grotte secrète",  artwork: "http://wiki.dominionstrategy.com/images/b/b3/Secret_CaveArt.jpg",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</si>
  <si>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</si>
  <si>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id: "bard",  frenchName: "Barde",  artwork: "http://wiki.dominionstrategy.com/images/2/20/BardArt.jpg",</t>
  </si>
  <si>
    <t>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</si>
  <si>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id: "blessedvillage",  frenchName: "Village béni",  artwork: "http://wiki.dominionstrategy.com/images/e/e5/Blessed_VillageArt.jpg",</t>
  </si>
  <si>
    <t>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</si>
  <si>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id: "cemetery",  frenchName: "Cimetière",  artwork: "http://wiki.dominionstrategy.com/images/a/a7/CemeteryArt.jpg",</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</si>
  <si>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</si>
  <si>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id: "conclave",  frenchName: "Conclave",  artwork: "http://wiki.dominionstrategy.com/images/f/fc/ConclaveArt.jpg",</t>
  </si>
  <si>
    <t>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</si>
  <si>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id: "devilsworkshop",  frenchName: "Atelier du diable",  artwork: "http://wiki.dominionstrategy.com/images/b/b3/Devil%27s_WorkshopArt.jpg",</t>
  </si>
  <si>
    <t>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t>
  </si>
  <si>
    <t>id: "exorcist",  frenchName: "Exorciste",  artwork: "http://wiki.dominionstrategy.com/images/4/44/ExorcistArt.jpg",</t>
  </si>
  <si>
    <t>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</si>
  <si>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id: "necromancer",  frenchName: "Nécromancien",  artwork: "http://wiki.dominionstrategy.com/images/b/b4/NecromancerArt.jpg",</t>
  </si>
  <si>
    <t>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</si>
  <si>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id: "shepherd",  frenchName: "Berger",  artwork: "http://wiki.dominionstrategy.com/images/d/da/ShepherdArt.jpg",</t>
  </si>
  <si>
    <t>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</si>
  <si>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id: "skulk",  frenchName: "Malandrin",  artwork: "http://wiki.dominionstrategy.com/images/3/3f/SkulkArt.jpg",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</si>
  <si>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</si>
  <si>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id: "cobbler",  frenchName: "Cordonnier",  artwork: "http://wiki.dominionstrategy.com/images/3/3d/CobblerArt.jpg",</t>
  </si>
  <si>
    <t>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</si>
  <si>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id: "crypt",  frenchName: "Crypte",  artwork: "http://wiki.dominionstrategy.com/images/f/fc/CryptArt.jpg",</t>
  </si>
  <si>
    <t>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</si>
  <si>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id: "cursedvillage",  frenchName: "Village maudit",  artwork: "http://wiki.dominionstrategy.com/images/1/18/Cursed_VillageArt.jpg",</t>
  </si>
  <si>
    <t>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</si>
  <si>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id: "denofsin",  frenchName: "Antre du pêché",  artwork: "http://wiki.dominionstrategy.com/images/0/02/Den_of_SinArt.jpg",</t>
  </si>
  <si>
    <t>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</si>
  <si>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"idol",  frenchName: "Idole",  artwork: "http://wiki.dominionstrategy.com/images/2/2e/IdolArt.jpg",</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</si>
  <si>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</si>
  <si>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id: "pooka",  frenchName: "Pooka",  artwork: "http://wiki.dominionstrategy.com/images/7/78/PookaArt.jpg",</t>
  </si>
  <si>
    <t>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</si>
  <si>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id: "sacredgrove",  frenchName: "Bois sacré",  artwork: "http://wiki.dominionstrategy.com/images/a/a2/Sacred_GroveArt.jpg",</t>
  </si>
  <si>
    <t>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</si>
  <si>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id: "tormentor",  frenchName: "Persécuteur",  artwork: "http://wiki.dominionstrategy.com/images/e/e8/TormentorArt.jpg",</t>
  </si>
  <si>
    <t>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</si>
  <si>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id: "tragichero",  frenchName: "Héros de tragédie",  artwork: "http://wiki.dominionstrategy.com/images/7/70/Tragic_HeroArt.jpg",</t>
  </si>
  <si>
    <t>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</si>
  <si>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</si>
  <si>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</si>
  <si>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</si>
  <si>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</si>
  <si>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</si>
  <si>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</si>
  <si>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</si>
  <si>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t>
  </si>
  <si>
    <t>horse_tr</t>
  </si>
  <si>
    <t>&lt;div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t>
  </si>
  <si>
    <t>/Fair</t>
  </si>
  <si>
    <t>&lt;div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t>
  </si>
  <si>
    <t xml:space="preserve">  "menagerie_animalfair": "Animal Fair",</t>
  </si>
  <si>
    <t xml:space="preserve">  "menagerie_barge": "Barge",</t>
  </si>
  <si>
    <t xml:space="preserve">  "menagerie_blackcat": "Chat noir",</t>
  </si>
  <si>
    <t xml:space="preserve">  "menagerie_bountyhunter": "Bounty Hunter",</t>
  </si>
  <si>
    <t xml:space="preserve">  "menagerie_cameltrain": "Camel Train",</t>
  </si>
  <si>
    <t xml:space="preserve">  "menagerie_cardinal": "Cardinal",</t>
  </si>
  <si>
    <t xml:space="preserve">  "menagerie_cavalry": "Cavalry",</t>
  </si>
  <si>
    <t xml:space="preserve">  "menagerie_coven": "Coven",</t>
  </si>
  <si>
    <t xml:space="preserve">  "menagerie_destrier": "Destrier",</t>
  </si>
  <si>
    <t xml:space="preserve">  "menagerie_displace": "Displace",</t>
  </si>
  <si>
    <t xml:space="preserve">  "menagerie_falconer": "Falconer",</t>
  </si>
  <si>
    <t xml:space="preserve">  "menagerie_fisherman": "Fisherman",</t>
  </si>
  <si>
    <t xml:space="preserve">  "menagerie_gatekeeper": "Gatekeeper",</t>
  </si>
  <si>
    <t xml:space="preserve">  "menagerie_goatherd": "Goatherd",</t>
  </si>
  <si>
    <t xml:space="preserve">  "menagerie_groom": "Groom",</t>
  </si>
  <si>
    <t xml:space="preserve">  "menagerie_hostelry": "Hostelry",</t>
  </si>
  <si>
    <t xml:space="preserve">  "menagerie_huntinglodge": "Hunting Lodge",</t>
  </si>
  <si>
    <t xml:space="preserve">  "menagerie_kiln": "Kiln",</t>
  </si>
  <si>
    <t xml:space="preserve">  "menagerie_livery": "Livery",</t>
  </si>
  <si>
    <t xml:space="preserve">  "menagerie_mastermind": "Mastermind",</t>
  </si>
  <si>
    <t xml:space="preserve">  "menagerie_paddock": "Paddock",</t>
  </si>
  <si>
    <t xml:space="preserve">  "menagerie_sanctuary": "Sanctuary",</t>
  </si>
  <si>
    <t xml:space="preserve">  "menagerie_scrap": "Scrap",</t>
  </si>
  <si>
    <t xml:space="preserve">  "menagerie_sheepdog": "Sheepdog",</t>
  </si>
  <si>
    <t xml:space="preserve">  "menagerie_sleigh": "Traîneau",</t>
  </si>
  <si>
    <t xml:space="preserve">  "menagerie_snowyvillage": "Snowy Village",</t>
  </si>
  <si>
    <t xml:space="preserve">  "menagerie_stockpile": "Stockpile",</t>
  </si>
  <si>
    <t xml:space="preserve">  "menagerie_supplies": "Supplies",</t>
  </si>
  <si>
    <t xml:space="preserve">  "menagerie_villagegreen": "Village Green",</t>
  </si>
  <si>
    <t xml:space="preserve">  "menagerie_wayfarer": "Wayfarer",</t>
  </si>
  <si>
    <t xml:space="preserve">  "menagerie_event_alliance": "Alliance",</t>
  </si>
  <si>
    <t xml:space="preserve">  "menagerie_event_banish": "Banish",</t>
  </si>
  <si>
    <t xml:space="preserve">  "menagerie_event_bargain": "Bargain",</t>
  </si>
  <si>
    <t xml:space="preserve">  "menagerie_event_commerce": "Commerce",</t>
  </si>
  <si>
    <t xml:space="preserve">  "menagerie_event_delay": "Delay",</t>
  </si>
  <si>
    <t xml:space="preserve">  "menagerie_event_demand": "Demand",</t>
  </si>
  <si>
    <t xml:space="preserve">  "menagerie_event_desperation": "Desperation",</t>
  </si>
  <si>
    <t xml:space="preserve">  "menagerie_event_enclave": "Enclave",</t>
  </si>
  <si>
    <t xml:space="preserve">  "menagerie_event_enhance": "Enhance",</t>
  </si>
  <si>
    <t xml:space="preserve">  "menagerie_event_gamble": "Gamble",</t>
  </si>
  <si>
    <t xml:space="preserve">  "menagerie_event_invest": "Invest",</t>
  </si>
  <si>
    <t xml:space="preserve">  "menagerie_event_march": "March",</t>
  </si>
  <si>
    <t xml:space="preserve">  "menagerie_event_populate": "Populate",</t>
  </si>
  <si>
    <t xml:space="preserve">  "menagerie_event_pursue": "Pursue",</t>
  </si>
  <si>
    <t xml:space="preserve">  "menagerie_event_reap": "Reap",</t>
  </si>
  <si>
    <t xml:space="preserve">  "menagerie_event_ride": "Ride",</t>
  </si>
  <si>
    <t xml:space="preserve">  "menagerie_event_seizetheday": "Seize the Day",</t>
  </si>
  <si>
    <t xml:space="preserve">  "menagerie_event_stampede": "Stampede",</t>
  </si>
  <si>
    <t xml:space="preserve">  "menagerie_event_toil": "Toil",</t>
  </si>
  <si>
    <t xml:space="preserve">  "menagerie_event_transport": "Transport",</t>
  </si>
  <si>
    <t xml:space="preserve">  "menagerie_way_wayofthebutterfly": "Way of the Butterfly",</t>
  </si>
  <si>
    <t xml:space="preserve">  "menagerie_way_wayofthecamel": "Way of the Camel",</t>
  </si>
  <si>
    <t xml:space="preserve">  "menagerie_way_wayofthechameleon": "Way of the Chameleon",</t>
  </si>
  <si>
    <t xml:space="preserve">  "menagerie_way_wayofthefrog": "Way of the Frog",</t>
  </si>
  <si>
    <t xml:space="preserve">  "menagerie_way_wayofthegoat": "Way of the Goat",</t>
  </si>
  <si>
    <t xml:space="preserve">  "menagerie_way_wayofthehorse": "Way of the Horse",</t>
  </si>
  <si>
    <t xml:space="preserve">  "menagerie_way_wayofthemole": "Way of the Mole",</t>
  </si>
  <si>
    <t xml:space="preserve">  "menagerie_way_wayofthemonkey": "Way of the Monkey",</t>
  </si>
  <si>
    <t xml:space="preserve">  "menagerie_way_wayofthemouse": "Way of the Mouse",</t>
  </si>
  <si>
    <t xml:space="preserve">  "menagerie_way_wayofthemule": "Way of the Mule",</t>
  </si>
  <si>
    <t xml:space="preserve">  "menagerie_way_wayoftheotter": "Way of the Otter",</t>
  </si>
  <si>
    <t xml:space="preserve">  "menagerie_way_wayoftheowl": "Way of the Owl",</t>
  </si>
  <si>
    <t xml:space="preserve">  "menagerie_way_wayoftheox": "Way of the Ox",</t>
  </si>
  <si>
    <t xml:space="preserve">  "menagerie_way_wayofthepig": "Way of the Pig",</t>
  </si>
  <si>
    <t xml:space="preserve">  "menagerie_way_wayoftherat": "Way of the Rat",</t>
  </si>
  <si>
    <t xml:space="preserve">  "menagerie_way_wayoftheseal": "Way of the Seal",</t>
  </si>
  <si>
    <t xml:space="preserve">  "menagerie_way_wayofthesheep": "Way of the Sheep",</t>
  </si>
  <si>
    <t xml:space="preserve">  "menagerie_way_wayofthesquirrel": "Way of the Squirrel",</t>
  </si>
  <si>
    <t xml:space="preserve">  "menagerie_way_wayoftheturtle": "Way of the Turtle",</t>
  </si>
  <si>
    <t xml:space="preserve">  "menagerie_way_wayoftheworm": "Way of the Worm",</t>
  </si>
  <si>
    <t>artwork: "//images/thumb/7/76/AdventurerArt.jpg/354px-AdventurerArt.jpg",</t>
  </si>
  <si>
    <t>Seaside2</t>
  </si>
  <si>
    <t>&lt;img alt="HarvestArt.jpg" src="/images/1/15/HarvestArt.jpg" width="354" height="246" /&gt;</t>
  </si>
  <si>
    <t>&lt;img alt="Horn of PlentyArt.jpg" src="/images/8/8f/Horn_of_PlentyArt.jpg" width="354" height="246" /&gt;</t>
  </si>
  <si>
    <t>&lt;img alt="DuchessArt.jpg" src="/images/b/bb/DuchessArt.jpg" width="354" height="246" /&gt;</t>
  </si>
  <si>
    <t>&lt;img alt="OasisArt.jpg" src="/images/d/d3/OasisArt.jpg" width="354" height="246" /&gt;</t>
  </si>
  <si>
    <t>&lt;img alt="Spice MerchantArt.jpg" src="/images/4/4b/Spice_MerchantArt.jpg" width="354" height="246" /&gt;</t>
  </si>
  <si>
    <t>&lt;img alt="Dame NatalieArt.jpg" src="/images/thumb/1/1a/Dame_NatalieArt.jpg/354px-Dame_NatalieArt.jpg" width="354" height="245" /&gt;</t>
  </si>
  <si>
    <t>&lt;img alt="MysticArt.jpg" src="/images/2/21/MysticArt.jpg" width="354" height="245" /&gt;</t>
  </si>
  <si>
    <t>&lt;img alt="AdvisorArt.jpg" src="/images/c/c8/AdvisorArt.jpg" width="354" height="246" /&gt;</t>
  </si>
  <si>
    <t>&lt;img alt="SoothsayerArt.jpg" src="/images/f/ff/SoothsayerArt.jpg" width="354" height="246" /&gt;</t>
  </si>
  <si>
    <t>&lt;img alt="PageArt.jpg" src="/images/a/ac/PageArt.jpg" width="354" height="258" /&gt;</t>
  </si>
  <si>
    <t>&lt;img alt="Treasure HunterArt.jpg" src="/images/c/c1/Treasure_HunterArt.jpg" width="354" height="258" /&gt;</t>
  </si>
  <si>
    <t>&lt;img alt="WarriorArt.jpg" src="/images/thumb/b/bf/WarriorArt.jpg/354px-WarriorArt.jpg" width="354" height="246" /&gt;</t>
  </si>
  <si>
    <t>&lt;img alt="HeroArt.jpg" src="/images/thumb/6/60/HeroArt.jpg/354px-HeroArt.jpg" width="354" height="246" /&gt;</t>
  </si>
  <si>
    <t>&lt;img alt="ChampionArt.jpg" src="/images/3/32/ChampionArt.jpg" width="354" height="258" /&gt;</t>
  </si>
  <si>
    <t>&lt;img alt="Royal BlacksmithArt.jpg" src="/images/thumb/6/6e/Royal_BlacksmithArt.jpg/354px-Royal_BlacksmithArt.jpg" width="354" height="246" /&gt;</t>
  </si>
  <si>
    <t>&lt;img alt="GroundskeeperArt.jpg" src="/images/thumb/2/2f/GroundskeeperArt.jpg/354px-GroundskeeperArt.jpg" width="354" height="246" /&gt;</t>
  </si>
  <si>
    <t>&lt;img alt="AmbassadorArt.jpg" src="/images/9/92/AmbassadorArt.jpg" width="354" height="262" /&gt;</t>
  </si>
  <si>
    <t>&lt;img alt="LookoutArt.jpg" src="/images/f/fa/LookoutArt.jpg" width="354" height="262" /&gt;</t>
  </si>
  <si>
    <t>&lt;img alt="SwindlerArt.jpg" src="/images/2/27/SwindlerArt.jpg" width="354" height="275" /&gt;</t>
  </si>
  <si>
    <t>&lt;img alt="FamiliarArt.jpg" src="/images/4/45/FamiliarArt.jpg" width="354" height="246" /&gt;</t>
  </si>
  <si>
    <t>&lt;img alt="VaultArt.jpg" src="/images/4/49/VaultArt.jpg" width="354" height="246" /&gt;</t>
  </si>
  <si>
    <t>&lt;img alt="SurvivorsArt.jpg" src="/images/a/a4/SurvivorsArt.jpg" width="354" height="246" /&gt;</t>
  </si>
  <si>
    <t>&lt;img alt="StoreroomArt.jpg" src="/images/1/1e/StoreroomArt.jpg" width="354" height="246" /&gt;</t>
  </si>
  <si>
    <t>&lt;img alt="ProcessionArt.jpg" src="/images/2/29/ProcessionArt.jpg" width="354" height="246" /&gt;</t>
  </si>
  <si>
    <t>&lt;img alt="QuarryArt.jpg" src="/images/6/6d/QuarryArt.jpg" width="354" height="247" /&gt;</t>
  </si>
  <si>
    <t>&lt;img alt="TunnelArt.jpg" src="/images/thumb/a/ad/TunnelArt.jpg/354px-TunnelArt.jpg" width="354" height="246" /&gt;</t>
  </si>
  <si>
    <t>&lt;img alt="NecropolisArt.jpg" src="/images/f/fe/NecropolisArt.jpg" width="354" height="248" /&gt;</t>
  </si>
  <si>
    <t>&lt;img alt="Blessed VillageArt.jpg" src="/images/e/e5/Blessed_VillageArt.jpg" width="354" height="258" /&gt;</t>
  </si>
  <si>
    <t>&lt;img alt="CobblerArt.jpg" src="/images/thumb/3/3d/CobblerArt.jpg/354px-CobblerArt.jpg" width="354" height="248" /&gt;</t>
  </si>
  <si>
    <t>&lt;img alt="LeprechaunArt.jpg" src="/images/thumb/8/8b/LeprechaunArt.jpg/354px-LeprechaunArt.jpg" width="354" height="248" /&gt;</t>
  </si>
  <si>
    <t>&lt;img alt="Tragic HeroArt.jpg" src="/images/thumb/7/70/Tragic_HeroArt.jpg/354px-Tragic_HeroArt.jpg" width="354" height="249" /&gt;</t>
  </si>
  <si>
    <t>&lt;img alt="SentinelArt.jpg" src="/images/1/1c/SentinelArt.jpg" width="354" height="258" /&gt;</t>
  </si>
  <si>
    <t>&lt;img alt="Royal GalleyArt.jpg" src="/images/thumb/a/a5/Royal_GalleyArt.jpg/354px-Royal_GalleyArt.jpg" width="354" height="248" /&gt;</t>
  </si>
  <si>
    <t>&lt;img alt="BonfireArt.jpg" src="/images/thumb/4/4c/BonfireArt.jpg/452px-BonfireArt.jpg" width="452" height="186" /&gt;</t>
  </si>
  <si>
    <t>&lt;img alt="BallArt.jpg" src="/images/thumb/e/e5/BallArt.jpg/452px-BallArt.jpg" width="452" height="186" /&gt;</t>
  </si>
  <si>
    <t>&lt;img alt="BanquetArt.jpg" src="/images/thumb/2/2b/BanquetArt.jpg/452px-BanquetArt.jpg" width="452" height="188" /&gt;</t>
  </si>
  <si>
    <t>&lt;img alt="ConquestArt.jpg" src="/images/thumb/9/96/ConquestArt.jpg/452px-ConquestArt.jpg" width="452" height="188" /&gt;</t>
  </si>
  <si>
    <t>&lt;img alt="LocustsArt.jpg" src="/images/3/38/LocustsArt.jpg" width="452" height="177" /&gt;</t>
  </si>
  <si>
    <t>&lt;img alt="SilosArt.jpg" src="/images/3/35/SilosArt.jpg" width="452" height="177" /&gt;</t>
  </si>
  <si>
    <t>&lt;img alt="AcademyArt.jpg" src="/images/3/38/AcademyArt.jpg" width="452" height="177" /&gt;</t>
  </si>
  <si>
    <t>&lt;img alt="Crop RotationArt.jpg" src="/images/7/7a/Crop_RotationArt.jpg" width="452" height="177" /&gt;</t>
  </si>
  <si>
    <t>&lt;img alt="RideArt.jpg" src="/images/2/2f/RideArt.jpg" width="452" height="177" /&gt;</t>
  </si>
  <si>
    <t>&lt;img alt="TransportArt.jpg" src="/images/0/01/TransportArt.jpg" width="452" height="177" /&gt;</t>
  </si>
  <si>
    <t>&lt;img alt="InvestArt.jpg" src="/images/thumb/1/18/InvestArt.jpg/452px-InvestArt.jpg" width="452" height="171" /&gt;</t>
  </si>
  <si>
    <t>&lt;img alt="StampedeArt.jpg" src="/images/f/f5/StampedeArt.jpg" width="452" height="177" /&gt;</t>
  </si>
  <si>
    <t>&lt;img alt="EnclaveArt.jpg" src="/images/9/9e/EnclaveArt.jpg" width="452" height="177" /&gt;</t>
  </si>
  <si>
    <t>&lt;img alt="Cave DwellersArt.jpg" src="/images/8/80/Cave_DwellersArt.jpg" width="452" height="177" /&gt;</t>
  </si>
  <si>
    <t>&lt;img alt="Forest DwellersArt.jpg" src="/images/2/2d/Forest_DwellersArt.jpg" width="452" height="177" /&gt;</t>
  </si>
  <si>
    <t>&lt;img alt="Island FolkArt.jpg" src="/images/thumb/4/43/Island_FolkArt.jpg/452px-Island_FolkArt.jpg" width="452" height="187" /&gt;</t>
  </si>
  <si>
    <t>&lt;img alt="Mountain FolkArt.jpg" src="/images/1/11/Mountain_FolkArt.jpg" width="452" height="177" /&gt;</t>
  </si>
  <si>
    <t>&lt;img alt="Order of AstrologersArt.jpg" src="/images/thumb/3/31/Order_of_AstrologersArt.jpg/452px-Order_of_AstrologersArt.jpg" width="452" height="187" /&gt;</t>
  </si>
  <si>
    <t>&lt;img alt="Order of MasonsArt.jpg" src="/images/1/17/Order_of_MasonsArt.jpg" width="452" height="177" /&gt;</t>
  </si>
  <si>
    <t>&lt;img alt="WorkshopArt.jpg" src="/images/2/24/WorkshopArt.jpg" width="354" height="250" /&gt;</t>
  </si>
  <si>
    <t>&lt;img alt="DukeArt.jpg" src="/images/6/6e/DukeArt.jpg" width="354" height="257" /&gt;</t>
  </si>
  <si>
    <t>&lt;img alt="MinionArt.jpg" src="/images/7/70/MinionArt.jpg" width="354" height="282" /&gt;</t>
  </si>
  <si>
    <t>&lt;img alt="Sea HagArt.jpg" src="/images/7/7b/Sea_HagArt.jpg" width="354" height="281" /&gt;</t>
  </si>
  <si>
    <t>&lt;img alt="Abandoned MineArt.jpg" src="/images/a/ae/Abandoned_MineArt.jpg" width="354" height="246" /&gt;</t>
  </si>
  <si>
    <t>&lt;img alt="Animal FairArt.jpg" src="/images/1/1e/Animal_FairArt.jpg" width="354" height="258" /&gt;</t>
  </si>
  <si>
    <t>&lt;img alt="BlockadeArt.jpg" src="/images/f/f4/BlockadeArt.jpg" width="354" height="258" /&gt;</t>
  </si>
  <si>
    <t>&lt;img alt="Border GuardArt.jpg" src="/images/1/13/Border_GuardArt.jpg" width="354" height="258" /&gt;</t>
  </si>
  <si>
    <t>&lt;img alt="BrokerArt.jpg" src="/images/thumb/7/7f/BrokerArt.jpg/354px-BrokerArt.jpg" width="354" height="246" /&gt;</t>
  </si>
  <si>
    <t>&lt;img alt="Camel TrainArt.jpg" src="/images/4/4b/Camel_TrainArt.jpg" width="354" height="258" /&gt;</t>
  </si>
  <si>
    <t>&lt;img alt="CardinalArt.jpg" src="/images/0/0f/CardinalArt.jpg" width="354" height="258" /&gt;</t>
  </si>
  <si>
    <t>&lt;img alt="CarpenterArt.jpg" src="/images/5/55/CarpenterArt.jpg" width="354" height="258" /&gt;</t>
  </si>
  <si>
    <t>&lt;img alt="CavalryArt.jpg" src="/images/5/52/CavalryArt.jpg" width="354" height="258" /&gt;</t>
  </si>
  <si>
    <t>&lt;img alt="CoppersmithArt.jpg" src="/images/c/c3/CoppersmithArt.jpg" width="354" height="246" /&gt;</t>
  </si>
  <si>
    <t>&lt;img alt="CourtierArt.jpg" src="/images/b/b5/CourtierArt.jpg" width="354" height="258" /&gt;</t>
  </si>
  <si>
    <t>&lt;img alt="CovenArt.jpg" src="/images/c/cd/CovenArt.jpg" width="354" height="258" /&gt;</t>
  </si>
  <si>
    <t>&lt;img alt="Devil&amp;#39;s WorkshopArt.jpg" src="/images/b/b3/Devil%27s_WorkshopArt.jpg" width="354" height="258" /&gt;</t>
  </si>
  <si>
    <t>&lt;img alt="EnchantressArt.jpg" src="/images/f/f7/EnchantressArt.jpg" width="354" height="258" /&gt;</t>
  </si>
  <si>
    <t>&lt;img alt="FalconerArt.jpg" src="/images/6/6a/FalconerArt.jpg" width="354" height="258" /&gt;</t>
  </si>
  <si>
    <t>&lt;img alt="FoolArt.jpg" src="/images/e/e3/FoolArt.jpg" width="354" height="258" /&gt;</t>
  </si>
  <si>
    <t>&lt;img alt="GalleriaArt.jpg" src="/images/8/8b/GalleriaArt.jpg" width="354" height="258" /&gt;</t>
  </si>
  <si>
    <t>&lt;img alt="GoatherdArt.jpg" src="/images/0/0e/GoatherdArt.jpg" width="354" height="258" /&gt;</t>
  </si>
  <si>
    <t>&lt;img alt="GoatArt.jpg" src="/images/0/06/GoatArt.jpg" width="354" height="258" /&gt;</t>
  </si>
  <si>
    <t>&lt;img alt="HagglerArt.jpg" src="/images/b/b5/HagglerArt.jpg" width="354" height="254" /&gt;</t>
  </si>
  <si>
    <t>&lt;img alt="HavenArt.jpg" src="/images/d/d4/HavenArt.jpg" width="354" height="246" /&gt;</t>
  </si>
  <si>
    <t>&lt;img alt="HermitArt.jpg" src="/images/5/5b/HermitArt.jpg" width="354" height="246" /&gt;</t>
  </si>
  <si>
    <t>&lt;img alt="HirelingArt.jpg" src="/images/c/cf/HirelingArt.jpg" width="354" height="258" /&gt;</t>
  </si>
  <si>
    <t>&lt;img alt="HorseArt.jpg" src="/images/4/41/HorseArt.jpg" width="354" height="258" /&gt;</t>
  </si>
  <si>
    <t>&lt;img alt="Hunting LodgeArt.jpg" src="/images/c/c3/Hunting_LodgeArt.jpg" width="354" height="258" /&gt;</t>
  </si>
  <si>
    <t>&lt;img alt="ImpArt.jpg" src="/images/2/2c/ImpArt.jpg" width="354" height="258" /&gt;</t>
  </si>
  <si>
    <t>&lt;img alt="Lucky CoinArt.jpg" src="/images/f/fa/Lucky_CoinArt.jpg" width="354" height="258" /&gt;</t>
  </si>
  <si>
    <t>&lt;img alt="MadmanArt.jpg" src="/images/c/c1/MadmanArt.jpg" width="354" height="246" /&gt;</t>
  </si>
  <si>
    <t>&lt;img alt="MineArt.jpg" src="/images/1/1d/MineArt.jpg" width="354" height="246" /&gt;</t>
  </si>
  <si>
    <t>&lt;img alt="Mining VillageArt.jpg" src="/images/thumb/2/22/Mining_VillageArt.jpg/354px-Mining_VillageArt.jpg" width="354" height="246" /&gt;</t>
  </si>
  <si>
    <t>&lt;img alt="OutpostArt.jpg" src="/images/thumb/5/54/OutpostArt.jpg/354px-OutpostArt.jpg" width="354" height="246" /&gt;</t>
  </si>
  <si>
    <t>&lt;img alt="PatronArt.jpg" src="/images/2/26/PatronArt.jpg" width="354" height="258" /&gt;</t>
  </si>
  <si>
    <t>&lt;img alt="PillageArt.jpg" src="/images/0/07/PillageArt.jpg" width="354" height="246" /&gt;</t>
  </si>
  <si>
    <t>&lt;img alt="PirateArt.jpg" src="/images/c/cf/PirateArt.jpg" width="354" height="258" /&gt;</t>
  </si>
  <si>
    <t>&lt;img alt="PixieArt.jpg" src="/images/5/58/PixieArt.jpg" width="354" height="258" /&gt;</t>
  </si>
  <si>
    <t>&lt;img alt="RangerArt.jpg" src="/images/9/94/RangerArt.jpg" width="354" height="258" /&gt;</t>
  </si>
  <si>
    <t>&lt;img alt="ReplaceArt.jpg" src="/images/7/74/ReplaceArt.jpg" width="354" height="258" /&gt;</t>
  </si>
  <si>
    <t>&lt;img alt="SanctuaryArt.jpg" src="/images/a/a9/SanctuaryArt.jpg" width="354" height="258" /&gt;</t>
  </si>
  <si>
    <t>&lt;img alt="SheepdogArt.jpg" src="/images/0/0f/SheepdogArt.jpg" width="354" height="258" /&gt;</t>
  </si>
  <si>
    <t>&lt;img alt="SkirmisherArt.jpg" src="/images/2/25/SkirmisherArt.jpg" width="354" height="258" /&gt;</t>
  </si>
  <si>
    <t>&lt;img alt="Snowy VillageArt.jpg" src="/images/d/d0/Snowy_VillageArt.jpg" width="354" height="258" /&gt;</t>
  </si>
  <si>
    <t>&lt;img alt="SpecialistArt.jpg" src="/images/0/03/SpecialistArt.jpg" width="354" height="258" /&gt;</t>
  </si>
  <si>
    <t>&lt;img alt="StorytellerArt.jpg" src="/images/b/bc/StorytellerArt.jpg" width="354" height="258" /&gt;</t>
  </si>
  <si>
    <t>&lt;img alt="TormentorArt.jpg" src="/images/e/e8/TormentorArt.jpg" width="354" height="258" /&gt;</t>
  </si>
  <si>
    <t>&lt;img alt="TransmuteArt.jpg" src="/images/thumb/9/9b/TransmuteArt.jpg/354px-TransmuteArt.jpg" width="354" height="246" /&gt;</t>
  </si>
  <si>
    <t>&lt;img alt="TreasurerArt.jpg" src="/images/4/4f/TreasurerArt.jpg" width="354" height="258" /&gt;</t>
  </si>
  <si>
    <t>&lt;img alt="UnderlingArt.jpg" src="/images/4/44/UnderlingArt.jpg" width="354" height="258" /&gt;</t>
  </si>
  <si>
    <t>&lt;img alt="VillageArt.jpg" src="/images/thumb/e/e6/VillageArt.jpg/354px-VillageArt.jpg" width="354" height="246" /&gt;</t>
  </si>
  <si>
    <t>&lt;img alt="Workers VillageArt.jpg" src="/images/thumb/e/e4/Workers_VillageArt.jpg/354px-Workers_VillageArt.jpg" width="354" height="246" /&gt;</t>
  </si>
  <si>
    <t>&lt;img alt="BasilicaArt.jpg" src="/images/6/64/BasilicaArt.jpg" width="452" height="177" /&gt;</t>
  </si>
  <si>
    <t>&lt;img alt="TowerArt.jpg" src="/images/2/2f/TowerArt.jpg" width="452" height="177" /&gt;</t>
  </si>
  <si>
    <t>&lt;img alt="Triumphal ArchArt.jpg" src="/images/c/cb/Triumphal_ArchArt.jpg" width="452" height="177" /&gt;</t>
  </si>
  <si>
    <t>&lt;img alt="GreedArt.jpg" src="/images/f/f8/GreedArt.jpg" width="452" height="177" /&gt;</t>
  </si>
  <si>
    <t>&lt;img alt="Lost in the WoodsArt.jpg" src="/images/f/fb/Lost_in_the_WoodsArt.jpg" width="452" height="177" /&gt;</t>
  </si>
  <si>
    <t>&lt;img alt="KeyArt.jpg" src="/images/a/a2/KeyArt.jpg" width="452" height="177" /&gt;</t>
  </si>
  <si>
    <t>&lt;img alt="LanternArt.jpg" src="/images/7/70/LanternArt.jpg" width="452" height="177" /&gt;</t>
  </si>
  <si>
    <t>&lt;img alt="PotionArt.jpg" src="/images/d/da/PotionArt.jpg" width="354" height="461" /&gt;</t>
  </si>
  <si>
    <t>&lt;img alt="CurseArt.jpg" src="/images/1/11/CurseArt.jpg" width="354" height="461" /&gt;</t>
  </si>
  <si>
    <t>&lt;img alt="HoardArt.jpg" src="/images/e/ea/HoardArt.jpg" width="354" height="246" /&gt;</t>
  </si>
  <si>
    <t>&lt;img alt="SaboteurArt.jpg" src="/images/e/e5/SaboteurArt.jpg" width="354" height="253" /&gt;</t>
  </si>
  <si>
    <t>&lt;img alt="ExplorerArt.jpg" src="/images/d/d7/ExplorerArt.jpg" width="354" height="253" /&gt;</t>
  </si>
  <si>
    <t>&lt;img alt="Kings CourtArt.jpg" src="/images/2/2e/Kings_CourtArt.jpg" width="354" height="246" /&gt;</t>
  </si>
  <si>
    <t>&lt;img alt="StablesArt.jpg" src="/images/3/38/StablesArt.jpg" width="354" height="246" /&gt;</t>
  </si>
  <si>
    <t>&lt;img alt="IronmongerArt.jpg" src="/images/9/96/IronmongerArt.jpg" width="354" height="246" /&gt;</t>
  </si>
  <si>
    <t>&lt;img alt="CountArt.jpg" src="/images/f/f8/CountArt.jpg" width="354" height="246" /&gt;</t>
  </si>
  <si>
    <t>&lt;img alt="AqueductArt.jpg" src="/images/0/0b/AqueductArt.jpg" width="452" height="177" /&gt;</t>
  </si>
  <si>
    <t>&lt;img alt="ColonnadeArt.jpg" src="/images/9/94/ColonnadeArt.jpg" width="452" height="177" /&gt;</t>
  </si>
  <si>
    <t>&lt;img alt="ObeliskArt.jpg" src="/images/2/23/ObeliskArt.jpg" width="452" height="177" /&gt;</t>
  </si>
  <si>
    <t>&lt;img alt="Walled VillageArt.jpg" src="/images/e/ea/Walled_VillageArt.jpg" width="354" height="274" /&gt;</t>
  </si>
  <si>
    <t>&lt;img alt="Ruined VillageArt.jpg" src="/images/2/21/Ruined_VillageArt.jpg" width="354" height="263" /&gt;</t>
  </si>
  <si>
    <t>&lt;img alt="EngineerArt.jpg" src="/images/2/2b/EngineerArt.jpg" width="354" height="258" /&gt;</t>
  </si>
  <si>
    <t>&lt;img alt="LegionaryArt.jpg" src="/images/2/23/LegionaryArt.jpg" width="354" height="258" /&gt;</t>
  </si>
  <si>
    <t>&lt;img alt="OverlordArt.jpg" src="/images/c/c0/OverlordArt.jpg" width="354" height="258" /&gt;</t>
  </si>
  <si>
    <t>&lt;img alt="BardArt.jpg" src="/images/2/20/BardArt.jpg" width="354" height="258" /&gt;</t>
  </si>
  <si>
    <t>&lt;img alt="Night WatchmanArt.jpg" src="/images/d/d3/Night_WatchmanArt.jpg" width="354" height="258" /&gt;</t>
  </si>
  <si>
    <t>&lt;img alt="SkulkArt.jpg" src="/images/3/3f/SkulkArt.jpg" width="354" height="258" /&gt;</t>
  </si>
  <si>
    <t>&lt;img alt="ScholarArt.jpg" src="/images/6/62/ScholarArt.jpg" width="354" height="258" /&gt;</t>
  </si>
  <si>
    <t>&lt;img alt="Silk MerchantArt.jpg" src="/images/b/b2/Silk_MerchantArt.jpg" width="354" height="258" /&gt;</t>
  </si>
  <si>
    <t>&lt;img alt="SpicesArt.jpg" src="/images/f/fb/SpicesArt.jpg" width="354" height="258" /&gt;</t>
  </si>
  <si>
    <t>&lt;img alt="GroomArt.jpg" src="/images/2/22/GroomArt.jpg" width="354" height="258" /&gt;</t>
  </si>
  <si>
    <t>&lt;img alt="HostelryArt.jpg" src="/images/e/ea/HostelryArt.jpg" width="354" height="258" /&gt;</t>
  </si>
  <si>
    <t>&lt;img alt="KilnArt.jpg" src="/images/0/06/KilnArt.jpg" width="354" height="258" /&gt;</t>
  </si>
  <si>
    <t>&lt;img alt="PaddockArt.jpg" src="/images/b/be/PaddockArt.jpg" width="354" height="258" /&gt;</t>
  </si>
  <si>
    <t>&lt;img alt="SycophantArt.jpg" src="/images/4/41/SycophantArt.jpg" width="354" height="258" /&gt;</t>
  </si>
  <si>
    <t>&lt;img alt="GuildmasterArt.jpg" src="/images/e/ea/GuildmasterArt.jpg" width="354" height="258" /&gt;</t>
  </si>
  <si>
    <t>&lt;img alt="DismantleArt.jpg" src="/images/b/b3/DismantleArt.jpg" width="354" height="258" /&gt;</t>
  </si>
  <si>
    <t>&lt;img alt="SentryArt.jpg" src="/images/b/bd/SentryArt.jpg" width="354" height="258" /&gt;</t>
  </si>
  <si>
    <t>&lt;img alt="TalismanArt.jpg" src="/images/thumb/d/de/TalismanArt.jpg/354px-TalismanArt.jpg" width="354" height="246" /&gt;</t>
  </si>
  <si>
    <t>&lt;img alt="FarmlandArt.jpg" src="/images/thumb/d/dd/FarmlandArt.jpg/354px-FarmlandArt.jpg" width="354" height="246" /&gt;</t>
  </si>
  <si>
    <t>&lt;img alt="HighwayArt.jpg" src="/images/2/21/HighwayArt.jpg" width="354" height="246" /&gt;</t>
  </si>
  <si>
    <t>&lt;img alt="ForagerArt.jpg" src="/images/thumb/8/8d/ForagerArt.jpg/354px-ForagerArt.jpg" width="354" height="246" /&gt;</t>
  </si>
  <si>
    <t>&lt;img alt="HovelArt.jpg" src="/images/thumb/4/4a/HovelArt.jpg/354px-HovelArt.jpg" width="354" height="246" /&gt;</t>
  </si>
  <si>
    <t>&lt;img alt="Merchant GuildArt.jpg" src="/images/5/5e/Merchant_GuildArt.jpg" width="354" height="251" /&gt;</t>
  </si>
  <si>
    <t>&lt;img alt="GuideArt.jpg" src="/images/thumb/b/b7/GuideArt.jpg/354px-GuideArt.jpg" width="354" height="255" /&gt;</t>
  </si>
  <si>
    <t>&lt;img alt="RatcatcherArt.jpg" src="/images/thumb/8/81/RatcatcherArt.jpg/354px-RatcatcherArt.jpg" width="354" height="255" /&gt;</t>
  </si>
  <si>
    <t>&lt;img alt="WineMerchantArt.jpg" src="/images/thumb/6/61/WineMerchantArt.jpg/354px-WineMerchantArt.jpg" width="354" height="255" /&gt;</t>
  </si>
  <si>
    <t>&lt;img alt="Haunted MirrorArt.jpg" src="/images/thumb/3/3d/Haunted_MirrorArt.jpg/354px-Haunted_MirrorArt.jpg" width="354" height="255" /&gt;</t>
  </si>
  <si>
    <t>&lt;img alt="GhostArt.jpg" src="/images/thumb/2/2d/GhostArt.jpg/354px-GhostArt.jpg" width="354" height="255" /&gt;</t>
  </si>
  <si>
    <t>&lt;img alt="ScrapArt.jpg" src="/images/0/01/ScrapArt.jpg" width="354" height="258" /&gt;</t>
  </si>
  <si>
    <t>&lt;img alt="BargeArt.jpg" src="/images/f/fd/BargeArt.jpg" width="354" height="258" /&gt;</t>
  </si>
  <si>
    <t>&lt;img alt="HighwaymanArt.jpg" src="/images/6/67/HighwaymanArt.jpg" width="354" height="258" /&gt;</t>
  </si>
  <si>
    <t>&lt;img alt="PrinceArt.jpg" src="/images/thumb/c/ca/PrinceArt.jpg/354px-PrinceArt.jpg" width="354" height="246" /&gt;</t>
  </si>
  <si>
    <t>&lt;img alt="Fellowship of ScribesArt.jpg" src="/images/5/57/Fellowship_of_ScribesArt.jpg" width="452" height="177" /&gt;</t>
  </si>
  <si>
    <t>&lt;img alt="Gang of PickpocketsArt.jpg" src="/images/4/4c/Gang_of_PickpocketsArt.jpg" width="452" height="177" /&gt;</t>
  </si>
  <si>
    <t>&lt;img alt="MasqueradeArt.jpg" src="/images/b/b6/MasqueradeArt.jpg" width="354" height="255" /&gt;</t>
  </si>
  <si>
    <t>&lt;img alt="PawnArt.jpg" src="/images/d/d7/PawnArt.jpg" width="354" height="255" /&gt;</t>
  </si>
  <si>
    <t>&lt;img alt="TorturerArt.jpg" src="/images/6/6e/TorturerArt.jpg" width="354" height="255" /&gt;</t>
  </si>
  <si>
    <t>&lt;img alt="IslandArt.jpg" src="/images/4/40/IslandArt.jpg" width="354" height="255" /&gt;</t>
  </si>
  <si>
    <t>&lt;img alt="Pirate ShipArt.jpg" src="/images/a/ad/Pirate_ShipArt.jpg" width="354" height="255" /&gt;</t>
  </si>
  <si>
    <t>&lt;img alt="Native VillageArt.jpg" src="/images/4/4f/Native_VillageArt.jpg" width="354" height="255" /&gt;</t>
  </si>
  <si>
    <t>&lt;img alt="GolemArt.jpg" src="/images/3/38/GolemArt.jpg" width="354" height="255" /&gt;</t>
  </si>
  <si>
    <t>&lt;img alt="MarauderArt.jpg" src="/images/1/10/MarauderArt.jpg" width="354" height="255" /&gt;</t>
  </si>
  <si>
    <t>&lt;img alt="ScavengerArt.jpg" src="/images/2/21/ScavengerArt.jpg" width="354" height="255" /&gt;</t>
  </si>
  <si>
    <t>&lt;img alt="Bounty HunterArt.jpg" src="/images/f/f3/Bounty_HunterArt.jpg" width="354" height="258" /&gt;</t>
  </si>
  <si>
    <t>&lt;img alt="Village GreenArt.jpg" src="/images/0/01/Village_GreenArt.jpg" width="354" height="258" /&gt;</t>
  </si>
  <si>
    <t>&lt;img alt="MastermindArt.jpg" src="/images/0/03/MastermindArt.jpg" width="354" height="258" /&gt;</t>
  </si>
  <si>
    <t>&lt;img alt="SwapArt.jpg" src="/images/9/98/SwapArt.jpg" width="354" height="258" /&gt;</t>
  </si>
  <si>
    <t>&lt;img alt="MarquisArt.jpg" src="/images/9/9c/MarquisArt.jpg" width="354" height="258" /&gt;</t>
  </si>
  <si>
    <t>&lt;img alt="Black MarketArt.jpg" src="/images/9/93/Black_MarketArt.jpg" width="354" height="255" /&gt;</t>
  </si>
  <si>
    <t>&lt;img alt="DelusionArt.jpg" src="/images/5/58/DelusionArt.jpg" width="452" height="177" /&gt;</t>
  </si>
  <si>
    <t>&lt;img alt="FearArt.jpg" src="/images/0/09/FearArt.jpg" width="452" height="177" /&gt;</t>
  </si>
  <si>
    <t>&lt;img alt="Farming VillageArt.jpg" src="/images/thumb/a/a5/Farming_VillageArt.jpg/354px-Farming_VillageArt.jpg" width="354" height="246" /&gt;</t>
  </si>
  <si>
    <t>&lt;img alt="Nomad CampArt.jpg" src="/images/thumb/e/ef/Nomad_CampArt.jpg/354px-Nomad_CampArt.jpg" width="354" height="246" /&gt;</t>
  </si>
  <si>
    <t>&lt;img alt="BeggarArt.jpg" src="/images/e/e3/BeggarArt.jpg" width="354" height="246" /&gt;</t>
  </si>
  <si>
    <t>&lt;img alt="Sir VanderArt.jpg" src="/images/thumb/1/1d/Sir_VanderArt.jpg/354px-Sir_VanderArt.jpg" width="354" height="246" /&gt;</t>
  </si>
  <si>
    <t>&lt;img alt="EmporiumArt.jpg" src="/images/c/c2/EmporiumArt.jpg" width="354" height="258" /&gt;</t>
  </si>
  <si>
    <t>&lt;img alt="PatricianArt.jpg" src="/images/thumb/0/00/PatricianArt.jpg/354px-PatricianArt.jpg" width="354" height="258" /&gt;</t>
  </si>
  <si>
    <t>&lt;img alt="GatekeeperArt.jpg" src="/images/thumb/0/07/GatekeeperArt.jpg/354px-GatekeeperArt.jpg" width="354" height="246" /&gt;</t>
  </si>
  <si>
    <t>&lt;img alt="LiveryArt.jpg" src="/images/thumb/8/8e/LiveryArt.jpg/354px-LiveryArt.jpg" width="354" height="246" /&gt;</t>
  </si>
  <si>
    <t>&lt;img alt="DestrierArt.jpg" src="/images/thumb/7/75/DestrierArt.jpg/354px-DestrierArt.jpg" width="354" height="246" /&gt;</t>
  </si>
  <si>
    <t>&lt;img alt="WayfarerArt.jpg" src="/images/3/30/WayfarerArt.jpg" width="354" height="258" /&gt;</t>
  </si>
  <si>
    <t>&lt;img alt="TentArt.jpg" src="/images/9/9a/TentArt.jpg" width="354" height="258" /&gt;</t>
  </si>
  <si>
    <t>&lt;img alt="GarrisonArt.jpg" src="/images/0/01/GarrisonArt.jpg" width="354" height="258" /&gt;</t>
  </si>
  <si>
    <t>&lt;img alt="Hill FortArt.jpg" src="/images/6/6e/Hill_FortArt.jpg" width="354" height="258" /&gt;</t>
  </si>
  <si>
    <t>&lt;img alt="StrongholdArt.jpg" src="/images/5/59/StrongholdArt.jpg" width="354" height="258" /&gt;</t>
  </si>
  <si>
    <t>&lt;img alt="PilgrimageArt.jpg" src="/images/thumb/a/a2/PilgrimageArt.jpg/452px-PilgrimageArt.jpg" width="452" height="186" /&gt;</t>
  </si>
  <si>
    <t>&lt;img alt="PathfindingArt.jpg" src="/images/a/a3/PathfindingArt.jpg" width="452" height="177" /&gt;</t>
  </si>
  <si>
    <t>&lt;img alt="BattlefieldArt.jpg" src="/images/8/86/BattlefieldArt.jpg" width="452" height="177" /&gt;</t>
  </si>
  <si>
    <t>&lt;img alt="Mountain PassArt.jpg" src="/images/thumb/4/43/Mountain_PassArt.jpg/452px-Mountain_PassArt.jpg" width="452" height="170" /&gt;</t>
  </si>
  <si>
    <t>&lt;img alt="FairArt.jpg" src="/images/a/a7/FairArt.jpg" width="452" height="177" /&gt;</t>
  </si>
  <si>
    <t>&lt;img alt="AstrolabeArt.jpg" src="/images/f/fe/AstrolabeArt.jpg" width="354" height="258" /&gt;</t>
  </si>
  <si>
    <t>&lt;img alt="Cargo ShipArt.jpg" src="/images/8/81/Cargo_ShipArt.jpg" width="354" height="258" /&gt;</t>
  </si>
  <si>
    <t>&lt;img alt="DruidArt.jpg" src="/images/thumb/a/a3/DruidArt.jpg/354px-DruidArt.jpg" width="354" height="246" /&gt;</t>
  </si>
  <si>
    <t>&lt;img alt="Flag BearerArt.jpg" src="/images/5/53/Flag_BearerArt.jpg" width="354" height="258" /&gt;</t>
  </si>
  <si>
    <t>&lt;img alt="LackeysArt.jpg" src="/images/e/e7/LackeysArt.jpg" width="354" height="258" /&gt;</t>
  </si>
  <si>
    <t>&lt;img alt="MonkeyArt.jpg" src="/images/d/d2/MonkeyArt.jpg" width="354" height="258" /&gt;</t>
  </si>
  <si>
    <t>&lt;img alt="StockpileArt.jpg" src="/images/4/4c/StockpileArt.jpg" width="354" height="258" /&gt;</t>
  </si>
  <si>
    <t>&lt;img alt="SuppliesArt.jpg" src="/images/1/1b/SuppliesArt.jpg" width="354" height="258" /&gt;</t>
  </si>
  <si>
    <t>&lt;img alt="WerewolfArt.jpg" src="/images/4/4a/WerewolfArt.jpg" width="354" height="258" /&gt;</t>
  </si>
  <si>
    <t>&lt;img alt="Star ChartArt.jpg" src="/images/b/bc/Star_ChartArt.jpg" width="452" height="177" /&gt;</t>
  </si>
  <si>
    <t>&lt;img alt="FlagArt.jpg" src="/images/8/82/FlagArt.jpg" width="452" height="177" /&gt;</t>
  </si>
  <si>
    <t>&lt;img alt="Way of the ChameleonArt.jpg" src="/images/7/7b/Way_of_the_ChameleonArt.jpg" width="452" height="177" /&gt;</t>
  </si>
  <si>
    <t>&lt;img alt="Way of the RatArt.jpg" src="/images/8/83/Way_of_the_RatArt.jpg" width="452" height="177" /&gt;</t>
  </si>
  <si>
    <t>&lt;img alt="Band of NomadsArt.jpg" src="/images/b/b7/Band_of_NomadsArt.jpg" width="452" height="177" /&gt;</t>
  </si>
  <si>
    <t>&lt;img alt="Circle of WitchesArt.jpg" src="/images/1/12/Circle_of_WitchesArt.jpg" width="452" height="177" /&gt;</t>
  </si>
  <si>
    <t>&lt;img alt="Wandering MinstrelArt.jpg" src="/images/f/fc/Wandering_MinstrelArt.jpg" width="354" height="246" /&gt;</t>
  </si>
  <si>
    <t>&lt;img alt="Herb GathererArt.jpg" src="/images/e/e6/Herb_GathererArt.jpg" width="354" height="258" /&gt;</t>
  </si>
  <si>
    <t>&lt;img alt="AcolyteArt.jpg" src="/images/5/53/AcolyteArt.jpg" width="354" height="258" /&gt;</t>
  </si>
  <si>
    <t>&lt;img alt="SorceressArt.jpg" src="/images/b/b9/SorceressArt.jpg" width="354" height="258" /&gt;</t>
  </si>
  <si>
    <t>&lt;img alt="SibylArt.jpg" src="/images/b/bd/SibylArt.jpg" width="354" height="258" /&gt;</t>
  </si>
  <si>
    <t>&lt;img alt="Sinister PlotArt.jpg" src="/images/0/05/Sinister_PlotArt.jpg" width="452" height="177" /&gt;</t>
  </si>
  <si>
    <t>&lt;img alt="GuildhallArt.jpg" src="/images/2/2e/GuildhallArt.jpg" width="452" height="177" /&gt;</t>
  </si>
  <si>
    <t>&lt;img alt="ToilArt.jpg" src="/images/thumb/7/72/ToilArt.jpg/452px-ToilArt.jpg" width="452" height="187" /&gt;</t>
  </si>
  <si>
    <t>&lt;img alt="Seize the DayArt.jpg" src="/images/4/48/Seize_the_DayArt.jpg" width="452" height="177" /&gt;</t>
  </si>
  <si>
    <t>&lt;img alt="AllianceArt.jpg" src="/images/a/a4/AllianceArt.jpg" width="452" height="177" /&gt;</t>
  </si>
  <si>
    <t>&lt;img alt="PopulateArt.jpg" src="/images/d/de/PopulateArt.jpg" width="452" height="177" /&gt;</t>
  </si>
  <si>
    <t>&lt;img alt="Way of the SheepArt.jpg" src="/images/d/d4/Way_of_the_SheepArt.jpg" width="452" height="177" /&gt;</t>
  </si>
  <si>
    <t>&lt;img alt="ArtisanArt.jpg" src="/images/0/08/ArtisanArt.jpg" width="354" height="258" /&gt;</t>
  </si>
  <si>
    <t>&lt;img alt="LibraryArt.jpg" src="/images/d/de/LibraryArt.jpg" width="354" height="246" /&gt;</t>
  </si>
  <si>
    <t>&lt;img alt="Ruined LibraryArt.jpg" src="/images/f/ff/Ruined_LibraryArt.jpg" width="354" height="246" /&gt;</t>
  </si>
  <si>
    <t>&lt;img alt="Throne RoomArt.jpg" src="/images/f/f2/Throne_RoomArt.jpg" width="354" height="246" /&gt;</t>
  </si>
  <si>
    <t>&lt;img alt="BridgeArt.jpg" src="/images/7/7c/BridgeArt.jpg" width="354" height="246" /&gt;</t>
  </si>
  <si>
    <t>&lt;img alt="CourtyardArt.jpg" src="/images/1/13/CourtyardArt.jpg" width="354" height="246" /&gt;</t>
  </si>
  <si>
    <t>&lt;img alt="PatrolArt.jpg" src="/images/4/40/PatrolArt.jpg" width="354" height="258" /&gt;</t>
  </si>
  <si>
    <t>&lt;img alt="EmbargoArt.jpg" src="/images/9/96/EmbargoArt.jpg" width="354" height="246" /&gt;</t>
  </si>
  <si>
    <t>&lt;img alt="Fishing VillageArt.jpg" src="/images/2/20/Fishing_VillageArt.jpg" width="354" height="246" /&gt;</t>
  </si>
  <si>
    <t>&lt;img alt="HerbalistArt.jpg" src="/images/thumb/0/09/HerbalistArt.jpg/354px-HerbalistArt.jpg" width="354" height="249" /&gt;</t>
  </si>
  <si>
    <t>&lt;img alt="Trade RouteArt.jpg" src="/images/thumb/3/35/Trade_RouteArt.jpg/354px-Trade_RouteArt.jpg" width="354" height="249" /&gt;</t>
  </si>
  <si>
    <t>&lt;img alt="SageArt.jpg" src="/images/d/d6/SageArt.jpg" width="354" height="246" /&gt;</t>
  </si>
  <si>
    <t>&lt;img alt="SquireArt.jpg" src="/images/8/8e/SquireArt.jpg" width="354" height="246" /&gt;</t>
  </si>
  <si>
    <t>&lt;img alt="PeasantArt.jpg" src="/images/2/2a/PeasantArt.jpg" width="354" height="258" /&gt;</t>
  </si>
  <si>
    <t>&lt;img alt="SoldierArt.jpg" src="/images/3/36/SoldierArt.jpg" width="354" height="258" /&gt;</t>
  </si>
  <si>
    <t>&lt;img alt="FugitiveArt.jpg" src="/images/f/f7/FugitiveArt.jpg" width="354" height="258" /&gt;</t>
  </si>
  <si>
    <t>&lt;img alt="DiscipleArt.jpg" src="/images/b/b9/DiscipleArt.jpg" width="354" height="258" /&gt;</t>
  </si>
  <si>
    <t>&lt;img alt="TeacherArt.jpg" src="/images/8/8c/TeacherArt.jpg" width="354" height="258" /&gt;</t>
  </si>
  <si>
    <t>&lt;img alt="TempleArt.jpg" src="/images/5/56/TempleArt.jpg" width="354" height="258" /&gt;</t>
  </si>
  <si>
    <t>&lt;img alt="VillaArt.jpg" src="/images/0/03/VillaArt.jpg" width="354" height="258" /&gt;</t>
  </si>
  <si>
    <t>&lt;img alt="Wild HuntArt.jpg" src="/images/e/e6/Wild_HuntArt.jpg" width="354" height="258" /&gt;</t>
  </si>
  <si>
    <t>&lt;img alt="MonasteryArt.jpg" src="/images/6/64/MonasteryArt.jpg" width="354" height="258" /&gt;</t>
  </si>
  <si>
    <t>&lt;img alt="PookaArt.jpg" src="/images/7/78/PookaArt.jpg" width="354" height="258" /&gt;</t>
  </si>
  <si>
    <t>&lt;img alt="Cursed GoldArt.jpg" src="/images/c/c2/Cursed_GoldArt.jpg" width="354" height="258" /&gt;</t>
  </si>
  <si>
    <t>&lt;img alt="Mountain VillageArt.jpg" src="/images/c/c5/Mountain_VillageArt.jpg" width="354" height="258" /&gt;</t>
  </si>
  <si>
    <t>&lt;img alt="Battle PlanArt.jpg" src="/images/5/53/Battle_PlanArt.jpg" width="354" height="258" /&gt;</t>
  </si>
  <si>
    <t>&lt;img alt="ArcherArt.jpg" src="/images/4/4b/ArcherArt.jpg" width="354" height="258" /&gt;</t>
  </si>
  <si>
    <t>&lt;img alt="WarlordArt.jpg" src="/images/c/c8/WarlordArt.jpg" width="354" height="258" /&gt;</t>
  </si>
  <si>
    <t>&lt;img alt="TerritoryArt.jpg" src="/images/7/7c/TerritoryArt.jpg" width="354" height="258" /&gt;</t>
  </si>
  <si>
    <t>&lt;img alt="StudentArt.jpg" src="/images/3/3c/StudentArt.jpg" width="354" height="258" /&gt;</t>
  </si>
  <si>
    <t>&lt;img alt="ConjurerArt.jpg" src="/images/c/c8/ConjurerArt.jpg" width="354" height="258" /&gt;</t>
  </si>
  <si>
    <t>&lt;img alt="SorcererArt.jpg" src="/images/f/f0/SorcererArt.jpg" width="354" height="258" /&gt;</t>
  </si>
  <si>
    <t>&lt;img alt="LichArt.jpg" src="/images/c/c7/LichArt.jpg" width="354" height="258" /&gt;</t>
  </si>
  <si>
    <t>&lt;img alt="GovernorArt.jpg" src="/images/e/e3/GovernorArt.jpg" width="354" height="246" /&gt;</t>
  </si>
  <si>
    <t>&lt;img alt="HornArt.jpg" src="/images/2/29/HornArt.jpg" width="452" height="177" /&gt;</t>
  </si>
  <si>
    <t>&lt;img alt="City GateArt.jpg" src="/images/e/e2/City_GateArt.jpg" width="452" height="177" /&gt;</t>
  </si>
  <si>
    <t>&lt;img alt="CitadelArt.jpg" src="/images/d/d4/CitadelArt.jpg" width="452" height="177" /&gt;</t>
  </si>
  <si>
    <t>&lt;img alt="BanishArt.jpg" src="/images/f/f8/BanishArt.jpg" width="452" height="177" /&gt;</t>
  </si>
  <si>
    <t>&lt;img alt="BargainArt.jpg" src="/images/4/4f/BargainArt.jpg" width="452" height="177" /&gt;</t>
  </si>
  <si>
    <t>&lt;img alt="DemandArt.jpg" src="/images/6/60/DemandArt.jpg" width="452" height="177" /&gt;</t>
  </si>
  <si>
    <t>&lt;img alt="ReapArt.jpg" src="/images/9/9d/ReapArt.jpg" width="452" height="177" /&gt;</t>
  </si>
  <si>
    <t>&lt;img alt="Way of the OtterArt.jpg" src="/images/a/a0/Way_of_the_OtterArt.jpg" width="452" height="177" /&gt;</t>
  </si>
  <si>
    <t>&lt;img alt="RatsArt.jpg" src="/images/3/3b/RatsArt.jpg" width="354" height="246" /&gt;</t>
  </si>
  <si>
    <t>&lt;img alt="Philosophers StoneArt.jpg" src="/images/9/92/Philosophers_StoneArt.jpg" width="354" height="253" /&gt;</t>
  </si>
  <si>
    <t>&lt;img alt="Royal SealArt.jpg" src="/images/3/38/Royal_SealArt.jpg" width="354" height="246" /&gt;</t>
  </si>
  <si>
    <t>&lt;img alt="IllGotten GainsArt.jpg" src="/images/e/ee/IllGotten_GainsArt.jpg" width="354" height="247" /&gt;</t>
  </si>
  <si>
    <t>&lt;img alt="CultistArt.jpg" src="/images/1/1b/CultistArt.jpg" width="354" height="246" /&gt;</t>
  </si>
  <si>
    <t>&lt;img alt="ChangelingArt.jpg" src="/images/d/d8/ChangelingArt.jpg" width="354" height="258" /&gt;</t>
  </si>
  <si>
    <t>&lt;img alt="ExperimentArt.jpg" src="/images/9/90/ExperimentArt.jpg" width="354" height="258" /&gt;</t>
  </si>
  <si>
    <t>&lt;img alt="VillainArt.jpg" src="/images/1/1c/VillainArt.jpg" width="354" height="258" /&gt;</t>
  </si>
  <si>
    <t>&lt;img alt="Bad OmensArt.jpg" src="/images/1/1b/Bad_OmensArt.jpg" width="452" height="177" /&gt;</t>
  </si>
  <si>
    <t>&lt;img alt="EnvyArt.jpg" src="/images/b/bd/EnvyArt.jpg" width="452" height="177" /&gt;</t>
  </si>
  <si>
    <t>&lt;img alt="BankArt.jpg" src="/images/8/80/BankArt.jpg" width="354" height="246" /&gt;</t>
  </si>
  <si>
    <t>&lt;img alt="Horse TradersArt.jpg" src="/images/8/89/Horse_TradersArt.jpg" width="354" height="246" /&gt;</t>
  </si>
  <si>
    <t>&lt;img alt="JesterArt.jpg" src="/images/f/ff/JesterArt.jpg" width="354" height="246" /&gt;</t>
  </si>
  <si>
    <t>&lt;img alt="RogueArt.jpg" src="/images/f/fa/RogueArt.jpg" width="354" height="246" /&gt;</t>
  </si>
  <si>
    <t>&lt;img alt="QuestArt.jpg" src="/images/b/b9/QuestArt.jpg" width="452" height="177" /&gt;</t>
  </si>
  <si>
    <t>&lt;img alt="RaidArt.jpg" src="/images/2/21/RaidArt.jpg" width="452" height="177" /&gt;</t>
  </si>
  <si>
    <t>&lt;img alt="TrainingArt.jpg" src="/images/3/34/TrainingArt.jpg" width="452" height="177" /&gt;</t>
  </si>
  <si>
    <t>&lt;img alt="Young WitchArt.jpg" src="/images/8/89/Young_WitchArt.jpg" width="354" height="246" /&gt;</t>
  </si>
  <si>
    <t>&lt;img alt="FairgroundsArt.jpg" src="/images/e/e1/FairgroundsArt.jpg" width="354" height="246" /&gt;</t>
  </si>
  <si>
    <t>&lt;img alt="OracleArt.jpg" src="/images/e/eb/OracleArt.jpg" width="354" height="246" /&gt;</t>
  </si>
  <si>
    <t>&lt;img alt="Poor HouseArt.jpg" src="/images/0/02/Poor_HouseArt.jpg" width="354" height="246" /&gt;</t>
  </si>
  <si>
    <t>&lt;img alt="Dame SylviaArt.jpg" src="/images/6/66/Dame_SylviaArt.jpg" width="354" height="246" /&gt;</t>
  </si>
  <si>
    <t>&lt;img alt="TaxmanArt.jpg" src="/images/8/85/TaxmanArt.jpg" width="354" height="246" /&gt;</t>
  </si>
  <si>
    <t>&lt;img alt="HeraldArt.jpg" src="/images/1/13/HeraldArt.jpg" width="354" height="246" /&gt;</t>
  </si>
  <si>
    <t>&lt;img alt="Swamp HagArt.jpg" src="/images/3/35/Swamp_HagArt.jpg" width="354" height="258" /&gt;</t>
  </si>
  <si>
    <t>&lt;img alt="EncampmentArt.jpg" src="/images/6/63/EncampmentArt.jpg" width="354" height="258" /&gt;</t>
  </si>
  <si>
    <t>&lt;img alt="PlunderArt.jpg" src="/images/1/10/PlunderArt.jpg" width="354" height="258" /&gt;</t>
  </si>
  <si>
    <t>&lt;img alt="SettlersArt.jpg" src="/images/5/50/SettlersArt.jpg" width="354" height="258" /&gt;</t>
  </si>
  <si>
    <t>&lt;img alt="Bustling VillageArt.jpg" src="/images/0/0a/Bustling_VillageArt.jpg" width="354" height="258" /&gt;</t>
  </si>
  <si>
    <t>&lt;img alt="Old WitchArt.jpg" src="/images/2/2a/Old_WitchArt.jpg" width="354" height="258" /&gt;</t>
  </si>
  <si>
    <t>&lt;img alt="SculptorArt.jpg" src="/images/7/79/SculptorArt.jpg" width="354" height="258" /&gt;</t>
  </si>
  <si>
    <t>&lt;img alt="ImporterArt.jpg" src="/images/f/f7/ImporterArt.jpg" width="354" height="258" /&gt;</t>
  </si>
  <si>
    <t>&lt;img alt="EmissaryArt.jpg" src="/images/1/1c/EmissaryArt.jpg" width="354" height="258" /&gt;</t>
  </si>
  <si>
    <t>&lt;img alt="SaveArt.jpg" src="/images/6/6a/SaveArt.jpg" width="452" height="177" /&gt;</t>
  </si>
  <si>
    <t>&lt;img alt="PlanArt.jpg" src="/images/f/f2/PlanArt.jpg" width="452" height="177" /&gt;</t>
  </si>
  <si>
    <t>&lt;img alt="HauntingArt.jpg" src="/images/1/10/HauntingArt.jpg" width="452" height="177" /&gt;</t>
  </si>
  <si>
    <t>&lt;img alt="MiseryArt.jpg" src="/images/c/ce/MiseryArt.jpg" width="452" height="177" /&gt;</t>
  </si>
  <si>
    <t>&lt;img alt="PovertyArt.jpg" src="/images/e/e2/PovertyArt.jpg" width="452" height="177" /&gt;</t>
  </si>
  <si>
    <t>&lt;img alt="DelayArt.jpg" src="/images/e/e0/DelayArt.jpg" width="452" height="177" /&gt;</t>
  </si>
  <si>
    <t>&lt;img alt="MarchArt.jpg" src="/images/2/24/MarchArt.jpg" width="452" height="177" /&gt;</t>
  </si>
  <si>
    <t>&lt;img alt="Way of the HorseArt.jpg" src="/images/6/66/Way_of_the_HorseArt.jpg" width="452" height="177" /&gt;</t>
  </si>
  <si>
    <t>&lt;img alt="Way of the MoleArt.jpg" src="/images/6/62/Way_of_the_MoleArt.jpg" width="452" height="177" /&gt;</t>
  </si>
  <si>
    <t>&lt;img alt="MerchantArt.jpg" src="/images/d/d3/MerchantArt.jpg" width="354" height="258" /&gt;</t>
  </si>
  <si>
    <t>&lt;img alt="PoacherArt.jpg" src="/images/5/55/PoacherArt.jpg" width="354" height="258" /&gt;</t>
  </si>
  <si>
    <t>&lt;img alt="PeddlerArt.jpg" src="/images/9/9f/PeddlerArt.jpg" width="354" height="246" /&gt;</t>
  </si>
  <si>
    <t>&lt;img alt="Noble BrigandArt.jpg" src="/images/6/6b/Noble_BrigandArt.jpg" width="354" height="246" /&gt;</t>
  </si>
  <si>
    <t>&lt;img alt="MargraveArt.jpg" src="/images/f/f0/MargraveArt.jpg" width="354" height="246" /&gt;</t>
  </si>
  <si>
    <t>&lt;img alt="VagrantArt.jpg" src="/images/0/0c/VagrantArt.jpg" width="354" height="246" /&gt;</t>
  </si>
  <si>
    <t>&lt;img alt="Sir BaileyArt.jpg" src="/images/d/d2/Sir_BaileyArt.jpg" width="354" height="246" /&gt;</t>
  </si>
  <si>
    <t>&lt;img alt="SacrificeArt.jpg" src="/images/d/d7/SacrificeArt.jpg" width="354" height="258" /&gt;</t>
  </si>
  <si>
    <t>&lt;img alt="ConclaveArt.jpg" src="/images/thumb/f/fc/ConclaveArt.jpg/354px-ConclaveArt.jpg" width="354" height="246" /&gt;</t>
  </si>
  <si>
    <t>&lt;img alt="ExorcistArt.jpg" src="/images/thumb/4/44/ExorcistArt.jpg/354px-ExorcistArt.jpg" width="354" height="246" /&gt;</t>
  </si>
  <si>
    <t>&lt;img alt="Cursed VillageArt.jpg" src="/images/1/18/Cursed_VillageArt.jpg" width="354" height="258" /&gt;</t>
  </si>
  <si>
    <t>&lt;img alt="SeerArt.jpg" src="/images/8/85/SeerArt.jpg" width="354" height="258" /&gt;</t>
  </si>
  <si>
    <t>&lt;img alt="SwashbucklerArt.jpg" src="/images/thumb/f/fd/SwashbucklerArt.jpg/354px-SwashbucklerArt.jpg" width="354" height="246" /&gt;</t>
  </si>
  <si>
    <t>&lt;img alt="ScoutingPartyArt.jpg" src="/images/thumb/0/0d/ScoutingPartyArt.jpg/452px-ScoutingPartyArt.jpg" width="452" height="187" /&gt;</t>
  </si>
  <si>
    <t>&lt;img alt="ExpeditionArt.jpg" src="/images/thumb/c/c0/ExpeditionArt.jpg/452px-ExpeditionArt.jpg" width="452" height="187" /&gt;</t>
  </si>
  <si>
    <t>&lt;img alt="LostArtsArt.jpg" src="/images/thumb/4/49/LostArtsArt.jpg/452px-LostArtsArt.jpg" width="452" height="187" /&gt;</t>
  </si>
  <si>
    <t>&lt;img alt="TriumphArt.jpg" src="/images/9/9d/TriumphArt.jpg" width="452" height="177" /&gt;</t>
  </si>
  <si>
    <t>&lt;img alt="AnnexArt.jpg" src="/images/4/46/AnnexArt.jpg" width="452" height="177" /&gt;</t>
  </si>
  <si>
    <t>&lt;img alt="RitualArt.jpg" src="/images/c/cd/RitualArt.jpg" width="452" height="177" /&gt;</t>
  </si>
  <si>
    <t>&lt;img alt="WeddingArt.jpg" src="/images/2/25/WeddingArt.jpg" width="452" height="177" /&gt;</t>
  </si>
  <si>
    <t>&lt;img alt="WindfallArt.jpg" src="/images/thumb/f/f0/WindfallArt.jpg/452px-WindfallArt.jpg" width="452" height="189" /&gt;</t>
  </si>
  <si>
    <t>&lt;img alt="KeepArt.jpg" src="/images/thumb/b/b5/KeepArt.jpg/452px-KeepArt.jpg" width="452" height="186" /&gt;</t>
  </si>
  <si>
    <t>&lt;img alt="WallArt.jpg" src="/images/8/8d/WallArt.jpg" width="452" height="177" /&gt;</t>
  </si>
  <si>
    <t>&lt;img alt="Treasure ChestArt.jpg" src="/images/f/f0/Treasure_ChestArt.jpg" width="452" height="177" /&gt;</t>
  </si>
  <si>
    <t>&lt;img alt="CathedralArt.jpg" src="/images/thumb/f/fb/CathedralArt.jpg/452px-CathedralArt.jpg" width="452" height="186" /&gt;</t>
  </si>
  <si>
    <t>&lt;img alt="CanalArt.jpg" src="/images/3/31/CanalArt.jpg" width="452" height="177" /&gt;</t>
  </si>
  <si>
    <t>&lt;img alt="Acting TroupeArt.jpg" src="/images/b/bd/Acting_TroupeArt.jpg" width="354" height="258" /&gt;</t>
  </si>
  <si>
    <t>&lt;img alt="BanditArt.jpg" src="/images/d/d4/BanditArt.jpg" width="354" height="258" /&gt;</t>
  </si>
  <si>
    <t>&lt;img alt="BarbarianArt.jpg" src="/images/c/c2/BarbarianArt.jpg" width="354" height="258" /&gt;</t>
  </si>
  <si>
    <t>&lt;img alt="BlacksmithArt.jpg" src="/images/4/49/BlacksmithArt.jpg" width="354" height="258" /&gt;</t>
  </si>
  <si>
    <t>&lt;img alt="CaptainArt.jpg" src="/images/8/8e/CaptainArt.jpg" width="354" height="258" /&gt;</t>
  </si>
  <si>
    <t>&lt;img alt="Caravan GuardArt.jpg" src="/images/9/96/Caravan_GuardArt.jpg" width="354" height="258" /&gt;</t>
  </si>
  <si>
    <t>&lt;img alt="ChurchArt.jpg" src="/images/thumb/b/bf/ChurchArt.jpg/354px-ChurchArt.jpg" width="354" height="271" /&gt;</t>
  </si>
  <si>
    <t>&lt;img alt="CourierArt.jpg" src="/images/4/48/CourierArt.jpg" width="354" height="258" /&gt;</t>
  </si>
  <si>
    <t>&lt;img alt="Crumbling CastleArt.jpg" src="/images/1/1b/Crumbling_CastleArt.jpg" width="354" height="258" /&gt;</t>
  </si>
  <si>
    <t>&lt;img alt="Distant ShoreArt.jpg" src="/images/c/c0/Distant_ShoreArt.jpg" width="354" height="258" /&gt;</t>
  </si>
  <si>
    <t>&lt;img alt="ElderArt.jpg" src="/images/c/cc/ElderArt.jpg" width="354" height="258" /&gt;</t>
  </si>
  <si>
    <t>&lt;img alt="Grand CastleArt.jpg" src="/images/3/30/Grand_CastleArt.jpg" width="354" height="258" /&gt;</t>
  </si>
  <si>
    <t>&lt;img alt="GraverobberArt.jpg" src="/images/2/29/GraverobberArt.jpg" width="354" height="243" /&gt;</t>
  </si>
  <si>
    <t>&lt;img alt="Great HallArt.jpg" src="/images/7/7e/Great_HallArt.jpg" width="354" height="247" /&gt;</t>
  </si>
  <si>
    <t>&lt;img alt="Haunted CastleArt.jpg" src="/images/a/a8/Haunted_CastleArt.jpg" width="354" height="258" /&gt;</t>
  </si>
  <si>
    <t>&lt;img alt="HideoutArt.jpg" src="/images/6/6a/HideoutArt.jpg" width="354" height="258" /&gt;</t>
  </si>
  <si>
    <t>&lt;img alt="Humble CastleArt.jpg" src="/images/3/32/Humble_CastleArt.jpg" width="354" height="258" /&gt;</t>
  </si>
  <si>
    <t>&lt;img alt="HunterArt.jpg" src="/images/4/4c/HunterArt.jpg" width="354" height="258" /&gt;</t>
  </si>
  <si>
    <t>&lt;img alt="InnkeeperArt.jpg" src="/images/4/4e/InnkeeperArt.jpg" width="354" height="258" /&gt;</t>
  </si>
  <si>
    <t>&lt;img alt="InventorArt.jpg" src="/images/5/51/InventorArt.jpg" width="354" height="258" /&gt;</t>
  </si>
  <si>
    <t>&lt;img alt="King&amp;#39;s CastleArt.jpg" src="/images/c/c1/King%27s_CastleArt.jpg" width="354" height="258" /&gt;</t>
  </si>
  <si>
    <t>&lt;img alt="LaboratoryArt.jpg" src="/images/6/60/LaboratoryArt.jpg" width="354" height="246" /&gt;</t>
  </si>
  <si>
    <t>&lt;img alt="Lost CityArt.jpg" src="/images/b/b1/Lost_CityArt.jpg" width="354" height="258" /&gt;</t>
  </si>
  <si>
    <t>&lt;img alt="Merchant CampArt.jpg" src="/images/d/dd/Merchant_CampArt.jpg" width="354" height="258" /&gt;</t>
  </si>
  <si>
    <t>&lt;img alt="MillerArt.jpg" src="/images/0/05/MillerArt.jpg" width="354" height="258" /&gt;</t>
  </si>
  <si>
    <t>&lt;img alt="MonumentArt.jpg" src="/images/d/d5/MonumentArt.jpg" width="354" height="246" /&gt;</t>
  </si>
  <si>
    <t>&lt;img alt="Old MapArt.jpg" src="/images/7/70/Old_MapArt.jpg" width="354" height="258" /&gt;</t>
  </si>
  <si>
    <t>&lt;img alt="Opulent CastleArt.jpg" src="/images/5/5f/Opulent_CastleArt.jpg" width="354" height="258" /&gt;</t>
  </si>
  <si>
    <t>&lt;img alt="PriestArt.jpg" src="/images/8/8f/PriestArt.jpg" width="354" height="258" /&gt;</t>
  </si>
  <si>
    <t>&lt;img alt="RecruiterArt.jpg" src="/images/3/3d/RecruiterArt.jpg" width="354" height="258" /&gt;</t>
  </si>
  <si>
    <t>&lt;img alt="ResearchArt.jpg" src="/images/0/0b/ResearchArt.jpg" width="354" height="258" /&gt;</t>
  </si>
  <si>
    <t>&lt;img alt="SailorArt.jpg" src="/images/8/8f/SailorArt.jpg" width="354" height="258" /&gt;</t>
  </si>
  <si>
    <t>&lt;img alt="SchemeArt.jpg" src="/images/a/ab/SchemeArt.jpg" width="354" height="264" /&gt;</t>
  </si>
  <si>
    <t>&lt;img alt="Sea WitchArt.jpg" src="/images/6/68/Sea_WitchArt.jpg" width="354" height="258" /&gt;</t>
  </si>
  <si>
    <t>&lt;img alt="Sir MartinArt.jpg" src="/images/a/ab/Sir_MartinArt.jpg" width="354" height="246" /&gt;</t>
  </si>
  <si>
    <t>&lt;img alt="Small CastleArt.jpg" src="/images/2/26/Small_CastleArt.jpg" width="354" height="258" /&gt;</t>
  </si>
  <si>
    <t>&lt;img alt="Sprawling CastleArt.jpg" src="/images/3/3b/Sprawling_CastleArt.jpg" width="354" height="258" /&gt;</t>
  </si>
  <si>
    <t>&lt;img alt="Sunken TreasureArt.jpg" src="/images/1/11/Sunken_TreasureArt.jpg" width="354" height="258" /&gt;</t>
  </si>
  <si>
    <t>&lt;img alt="ThiefArt.jpg" src="/images/thumb/6/63/ThiefArt.jpg/354px-ThiefArt.jpg" width="354" height="246" /&gt;</t>
  </si>
  <si>
    <t>&lt;img alt="Tide PoolsArt.jpg" src="/images/4/4f/Tide_PoolsArt.jpg" width="354" height="258" /&gt;</t>
  </si>
  <si>
    <t>&lt;img alt="Town CrierArt.jpg" src="/images/f/fb/Town_CrierArt.jpg" width="354" height="258" /&gt;</t>
  </si>
  <si>
    <t>&lt;img alt="TownArt.jpg" src="/images/c/ce/TownArt.jpg" width="354" height="258" /&gt;</t>
  </si>
  <si>
    <t>&lt;img alt="VassalArt.jpg" src="/images/b/ba/VassalArt.jpg" width="354" height="258" /&gt;</t>
  </si>
  <si>
    <t>&lt;img alt="VineyardArt.jpg" src="/images/c/c9/VineyardArt.jpg" width="354" height="263" /&gt;</t>
  </si>
  <si>
    <t>&lt;img alt="VoyageArt.jpg" src="/images/8/8a/VoyageArt.jpg" width="354" height="258" /&gt;</t>
  </si>
  <si>
    <t>&lt;img alt="WarehouseArt.jpg" src="/images/e/ed/WarehouseArt.jpg" width="354" height="278" /&gt;</t>
  </si>
  <si>
    <t>&lt;img alt="Will-o&amp;#39;-WispArt.jpg" src="/images/b/bf/Will-o%27-WispArt.jpg" width="354" height="258" /&gt;</t>
  </si>
  <si>
    <t>&lt;img alt="Travelling FairArt.jpg" src="/images/d/d4/Travelling_FairArt.jpg" width="452" height="177" /&gt;</t>
  </si>
  <si>
    <t>&lt;img alt="SeawayArt.jpg" src="/images/e/ec/SeawayArt.jpg" width="452" height="177" /&gt;</t>
  </si>
  <si>
    <t>&lt;img alt="Bandit FortArt.jpg" src="/images/d/df/Bandit_FortArt.jpg" width="452" height="177" /&gt;</t>
  </si>
  <si>
    <t>&lt;img alt="LabyrinthArt.jpg" src="/images/8/8d/LabyrinthArt.jpg" width="452" height="177" /&gt;</t>
  </si>
  <si>
    <t>&lt;img alt="MuseumArt.jpg" src="/images/6/69/MuseumArt.jpg" width="452" height="177" /&gt;</t>
  </si>
  <si>
    <t>&lt;img alt="PlagueArt.jpg" src="/images/1/1d/PlagueArt.jpg" width="452" height="177" /&gt;</t>
  </si>
  <si>
    <t>&lt;img alt="The Earth&amp;#39;s GiftArt.jpg" src="/images/7/78/The_Earth%27s_GiftArt.jpg" width="452" height="177" /&gt;</t>
  </si>
  <si>
    <t>&lt;img alt="The Field&amp;#39;s GiftArt.jpg" src="/images/7/77/The_Field%27s_GiftArt.jpg" width="452" height="177" /&gt;</t>
  </si>
  <si>
    <t>&lt;img alt="The Flame&amp;#39;s GiftArt.jpg" src="/images/2/22/The_Flame%27s_GiftArt.jpg" width="452" height="177" /&gt;</t>
  </si>
  <si>
    <t>&lt;img alt="The Forest&amp;#39;s GiftArt.jpg" src="/images/7/73/The_Forest%27s_GiftArt.jpg" width="452" height="177" /&gt;</t>
  </si>
  <si>
    <t>&lt;img alt="The Moon&amp;#39;s GiftArt.jpg" src="/images/c/cd/The_Moon%27s_GiftArt.jpg" width="452" height="177" /&gt;</t>
  </si>
  <si>
    <t>&lt;img alt="The Mountain&amp;#39;s GiftArt.jpg" src="/images/5/53/The_Mountain%27s_GiftArt.jpg" width="452" height="177" /&gt;</t>
  </si>
  <si>
    <t>&lt;img alt="The River&amp;#39;s GiftArt.jpg" src="/images/3/33/The_River%27s_GiftArt.jpg" width="452" height="177" /&gt;</t>
  </si>
  <si>
    <t>&lt;img alt="The Sea&amp;#39;s GiftArt.jpg" src="/images/8/88/The_Sea%27s_GiftArt.jpg" width="452" height="177" /&gt;</t>
  </si>
  <si>
    <t>&lt;img alt="The Sky&amp;#39;s GiftArt.jpg" src="/images/b/bc/The_Sky%27s_GiftArt.jpg" width="452" height="177" /&gt;</t>
  </si>
  <si>
    <t>&lt;img alt="The Sun&amp;#39;s GiftArt.jpg" src="/images/f/f1/The_Sun%27s_GiftArt.jpg" width="452" height="177" /&gt;</t>
  </si>
  <si>
    <t>&lt;img alt="The Swamp&amp;#39;s GiftArt.jpg" src="/images/c/c5/The_Swamp%27s_GiftArt.jpg" width="452" height="177" /&gt;</t>
  </si>
  <si>
    <t>&lt;img alt="The Wind&amp;#39;s GiftArt.jpg" src="/images/f/f4/The_Wind%27s_GiftArt.jpg" width="452" height="177" /&gt;</t>
  </si>
  <si>
    <t>&lt;img alt="WarArt.jpg" src="/images/2/23/WarArt.jpg" width="452" height="177" /&gt;</t>
  </si>
  <si>
    <t>&lt;img alt="Candlestick MakerArt.jpg" src="/images/e/e2/Candlestick_MakerArt.jpg" width="354" height="246" /&gt;</t>
  </si>
  <si>
    <t>&lt;img alt="MasterpieceArt.jpg" src="/images/d/d9/MasterpieceArt.jpg" width="354" height="246" /&gt;</t>
  </si>
  <si>
    <t>&lt;img alt="Royal CarriageArt.jpg" src="/images/a/a6/Royal_CarriageArt.jpg" width="354" height="258" /&gt;</t>
  </si>
  <si>
    <t>&lt;img alt="GladiatorArt.jpg" src="/images/a/a7/GladiatorArt.jpg" width="354" height="258" /&gt;</t>
  </si>
  <si>
    <t>&lt;img alt="FortuneArt.jpg" src="/images/f/fd/FortuneArt.jpg" width="354" height="258" /&gt;</t>
  </si>
  <si>
    <t>&lt;img alt="Wolf DenArt.jpg" src="/images/0/09/Wolf_DenArt.jpg" width="452" height="177" /&gt;</t>
  </si>
  <si>
    <t>&lt;img alt="PossessionArt.jpg" src="/images/thumb/f/fd/PossessionArt.jpg/354px-PossessionArt.jpg" width="354" height="273" /&gt;</t>
  </si>
  <si>
    <t>&lt;img alt="MountebankArt.jpg" src="/images/thumb/0/0d/MountebankArt.jpg/354px-MountebankArt.jpg" width="354" height="265" /&gt;</t>
  </si>
  <si>
    <t>&lt;img alt="Jack of all TradesArt.jpg" src="/images/a/ae/Jack_of_all_TradesArt.jpg" width="354" height="246" /&gt;</t>
  </si>
  <si>
    <t>&lt;img alt="MintArt.jpg" src="/images/b/b9/MintArt.jpg" width="354" height="246" /&gt;</t>
  </si>
  <si>
    <t>&lt;img alt="Scrying PoolArt.jpg" src="/images/f/f8/Scrying_PoolArt.jpg" width="354" height="253" /&gt;</t>
  </si>
  <si>
    <t>&lt;img alt="HamletArt.jpg" src="/images/thumb/b/b0/HamletArt.jpg/354px-HamletArt.jpg" width="354" height="245" /&gt;</t>
  </si>
  <si>
    <t>&lt;img alt="Hunting PartyArt.jpg" src="/images/thumb/6/65/Hunting_PartyArt.jpg/354px-Hunting_PartyArt.jpg" width="354" height="245" /&gt;</t>
  </si>
  <si>
    <t>&lt;img alt="Border VillageArt.jpg" src="/images/thumb/2/2b/Border_VillageArt.jpg/354px-Border_VillageArt.jpg" width="354" height="244" /&gt;</t>
  </si>
  <si>
    <t>&lt;img alt="Junk DealerArt.jpg" src="/images/thumb/8/80/Junk_DealerArt.jpg/354px-Junk_DealerArt.jpg" width="354" height="244" /&gt;</t>
  </si>
  <si>
    <t>&lt;img alt="RebuildArt.jpg" src="/images/thumb/4/4d/RebuildArt.jpg/354px-RebuildArt.jpg" width="354" height="244" /&gt;</t>
  </si>
  <si>
    <t>&lt;img alt="JourneymanArt.jpg" src="/images/thumb/a/a5/JourneymanArt.jpg/354px-JourneymanArt.jpg" width="354" height="250" /&gt;</t>
  </si>
  <si>
    <t>&lt;img alt="BridgeTrollArt.jpg" src="/images/thumb/a/a1/BridgeTrollArt.jpg/354px-BridgeTrollArt.jpg" width="354" height="244" /&gt;</t>
  </si>
  <si>
    <t>&lt;img alt="HauntedWoodsArt.jpg" src="/images/thumb/7/78/HauntedWoodsArt.jpg/354px-HauntedWoodsArt.jpg" width="354" height="246" /&gt;</t>
  </si>
  <si>
    <t>&lt;img alt="Chariot RaceArt.jpg" src="/images/c/c9/Chariot_RaceArt.jpg" width="354" height="258" /&gt;</t>
  </si>
  <si>
    <t>&lt;img alt="Defiled ShrineArt.jpg" src="/images/c/cf/Defiled_ShrineArt.jpg" width="452" height="177" /&gt;</t>
  </si>
  <si>
    <t>&lt;img alt="VentureArt.jpg" src="/images/e/e3/VentureArt.jpg" width="354" height="246" /&gt;</t>
  </si>
  <si>
    <t>&lt;img alt="DiplomatArt.jpg" src="/images/9/92/DiplomatArt.jpg" width="354" height="258" /&gt;</t>
  </si>
  <si>
    <t>&lt;img alt="FollowersArt.jpg" src="/images/8/89/FollowersArt.jpg" width="354" height="314" /&gt;</t>
  </si>
  <si>
    <t>&lt;img alt="TraderArt.jpg" src="/images/7/72/TraderArt.jpg" width="354" height="246" /&gt;</t>
  </si>
  <si>
    <t>&lt;img alt="Market SquareArt.jpg" src="/images/d/dd/Market_SquareArt.jpg" width="354" height="274" /&gt;</t>
  </si>
  <si>
    <t>&lt;img alt="Dame AnnaArt.jpg" src="/images/e/eb/Dame_AnnaArt.jpg" width="354" height="275" /&gt;</t>
  </si>
  <si>
    <t>&lt;img alt="StonemasonArt.jpg" src="/images/5/59/StonemasonArt.jpg" width="354" height="266" /&gt;</t>
  </si>
  <si>
    <t>&lt;img alt="DoctorArt.jpg" src="/images/c/cc/DoctorArt.jpg" width="354" height="266" /&gt;</t>
  </si>
  <si>
    <t>&lt;img alt="PrincessArt.jpg" src="/images/e/ee/PrincessArt.jpg" width="354" height="246" /&gt;</t>
  </si>
  <si>
    <t>&lt;img alt="MandarinArt.jpg" src="/images/c/cf/MandarinArt.jpg" width="354" height="246" /&gt;</t>
  </si>
  <si>
    <t>&lt;img alt="Dame JosephineArt.jpg" src="/images/8/89/Dame_JosephineArt.jpg" width="354" height="246" /&gt;</t>
  </si>
  <si>
    <t>&lt;img alt="Dame MollyArt.jpg" src="/images/5/5a/Dame_MollyArt.jpg" width="354" height="246" /&gt;</t>
  </si>
  <si>
    <t>&lt;img alt="BakerArt.jpg" src="/images/1/16/BakerArt.jpg" width="354" height="246" /&gt;</t>
  </si>
  <si>
    <t>&lt;img alt="ButcherArt.jpg" src="/images/5/56/ButcherArt.jpg" width="354" height="246" /&gt;</t>
  </si>
  <si>
    <t>&lt;img alt="ArtificerArt.jpg" src="/images/thumb/6/6b/ArtificerArt.jpg/354px-ArtificerArt.jpg" width="354" height="246" /&gt;</t>
  </si>
  <si>
    <t>&lt;img alt="CryptArt.jpg" src="/images/f/fc/CryptArt.jpg" width="354" height="258" /&gt;</t>
  </si>
  <si>
    <t>&lt;img alt="Faithful HoundArt.jpg" src="/images/thumb/b/b8/Faithful_HoundArt.jpg/354px-Faithful_HoundArt.jpg" width="354" height="246" /&gt;</t>
  </si>
  <si>
    <t>&lt;img alt="Capital CityArt.jpg" src="/images/c/cd/Capital_CityArt.jpg" width="354" height="258" /&gt;</t>
  </si>
  <si>
    <t>&lt;img alt="ContractArt.jpg" src="/images/0/04/ContractArt.jpg" width="354" height="258" /&gt;</t>
  </si>
  <si>
    <t>&lt;img alt="ModifyArt.jpg" src="/images/1/13/ModifyArt.jpg" width="354" height="258" /&gt;</t>
  </si>
  <si>
    <t>&lt;img alt="BorrowArt.jpg" src="/images/a/af/BorrowArt.jpg" width="452" height="177" /&gt;</t>
  </si>
  <si>
    <t>&lt;img alt="BathsArt.jpg" src="/images/a/a1/BathsArt.jpg" width="452" height="177" /&gt;</t>
  </si>
  <si>
    <t>&lt;img alt="FountainArt.jpg" src="/images/5/5b/FountainArt.jpg" width="452" height="177" /&gt;</t>
  </si>
  <si>
    <t>&lt;img alt="OrchardArt.jpg" src="/images/c/c6/OrchardArt.jpg" width="452" height="177" /&gt;</t>
  </si>
  <si>
    <t>&lt;img alt="FestivalArt.jpg" src="/images/d/dc/FestivalArt.jpg" width="354" height="246" /&gt;</t>
  </si>
  <si>
    <t>&lt;img alt="Secret ChamberArt.jpg" src="/images/1/1a/Secret_ChamberArt.jpg" width="354" height="246" /&gt;</t>
  </si>
  <si>
    <t>&lt;img alt="MillArt.jpg" src="/images/f/f9/MillArt.jpg" width="354" height="258" /&gt;</t>
  </si>
  <si>
    <t>&lt;img alt="NoblesArt.jpg" src="/images/9/98/NoblesArt.jpg" width="354" height="246" /&gt;</t>
  </si>
  <si>
    <t>&lt;img alt="Secret PassageArt.jpg" src="/images/5/5e/Secret_PassageArt.jpg" width="354" height="258" /&gt;</t>
  </si>
  <si>
    <t>&lt;img alt="LighthouseArt.jpg" src="/images/0/06/LighthouseArt.jpg" width="354" height="246" /&gt;</t>
  </si>
  <si>
    <t>&lt;img alt="CaravanArt.jpg" src="/images/2/21/CaravanArt.jpg" width="354" height="246" /&gt;</t>
  </si>
  <si>
    <t>&lt;img alt="UniversityArt.jpg" src="/images/e/e3/UniversityArt.jpg" width="354" height="246" /&gt;</t>
  </si>
  <si>
    <t>&lt;img alt="Grand MarketArt.jpg" src="/images/c/cc/Grand_MarketArt.jpg" width="354" height="246" /&gt;</t>
  </si>
  <si>
    <t>&lt;img alt="Ruined MarketArt.jpg" src="/images/0/0e/Ruined_MarketArt.jpg" width="354" height="246" /&gt;</t>
  </si>
  <si>
    <t>&lt;img alt="InnArt.jpg" src="/images/3/3d/InnArt.jpg" width="354" height="246" /&gt;</t>
  </si>
  <si>
    <t>&lt;img alt="ArmoryArt.jpg" src="/images/9/91/ArmoryArt.jpg" width="354" height="246" /&gt;</t>
  </si>
  <si>
    <t>&lt;img alt="CatacombsArt.jpg" src="/images/5/5b/CatacombsArt.jpg" width="354" height="246" /&gt;</t>
  </si>
  <si>
    <t>&lt;img alt="CemeteryArt.jpg" src="/images/a/a7/CemeteryArt.jpg" width="354" height="258" /&gt;</t>
  </si>
  <si>
    <t>&lt;img alt="Ghost TownArt.jpg" src="/images/e/ed/Ghost_TownArt.jpg" width="354" height="258" /&gt;</t>
  </si>
  <si>
    <t>&lt;img alt="WishArt.jpg" src="/images/4/4d/WishArt.jpg" width="354" height="258" /&gt;</t>
  </si>
  <si>
    <t>&lt;img alt="SleighArt.jpg" src="/images/d/dd/SleighArt.jpg" width="354" height="258" /&gt;</t>
  </si>
  <si>
    <t>&lt;img alt="DisplaceArt.jpg" src="/images/6/6e/DisplaceArt.jpg" width="354" height="258" /&gt;</t>
  </si>
  <si>
    <t>&lt;img alt="FishermanArt.jpg" src="/images/5/51/FishermanArt.jpg" width="354" height="258" /&gt;</t>
  </si>
  <si>
    <t>&lt;img alt="ExplorationArt.jpg" src="/images/6/6d/ExplorationArt.jpg" width="452" height="177" /&gt;</t>
  </si>
  <si>
    <t>&lt;img alt="CityArt.jpg" src="/images/3/37/CityArt.jpg" width="354" height="246" /&gt;</t>
  </si>
  <si>
    <t>&lt;img alt="DevelopArt.jpg" src="/images/thumb/0/00/DevelopArt.jpg/354px-DevelopArt.jpg" width="354" height="246" /&gt;</t>
  </si>
  <si>
    <t>&lt;img alt="EmbassyArt.jpg" src="/images/thumb/3/31/EmbassyArt.jpg/354px-EmbassyArt.jpg" width="354" height="246" /&gt;</t>
  </si>
  <si>
    <t>&lt;img alt="Death CartArt.jpg" src="/images/thumb/2/2e/Death_CartArt.jpg/354px-Death_CartArt.jpg" width="354" height="251" /&gt;</t>
  </si>
  <si>
    <t>&lt;img alt="FortressArt.jpg" src="/images/thumb/f/f5/FortressArt.jpg/354px-FortressArt.jpg" width="354" height="251" /&gt;</t>
  </si>
  <si>
    <t>&lt;img alt="Sir DestryArt.jpg" src="/images/thumb/7/7f/Sir_DestryArt.jpg/354px-Sir_DestryArt.jpg" width="354" height="251" /&gt;</t>
  </si>
  <si>
    <t>&lt;img alt="Sir MichaelArt.jpg" src="/images/thumb/5/5a/Sir_MichaelArt.jpg/354px-Sir_MichaelArt.jpg" width="354" height="251" /&gt;</t>
  </si>
  <si>
    <t>&lt;img alt="GearArt.jpg" src="/images/6/62/GearArt.jpg" width="354" height="258" /&gt;</t>
  </si>
  <si>
    <t>&lt;img alt="MagpieArt.jpg" src="/images/thumb/b/b0/MagpieArt.jpg/354px-MagpieArt.jpg" width="354" height="246" /&gt;</t>
  </si>
  <si>
    <t>&lt;img alt="MiserArt.jpg" src="/images/c/c0/MiserArt.jpg" width="354" height="258" /&gt;</t>
  </si>
  <si>
    <t>&lt;img alt="TransmogrifyArt.jpg" src="/images/thumb/d/dc/TransmogrifyArt.jpg/354px-TransmogrifyArt.jpg" width="354" height="246" /&gt;</t>
  </si>
  <si>
    <t>&lt;img alt="GiantArt.jpg" src="/images/thumb/3/31/GiantArt.jpg/354px-GiantArt.jpg" width="354" height="246" /&gt;</t>
  </si>
  <si>
    <t>&lt;img alt="Treasure TroveArt.jpg" src="/images/9/94/Treasure_TroveArt.jpg" width="354" height="258" /&gt;</t>
  </si>
  <si>
    <t>&lt;img alt="ArchiveArt.jpg" src="/images/7/74/ArchiveArt.jpg" width="354" height="258" /&gt;</t>
  </si>
  <si>
    <t>&lt;img alt="CapitalArt.jpg" src="/images/a/a5/CapitalArt.jpg" width="354" height="258" /&gt;</t>
  </si>
  <si>
    <t>&lt;img alt="CharmArt.jpg" src="/images/3/35/CharmArt.jpg" width="354" height="258" /&gt;</t>
  </si>
  <si>
    <t>&lt;img alt="CrownArt.jpg" src="/images/6/65/CrownArt.jpg" width="354" height="258" /&gt;</t>
  </si>
  <si>
    <t>&lt;img alt="NecromancerArt.jpg" src="/images/b/b4/NecromancerArt.jpg" width="354" height="258" /&gt;</t>
  </si>
  <si>
    <t>&lt;img alt="Zombie ApprenticeArt.jpg" src="/images/3/35/Zombie_ApprenticeArt.jpg" width="354" height="258" /&gt;</t>
  </si>
  <si>
    <t>&lt;img alt="Zombie MasonArt.jpg" src="/images/a/a2/Zombie_MasonArt.jpg" width="354" height="258" /&gt;</t>
  </si>
  <si>
    <t>&lt;img alt="Zombie SpyArt.jpg" src="/images/7/7a/Zombie_SpyArt.jpg" width="354" height="258" /&gt;</t>
  </si>
  <si>
    <t>&lt;img alt="DucatArt.jpg" src="/images/a/a3/DucatArt.jpg" width="354" height="258" /&gt;</t>
  </si>
  <si>
    <t>&lt;img alt="ImproveArt.jpg" src="/images/5/51/ImproveArt.jpg" width="354" height="258" /&gt;</t>
  </si>
  <si>
    <t>&lt;img alt="ScepterArt.jpg" src="/images/f/f3/ScepterArt.jpg" width="354" height="258" /&gt;</t>
  </si>
  <si>
    <t>&lt;img alt="Black CatArt.jpg" src="/images/1/15/Black_CatArt.jpg" width="354" height="258" /&gt;</t>
  </si>
  <si>
    <t>&lt;img alt="TradeArt.jpg" src="/images/thumb/f/f7/TradeArt.jpg/452px-TradeArt.jpg" width="452" height="186" /&gt;</t>
  </si>
  <si>
    <t>&lt;img alt="SummonArt.jpg" src="/images/thumb/a/ad/SummonArt.jpg/452px-SummonArt.jpg" width="452" height="186" /&gt;</t>
  </si>
  <si>
    <t>&lt;img alt="Way of the ButterflyArt.jpg" src="/images/3/36/Way_of_the_ButterflyArt.jpg" width="452" height="177" /&gt;</t>
  </si>
  <si>
    <t>&lt;img alt="Way of the FrogArt.jpg" src="/images/c/c7/Way_of_the_FrogArt.jpg" width="452" height="177" /&gt;</t>
  </si>
  <si>
    <t>&lt;img alt="Way of the GoatArt.jpg" src="/images/8/8d/Way_of_the_GoatArt.jpg" width="452" height="177" /&gt;</t>
  </si>
  <si>
    <t>&lt;img alt="Way of the MonkeyArt.jpg" src="/images/9/91/Way_of_the_MonkeyArt.jpg" width="452" height="177" /&gt;</t>
  </si>
  <si>
    <t>&lt;img alt="Way of the MouseArt.jpg" src="/images/6/67/Way_of_the_MouseArt.jpg" width="452" height="177" /&gt;</t>
  </si>
  <si>
    <t>&lt;img alt="Way of the MuleArt.jpg" src="/images/5/5b/Way_of_the_MuleArt.jpg" width="452" height="177" /&gt;</t>
  </si>
  <si>
    <t>&lt;img alt="Way of the OwlArt.jpg" src="/images/c/ce/Way_of_the_OwlArt.jpg" width="452" height="177" /&gt;</t>
  </si>
  <si>
    <t>&lt;img alt="Way of the PigArt.jpg" src="/images/b/be/Way_of_the_PigArt.jpg" width="452" height="177" /&gt;</t>
  </si>
  <si>
    <t>&lt;img alt="Way of the SealArt.jpg" src="/images/2/28/Way_of_the_SealArt.jpg" width="452" height="177" /&gt;</t>
  </si>
  <si>
    <t>&lt;img alt="Way of the SquirrelArt.jpg" src="/images/2/27/Way_of_the_SquirrelArt.jpg" width="452" height="177" /&gt;</t>
  </si>
  <si>
    <t>&lt;img alt="Way of the TurtleArt.jpg" src="/images/3/31/Way_of_the_TurtleArt.jpg" width="452" height="177" /&gt;</t>
  </si>
  <si>
    <t>&lt;img alt="Way of the WormArt.jpg" src="/images/e/e9/Way_of_the_WormArt.jpg" width="452" height="177" /&gt;</t>
  </si>
  <si>
    <t>&lt;img alt="City-stateArt.jpg" src="/images/3/3e/City-stateArt.jpg" width="452" height="177" /&gt;</t>
  </si>
  <si>
    <t>&lt;img alt="Coastal HavenArt.jpg" src="/images/9/95/Coastal_HavenArt.jpg" width="452" height="177" /&gt;</t>
  </si>
  <si>
    <t>&lt;img alt="League of ShopkeepersArt.jpg" src="/images/3/31/League_of_ShopkeepersArt.jpg" width="452" height="177" /&gt;</t>
  </si>
  <si>
    <t>&lt;img alt="Market TownsArt.jpg" src="/images/f/f9/Market_TownsArt.jpg" width="452" height="177" /&gt;</t>
  </si>
  <si>
    <t>&lt;img alt="Trappers&amp;#39; LodgeArt.jpg" src="/images/9/9d/Trappers%27_LodgeArt.jpg" width="452" height="177" /&gt;</t>
  </si>
  <si>
    <t>&lt;img alt="Woodworkers&amp;#39; GuildArt.jpg" src="/images/2/23/Woodworkers%27_GuildArt.jpg" width="452" height="177" /&gt;</t>
  </si>
  <si>
    <t>&lt;img alt="Trusty SteedArt.jpg" src="/images/3/3f/Trusty_SteedArt.jpg" width="354" height="285" /&gt;</t>
  </si>
  <si>
    <t>&lt;img alt="RemakeArt.jpg" src="/images/f/fe/RemakeArt.jpg" width="354" height="261" /&gt;</t>
  </si>
  <si>
    <t>&lt;img alt="CartographerArt.jpg" src="/images/7/75/CartographerArt.jpg" width="354" height="248" /&gt;</t>
  </si>
  <si>
    <t>&lt;img alt="PortArt.jpg" src="/images/7/71/PortArt.jpg" width="354" height="258" /&gt;</t>
  </si>
  <si>
    <t>&lt;img alt="Den of SinArt.jpg" src="/images/0/02/Den_of_SinArt.jpg" width="354" height="258" /&gt;</t>
  </si>
  <si>
    <t>&lt;img alt="RaiderArt.jpg" src="/images/c/cc/RaiderArt.jpg" width="354" height="258" /&gt;</t>
  </si>
  <si>
    <t>&lt;img alt="FerryArt.jpg" src="/images/7/7a/FerryArt.jpg" width="452" height="177" /&gt;</t>
  </si>
  <si>
    <t>&lt;img alt="InheritanceArt.jpg" src="/images/d/dd/InheritanceArt.jpg" width="452" height="177" /&gt;</t>
  </si>
  <si>
    <t>&lt;img alt="DelveArt.jpg" src="/images/b/b5/DelveArt.jpg" width="452" height="177" /&gt;</t>
  </si>
  <si>
    <t>&lt;img alt="PalaceArt.jpg" src="/images/1/12/PalaceArt.jpg" width="452" height="177" /&gt;</t>
  </si>
  <si>
    <t>&lt;img alt="ApprenticeArt.jpg" src="/images/1/1c/ApprenticeArt.jpg" width="354" height="246" /&gt;</t>
  </si>
  <si>
    <t>&lt;img alt="BatArt.jpg" src="/images/f/f0/BatArt.jpg" width="354" height="258" /&gt;</t>
  </si>
  <si>
    <t>&lt;img alt="BazaarArt.jpg" src="/images/thumb/7/7c/BazaarArt.jpg/354px-BazaarArt.jpg" width="354" height="246" /&gt;</t>
  </si>
  <si>
    <t>&lt;img alt="CorsairArt.jpg" src="/images/7/79/CorsairArt.jpg" width="354" height="258" /&gt;</t>
  </si>
  <si>
    <t>&lt;img alt="CutpurseArt.jpg" src="/images/3/3e/CutpurseArt.jpg" width="354" height="246" /&gt;</t>
  </si>
  <si>
    <t>&lt;img alt="DungeonArt.jpg" src="/images/thumb/4/4b/DungeonArt.jpg/354px-DungeonArt.jpg" width="354" height="211" /&gt;</t>
  </si>
  <si>
    <t>&lt;img alt="ForgeArt.jpg" src="/images/thumb/3/35/ForgeArt.jpg/354px-ForgeArt.jpg" width="354" height="258" /&gt;</t>
  </si>
  <si>
    <t>&lt;img alt="GuardianArt.jpg" src="/images/d/d6/GuardianArt.jpg" width="354" height="258" /&gt;</t>
  </si>
  <si>
    <t>&lt;img alt="HarbingerArt.jpg" src="/images/2/2d/HarbingerArt.jpg" width="354" height="258" /&gt;</t>
  </si>
  <si>
    <t>&lt;img alt="IronworksArt.jpg" src="/images/0/0d/IronworksArt.jpg" width="354" height="246" /&gt;</t>
  </si>
  <si>
    <t>&lt;img alt="LurkerArt.jpg" src="/images/7/78/LurkerArt.jpg" width="354" height="258" /&gt;</t>
  </si>
  <si>
    <t>&lt;img alt="MercenaryArt.jpg" src="/images/b/bb/MercenaryArt.jpg" width="354" height="246" /&gt;</t>
  </si>
  <si>
    <t>&lt;img alt="MessengerArt.jpg" src="/images/9/98/MessengerArt.jpg" width="354" height="258" /&gt;</t>
  </si>
  <si>
    <t>&lt;img alt="Overgrown EstateArt.jpg" src="/images/thumb/7/71/Overgrown_EstateArt.jpg/354px-Overgrown_EstateArt.jpg" width="354" height="246" /&gt;</t>
  </si>
  <si>
    <t>&lt;img alt="PouchArt.jpg" src="/images/5/52/PouchArt.jpg" width="354" height="258" /&gt;</t>
  </si>
  <si>
    <t>&lt;img alt="Sacred GroveArt.jpg" src="/images/a/a2/Sacred_GroveArt.jpg" width="354" height="258" /&gt;</t>
  </si>
  <si>
    <t>&lt;img alt="Sea ChartArt.jpg" src="/images/5/5d/Sea_ChartArt.jpg" width="354" height="258" /&gt;</t>
  </si>
  <si>
    <t>&lt;img alt="Silk RoadArt.jpg" src="/images/b/b3/Silk_RoadArt.jpg" width="354" height="255" /&gt;</t>
  </si>
  <si>
    <t>&lt;img alt="StashArt.jpg" src="/images/d/df/StashArt.jpg" width="354" height="246" /&gt;</t>
  </si>
  <si>
    <t>&lt;img alt="TacticianArt.jpg" src="/images/4/49/TacticianArt.jpg" width="354" height="246" /&gt;</t>
  </si>
  <si>
    <t>&lt;img alt="TrackerArt.jpg" src="/images/4/46/TrackerArt.jpg" width="354" height="258" /&gt;</t>
  </si>
  <si>
    <t>&lt;img alt="Trading PostArt.jpg" src="/images/c/c3/Trading_PostArt.jpg" width="354" height="246" /&gt;</t>
  </si>
  <si>
    <t>&lt;img alt="UrchinArt.jpg" src="/images/1/15/UrchinArt.jpg" width="354" height="246" /&gt;</t>
  </si>
  <si>
    <t>&lt;img alt="VampireArt.jpg" src="/images/a/ae/VampireArt.jpg" width="354" height="258" /&gt;</t>
  </si>
  <si>
    <t>&lt;img alt="MissionArt.jpg" src="/images/9/90/MissionArt.jpg" width="452" height="177" /&gt;</t>
  </si>
  <si>
    <t>&lt;img alt="AdvanceArt.jpg" src="/images/3/36/AdvanceArt.jpg" width="452" height="177" /&gt;</t>
  </si>
  <si>
    <t>&lt;img alt="DonateArt.jpg" src="/images/f/f5/DonateArt.jpg" width="452" height="177" /&gt;</t>
  </si>
  <si>
    <t>&lt;img alt="DominateArt.jpg" src="/images/e/e7/DominateArt.jpg" width="452" height="177" /&gt;</t>
  </si>
  <si>
    <t>&lt;img alt="ArenaArt.jpg" src="/images/7/74/ArenaArt.jpg" width="452" height="177" /&gt;</t>
  </si>
  <si>
    <t>&lt;img alt="TombArt.jpg" src="/images/5/54/TombArt.jpg" width="452" height="177" /&gt;</t>
  </si>
  <si>
    <t>&lt;img alt="FamineArt.jpg" src="/images/5/51/FamineArt.jpg" width="452" height="177" /&gt;</t>
  </si>
  <si>
    <t>&lt;img alt="CapitalismArt.jpg" src="/images/1/19/CapitalismArt.jpg" width="452" height="177" /&gt;</t>
  </si>
  <si>
    <t>&lt;img alt="FleetArt.jpg" src="/images/b/bf/FleetArt.jpg" width="452" height="177" /&gt;</t>
  </si>
  <si>
    <t>&lt;img alt="PiazzaArt.jpg" src="/images/f/ff/PiazzaArt.jpg" width="452" height="177" /&gt;</t>
  </si>
  <si>
    <t>&lt;img alt="BarracksArt.jpg" src="/images/f/f9/BarracksArt.jpg" width="452" height="177" /&gt;</t>
  </si>
  <si>
    <t>&lt;img alt="DesperationArt.jpg" src="/images/f/fe/DesperationArt.jpg" width="452" height="177" /&gt;</t>
  </si>
  <si>
    <t>&lt;img alt="GambleArt.jpg" src="/images/9/96/GambleArt.jpg" width="452" height="177" /&gt;</t>
  </si>
  <si>
    <t>&lt;img alt="PursueArt.jpg" src="/images/8/80/PursueArt.jpg" width="452" height="177" /&gt;</t>
  </si>
  <si>
    <t>&lt;img alt="EnhanceArt.jpg" src="/images/e/e2/EnhanceArt.jpg" width="452" height="177" /&gt;</t>
  </si>
  <si>
    <t>&lt;img alt="CommerceArt.jpg" src="/images/6/6b/CommerceArt.jpg" width="452" height="177" /&gt;</t>
  </si>
  <si>
    <t>&lt;img alt="Architects&amp;#39; GuildArt.jpg" src="/images/3/3c/Architects%27_GuildArt.jpg" width="452" height="177" /&gt;</t>
  </si>
  <si>
    <t>&lt;img alt="Crafters&amp;#39; GuildArt.jpg" src="/images/6/6c/Crafters%27_GuildArt.jpg" width="452" height="177" /&gt;</t>
  </si>
  <si>
    <t>&lt;img alt="Desert GuidesArt.jpg" src="/images/c/cb/Desert_GuidesArt.jpg" width="452" height="177" /&gt;</t>
  </si>
  <si>
    <t>&lt;img alt="Family of InventorsArt.jpg" src="/images/3/3d/Family_of_InventorsArt.jpg" width="452" height="177" /&gt;</t>
  </si>
  <si>
    <t>&lt;img alt="League of BankersArt.jpg" src="/images/5/5f/League_of_BankersArt.jpg" width="452" height="177" /&gt;</t>
  </si>
  <si>
    <t>&lt;img alt="Peaceful CultArt.jpg" src="/images/7/73/Peaceful_CultArt.jpg" width="452" height="177" /&gt;</t>
  </si>
  <si>
    <t>&lt;img alt="EstateArt.jpg" src="/images/e/e3/EstateArt.jpg" width="354" height="461" /&gt;</t>
  </si>
  <si>
    <t>&lt;img alt="DuchyArt.jpg" src="/images/3/30/DuchyArt.jpg" width="354" height="461" /&gt;</t>
  </si>
  <si>
    <t>&lt;img alt="ProvinceArt.jpg" src="/images/4/4c/ProvinceArt.jpg" width="354" height="461" /&gt;</t>
  </si>
  <si>
    <t>&lt;img alt="ColonyArt.jpg" src="/images/2/2d/ColonyArt.jpg" width="354" height="461" /&gt;</t>
  </si>
  <si>
    <t>&lt;img alt="MenagerieArt.jpg" src="/images/thumb/e/eb/MenagerieArt.jpg/354px-MenagerieArt.jpg" width="354" height="248" /&gt;</t>
  </si>
  <si>
    <t>&lt;img alt="CellarArt.jpg" src="/images/2/29/CellarArt.jpg" width="354" height="261" /&gt;</t>
  </si>
  <si>
    <t>&lt;img alt="ChapelArt.jpg" src="/images/7/73/ChapelArt.jpg" width="354" height="261" /&gt;</t>
  </si>
  <si>
    <t>&lt;img alt="MoatArt.jpg" src="/images/a/aa/MoatArt.jpg" width="354" height="258" /&gt;</t>
  </si>
  <si>
    <t>&lt;img alt="ChancellorArt.jpg" src="/images/thumb/3/3f/ChancellorArt.jpg/354px-ChancellorArt.jpg" width="354" height="261" /&gt;</t>
  </si>
  <si>
    <t>&lt;img alt="WoodcutterArt.jpg" src="/images/thumb/6/60/WoodcutterArt.jpg/354px-WoodcutterArt.jpg" width="354" height="261" /&gt;</t>
  </si>
  <si>
    <t>&lt;img alt="BureaucratArt.jpg" src="/images/1/18/BureaucratArt.jpg" width="354" height="261" /&gt;</t>
  </si>
  <si>
    <t>&lt;img alt="FeastArt.jpg" src="/images/1/14/FeastArt.jpg" width="354" height="261" /&gt;</t>
  </si>
  <si>
    <t>&lt;img alt="GardensArt.jpg" src="/images/4/43/GardensArt.jpg" width="354" height="261" /&gt;</t>
  </si>
  <si>
    <t>&lt;img alt="MilitiaArt.jpg" src="/images/6/6f/MilitiaArt.jpg" width="354" height="261" /&gt;</t>
  </si>
  <si>
    <t>&lt;img alt="MoneylenderArt.jpg" src="/images/6/67/MoneylenderArt.jpg" width="354" height="261" /&gt;</t>
  </si>
  <si>
    <t>&lt;img alt="RemodelArt.jpg" src="/images/0/08/RemodelArt.jpg" width="354" height="261" /&gt;</t>
  </si>
  <si>
    <t>&lt;img alt="SmithyArt.jpg" src="/images/d/d7/SmithyArt.jpg" width="354" height="261" /&gt;</t>
  </si>
  <si>
    <t>&lt;img alt="Council RoomArt.jpg" src="/images/b/bb/Council_RoomArt.jpg" width="354" height="261" /&gt;</t>
  </si>
  <si>
    <t>&lt;img alt="MarketArt.jpg" src="/images/2/24/MarketArt.jpg" width="354" height="261" /&gt;</t>
  </si>
  <si>
    <t>&lt;img alt="WitchArt.jpg" src="/images/5/5c/WitchArt.jpg" width="354" height="261" /&gt;</t>
  </si>
  <si>
    <t>&lt;img alt="StewardArt.jpg" src="/images/c/c3/StewardArt.jpg" width="354" height="261" /&gt;</t>
  </si>
  <si>
    <t>&lt;img alt="ConspiratorArt.jpg" src="/images/2/26/ConspiratorArt.jpg" width="354" height="261" /&gt;</t>
  </si>
  <si>
    <t>&lt;img alt="ScoutArt.jpg" src="/images/7/79/ScoutArt.jpg" width="354" height="261" /&gt;</t>
  </si>
  <si>
    <t>&lt;img alt="TributeArt.jpg" src="/images/5/5d/TributeArt.jpg" width="354" height="261" /&gt;</t>
  </si>
  <si>
    <t>&lt;img alt="UpgradeArt.jpg" src="/images/b/b4/UpgradeArt.jpg" width="354" height="261" /&gt;</t>
  </si>
  <si>
    <t>&lt;img alt="Treasure MapArt.jpg" src="/images/2/29/Treasure_MapArt.jpg" width="354" height="261" /&gt;</t>
  </si>
  <si>
    <t>&lt;img alt="Ghost ShipArt.jpg" src="/images/5/5e/Ghost_ShipArt.jpg" width="354" height="261" /&gt;</t>
  </si>
  <si>
    <t>&lt;img alt="Counting HouseArt.jpg" src="/images/9/9c/Counting_HouseArt.jpg" width="354" height="261" /&gt;</t>
  </si>
  <si>
    <t>&lt;img alt="CrossroadsArt.jpg" src="/images/7/7f/CrossroadsArt.jpg" width="354" height="261" /&gt;</t>
  </si>
  <si>
    <t>&lt;img alt="FeodumArt.jpg" src="/images/5/56/FeodumArt.jpg" width="354" height="261" /&gt;</t>
  </si>
  <si>
    <t>&lt;img alt="KnightsArt.jpg" src="/images/7/7b/KnightsArt.jpg" width="354" height="261" /&gt;</t>
  </si>
  <si>
    <t>&lt;img alt="AltarArt.jpg" src="/images/4/4b/AltarArt.jpg" width="354" height="261" /&gt;</t>
  </si>
  <si>
    <t>&lt;img alt="AmuletArt.jpg" src="/images/4/48/AmuletArt.jpg" width="354" height="258" /&gt;</t>
  </si>
  <si>
    <t>&lt;img alt="Distant LandsArt.jpg" src="/images/c/c4/Distant_LandsArt.jpg" width="354" height="258" /&gt;</t>
  </si>
  <si>
    <t>&lt;img alt="City QuarterArt.jpg" src="/images/6/68/City_QuarterArt.jpg" width="354" height="258" /&gt;</t>
  </si>
  <si>
    <t>&lt;img alt="CatapultArt.jpg" src="/images/b/bd/CatapultArt.jpg" width="354" height="258" /&gt;</t>
  </si>
  <si>
    <t>&lt;img alt="RocksArt.jpg" src="/images/f/fc/RocksArt.jpg" width="354" height="258" /&gt;</t>
  </si>
  <si>
    <t>&lt;img alt="ShepherdArt.jpg" src="/images/d/da/ShepherdArt.jpg" width="354" height="258" /&gt;</t>
  </si>
  <si>
    <t>&lt;img alt="PastureArt.jpg" src="/images/9/9e/PastureArt.jpg" width="354" height="258" /&gt;</t>
  </si>
  <si>
    <t>&lt;img alt="EnvoyArt.jpg" src="/images/thumb/f/f8/EnvoyArt.jpg/354px-EnvoyArt.jpg" width="354" height="271" /&gt;</t>
  </si>
  <si>
    <t>&lt;img alt="AlmsArt.jpg" src="/images/a/ab/AlmsArt.jpg" width="452" height="177" /&gt;</t>
  </si>
  <si>
    <t>&lt;img alt="SewersArt.jpg" src="/images/e/ec/SewersArt.jpg" width="452" height="177" /&gt;</t>
  </si>
  <si>
    <t>&lt;img alt="Road NetworkArt.jpg" src="/images/d/d7/Road_NetworkArt.jpg" width="452" height="177" /&gt;</t>
  </si>
  <si>
    <t>&lt;img alt="Way of the CamelArt.jpg" src="/images/0/03/Way_of_the_CamelArt.jpg" width="452" height="177" /&gt;</t>
  </si>
  <si>
    <t>&lt;img alt="Way of the OxArt.jpg" src="/images/4/4f/Way_of_the_OxArt.jpg" width="452" height="177" /&gt;</t>
  </si>
  <si>
    <t>&lt;img alt="Plateau ShepherdsArt.jpg" src="/images/7/72/Plateau_ShepherdsArt.jpg" width="452" height="177" /&gt;</t>
  </si>
  <si>
    <t>&lt;img alt="Potion.jpg" src="/images/thumb/c/c3/Potion.jpg/200px-Potion.jpg" width="200" height="322" /&gt;</t>
  </si>
  <si>
    <t>&lt;img alt="Shanty TownArt.jpg" src="/images/3/36/Shanty_TownArt.jpg" width="354" height="255" /&gt;</t>
  </si>
  <si>
    <t>&lt;img alt="HaremArt.jpg" src="/images/9/90/HaremArt.jpg" width="354" height="255" /&gt;</t>
  </si>
  <si>
    <t>&lt;img alt="Pearl DiverArt.jpg" src="/images/2/20/Pearl_DiverArt.jpg" width="354" height="255" /&gt;</t>
  </si>
  <si>
    <t>&lt;img alt="NavigatorArt.jpg" src="/images/5/54/NavigatorArt.jpg" width="354" height="265" /&gt;</t>
  </si>
  <si>
    <t>&lt;img alt="SpyArt.jpg" src="/images/8/83/SpyArt.jpg" width="354" height="246" /&gt;</t>
  </si>
  <si>
    <t>&lt;img alt="SaunaArt.jpg" src="/images/thumb/d/de/SaunaArt.jpg/354px-SaunaArt.jpg" width="354" height="265" /&gt;</t>
  </si>
  <si>
    <t>&lt;img alt="AvantoArt.jpg" src="/images/thumb/f/f1/AvantoArt.jpg/354px-AvantoArt.jpg" width="354" height="265" /&gt;</t>
  </si>
  <si>
    <t>&lt;img alt="TaxArt.jpg" src="/images/2/21/TaxArt.jpg" width="452" height="177" /&gt;</t>
  </si>
  <si>
    <t>&lt;img alt="Salt the EarthArt.jpg" src="/images/3/32/Salt_the_EarthArt.jpg" width="452" height="177" /&gt;</t>
  </si>
  <si>
    <t>&lt;img alt="Fortune TellerArt.jpg" src="/images/5/52/Fortune_TellerArt.jpg" width="354" height="246" /&gt;</t>
  </si>
  <si>
    <t>&lt;img alt="SmugglersArt.jpg" src="/images/6/64/SmugglersArt.jpg" width="354" height="262" /&gt;</t>
  </si>
  <si>
    <t>&lt;img alt="SalvagerArt.jpg" src="/images/2/2a/SalvagerArt.jpg" width="354" height="262" /&gt;</t>
  </si>
  <si>
    <t>&lt;img alt="ContrabandArt.jpg" src="/images/0/0a/ContrabandArt.jpg" width="354" height="246" /&gt;</t>
  </si>
  <si>
    <t>&lt;img alt="RabbleArt.jpg" src="/images/1/1b/RabbleArt.jpg" width="354" height="246" /&gt;</t>
  </si>
  <si>
    <t>&lt;img alt="CacheArt.jpg" src="/images/7/79/CacheArt.jpg" width="354" height="246" /&gt;</t>
  </si>
  <si>
    <t>&lt;img alt="Band of MisfitsArt.jpg" src="/images/d/d9/Band_of_MisfitsArt.jpg" width="354" height="246" /&gt;</t>
  </si>
  <si>
    <t>&lt;img alt="Bandit CampArt.jpg" src="/images/6/6f/Bandit_CampArt.jpg" width="354" height="246" /&gt;</t>
  </si>
  <si>
    <t>&lt;img alt="RazeArt.jpg" src="/images/c/c8/RazeArt.jpg" width="354" height="258" /&gt;</t>
  </si>
  <si>
    <t>&lt;img alt="WatchtowerArt.jpg" src="/images/e/e1/WatchtowerArt.jpg" width="354" height="246" /&gt;</t>
  </si>
  <si>
    <t>&lt;img alt="BishopArt.jpg" src="/images/4/48/BishopArt.jpg" width="354" height="246" /&gt;</t>
  </si>
  <si>
    <t>&lt;img alt="AdventurerArt.jpg" src="/images/thumb/7/76/AdventurerArt.jpg/354px-AdventurerArt.jpg" width="354" height="256" /&gt;</t>
  </si>
  <si>
    <t>&lt;img alt="Wishing WellArt.jpg" src="/images/a/a7/Wishing_WellArt.jpg" width="354" height="246" /&gt;</t>
  </si>
  <si>
    <t>&lt;img alt="BaronArt.jpg" src="/images/d/dc/BaronArt.jpg" width="354" height="246" /&gt;</t>
  </si>
  <si>
    <t>&lt;img alt="Merchant ShipArt.jpg" src="/images/thumb/6/65/Merchant_ShipArt.jpg/354px-Merchant_ShipArt.jpg" width="354" height="253" /&gt;</t>
  </si>
  <si>
    <t>&lt;img alt="TreasuryArt.jpg" src="/images/thumb/7/79/TreasuryArt.jpg/354px-TreasuryArt.jpg" width="354" height="253" /&gt;</t>
  </si>
  <si>
    <t>&lt;img alt="ApothecaryArt.jpg" src="/images/e/e6/ApothecaryArt.jpg" width="354" height="253" /&gt;</t>
  </si>
  <si>
    <t>&lt;img alt="ExpandArt.jpg" src="/images/0/0a/ExpandArt.jpg" width="354" height="246" /&gt;</t>
  </si>
  <si>
    <t>&lt;img alt="Bag Of GoldArt.jpg" src="/images/thumb/5/5a/Bag_Of_GoldArt.jpg/354px-Bag_Of_GoldArt.jpg" width="354" height="239" /&gt;</t>
  </si>
  <si>
    <t>&lt;img alt="DiademArt.jpg" src="/images/thumb/6/67/DiademArt.jpg/354px-DiademArt.jpg" width="354" height="240" /&gt;</t>
  </si>
  <si>
    <t>&lt;img alt="Fools GoldArt.jpg" src="/images/6/6b/Fools_GoldArt.jpg" width="354" height="240" /&gt;</t>
  </si>
  <si>
    <t>&lt;img alt="SpoilsArt.jpg" src="/images/3/3a/SpoilsArt.jpg" width="354" height="246" /&gt;</t>
  </si>
  <si>
    <t>&lt;img alt="CounterfeitArt.jpg" src="/images/2/24/CounterfeitArt.jpg" width="354" height="248" /&gt;</t>
  </si>
  <si>
    <t>&lt;img alt="PlazaArt.jpg" src="/images/a/a1/PlazaArt.jpg" width="354" height="246" /&gt;</t>
  </si>
  <si>
    <t>&lt;img alt="Coin of the RealmArt.jpg" src="/images/4/43/Coin_of_the_RealmArt.jpg" width="354" height="258" /&gt;</t>
  </si>
  <si>
    <t>&lt;img alt="DuplicateArt.jpg" src="/images/0/09/DuplicateArt.jpg" width="354" height="258" /&gt;</t>
  </si>
  <si>
    <t>&lt;img alt="RelicArt.jpg" src="/images/9/93/RelicArt.jpg" width="354" height="258" /&gt;</t>
  </si>
  <si>
    <t>&lt;img alt="Farmers&amp;#39; MarketArt.jpg" src="/images/d/d2/Farmers%27_MarketArt.jpg" width="354" height="258" /&gt;</t>
  </si>
  <si>
    <t>&lt;img alt="ForumArt.jpg" src="/images/2/2c/ForumArt.jpg" width="354" height="258" /&gt;</t>
  </si>
  <si>
    <t>&lt;img alt="IdolArt.jpg" src="/images/2/2e/IdolArt.jpg" width="354" height="258" /&gt;</t>
  </si>
  <si>
    <t>&lt;img alt="Secret CaveArt.jpg" src="/images/b/b3/Secret_CaveArt.jpg" width="354" height="258" /&gt;</t>
  </si>
  <si>
    <t>&lt;img alt="Magic LampArt.jpg" src="/images/c/c2/Magic_LampArt.jpg" width="354" height="258" /&gt;</t>
  </si>
  <si>
    <t>&lt;img alt="BaubleArt.jpg" src="/images/1/1a/BaubleArt.jpg" width="354" height="258" /&gt;</t>
  </si>
  <si>
    <t>&lt;img alt="PageantArt.jpg" src="/images/3/3d/PageantArt.jpg" width="452" height="177" /&gt;</t>
  </si>
  <si>
    <t>&lt;img alt="InnovationArt.jpg" src="/images/3/32/InnovationArt.jpg" width="452" height="177" /&gt;</t>
  </si>
  <si>
    <t>&lt;img alt="CopperArt.jpg" src="/images/6/62/CopperArt.jpg" width="354" height="461" /&gt;</t>
  </si>
  <si>
    <t>&lt;img alt="GoldArt.jpg" src="/images/9/93/GoldArt.jpg" width="354" height="461" /&gt;</t>
  </si>
  <si>
    <t>&lt;img alt="PlatinumArt.jpg" src="/images/1/1a/PlatinumArt.jpg" width="354" height="461" /&gt;</t>
  </si>
  <si>
    <t>&lt;img alt="SilverArt.jpg" src="/images/3/30/SilverArt.jpg" width="354" height="461" /&gt;</t>
  </si>
  <si>
    <t>&lt;img alt="WharfArt.jpg" src="/images/thumb/1/16/WharfArt.jpg/354px-WharfArt.jpg" width="354" height="301" /&gt;</t>
  </si>
  <si>
    <t>&lt;img alt="AlchemistArt.jpg" src="/images/9/93/AlchemistArt.jpg" width="354" height="289" /&gt;</t>
  </si>
  <si>
    <t>&lt;img alt="LoanArt.jpg" src="/images/3/3a/LoanArt.jpg" width="354" height="246" /&gt;</t>
  </si>
  <si>
    <t>&lt;img alt="Hunting GroundsArt.jpg" src="/images/thumb/3/38/Hunting_GroundsArt.jpg/354px-Hunting_GroundsArt.jpg" width="354" height="309" /&gt;</t>
  </si>
  <si>
    <t>&lt;img alt="TournamentArt.jpg" src="/images/thumb/f/f1/TournamentArt.jpg/354px-TournamentArt.jpg" width="354" height="264" /&gt;</t>
  </si>
  <si>
    <t>&lt;img alt="GoonsArt.jpg" src="/images/8/83/GoonsArt.jpg" width="354" height="254" /&gt;</t>
  </si>
  <si>
    <t>source from page</t>
  </si>
  <si>
    <t>Astrolabe</t>
  </si>
  <si>
    <t>Box art: Cornucopia</t>
  </si>
  <si>
    <t>Box art: Alchemy, Empires</t>
  </si>
  <si>
    <t>Box art: Seaside (First Edition)</t>
  </si>
  <si>
    <t>Box art: Nocturne</t>
  </si>
  <si>
    <t>Box art: Renaissance</t>
  </si>
  <si>
    <t>Box art: Prosperity (First Edition), Prosperity (Second Edition)</t>
  </si>
  <si>
    <t>Box art: Intrigue (Second Edition) (first printing)</t>
  </si>
  <si>
    <t>Box art: Dominion (Second Edition), Intrigue (Second Edition) (reprint), Seaside (Second Edition)</t>
  </si>
  <si>
    <t>Box art: Adventures, Allies</t>
  </si>
  <si>
    <t>Box art: Menagerie, Hinterlands (Second Edition)</t>
  </si>
  <si>
    <t>Box art: Empires</t>
  </si>
  <si>
    <t>Box art: Base Cards, Dominion (First Edition), Guilds, Intrigue (First Edition)</t>
  </si>
  <si>
    <t>Box art: Dark Ages</t>
  </si>
  <si>
    <t>Box art: Hinterlands (First Edition)</t>
  </si>
  <si>
    <t>Remplacer dasn notepad++</t>
  </si>
  <si>
    <t>\[.\]</t>
  </si>
  <si>
    <t>http://wiki.dominionstrategy.com/index.php/List_of_illustrators</t>
  </si>
  <si>
    <t>tableau</t>
  </si>
  <si>
    <t xml:space="preserve"> Enclave</t>
  </si>
  <si>
    <t xml:space="preserve"> Invest</t>
  </si>
  <si>
    <t xml:space="preserve"> Ride</t>
  </si>
  <si>
    <t xml:space="preserve"> Transport</t>
  </si>
  <si>
    <t xml:space="preserve"> Empires</t>
  </si>
  <si>
    <t xml:space="preserve"> Blockade</t>
  </si>
  <si>
    <t xml:space="preserve"> Cavalry</t>
  </si>
  <si>
    <t xml:space="preserve"> Falconer</t>
  </si>
  <si>
    <t xml:space="preserve"> Goatherd</t>
  </si>
  <si>
    <t xml:space="preserve"> Hunting Lodge</t>
  </si>
  <si>
    <t xml:space="preserve"> Pirate</t>
  </si>
  <si>
    <t xml:space="preserve"> Sanctuary</t>
  </si>
  <si>
    <t xml:space="preserve"> Groom</t>
  </si>
  <si>
    <t xml:space="preserve"> Hostelry</t>
  </si>
  <si>
    <t xml:space="preserve"> Paddock</t>
  </si>
  <si>
    <t xml:space="preserve"> Destrier</t>
  </si>
  <si>
    <t xml:space="preserve"> Gatekeeper</t>
  </si>
  <si>
    <t xml:space="preserve"> Cargo Ship</t>
  </si>
  <si>
    <t xml:space="preserve"> Monkey</t>
  </si>
  <si>
    <t xml:space="preserve"> Way of the Worm</t>
  </si>
  <si>
    <t xml:space="preserve"> Guildhall</t>
  </si>
  <si>
    <t xml:space="preserve"> Seize the Day</t>
  </si>
  <si>
    <t>Box art: Prosperity (First Edition)</t>
  </si>
  <si>
    <t xml:space="preserve"> Prosperity (Second Edition)</t>
  </si>
  <si>
    <t xml:space="preserve"> Banish</t>
  </si>
  <si>
    <t xml:space="preserve"> Bargain</t>
  </si>
  <si>
    <t xml:space="preserve"> Demand</t>
  </si>
  <si>
    <t xml:space="preserve"> Reap</t>
  </si>
  <si>
    <t xml:space="preserve"> Way of the Otter</t>
  </si>
  <si>
    <t xml:space="preserve"> Ill-Gotten Gains</t>
  </si>
  <si>
    <t xml:space="preserve"> Delay</t>
  </si>
  <si>
    <t xml:space="preserve"> March</t>
  </si>
  <si>
    <t>Box art: Dominion (Second Edition)</t>
  </si>
  <si>
    <t xml:space="preserve"> Intrigue (Second Edition) (reprint)</t>
  </si>
  <si>
    <t xml:space="preserve"> Seaside (Second Edition)</t>
  </si>
  <si>
    <t xml:space="preserve"> Sailor</t>
  </si>
  <si>
    <t>Box art: Adventures</t>
  </si>
  <si>
    <t xml:space="preserve"> Allies</t>
  </si>
  <si>
    <t>Box art: Menagerie</t>
  </si>
  <si>
    <t xml:space="preserve"> Hinterlands (Second Edition)</t>
  </si>
  <si>
    <t xml:space="preserve"> Displace</t>
  </si>
  <si>
    <t xml:space="preserve"> Fisherman</t>
  </si>
  <si>
    <t xml:space="preserve"> Sleigh</t>
  </si>
  <si>
    <t xml:space="preserve"> Way of the Butterfly</t>
  </si>
  <si>
    <t xml:space="preserve"> Way of the Frog</t>
  </si>
  <si>
    <t xml:space="preserve"> Way of the Goat</t>
  </si>
  <si>
    <t xml:space="preserve"> Way of the Monkey</t>
  </si>
  <si>
    <t xml:space="preserve"> Way of the Mouse</t>
  </si>
  <si>
    <t xml:space="preserve"> Way of the Mule</t>
  </si>
  <si>
    <t xml:space="preserve"> Way of the Seal</t>
  </si>
  <si>
    <t xml:space="preserve"> Way of the Squirrel</t>
  </si>
  <si>
    <t xml:space="preserve"> Corsair</t>
  </si>
  <si>
    <t xml:space="preserve"> Enhance</t>
  </si>
  <si>
    <t xml:space="preserve"> Gamble</t>
  </si>
  <si>
    <t xml:space="preserve"> Pursue</t>
  </si>
  <si>
    <t xml:space="preserve"> Sea Chart</t>
  </si>
  <si>
    <t xml:space="preserve"> Dominion (First Edition)</t>
  </si>
  <si>
    <t xml:space="preserve"> Guilds</t>
  </si>
  <si>
    <t xml:space="preserve"> Intrigue (First Edition)</t>
  </si>
  <si>
    <t xml:space="preserve"> Way of the Camel</t>
  </si>
  <si>
    <t xml:space="preserve"> Tide Pools</t>
  </si>
  <si>
    <t xml:space="preserve"> Will-o'-Wisp</t>
  </si>
  <si>
    <t>Ajout manuel</t>
  </si>
  <si>
    <t>astrolabe</t>
  </si>
  <si>
    <t>monkey</t>
  </si>
  <si>
    <t>seachart</t>
  </si>
  <si>
    <t>blockade</t>
  </si>
  <si>
    <t>sailor</t>
  </si>
  <si>
    <t>tidepools</t>
  </si>
  <si>
    <t>corsair</t>
  </si>
  <si>
    <t>pirate</t>
  </si>
  <si>
    <t>seawitch</t>
  </si>
  <si>
    <t>Singe</t>
  </si>
  <si>
    <t>Blocus</t>
  </si>
  <si>
    <t>Pirate</t>
  </si>
  <si>
    <t>Sorcière Marine</t>
  </si>
  <si>
    <t>Corsaire</t>
  </si>
  <si>
    <t>Navigatrice</t>
  </si>
  <si>
    <t>Carte maritime</t>
  </si>
  <si>
    <t>Marée</t>
  </si>
  <si>
    <t>sea_chart</t>
  </si>
  <si>
    <t>tide</t>
  </si>
  <si>
    <t>sea_wi</t>
  </si>
  <si>
    <t>Prosperity2</t>
  </si>
  <si>
    <t>anvil</t>
  </si>
  <si>
    <t>clerk</t>
  </si>
  <si>
    <t>investment</t>
  </si>
  <si>
    <t>tiara</t>
  </si>
  <si>
    <t>charlatan</t>
  </si>
  <si>
    <t>collection</t>
  </si>
  <si>
    <t>warchest</t>
  </si>
  <si>
    <t>Enclume</t>
  </si>
  <si>
    <t>Magnat</t>
  </si>
  <si>
    <t>Trésor de Guerre</t>
  </si>
  <si>
    <t>Placement</t>
  </si>
  <si>
    <t>Compatble</t>
  </si>
  <si>
    <t>Couronne de Mariée</t>
  </si>
  <si>
    <t>Charlatane</t>
  </si>
  <si>
    <t>Boule de Cristal</t>
  </si>
  <si>
    <t>&lt;img alt="File:TiaraArt.jpg" src="/images/b/b6/TiaraArt.jpg" width="287" height="209"&gt;</t>
  </si>
  <si>
    <t>&lt;img alt="File:ClerkArt.jpg" src="/images/a/a1/ClerkArt.jpg" width="287" height="209"&gt;</t>
  </si>
  <si>
    <t>&lt;img alt="File:InvestmentArt.jpg" src="/images/e/e2/InvestmentArt.jpg" width="287" height="209"&gt;</t>
  </si>
  <si>
    <t>&lt;img alt="File:AnvilArt.jpg" src="/images/7/77/AnvilArt.jpg" width="287" height="209"&gt;</t>
  </si>
  <si>
    <t>&lt;img alt="File:CharlatanArt.jpg" src="/images/0/0d/CharlatanArt.jpg" width="287" height="209"&gt;</t>
  </si>
  <si>
    <t>&lt;img alt="File:CollectionArt.jpg" src="/images/f/f6/CollectionArt.jpg" width="287" height="209"&gt;</t>
  </si>
  <si>
    <t>&lt;img alt="File:Crystal BallArt.jpg" src="/images/3/38/Crystal_BallArt.jpg" width="287" height="209"&gt;</t>
  </si>
  <si>
    <t>&lt;img alt="File:MagnateArt.jpg" src="/images/4/4b/MagnateArt.jpg" width="287" height="209"&gt;</t>
  </si>
  <si>
    <t>&lt;img alt="File:War ChestArt.jpg" src="/images/0/09/War_ChestArt.jpg" width="287" height="209"&gt;</t>
  </si>
  <si>
    <t>crys</t>
  </si>
  <si>
    <t>magnate</t>
  </si>
  <si>
    <t>war_</t>
  </si>
  <si>
    <t>Berserker</t>
  </si>
  <si>
    <t>Souk</t>
  </si>
  <si>
    <t>trail</t>
  </si>
  <si>
    <t>weaver</t>
  </si>
  <si>
    <t>berserker</t>
  </si>
  <si>
    <t>cauldron</t>
  </si>
  <si>
    <t>guarddog</t>
  </si>
  <si>
    <t>nomads</t>
  </si>
  <si>
    <t>souk</t>
  </si>
  <si>
    <t>wheelwright</t>
  </si>
  <si>
    <t>witchshut</t>
  </si>
  <si>
    <t>bauble</t>
  </si>
  <si>
    <t>sycophant</t>
  </si>
  <si>
    <t>townsfolk</t>
  </si>
  <si>
    <t>augurs</t>
  </si>
  <si>
    <t>clashes</t>
  </si>
  <si>
    <t>forts</t>
  </si>
  <si>
    <t>importer</t>
  </si>
  <si>
    <t>merchantcamp</t>
  </si>
  <si>
    <t>odysseys</t>
  </si>
  <si>
    <t>sentinel</t>
  </si>
  <si>
    <t>underling</t>
  </si>
  <si>
    <t>wizards</t>
  </si>
  <si>
    <t>broker</t>
  </si>
  <si>
    <t>carpenter</t>
  </si>
  <si>
    <t>courier</t>
  </si>
  <si>
    <t>innkeeper</t>
  </si>
  <si>
    <t>royalgalley</t>
  </si>
  <si>
    <t>town</t>
  </si>
  <si>
    <t>barbarian</t>
  </si>
  <si>
    <t>capitalcity</t>
  </si>
  <si>
    <t>contract</t>
  </si>
  <si>
    <t>emissary</t>
  </si>
  <si>
    <t>galleria</t>
  </si>
  <si>
    <t>guildmaster</t>
  </si>
  <si>
    <t>highwayman</t>
  </si>
  <si>
    <t>modify</t>
  </si>
  <si>
    <t>skirmisher</t>
  </si>
  <si>
    <t>specialist</t>
  </si>
  <si>
    <t>swap</t>
  </si>
  <si>
    <t>marquis</t>
  </si>
  <si>
    <t>Marquis</t>
  </si>
  <si>
    <t>Allies</t>
  </si>
  <si>
    <t>Hinterlands2</t>
  </si>
  <si>
    <t>architectsguild</t>
  </si>
  <si>
    <t>bandofnomads</t>
  </si>
  <si>
    <t>cavedwellers</t>
  </si>
  <si>
    <t>circleofwitches</t>
  </si>
  <si>
    <t>citystate</t>
  </si>
  <si>
    <t>coastalhaven</t>
  </si>
  <si>
    <t>craftersguild</t>
  </si>
  <si>
    <t>desertguides</t>
  </si>
  <si>
    <t>familyofinventors</t>
  </si>
  <si>
    <t>fellowshipofscribes</t>
  </si>
  <si>
    <t>forestdwellers</t>
  </si>
  <si>
    <t>gangofpickpockets</t>
  </si>
  <si>
    <t>islandfolk</t>
  </si>
  <si>
    <t>leagueofbankers</t>
  </si>
  <si>
    <t>leagueofshopkeepers</t>
  </si>
  <si>
    <t>markettowns</t>
  </si>
  <si>
    <t>mountainfolk</t>
  </si>
  <si>
    <t>orderofastrologers</t>
  </si>
  <si>
    <t>orderofmasons</t>
  </si>
  <si>
    <t>peacefulcult</t>
  </si>
  <si>
    <t>plateaushepherds</t>
  </si>
  <si>
    <t>trapperslodge</t>
  </si>
  <si>
    <t>woodworkersguild</t>
  </si>
  <si>
    <t>Babiole</t>
  </si>
  <si>
    <t>Sycophante</t>
  </si>
  <si>
    <t>Crieuse Publique</t>
  </si>
  <si>
    <t>Augures</t>
  </si>
  <si>
    <t>Affrontements</t>
  </si>
  <si>
    <t>Citoyens</t>
  </si>
  <si>
    <t>Fortifications</t>
  </si>
  <si>
    <t>importateur</t>
  </si>
  <si>
    <t>Camp de Marchands</t>
  </si>
  <si>
    <t>Odyssées</t>
  </si>
  <si>
    <t>Guetteur</t>
  </si>
  <si>
    <t>Magiciens</t>
  </si>
  <si>
    <t>Courtier</t>
  </si>
  <si>
    <t>Charpentière</t>
  </si>
  <si>
    <t>Courrier Rapide</t>
  </si>
  <si>
    <t>Aubergiste</t>
  </si>
  <si>
    <t>Galère Royale</t>
  </si>
  <si>
    <t>Garnison</t>
  </si>
  <si>
    <t>Bourg</t>
  </si>
  <si>
    <t>Barbare</t>
  </si>
  <si>
    <t>Capitale</t>
  </si>
  <si>
    <t>Contrat</t>
  </si>
  <si>
    <t>Émissaire</t>
  </si>
  <si>
    <t>Maître de Guilde</t>
  </si>
  <si>
    <t>Chasseuse</t>
  </si>
  <si>
    <t>Modification</t>
  </si>
  <si>
    <t>Spécialiste</t>
  </si>
  <si>
    <t>Troc</t>
  </si>
  <si>
    <t>Miller</t>
  </si>
  <si>
    <t>Elder</t>
  </si>
  <si>
    <t>towncrier</t>
  </si>
  <si>
    <t>blacksmith</t>
  </si>
  <si>
    <t>Forgeur</t>
  </si>
  <si>
    <t>student</t>
  </si>
  <si>
    <t>conjurer</t>
  </si>
  <si>
    <t>sorcerer</t>
  </si>
  <si>
    <t>lich</t>
  </si>
  <si>
    <t>oldmap</t>
  </si>
  <si>
    <t>voyage</t>
  </si>
  <si>
    <t>sunkentreasure</t>
  </si>
  <si>
    <t>distantshore</t>
  </si>
  <si>
    <t>tent</t>
  </si>
  <si>
    <t>garrison</t>
  </si>
  <si>
    <t>hillfort</t>
  </si>
  <si>
    <t>stronghold</t>
  </si>
  <si>
    <t>battleplan</t>
  </si>
  <si>
    <t>archer</t>
  </si>
  <si>
    <t>warlord</t>
  </si>
  <si>
    <t>territory</t>
  </si>
  <si>
    <t>herbgatherer</t>
  </si>
  <si>
    <t>acolyte</t>
  </si>
  <si>
    <t>sorceress</t>
  </si>
  <si>
    <t>sibyl</t>
  </si>
  <si>
    <t>Tente</t>
  </si>
  <si>
    <t>Vieille Carte</t>
  </si>
  <si>
    <t>Apprenti Magicien</t>
  </si>
  <si>
    <t>Subalterne</t>
  </si>
  <si>
    <t>Acolyte</t>
  </si>
  <si>
    <t>Cueilleuse d'Herbes</t>
  </si>
  <si>
    <t>Tactique</t>
  </si>
  <si>
    <t>Archère</t>
  </si>
  <si>
    <t>Illusioniste</t>
  </si>
  <si>
    <t>Meunier</t>
  </si>
  <si>
    <t>Voyage</t>
  </si>
  <si>
    <t>Aînée</t>
  </si>
  <si>
    <t>Sorcier</t>
  </si>
  <si>
    <t>Sorcière Maléfique</t>
  </si>
  <si>
    <t>Trésor Englouti</t>
  </si>
  <si>
    <t>Seigneur de Guerre</t>
  </si>
  <si>
    <t>Rivage Lointain</t>
  </si>
  <si>
    <t>Liche</t>
  </si>
  <si>
    <t>Sibylle</t>
  </si>
  <si>
    <t>Bastion</t>
  </si>
  <si>
    <t>Fort de la Colline</t>
  </si>
  <si>
    <t>Bandit de Grand Chemin</t>
  </si>
  <si>
    <t>Marché Couvert</t>
  </si>
  <si>
    <t>Tirailleur</t>
  </si>
  <si>
    <t>Teritoire</t>
  </si>
  <si>
    <t>Royal_G</t>
  </si>
  <si>
    <t>Capital_</t>
  </si>
  <si>
    <t>sunken</t>
  </si>
  <si>
    <t>circle</t>
  </si>
  <si>
    <t>desert</t>
  </si>
  <si>
    <t>Sentier</t>
  </si>
  <si>
    <t>Tissserande</t>
  </si>
  <si>
    <t>Chaudron</t>
  </si>
  <si>
    <t>Chien de Garde</t>
  </si>
  <si>
    <t>Nomades</t>
  </si>
  <si>
    <t>Charronne</t>
  </si>
  <si>
    <t>Cabane de Sorcière</t>
  </si>
  <si>
    <t>/Nomads</t>
  </si>
  <si>
    <t>merchant_</t>
  </si>
  <si>
    <t>hill_f</t>
  </si>
  <si>
    <t>herb_</t>
  </si>
  <si>
    <t>crier</t>
  </si>
  <si>
    <t>battle_</t>
  </si>
  <si>
    <t>old_m</t>
  </si>
  <si>
    <t>distant_sh</t>
  </si>
  <si>
    <t>Guilde des Architectes</t>
  </si>
  <si>
    <t>Bande de Nomades</t>
  </si>
  <si>
    <t>Troglodytes</t>
  </si>
  <si>
    <t>Cercle des Sorcières</t>
  </si>
  <si>
    <t>Cité-État</t>
  </si>
  <si>
    <t>Havre-Côtier</t>
  </si>
  <si>
    <t>Guilde des Artisans</t>
  </si>
  <si>
    <t>Famille d'Inventeurs</t>
  </si>
  <si>
    <t>Confrérie des Scribes</t>
  </si>
  <si>
    <t>Habitants des Forêts</t>
  </si>
  <si>
    <t>Détrousseurs</t>
  </si>
  <si>
    <t>Peuple des Îles</t>
  </si>
  <si>
    <t>Ligue des Banquiers</t>
  </si>
  <si>
    <t>Ligue des Commerçants</t>
  </si>
  <si>
    <t>Villes Commerçantes</t>
  </si>
  <si>
    <t>Montagnards</t>
  </si>
  <si>
    <t>Ordre des Astrologues</t>
  </si>
  <si>
    <t>Ordre des Maçons</t>
  </si>
  <si>
    <t>Culte Pacifiuqe</t>
  </si>
  <si>
    <t>Bergers du Plateau</t>
  </si>
  <si>
    <t>Cabane de Trappeurs</t>
  </si>
  <si>
    <t>Guilde des Meunuisiers</t>
  </si>
  <si>
    <t>state</t>
  </si>
  <si>
    <t>coastal_h</t>
  </si>
  <si>
    <t>cave_d</t>
  </si>
  <si>
    <t>band_of_no</t>
  </si>
  <si>
    <t>crafter</t>
  </si>
  <si>
    <t>Architects</t>
  </si>
  <si>
    <t>Guides du Déserrt</t>
  </si>
  <si>
    <t>_of_inven</t>
  </si>
  <si>
    <t>_of_scrib</t>
  </si>
  <si>
    <t>forest_dwe</t>
  </si>
  <si>
    <t>_of_pick</t>
  </si>
  <si>
    <t>island_fol</t>
  </si>
  <si>
    <t>_of_banker</t>
  </si>
  <si>
    <t>_of_shop</t>
  </si>
  <si>
    <t>market_t</t>
  </si>
  <si>
    <t>mountain_folk</t>
  </si>
  <si>
    <t>_of_astrol</t>
  </si>
  <si>
    <t>_of_mason</t>
  </si>
  <si>
    <t>peaceful_cult</t>
  </si>
  <si>
    <t>_shepherd</t>
  </si>
  <si>
    <t>trappers</t>
  </si>
  <si>
    <t>woodworkers</t>
  </si>
  <si>
    <t>&lt;img alt="File:TownsfolkArt.jpg" src="/images/c/cf/TownsfolkArt.jpg" width="287" height="209"&gt;</t>
  </si>
  <si>
    <t>&lt;img alt="File:AugursArt.jpg" src="/images/2/29/AugursArt.jpg" width="287" height="209"&gt;</t>
  </si>
  <si>
    <t>&lt;img alt="File:ClashesArt.jpg" src="/images/9/92/ClashesArt.jpg" width="287" height="209"&gt;</t>
  </si>
  <si>
    <t>&lt;img alt="File:FortsArt.jpg" src="/images/1/13/FortsArt.jpg" width="287" height="209"&gt;</t>
  </si>
  <si>
    <t>&lt;img alt="File:OdysseysArt.jpg" src="/images/6/60/OdysseysArt.jpg" width="287" height="209"&gt;</t>
  </si>
  <si>
    <t>&lt;img alt="File:WizardsArt.jpg" src="/images/c/c3/WizardsArt.jpg" width="287" height="209"&gt;</t>
  </si>
  <si>
    <t>&lt;img alt="File:Guard DogArt.jpg" src="/images/0/0b/Guard_DogArt.jpg" width="287" height="209"&gt;</t>
  </si>
  <si>
    <t>&lt;img alt="File:NomadsArt.jpg" src="/images/2/26/NomadsArt.jpg" width="287" height="209"&gt;</t>
  </si>
  <si>
    <t>&lt;img alt="File:TrailArt.jpg" src="/images/a/a3/TrailArt.jpg" width="287" height="209"&gt;</t>
  </si>
  <si>
    <t>&lt;img alt="File:WeaverArt.jpg" src="/images/b/b3/WeaverArt.jpg" width="287" height="209"&gt;</t>
  </si>
  <si>
    <t>&lt;img alt="File:BerserkerArt.jpg" src="/images/b/be/BerserkerArt.jpg" width="287" height="209"&gt;</t>
  </si>
  <si>
    <t>&lt;img alt="File:CauldronArt.jpg" src="/images/8/84/CauldronArt.jpg" width="287" height="209"&gt;</t>
  </si>
  <si>
    <t>&lt;img alt="File:SoukArt.jpg" src="/images/7/7a/SoukArt.jpg" width="287" height="209"&gt;</t>
  </si>
  <si>
    <t>&lt;img alt="File:WheelwrightArt.jpg" src="/images/4/41/WheelwrightArt.jpg" width="287" height="209"&gt;</t>
  </si>
  <si>
    <t>&lt;img alt="File:Witch's HutArt.jpg" src="/images/2/21/Witch%27s_HutArt.jpg" width="287" height="209"&gt;</t>
  </si>
  <si>
    <t>guard_</t>
  </si>
  <si>
    <t>wheelw</t>
  </si>
  <si>
    <t>_hut</t>
  </si>
  <si>
    <t>Carte Maritime</t>
  </si>
  <si>
    <t>Collection</t>
  </si>
  <si>
    <t>&lt;div class="card-text" style="top:20px;"&gt;&lt;div style="position:relative; top:15px;"&gt;&lt;div style="line-height:16px;"&gt; \
&lt;div style="display:inline;"&gt;&lt;div style="display:inline; font-size:18px;"&gt;Choississez deux option différentes :&lt;/div&gt;&lt;/div&gt;&lt;br&gt; \
&lt;div style="display:inline;"&gt;&lt;div style="display:inline; font-size:18px;"&gt;&lt;div style="display: inline; font-weight: bold;"&gt;+1 Achat&lt;/div&gt;; &lt;div style="display: inline; font-weight: bold;"&gt;+     &lt;/div&gt;; &lt;div style="display: inline; font-weight: bold;"&gt;+1 Faveur&lt;/div&gt;; &lt;/div&gt;&lt;/div&gt;&lt;br&gt; \
&lt;div style="display:inline;"&gt;&lt;div style="display:inline; font-size:18px;"&gt;à ce tour, quand vous recevez&lt;/div&gt;&lt;/div&gt;&lt;br&gt; \
&lt;div style="display:inline;"&gt;&lt;div style="display:inline; font-size:18px;"&gt;une carte, vous pouvez&lt;/div&gt;&lt;/div&gt;&lt;br&gt; \
&lt;div style="display:inline;"&gt;&lt;div style="display:inline; font-size:18px;"&gt;la placer sur votre pioche.&lt;/div&gt;&lt;/div&gt; \
&lt;br&gt;&lt;/div&gt;&lt;/div&gt;\
&lt;div class="card-text-coin-icon" style="transform:scale(0.15); top:38px; display: inline;left:130px;"&gt;\
&lt;div class="card-text-coin-text-container" style="display:inline;"&gt;\
&lt;div class="card-text-coin-text" style="color: black; display:inline; top:8px;"&gt;1&lt;/div&gt;&lt;/div&gt;&lt;/div&gt;\
&lt;/div&gt;</t>
  </si>
  <si>
    <t>Harvest, Horn of Plenty, Duchess, Oasis, Spice Merchant, Dame Natalie, Mystic, Advisor, Soothsayer, Page, Treasure Hunter, Warrior, Hero, Champion, Royal Blacksmith, Groundskeeper</t>
  </si>
  <si>
    <t>Familiar, Vault, Survivors, Storeroom, Procession</t>
  </si>
  <si>
    <t>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t>
  </si>
  <si>
    <t>Workshop, Duke, Minion, Sea Hag</t>
  </si>
  <si>
    <t>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t>
  </si>
  <si>
    <t>Saboteur, Explorer, Kings Court, Stables, Ironmonger, Count</t>
  </si>
  <si>
    <t>Wheelwright, Engineer, Legionary, Overlord, Bard, Night Watchman, Skulk, Scholar, Silk Merchant, Spices, Groom, Hostelry, Kiln, Paddock, Sycophant, Guildmaster, Dismantle</t>
  </si>
  <si>
    <t>Sentry, Talisman, Farmland, Highway, Forager, Hovel, Merchant Guild, Guide, Ratcatcher, Wine Merchant, Haunted Mirror, Ghost, Scrap, Barge, Highwayman, Prince, Fellowship of Scribes, Gang of Pickpockets</t>
  </si>
  <si>
    <t>Box art: Seaside (First Edition), Plunder</t>
  </si>
  <si>
    <t>Masquerade, Pawn, Torturer, Island, Pirate Ship, Native Village, Golem, Charlatan, Collection, Marauder, Scavenger, Bounty Hunter, Village Green, Mastermind, Swap, Marquis, Black Market, Delusion, Fear</t>
  </si>
  <si>
    <t>Farming Village, Nomad Camp, Cauldron, Souk, Beggar, Sir Vander, Patrician, Emporium, Gatekeeper, Livery, Destrier, Wayfarer, Forts, Tent, Garrison, Hill Fort, Stronghold, Pilgrimage, Pathfinding, Battlefield, Mountain Pass, Fair</t>
  </si>
  <si>
    <t>Astrolabe, Cargo Ship, Druid, Flag Bearer, Lackeys, Monkey, Stockpile, Supplies, Werewolf,Star Chart, Flag, Way of the Chameleon, Way of the Rat, Band of Nomads, Circle of Witches</t>
  </si>
  <si>
    <t>Augurs, Herb Gatherer, Acolyte, Sorceress, Sibyl, Sinister Plot, Guildhall, Toil, Seize the Day, Alliance, Populate, Way of the Sheep,</t>
  </si>
  <si>
    <t>Rogue, Quest, Raid, Training</t>
  </si>
  <si>
    <t>Merchant, Poacher, Peddler, Noble Brigand, Margrave, Vagrant, Sir Bailey, Sacrifice, Conclave, Exorcist, Cursed Village, Seer, Swashbuckler,Scouting Party, Expedition, Lost Arts, Triumph, Annex, Ritual, Wedding, Windfall, Keep, Wall, Treasure Chest, Cathedral, Canal</t>
  </si>
  <si>
    <t>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t>
  </si>
  <si>
    <t>Candlestick Maker, Masterpiece, Royal Carriage, Gladiator, Fortune</t>
  </si>
  <si>
    <t>Possession, Mountebank, Jack of all Trades</t>
  </si>
  <si>
    <t>Diplomat, Followers, Trader, Market Square, Dame Anna, Stonemason, Doctor</t>
  </si>
  <si>
    <t>Tiara, War Chest, Princess, Mandarin, Dame Josephine, Dame Molly, Baker, Butcher, Artificer, Crypt, Faithful Hound, Capital City, Contract, Modify, Borrow, Baths, Fountain, Orchard</t>
  </si>
  <si>
    <t>Festival, Secret Chamber, Mill, Nobles, Secret Passage, Lighthouse, Caravan, University, Grand Market, Nomads, Trail, Weaver, Ruined Market, Inn, Armory, Catacombs, Cemetery, Ghost Town, Wish, Sleigh, Displace, Fisherman, Exploration</t>
  </si>
  <si>
    <t>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t>
  </si>
  <si>
    <t>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t>
  </si>
  <si>
    <t>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t>
  </si>
  <si>
    <t>Shanty Town, Harem, Pearl Diver, Navigator</t>
  </si>
  <si>
    <t>Sauna, Avanto</t>
  </si>
  <si>
    <t>Tax, Salt the Earth</t>
  </si>
  <si>
    <t>Smugglers, Salvager, Contraband, Rabble, Cache, Band of Misfits, Bandit Camp, Raze</t>
  </si>
  <si>
    <t>Copper, Silver, Gold, Adventurer, Wishing Well, Baron, Merchant Ship, Treasury, Apothecary, Platinum, Expand, Bag Of Gold, Diadem, Fools Gold, Spoils, Counterfeit, Plaza, Coin of the Realm, Duplicate, Relic, Farmers' Market, Forum, Idol, Secret Cave, Magic Lamp, Bauble, Pageant, Innovation</t>
  </si>
  <si>
    <t>Wharf, Alchemist, Loan, Hunting Grounds</t>
  </si>
  <si>
    <t>Harvest</t>
  </si>
  <si>
    <t xml:space="preserve"> Advisor</t>
  </si>
  <si>
    <t>Quarry</t>
  </si>
  <si>
    <t xml:space="preserve"> Sentinel</t>
  </si>
  <si>
    <t xml:space="preserve"> Royal Galley</t>
  </si>
  <si>
    <t xml:space="preserve"> Academy</t>
  </si>
  <si>
    <t xml:space="preserve"> Cave Dwellers</t>
  </si>
  <si>
    <t xml:space="preserve"> Forest Dwellers</t>
  </si>
  <si>
    <t xml:space="preserve"> Island Folk</t>
  </si>
  <si>
    <t xml:space="preserve"> Mountain Folk</t>
  </si>
  <si>
    <t xml:space="preserve"> Order of Astrologers</t>
  </si>
  <si>
    <t xml:space="preserve"> Order of Masons</t>
  </si>
  <si>
    <t>Workshop</t>
  </si>
  <si>
    <t xml:space="preserve"> Duke</t>
  </si>
  <si>
    <t>Curse</t>
  </si>
  <si>
    <t xml:space="preserve"> Workers Village</t>
  </si>
  <si>
    <t xml:space="preserve"> Abandoned Mine</t>
  </si>
  <si>
    <t>Storyteller</t>
  </si>
  <si>
    <t xml:space="preserve"> Underling</t>
  </si>
  <si>
    <t>Broker</t>
  </si>
  <si>
    <t xml:space="preserve"> Carpenter</t>
  </si>
  <si>
    <t xml:space="preserve"> Galleria</t>
  </si>
  <si>
    <t xml:space="preserve"> Skirmisher</t>
  </si>
  <si>
    <t xml:space="preserve"> Specialist</t>
  </si>
  <si>
    <t xml:space="preserve"> Kings Court</t>
  </si>
  <si>
    <t xml:space="preserve"> Count</t>
  </si>
  <si>
    <t>Wheelwright</t>
  </si>
  <si>
    <t xml:space="preserve"> Bard</t>
  </si>
  <si>
    <t xml:space="preserve"> Sycophant</t>
  </si>
  <si>
    <t xml:space="preserve"> Guildmaster</t>
  </si>
  <si>
    <t>Sentry</t>
  </si>
  <si>
    <t xml:space="preserve"> Barge</t>
  </si>
  <si>
    <t xml:space="preserve"> Highwayman</t>
  </si>
  <si>
    <t xml:space="preserve"> Fellowship of Scribes</t>
  </si>
  <si>
    <t xml:space="preserve"> Gang of Pickpockets</t>
  </si>
  <si>
    <t>Masquerade</t>
  </si>
  <si>
    <t xml:space="preserve"> Charlatan</t>
  </si>
  <si>
    <t xml:space="preserve"> Collection</t>
  </si>
  <si>
    <t xml:space="preserve"> Swap</t>
  </si>
  <si>
    <t xml:space="preserve"> Marquis</t>
  </si>
  <si>
    <t xml:space="preserve"> Black Market</t>
  </si>
  <si>
    <t>Farming Village</t>
  </si>
  <si>
    <t xml:space="preserve"> Cauldron</t>
  </si>
  <si>
    <t xml:space="preserve"> Souk</t>
  </si>
  <si>
    <t xml:space="preserve"> Forts</t>
  </si>
  <si>
    <t xml:space="preserve"> Tent</t>
  </si>
  <si>
    <t xml:space="preserve"> Garrison</t>
  </si>
  <si>
    <t xml:space="preserve"> Hill Fort</t>
  </si>
  <si>
    <t xml:space="preserve"> Stronghold</t>
  </si>
  <si>
    <t xml:space="preserve"> Battlefield</t>
  </si>
  <si>
    <t>Star Chart</t>
  </si>
  <si>
    <t xml:space="preserve"> Band of Nomads</t>
  </si>
  <si>
    <t xml:space="preserve"> Circle of Witches</t>
  </si>
  <si>
    <t>Augurs</t>
  </si>
  <si>
    <t xml:space="preserve"> Herb Gatherer</t>
  </si>
  <si>
    <t xml:space="preserve"> Acolyte</t>
  </si>
  <si>
    <t xml:space="preserve"> Sorceress</t>
  </si>
  <si>
    <t xml:space="preserve"> Sibyl</t>
  </si>
  <si>
    <t xml:space="preserve"> Alliance</t>
  </si>
  <si>
    <t xml:space="preserve"> Clerk</t>
  </si>
  <si>
    <t xml:space="preserve"> Magnate</t>
  </si>
  <si>
    <t xml:space="preserve"> Clashes</t>
  </si>
  <si>
    <t xml:space="preserve"> Battle Plan</t>
  </si>
  <si>
    <t xml:space="preserve"> Archer</t>
  </si>
  <si>
    <t xml:space="preserve"> Warlord</t>
  </si>
  <si>
    <t xml:space="preserve"> Territory</t>
  </si>
  <si>
    <t xml:space="preserve"> Wizards</t>
  </si>
  <si>
    <t xml:space="preserve"> Student</t>
  </si>
  <si>
    <t xml:space="preserve"> Conjurer</t>
  </si>
  <si>
    <t xml:space="preserve"> Sorcerer</t>
  </si>
  <si>
    <t xml:space="preserve"> Lich</t>
  </si>
  <si>
    <t>Royal Seal</t>
  </si>
  <si>
    <t>Rogue</t>
  </si>
  <si>
    <t xml:space="preserve"> Quest</t>
  </si>
  <si>
    <t>Anvil</t>
  </si>
  <si>
    <t xml:space="preserve"> Bustling Village</t>
  </si>
  <si>
    <t xml:space="preserve"> Importer</t>
  </si>
  <si>
    <t xml:space="preserve"> Emissary</t>
  </si>
  <si>
    <t>Merchant</t>
  </si>
  <si>
    <t>Scouting Party</t>
  </si>
  <si>
    <t xml:space="preserve"> Annex</t>
  </si>
  <si>
    <t xml:space="preserve"> Sea Witch</t>
  </si>
  <si>
    <t xml:space="preserve"> Guard Dog</t>
  </si>
  <si>
    <t xml:space="preserve"> Berserker</t>
  </si>
  <si>
    <t xml:space="preserve"> Witch's Hut</t>
  </si>
  <si>
    <t xml:space="preserve"> Castles</t>
  </si>
  <si>
    <t xml:space="preserve"> Acting Troupe</t>
  </si>
  <si>
    <t xml:space="preserve"> Townsfolk</t>
  </si>
  <si>
    <t xml:space="preserve"> Town Crier</t>
  </si>
  <si>
    <t xml:space="preserve"> Blacksmith</t>
  </si>
  <si>
    <t xml:space="preserve"> Miller</t>
  </si>
  <si>
    <t xml:space="preserve"> Elder</t>
  </si>
  <si>
    <t xml:space="preserve"> Merchant Camp</t>
  </si>
  <si>
    <t xml:space="preserve"> Odysseys</t>
  </si>
  <si>
    <t xml:space="preserve"> Old Map</t>
  </si>
  <si>
    <t xml:space="preserve"> Voyage</t>
  </si>
  <si>
    <t xml:space="preserve"> Sunken Treasure</t>
  </si>
  <si>
    <t xml:space="preserve"> Distant Shore</t>
  </si>
  <si>
    <t xml:space="preserve"> Courier</t>
  </si>
  <si>
    <t xml:space="preserve"> Innkeeper</t>
  </si>
  <si>
    <t xml:space="preserve"> Town</t>
  </si>
  <si>
    <t xml:space="preserve"> Barbarian</t>
  </si>
  <si>
    <t xml:space="preserve"> Hunter</t>
  </si>
  <si>
    <t xml:space="preserve"> Jack of all Trades</t>
  </si>
  <si>
    <t>Hamlet</t>
  </si>
  <si>
    <t xml:space="preserve"> Border Village</t>
  </si>
  <si>
    <t>Diplomat</t>
  </si>
  <si>
    <t xml:space="preserve"> Dame Anna</t>
  </si>
  <si>
    <t>Tiara</t>
  </si>
  <si>
    <t xml:space="preserve"> War Chest</t>
  </si>
  <si>
    <t xml:space="preserve"> Artificer</t>
  </si>
  <si>
    <t xml:space="preserve"> Capital City</t>
  </si>
  <si>
    <t xml:space="preserve"> Contract</t>
  </si>
  <si>
    <t xml:space="preserve"> Modify</t>
  </si>
  <si>
    <t xml:space="preserve"> Nomads</t>
  </si>
  <si>
    <t xml:space="preserve"> Trail</t>
  </si>
  <si>
    <t xml:space="preserve"> Weaver</t>
  </si>
  <si>
    <t xml:space="preserve"> Armory</t>
  </si>
  <si>
    <t>Investment</t>
  </si>
  <si>
    <t xml:space="preserve"> Crystal Ball</t>
  </si>
  <si>
    <t>City</t>
  </si>
  <si>
    <t xml:space="preserve"> Archive</t>
  </si>
  <si>
    <t>Way of the Owl</t>
  </si>
  <si>
    <t xml:space="preserve"> City-state</t>
  </si>
  <si>
    <t xml:space="preserve"> Coastal Haven</t>
  </si>
  <si>
    <t xml:space="preserve"> League of Shopkeepers</t>
  </si>
  <si>
    <t xml:space="preserve"> Market Towns</t>
  </si>
  <si>
    <t xml:space="preserve"> Trappers' Lodge</t>
  </si>
  <si>
    <t xml:space="preserve"> Woodworkers' Guild</t>
  </si>
  <si>
    <t>Trusty Steed</t>
  </si>
  <si>
    <t xml:space="preserve"> Cartographer</t>
  </si>
  <si>
    <t>Estate</t>
  </si>
  <si>
    <t xml:space="preserve"> Advance</t>
  </si>
  <si>
    <t xml:space="preserve"> Architects' Guild</t>
  </si>
  <si>
    <t xml:space="preserve"> Crafters' Guild</t>
  </si>
  <si>
    <t xml:space="preserve"> Desert Guides</t>
  </si>
  <si>
    <t xml:space="preserve"> Family of Inventors</t>
  </si>
  <si>
    <t xml:space="preserve"> League of Bankers</t>
  </si>
  <si>
    <t xml:space="preserve"> Peaceful Cult</t>
  </si>
  <si>
    <t>Cellar</t>
  </si>
  <si>
    <t xml:space="preserve"> Knights</t>
  </si>
  <si>
    <t xml:space="preserve"> Alms</t>
  </si>
  <si>
    <t xml:space="preserve"> Plateau Shepherds</t>
  </si>
  <si>
    <t>Shanty Town</t>
  </si>
  <si>
    <t xml:space="preserve"> Harem</t>
  </si>
  <si>
    <t xml:space="preserve"> Avanto</t>
  </si>
  <si>
    <t>Tax</t>
  </si>
  <si>
    <t xml:space="preserve"> Salt the Earth</t>
  </si>
  <si>
    <t>Smugglers</t>
  </si>
  <si>
    <t xml:space="preserve"> Band of Misfits</t>
  </si>
  <si>
    <t>Copper</t>
  </si>
  <si>
    <t xml:space="preserve"> Adventurer</t>
  </si>
  <si>
    <t xml:space="preserve"> Bag Of Gold</t>
  </si>
  <si>
    <t xml:space="preserve"> Fools Gold</t>
  </si>
  <si>
    <t xml:space="preserve"> Bauble</t>
  </si>
  <si>
    <t>Wharf</t>
  </si>
  <si>
    <t xml:space="preserve"> Alchemist</t>
  </si>
  <si>
    <t>|</t>
  </si>
  <si>
    <t>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t>
  </si>
  <si>
    <t>Royal Seal, Ill-Gotten Gains, Cultist, Changeling, Experiment, Villain, Bad Omens, Envy</t>
  </si>
  <si>
    <t>Anvil, Young Witch, Fairgrounds, Oracle, Poor House, Dame Sylvia, Taxman, Herald, Swamp Hag, Encampment, Plunder, Settlers, Bustling Village, Old Witch, Sculptor, Importer, Emissary, Save, Plan, Haunting, Misery, Poverty, Delay, March, Way of the Horse, Way of the Mole</t>
  </si>
  <si>
    <t>copie de Notepad++ vers C179</t>
  </si>
  <si>
    <t>Colonne H : Copier valeur en J</t>
  </si>
  <si>
    <t>données convertir séparateur ,</t>
  </si>
  <si>
    <t xml:space="preserve"> Horn</t>
  </si>
  <si>
    <t xml:space="preserve"> Bad Omens</t>
  </si>
  <si>
    <t xml:space="preserve"> Save</t>
  </si>
  <si>
    <t>/Estate</t>
  </si>
  <si>
    <t xml:space="preserve"> Hunting Party</t>
  </si>
  <si>
    <t>Candlestick Maker</t>
  </si>
  <si>
    <t xml:space="preserve"> Masterpiece</t>
  </si>
  <si>
    <t xml:space="preserve"> Royal Carriage</t>
  </si>
  <si>
    <t xml:space="preserve"> Gladiator</t>
  </si>
  <si>
    <t xml:space="preserve"> Fortune</t>
  </si>
  <si>
    <t>Alayna Danner</t>
  </si>
  <si>
    <t>Ambassador, Lookout</t>
  </si>
  <si>
    <t>Claus Stephan</t>
  </si>
  <si>
    <t>Marcel-André Casasola Merkle</t>
  </si>
  <si>
    <t>Trusty Steed, Remake, Cartographer, Port, Den of Sin, Raider, Ferry, Inheritance, Delve, Palace,</t>
  </si>
  <si>
    <t>Simon Jannerland</t>
  </si>
  <si>
    <t>Ambassador</t>
  </si>
  <si>
    <t xml:space="preserve"> Ferry</t>
  </si>
  <si>
    <t xml:space="preserve"> Inheritance</t>
  </si>
  <si>
    <t xml:space="preserve"> Delve</t>
  </si>
  <si>
    <t xml:space="preserve"> Palace</t>
  </si>
  <si>
    <t>Hamlet, Hunting Party, Border Village, Junk Dealer, Rebuild, Journeyman, Bridge Troll, Haunted Woods, Chariot Race, Defiled Shrine</t>
  </si>
  <si>
    <t xml:space="preserve"> Defiled Shrine</t>
  </si>
  <si>
    <t>Delusion</t>
  </si>
  <si>
    <t>crystalball</t>
  </si>
  <si>
    <t>&lt;div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t>
  </si>
  <si>
    <t>&lt;div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t>
  </si>
  <si>
    <t>&lt;div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t>
  </si>
  <si>
    <t>&lt;div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t>
  </si>
  <si>
    <t>&lt;div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t>
  </si>
  <si>
    <t>&lt;div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t>
  </si>
  <si>
    <t>&lt;div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t>
  </si>
  <si>
    <t>&lt;div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t>
  </si>
  <si>
    <t>&lt;div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t>
  </si>
  <si>
    <t>&lt;div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t>
  </si>
  <si>
    <t>&lt;div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t>
  </si>
  <si>
    <t>&lt;div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t>
  </si>
  <si>
    <t>&lt;div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</si>
  <si>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t>
  </si>
  <si>
    <t>&lt;div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t>
  </si>
  <si>
    <t>&lt;div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t>
  </si>
  <si>
    <t>&lt;div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t>
  </si>
  <si>
    <t>&lt;div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t>
  </si>
  <si>
    <t>&lt;div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t>
  </si>
  <si>
    <t>&lt;div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t>
  </si>
  <si>
    <t>&lt;div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t>
  </si>
  <si>
    <t>&lt;div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t>
  </si>
  <si>
    <t>&lt;div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t>
  </si>
  <si>
    <t>&lt;div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t>
  </si>
  <si>
    <t>&lt;div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t>
  </si>
  <si>
    <t>&lt;div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</si>
  <si>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</si>
  <si>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t>
  </si>
  <si>
    <t>&lt;div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</si>
  <si>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 font-size:20px;"&gt;+2 Faveurs&lt;/div&gt;.&lt;/div&gt;&lt;/div&gt;&lt;br&gt;&lt;/div&gt;&lt;/div&gt;&lt;div class="card-text-coin-icon" style="transform:scale(0.15); top:75px; display: inline; left:190px;"&gt;&lt;div class="card-text-coin-text-container" style="display:inline;"&gt;&lt;div class="card-text-coin-text" style="color: black; display:inline; top:8px;"&gt;3&lt;/div&gt;&lt;/div&gt;&lt;/div&gt;&lt;/div&gt;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</si>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</sst>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0" fontId="18" fillId="0" borderId="0" xfId="42"/>
    <xf numFmtId="0" fontId="0" fillId="0" borderId="0" xfId="0" applyAlignment="1"/>
    <xf numFmtId="0" fontId="0" fillId="0" borderId="0" xfId="0" applyFill="1"/>
    <xf numFmtId="0" fontId="18" fillId="0" borderId="0" xfId="42" applyFill="1"/>
    <xf numFmtId="0" fontId="0" fillId="33" borderId="0" xfId="0" applyFill="1"/>
    <xf numFmtId="0" fontId="0" fillId="34" borderId="0" xfId="0" applyFill="1"/>
    <xf numFmtId="0" fontId="0" fillId="35" borderId="0" xfId="0" applyFill="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img/artworks/Dame_AnnaArt.jpg"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1.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iki.dominionstrategy.com/index.php/List_of_illustrator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img/artworks/Dame_AnnaArt.jpg"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3.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1:W1006"/>
  <sheetViews>
    <sheetView topLeftCell="A16" workbookViewId="0">
      <selection activeCell="C24" sqref="A23:C24"/>
    </sheetView>
  </sheetViews>
  <sheetFormatPr baseColWidth="10" defaultRowHeight="15" x14ac:dyDescent="0.25"/>
  <cols>
    <col min="1" max="1" width="6.85546875" customWidth="1"/>
  </cols>
  <sheetData>
    <row r="1" spans="1:23" x14ac:dyDescent="0.25">
      <c r="A1" t="s">
        <v>0</v>
      </c>
    </row>
    <row r="3" spans="1:23" x14ac:dyDescent="0.25">
      <c r="A3" t="s">
        <v>1</v>
      </c>
    </row>
    <row r="6" spans="1:23" x14ac:dyDescent="0.25">
      <c r="A6" t="s">
        <v>2</v>
      </c>
      <c r="B6" t="s">
        <v>3</v>
      </c>
      <c r="F6" t="str">
        <f>"id: """</f>
        <v>id: "</v>
      </c>
      <c r="H6" t="str">
        <f>IFERROR(RIGHT(LEFT(B6,IFERROR(FIND(""",",B6),FIND("&gt;'",B6,15)+1)-1),LEN(LEFT(B6,IFERROR(FIND(""",",B6),FIND("&gt;'",B6,15)+1)-1))-(FIND($F$6,B6)+ LEN($F$6)-1)),"")</f>
        <v>adventurer</v>
      </c>
      <c r="I6" t="str">
        <f>IFERROR(RIGHT(LEFT(B8,IFERROR(FIND(""",",B8),FIND("&gt;'",B8,15)+1)-1),LEN(LEFT(B8,IFERROR(FIND(""",",B8),FIND("&gt;'",B8,15)+1)-1))-(FIND($F$8,B8)+ LEN($F$8)-1)),"")</f>
        <v>Aventurier</v>
      </c>
      <c r="K6" t="str">
        <f>SUBSTITUTE(IFERROR(RIGHT(LEFT(B9,IFERROR(FIND(""",",B9),FIND("&gt;'",B9,15)+1)-1),LEN(LEFT(B9,IFERROR(FIND(""",",B9),FIND("&gt;'",B9,15)+1)-1))-(FIND($F$9,B9)+ LEN($F$9)-1)),""),
"\'","'")</f>
        <v>&lt;div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7" spans="1:23" x14ac:dyDescent="0.25">
      <c r="B7" t="s">
        <v>4242</v>
      </c>
      <c r="F7" t="str">
        <f>"artwork: """</f>
        <v>artwork: "</v>
      </c>
      <c r="H7" t="str">
        <f t="shared" ref="H7:H32" si="0">IFERROR(RIGHT(LEFT(B7,IFERROR(FIND(""",",B7),FIND("&gt;'",B7,15)+1)-1),LEN(LEFT(B7,IFERROR(FIND(""",",B7),FIND("&gt;'",B7,15)+1)-1))-(FIND($F$6,B7)+ LEN($F$6)-1)),"")</f>
        <v/>
      </c>
      <c r="I7" t="str">
        <f t="shared" ref="I7:I32" si="1">IFERROR(RIGHT(LEFT(B9,IFERROR(FIND(""",",B9),FIND("&gt;'",B9,15)+1)-1),LEN(LEFT(B9,IFERROR(FIND(""",",B9),FIND("&gt;'",B9,15)+1)-1))-(FIND($F$8,B9)+ LEN($F$8)-1)),"")</f>
        <v/>
      </c>
      <c r="K7" t="str">
        <f t="shared" ref="K7:K32" si="2">SUBSTITUTE(IFERROR(RIGHT(LEFT(B10,IFERROR(FIND(""",",B10),FIND("&gt;'",B10,15)+1)-1),LEN(LEFT(B10,IFERROR(FIND(""",",B10),FIND("&gt;'",B10,15)+1)-1))-(FIND($F$9,B10)+ LEN($F$9)-1)),""),
"\'","'")</f>
        <v/>
      </c>
    </row>
    <row r="8" spans="1:23" x14ac:dyDescent="0.25">
      <c r="B8" t="s">
        <v>4</v>
      </c>
      <c r="F8" t="str">
        <f>"frenchName: """</f>
        <v>frenchName: "</v>
      </c>
      <c r="H8" t="str">
        <f t="shared" si="0"/>
        <v/>
      </c>
      <c r="I8" t="str">
        <f t="shared" si="1"/>
        <v/>
      </c>
      <c r="K8" t="str">
        <f t="shared" si="2"/>
        <v/>
      </c>
    </row>
    <row r="9" spans="1:23" x14ac:dyDescent="0.25">
      <c r="B9" t="s">
        <v>535</v>
      </c>
      <c r="F9" t="str">
        <f>"text_html: '"</f>
        <v>text_html: '</v>
      </c>
      <c r="H9" t="str">
        <f t="shared" si="0"/>
        <v/>
      </c>
      <c r="I9" t="str">
        <f t="shared" si="1"/>
        <v/>
      </c>
      <c r="K9" t="str">
        <f t="shared" si="2"/>
        <v/>
      </c>
      <c r="L9" s="2"/>
      <c r="M9" s="2"/>
      <c r="N9" s="2"/>
      <c r="O9" s="2"/>
      <c r="P9" s="2"/>
      <c r="Q9" s="2"/>
      <c r="R9" s="2"/>
      <c r="S9" s="2"/>
      <c r="T9" s="2"/>
      <c r="U9" s="2"/>
      <c r="V9" s="2"/>
      <c r="W9" s="2"/>
    </row>
    <row r="10" spans="1:23" x14ac:dyDescent="0.25">
      <c r="A10" t="s">
        <v>5</v>
      </c>
      <c r="H10" t="str">
        <f t="shared" si="0"/>
        <v/>
      </c>
      <c r="I10" t="str">
        <f t="shared" si="1"/>
        <v/>
      </c>
      <c r="K10" t="str">
        <f t="shared" si="2"/>
        <v/>
      </c>
      <c r="L10" s="2"/>
      <c r="M10" s="2"/>
      <c r="N10" s="2"/>
      <c r="O10" s="2"/>
      <c r="P10" s="2"/>
      <c r="Q10" s="2"/>
      <c r="R10" s="2"/>
      <c r="S10" s="2"/>
      <c r="T10" s="2"/>
      <c r="U10" s="2"/>
      <c r="V10" s="2"/>
      <c r="W10" s="2"/>
    </row>
    <row r="11" spans="1:23" x14ac:dyDescent="0.25">
      <c r="A11" t="s">
        <v>2</v>
      </c>
      <c r="B11" t="s">
        <v>6</v>
      </c>
      <c r="H11" t="str">
        <f t="shared" si="0"/>
        <v>bureaucrat</v>
      </c>
      <c r="I11" t="str">
        <f t="shared" si="1"/>
        <v>Bureaucrate</v>
      </c>
      <c r="K11" t="str">
        <f t="shared" si="2"/>
        <v>&lt;div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c r="L11" s="2"/>
      <c r="M11" s="2"/>
      <c r="N11" s="2"/>
      <c r="O11" s="2"/>
      <c r="P11" s="2"/>
      <c r="Q11" s="2"/>
      <c r="R11" s="2"/>
      <c r="S11" s="2"/>
      <c r="T11" s="2"/>
      <c r="U11" s="2"/>
      <c r="V11" s="2"/>
      <c r="W11" s="2"/>
    </row>
    <row r="12" spans="1:23" x14ac:dyDescent="0.25">
      <c r="B12" t="s">
        <v>7</v>
      </c>
      <c r="H12" t="str">
        <f t="shared" si="0"/>
        <v/>
      </c>
      <c r="I12" t="str">
        <f t="shared" si="1"/>
        <v/>
      </c>
      <c r="K12" t="str">
        <f t="shared" si="2"/>
        <v/>
      </c>
      <c r="L12" s="2"/>
      <c r="M12" s="2"/>
      <c r="N12" s="2"/>
      <c r="O12" s="2"/>
      <c r="P12" s="2"/>
      <c r="Q12" s="2"/>
      <c r="R12" s="2"/>
      <c r="S12" s="2"/>
      <c r="T12" s="2"/>
      <c r="U12" s="2"/>
      <c r="V12" s="2"/>
      <c r="W12" s="2"/>
    </row>
    <row r="13" spans="1:23" x14ac:dyDescent="0.25">
      <c r="B13" t="s">
        <v>8</v>
      </c>
      <c r="H13" t="str">
        <f t="shared" si="0"/>
        <v/>
      </c>
      <c r="I13" t="str">
        <f t="shared" si="1"/>
        <v/>
      </c>
      <c r="K13" t="str">
        <f t="shared" si="2"/>
        <v/>
      </c>
    </row>
    <row r="14" spans="1:23" x14ac:dyDescent="0.25">
      <c r="B14" t="s">
        <v>536</v>
      </c>
      <c r="H14" t="str">
        <f t="shared" si="0"/>
        <v/>
      </c>
      <c r="I14" t="str">
        <f t="shared" si="1"/>
        <v/>
      </c>
      <c r="K14" t="str">
        <f t="shared" si="2"/>
        <v/>
      </c>
    </row>
    <row r="15" spans="1:23" x14ac:dyDescent="0.25">
      <c r="A15" t="s">
        <v>5</v>
      </c>
      <c r="H15" t="str">
        <f t="shared" si="0"/>
        <v/>
      </c>
      <c r="I15" t="str">
        <f t="shared" si="1"/>
        <v/>
      </c>
      <c r="K15" t="str">
        <f t="shared" si="2"/>
        <v/>
      </c>
    </row>
    <row r="16" spans="1:23" x14ac:dyDescent="0.25">
      <c r="A16" t="s">
        <v>2</v>
      </c>
      <c r="B16" t="s">
        <v>9</v>
      </c>
      <c r="H16" t="str">
        <f t="shared" si="0"/>
        <v>cellar</v>
      </c>
      <c r="I16" t="str">
        <f t="shared" si="1"/>
        <v>Cave</v>
      </c>
      <c r="K16" t="str">
        <f t="shared" si="2"/>
        <v>&lt;div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7" spans="1:11" x14ac:dyDescent="0.25">
      <c r="B17" t="s">
        <v>10</v>
      </c>
      <c r="H17" t="str">
        <f t="shared" si="0"/>
        <v/>
      </c>
      <c r="I17" t="str">
        <f t="shared" si="1"/>
        <v/>
      </c>
      <c r="K17" t="str">
        <f t="shared" si="2"/>
        <v/>
      </c>
    </row>
    <row r="18" spans="1:11" x14ac:dyDescent="0.25">
      <c r="B18" t="s">
        <v>11</v>
      </c>
      <c r="H18" t="str">
        <f t="shared" si="0"/>
        <v/>
      </c>
      <c r="I18" t="str">
        <f t="shared" si="1"/>
        <v/>
      </c>
      <c r="K18" t="str">
        <f t="shared" si="2"/>
        <v/>
      </c>
    </row>
    <row r="19" spans="1:11" x14ac:dyDescent="0.25">
      <c r="B19" t="s">
        <v>537</v>
      </c>
      <c r="H19" t="str">
        <f t="shared" si="0"/>
        <v/>
      </c>
      <c r="I19" t="str">
        <f t="shared" si="1"/>
        <v/>
      </c>
      <c r="K19" t="str">
        <f t="shared" si="2"/>
        <v/>
      </c>
    </row>
    <row r="20" spans="1:11" x14ac:dyDescent="0.25">
      <c r="A20" t="s">
        <v>5</v>
      </c>
      <c r="H20" t="str">
        <f t="shared" si="0"/>
        <v/>
      </c>
      <c r="I20" t="str">
        <f t="shared" si="1"/>
        <v/>
      </c>
      <c r="K20" t="str">
        <f t="shared" si="2"/>
        <v/>
      </c>
    </row>
    <row r="21" spans="1:11" x14ac:dyDescent="0.25">
      <c r="A21" t="s">
        <v>2</v>
      </c>
      <c r="B21" t="s">
        <v>12</v>
      </c>
      <c r="H21" t="str">
        <f t="shared" si="0"/>
        <v>chancellor</v>
      </c>
      <c r="I21" t="str">
        <f t="shared" si="1"/>
        <v>Chancelier</v>
      </c>
      <c r="K21" t="str">
        <f t="shared" si="2"/>
        <v>&lt;div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22" spans="1:11" x14ac:dyDescent="0.25">
      <c r="B22" t="s">
        <v>13</v>
      </c>
      <c r="H22" t="str">
        <f t="shared" si="0"/>
        <v/>
      </c>
      <c r="I22" t="str">
        <f t="shared" si="1"/>
        <v/>
      </c>
      <c r="K22" t="str">
        <f t="shared" si="2"/>
        <v/>
      </c>
    </row>
    <row r="23" spans="1:11" x14ac:dyDescent="0.25">
      <c r="B23" t="s">
        <v>14</v>
      </c>
      <c r="H23" t="str">
        <f t="shared" si="0"/>
        <v/>
      </c>
      <c r="I23" t="str">
        <f t="shared" si="1"/>
        <v/>
      </c>
      <c r="K23" t="str">
        <f t="shared" si="2"/>
        <v/>
      </c>
    </row>
    <row r="24" spans="1:11" x14ac:dyDescent="0.25">
      <c r="B24" t="s">
        <v>538</v>
      </c>
      <c r="H24" t="str">
        <f t="shared" si="0"/>
        <v/>
      </c>
      <c r="I24" t="str">
        <f t="shared" si="1"/>
        <v/>
      </c>
      <c r="K24" t="str">
        <f t="shared" si="2"/>
        <v/>
      </c>
    </row>
    <row r="25" spans="1:11" x14ac:dyDescent="0.25">
      <c r="A25" t="s">
        <v>5</v>
      </c>
      <c r="H25" t="str">
        <f t="shared" si="0"/>
        <v/>
      </c>
      <c r="I25" t="str">
        <f t="shared" si="1"/>
        <v/>
      </c>
      <c r="K25" t="str">
        <f t="shared" si="2"/>
        <v/>
      </c>
    </row>
    <row r="26" spans="1:11" x14ac:dyDescent="0.25">
      <c r="A26" t="s">
        <v>2</v>
      </c>
      <c r="B26" t="s">
        <v>15</v>
      </c>
      <c r="H26" t="str">
        <f t="shared" si="0"/>
        <v>chapel</v>
      </c>
      <c r="I26" t="str">
        <f t="shared" si="1"/>
        <v>Chapelle</v>
      </c>
      <c r="K26" t="str">
        <f>SUBSTITUTE(IFERROR(RIGHT(LEFT(B29,IFERROR(FIND(""",",B29),FIND("&gt;'",B29,15)+1)-1),LEN(LEFT(B29,IFERROR(FIND(""",",B29),FIND("&gt;'",B29,15)+1)-1))-(FIND($F$9,B29)+ LEN($F$9)-1)),""),
"\'","'")</f>
        <v>&lt;div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7" spans="1:11" x14ac:dyDescent="0.25">
      <c r="B27" t="s">
        <v>16</v>
      </c>
      <c r="H27" t="str">
        <f t="shared" si="0"/>
        <v/>
      </c>
      <c r="I27" t="str">
        <f t="shared" si="1"/>
        <v/>
      </c>
      <c r="K27" t="str">
        <f t="shared" si="2"/>
        <v/>
      </c>
    </row>
    <row r="28" spans="1:11" x14ac:dyDescent="0.25">
      <c r="B28" t="s">
        <v>17</v>
      </c>
      <c r="H28" t="str">
        <f t="shared" si="0"/>
        <v/>
      </c>
      <c r="I28" t="str">
        <f t="shared" si="1"/>
        <v/>
      </c>
      <c r="K28" t="str">
        <f t="shared" si="2"/>
        <v/>
      </c>
    </row>
    <row r="29" spans="1:11" x14ac:dyDescent="0.25">
      <c r="B29" t="s">
        <v>539</v>
      </c>
      <c r="H29" t="str">
        <f t="shared" si="0"/>
        <v/>
      </c>
      <c r="I29" t="str">
        <f t="shared" si="1"/>
        <v/>
      </c>
      <c r="K29" t="str">
        <f t="shared" si="2"/>
        <v/>
      </c>
    </row>
    <row r="30" spans="1:11" x14ac:dyDescent="0.25">
      <c r="A30" t="s">
        <v>5</v>
      </c>
      <c r="H30" t="str">
        <f t="shared" si="0"/>
        <v/>
      </c>
      <c r="I30" t="str">
        <f t="shared" si="1"/>
        <v/>
      </c>
      <c r="K30" t="str">
        <f t="shared" si="2"/>
        <v/>
      </c>
    </row>
    <row r="31" spans="1:11" x14ac:dyDescent="0.25">
      <c r="A31" t="s">
        <v>2</v>
      </c>
      <c r="B31" t="s">
        <v>18</v>
      </c>
      <c r="H31" t="str">
        <f t="shared" si="0"/>
        <v>councilroom</v>
      </c>
      <c r="I31" t="str">
        <f t="shared" si="1"/>
        <v>Chambre du conseil</v>
      </c>
      <c r="K31" t="str">
        <f t="shared" si="2"/>
        <v>&lt;div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32" spans="1:11" x14ac:dyDescent="0.25">
      <c r="B32" t="s">
        <v>19</v>
      </c>
      <c r="H32" t="str">
        <f t="shared" si="0"/>
        <v/>
      </c>
      <c r="I32" t="str">
        <f t="shared" si="1"/>
        <v/>
      </c>
      <c r="K32" t="str">
        <f t="shared" si="2"/>
        <v/>
      </c>
    </row>
    <row r="33" spans="1:11" x14ac:dyDescent="0.25">
      <c r="B33" t="s">
        <v>20</v>
      </c>
      <c r="H33" t="str">
        <f t="shared" ref="H33:H96" si="3">IFERROR(RIGHT(LEFT(B33,IFERROR(FIND(""",",B33),FIND("&gt;'",B33,15)+1)-1),LEN(LEFT(B33,IFERROR(FIND(""",",B33),FIND("&gt;'",B33,15)+1)-1))-(FIND($F$6,B33)+ LEN($F$6)-1)),"")</f>
        <v/>
      </c>
      <c r="I33" t="str">
        <f t="shared" ref="I33:I96" si="4">IFERROR(RIGHT(LEFT(B35,IFERROR(FIND(""",",B35),FIND("&gt;'",B35,15)+1)-1),LEN(LEFT(B35,IFERROR(FIND(""",",B35),FIND("&gt;'",B35,15)+1)-1))-(FIND($F$8,B35)+ LEN($F$8)-1)),"")</f>
        <v/>
      </c>
      <c r="K33" t="str">
        <f t="shared" ref="K33:K96" si="5">SUBSTITUTE(IFERROR(RIGHT(LEFT(B36,IFERROR(FIND(""",",B36),FIND("&gt;'",B36,15)+1)-1),LEN(LEFT(B36,IFERROR(FIND(""",",B36),FIND("&gt;'",B36,15)+1)-1))-(FIND($F$9,B36)+ LEN($F$9)-1)),""),
"\'","'")</f>
        <v/>
      </c>
    </row>
    <row r="34" spans="1:11" x14ac:dyDescent="0.25">
      <c r="B34" t="s">
        <v>21</v>
      </c>
      <c r="H34" t="str">
        <f t="shared" si="3"/>
        <v/>
      </c>
      <c r="I34" t="str">
        <f t="shared" si="4"/>
        <v/>
      </c>
      <c r="K34" t="str">
        <f t="shared" si="5"/>
        <v/>
      </c>
    </row>
    <row r="35" spans="1:11" x14ac:dyDescent="0.25">
      <c r="A35" t="s">
        <v>5</v>
      </c>
      <c r="H35" t="str">
        <f t="shared" si="3"/>
        <v/>
      </c>
      <c r="I35" t="str">
        <f t="shared" si="4"/>
        <v/>
      </c>
      <c r="K35" t="str">
        <f t="shared" si="5"/>
        <v/>
      </c>
    </row>
    <row r="36" spans="1:11" x14ac:dyDescent="0.25">
      <c r="A36" t="s">
        <v>2</v>
      </c>
      <c r="B36" t="s">
        <v>22</v>
      </c>
      <c r="H36" t="str">
        <f t="shared" si="3"/>
        <v>feast</v>
      </c>
      <c r="I36" t="str">
        <f t="shared" si="4"/>
        <v>festin</v>
      </c>
      <c r="K36" t="str">
        <f t="shared" si="5"/>
        <v>&lt;div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v>
      </c>
    </row>
    <row r="37" spans="1:11" x14ac:dyDescent="0.25">
      <c r="B37" t="s">
        <v>23</v>
      </c>
      <c r="H37" t="str">
        <f t="shared" si="3"/>
        <v/>
      </c>
      <c r="I37" t="str">
        <f t="shared" si="4"/>
        <v/>
      </c>
      <c r="K37" t="str">
        <f t="shared" si="5"/>
        <v/>
      </c>
    </row>
    <row r="38" spans="1:11" x14ac:dyDescent="0.25">
      <c r="B38" t="s">
        <v>24</v>
      </c>
      <c r="H38" t="str">
        <f t="shared" si="3"/>
        <v/>
      </c>
      <c r="I38" t="str">
        <f t="shared" si="4"/>
        <v/>
      </c>
      <c r="K38" t="str">
        <f t="shared" si="5"/>
        <v/>
      </c>
    </row>
    <row r="39" spans="1:11" x14ac:dyDescent="0.25">
      <c r="B39" t="s">
        <v>540</v>
      </c>
      <c r="H39" t="str">
        <f t="shared" si="3"/>
        <v/>
      </c>
      <c r="I39" t="str">
        <f t="shared" si="4"/>
        <v/>
      </c>
      <c r="K39" t="str">
        <f t="shared" si="5"/>
        <v/>
      </c>
    </row>
    <row r="40" spans="1:11" x14ac:dyDescent="0.25">
      <c r="A40" t="s">
        <v>5</v>
      </c>
      <c r="H40" t="str">
        <f t="shared" si="3"/>
        <v/>
      </c>
      <c r="I40" t="str">
        <f t="shared" si="4"/>
        <v/>
      </c>
      <c r="K40" t="str">
        <f t="shared" si="5"/>
        <v/>
      </c>
    </row>
    <row r="41" spans="1:11" x14ac:dyDescent="0.25">
      <c r="A41" t="s">
        <v>2</v>
      </c>
      <c r="B41" t="s">
        <v>25</v>
      </c>
      <c r="H41" t="str">
        <f t="shared" si="3"/>
        <v>festival</v>
      </c>
      <c r="I41" t="str">
        <f t="shared" si="4"/>
        <v>Festival</v>
      </c>
      <c r="K41" t="str">
        <f t="shared" si="5"/>
        <v>&lt;div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v>
      </c>
    </row>
    <row r="42" spans="1:11" x14ac:dyDescent="0.25">
      <c r="B42" t="s">
        <v>26</v>
      </c>
      <c r="H42" t="str">
        <f t="shared" si="3"/>
        <v/>
      </c>
      <c r="I42" t="str">
        <f t="shared" si="4"/>
        <v/>
      </c>
      <c r="K42" t="str">
        <f t="shared" si="5"/>
        <v/>
      </c>
    </row>
    <row r="43" spans="1:11" x14ac:dyDescent="0.25">
      <c r="B43" t="s">
        <v>27</v>
      </c>
      <c r="H43" t="str">
        <f t="shared" si="3"/>
        <v/>
      </c>
      <c r="I43" t="str">
        <f t="shared" si="4"/>
        <v/>
      </c>
      <c r="K43" t="str">
        <f t="shared" si="5"/>
        <v/>
      </c>
    </row>
    <row r="44" spans="1:11" x14ac:dyDescent="0.25">
      <c r="B44" t="s">
        <v>541</v>
      </c>
      <c r="H44" t="str">
        <f t="shared" si="3"/>
        <v/>
      </c>
      <c r="I44" t="str">
        <f t="shared" si="4"/>
        <v/>
      </c>
      <c r="K44" t="str">
        <f t="shared" si="5"/>
        <v/>
      </c>
    </row>
    <row r="45" spans="1:11" x14ac:dyDescent="0.25">
      <c r="A45" t="s">
        <v>5</v>
      </c>
      <c r="H45" t="str">
        <f t="shared" si="3"/>
        <v/>
      </c>
      <c r="I45" t="str">
        <f t="shared" si="4"/>
        <v/>
      </c>
      <c r="K45" t="str">
        <f t="shared" si="5"/>
        <v/>
      </c>
    </row>
    <row r="46" spans="1:11" x14ac:dyDescent="0.25">
      <c r="A46" t="s">
        <v>2</v>
      </c>
      <c r="B46" t="s">
        <v>28</v>
      </c>
      <c r="H46" t="str">
        <f t="shared" si="3"/>
        <v>gardens</v>
      </c>
      <c r="I46" t="str">
        <f t="shared" si="4"/>
        <v>Jardins</v>
      </c>
      <c r="K46" t="str">
        <f t="shared" si="5"/>
        <v>&lt;div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47" spans="1:11" x14ac:dyDescent="0.25">
      <c r="B47" t="s">
        <v>29</v>
      </c>
      <c r="H47" t="str">
        <f t="shared" si="3"/>
        <v/>
      </c>
      <c r="I47" t="str">
        <f t="shared" si="4"/>
        <v/>
      </c>
      <c r="K47" t="str">
        <f t="shared" si="5"/>
        <v/>
      </c>
    </row>
    <row r="48" spans="1:11" x14ac:dyDescent="0.25">
      <c r="B48" t="s">
        <v>30</v>
      </c>
      <c r="H48" t="str">
        <f t="shared" si="3"/>
        <v/>
      </c>
      <c r="I48" t="str">
        <f t="shared" si="4"/>
        <v/>
      </c>
      <c r="K48" t="str">
        <f t="shared" si="5"/>
        <v/>
      </c>
    </row>
    <row r="49" spans="1:11" x14ac:dyDescent="0.25">
      <c r="B49" t="s">
        <v>542</v>
      </c>
      <c r="H49" t="str">
        <f t="shared" si="3"/>
        <v/>
      </c>
      <c r="I49" t="str">
        <f t="shared" si="4"/>
        <v/>
      </c>
      <c r="K49" t="str">
        <f t="shared" si="5"/>
        <v/>
      </c>
    </row>
    <row r="50" spans="1:11" x14ac:dyDescent="0.25">
      <c r="A50" t="s">
        <v>5</v>
      </c>
      <c r="H50" t="str">
        <f t="shared" si="3"/>
        <v/>
      </c>
      <c r="I50" t="str">
        <f t="shared" si="4"/>
        <v/>
      </c>
      <c r="K50" t="str">
        <f t="shared" si="5"/>
        <v/>
      </c>
    </row>
    <row r="51" spans="1:11" x14ac:dyDescent="0.25">
      <c r="A51" t="s">
        <v>2</v>
      </c>
      <c r="B51" t="s">
        <v>31</v>
      </c>
      <c r="H51" t="str">
        <f t="shared" si="3"/>
        <v>laboratory</v>
      </c>
      <c r="I51" t="str">
        <f t="shared" si="4"/>
        <v>Laboratoire</v>
      </c>
      <c r="K51" t="str">
        <f t="shared" si="5"/>
        <v>&lt;div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52" spans="1:11" x14ac:dyDescent="0.25">
      <c r="B52" t="s">
        <v>32</v>
      </c>
      <c r="H52" t="str">
        <f t="shared" si="3"/>
        <v/>
      </c>
      <c r="I52" t="str">
        <f t="shared" si="4"/>
        <v/>
      </c>
      <c r="K52" t="str">
        <f t="shared" si="5"/>
        <v/>
      </c>
    </row>
    <row r="53" spans="1:11" x14ac:dyDescent="0.25">
      <c r="B53" t="s">
        <v>33</v>
      </c>
      <c r="H53" t="str">
        <f t="shared" si="3"/>
        <v/>
      </c>
      <c r="I53" t="str">
        <f t="shared" si="4"/>
        <v/>
      </c>
      <c r="K53" t="str">
        <f t="shared" si="5"/>
        <v/>
      </c>
    </row>
    <row r="54" spans="1:11" x14ac:dyDescent="0.25">
      <c r="B54" t="s">
        <v>34</v>
      </c>
      <c r="H54" t="str">
        <f t="shared" si="3"/>
        <v/>
      </c>
      <c r="I54" t="str">
        <f t="shared" si="4"/>
        <v/>
      </c>
      <c r="K54" t="str">
        <f t="shared" si="5"/>
        <v/>
      </c>
    </row>
    <row r="55" spans="1:11" x14ac:dyDescent="0.25">
      <c r="A55" t="s">
        <v>5</v>
      </c>
      <c r="H55" t="str">
        <f t="shared" si="3"/>
        <v/>
      </c>
      <c r="I55" t="str">
        <f t="shared" si="4"/>
        <v/>
      </c>
      <c r="K55" t="str">
        <f t="shared" si="5"/>
        <v/>
      </c>
    </row>
    <row r="56" spans="1:11" x14ac:dyDescent="0.25">
      <c r="A56" t="s">
        <v>2</v>
      </c>
      <c r="B56" t="s">
        <v>35</v>
      </c>
      <c r="H56" t="str">
        <f t="shared" si="3"/>
        <v>library</v>
      </c>
      <c r="I56" t="str">
        <f t="shared" si="4"/>
        <v>Bibliothèque</v>
      </c>
      <c r="K56" t="str">
        <f t="shared" si="5"/>
        <v>&lt;div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57" spans="1:11" x14ac:dyDescent="0.25">
      <c r="B57" t="s">
        <v>36</v>
      </c>
      <c r="H57" t="str">
        <f t="shared" si="3"/>
        <v/>
      </c>
      <c r="I57" t="str">
        <f t="shared" si="4"/>
        <v/>
      </c>
      <c r="K57" t="str">
        <f t="shared" si="5"/>
        <v/>
      </c>
    </row>
    <row r="58" spans="1:11" x14ac:dyDescent="0.25">
      <c r="B58" t="s">
        <v>543</v>
      </c>
      <c r="H58" t="str">
        <f t="shared" si="3"/>
        <v/>
      </c>
      <c r="I58" t="str">
        <f t="shared" si="4"/>
        <v/>
      </c>
      <c r="K58" t="str">
        <f t="shared" si="5"/>
        <v/>
      </c>
    </row>
    <row r="59" spans="1:11" x14ac:dyDescent="0.25">
      <c r="B59" t="s">
        <v>544</v>
      </c>
      <c r="H59" t="str">
        <f t="shared" si="3"/>
        <v/>
      </c>
      <c r="I59" t="str">
        <f t="shared" si="4"/>
        <v/>
      </c>
      <c r="K59" t="str">
        <f t="shared" si="5"/>
        <v/>
      </c>
    </row>
    <row r="60" spans="1:11" x14ac:dyDescent="0.25">
      <c r="A60" t="s">
        <v>5</v>
      </c>
      <c r="H60" t="str">
        <f t="shared" si="3"/>
        <v/>
      </c>
      <c r="I60" t="str">
        <f t="shared" si="4"/>
        <v/>
      </c>
      <c r="K60" t="str">
        <f t="shared" si="5"/>
        <v/>
      </c>
    </row>
    <row r="61" spans="1:11" x14ac:dyDescent="0.25">
      <c r="A61" t="s">
        <v>2</v>
      </c>
      <c r="B61" t="s">
        <v>37</v>
      </c>
      <c r="H61" t="str">
        <f t="shared" si="3"/>
        <v>market</v>
      </c>
      <c r="I61" t="str">
        <f t="shared" si="4"/>
        <v>Marché</v>
      </c>
      <c r="K61" t="str">
        <f t="shared" si="5"/>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62" spans="1:11" x14ac:dyDescent="0.25">
      <c r="B62" t="s">
        <v>38</v>
      </c>
      <c r="H62" t="str">
        <f t="shared" si="3"/>
        <v/>
      </c>
      <c r="I62" t="str">
        <f t="shared" si="4"/>
        <v/>
      </c>
      <c r="K62" t="str">
        <f t="shared" si="5"/>
        <v/>
      </c>
    </row>
    <row r="63" spans="1:11" x14ac:dyDescent="0.25">
      <c r="B63" t="s">
        <v>545</v>
      </c>
      <c r="H63" t="str">
        <f t="shared" si="3"/>
        <v/>
      </c>
      <c r="I63" t="str">
        <f t="shared" si="4"/>
        <v/>
      </c>
      <c r="K63" t="str">
        <f t="shared" si="5"/>
        <v/>
      </c>
    </row>
    <row r="64" spans="1:11" x14ac:dyDescent="0.25">
      <c r="B64" t="s">
        <v>39</v>
      </c>
      <c r="H64" t="str">
        <f t="shared" si="3"/>
        <v/>
      </c>
      <c r="I64" t="str">
        <f t="shared" si="4"/>
        <v/>
      </c>
      <c r="K64" t="str">
        <f t="shared" si="5"/>
        <v/>
      </c>
    </row>
    <row r="65" spans="1:11" x14ac:dyDescent="0.25">
      <c r="A65" t="s">
        <v>5</v>
      </c>
      <c r="H65" t="str">
        <f t="shared" si="3"/>
        <v/>
      </c>
      <c r="I65" t="str">
        <f t="shared" si="4"/>
        <v/>
      </c>
      <c r="K65" t="str">
        <f t="shared" si="5"/>
        <v/>
      </c>
    </row>
    <row r="66" spans="1:11" x14ac:dyDescent="0.25">
      <c r="A66" t="s">
        <v>2</v>
      </c>
      <c r="B66" t="s">
        <v>40</v>
      </c>
      <c r="H66" t="str">
        <f t="shared" si="3"/>
        <v>militia</v>
      </c>
      <c r="I66" t="str">
        <f t="shared" si="4"/>
        <v>Milice</v>
      </c>
      <c r="K66" t="str">
        <f t="shared" si="5"/>
        <v>&lt;div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67" spans="1:11" x14ac:dyDescent="0.25">
      <c r="B67" t="s">
        <v>41</v>
      </c>
      <c r="H67" t="str">
        <f t="shared" si="3"/>
        <v/>
      </c>
      <c r="I67" t="str">
        <f t="shared" si="4"/>
        <v/>
      </c>
      <c r="K67" t="str">
        <f t="shared" si="5"/>
        <v/>
      </c>
    </row>
    <row r="68" spans="1:11" x14ac:dyDescent="0.25">
      <c r="B68" t="s">
        <v>42</v>
      </c>
      <c r="H68" t="str">
        <f t="shared" si="3"/>
        <v/>
      </c>
      <c r="I68" t="str">
        <f t="shared" si="4"/>
        <v/>
      </c>
      <c r="K68" t="str">
        <f t="shared" si="5"/>
        <v/>
      </c>
    </row>
    <row r="69" spans="1:11" x14ac:dyDescent="0.25">
      <c r="B69" t="s">
        <v>546</v>
      </c>
      <c r="H69" t="str">
        <f t="shared" si="3"/>
        <v/>
      </c>
      <c r="I69" t="str">
        <f t="shared" si="4"/>
        <v/>
      </c>
      <c r="K69" t="str">
        <f t="shared" si="5"/>
        <v/>
      </c>
    </row>
    <row r="70" spans="1:11" x14ac:dyDescent="0.25">
      <c r="A70" t="s">
        <v>5</v>
      </c>
      <c r="H70" t="str">
        <f t="shared" si="3"/>
        <v/>
      </c>
      <c r="I70" t="str">
        <f t="shared" si="4"/>
        <v/>
      </c>
      <c r="K70" t="str">
        <f t="shared" si="5"/>
        <v/>
      </c>
    </row>
    <row r="71" spans="1:11" x14ac:dyDescent="0.25">
      <c r="A71" t="s">
        <v>2</v>
      </c>
      <c r="B71" t="s">
        <v>43</v>
      </c>
      <c r="H71" t="str">
        <f t="shared" si="3"/>
        <v>mine</v>
      </c>
      <c r="I71" t="str">
        <f t="shared" si="4"/>
        <v>Mine</v>
      </c>
      <c r="K71" t="str">
        <f t="shared" si="5"/>
        <v>&lt;div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v>
      </c>
    </row>
    <row r="72" spans="1:11" x14ac:dyDescent="0.25">
      <c r="B72" t="s">
        <v>44</v>
      </c>
      <c r="H72" t="str">
        <f t="shared" si="3"/>
        <v/>
      </c>
      <c r="I72" t="str">
        <f t="shared" si="4"/>
        <v/>
      </c>
      <c r="K72" t="str">
        <f t="shared" si="5"/>
        <v/>
      </c>
    </row>
    <row r="73" spans="1:11" x14ac:dyDescent="0.25">
      <c r="B73" t="s">
        <v>45</v>
      </c>
      <c r="H73" t="str">
        <f t="shared" si="3"/>
        <v/>
      </c>
      <c r="I73" t="str">
        <f t="shared" si="4"/>
        <v/>
      </c>
      <c r="K73" t="str">
        <f t="shared" si="5"/>
        <v/>
      </c>
    </row>
    <row r="74" spans="1:11" x14ac:dyDescent="0.25">
      <c r="B74" t="s">
        <v>547</v>
      </c>
      <c r="H74" t="str">
        <f t="shared" si="3"/>
        <v/>
      </c>
      <c r="I74" t="str">
        <f t="shared" si="4"/>
        <v/>
      </c>
      <c r="K74" t="str">
        <f t="shared" si="5"/>
        <v/>
      </c>
    </row>
    <row r="75" spans="1:11" x14ac:dyDescent="0.25">
      <c r="A75" t="s">
        <v>5</v>
      </c>
      <c r="H75" t="str">
        <f t="shared" si="3"/>
        <v/>
      </c>
      <c r="I75" t="str">
        <f t="shared" si="4"/>
        <v/>
      </c>
      <c r="K75" t="str">
        <f t="shared" si="5"/>
        <v/>
      </c>
    </row>
    <row r="76" spans="1:11" x14ac:dyDescent="0.25">
      <c r="A76" t="s">
        <v>2</v>
      </c>
      <c r="B76" t="s">
        <v>46</v>
      </c>
      <c r="H76" t="str">
        <f t="shared" si="3"/>
        <v>moat</v>
      </c>
      <c r="I76" t="str">
        <f t="shared" si="4"/>
        <v>Douve</v>
      </c>
      <c r="K76" t="str">
        <f t="shared" si="5"/>
        <v>&lt;div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77" spans="1:11" x14ac:dyDescent="0.25">
      <c r="B77" t="s">
        <v>47</v>
      </c>
      <c r="H77" t="str">
        <f t="shared" si="3"/>
        <v/>
      </c>
      <c r="I77" t="str">
        <f t="shared" si="4"/>
        <v/>
      </c>
      <c r="K77" t="str">
        <f t="shared" si="5"/>
        <v/>
      </c>
    </row>
    <row r="78" spans="1:11" x14ac:dyDescent="0.25">
      <c r="B78" t="s">
        <v>48</v>
      </c>
      <c r="H78" t="str">
        <f t="shared" si="3"/>
        <v/>
      </c>
      <c r="I78" t="str">
        <f t="shared" si="4"/>
        <v/>
      </c>
      <c r="K78" t="str">
        <f t="shared" si="5"/>
        <v/>
      </c>
    </row>
    <row r="79" spans="1:11" x14ac:dyDescent="0.25">
      <c r="B79" t="s">
        <v>548</v>
      </c>
      <c r="H79" t="str">
        <f t="shared" si="3"/>
        <v/>
      </c>
      <c r="I79" t="str">
        <f t="shared" si="4"/>
        <v/>
      </c>
      <c r="K79" t="str">
        <f t="shared" si="5"/>
        <v/>
      </c>
    </row>
    <row r="80" spans="1:11" x14ac:dyDescent="0.25">
      <c r="A80" t="s">
        <v>5</v>
      </c>
      <c r="H80" t="str">
        <f t="shared" si="3"/>
        <v/>
      </c>
      <c r="I80" t="str">
        <f t="shared" si="4"/>
        <v/>
      </c>
      <c r="K80" t="str">
        <f t="shared" si="5"/>
        <v/>
      </c>
    </row>
    <row r="81" spans="1:11" x14ac:dyDescent="0.25">
      <c r="A81" t="s">
        <v>2</v>
      </c>
      <c r="B81" t="s">
        <v>49</v>
      </c>
      <c r="H81" t="str">
        <f t="shared" si="3"/>
        <v>moneylender</v>
      </c>
      <c r="I81" t="str">
        <f t="shared" si="4"/>
        <v>Prêteur sur gages</v>
      </c>
      <c r="K81" t="str">
        <f t="shared" si="5"/>
        <v>&lt;div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82" spans="1:11" x14ac:dyDescent="0.25">
      <c r="B82" t="s">
        <v>50</v>
      </c>
      <c r="H82" t="str">
        <f t="shared" si="3"/>
        <v/>
      </c>
      <c r="I82" t="str">
        <f t="shared" si="4"/>
        <v/>
      </c>
      <c r="K82" t="str">
        <f t="shared" si="5"/>
        <v/>
      </c>
    </row>
    <row r="83" spans="1:11" x14ac:dyDescent="0.25">
      <c r="B83" t="s">
        <v>549</v>
      </c>
      <c r="H83" t="str">
        <f t="shared" si="3"/>
        <v/>
      </c>
      <c r="I83" t="str">
        <f t="shared" si="4"/>
        <v/>
      </c>
      <c r="K83" t="str">
        <f t="shared" si="5"/>
        <v/>
      </c>
    </row>
    <row r="84" spans="1:11" x14ac:dyDescent="0.25">
      <c r="B84" t="s">
        <v>550</v>
      </c>
      <c r="H84" t="str">
        <f t="shared" si="3"/>
        <v/>
      </c>
      <c r="I84" t="str">
        <f t="shared" si="4"/>
        <v/>
      </c>
      <c r="K84" t="str">
        <f t="shared" si="5"/>
        <v/>
      </c>
    </row>
    <row r="85" spans="1:11" x14ac:dyDescent="0.25">
      <c r="A85" t="s">
        <v>5</v>
      </c>
      <c r="H85" t="str">
        <f t="shared" si="3"/>
        <v/>
      </c>
      <c r="I85" t="str">
        <f t="shared" si="4"/>
        <v/>
      </c>
      <c r="K85" t="str">
        <f t="shared" si="5"/>
        <v/>
      </c>
    </row>
    <row r="86" spans="1:11" x14ac:dyDescent="0.25">
      <c r="A86" t="s">
        <v>2</v>
      </c>
      <c r="B86" t="s">
        <v>51</v>
      </c>
      <c r="H86" t="str">
        <f t="shared" si="3"/>
        <v>remodel</v>
      </c>
      <c r="I86" t="str">
        <f t="shared" si="4"/>
        <v>Rénovation</v>
      </c>
      <c r="K86" t="str">
        <f t="shared" si="5"/>
        <v>&lt;div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87" spans="1:11" x14ac:dyDescent="0.25">
      <c r="B87" t="s">
        <v>52</v>
      </c>
      <c r="H87" t="str">
        <f t="shared" si="3"/>
        <v/>
      </c>
      <c r="I87" t="str">
        <f t="shared" si="4"/>
        <v/>
      </c>
      <c r="K87" t="str">
        <f t="shared" si="5"/>
        <v/>
      </c>
    </row>
    <row r="88" spans="1:11" x14ac:dyDescent="0.25">
      <c r="B88" t="s">
        <v>551</v>
      </c>
      <c r="H88" t="str">
        <f t="shared" si="3"/>
        <v/>
      </c>
      <c r="I88" t="str">
        <f t="shared" si="4"/>
        <v/>
      </c>
      <c r="K88" t="str">
        <f t="shared" si="5"/>
        <v/>
      </c>
    </row>
    <row r="89" spans="1:11" x14ac:dyDescent="0.25">
      <c r="B89" t="s">
        <v>552</v>
      </c>
      <c r="H89" t="str">
        <f t="shared" si="3"/>
        <v/>
      </c>
      <c r="I89" t="str">
        <f t="shared" si="4"/>
        <v/>
      </c>
      <c r="K89" t="str">
        <f t="shared" si="5"/>
        <v/>
      </c>
    </row>
    <row r="90" spans="1:11" x14ac:dyDescent="0.25">
      <c r="A90" t="s">
        <v>5</v>
      </c>
      <c r="H90" t="str">
        <f t="shared" si="3"/>
        <v/>
      </c>
      <c r="I90" t="str">
        <f t="shared" si="4"/>
        <v/>
      </c>
      <c r="K90" t="str">
        <f t="shared" si="5"/>
        <v/>
      </c>
    </row>
    <row r="91" spans="1:11" x14ac:dyDescent="0.25">
      <c r="A91" t="s">
        <v>2</v>
      </c>
      <c r="B91" t="s">
        <v>53</v>
      </c>
      <c r="H91" t="str">
        <f t="shared" si="3"/>
        <v>smithy</v>
      </c>
      <c r="I91" t="str">
        <f t="shared" si="4"/>
        <v>Forgeron</v>
      </c>
      <c r="K91" t="str">
        <f t="shared" si="5"/>
        <v>&lt;div class="card-text" style="top:73px;"&gt;&lt;div style="font-weight: bold;"&gt;&lt;div style="display:inline;"&gt;&lt;div style="display:inline; font-size:28px;"&gt;+3 Cartes&lt;/div&gt;&lt;/div&gt;&lt;br&gt;&lt;/div&gt;&lt;/div&gt;</v>
      </c>
    </row>
    <row r="92" spans="1:11" x14ac:dyDescent="0.25">
      <c r="B92" t="s">
        <v>54</v>
      </c>
      <c r="H92" t="str">
        <f t="shared" si="3"/>
        <v/>
      </c>
      <c r="I92" t="str">
        <f t="shared" si="4"/>
        <v/>
      </c>
      <c r="K92" t="str">
        <f t="shared" si="5"/>
        <v/>
      </c>
    </row>
    <row r="93" spans="1:11" x14ac:dyDescent="0.25">
      <c r="B93" t="s">
        <v>55</v>
      </c>
      <c r="H93" t="str">
        <f t="shared" si="3"/>
        <v/>
      </c>
      <c r="I93" t="str">
        <f t="shared" si="4"/>
        <v/>
      </c>
      <c r="K93" t="str">
        <f t="shared" si="5"/>
        <v/>
      </c>
    </row>
    <row r="94" spans="1:11" x14ac:dyDescent="0.25">
      <c r="B94" t="s">
        <v>56</v>
      </c>
      <c r="H94" t="str">
        <f t="shared" si="3"/>
        <v/>
      </c>
      <c r="I94" t="str">
        <f t="shared" si="4"/>
        <v/>
      </c>
      <c r="K94" t="str">
        <f t="shared" si="5"/>
        <v/>
      </c>
    </row>
    <row r="95" spans="1:11" x14ac:dyDescent="0.25">
      <c r="A95" t="s">
        <v>5</v>
      </c>
      <c r="H95" t="str">
        <f t="shared" si="3"/>
        <v/>
      </c>
      <c r="I95" t="str">
        <f t="shared" si="4"/>
        <v/>
      </c>
      <c r="K95" t="str">
        <f t="shared" si="5"/>
        <v/>
      </c>
    </row>
    <row r="96" spans="1:11" x14ac:dyDescent="0.25">
      <c r="A96" t="s">
        <v>2</v>
      </c>
      <c r="B96" t="s">
        <v>57</v>
      </c>
      <c r="H96" t="str">
        <f t="shared" si="3"/>
        <v>spy</v>
      </c>
      <c r="I96" t="str">
        <f t="shared" si="4"/>
        <v>Espion</v>
      </c>
      <c r="K96" t="str">
        <f t="shared" si="5"/>
        <v>&lt;div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97" spans="1:11" x14ac:dyDescent="0.25">
      <c r="B97" t="s">
        <v>58</v>
      </c>
      <c r="H97" t="str">
        <f t="shared" ref="H97:H160" si="6">IFERROR(RIGHT(LEFT(B97,IFERROR(FIND(""",",B97),FIND("&gt;'",B97,15)+1)-1),LEN(LEFT(B97,IFERROR(FIND(""",",B97),FIND("&gt;'",B97,15)+1)-1))-(FIND($F$6,B97)+ LEN($F$6)-1)),"")</f>
        <v/>
      </c>
      <c r="I97" t="str">
        <f t="shared" ref="I97:I160" si="7">IFERROR(RIGHT(LEFT(B99,IFERROR(FIND(""",",B99),FIND("&gt;'",B99,15)+1)-1),LEN(LEFT(B99,IFERROR(FIND(""",",B99),FIND("&gt;'",B99,15)+1)-1))-(FIND($F$8,B99)+ LEN($F$8)-1)),"")</f>
        <v/>
      </c>
      <c r="K97" t="str">
        <f t="shared" ref="K97:K160" si="8">SUBSTITUTE(IFERROR(RIGHT(LEFT(B100,IFERROR(FIND(""",",B100),FIND("&gt;'",B100,15)+1)-1),LEN(LEFT(B100,IFERROR(FIND(""",",B100),FIND("&gt;'",B100,15)+1)-1))-(FIND($F$9,B100)+ LEN($F$9)-1)),""),
"\'","'")</f>
        <v/>
      </c>
    </row>
    <row r="98" spans="1:11" x14ac:dyDescent="0.25">
      <c r="B98" t="s">
        <v>59</v>
      </c>
      <c r="H98" t="str">
        <f t="shared" si="6"/>
        <v/>
      </c>
      <c r="I98" t="str">
        <f t="shared" si="7"/>
        <v/>
      </c>
      <c r="K98" t="str">
        <f t="shared" si="8"/>
        <v/>
      </c>
    </row>
    <row r="99" spans="1:11" x14ac:dyDescent="0.25">
      <c r="B99" t="s">
        <v>553</v>
      </c>
      <c r="H99" t="str">
        <f t="shared" si="6"/>
        <v/>
      </c>
      <c r="I99" t="str">
        <f t="shared" si="7"/>
        <v/>
      </c>
      <c r="K99" t="str">
        <f t="shared" si="8"/>
        <v/>
      </c>
    </row>
    <row r="100" spans="1:11" x14ac:dyDescent="0.25">
      <c r="A100" t="s">
        <v>5</v>
      </c>
      <c r="H100" t="str">
        <f t="shared" si="6"/>
        <v/>
      </c>
      <c r="I100" t="str">
        <f t="shared" si="7"/>
        <v/>
      </c>
      <c r="K100" t="str">
        <f t="shared" si="8"/>
        <v/>
      </c>
    </row>
    <row r="101" spans="1:11" x14ac:dyDescent="0.25">
      <c r="A101" t="s">
        <v>2</v>
      </c>
      <c r="B101" t="s">
        <v>60</v>
      </c>
      <c r="H101" t="str">
        <f t="shared" si="6"/>
        <v>thief</v>
      </c>
      <c r="I101" t="str">
        <f t="shared" si="7"/>
        <v>Voleur</v>
      </c>
      <c r="K101" t="str">
        <f t="shared" si="8"/>
        <v>&lt;div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102" spans="1:11" x14ac:dyDescent="0.25">
      <c r="B102" t="s">
        <v>61</v>
      </c>
      <c r="H102" t="str">
        <f t="shared" si="6"/>
        <v/>
      </c>
      <c r="I102" t="str">
        <f t="shared" si="7"/>
        <v/>
      </c>
      <c r="K102" t="str">
        <f t="shared" si="8"/>
        <v/>
      </c>
    </row>
    <row r="103" spans="1:11" x14ac:dyDescent="0.25">
      <c r="B103" t="s">
        <v>62</v>
      </c>
      <c r="H103" t="str">
        <f t="shared" si="6"/>
        <v/>
      </c>
      <c r="I103" t="str">
        <f t="shared" si="7"/>
        <v/>
      </c>
      <c r="K103" t="str">
        <f t="shared" si="8"/>
        <v/>
      </c>
    </row>
    <row r="104" spans="1:11" x14ac:dyDescent="0.25">
      <c r="B104" t="s">
        <v>554</v>
      </c>
      <c r="H104" t="str">
        <f t="shared" si="6"/>
        <v/>
      </c>
      <c r="I104" t="str">
        <f t="shared" si="7"/>
        <v/>
      </c>
      <c r="K104" t="str">
        <f t="shared" si="8"/>
        <v/>
      </c>
    </row>
    <row r="105" spans="1:11" x14ac:dyDescent="0.25">
      <c r="A105" t="s">
        <v>5</v>
      </c>
      <c r="H105" t="str">
        <f t="shared" si="6"/>
        <v/>
      </c>
      <c r="I105" t="str">
        <f t="shared" si="7"/>
        <v/>
      </c>
      <c r="K105" t="str">
        <f t="shared" si="8"/>
        <v/>
      </c>
    </row>
    <row r="106" spans="1:11" x14ac:dyDescent="0.25">
      <c r="A106" t="s">
        <v>2</v>
      </c>
      <c r="B106" t="s">
        <v>63</v>
      </c>
      <c r="H106" t="str">
        <f t="shared" si="6"/>
        <v>throneroom</v>
      </c>
      <c r="I106" t="str">
        <f t="shared" si="7"/>
        <v>Salle du trône</v>
      </c>
      <c r="K106" t="str">
        <f t="shared" si="8"/>
        <v>&lt;div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107" spans="1:11" x14ac:dyDescent="0.25">
      <c r="B107" t="s">
        <v>64</v>
      </c>
      <c r="H107" t="str">
        <f t="shared" si="6"/>
        <v/>
      </c>
      <c r="I107" t="str">
        <f t="shared" si="7"/>
        <v/>
      </c>
      <c r="K107" t="str">
        <f t="shared" si="8"/>
        <v/>
      </c>
    </row>
    <row r="108" spans="1:11" x14ac:dyDescent="0.25">
      <c r="B108" t="s">
        <v>555</v>
      </c>
      <c r="H108" t="str">
        <f t="shared" si="6"/>
        <v/>
      </c>
      <c r="I108" t="str">
        <f t="shared" si="7"/>
        <v/>
      </c>
      <c r="K108" t="str">
        <f t="shared" si="8"/>
        <v/>
      </c>
    </row>
    <row r="109" spans="1:11" x14ac:dyDescent="0.25">
      <c r="B109" t="s">
        <v>65</v>
      </c>
      <c r="H109" t="str">
        <f t="shared" si="6"/>
        <v/>
      </c>
      <c r="I109" t="str">
        <f t="shared" si="7"/>
        <v/>
      </c>
      <c r="K109" t="str">
        <f t="shared" si="8"/>
        <v/>
      </c>
    </row>
    <row r="110" spans="1:11" x14ac:dyDescent="0.25">
      <c r="A110" t="s">
        <v>5</v>
      </c>
      <c r="H110" t="str">
        <f t="shared" si="6"/>
        <v/>
      </c>
      <c r="I110" t="str">
        <f t="shared" si="7"/>
        <v/>
      </c>
      <c r="K110" t="str">
        <f t="shared" si="8"/>
        <v/>
      </c>
    </row>
    <row r="111" spans="1:11" x14ac:dyDescent="0.25">
      <c r="A111" t="s">
        <v>2</v>
      </c>
      <c r="B111" t="s">
        <v>66</v>
      </c>
      <c r="H111" t="str">
        <f t="shared" si="6"/>
        <v>village</v>
      </c>
      <c r="I111" t="str">
        <f t="shared" si="7"/>
        <v>Village</v>
      </c>
      <c r="K111" t="str">
        <f t="shared" si="8"/>
        <v>&lt;div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112" spans="1:11" x14ac:dyDescent="0.25">
      <c r="B112" t="s">
        <v>67</v>
      </c>
      <c r="H112" t="str">
        <f t="shared" si="6"/>
        <v/>
      </c>
      <c r="I112" t="str">
        <f t="shared" si="7"/>
        <v/>
      </c>
      <c r="K112" t="str">
        <f t="shared" si="8"/>
        <v/>
      </c>
    </row>
    <row r="113" spans="1:11" x14ac:dyDescent="0.25">
      <c r="B113" t="s">
        <v>68</v>
      </c>
      <c r="H113" t="str">
        <f t="shared" si="6"/>
        <v/>
      </c>
      <c r="I113" t="str">
        <f t="shared" si="7"/>
        <v/>
      </c>
      <c r="K113" t="str">
        <f t="shared" si="8"/>
        <v/>
      </c>
    </row>
    <row r="114" spans="1:11" x14ac:dyDescent="0.25">
      <c r="B114" t="s">
        <v>69</v>
      </c>
      <c r="H114" t="str">
        <f t="shared" si="6"/>
        <v/>
      </c>
      <c r="I114" t="str">
        <f t="shared" si="7"/>
        <v/>
      </c>
      <c r="K114" t="str">
        <f t="shared" si="8"/>
        <v/>
      </c>
    </row>
    <row r="115" spans="1:11" x14ac:dyDescent="0.25">
      <c r="A115" t="s">
        <v>5</v>
      </c>
      <c r="H115" t="str">
        <f t="shared" si="6"/>
        <v/>
      </c>
      <c r="I115" t="str">
        <f t="shared" si="7"/>
        <v/>
      </c>
      <c r="K115" t="str">
        <f t="shared" si="8"/>
        <v/>
      </c>
    </row>
    <row r="116" spans="1:11" x14ac:dyDescent="0.25">
      <c r="A116" t="s">
        <v>2</v>
      </c>
      <c r="B116" t="s">
        <v>70</v>
      </c>
      <c r="H116" t="str">
        <f t="shared" si="6"/>
        <v>witch</v>
      </c>
      <c r="I116" t="str">
        <f t="shared" si="7"/>
        <v>Sorcière</v>
      </c>
      <c r="K116" t="str">
        <f t="shared" si="8"/>
        <v>&lt;div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117" spans="1:11" x14ac:dyDescent="0.25">
      <c r="B117" t="s">
        <v>71</v>
      </c>
      <c r="H117" t="str">
        <f t="shared" si="6"/>
        <v/>
      </c>
      <c r="I117" t="str">
        <f t="shared" si="7"/>
        <v/>
      </c>
      <c r="K117" t="str">
        <f t="shared" si="8"/>
        <v/>
      </c>
    </row>
    <row r="118" spans="1:11" x14ac:dyDescent="0.25">
      <c r="B118" t="s">
        <v>556</v>
      </c>
      <c r="H118" t="str">
        <f t="shared" si="6"/>
        <v/>
      </c>
      <c r="I118" t="str">
        <f t="shared" si="7"/>
        <v/>
      </c>
      <c r="K118" t="str">
        <f t="shared" si="8"/>
        <v/>
      </c>
    </row>
    <row r="119" spans="1:11" x14ac:dyDescent="0.25">
      <c r="B119" t="s">
        <v>557</v>
      </c>
      <c r="H119" t="str">
        <f t="shared" si="6"/>
        <v/>
      </c>
      <c r="I119" t="str">
        <f t="shared" si="7"/>
        <v/>
      </c>
      <c r="K119" t="str">
        <f t="shared" si="8"/>
        <v/>
      </c>
    </row>
    <row r="120" spans="1:11" x14ac:dyDescent="0.25">
      <c r="A120" t="s">
        <v>5</v>
      </c>
      <c r="H120" t="str">
        <f t="shared" si="6"/>
        <v/>
      </c>
      <c r="I120" t="str">
        <f t="shared" si="7"/>
        <v/>
      </c>
      <c r="K120" t="str">
        <f t="shared" si="8"/>
        <v/>
      </c>
    </row>
    <row r="121" spans="1:11" x14ac:dyDescent="0.25">
      <c r="A121" t="s">
        <v>2</v>
      </c>
      <c r="B121" t="s">
        <v>72</v>
      </c>
      <c r="H121" t="str">
        <f t="shared" si="6"/>
        <v>woodcutter</v>
      </c>
      <c r="I121" t="str">
        <f t="shared" si="7"/>
        <v>Bûcheron</v>
      </c>
      <c r="K121" t="str">
        <f t="shared" si="8"/>
        <v>&lt;div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122" spans="1:11" x14ac:dyDescent="0.25">
      <c r="B122" t="s">
        <v>73</v>
      </c>
      <c r="H122" t="str">
        <f t="shared" si="6"/>
        <v/>
      </c>
      <c r="I122" t="str">
        <f t="shared" si="7"/>
        <v/>
      </c>
      <c r="K122" t="str">
        <f t="shared" si="8"/>
        <v/>
      </c>
    </row>
    <row r="123" spans="1:11" x14ac:dyDescent="0.25">
      <c r="B123" t="s">
        <v>558</v>
      </c>
      <c r="H123" t="str">
        <f t="shared" si="6"/>
        <v/>
      </c>
      <c r="I123" t="str">
        <f t="shared" si="7"/>
        <v/>
      </c>
      <c r="K123" t="str">
        <f t="shared" si="8"/>
        <v/>
      </c>
    </row>
    <row r="124" spans="1:11" x14ac:dyDescent="0.25">
      <c r="B124" t="s">
        <v>74</v>
      </c>
      <c r="H124" t="str">
        <f t="shared" si="6"/>
        <v/>
      </c>
      <c r="I124" t="str">
        <f t="shared" si="7"/>
        <v/>
      </c>
      <c r="K124" t="str">
        <f t="shared" si="8"/>
        <v/>
      </c>
    </row>
    <row r="125" spans="1:11" x14ac:dyDescent="0.25">
      <c r="A125" t="s">
        <v>5</v>
      </c>
      <c r="H125" t="str">
        <f t="shared" si="6"/>
        <v/>
      </c>
      <c r="I125" t="str">
        <f t="shared" si="7"/>
        <v/>
      </c>
      <c r="K125" t="str">
        <f t="shared" si="8"/>
        <v/>
      </c>
    </row>
    <row r="126" spans="1:11" x14ac:dyDescent="0.25">
      <c r="A126" t="s">
        <v>2</v>
      </c>
      <c r="B126" t="s">
        <v>75</v>
      </c>
      <c r="H126" t="str">
        <f t="shared" si="6"/>
        <v>workshop</v>
      </c>
      <c r="I126" t="str">
        <f t="shared" si="7"/>
        <v>Atelier</v>
      </c>
      <c r="K126" t="str">
        <f t="shared" si="8"/>
        <v>&lt;div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127" spans="1:11" x14ac:dyDescent="0.25">
      <c r="B127" t="s">
        <v>76</v>
      </c>
      <c r="H127" t="str">
        <f t="shared" si="6"/>
        <v/>
      </c>
      <c r="I127" t="str">
        <f t="shared" si="7"/>
        <v/>
      </c>
      <c r="K127" t="str">
        <f t="shared" si="8"/>
        <v/>
      </c>
    </row>
    <row r="128" spans="1:11" x14ac:dyDescent="0.25">
      <c r="B128" t="s">
        <v>77</v>
      </c>
      <c r="H128" t="str">
        <f t="shared" si="6"/>
        <v/>
      </c>
      <c r="I128" t="str">
        <f t="shared" si="7"/>
        <v/>
      </c>
      <c r="K128" t="str">
        <f t="shared" si="8"/>
        <v/>
      </c>
    </row>
    <row r="129" spans="1:11" x14ac:dyDescent="0.25">
      <c r="B129" t="s">
        <v>559</v>
      </c>
      <c r="H129" t="str">
        <f t="shared" si="6"/>
        <v/>
      </c>
      <c r="I129" t="str">
        <f t="shared" si="7"/>
        <v/>
      </c>
      <c r="K129" t="str">
        <f t="shared" si="8"/>
        <v/>
      </c>
    </row>
    <row r="130" spans="1:11" x14ac:dyDescent="0.25">
      <c r="A130" t="s">
        <v>5</v>
      </c>
      <c r="H130" t="str">
        <f t="shared" si="6"/>
        <v/>
      </c>
      <c r="I130" t="str">
        <f t="shared" si="7"/>
        <v/>
      </c>
      <c r="K130" t="str">
        <f t="shared" si="8"/>
        <v/>
      </c>
    </row>
    <row r="131" spans="1:11" x14ac:dyDescent="0.25">
      <c r="H131" t="str">
        <f t="shared" si="6"/>
        <v/>
      </c>
      <c r="I131" t="str">
        <f t="shared" si="7"/>
        <v/>
      </c>
      <c r="K131" t="str">
        <f t="shared" si="8"/>
        <v/>
      </c>
    </row>
    <row r="132" spans="1:11" x14ac:dyDescent="0.25">
      <c r="H132" t="str">
        <f t="shared" si="6"/>
        <v/>
      </c>
      <c r="I132" t="str">
        <f t="shared" si="7"/>
        <v/>
      </c>
      <c r="K132" t="str">
        <f t="shared" si="8"/>
        <v/>
      </c>
    </row>
    <row r="133" spans="1:11" x14ac:dyDescent="0.25">
      <c r="H133" t="str">
        <f t="shared" si="6"/>
        <v/>
      </c>
      <c r="I133" t="str">
        <f t="shared" si="7"/>
        <v/>
      </c>
      <c r="K133" t="str">
        <f t="shared" si="8"/>
        <v/>
      </c>
    </row>
    <row r="134" spans="1:11" x14ac:dyDescent="0.25">
      <c r="H134" t="str">
        <f t="shared" si="6"/>
        <v/>
      </c>
      <c r="I134" t="str">
        <f t="shared" si="7"/>
        <v/>
      </c>
      <c r="K134" t="str">
        <f t="shared" si="8"/>
        <v/>
      </c>
    </row>
    <row r="135" spans="1:11" x14ac:dyDescent="0.25">
      <c r="H135" t="str">
        <f t="shared" si="6"/>
        <v/>
      </c>
      <c r="I135" t="str">
        <f t="shared" si="7"/>
        <v/>
      </c>
      <c r="K135" t="str">
        <f t="shared" si="8"/>
        <v/>
      </c>
    </row>
    <row r="136" spans="1:11" x14ac:dyDescent="0.25">
      <c r="H136" t="str">
        <f t="shared" si="6"/>
        <v/>
      </c>
      <c r="I136" t="str">
        <f t="shared" si="7"/>
        <v/>
      </c>
      <c r="K136" t="str">
        <f t="shared" si="8"/>
        <v/>
      </c>
    </row>
    <row r="137" spans="1:11" x14ac:dyDescent="0.25">
      <c r="H137" t="str">
        <f t="shared" si="6"/>
        <v/>
      </c>
      <c r="I137" t="str">
        <f t="shared" si="7"/>
        <v/>
      </c>
      <c r="K137" t="str">
        <f t="shared" si="8"/>
        <v/>
      </c>
    </row>
    <row r="138" spans="1:11" x14ac:dyDescent="0.25">
      <c r="H138" t="str">
        <f t="shared" si="6"/>
        <v/>
      </c>
      <c r="I138" t="str">
        <f t="shared" si="7"/>
        <v/>
      </c>
      <c r="K138" t="str">
        <f t="shared" si="8"/>
        <v/>
      </c>
    </row>
    <row r="139" spans="1:11" x14ac:dyDescent="0.25">
      <c r="H139" t="str">
        <f t="shared" si="6"/>
        <v/>
      </c>
      <c r="I139" t="str">
        <f t="shared" si="7"/>
        <v/>
      </c>
      <c r="K139" t="str">
        <f t="shared" si="8"/>
        <v/>
      </c>
    </row>
    <row r="140" spans="1:11" x14ac:dyDescent="0.25">
      <c r="H140" t="str">
        <f t="shared" si="6"/>
        <v/>
      </c>
      <c r="I140" t="str">
        <f t="shared" si="7"/>
        <v/>
      </c>
      <c r="K140" t="str">
        <f t="shared" si="8"/>
        <v/>
      </c>
    </row>
    <row r="141" spans="1:11" x14ac:dyDescent="0.25">
      <c r="H141" t="str">
        <f t="shared" si="6"/>
        <v/>
      </c>
      <c r="I141" t="str">
        <f t="shared" si="7"/>
        <v/>
      </c>
      <c r="K141" t="str">
        <f t="shared" si="8"/>
        <v/>
      </c>
    </row>
    <row r="142" spans="1:11" x14ac:dyDescent="0.25">
      <c r="H142" t="str">
        <f t="shared" si="6"/>
        <v/>
      </c>
      <c r="I142" t="str">
        <f t="shared" si="7"/>
        <v/>
      </c>
      <c r="K142" t="str">
        <f t="shared" si="8"/>
        <v/>
      </c>
    </row>
    <row r="143" spans="1:11" x14ac:dyDescent="0.25">
      <c r="H143" t="str">
        <f t="shared" si="6"/>
        <v/>
      </c>
      <c r="I143" t="str">
        <f t="shared" si="7"/>
        <v/>
      </c>
      <c r="K143" t="str">
        <f t="shared" si="8"/>
        <v/>
      </c>
    </row>
    <row r="144" spans="1:11" x14ac:dyDescent="0.25">
      <c r="H144" t="str">
        <f t="shared" si="6"/>
        <v/>
      </c>
      <c r="I144" t="str">
        <f t="shared" si="7"/>
        <v/>
      </c>
      <c r="K144" t="str">
        <f t="shared" si="8"/>
        <v/>
      </c>
    </row>
    <row r="145" spans="8:11" x14ac:dyDescent="0.25">
      <c r="H145" t="str">
        <f t="shared" si="6"/>
        <v/>
      </c>
      <c r="I145" t="str">
        <f t="shared" si="7"/>
        <v/>
      </c>
      <c r="K145" t="str">
        <f t="shared" si="8"/>
        <v/>
      </c>
    </row>
    <row r="146" spans="8:11" x14ac:dyDescent="0.25">
      <c r="H146" t="str">
        <f t="shared" si="6"/>
        <v/>
      </c>
      <c r="I146" t="str">
        <f t="shared" si="7"/>
        <v/>
      </c>
      <c r="K146" t="str">
        <f t="shared" si="8"/>
        <v/>
      </c>
    </row>
    <row r="147" spans="8:11" x14ac:dyDescent="0.25">
      <c r="H147" t="str">
        <f t="shared" si="6"/>
        <v/>
      </c>
      <c r="I147" t="str">
        <f t="shared" si="7"/>
        <v/>
      </c>
      <c r="K147" t="str">
        <f t="shared" si="8"/>
        <v/>
      </c>
    </row>
    <row r="148" spans="8:11" x14ac:dyDescent="0.25">
      <c r="H148" t="str">
        <f t="shared" si="6"/>
        <v/>
      </c>
      <c r="I148" t="str">
        <f t="shared" si="7"/>
        <v/>
      </c>
      <c r="K148" t="str">
        <f t="shared" si="8"/>
        <v/>
      </c>
    </row>
    <row r="149" spans="8:11" x14ac:dyDescent="0.25">
      <c r="H149" t="str">
        <f t="shared" si="6"/>
        <v/>
      </c>
      <c r="I149" t="str">
        <f t="shared" si="7"/>
        <v/>
      </c>
      <c r="K149" t="str">
        <f t="shared" si="8"/>
        <v/>
      </c>
    </row>
    <row r="150" spans="8:11" x14ac:dyDescent="0.25">
      <c r="H150" t="str">
        <f t="shared" si="6"/>
        <v/>
      </c>
      <c r="I150" t="str">
        <f t="shared" si="7"/>
        <v/>
      </c>
      <c r="K150" t="str">
        <f t="shared" si="8"/>
        <v/>
      </c>
    </row>
    <row r="151" spans="8:11" x14ac:dyDescent="0.25">
      <c r="H151" t="str">
        <f t="shared" si="6"/>
        <v/>
      </c>
      <c r="I151" t="str">
        <f t="shared" si="7"/>
        <v/>
      </c>
      <c r="K151" t="str">
        <f t="shared" si="8"/>
        <v/>
      </c>
    </row>
    <row r="152" spans="8:11" x14ac:dyDescent="0.25">
      <c r="H152" t="str">
        <f t="shared" si="6"/>
        <v/>
      </c>
      <c r="I152" t="str">
        <f t="shared" si="7"/>
        <v/>
      </c>
      <c r="K152" t="str">
        <f t="shared" si="8"/>
        <v/>
      </c>
    </row>
    <row r="153" spans="8:11" x14ac:dyDescent="0.25">
      <c r="H153" t="str">
        <f t="shared" si="6"/>
        <v/>
      </c>
      <c r="I153" t="str">
        <f t="shared" si="7"/>
        <v/>
      </c>
      <c r="K153" t="str">
        <f t="shared" si="8"/>
        <v/>
      </c>
    </row>
    <row r="154" spans="8:11" x14ac:dyDescent="0.25">
      <c r="H154" t="str">
        <f t="shared" si="6"/>
        <v/>
      </c>
      <c r="I154" t="str">
        <f t="shared" si="7"/>
        <v/>
      </c>
      <c r="K154" t="str">
        <f t="shared" si="8"/>
        <v/>
      </c>
    </row>
    <row r="155" spans="8:11" x14ac:dyDescent="0.25">
      <c r="H155" t="str">
        <f t="shared" si="6"/>
        <v/>
      </c>
      <c r="I155" t="str">
        <f t="shared" si="7"/>
        <v/>
      </c>
      <c r="K155" t="str">
        <f t="shared" si="8"/>
        <v/>
      </c>
    </row>
    <row r="156" spans="8:11" x14ac:dyDescent="0.25">
      <c r="H156" t="str">
        <f t="shared" si="6"/>
        <v/>
      </c>
      <c r="I156" t="str">
        <f t="shared" si="7"/>
        <v/>
      </c>
      <c r="K156" t="str">
        <f t="shared" si="8"/>
        <v/>
      </c>
    </row>
    <row r="157" spans="8:11" x14ac:dyDescent="0.25">
      <c r="H157" t="str">
        <f t="shared" si="6"/>
        <v/>
      </c>
      <c r="I157" t="str">
        <f t="shared" si="7"/>
        <v/>
      </c>
      <c r="K157" t="str">
        <f t="shared" si="8"/>
        <v/>
      </c>
    </row>
    <row r="158" spans="8:11" x14ac:dyDescent="0.25">
      <c r="H158" t="str">
        <f t="shared" si="6"/>
        <v/>
      </c>
      <c r="I158" t="str">
        <f t="shared" si="7"/>
        <v/>
      </c>
      <c r="K158" t="str">
        <f t="shared" si="8"/>
        <v/>
      </c>
    </row>
    <row r="159" spans="8:11" x14ac:dyDescent="0.25">
      <c r="H159" t="str">
        <f t="shared" si="6"/>
        <v/>
      </c>
      <c r="I159" t="str">
        <f t="shared" si="7"/>
        <v/>
      </c>
      <c r="K159" t="str">
        <f t="shared" si="8"/>
        <v/>
      </c>
    </row>
    <row r="160" spans="8:11" x14ac:dyDescent="0.25">
      <c r="H160" t="str">
        <f t="shared" si="6"/>
        <v/>
      </c>
      <c r="I160" t="str">
        <f t="shared" si="7"/>
        <v/>
      </c>
      <c r="K160" t="str">
        <f t="shared" si="8"/>
        <v/>
      </c>
    </row>
    <row r="161" spans="1:11" x14ac:dyDescent="0.25">
      <c r="H161" t="str">
        <f t="shared" ref="H161:H224" si="9">IFERROR(RIGHT(LEFT(B161,IFERROR(FIND(""",",B161),FIND("&gt;'",B161,15)+1)-1),LEN(LEFT(B161,IFERROR(FIND(""",",B161),FIND("&gt;'",B161,15)+1)-1))-(FIND($F$6,B161)+ LEN($F$6)-1)),"")</f>
        <v/>
      </c>
      <c r="I161" t="str">
        <f t="shared" ref="I161:I224" si="10">IFERROR(RIGHT(LEFT(B163,IFERROR(FIND(""",",B163),FIND("&gt;'",B163,15)+1)-1),LEN(LEFT(B163,IFERROR(FIND(""",",B163),FIND("&gt;'",B163,15)+1)-1))-(FIND($F$8,B163)+ LEN($F$8)-1)),"")</f>
        <v/>
      </c>
      <c r="K161" t="str">
        <f t="shared" ref="K161:K224" si="11">SUBSTITUTE(IFERROR(RIGHT(LEFT(B164,IFERROR(FIND(""",",B164),FIND("&gt;'",B164,15)+1)-1),LEN(LEFT(B164,IFERROR(FIND(""",",B164),FIND("&gt;'",B164,15)+1)-1))-(FIND($F$9,B164)+ LEN($F$9)-1)),""),
"\'","'")</f>
        <v/>
      </c>
    </row>
    <row r="162" spans="1:11" x14ac:dyDescent="0.25">
      <c r="H162" t="str">
        <f t="shared" si="9"/>
        <v/>
      </c>
      <c r="I162" t="str">
        <f t="shared" si="10"/>
        <v/>
      </c>
      <c r="K162" t="str">
        <f t="shared" si="11"/>
        <v/>
      </c>
    </row>
    <row r="163" spans="1:11" x14ac:dyDescent="0.25">
      <c r="H163" t="str">
        <f t="shared" si="9"/>
        <v/>
      </c>
      <c r="I163" t="str">
        <f t="shared" si="10"/>
        <v/>
      </c>
      <c r="K163" t="str">
        <f t="shared" si="11"/>
        <v/>
      </c>
    </row>
    <row r="164" spans="1:11" x14ac:dyDescent="0.25">
      <c r="H164" t="str">
        <f t="shared" si="9"/>
        <v/>
      </c>
      <c r="I164" t="str">
        <f t="shared" si="10"/>
        <v/>
      </c>
      <c r="K164" t="str">
        <f t="shared" si="11"/>
        <v/>
      </c>
    </row>
    <row r="165" spans="1:11" x14ac:dyDescent="0.25">
      <c r="H165" t="str">
        <f t="shared" si="9"/>
        <v/>
      </c>
      <c r="I165" t="str">
        <f t="shared" si="10"/>
        <v/>
      </c>
      <c r="K165" t="str">
        <f t="shared" si="11"/>
        <v/>
      </c>
    </row>
    <row r="166" spans="1:11" x14ac:dyDescent="0.25">
      <c r="A166" t="s">
        <v>2</v>
      </c>
      <c r="B166" t="s">
        <v>78</v>
      </c>
      <c r="H166" t="str">
        <f t="shared" si="9"/>
        <v>artisan</v>
      </c>
      <c r="I166" t="str">
        <f t="shared" si="10"/>
        <v>Artisan</v>
      </c>
      <c r="K166" t="str">
        <f t="shared" si="11"/>
        <v>&lt;div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167" spans="1:11" x14ac:dyDescent="0.25">
      <c r="B167" t="s">
        <v>79</v>
      </c>
      <c r="H167" t="str">
        <f t="shared" si="9"/>
        <v/>
      </c>
      <c r="I167" t="str">
        <f t="shared" si="10"/>
        <v/>
      </c>
      <c r="K167" t="str">
        <f t="shared" si="11"/>
        <v/>
      </c>
    </row>
    <row r="168" spans="1:11" x14ac:dyDescent="0.25">
      <c r="B168" t="s">
        <v>80</v>
      </c>
      <c r="H168" t="str">
        <f t="shared" si="9"/>
        <v/>
      </c>
      <c r="I168" t="str">
        <f t="shared" si="10"/>
        <v/>
      </c>
      <c r="K168" t="str">
        <f t="shared" si="11"/>
        <v/>
      </c>
    </row>
    <row r="169" spans="1:11" x14ac:dyDescent="0.25">
      <c r="B169" t="s">
        <v>560</v>
      </c>
      <c r="H169" t="str">
        <f t="shared" si="9"/>
        <v/>
      </c>
      <c r="I169" t="str">
        <f t="shared" si="10"/>
        <v/>
      </c>
      <c r="K169" t="str">
        <f t="shared" si="11"/>
        <v/>
      </c>
    </row>
    <row r="170" spans="1:11" x14ac:dyDescent="0.25">
      <c r="A170" t="s">
        <v>5</v>
      </c>
      <c r="H170" t="str">
        <f t="shared" si="9"/>
        <v/>
      </c>
      <c r="I170" t="str">
        <f t="shared" si="10"/>
        <v/>
      </c>
      <c r="K170" t="str">
        <f t="shared" si="11"/>
        <v/>
      </c>
    </row>
    <row r="171" spans="1:11" x14ac:dyDescent="0.25">
      <c r="A171" t="s">
        <v>2</v>
      </c>
      <c r="B171" t="s">
        <v>81</v>
      </c>
      <c r="H171" t="str">
        <f t="shared" si="9"/>
        <v>merchant</v>
      </c>
      <c r="I171" t="str">
        <f t="shared" si="10"/>
        <v>Marchand</v>
      </c>
      <c r="K171" t="str">
        <f t="shared" si="11"/>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72" spans="1:11" x14ac:dyDescent="0.25">
      <c r="B172" t="s">
        <v>82</v>
      </c>
      <c r="H172" t="str">
        <f t="shared" si="9"/>
        <v/>
      </c>
      <c r="I172" t="str">
        <f t="shared" si="10"/>
        <v/>
      </c>
      <c r="K172" t="str">
        <f t="shared" si="11"/>
        <v/>
      </c>
    </row>
    <row r="173" spans="1:11" x14ac:dyDescent="0.25">
      <c r="B173" t="s">
        <v>83</v>
      </c>
      <c r="H173" t="str">
        <f t="shared" si="9"/>
        <v/>
      </c>
      <c r="I173" t="str">
        <f t="shared" si="10"/>
        <v/>
      </c>
      <c r="K173" t="str">
        <f t="shared" si="11"/>
        <v/>
      </c>
    </row>
    <row r="174" spans="1:11" x14ac:dyDescent="0.25">
      <c r="B174" t="s">
        <v>561</v>
      </c>
      <c r="H174" t="str">
        <f t="shared" si="9"/>
        <v/>
      </c>
      <c r="I174" t="str">
        <f t="shared" si="10"/>
        <v/>
      </c>
      <c r="K174" t="str">
        <f t="shared" si="11"/>
        <v/>
      </c>
    </row>
    <row r="175" spans="1:11" x14ac:dyDescent="0.25">
      <c r="A175" t="s">
        <v>5</v>
      </c>
      <c r="H175" t="str">
        <f t="shared" si="9"/>
        <v/>
      </c>
      <c r="I175" t="str">
        <f t="shared" si="10"/>
        <v/>
      </c>
      <c r="K175" t="str">
        <f t="shared" si="11"/>
        <v/>
      </c>
    </row>
    <row r="176" spans="1:11" x14ac:dyDescent="0.25">
      <c r="A176" t="s">
        <v>2</v>
      </c>
      <c r="B176" t="s">
        <v>84</v>
      </c>
      <c r="H176" t="str">
        <f t="shared" si="9"/>
        <v>vassal</v>
      </c>
      <c r="I176" t="str">
        <f t="shared" si="10"/>
        <v>Vassal</v>
      </c>
      <c r="K176" t="str">
        <f t="shared" si="11"/>
        <v>&lt;div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77" spans="1:11" x14ac:dyDescent="0.25">
      <c r="B177" t="s">
        <v>85</v>
      </c>
      <c r="H177" t="str">
        <f t="shared" si="9"/>
        <v/>
      </c>
      <c r="I177" t="str">
        <f t="shared" si="10"/>
        <v/>
      </c>
      <c r="K177" t="str">
        <f t="shared" si="11"/>
        <v/>
      </c>
    </row>
    <row r="178" spans="1:11" x14ac:dyDescent="0.25">
      <c r="B178" t="s">
        <v>86</v>
      </c>
      <c r="H178" t="str">
        <f t="shared" si="9"/>
        <v/>
      </c>
      <c r="I178" t="str">
        <f t="shared" si="10"/>
        <v/>
      </c>
      <c r="K178" t="str">
        <f t="shared" si="11"/>
        <v/>
      </c>
    </row>
    <row r="179" spans="1:11" x14ac:dyDescent="0.25">
      <c r="B179" t="s">
        <v>562</v>
      </c>
      <c r="H179" t="str">
        <f t="shared" si="9"/>
        <v/>
      </c>
      <c r="I179" t="str">
        <f t="shared" si="10"/>
        <v/>
      </c>
      <c r="K179" t="str">
        <f t="shared" si="11"/>
        <v/>
      </c>
    </row>
    <row r="180" spans="1:11" x14ac:dyDescent="0.25">
      <c r="A180" t="s">
        <v>5</v>
      </c>
      <c r="H180" t="str">
        <f t="shared" si="9"/>
        <v/>
      </c>
      <c r="I180" t="str">
        <f t="shared" si="10"/>
        <v/>
      </c>
      <c r="K180" t="str">
        <f t="shared" si="11"/>
        <v/>
      </c>
    </row>
    <row r="181" spans="1:11" x14ac:dyDescent="0.25">
      <c r="A181" t="s">
        <v>2</v>
      </c>
      <c r="B181" t="s">
        <v>87</v>
      </c>
      <c r="H181" t="str">
        <f t="shared" si="9"/>
        <v>bandit</v>
      </c>
      <c r="I181" t="str">
        <f t="shared" si="10"/>
        <v>Bandit</v>
      </c>
      <c r="K181" t="str">
        <f t="shared" si="11"/>
        <v>&lt;div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82" spans="1:11" x14ac:dyDescent="0.25">
      <c r="B182" t="s">
        <v>88</v>
      </c>
      <c r="H182" t="str">
        <f t="shared" si="9"/>
        <v/>
      </c>
      <c r="I182" t="str">
        <f t="shared" si="10"/>
        <v/>
      </c>
      <c r="K182" t="str">
        <f t="shared" si="11"/>
        <v/>
      </c>
    </row>
    <row r="183" spans="1:11" x14ac:dyDescent="0.25">
      <c r="B183" t="s">
        <v>89</v>
      </c>
      <c r="H183" t="str">
        <f t="shared" si="9"/>
        <v/>
      </c>
      <c r="I183" t="str">
        <f t="shared" si="10"/>
        <v/>
      </c>
      <c r="K183" t="str">
        <f t="shared" si="11"/>
        <v/>
      </c>
    </row>
    <row r="184" spans="1:11" x14ac:dyDescent="0.25">
      <c r="B184" t="s">
        <v>563</v>
      </c>
      <c r="H184" t="str">
        <f t="shared" si="9"/>
        <v/>
      </c>
      <c r="I184" t="str">
        <f t="shared" si="10"/>
        <v/>
      </c>
      <c r="K184" t="str">
        <f t="shared" si="11"/>
        <v/>
      </c>
    </row>
    <row r="185" spans="1:11" x14ac:dyDescent="0.25">
      <c r="A185" t="s">
        <v>5</v>
      </c>
      <c r="H185" t="str">
        <f t="shared" si="9"/>
        <v/>
      </c>
      <c r="I185" t="str">
        <f t="shared" si="10"/>
        <v/>
      </c>
      <c r="K185" t="str">
        <f t="shared" si="11"/>
        <v/>
      </c>
    </row>
    <row r="186" spans="1:11" x14ac:dyDescent="0.25">
      <c r="A186" t="s">
        <v>2</v>
      </c>
      <c r="B186" t="s">
        <v>90</v>
      </c>
      <c r="H186" t="str">
        <f t="shared" si="9"/>
        <v>poacher</v>
      </c>
      <c r="I186" t="str">
        <f t="shared" si="10"/>
        <v>Braconnier</v>
      </c>
      <c r="K186" t="str">
        <f t="shared" si="11"/>
        <v>&lt;div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87" spans="1:11" x14ac:dyDescent="0.25">
      <c r="B187" t="s">
        <v>91</v>
      </c>
      <c r="H187" t="str">
        <f t="shared" si="9"/>
        <v/>
      </c>
      <c r="I187" t="str">
        <f t="shared" si="10"/>
        <v/>
      </c>
      <c r="K187" t="str">
        <f t="shared" si="11"/>
        <v/>
      </c>
    </row>
    <row r="188" spans="1:11" x14ac:dyDescent="0.25">
      <c r="B188" t="s">
        <v>92</v>
      </c>
      <c r="H188" t="str">
        <f t="shared" si="9"/>
        <v/>
      </c>
      <c r="I188" t="str">
        <f t="shared" si="10"/>
        <v/>
      </c>
      <c r="K188" t="str">
        <f t="shared" si="11"/>
        <v/>
      </c>
    </row>
    <row r="189" spans="1:11" x14ac:dyDescent="0.25">
      <c r="B189" t="s">
        <v>564</v>
      </c>
      <c r="H189" t="str">
        <f t="shared" si="9"/>
        <v/>
      </c>
      <c r="I189" t="str">
        <f t="shared" si="10"/>
        <v/>
      </c>
      <c r="K189" t="str">
        <f t="shared" si="11"/>
        <v/>
      </c>
    </row>
    <row r="190" spans="1:11" x14ac:dyDescent="0.25">
      <c r="A190" t="s">
        <v>5</v>
      </c>
      <c r="H190" t="str">
        <f t="shared" si="9"/>
        <v/>
      </c>
      <c r="I190" t="str">
        <f t="shared" si="10"/>
        <v/>
      </c>
      <c r="K190" t="str">
        <f t="shared" si="11"/>
        <v/>
      </c>
    </row>
    <row r="191" spans="1:11" x14ac:dyDescent="0.25">
      <c r="A191" t="s">
        <v>2</v>
      </c>
      <c r="B191" t="s">
        <v>93</v>
      </c>
      <c r="H191" t="str">
        <f t="shared" si="9"/>
        <v>harbinger</v>
      </c>
      <c r="I191" t="str">
        <f t="shared" si="10"/>
        <v>Présage</v>
      </c>
      <c r="K191" t="str">
        <f t="shared" si="11"/>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92" spans="1:11" x14ac:dyDescent="0.25">
      <c r="B192" t="s">
        <v>94</v>
      </c>
      <c r="H192" t="str">
        <f t="shared" si="9"/>
        <v/>
      </c>
      <c r="I192" t="str">
        <f t="shared" si="10"/>
        <v/>
      </c>
      <c r="K192" t="str">
        <f t="shared" si="11"/>
        <v/>
      </c>
    </row>
    <row r="193" spans="1:11" x14ac:dyDescent="0.25">
      <c r="B193" t="s">
        <v>565</v>
      </c>
      <c r="H193" t="str">
        <f t="shared" si="9"/>
        <v/>
      </c>
      <c r="I193" t="str">
        <f t="shared" si="10"/>
        <v/>
      </c>
      <c r="K193" t="str">
        <f t="shared" si="11"/>
        <v/>
      </c>
    </row>
    <row r="194" spans="1:11" x14ac:dyDescent="0.25">
      <c r="B194" t="s">
        <v>566</v>
      </c>
      <c r="H194" t="str">
        <f t="shared" si="9"/>
        <v/>
      </c>
      <c r="I194" t="str">
        <f t="shared" si="10"/>
        <v/>
      </c>
      <c r="K194" t="str">
        <f t="shared" si="11"/>
        <v/>
      </c>
    </row>
    <row r="195" spans="1:11" x14ac:dyDescent="0.25">
      <c r="A195" t="s">
        <v>5</v>
      </c>
      <c r="H195" t="str">
        <f t="shared" si="9"/>
        <v/>
      </c>
      <c r="I195" t="str">
        <f t="shared" si="10"/>
        <v/>
      </c>
      <c r="K195" t="str">
        <f t="shared" si="11"/>
        <v/>
      </c>
    </row>
    <row r="196" spans="1:11" x14ac:dyDescent="0.25">
      <c r="A196" t="s">
        <v>2</v>
      </c>
      <c r="B196" t="s">
        <v>95</v>
      </c>
      <c r="H196" t="str">
        <f t="shared" si="9"/>
        <v>sentry</v>
      </c>
      <c r="I196" t="str">
        <f t="shared" si="10"/>
        <v>Sentinelle</v>
      </c>
      <c r="K196" t="str">
        <f t="shared" si="11"/>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97" spans="1:11" x14ac:dyDescent="0.25">
      <c r="B197" t="s">
        <v>96</v>
      </c>
      <c r="H197" t="str">
        <f t="shared" si="9"/>
        <v/>
      </c>
      <c r="I197" t="str">
        <f t="shared" si="10"/>
        <v/>
      </c>
      <c r="K197" t="str">
        <f t="shared" si="11"/>
        <v/>
      </c>
    </row>
    <row r="198" spans="1:11" x14ac:dyDescent="0.25">
      <c r="B198" t="s">
        <v>97</v>
      </c>
      <c r="H198" t="str">
        <f t="shared" si="9"/>
        <v/>
      </c>
      <c r="I198" t="str">
        <f t="shared" si="10"/>
        <v/>
      </c>
      <c r="K198" t="str">
        <f t="shared" si="11"/>
        <v/>
      </c>
    </row>
    <row r="199" spans="1:11" x14ac:dyDescent="0.25">
      <c r="B199" t="s">
        <v>567</v>
      </c>
      <c r="H199" t="str">
        <f t="shared" si="9"/>
        <v/>
      </c>
      <c r="I199" t="str">
        <f t="shared" si="10"/>
        <v/>
      </c>
      <c r="K199" t="str">
        <f t="shared" si="11"/>
        <v/>
      </c>
    </row>
    <row r="200" spans="1:11" x14ac:dyDescent="0.25">
      <c r="A200" t="s">
        <v>5</v>
      </c>
      <c r="H200" t="str">
        <f t="shared" si="9"/>
        <v/>
      </c>
      <c r="I200" t="str">
        <f t="shared" si="10"/>
        <v/>
      </c>
      <c r="K200" t="str">
        <f t="shared" si="11"/>
        <v/>
      </c>
    </row>
    <row r="201" spans="1:11" x14ac:dyDescent="0.25">
      <c r="A201" t="s">
        <v>2</v>
      </c>
      <c r="B201" t="s">
        <v>98</v>
      </c>
      <c r="H201" t="str">
        <f t="shared" si="9"/>
        <v>alchemist</v>
      </c>
      <c r="I201" t="str">
        <f t="shared" si="10"/>
        <v>Alchimiste</v>
      </c>
      <c r="K201" t="str">
        <f t="shared" si="11"/>
        <v>&lt;div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202" spans="1:11" x14ac:dyDescent="0.25">
      <c r="B202" t="s">
        <v>99</v>
      </c>
      <c r="H202" t="str">
        <f t="shared" si="9"/>
        <v/>
      </c>
      <c r="I202" t="str">
        <f t="shared" si="10"/>
        <v/>
      </c>
      <c r="K202" t="str">
        <f t="shared" si="11"/>
        <v/>
      </c>
    </row>
    <row r="203" spans="1:11" x14ac:dyDescent="0.25">
      <c r="B203" t="s">
        <v>100</v>
      </c>
      <c r="H203" t="str">
        <f t="shared" si="9"/>
        <v/>
      </c>
      <c r="I203" t="str">
        <f t="shared" si="10"/>
        <v/>
      </c>
      <c r="K203" t="str">
        <f t="shared" si="11"/>
        <v/>
      </c>
    </row>
    <row r="204" spans="1:11" x14ac:dyDescent="0.25">
      <c r="B204" t="s">
        <v>568</v>
      </c>
      <c r="H204" t="str">
        <f t="shared" si="9"/>
        <v/>
      </c>
      <c r="I204" t="str">
        <f t="shared" si="10"/>
        <v/>
      </c>
      <c r="K204" t="str">
        <f t="shared" si="11"/>
        <v/>
      </c>
    </row>
    <row r="205" spans="1:11" x14ac:dyDescent="0.25">
      <c r="A205" t="s">
        <v>5</v>
      </c>
      <c r="H205" t="str">
        <f t="shared" si="9"/>
        <v/>
      </c>
      <c r="I205" t="str">
        <f t="shared" si="10"/>
        <v/>
      </c>
      <c r="K205" t="str">
        <f t="shared" si="11"/>
        <v/>
      </c>
    </row>
    <row r="206" spans="1:11" x14ac:dyDescent="0.25">
      <c r="A206" t="s">
        <v>2</v>
      </c>
      <c r="B206" t="s">
        <v>101</v>
      </c>
      <c r="H206" t="str">
        <f t="shared" si="9"/>
        <v>apothecary</v>
      </c>
      <c r="I206" t="str">
        <f t="shared" si="10"/>
        <v>Apothicaire</v>
      </c>
      <c r="K206" t="str">
        <f t="shared" si="11"/>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207" spans="1:11" x14ac:dyDescent="0.25">
      <c r="B207" t="s">
        <v>102</v>
      </c>
      <c r="H207" t="str">
        <f t="shared" si="9"/>
        <v/>
      </c>
      <c r="I207" t="str">
        <f t="shared" si="10"/>
        <v/>
      </c>
      <c r="K207" t="str">
        <f t="shared" si="11"/>
        <v/>
      </c>
    </row>
    <row r="208" spans="1:11" x14ac:dyDescent="0.25">
      <c r="B208" t="s">
        <v>103</v>
      </c>
      <c r="H208" t="str">
        <f t="shared" si="9"/>
        <v/>
      </c>
      <c r="I208" t="str">
        <f t="shared" si="10"/>
        <v/>
      </c>
      <c r="K208" t="str">
        <f t="shared" si="11"/>
        <v/>
      </c>
    </row>
    <row r="209" spans="1:11" x14ac:dyDescent="0.25">
      <c r="B209" t="s">
        <v>569</v>
      </c>
      <c r="H209" t="str">
        <f t="shared" si="9"/>
        <v/>
      </c>
      <c r="I209" t="str">
        <f t="shared" si="10"/>
        <v/>
      </c>
      <c r="K209" t="str">
        <f t="shared" si="11"/>
        <v/>
      </c>
    </row>
    <row r="210" spans="1:11" x14ac:dyDescent="0.25">
      <c r="A210" t="s">
        <v>5</v>
      </c>
      <c r="H210" t="str">
        <f t="shared" si="9"/>
        <v/>
      </c>
      <c r="I210" t="str">
        <f t="shared" si="10"/>
        <v/>
      </c>
      <c r="K210" t="str">
        <f t="shared" si="11"/>
        <v/>
      </c>
    </row>
    <row r="211" spans="1:11" x14ac:dyDescent="0.25">
      <c r="A211" t="s">
        <v>2</v>
      </c>
      <c r="B211" t="s">
        <v>104</v>
      </c>
      <c r="H211" t="str">
        <f t="shared" si="9"/>
        <v>apprentice</v>
      </c>
      <c r="I211" t="str">
        <f t="shared" si="10"/>
        <v>Apprenti</v>
      </c>
      <c r="K211" t="str">
        <f t="shared" si="11"/>
        <v>&lt;div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212" spans="1:11" x14ac:dyDescent="0.25">
      <c r="B212" t="s">
        <v>105</v>
      </c>
      <c r="H212" t="str">
        <f t="shared" si="9"/>
        <v/>
      </c>
      <c r="I212" t="str">
        <f t="shared" si="10"/>
        <v/>
      </c>
      <c r="K212" t="str">
        <f t="shared" si="11"/>
        <v/>
      </c>
    </row>
    <row r="213" spans="1:11" x14ac:dyDescent="0.25">
      <c r="B213" t="s">
        <v>106</v>
      </c>
      <c r="H213" t="str">
        <f t="shared" si="9"/>
        <v/>
      </c>
      <c r="I213" t="str">
        <f t="shared" si="10"/>
        <v/>
      </c>
      <c r="K213" t="str">
        <f t="shared" si="11"/>
        <v/>
      </c>
    </row>
    <row r="214" spans="1:11" x14ac:dyDescent="0.25">
      <c r="B214" t="s">
        <v>570</v>
      </c>
      <c r="H214" t="str">
        <f t="shared" si="9"/>
        <v/>
      </c>
      <c r="I214" t="str">
        <f t="shared" si="10"/>
        <v/>
      </c>
      <c r="K214" t="str">
        <f t="shared" si="11"/>
        <v/>
      </c>
    </row>
    <row r="215" spans="1:11" x14ac:dyDescent="0.25">
      <c r="A215" t="s">
        <v>5</v>
      </c>
      <c r="H215" t="str">
        <f t="shared" si="9"/>
        <v/>
      </c>
      <c r="I215" t="str">
        <f t="shared" si="10"/>
        <v/>
      </c>
      <c r="K215" t="str">
        <f t="shared" si="11"/>
        <v/>
      </c>
    </row>
    <row r="216" spans="1:11" x14ac:dyDescent="0.25">
      <c r="A216" t="s">
        <v>2</v>
      </c>
      <c r="B216" t="s">
        <v>107</v>
      </c>
      <c r="H216" t="str">
        <f t="shared" si="9"/>
        <v>familiar</v>
      </c>
      <c r="I216" t="str">
        <f t="shared" si="10"/>
        <v>Familier</v>
      </c>
      <c r="K216" t="str">
        <f t="shared" si="11"/>
        <v>&lt;div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217" spans="1:11" x14ac:dyDescent="0.25">
      <c r="B217" t="s">
        <v>108</v>
      </c>
      <c r="H217" t="str">
        <f t="shared" si="9"/>
        <v/>
      </c>
      <c r="I217" t="str">
        <f t="shared" si="10"/>
        <v/>
      </c>
      <c r="K217" t="str">
        <f t="shared" si="11"/>
        <v/>
      </c>
    </row>
    <row r="218" spans="1:11" x14ac:dyDescent="0.25">
      <c r="B218" t="s">
        <v>109</v>
      </c>
      <c r="H218" t="str">
        <f t="shared" si="9"/>
        <v/>
      </c>
      <c r="I218" t="str">
        <f t="shared" si="10"/>
        <v/>
      </c>
      <c r="K218" t="str">
        <f t="shared" si="11"/>
        <v/>
      </c>
    </row>
    <row r="219" spans="1:11" x14ac:dyDescent="0.25">
      <c r="B219" t="s">
        <v>571</v>
      </c>
      <c r="H219" t="str">
        <f t="shared" si="9"/>
        <v/>
      </c>
      <c r="I219" t="str">
        <f t="shared" si="10"/>
        <v/>
      </c>
      <c r="K219" t="str">
        <f t="shared" si="11"/>
        <v/>
      </c>
    </row>
    <row r="220" spans="1:11" x14ac:dyDescent="0.25">
      <c r="A220" t="s">
        <v>5</v>
      </c>
      <c r="H220" t="str">
        <f t="shared" si="9"/>
        <v/>
      </c>
      <c r="I220" t="str">
        <f t="shared" si="10"/>
        <v/>
      </c>
      <c r="K220" t="str">
        <f t="shared" si="11"/>
        <v/>
      </c>
    </row>
    <row r="221" spans="1:11" x14ac:dyDescent="0.25">
      <c r="A221" t="s">
        <v>2</v>
      </c>
      <c r="B221" t="s">
        <v>110</v>
      </c>
      <c r="H221" t="str">
        <f t="shared" si="9"/>
        <v>golem</v>
      </c>
      <c r="I221" t="str">
        <f t="shared" si="10"/>
        <v xml:space="preserve">Golem </v>
      </c>
      <c r="K221" t="str">
        <f t="shared" si="11"/>
        <v>&lt;div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222" spans="1:11" x14ac:dyDescent="0.25">
      <c r="B222" t="s">
        <v>111</v>
      </c>
      <c r="H222" t="str">
        <f t="shared" si="9"/>
        <v/>
      </c>
      <c r="I222" t="str">
        <f t="shared" si="10"/>
        <v/>
      </c>
      <c r="K222" t="str">
        <f t="shared" si="11"/>
        <v/>
      </c>
    </row>
    <row r="223" spans="1:11" x14ac:dyDescent="0.25">
      <c r="B223" t="s">
        <v>112</v>
      </c>
      <c r="H223" t="str">
        <f t="shared" si="9"/>
        <v/>
      </c>
      <c r="I223" t="str">
        <f t="shared" si="10"/>
        <v/>
      </c>
      <c r="K223" t="str">
        <f t="shared" si="11"/>
        <v/>
      </c>
    </row>
    <row r="224" spans="1:11" x14ac:dyDescent="0.25">
      <c r="B224" t="s">
        <v>572</v>
      </c>
      <c r="H224" t="str">
        <f t="shared" si="9"/>
        <v/>
      </c>
      <c r="I224" t="str">
        <f t="shared" si="10"/>
        <v/>
      </c>
      <c r="K224" t="str">
        <f t="shared" si="11"/>
        <v/>
      </c>
    </row>
    <row r="225" spans="1:11" x14ac:dyDescent="0.25">
      <c r="A225" t="s">
        <v>5</v>
      </c>
      <c r="H225" t="str">
        <f t="shared" ref="H225:H288" si="12">IFERROR(RIGHT(LEFT(B225,IFERROR(FIND(""",",B225),FIND("&gt;'",B225,15)+1)-1),LEN(LEFT(B225,IFERROR(FIND(""",",B225),FIND("&gt;'",B225,15)+1)-1))-(FIND($F$6,B225)+ LEN($F$6)-1)),"")</f>
        <v/>
      </c>
      <c r="I225" t="str">
        <f t="shared" ref="I225:I288" si="13">IFERROR(RIGHT(LEFT(B227,IFERROR(FIND(""",",B227),FIND("&gt;'",B227,15)+1)-1),LEN(LEFT(B227,IFERROR(FIND(""",",B227),FIND("&gt;'",B227,15)+1)-1))-(FIND($F$8,B227)+ LEN($F$8)-1)),"")</f>
        <v/>
      </c>
      <c r="K225" t="str">
        <f t="shared" ref="K225:K288" si="14">SUBSTITUTE(IFERROR(RIGHT(LEFT(B228,IFERROR(FIND(""",",B228),FIND("&gt;'",B228,15)+1)-1),LEN(LEFT(B228,IFERROR(FIND(""",",B228),FIND("&gt;'",B228,15)+1)-1))-(FIND($F$9,B228)+ LEN($F$9)-1)),""),
"\'","'")</f>
        <v/>
      </c>
    </row>
    <row r="226" spans="1:11" x14ac:dyDescent="0.25">
      <c r="A226" t="s">
        <v>2</v>
      </c>
      <c r="B226" t="s">
        <v>113</v>
      </c>
      <c r="H226" t="str">
        <f t="shared" si="12"/>
        <v>herbalist</v>
      </c>
      <c r="I226" t="str">
        <f t="shared" si="13"/>
        <v>Herboriste</v>
      </c>
      <c r="K226" t="str">
        <f t="shared" si="14"/>
        <v>&lt;div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227" spans="1:11" x14ac:dyDescent="0.25">
      <c r="B227" t="s">
        <v>114</v>
      </c>
      <c r="H227" t="str">
        <f t="shared" si="12"/>
        <v/>
      </c>
      <c r="I227" t="str">
        <f t="shared" si="13"/>
        <v/>
      </c>
      <c r="K227" t="str">
        <f t="shared" si="14"/>
        <v/>
      </c>
    </row>
    <row r="228" spans="1:11" x14ac:dyDescent="0.25">
      <c r="B228" t="s">
        <v>115</v>
      </c>
      <c r="H228" t="str">
        <f t="shared" si="12"/>
        <v/>
      </c>
      <c r="I228" t="str">
        <f t="shared" si="13"/>
        <v/>
      </c>
      <c r="K228" t="str">
        <f t="shared" si="14"/>
        <v/>
      </c>
    </row>
    <row r="229" spans="1:11" x14ac:dyDescent="0.25">
      <c r="B229" t="s">
        <v>573</v>
      </c>
      <c r="H229" t="str">
        <f t="shared" si="12"/>
        <v/>
      </c>
      <c r="I229" t="str">
        <f t="shared" si="13"/>
        <v/>
      </c>
      <c r="K229" t="str">
        <f t="shared" si="14"/>
        <v/>
      </c>
    </row>
    <row r="230" spans="1:11" x14ac:dyDescent="0.25">
      <c r="A230" t="s">
        <v>5</v>
      </c>
      <c r="H230" t="str">
        <f t="shared" si="12"/>
        <v/>
      </c>
      <c r="I230" t="str">
        <f t="shared" si="13"/>
        <v/>
      </c>
      <c r="K230" t="str">
        <f t="shared" si="14"/>
        <v/>
      </c>
    </row>
    <row r="231" spans="1:11" x14ac:dyDescent="0.25">
      <c r="A231" t="s">
        <v>2</v>
      </c>
      <c r="B231" t="s">
        <v>116</v>
      </c>
      <c r="H231" t="str">
        <f t="shared" si="12"/>
        <v>philosophersstone</v>
      </c>
      <c r="I231" t="str">
        <f t="shared" si="13"/>
        <v>Pierre philosophale</v>
      </c>
      <c r="K231" t="str">
        <f t="shared" si="14"/>
        <v>&lt;div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232" spans="1:11" x14ac:dyDescent="0.25">
      <c r="B232" t="s">
        <v>117</v>
      </c>
      <c r="H232" t="str">
        <f t="shared" si="12"/>
        <v/>
      </c>
      <c r="I232" t="str">
        <f t="shared" si="13"/>
        <v/>
      </c>
      <c r="K232" t="str">
        <f t="shared" si="14"/>
        <v/>
      </c>
    </row>
    <row r="233" spans="1:11" x14ac:dyDescent="0.25">
      <c r="B233" t="s">
        <v>118</v>
      </c>
      <c r="H233" t="str">
        <f t="shared" si="12"/>
        <v/>
      </c>
      <c r="I233" t="str">
        <f t="shared" si="13"/>
        <v/>
      </c>
      <c r="K233" t="str">
        <f t="shared" si="14"/>
        <v/>
      </c>
    </row>
    <row r="234" spans="1:11" x14ac:dyDescent="0.25">
      <c r="B234" t="s">
        <v>574</v>
      </c>
      <c r="H234" t="str">
        <f t="shared" si="12"/>
        <v/>
      </c>
      <c r="I234" t="str">
        <f t="shared" si="13"/>
        <v/>
      </c>
      <c r="K234" t="str">
        <f t="shared" si="14"/>
        <v/>
      </c>
    </row>
    <row r="235" spans="1:11" x14ac:dyDescent="0.25">
      <c r="A235" t="s">
        <v>5</v>
      </c>
      <c r="H235" t="str">
        <f t="shared" si="12"/>
        <v/>
      </c>
      <c r="I235" t="str">
        <f t="shared" si="13"/>
        <v/>
      </c>
      <c r="K235" t="str">
        <f t="shared" si="14"/>
        <v/>
      </c>
    </row>
    <row r="236" spans="1:11" x14ac:dyDescent="0.25">
      <c r="A236" t="s">
        <v>2</v>
      </c>
      <c r="B236" t="s">
        <v>119</v>
      </c>
      <c r="H236" t="str">
        <f t="shared" si="12"/>
        <v>possession</v>
      </c>
      <c r="I236" t="str">
        <f t="shared" si="13"/>
        <v>Possession</v>
      </c>
      <c r="K236" t="str">
        <f t="shared" si="14"/>
        <v>&lt;div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237" spans="1:11" x14ac:dyDescent="0.25">
      <c r="B237" t="s">
        <v>120</v>
      </c>
      <c r="H237" t="str">
        <f t="shared" si="12"/>
        <v/>
      </c>
      <c r="I237" t="str">
        <f t="shared" si="13"/>
        <v/>
      </c>
      <c r="K237" t="str">
        <f t="shared" si="14"/>
        <v/>
      </c>
    </row>
    <row r="238" spans="1:11" x14ac:dyDescent="0.25">
      <c r="B238" t="s">
        <v>121</v>
      </c>
      <c r="H238" t="str">
        <f t="shared" si="12"/>
        <v/>
      </c>
      <c r="I238" t="str">
        <f t="shared" si="13"/>
        <v/>
      </c>
      <c r="K238" t="str">
        <f t="shared" si="14"/>
        <v/>
      </c>
    </row>
    <row r="239" spans="1:11" x14ac:dyDescent="0.25">
      <c r="B239" t="s">
        <v>575</v>
      </c>
      <c r="H239" t="str">
        <f t="shared" si="12"/>
        <v/>
      </c>
      <c r="I239" t="str">
        <f t="shared" si="13"/>
        <v/>
      </c>
      <c r="K239" t="str">
        <f t="shared" si="14"/>
        <v/>
      </c>
    </row>
    <row r="240" spans="1:11" x14ac:dyDescent="0.25">
      <c r="A240" t="s">
        <v>5</v>
      </c>
      <c r="H240" t="str">
        <f t="shared" si="12"/>
        <v/>
      </c>
      <c r="I240" t="str">
        <f t="shared" si="13"/>
        <v/>
      </c>
      <c r="K240" t="str">
        <f t="shared" si="14"/>
        <v/>
      </c>
    </row>
    <row r="241" spans="1:11" x14ac:dyDescent="0.25">
      <c r="A241" t="s">
        <v>2</v>
      </c>
      <c r="B241" t="s">
        <v>122</v>
      </c>
      <c r="H241" t="str">
        <f t="shared" si="12"/>
        <v>scryingpool</v>
      </c>
      <c r="I241" t="str">
        <f t="shared" si="13"/>
        <v>Bassin divinatoire</v>
      </c>
      <c r="K241" t="str">
        <f t="shared" si="14"/>
        <v>&lt;div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242" spans="1:11" x14ac:dyDescent="0.25">
      <c r="B242" t="s">
        <v>123</v>
      </c>
      <c r="H242" t="str">
        <f t="shared" si="12"/>
        <v/>
      </c>
      <c r="I242" t="str">
        <f t="shared" si="13"/>
        <v/>
      </c>
      <c r="K242" t="str">
        <f t="shared" si="14"/>
        <v/>
      </c>
    </row>
    <row r="243" spans="1:11" x14ac:dyDescent="0.25">
      <c r="B243" t="s">
        <v>124</v>
      </c>
      <c r="H243" t="str">
        <f t="shared" si="12"/>
        <v/>
      </c>
      <c r="I243" t="str">
        <f t="shared" si="13"/>
        <v/>
      </c>
      <c r="K243" t="str">
        <f t="shared" si="14"/>
        <v/>
      </c>
    </row>
    <row r="244" spans="1:11" x14ac:dyDescent="0.25">
      <c r="B244" t="s">
        <v>576</v>
      </c>
      <c r="H244" t="str">
        <f t="shared" si="12"/>
        <v/>
      </c>
      <c r="I244" t="str">
        <f t="shared" si="13"/>
        <v/>
      </c>
      <c r="K244" t="str">
        <f t="shared" si="14"/>
        <v/>
      </c>
    </row>
    <row r="245" spans="1:11" x14ac:dyDescent="0.25">
      <c r="A245" t="s">
        <v>5</v>
      </c>
      <c r="H245" t="str">
        <f t="shared" si="12"/>
        <v/>
      </c>
      <c r="I245" t="str">
        <f t="shared" si="13"/>
        <v/>
      </c>
      <c r="K245" t="str">
        <f t="shared" si="14"/>
        <v/>
      </c>
    </row>
    <row r="246" spans="1:11" x14ac:dyDescent="0.25">
      <c r="A246" t="s">
        <v>2</v>
      </c>
      <c r="B246" t="s">
        <v>125</v>
      </c>
      <c r="H246" t="str">
        <f t="shared" si="12"/>
        <v>transmute</v>
      </c>
      <c r="I246" t="str">
        <f t="shared" si="13"/>
        <v>Transmutation</v>
      </c>
      <c r="K246" t="str">
        <f t="shared" si="14"/>
        <v>&lt;div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247" spans="1:11" x14ac:dyDescent="0.25">
      <c r="B247" t="s">
        <v>126</v>
      </c>
      <c r="H247" t="str">
        <f t="shared" si="12"/>
        <v/>
      </c>
      <c r="I247" t="str">
        <f t="shared" si="13"/>
        <v/>
      </c>
      <c r="K247" t="str">
        <f t="shared" si="14"/>
        <v/>
      </c>
    </row>
    <row r="248" spans="1:11" x14ac:dyDescent="0.25">
      <c r="B248" t="s">
        <v>127</v>
      </c>
      <c r="H248" t="str">
        <f t="shared" si="12"/>
        <v/>
      </c>
      <c r="I248" t="str">
        <f t="shared" si="13"/>
        <v/>
      </c>
      <c r="K248" t="str">
        <f t="shared" si="14"/>
        <v/>
      </c>
    </row>
    <row r="249" spans="1:11" x14ac:dyDescent="0.25">
      <c r="B249" t="s">
        <v>577</v>
      </c>
      <c r="H249" t="str">
        <f t="shared" si="12"/>
        <v/>
      </c>
      <c r="I249" t="str">
        <f t="shared" si="13"/>
        <v/>
      </c>
      <c r="K249" t="str">
        <f t="shared" si="14"/>
        <v/>
      </c>
    </row>
    <row r="250" spans="1:11" x14ac:dyDescent="0.25">
      <c r="A250" t="s">
        <v>5</v>
      </c>
      <c r="H250" t="str">
        <f t="shared" si="12"/>
        <v/>
      </c>
      <c r="I250" t="str">
        <f t="shared" si="13"/>
        <v/>
      </c>
      <c r="K250" t="str">
        <f t="shared" si="14"/>
        <v/>
      </c>
    </row>
    <row r="251" spans="1:11" x14ac:dyDescent="0.25">
      <c r="A251" t="s">
        <v>2</v>
      </c>
      <c r="B251" t="s">
        <v>128</v>
      </c>
      <c r="H251" t="str">
        <f t="shared" si="12"/>
        <v>university</v>
      </c>
      <c r="I251" t="str">
        <f t="shared" si="13"/>
        <v>Université</v>
      </c>
      <c r="K251" t="str">
        <f t="shared" si="14"/>
        <v>&lt;div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252" spans="1:11" x14ac:dyDescent="0.25">
      <c r="B252" t="s">
        <v>129</v>
      </c>
      <c r="H252" t="str">
        <f t="shared" si="12"/>
        <v/>
      </c>
      <c r="I252" t="str">
        <f t="shared" si="13"/>
        <v/>
      </c>
      <c r="K252" t="str">
        <f t="shared" si="14"/>
        <v/>
      </c>
    </row>
    <row r="253" spans="1:11" x14ac:dyDescent="0.25">
      <c r="B253" t="s">
        <v>578</v>
      </c>
      <c r="H253" t="str">
        <f t="shared" si="12"/>
        <v/>
      </c>
      <c r="I253" t="str">
        <f t="shared" si="13"/>
        <v/>
      </c>
      <c r="K253" t="str">
        <f t="shared" si="14"/>
        <v/>
      </c>
    </row>
    <row r="254" spans="1:11" x14ac:dyDescent="0.25">
      <c r="B254" t="s">
        <v>579</v>
      </c>
      <c r="H254" t="str">
        <f t="shared" si="12"/>
        <v/>
      </c>
      <c r="I254" t="str">
        <f t="shared" si="13"/>
        <v/>
      </c>
      <c r="K254" t="str">
        <f t="shared" si="14"/>
        <v/>
      </c>
    </row>
    <row r="255" spans="1:11" x14ac:dyDescent="0.25">
      <c r="A255" t="s">
        <v>5</v>
      </c>
      <c r="H255" t="str">
        <f t="shared" si="12"/>
        <v/>
      </c>
      <c r="I255" t="str">
        <f t="shared" si="13"/>
        <v/>
      </c>
      <c r="K255" t="str">
        <f t="shared" si="14"/>
        <v/>
      </c>
    </row>
    <row r="256" spans="1:11" x14ac:dyDescent="0.25">
      <c r="A256" t="s">
        <v>2</v>
      </c>
      <c r="B256" t="s">
        <v>130</v>
      </c>
      <c r="H256" t="str">
        <f t="shared" si="12"/>
        <v>vineyard</v>
      </c>
      <c r="I256" t="str">
        <f t="shared" si="13"/>
        <v>Vignoble</v>
      </c>
      <c r="K256" t="str">
        <f t="shared" si="14"/>
        <v>&lt;div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257" spans="1:11" x14ac:dyDescent="0.25">
      <c r="B257" t="s">
        <v>131</v>
      </c>
      <c r="H257" t="str">
        <f t="shared" si="12"/>
        <v/>
      </c>
      <c r="I257" t="str">
        <f t="shared" si="13"/>
        <v/>
      </c>
      <c r="K257" t="str">
        <f t="shared" si="14"/>
        <v/>
      </c>
    </row>
    <row r="258" spans="1:11" x14ac:dyDescent="0.25">
      <c r="B258" t="s">
        <v>132</v>
      </c>
      <c r="H258" t="str">
        <f t="shared" si="12"/>
        <v/>
      </c>
      <c r="I258" t="str">
        <f t="shared" si="13"/>
        <v/>
      </c>
      <c r="K258" t="str">
        <f t="shared" si="14"/>
        <v/>
      </c>
    </row>
    <row r="259" spans="1:11" x14ac:dyDescent="0.25">
      <c r="B259" t="s">
        <v>580</v>
      </c>
      <c r="H259" t="str">
        <f t="shared" si="12"/>
        <v/>
      </c>
      <c r="I259" t="str">
        <f t="shared" si="13"/>
        <v/>
      </c>
      <c r="K259" t="str">
        <f t="shared" si="14"/>
        <v/>
      </c>
    </row>
    <row r="260" spans="1:11" x14ac:dyDescent="0.25">
      <c r="A260" t="s">
        <v>5</v>
      </c>
      <c r="H260" t="str">
        <f t="shared" si="12"/>
        <v/>
      </c>
      <c r="I260" t="str">
        <f t="shared" si="13"/>
        <v/>
      </c>
      <c r="K260" t="str">
        <f t="shared" si="14"/>
        <v/>
      </c>
    </row>
    <row r="261" spans="1:11" x14ac:dyDescent="0.25">
      <c r="H261" t="str">
        <f t="shared" si="12"/>
        <v/>
      </c>
      <c r="I261" t="str">
        <f t="shared" si="13"/>
        <v/>
      </c>
      <c r="K261" t="str">
        <f t="shared" si="14"/>
        <v/>
      </c>
    </row>
    <row r="262" spans="1:11" x14ac:dyDescent="0.25">
      <c r="H262" t="str">
        <f t="shared" si="12"/>
        <v/>
      </c>
      <c r="I262" t="str">
        <f t="shared" si="13"/>
        <v/>
      </c>
      <c r="K262" t="str">
        <f t="shared" si="14"/>
        <v/>
      </c>
    </row>
    <row r="263" spans="1:11" x14ac:dyDescent="0.25">
      <c r="H263" t="str">
        <f t="shared" si="12"/>
        <v/>
      </c>
      <c r="I263" t="str">
        <f t="shared" si="13"/>
        <v/>
      </c>
      <c r="K263" t="str">
        <f t="shared" si="14"/>
        <v/>
      </c>
    </row>
    <row r="264" spans="1:11" x14ac:dyDescent="0.25">
      <c r="H264" t="str">
        <f t="shared" si="12"/>
        <v/>
      </c>
      <c r="I264" t="str">
        <f t="shared" si="13"/>
        <v/>
      </c>
      <c r="K264" t="str">
        <f t="shared" si="14"/>
        <v/>
      </c>
    </row>
    <row r="265" spans="1:11" x14ac:dyDescent="0.25">
      <c r="H265" t="str">
        <f t="shared" si="12"/>
        <v/>
      </c>
      <c r="I265" t="str">
        <f t="shared" si="13"/>
        <v/>
      </c>
      <c r="K265" t="str">
        <f t="shared" si="14"/>
        <v/>
      </c>
    </row>
    <row r="266" spans="1:11" x14ac:dyDescent="0.25">
      <c r="A266" t="s">
        <v>2</v>
      </c>
      <c r="B266" t="s">
        <v>133</v>
      </c>
      <c r="H266" t="str">
        <f t="shared" si="12"/>
        <v>ghostship</v>
      </c>
      <c r="I266" t="str">
        <f t="shared" si="13"/>
        <v>Vaisseau fantôme</v>
      </c>
      <c r="K266" t="str">
        <f t="shared" si="14"/>
        <v>&lt;div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267" spans="1:11" x14ac:dyDescent="0.25">
      <c r="B267" t="s">
        <v>134</v>
      </c>
      <c r="H267" t="str">
        <f t="shared" si="12"/>
        <v/>
      </c>
      <c r="I267" t="str">
        <f t="shared" si="13"/>
        <v/>
      </c>
      <c r="K267" t="str">
        <f t="shared" si="14"/>
        <v/>
      </c>
    </row>
    <row r="268" spans="1:11" x14ac:dyDescent="0.25">
      <c r="B268" t="s">
        <v>581</v>
      </c>
      <c r="H268" t="str">
        <f t="shared" si="12"/>
        <v/>
      </c>
      <c r="I268" t="str">
        <f t="shared" si="13"/>
        <v/>
      </c>
      <c r="K268" t="str">
        <f t="shared" si="14"/>
        <v/>
      </c>
    </row>
    <row r="269" spans="1:11" x14ac:dyDescent="0.25">
      <c r="B269" t="s">
        <v>582</v>
      </c>
      <c r="H269" t="str">
        <f t="shared" si="12"/>
        <v/>
      </c>
      <c r="I269" t="str">
        <f t="shared" si="13"/>
        <v/>
      </c>
      <c r="K269" t="str">
        <f t="shared" si="14"/>
        <v/>
      </c>
    </row>
    <row r="270" spans="1:11" x14ac:dyDescent="0.25">
      <c r="A270" t="s">
        <v>5</v>
      </c>
      <c r="H270" t="str">
        <f t="shared" si="12"/>
        <v/>
      </c>
      <c r="I270" t="str">
        <f t="shared" si="13"/>
        <v/>
      </c>
      <c r="K270" t="str">
        <f t="shared" si="14"/>
        <v/>
      </c>
    </row>
    <row r="271" spans="1:11" x14ac:dyDescent="0.25">
      <c r="A271" t="s">
        <v>2</v>
      </c>
      <c r="B271" t="s">
        <v>135</v>
      </c>
      <c r="H271" t="str">
        <f t="shared" si="12"/>
        <v>smugglers</v>
      </c>
      <c r="I271" t="str">
        <f t="shared" si="13"/>
        <v>Contrebandiers</v>
      </c>
      <c r="K271" t="str">
        <f t="shared" si="14"/>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72" spans="1:11" x14ac:dyDescent="0.25">
      <c r="B272" t="s">
        <v>136</v>
      </c>
      <c r="H272" t="str">
        <f t="shared" si="12"/>
        <v/>
      </c>
      <c r="I272" t="str">
        <f t="shared" si="13"/>
        <v/>
      </c>
      <c r="K272" t="str">
        <f t="shared" si="14"/>
        <v/>
      </c>
    </row>
    <row r="273" spans="1:11" x14ac:dyDescent="0.25">
      <c r="B273" t="s">
        <v>137</v>
      </c>
      <c r="H273" t="str">
        <f t="shared" si="12"/>
        <v/>
      </c>
      <c r="I273" t="str">
        <f t="shared" si="13"/>
        <v/>
      </c>
      <c r="K273" t="str">
        <f t="shared" si="14"/>
        <v/>
      </c>
    </row>
    <row r="274" spans="1:11" x14ac:dyDescent="0.25">
      <c r="B274" t="s">
        <v>583</v>
      </c>
      <c r="H274" t="str">
        <f t="shared" si="12"/>
        <v/>
      </c>
      <c r="I274" t="str">
        <f t="shared" si="13"/>
        <v/>
      </c>
      <c r="K274" t="str">
        <f t="shared" si="14"/>
        <v/>
      </c>
    </row>
    <row r="275" spans="1:11" x14ac:dyDescent="0.25">
      <c r="A275" t="s">
        <v>5</v>
      </c>
      <c r="H275" t="str">
        <f t="shared" si="12"/>
        <v/>
      </c>
      <c r="I275" t="str">
        <f t="shared" si="13"/>
        <v/>
      </c>
      <c r="K275" t="str">
        <f t="shared" si="14"/>
        <v/>
      </c>
    </row>
    <row r="276" spans="1:11" x14ac:dyDescent="0.25">
      <c r="A276" t="s">
        <v>2</v>
      </c>
      <c r="B276" t="s">
        <v>138</v>
      </c>
      <c r="H276" t="str">
        <f t="shared" si="12"/>
        <v>salvager</v>
      </c>
      <c r="I276" t="str">
        <f t="shared" si="13"/>
        <v>Sauveteur</v>
      </c>
      <c r="K276" t="str">
        <f t="shared" si="14"/>
        <v>&lt;div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277" spans="1:11" x14ac:dyDescent="0.25">
      <c r="B277" t="s">
        <v>139</v>
      </c>
      <c r="H277" t="str">
        <f t="shared" si="12"/>
        <v/>
      </c>
      <c r="I277" t="str">
        <f t="shared" si="13"/>
        <v/>
      </c>
      <c r="K277" t="str">
        <f t="shared" si="14"/>
        <v/>
      </c>
    </row>
    <row r="278" spans="1:11" x14ac:dyDescent="0.25">
      <c r="B278" t="s">
        <v>140</v>
      </c>
      <c r="H278" t="str">
        <f t="shared" si="12"/>
        <v/>
      </c>
      <c r="I278" t="str">
        <f t="shared" si="13"/>
        <v/>
      </c>
      <c r="K278" t="str">
        <f t="shared" si="14"/>
        <v/>
      </c>
    </row>
    <row r="279" spans="1:11" x14ac:dyDescent="0.25">
      <c r="B279" t="s">
        <v>584</v>
      </c>
      <c r="H279" t="str">
        <f t="shared" si="12"/>
        <v/>
      </c>
      <c r="I279" t="str">
        <f t="shared" si="13"/>
        <v/>
      </c>
      <c r="K279" t="str">
        <f t="shared" si="14"/>
        <v/>
      </c>
    </row>
    <row r="280" spans="1:11" x14ac:dyDescent="0.25">
      <c r="A280" t="s">
        <v>5</v>
      </c>
      <c r="H280" t="str">
        <f t="shared" si="12"/>
        <v/>
      </c>
      <c r="I280" t="str">
        <f t="shared" si="13"/>
        <v/>
      </c>
      <c r="K280" t="str">
        <f t="shared" si="14"/>
        <v/>
      </c>
    </row>
    <row r="281" spans="1:11" x14ac:dyDescent="0.25">
      <c r="A281" t="s">
        <v>2</v>
      </c>
      <c r="B281" t="s">
        <v>141</v>
      </c>
      <c r="H281" t="str">
        <f t="shared" si="12"/>
        <v>haven</v>
      </c>
      <c r="I281" t="str">
        <f t="shared" si="13"/>
        <v>Havre</v>
      </c>
      <c r="K281" t="str">
        <f t="shared" si="14"/>
        <v>&lt;div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282" spans="1:11" x14ac:dyDescent="0.25">
      <c r="B282" t="s">
        <v>142</v>
      </c>
      <c r="H282" t="str">
        <f t="shared" si="12"/>
        <v/>
      </c>
      <c r="I282" t="str">
        <f t="shared" si="13"/>
        <v/>
      </c>
      <c r="K282" t="str">
        <f t="shared" si="14"/>
        <v/>
      </c>
    </row>
    <row r="283" spans="1:11" x14ac:dyDescent="0.25">
      <c r="B283" t="s">
        <v>143</v>
      </c>
      <c r="H283" t="str">
        <f t="shared" si="12"/>
        <v/>
      </c>
      <c r="I283" t="str">
        <f t="shared" si="13"/>
        <v/>
      </c>
      <c r="K283" t="str">
        <f t="shared" si="14"/>
        <v/>
      </c>
    </row>
    <row r="284" spans="1:11" x14ac:dyDescent="0.25">
      <c r="B284" t="s">
        <v>585</v>
      </c>
      <c r="H284" t="str">
        <f t="shared" si="12"/>
        <v/>
      </c>
      <c r="I284" t="str">
        <f t="shared" si="13"/>
        <v/>
      </c>
      <c r="K284" t="str">
        <f t="shared" si="14"/>
        <v/>
      </c>
    </row>
    <row r="285" spans="1:11" x14ac:dyDescent="0.25">
      <c r="A285" t="s">
        <v>5</v>
      </c>
      <c r="H285" t="str">
        <f t="shared" si="12"/>
        <v/>
      </c>
      <c r="I285" t="str">
        <f t="shared" si="13"/>
        <v/>
      </c>
      <c r="K285" t="str">
        <f t="shared" si="14"/>
        <v/>
      </c>
    </row>
    <row r="286" spans="1:11" x14ac:dyDescent="0.25">
      <c r="A286" t="s">
        <v>2</v>
      </c>
      <c r="B286" t="s">
        <v>144</v>
      </c>
      <c r="H286" t="str">
        <f t="shared" si="12"/>
        <v>ambassador</v>
      </c>
      <c r="I286" t="str">
        <f t="shared" si="13"/>
        <v>Ambassadeur</v>
      </c>
      <c r="K286" t="str">
        <f t="shared" si="14"/>
        <v>&lt;div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87" spans="1:11" x14ac:dyDescent="0.25">
      <c r="B287" t="s">
        <v>145</v>
      </c>
      <c r="H287" t="str">
        <f t="shared" si="12"/>
        <v/>
      </c>
      <c r="I287" t="str">
        <f t="shared" si="13"/>
        <v/>
      </c>
      <c r="K287" t="str">
        <f t="shared" si="14"/>
        <v/>
      </c>
    </row>
    <row r="288" spans="1:11" x14ac:dyDescent="0.25">
      <c r="B288" t="s">
        <v>146</v>
      </c>
      <c r="H288" t="str">
        <f t="shared" si="12"/>
        <v/>
      </c>
      <c r="I288" t="str">
        <f t="shared" si="13"/>
        <v/>
      </c>
      <c r="K288" t="str">
        <f t="shared" si="14"/>
        <v/>
      </c>
    </row>
    <row r="289" spans="1:11" x14ac:dyDescent="0.25">
      <c r="B289" t="s">
        <v>586</v>
      </c>
      <c r="H289" t="str">
        <f t="shared" ref="H289:H352" si="15">IFERROR(RIGHT(LEFT(B289,IFERROR(FIND(""",",B289),FIND("&gt;'",B289,15)+1)-1),LEN(LEFT(B289,IFERROR(FIND(""",",B289),FIND("&gt;'",B289,15)+1)-1))-(FIND($F$6,B289)+ LEN($F$6)-1)),"")</f>
        <v/>
      </c>
      <c r="I289" t="str">
        <f t="shared" ref="I289:I352" si="16">IFERROR(RIGHT(LEFT(B291,IFERROR(FIND(""",",B291),FIND("&gt;'",B291,15)+1)-1),LEN(LEFT(B291,IFERROR(FIND(""",",B291),FIND("&gt;'",B291,15)+1)-1))-(FIND($F$8,B291)+ LEN($F$8)-1)),"")</f>
        <v/>
      </c>
      <c r="K289" t="str">
        <f t="shared" ref="K289:K352" si="17">SUBSTITUTE(IFERROR(RIGHT(LEFT(B292,IFERROR(FIND(""",",B292),FIND("&gt;'",B292,15)+1)-1),LEN(LEFT(B292,IFERROR(FIND(""",",B292),FIND("&gt;'",B292,15)+1)-1))-(FIND($F$9,B292)+ LEN($F$9)-1)),""),
"\'","'")</f>
        <v/>
      </c>
    </row>
    <row r="290" spans="1:11" x14ac:dyDescent="0.25">
      <c r="A290" t="s">
        <v>5</v>
      </c>
      <c r="H290" t="str">
        <f t="shared" si="15"/>
        <v/>
      </c>
      <c r="I290" t="str">
        <f t="shared" si="16"/>
        <v/>
      </c>
      <c r="K290" t="str">
        <f t="shared" si="17"/>
        <v/>
      </c>
    </row>
    <row r="291" spans="1:11" x14ac:dyDescent="0.25">
      <c r="A291" t="s">
        <v>2</v>
      </c>
      <c r="B291" t="s">
        <v>147</v>
      </c>
      <c r="H291" t="str">
        <f t="shared" si="15"/>
        <v>seahag</v>
      </c>
      <c r="I291" t="str">
        <f t="shared" si="16"/>
        <v>Sorcière de mer</v>
      </c>
      <c r="K291" t="str">
        <f t="shared" si="17"/>
        <v>&lt;div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92" spans="1:11" x14ac:dyDescent="0.25">
      <c r="B292" t="s">
        <v>148</v>
      </c>
      <c r="H292" t="str">
        <f t="shared" si="15"/>
        <v/>
      </c>
      <c r="I292" t="str">
        <f t="shared" si="16"/>
        <v/>
      </c>
      <c r="K292" t="str">
        <f t="shared" si="17"/>
        <v/>
      </c>
    </row>
    <row r="293" spans="1:11" x14ac:dyDescent="0.25">
      <c r="B293" t="s">
        <v>587</v>
      </c>
      <c r="H293" t="str">
        <f t="shared" si="15"/>
        <v/>
      </c>
      <c r="I293" t="str">
        <f t="shared" si="16"/>
        <v/>
      </c>
      <c r="K293" t="str">
        <f t="shared" si="17"/>
        <v/>
      </c>
    </row>
    <row r="294" spans="1:11" x14ac:dyDescent="0.25">
      <c r="B294" t="s">
        <v>588</v>
      </c>
      <c r="H294" t="str">
        <f t="shared" si="15"/>
        <v/>
      </c>
      <c r="I294" t="str">
        <f t="shared" si="16"/>
        <v/>
      </c>
      <c r="K294" t="str">
        <f t="shared" si="17"/>
        <v/>
      </c>
    </row>
    <row r="295" spans="1:11" x14ac:dyDescent="0.25">
      <c r="A295" t="s">
        <v>5</v>
      </c>
      <c r="H295" t="str">
        <f t="shared" si="15"/>
        <v/>
      </c>
      <c r="I295" t="str">
        <f t="shared" si="16"/>
        <v/>
      </c>
      <c r="K295" t="str">
        <f t="shared" si="17"/>
        <v/>
      </c>
    </row>
    <row r="296" spans="1:11" x14ac:dyDescent="0.25">
      <c r="A296" t="s">
        <v>2</v>
      </c>
      <c r="B296" t="s">
        <v>149</v>
      </c>
      <c r="H296" t="str">
        <f t="shared" si="15"/>
        <v>nativevillage</v>
      </c>
      <c r="I296" t="str">
        <f t="shared" si="16"/>
        <v>Village indigène</v>
      </c>
      <c r="K296" t="str">
        <f t="shared" si="17"/>
        <v>&lt;div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97" spans="1:11" x14ac:dyDescent="0.25">
      <c r="B297" t="s">
        <v>150</v>
      </c>
      <c r="H297" t="str">
        <f t="shared" si="15"/>
        <v/>
      </c>
      <c r="I297" t="str">
        <f t="shared" si="16"/>
        <v/>
      </c>
      <c r="K297" t="str">
        <f t="shared" si="17"/>
        <v/>
      </c>
    </row>
    <row r="298" spans="1:11" x14ac:dyDescent="0.25">
      <c r="B298" t="s">
        <v>589</v>
      </c>
      <c r="H298" t="str">
        <f t="shared" si="15"/>
        <v/>
      </c>
      <c r="I298" t="str">
        <f t="shared" si="16"/>
        <v/>
      </c>
      <c r="K298" t="str">
        <f t="shared" si="17"/>
        <v/>
      </c>
    </row>
    <row r="299" spans="1:11" x14ac:dyDescent="0.25">
      <c r="B299" t="s">
        <v>590</v>
      </c>
      <c r="H299" t="str">
        <f t="shared" si="15"/>
        <v/>
      </c>
      <c r="I299" t="str">
        <f t="shared" si="16"/>
        <v/>
      </c>
      <c r="K299" t="str">
        <f t="shared" si="17"/>
        <v/>
      </c>
    </row>
    <row r="300" spans="1:11" x14ac:dyDescent="0.25">
      <c r="A300" t="s">
        <v>5</v>
      </c>
      <c r="H300" t="str">
        <f t="shared" si="15"/>
        <v/>
      </c>
      <c r="I300" t="str">
        <f t="shared" si="16"/>
        <v/>
      </c>
      <c r="K300" t="str">
        <f t="shared" si="17"/>
        <v/>
      </c>
    </row>
    <row r="301" spans="1:11" x14ac:dyDescent="0.25">
      <c r="A301" t="s">
        <v>2</v>
      </c>
      <c r="B301" t="s">
        <v>151</v>
      </c>
      <c r="H301" t="str">
        <f t="shared" si="15"/>
        <v>navigator</v>
      </c>
      <c r="I301" t="str">
        <f t="shared" si="16"/>
        <v>Navigateur</v>
      </c>
      <c r="K301" t="str">
        <f t="shared" si="17"/>
        <v>&lt;div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02" spans="1:11" x14ac:dyDescent="0.25">
      <c r="B302" t="s">
        <v>152</v>
      </c>
      <c r="H302" t="str">
        <f t="shared" si="15"/>
        <v/>
      </c>
      <c r="I302" t="str">
        <f t="shared" si="16"/>
        <v/>
      </c>
      <c r="K302" t="str">
        <f t="shared" si="17"/>
        <v/>
      </c>
    </row>
    <row r="303" spans="1:11" x14ac:dyDescent="0.25">
      <c r="B303" t="s">
        <v>153</v>
      </c>
      <c r="H303" t="str">
        <f t="shared" si="15"/>
        <v/>
      </c>
      <c r="I303" t="str">
        <f t="shared" si="16"/>
        <v/>
      </c>
      <c r="K303" t="str">
        <f t="shared" si="17"/>
        <v/>
      </c>
    </row>
    <row r="304" spans="1:11" x14ac:dyDescent="0.25">
      <c r="B304" t="s">
        <v>591</v>
      </c>
      <c r="H304" t="str">
        <f t="shared" si="15"/>
        <v/>
      </c>
      <c r="I304" t="str">
        <f t="shared" si="16"/>
        <v/>
      </c>
      <c r="K304" t="str">
        <f t="shared" si="17"/>
        <v/>
      </c>
    </row>
    <row r="305" spans="1:11" x14ac:dyDescent="0.25">
      <c r="A305" t="s">
        <v>5</v>
      </c>
      <c r="H305" t="str">
        <f t="shared" si="15"/>
        <v/>
      </c>
      <c r="I305" t="str">
        <f t="shared" si="16"/>
        <v/>
      </c>
      <c r="K305" t="str">
        <f t="shared" si="17"/>
        <v/>
      </c>
    </row>
    <row r="306" spans="1:11" x14ac:dyDescent="0.25">
      <c r="A306" t="s">
        <v>2</v>
      </c>
      <c r="B306" t="s">
        <v>154</v>
      </c>
      <c r="H306" t="str">
        <f t="shared" si="15"/>
        <v>pirateship</v>
      </c>
      <c r="I306" t="str">
        <f t="shared" si="16"/>
        <v>Bateau pirate</v>
      </c>
      <c r="K306" t="str">
        <f t="shared" si="17"/>
        <v>&lt;div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307" spans="1:11" x14ac:dyDescent="0.25">
      <c r="B307" t="s">
        <v>155</v>
      </c>
      <c r="H307" t="str">
        <f t="shared" si="15"/>
        <v/>
      </c>
      <c r="I307" t="str">
        <f t="shared" si="16"/>
        <v/>
      </c>
      <c r="K307" t="str">
        <f t="shared" si="17"/>
        <v/>
      </c>
    </row>
    <row r="308" spans="1:11" x14ac:dyDescent="0.25">
      <c r="B308" t="s">
        <v>156</v>
      </c>
      <c r="H308" t="str">
        <f t="shared" si="15"/>
        <v/>
      </c>
      <c r="I308" t="str">
        <f t="shared" si="16"/>
        <v/>
      </c>
      <c r="K308" t="str">
        <f t="shared" si="17"/>
        <v/>
      </c>
    </row>
    <row r="309" spans="1:11" x14ac:dyDescent="0.25">
      <c r="B309" t="s">
        <v>592</v>
      </c>
      <c r="H309" t="str">
        <f t="shared" si="15"/>
        <v/>
      </c>
      <c r="I309" t="str">
        <f t="shared" si="16"/>
        <v/>
      </c>
      <c r="K309" t="str">
        <f t="shared" si="17"/>
        <v/>
      </c>
    </row>
    <row r="310" spans="1:11" x14ac:dyDescent="0.25">
      <c r="A310" t="s">
        <v>5</v>
      </c>
      <c r="H310" t="str">
        <f t="shared" si="15"/>
        <v/>
      </c>
      <c r="I310" t="str">
        <f t="shared" si="16"/>
        <v/>
      </c>
      <c r="K310" t="str">
        <f t="shared" si="17"/>
        <v/>
      </c>
    </row>
    <row r="311" spans="1:11" x14ac:dyDescent="0.25">
      <c r="A311" t="s">
        <v>2</v>
      </c>
      <c r="B311" t="s">
        <v>157</v>
      </c>
      <c r="H311" t="str">
        <f t="shared" si="15"/>
        <v>merchantship</v>
      </c>
      <c r="I311" t="str">
        <f t="shared" si="16"/>
        <v>Navire Marchand</v>
      </c>
      <c r="K311" t="str">
        <f t="shared" si="17"/>
        <v>&lt;div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312" spans="1:11" x14ac:dyDescent="0.25">
      <c r="B312" t="s">
        <v>158</v>
      </c>
      <c r="H312" t="str">
        <f t="shared" si="15"/>
        <v/>
      </c>
      <c r="I312" t="str">
        <f t="shared" si="16"/>
        <v/>
      </c>
      <c r="K312" t="str">
        <f t="shared" si="17"/>
        <v/>
      </c>
    </row>
    <row r="313" spans="1:11" x14ac:dyDescent="0.25">
      <c r="B313" t="s">
        <v>159</v>
      </c>
      <c r="H313" t="str">
        <f t="shared" si="15"/>
        <v/>
      </c>
      <c r="I313" t="str">
        <f t="shared" si="16"/>
        <v/>
      </c>
      <c r="K313" t="str">
        <f t="shared" si="17"/>
        <v/>
      </c>
    </row>
    <row r="314" spans="1:11" x14ac:dyDescent="0.25">
      <c r="B314" t="s">
        <v>593</v>
      </c>
      <c r="H314" t="str">
        <f t="shared" si="15"/>
        <v/>
      </c>
      <c r="I314" t="str">
        <f t="shared" si="16"/>
        <v/>
      </c>
      <c r="K314" t="str">
        <f t="shared" si="17"/>
        <v/>
      </c>
    </row>
    <row r="315" spans="1:11" x14ac:dyDescent="0.25">
      <c r="A315" t="s">
        <v>5</v>
      </c>
      <c r="H315" t="str">
        <f t="shared" si="15"/>
        <v/>
      </c>
      <c r="I315" t="str">
        <f t="shared" si="16"/>
        <v/>
      </c>
      <c r="K315" t="str">
        <f t="shared" si="17"/>
        <v/>
      </c>
    </row>
    <row r="316" spans="1:11" x14ac:dyDescent="0.25">
      <c r="H316" t="str">
        <f t="shared" si="15"/>
        <v/>
      </c>
      <c r="I316" t="str">
        <f t="shared" si="16"/>
        <v/>
      </c>
      <c r="K316" t="str">
        <f t="shared" si="17"/>
        <v/>
      </c>
    </row>
    <row r="317" spans="1:11" x14ac:dyDescent="0.25">
      <c r="H317" t="str">
        <f t="shared" si="15"/>
        <v/>
      </c>
      <c r="I317" t="str">
        <f t="shared" si="16"/>
        <v/>
      </c>
      <c r="K317" t="str">
        <f t="shared" si="17"/>
        <v/>
      </c>
    </row>
    <row r="318" spans="1:11" x14ac:dyDescent="0.25">
      <c r="H318" t="str">
        <f t="shared" si="15"/>
        <v/>
      </c>
      <c r="I318" t="str">
        <f t="shared" si="16"/>
        <v/>
      </c>
      <c r="K318" t="str">
        <f t="shared" si="17"/>
        <v/>
      </c>
    </row>
    <row r="319" spans="1:11" x14ac:dyDescent="0.25">
      <c r="H319" t="str">
        <f t="shared" si="15"/>
        <v/>
      </c>
      <c r="I319" t="str">
        <f t="shared" si="16"/>
        <v/>
      </c>
      <c r="K319" t="str">
        <f t="shared" si="17"/>
        <v/>
      </c>
    </row>
    <row r="320" spans="1:11" x14ac:dyDescent="0.25">
      <c r="H320" t="str">
        <f t="shared" si="15"/>
        <v/>
      </c>
      <c r="I320" t="str">
        <f t="shared" si="16"/>
        <v/>
      </c>
      <c r="K320" t="str">
        <f t="shared" si="17"/>
        <v/>
      </c>
    </row>
    <row r="321" spans="1:11" x14ac:dyDescent="0.25">
      <c r="H321" t="str">
        <f t="shared" si="15"/>
        <v/>
      </c>
      <c r="I321" t="str">
        <f t="shared" si="16"/>
        <v/>
      </c>
      <c r="K321" t="str">
        <f t="shared" si="17"/>
        <v/>
      </c>
    </row>
    <row r="322" spans="1:11" x14ac:dyDescent="0.25">
      <c r="H322" t="str">
        <f t="shared" si="15"/>
        <v/>
      </c>
      <c r="I322" t="str">
        <f t="shared" si="16"/>
        <v/>
      </c>
      <c r="K322" t="str">
        <f t="shared" si="17"/>
        <v/>
      </c>
    </row>
    <row r="323" spans="1:11" x14ac:dyDescent="0.25">
      <c r="H323" t="str">
        <f t="shared" si="15"/>
        <v/>
      </c>
      <c r="I323" t="str">
        <f t="shared" si="16"/>
        <v/>
      </c>
      <c r="K323" t="str">
        <f t="shared" si="17"/>
        <v/>
      </c>
    </row>
    <row r="324" spans="1:11" x14ac:dyDescent="0.25">
      <c r="H324" t="str">
        <f t="shared" si="15"/>
        <v/>
      </c>
      <c r="I324" t="str">
        <f t="shared" si="16"/>
        <v/>
      </c>
      <c r="K324" t="str">
        <f t="shared" si="17"/>
        <v/>
      </c>
    </row>
    <row r="325" spans="1:11" x14ac:dyDescent="0.25">
      <c r="H325" t="str">
        <f t="shared" si="15"/>
        <v/>
      </c>
      <c r="I325" t="str">
        <f t="shared" si="16"/>
        <v/>
      </c>
      <c r="K325" t="str">
        <f t="shared" si="17"/>
        <v/>
      </c>
    </row>
    <row r="326" spans="1:11" x14ac:dyDescent="0.25">
      <c r="A326" t="s">
        <v>2</v>
      </c>
      <c r="B326" t="s">
        <v>160</v>
      </c>
      <c r="H326" t="str">
        <f t="shared" si="15"/>
        <v>tactician</v>
      </c>
      <c r="I326" t="str">
        <f t="shared" si="16"/>
        <v>Tacticien</v>
      </c>
      <c r="K326" t="str">
        <f t="shared" si="17"/>
        <v>&lt;div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327" spans="1:11" x14ac:dyDescent="0.25">
      <c r="B327" t="s">
        <v>161</v>
      </c>
      <c r="H327" t="str">
        <f t="shared" si="15"/>
        <v/>
      </c>
      <c r="I327" t="str">
        <f t="shared" si="16"/>
        <v/>
      </c>
      <c r="K327" t="str">
        <f t="shared" si="17"/>
        <v/>
      </c>
    </row>
    <row r="328" spans="1:11" x14ac:dyDescent="0.25">
      <c r="B328" t="s">
        <v>162</v>
      </c>
      <c r="H328" t="str">
        <f t="shared" si="15"/>
        <v/>
      </c>
      <c r="I328" t="str">
        <f t="shared" si="16"/>
        <v/>
      </c>
      <c r="K328" t="str">
        <f t="shared" si="17"/>
        <v/>
      </c>
    </row>
    <row r="329" spans="1:11" x14ac:dyDescent="0.25">
      <c r="B329" t="s">
        <v>594</v>
      </c>
      <c r="H329" t="str">
        <f t="shared" si="15"/>
        <v/>
      </c>
      <c r="I329" t="str">
        <f t="shared" si="16"/>
        <v/>
      </c>
      <c r="K329" t="str">
        <f t="shared" si="17"/>
        <v/>
      </c>
    </row>
    <row r="330" spans="1:11" x14ac:dyDescent="0.25">
      <c r="A330" t="s">
        <v>5</v>
      </c>
      <c r="H330" t="str">
        <f t="shared" si="15"/>
        <v/>
      </c>
      <c r="I330" t="str">
        <f t="shared" si="16"/>
        <v/>
      </c>
      <c r="K330" t="str">
        <f t="shared" si="17"/>
        <v/>
      </c>
    </row>
    <row r="331" spans="1:11" x14ac:dyDescent="0.25">
      <c r="A331" t="s">
        <v>2</v>
      </c>
      <c r="B331" t="s">
        <v>163</v>
      </c>
      <c r="H331" t="str">
        <f t="shared" si="15"/>
        <v>fishingvillage</v>
      </c>
      <c r="I331" t="str">
        <f t="shared" si="16"/>
        <v>Village de pêcheurs</v>
      </c>
      <c r="K331" t="str">
        <f t="shared" si="17"/>
        <v>&lt;div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332" spans="1:11" x14ac:dyDescent="0.25">
      <c r="B332" t="s">
        <v>164</v>
      </c>
      <c r="H332" t="str">
        <f t="shared" si="15"/>
        <v/>
      </c>
      <c r="I332" t="str">
        <f t="shared" si="16"/>
        <v/>
      </c>
      <c r="K332" t="str">
        <f t="shared" si="17"/>
        <v/>
      </c>
    </row>
    <row r="333" spans="1:11" x14ac:dyDescent="0.25">
      <c r="B333" t="s">
        <v>595</v>
      </c>
      <c r="H333" t="str">
        <f t="shared" si="15"/>
        <v/>
      </c>
      <c r="I333" t="str">
        <f t="shared" si="16"/>
        <v/>
      </c>
      <c r="K333" t="str">
        <f t="shared" si="17"/>
        <v/>
      </c>
    </row>
    <row r="334" spans="1:11" x14ac:dyDescent="0.25">
      <c r="B334" t="s">
        <v>596</v>
      </c>
      <c r="H334" t="str">
        <f t="shared" si="15"/>
        <v/>
      </c>
      <c r="I334" t="str">
        <f t="shared" si="16"/>
        <v/>
      </c>
      <c r="K334" t="str">
        <f t="shared" si="17"/>
        <v/>
      </c>
    </row>
    <row r="335" spans="1:11" x14ac:dyDescent="0.25">
      <c r="A335" t="s">
        <v>5</v>
      </c>
      <c r="H335" t="str">
        <f t="shared" si="15"/>
        <v/>
      </c>
      <c r="I335" t="str">
        <f t="shared" si="16"/>
        <v/>
      </c>
      <c r="K335" t="str">
        <f t="shared" si="17"/>
        <v/>
      </c>
    </row>
    <row r="336" spans="1:11" x14ac:dyDescent="0.25">
      <c r="A336" t="s">
        <v>2</v>
      </c>
      <c r="B336" t="s">
        <v>165</v>
      </c>
      <c r="H336" t="str">
        <f t="shared" si="15"/>
        <v>island</v>
      </c>
      <c r="I336" t="str">
        <f t="shared" si="16"/>
        <v>Île</v>
      </c>
      <c r="K336" t="str">
        <f t="shared" si="17"/>
        <v>&lt;div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337" spans="1:11" x14ac:dyDescent="0.25">
      <c r="B337" t="s">
        <v>166</v>
      </c>
      <c r="H337" t="str">
        <f t="shared" si="15"/>
        <v/>
      </c>
      <c r="I337" t="str">
        <f t="shared" si="16"/>
        <v/>
      </c>
      <c r="K337" t="str">
        <f t="shared" si="17"/>
        <v/>
      </c>
    </row>
    <row r="338" spans="1:11" x14ac:dyDescent="0.25">
      <c r="B338" t="s">
        <v>597</v>
      </c>
      <c r="H338" t="str">
        <f t="shared" si="15"/>
        <v/>
      </c>
      <c r="I338" t="str">
        <f t="shared" si="16"/>
        <v/>
      </c>
      <c r="K338" t="str">
        <f t="shared" si="17"/>
        <v/>
      </c>
    </row>
    <row r="339" spans="1:11" x14ac:dyDescent="0.25">
      <c r="B339" t="s">
        <v>598</v>
      </c>
      <c r="H339" t="str">
        <f t="shared" si="15"/>
        <v/>
      </c>
      <c r="I339" t="str">
        <f t="shared" si="16"/>
        <v/>
      </c>
      <c r="K339" t="str">
        <f t="shared" si="17"/>
        <v/>
      </c>
    </row>
    <row r="340" spans="1:11" x14ac:dyDescent="0.25">
      <c r="A340" t="s">
        <v>5</v>
      </c>
      <c r="H340" t="str">
        <f t="shared" si="15"/>
        <v/>
      </c>
      <c r="I340" t="str">
        <f t="shared" si="16"/>
        <v/>
      </c>
      <c r="K340" t="str">
        <f t="shared" si="17"/>
        <v/>
      </c>
    </row>
    <row r="341" spans="1:11" x14ac:dyDescent="0.25">
      <c r="A341" t="s">
        <v>2</v>
      </c>
      <c r="B341" t="s">
        <v>167</v>
      </c>
      <c r="H341" t="str">
        <f t="shared" si="15"/>
        <v>wharf</v>
      </c>
      <c r="I341" t="str">
        <f t="shared" si="16"/>
        <v>Quai</v>
      </c>
      <c r="K341" t="str">
        <f t="shared" si="17"/>
        <v>&lt;div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342" spans="1:11" x14ac:dyDescent="0.25">
      <c r="B342" t="s">
        <v>168</v>
      </c>
      <c r="H342" t="str">
        <f t="shared" si="15"/>
        <v/>
      </c>
      <c r="I342" t="str">
        <f t="shared" si="16"/>
        <v/>
      </c>
      <c r="K342" t="str">
        <f t="shared" si="17"/>
        <v/>
      </c>
    </row>
    <row r="343" spans="1:11" x14ac:dyDescent="0.25">
      <c r="B343" t="s">
        <v>169</v>
      </c>
      <c r="H343" t="str">
        <f t="shared" si="15"/>
        <v/>
      </c>
      <c r="I343" t="str">
        <f t="shared" si="16"/>
        <v/>
      </c>
      <c r="K343" t="str">
        <f t="shared" si="17"/>
        <v/>
      </c>
    </row>
    <row r="344" spans="1:11" x14ac:dyDescent="0.25">
      <c r="B344" t="s">
        <v>599</v>
      </c>
      <c r="H344" t="str">
        <f t="shared" si="15"/>
        <v/>
      </c>
      <c r="I344" t="str">
        <f t="shared" si="16"/>
        <v/>
      </c>
      <c r="K344" t="str">
        <f t="shared" si="17"/>
        <v/>
      </c>
    </row>
    <row r="345" spans="1:11" x14ac:dyDescent="0.25">
      <c r="A345" t="s">
        <v>5</v>
      </c>
      <c r="H345" t="str">
        <f t="shared" si="15"/>
        <v/>
      </c>
      <c r="I345" t="str">
        <f t="shared" si="16"/>
        <v/>
      </c>
      <c r="K345" t="str">
        <f t="shared" si="17"/>
        <v/>
      </c>
    </row>
    <row r="346" spans="1:11" x14ac:dyDescent="0.25">
      <c r="A346" t="s">
        <v>2</v>
      </c>
      <c r="B346" t="s">
        <v>170</v>
      </c>
      <c r="H346" t="str">
        <f t="shared" si="15"/>
        <v>bazaar</v>
      </c>
      <c r="I346" t="str">
        <f t="shared" si="16"/>
        <v>Bazar</v>
      </c>
      <c r="K346" t="str">
        <f t="shared" si="17"/>
        <v>&lt;div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347" spans="1:11" x14ac:dyDescent="0.25">
      <c r="B347" t="s">
        <v>171</v>
      </c>
      <c r="H347" t="str">
        <f t="shared" si="15"/>
        <v/>
      </c>
      <c r="I347" t="str">
        <f t="shared" si="16"/>
        <v/>
      </c>
      <c r="K347" t="str">
        <f t="shared" si="17"/>
        <v/>
      </c>
    </row>
    <row r="348" spans="1:11" x14ac:dyDescent="0.25">
      <c r="B348" t="s">
        <v>172</v>
      </c>
      <c r="H348" t="str">
        <f t="shared" si="15"/>
        <v/>
      </c>
      <c r="I348" t="str">
        <f t="shared" si="16"/>
        <v/>
      </c>
      <c r="K348" t="str">
        <f t="shared" si="17"/>
        <v/>
      </c>
    </row>
    <row r="349" spans="1:11" x14ac:dyDescent="0.25">
      <c r="B349" t="s">
        <v>173</v>
      </c>
      <c r="H349" t="str">
        <f t="shared" si="15"/>
        <v/>
      </c>
      <c r="I349" t="str">
        <f t="shared" si="16"/>
        <v/>
      </c>
      <c r="K349" t="str">
        <f t="shared" si="17"/>
        <v/>
      </c>
    </row>
    <row r="350" spans="1:11" x14ac:dyDescent="0.25">
      <c r="A350" t="s">
        <v>5</v>
      </c>
      <c r="H350" t="str">
        <f t="shared" si="15"/>
        <v/>
      </c>
      <c r="I350" t="str">
        <f t="shared" si="16"/>
        <v/>
      </c>
      <c r="K350" t="str">
        <f t="shared" si="17"/>
        <v/>
      </c>
    </row>
    <row r="351" spans="1:11" x14ac:dyDescent="0.25">
      <c r="A351" t="s">
        <v>2</v>
      </c>
      <c r="B351" t="s">
        <v>174</v>
      </c>
      <c r="H351" t="str">
        <f t="shared" si="15"/>
        <v>treasuremap</v>
      </c>
      <c r="I351" t="str">
        <f t="shared" si="16"/>
        <v>Carte aux trésors</v>
      </c>
      <c r="K351" t="str">
        <f t="shared" si="17"/>
        <v>&lt;div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352" spans="1:11" x14ac:dyDescent="0.25">
      <c r="B352" t="s">
        <v>175</v>
      </c>
      <c r="H352" t="str">
        <f t="shared" si="15"/>
        <v/>
      </c>
      <c r="I352" t="str">
        <f t="shared" si="16"/>
        <v/>
      </c>
      <c r="K352" t="str">
        <f t="shared" si="17"/>
        <v/>
      </c>
    </row>
    <row r="353" spans="1:11" x14ac:dyDescent="0.25">
      <c r="B353" t="s">
        <v>600</v>
      </c>
      <c r="H353" t="str">
        <f t="shared" ref="H353:H416" si="18">IFERROR(RIGHT(LEFT(B353,IFERROR(FIND(""",",B353),FIND("&gt;'",B353,15)+1)-1),LEN(LEFT(B353,IFERROR(FIND(""",",B353),FIND("&gt;'",B353,15)+1)-1))-(FIND($F$6,B353)+ LEN($F$6)-1)),"")</f>
        <v/>
      </c>
      <c r="I353" t="str">
        <f t="shared" ref="I353:I416" si="19">IFERROR(RIGHT(LEFT(B355,IFERROR(FIND(""",",B355),FIND("&gt;'",B355,15)+1)-1),LEN(LEFT(B355,IFERROR(FIND(""",",B355),FIND("&gt;'",B355,15)+1)-1))-(FIND($F$8,B355)+ LEN($F$8)-1)),"")</f>
        <v/>
      </c>
      <c r="K353" t="str">
        <f t="shared" ref="K353:K416" si="20">SUBSTITUTE(IFERROR(RIGHT(LEFT(B356,IFERROR(FIND(""",",B356),FIND("&gt;'",B356,15)+1)-1),LEN(LEFT(B356,IFERROR(FIND(""",",B356),FIND("&gt;'",B356,15)+1)-1))-(FIND($F$9,B356)+ LEN($F$9)-1)),""),
"\'","'")</f>
        <v/>
      </c>
    </row>
    <row r="354" spans="1:11" x14ac:dyDescent="0.25">
      <c r="B354" t="s">
        <v>601</v>
      </c>
      <c r="H354" t="str">
        <f t="shared" si="18"/>
        <v/>
      </c>
      <c r="I354" t="str">
        <f t="shared" si="19"/>
        <v/>
      </c>
      <c r="K354" t="str">
        <f t="shared" si="20"/>
        <v/>
      </c>
    </row>
    <row r="355" spans="1:11" x14ac:dyDescent="0.25">
      <c r="A355" t="s">
        <v>5</v>
      </c>
      <c r="H355" t="str">
        <f t="shared" si="18"/>
        <v/>
      </c>
      <c r="I355" t="str">
        <f t="shared" si="19"/>
        <v/>
      </c>
      <c r="K355" t="str">
        <f t="shared" si="20"/>
        <v/>
      </c>
    </row>
    <row r="356" spans="1:11" x14ac:dyDescent="0.25">
      <c r="A356" t="s">
        <v>2</v>
      </c>
      <c r="B356" t="s">
        <v>176</v>
      </c>
      <c r="H356" t="str">
        <f t="shared" si="18"/>
        <v>explorer</v>
      </c>
      <c r="I356" t="str">
        <f t="shared" si="19"/>
        <v>Explorateur</v>
      </c>
      <c r="K356" t="str">
        <f t="shared" si="20"/>
        <v>&lt;div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357" spans="1:11" x14ac:dyDescent="0.25">
      <c r="B357" t="s">
        <v>177</v>
      </c>
      <c r="H357" t="str">
        <f t="shared" si="18"/>
        <v/>
      </c>
      <c r="I357" t="str">
        <f t="shared" si="19"/>
        <v/>
      </c>
      <c r="K357" t="str">
        <f t="shared" si="20"/>
        <v/>
      </c>
    </row>
    <row r="358" spans="1:11" x14ac:dyDescent="0.25">
      <c r="B358" t="s">
        <v>178</v>
      </c>
      <c r="H358" t="str">
        <f t="shared" si="18"/>
        <v/>
      </c>
      <c r="I358" t="str">
        <f t="shared" si="19"/>
        <v/>
      </c>
      <c r="K358" t="str">
        <f t="shared" si="20"/>
        <v/>
      </c>
    </row>
    <row r="359" spans="1:11" x14ac:dyDescent="0.25">
      <c r="B359" t="s">
        <v>602</v>
      </c>
      <c r="H359" t="str">
        <f t="shared" si="18"/>
        <v/>
      </c>
      <c r="I359" t="str">
        <f t="shared" si="19"/>
        <v/>
      </c>
      <c r="K359" t="str">
        <f t="shared" si="20"/>
        <v/>
      </c>
    </row>
    <row r="360" spans="1:11" x14ac:dyDescent="0.25">
      <c r="A360" t="s">
        <v>5</v>
      </c>
      <c r="H360" t="str">
        <f t="shared" si="18"/>
        <v/>
      </c>
      <c r="I360" t="str">
        <f t="shared" si="19"/>
        <v/>
      </c>
      <c r="K360" t="str">
        <f t="shared" si="20"/>
        <v/>
      </c>
    </row>
    <row r="361" spans="1:11" x14ac:dyDescent="0.25">
      <c r="A361" t="s">
        <v>2</v>
      </c>
      <c r="B361" t="s">
        <v>179</v>
      </c>
      <c r="H361" t="str">
        <f t="shared" si="18"/>
        <v>lookout</v>
      </c>
      <c r="I361" t="str">
        <f t="shared" si="19"/>
        <v>Vigie</v>
      </c>
      <c r="K361" t="str">
        <f t="shared" si="20"/>
        <v>&lt;div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362" spans="1:11" x14ac:dyDescent="0.25">
      <c r="B362" t="s">
        <v>180</v>
      </c>
      <c r="H362" t="str">
        <f t="shared" si="18"/>
        <v/>
      </c>
      <c r="I362" t="str">
        <f t="shared" si="19"/>
        <v/>
      </c>
      <c r="K362" t="str">
        <f t="shared" si="20"/>
        <v/>
      </c>
    </row>
    <row r="363" spans="1:11" x14ac:dyDescent="0.25">
      <c r="B363" t="s">
        <v>181</v>
      </c>
      <c r="H363" t="str">
        <f t="shared" si="18"/>
        <v/>
      </c>
      <c r="I363" t="str">
        <f t="shared" si="19"/>
        <v/>
      </c>
      <c r="K363" t="str">
        <f t="shared" si="20"/>
        <v/>
      </c>
    </row>
    <row r="364" spans="1:11" x14ac:dyDescent="0.25">
      <c r="B364" t="s">
        <v>603</v>
      </c>
      <c r="H364" t="str">
        <f t="shared" si="18"/>
        <v/>
      </c>
      <c r="I364" t="str">
        <f t="shared" si="19"/>
        <v/>
      </c>
      <c r="K364" t="str">
        <f t="shared" si="20"/>
        <v/>
      </c>
    </row>
    <row r="365" spans="1:11" x14ac:dyDescent="0.25">
      <c r="A365" t="s">
        <v>5</v>
      </c>
      <c r="H365" t="str">
        <f t="shared" si="18"/>
        <v/>
      </c>
      <c r="I365" t="str">
        <f t="shared" si="19"/>
        <v/>
      </c>
      <c r="K365" t="str">
        <f t="shared" si="20"/>
        <v/>
      </c>
    </row>
    <row r="366" spans="1:11" x14ac:dyDescent="0.25">
      <c r="A366" t="s">
        <v>2</v>
      </c>
      <c r="B366" t="s">
        <v>182</v>
      </c>
      <c r="H366" t="str">
        <f t="shared" si="18"/>
        <v>treasury</v>
      </c>
      <c r="I366" t="str">
        <f t="shared" si="19"/>
        <v>Trésorerie</v>
      </c>
      <c r="K366" t="str">
        <f t="shared" si="20"/>
        <v>&lt;div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367" spans="1:11" x14ac:dyDescent="0.25">
      <c r="B367" t="s">
        <v>183</v>
      </c>
      <c r="H367" t="str">
        <f t="shared" si="18"/>
        <v/>
      </c>
      <c r="I367" t="str">
        <f t="shared" si="19"/>
        <v/>
      </c>
      <c r="K367" t="str">
        <f t="shared" si="20"/>
        <v/>
      </c>
    </row>
    <row r="368" spans="1:11" x14ac:dyDescent="0.25">
      <c r="B368" t="s">
        <v>604</v>
      </c>
      <c r="H368" t="str">
        <f t="shared" si="18"/>
        <v/>
      </c>
      <c r="I368" t="str">
        <f t="shared" si="19"/>
        <v/>
      </c>
      <c r="K368" t="str">
        <f t="shared" si="20"/>
        <v/>
      </c>
    </row>
    <row r="369" spans="1:11" x14ac:dyDescent="0.25">
      <c r="B369" t="s">
        <v>605</v>
      </c>
      <c r="H369" t="str">
        <f t="shared" si="18"/>
        <v/>
      </c>
      <c r="I369" t="str">
        <f t="shared" si="19"/>
        <v/>
      </c>
      <c r="K369" t="str">
        <f t="shared" si="20"/>
        <v/>
      </c>
    </row>
    <row r="370" spans="1:11" x14ac:dyDescent="0.25">
      <c r="A370" t="s">
        <v>5</v>
      </c>
      <c r="H370" t="str">
        <f t="shared" si="18"/>
        <v/>
      </c>
      <c r="I370" t="str">
        <f t="shared" si="19"/>
        <v/>
      </c>
      <c r="K370" t="str">
        <f t="shared" si="20"/>
        <v/>
      </c>
    </row>
    <row r="371" spans="1:11" x14ac:dyDescent="0.25">
      <c r="A371" t="s">
        <v>2</v>
      </c>
      <c r="B371" t="s">
        <v>184</v>
      </c>
      <c r="H371" t="str">
        <f t="shared" si="18"/>
        <v>cutpurse</v>
      </c>
      <c r="I371" t="str">
        <f t="shared" si="19"/>
        <v>Coupeur de bourse</v>
      </c>
      <c r="K371" t="str">
        <f t="shared" si="20"/>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72" spans="1:11" x14ac:dyDescent="0.25">
      <c r="B372" t="s">
        <v>185</v>
      </c>
      <c r="H372" t="str">
        <f t="shared" si="18"/>
        <v/>
      </c>
      <c r="I372" t="str">
        <f t="shared" si="19"/>
        <v/>
      </c>
      <c r="K372" t="str">
        <f t="shared" si="20"/>
        <v/>
      </c>
    </row>
    <row r="373" spans="1:11" x14ac:dyDescent="0.25">
      <c r="B373" t="s">
        <v>186</v>
      </c>
      <c r="H373" t="str">
        <f t="shared" si="18"/>
        <v/>
      </c>
      <c r="I373" t="str">
        <f t="shared" si="19"/>
        <v/>
      </c>
      <c r="K373" t="str">
        <f t="shared" si="20"/>
        <v/>
      </c>
    </row>
    <row r="374" spans="1:11" x14ac:dyDescent="0.25">
      <c r="B374" t="s">
        <v>583</v>
      </c>
      <c r="H374" t="str">
        <f t="shared" si="18"/>
        <v/>
      </c>
      <c r="I374" t="str">
        <f t="shared" si="19"/>
        <v/>
      </c>
      <c r="K374" t="str">
        <f t="shared" si="20"/>
        <v/>
      </c>
    </row>
    <row r="375" spans="1:11" x14ac:dyDescent="0.25">
      <c r="A375" t="s">
        <v>5</v>
      </c>
      <c r="H375" t="str">
        <f t="shared" si="18"/>
        <v/>
      </c>
      <c r="I375" t="str">
        <f t="shared" si="19"/>
        <v/>
      </c>
      <c r="K375" t="str">
        <f t="shared" si="20"/>
        <v/>
      </c>
    </row>
    <row r="376" spans="1:11" x14ac:dyDescent="0.25">
      <c r="A376" t="s">
        <v>2</v>
      </c>
      <c r="B376" t="s">
        <v>187</v>
      </c>
      <c r="H376" t="str">
        <f t="shared" si="18"/>
        <v>caravan</v>
      </c>
      <c r="I376" t="str">
        <f t="shared" si="19"/>
        <v>Caravane</v>
      </c>
      <c r="K376" t="str">
        <f t="shared" si="20"/>
        <v>&lt;div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377" spans="1:11" x14ac:dyDescent="0.25">
      <c r="B377" t="s">
        <v>188</v>
      </c>
      <c r="H377" t="str">
        <f t="shared" si="18"/>
        <v/>
      </c>
      <c r="I377" t="str">
        <f t="shared" si="19"/>
        <v/>
      </c>
      <c r="K377" t="str">
        <f t="shared" si="20"/>
        <v/>
      </c>
    </row>
    <row r="378" spans="1:11" x14ac:dyDescent="0.25">
      <c r="B378" t="s">
        <v>189</v>
      </c>
      <c r="H378" t="str">
        <f t="shared" si="18"/>
        <v/>
      </c>
      <c r="I378" t="str">
        <f t="shared" si="19"/>
        <v/>
      </c>
      <c r="K378" t="str">
        <f t="shared" si="20"/>
        <v/>
      </c>
    </row>
    <row r="379" spans="1:11" x14ac:dyDescent="0.25">
      <c r="B379" t="s">
        <v>606</v>
      </c>
      <c r="H379" t="str">
        <f t="shared" si="18"/>
        <v/>
      </c>
      <c r="I379" t="str">
        <f t="shared" si="19"/>
        <v/>
      </c>
      <c r="K379" t="str">
        <f t="shared" si="20"/>
        <v/>
      </c>
    </row>
    <row r="380" spans="1:11" x14ac:dyDescent="0.25">
      <c r="A380" t="s">
        <v>5</v>
      </c>
      <c r="H380" t="str">
        <f t="shared" si="18"/>
        <v/>
      </c>
      <c r="I380" t="str">
        <f t="shared" si="19"/>
        <v/>
      </c>
      <c r="K380" t="str">
        <f t="shared" si="20"/>
        <v/>
      </c>
    </row>
    <row r="381" spans="1:11" x14ac:dyDescent="0.25">
      <c r="A381" t="s">
        <v>2</v>
      </c>
      <c r="B381" t="s">
        <v>190</v>
      </c>
      <c r="H381" t="str">
        <f t="shared" si="18"/>
        <v>warehouse</v>
      </c>
      <c r="I381" t="str">
        <f t="shared" si="19"/>
        <v>Entrepôt</v>
      </c>
      <c r="K381" t="str">
        <f t="shared" si="20"/>
        <v>&lt;div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382" spans="1:11" x14ac:dyDescent="0.25">
      <c r="B382" t="s">
        <v>191</v>
      </c>
      <c r="H382" t="str">
        <f t="shared" si="18"/>
        <v/>
      </c>
      <c r="I382" t="str">
        <f t="shared" si="19"/>
        <v/>
      </c>
      <c r="K382" t="str">
        <f t="shared" si="20"/>
        <v/>
      </c>
    </row>
    <row r="383" spans="1:11" x14ac:dyDescent="0.25">
      <c r="B383" t="s">
        <v>607</v>
      </c>
      <c r="H383" t="str">
        <f t="shared" si="18"/>
        <v/>
      </c>
      <c r="I383" t="str">
        <f t="shared" si="19"/>
        <v/>
      </c>
      <c r="K383" t="str">
        <f t="shared" si="20"/>
        <v/>
      </c>
    </row>
    <row r="384" spans="1:11" x14ac:dyDescent="0.25">
      <c r="B384" t="s">
        <v>608</v>
      </c>
      <c r="H384" t="str">
        <f t="shared" si="18"/>
        <v/>
      </c>
      <c r="I384" t="str">
        <f t="shared" si="19"/>
        <v/>
      </c>
      <c r="K384" t="str">
        <f t="shared" si="20"/>
        <v/>
      </c>
    </row>
    <row r="385" spans="1:11" x14ac:dyDescent="0.25">
      <c r="A385" t="s">
        <v>5</v>
      </c>
      <c r="H385" t="str">
        <f t="shared" si="18"/>
        <v/>
      </c>
      <c r="I385" t="str">
        <f t="shared" si="19"/>
        <v/>
      </c>
      <c r="K385" t="str">
        <f t="shared" si="20"/>
        <v/>
      </c>
    </row>
    <row r="386" spans="1:11" x14ac:dyDescent="0.25">
      <c r="A386" t="s">
        <v>2</v>
      </c>
      <c r="B386" t="s">
        <v>192</v>
      </c>
      <c r="H386" t="str">
        <f t="shared" si="18"/>
        <v>lighthouse</v>
      </c>
      <c r="I386" t="str">
        <f t="shared" si="19"/>
        <v>Phare</v>
      </c>
      <c r="K386" t="str">
        <f t="shared" si="20"/>
        <v>&lt;div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387" spans="1:11" x14ac:dyDescent="0.25">
      <c r="B387" t="s">
        <v>193</v>
      </c>
      <c r="H387" t="str">
        <f t="shared" si="18"/>
        <v/>
      </c>
      <c r="I387" t="str">
        <f t="shared" si="19"/>
        <v/>
      </c>
      <c r="K387" t="str">
        <f t="shared" si="20"/>
        <v/>
      </c>
    </row>
    <row r="388" spans="1:11" x14ac:dyDescent="0.25">
      <c r="B388" t="s">
        <v>194</v>
      </c>
      <c r="H388" t="str">
        <f t="shared" si="18"/>
        <v/>
      </c>
      <c r="I388" t="str">
        <f t="shared" si="19"/>
        <v/>
      </c>
      <c r="K388" t="str">
        <f t="shared" si="20"/>
        <v/>
      </c>
    </row>
    <row r="389" spans="1:11" x14ac:dyDescent="0.25">
      <c r="B389" t="s">
        <v>609</v>
      </c>
      <c r="H389" t="str">
        <f t="shared" si="18"/>
        <v/>
      </c>
      <c r="I389" t="str">
        <f t="shared" si="19"/>
        <v/>
      </c>
      <c r="K389" t="str">
        <f t="shared" si="20"/>
        <v/>
      </c>
    </row>
    <row r="390" spans="1:11" x14ac:dyDescent="0.25">
      <c r="A390" t="s">
        <v>5</v>
      </c>
      <c r="H390" t="str">
        <f t="shared" si="18"/>
        <v/>
      </c>
      <c r="I390" t="str">
        <f t="shared" si="19"/>
        <v/>
      </c>
      <c r="K390" t="str">
        <f t="shared" si="20"/>
        <v/>
      </c>
    </row>
    <row r="391" spans="1:11" x14ac:dyDescent="0.25">
      <c r="A391" t="s">
        <v>2</v>
      </c>
      <c r="B391" t="s">
        <v>195</v>
      </c>
      <c r="H391" t="str">
        <f t="shared" si="18"/>
        <v>pearldiver</v>
      </c>
      <c r="I391" t="str">
        <f t="shared" si="19"/>
        <v>Plongeur de perles</v>
      </c>
      <c r="K391" t="str">
        <f t="shared" si="20"/>
        <v>&lt;div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392" spans="1:11" x14ac:dyDescent="0.25">
      <c r="B392" t="s">
        <v>196</v>
      </c>
      <c r="H392" t="str">
        <f t="shared" si="18"/>
        <v/>
      </c>
      <c r="I392" t="str">
        <f t="shared" si="19"/>
        <v/>
      </c>
      <c r="K392" t="str">
        <f t="shared" si="20"/>
        <v/>
      </c>
    </row>
    <row r="393" spans="1:11" x14ac:dyDescent="0.25">
      <c r="B393" t="s">
        <v>197</v>
      </c>
      <c r="H393" t="str">
        <f t="shared" si="18"/>
        <v/>
      </c>
      <c r="I393" t="str">
        <f t="shared" si="19"/>
        <v/>
      </c>
      <c r="K393" t="str">
        <f t="shared" si="20"/>
        <v/>
      </c>
    </row>
    <row r="394" spans="1:11" x14ac:dyDescent="0.25">
      <c r="B394" t="s">
        <v>198</v>
      </c>
      <c r="H394" t="str">
        <f t="shared" si="18"/>
        <v/>
      </c>
      <c r="I394" t="str">
        <f t="shared" si="19"/>
        <v/>
      </c>
      <c r="K394" t="str">
        <f t="shared" si="20"/>
        <v/>
      </c>
    </row>
    <row r="395" spans="1:11" x14ac:dyDescent="0.25">
      <c r="A395" t="s">
        <v>5</v>
      </c>
      <c r="H395" t="str">
        <f t="shared" si="18"/>
        <v/>
      </c>
      <c r="I395" t="str">
        <f t="shared" si="19"/>
        <v/>
      </c>
      <c r="K395" t="str">
        <f t="shared" si="20"/>
        <v/>
      </c>
    </row>
    <row r="396" spans="1:11" x14ac:dyDescent="0.25">
      <c r="A396" t="s">
        <v>2</v>
      </c>
      <c r="B396" t="s">
        <v>199</v>
      </c>
      <c r="H396" t="str">
        <f t="shared" si="18"/>
        <v>embargo</v>
      </c>
      <c r="I396" t="str">
        <f t="shared" si="19"/>
        <v>Embargo</v>
      </c>
      <c r="K396" t="str">
        <f t="shared" si="20"/>
        <v>&lt;div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397" spans="1:11" x14ac:dyDescent="0.25">
      <c r="B397" t="s">
        <v>200</v>
      </c>
      <c r="H397" t="str">
        <f t="shared" si="18"/>
        <v/>
      </c>
      <c r="I397" t="str">
        <f t="shared" si="19"/>
        <v/>
      </c>
      <c r="K397" t="str">
        <f t="shared" si="20"/>
        <v/>
      </c>
    </row>
    <row r="398" spans="1:11" x14ac:dyDescent="0.25">
      <c r="B398" t="s">
        <v>201</v>
      </c>
      <c r="H398" t="str">
        <f t="shared" si="18"/>
        <v/>
      </c>
      <c r="I398" t="str">
        <f t="shared" si="19"/>
        <v/>
      </c>
      <c r="K398" t="str">
        <f t="shared" si="20"/>
        <v/>
      </c>
    </row>
    <row r="399" spans="1:11" x14ac:dyDescent="0.25">
      <c r="B399" t="s">
        <v>610</v>
      </c>
      <c r="H399" t="str">
        <f t="shared" si="18"/>
        <v/>
      </c>
      <c r="I399" t="str">
        <f t="shared" si="19"/>
        <v/>
      </c>
      <c r="K399" t="str">
        <f t="shared" si="20"/>
        <v/>
      </c>
    </row>
    <row r="400" spans="1:11" x14ac:dyDescent="0.25">
      <c r="A400" t="s">
        <v>5</v>
      </c>
      <c r="H400" t="str">
        <f t="shared" si="18"/>
        <v/>
      </c>
      <c r="I400" t="str">
        <f t="shared" si="19"/>
        <v/>
      </c>
      <c r="K400" t="str">
        <f t="shared" si="20"/>
        <v/>
      </c>
    </row>
    <row r="401" spans="1:11" x14ac:dyDescent="0.25">
      <c r="A401" t="s">
        <v>2</v>
      </c>
      <c r="B401" t="s">
        <v>202</v>
      </c>
      <c r="H401" t="str">
        <f t="shared" si="18"/>
        <v>outpost</v>
      </c>
      <c r="I401" t="str">
        <f t="shared" si="19"/>
        <v>Avant-poste</v>
      </c>
      <c r="K401" t="str">
        <f t="shared" si="20"/>
        <v>&lt;div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402" spans="1:11" x14ac:dyDescent="0.25">
      <c r="B402" t="s">
        <v>203</v>
      </c>
      <c r="H402" t="str">
        <f t="shared" si="18"/>
        <v/>
      </c>
      <c r="I402" t="str">
        <f t="shared" si="19"/>
        <v/>
      </c>
      <c r="K402" t="str">
        <f t="shared" si="20"/>
        <v/>
      </c>
    </row>
    <row r="403" spans="1:11" x14ac:dyDescent="0.25">
      <c r="B403" t="s">
        <v>204</v>
      </c>
      <c r="H403" t="str">
        <f t="shared" si="18"/>
        <v/>
      </c>
      <c r="I403" t="str">
        <f t="shared" si="19"/>
        <v/>
      </c>
      <c r="K403" t="str">
        <f t="shared" si="20"/>
        <v/>
      </c>
    </row>
    <row r="404" spans="1:11" x14ac:dyDescent="0.25">
      <c r="B404" t="s">
        <v>611</v>
      </c>
      <c r="H404" t="str">
        <f t="shared" si="18"/>
        <v/>
      </c>
      <c r="I404" t="str">
        <f t="shared" si="19"/>
        <v/>
      </c>
      <c r="K404" t="str">
        <f t="shared" si="20"/>
        <v/>
      </c>
    </row>
    <row r="405" spans="1:11" x14ac:dyDescent="0.25">
      <c r="A405" t="s">
        <v>5</v>
      </c>
      <c r="H405" t="str">
        <f t="shared" si="18"/>
        <v/>
      </c>
      <c r="I405" t="str">
        <f t="shared" si="19"/>
        <v/>
      </c>
      <c r="K405" t="str">
        <f t="shared" si="20"/>
        <v/>
      </c>
    </row>
    <row r="406" spans="1:11" x14ac:dyDescent="0.25">
      <c r="A406" t="s">
        <v>2</v>
      </c>
      <c r="B406" t="s">
        <v>205</v>
      </c>
      <c r="H406" t="str">
        <f t="shared" si="18"/>
        <v>harvest</v>
      </c>
      <c r="I406" t="str">
        <f t="shared" si="19"/>
        <v>Récolte</v>
      </c>
      <c r="K406" t="str">
        <f t="shared" si="20"/>
        <v>&lt;div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407" spans="1:11" x14ac:dyDescent="0.25">
      <c r="B407" t="s">
        <v>206</v>
      </c>
      <c r="H407" t="str">
        <f t="shared" si="18"/>
        <v/>
      </c>
      <c r="I407" t="str">
        <f t="shared" si="19"/>
        <v/>
      </c>
      <c r="K407" t="str">
        <f t="shared" si="20"/>
        <v/>
      </c>
    </row>
    <row r="408" spans="1:11" x14ac:dyDescent="0.25">
      <c r="B408" t="s">
        <v>612</v>
      </c>
      <c r="H408" t="str">
        <f t="shared" si="18"/>
        <v/>
      </c>
      <c r="I408" t="str">
        <f t="shared" si="19"/>
        <v/>
      </c>
      <c r="K408" t="str">
        <f t="shared" si="20"/>
        <v/>
      </c>
    </row>
    <row r="409" spans="1:11" x14ac:dyDescent="0.25">
      <c r="B409" t="s">
        <v>613</v>
      </c>
      <c r="H409" t="str">
        <f t="shared" si="18"/>
        <v/>
      </c>
      <c r="I409" t="str">
        <f t="shared" si="19"/>
        <v/>
      </c>
      <c r="K409" t="str">
        <f t="shared" si="20"/>
        <v/>
      </c>
    </row>
    <row r="410" spans="1:11" x14ac:dyDescent="0.25">
      <c r="A410" t="s">
        <v>5</v>
      </c>
      <c r="H410" t="str">
        <f t="shared" si="18"/>
        <v/>
      </c>
      <c r="I410" t="str">
        <f t="shared" si="19"/>
        <v/>
      </c>
      <c r="K410" t="str">
        <f t="shared" si="20"/>
        <v/>
      </c>
    </row>
    <row r="411" spans="1:11" x14ac:dyDescent="0.25">
      <c r="A411" t="s">
        <v>2</v>
      </c>
      <c r="B411" t="s">
        <v>207</v>
      </c>
      <c r="H411" t="str">
        <f t="shared" si="18"/>
        <v>youngwitch</v>
      </c>
      <c r="I411" t="str">
        <f t="shared" si="19"/>
        <v>Jeune sorcière</v>
      </c>
      <c r="K411" t="str">
        <f t="shared" si="20"/>
        <v>&lt;div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v>
      </c>
    </row>
    <row r="412" spans="1:11" x14ac:dyDescent="0.25">
      <c r="B412" t="s">
        <v>208</v>
      </c>
      <c r="H412" t="str">
        <f t="shared" si="18"/>
        <v/>
      </c>
      <c r="I412" t="str">
        <f t="shared" si="19"/>
        <v/>
      </c>
      <c r="K412" t="str">
        <f t="shared" si="20"/>
        <v/>
      </c>
    </row>
    <row r="413" spans="1:11" x14ac:dyDescent="0.25">
      <c r="B413" t="s">
        <v>614</v>
      </c>
      <c r="H413" t="str">
        <f t="shared" si="18"/>
        <v/>
      </c>
      <c r="I413" t="str">
        <f t="shared" si="19"/>
        <v/>
      </c>
      <c r="K413" t="str">
        <f t="shared" si="20"/>
        <v/>
      </c>
    </row>
    <row r="414" spans="1:11" x14ac:dyDescent="0.25">
      <c r="B414" t="s">
        <v>615</v>
      </c>
      <c r="H414" t="str">
        <f t="shared" si="18"/>
        <v/>
      </c>
      <c r="I414" t="str">
        <f t="shared" si="19"/>
        <v/>
      </c>
      <c r="K414" t="str">
        <f t="shared" si="20"/>
        <v/>
      </c>
    </row>
    <row r="415" spans="1:11" x14ac:dyDescent="0.25">
      <c r="A415" t="s">
        <v>5</v>
      </c>
      <c r="H415" t="str">
        <f t="shared" si="18"/>
        <v/>
      </c>
      <c r="I415" t="str">
        <f t="shared" si="19"/>
        <v/>
      </c>
      <c r="K415" t="str">
        <f t="shared" si="20"/>
        <v/>
      </c>
    </row>
    <row r="416" spans="1:11" x14ac:dyDescent="0.25">
      <c r="A416" t="s">
        <v>2</v>
      </c>
      <c r="B416" t="s">
        <v>209</v>
      </c>
      <c r="H416" t="str">
        <f t="shared" si="18"/>
        <v>horsetraders</v>
      </c>
      <c r="I416" t="str">
        <f t="shared" si="19"/>
        <v>Maquignons</v>
      </c>
      <c r="K416" t="str">
        <f t="shared" si="20"/>
        <v>&lt;div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417" spans="1:11" x14ac:dyDescent="0.25">
      <c r="B417" t="s">
        <v>210</v>
      </c>
      <c r="H417" t="str">
        <f t="shared" ref="H417:H480" si="21">IFERROR(RIGHT(LEFT(B417,IFERROR(FIND(""",",B417),FIND("&gt;'",B417,15)+1)-1),LEN(LEFT(B417,IFERROR(FIND(""",",B417),FIND("&gt;'",B417,15)+1)-1))-(FIND($F$6,B417)+ LEN($F$6)-1)),"")</f>
        <v/>
      </c>
      <c r="I417" t="str">
        <f t="shared" ref="I417:I480" si="22">IFERROR(RIGHT(LEFT(B419,IFERROR(FIND(""",",B419),FIND("&gt;'",B419,15)+1)-1),LEN(LEFT(B419,IFERROR(FIND(""",",B419),FIND("&gt;'",B419,15)+1)-1))-(FIND($F$8,B419)+ LEN($F$8)-1)),"")</f>
        <v/>
      </c>
      <c r="K417" t="str">
        <f t="shared" ref="K417:K480" si="23">SUBSTITUTE(IFERROR(RIGHT(LEFT(B420,IFERROR(FIND(""",",B420),FIND("&gt;'",B420,15)+1)-1),LEN(LEFT(B420,IFERROR(FIND(""",",B420),FIND("&gt;'",B420,15)+1)-1))-(FIND($F$9,B420)+ LEN($F$9)-1)),""),
"\'","'")</f>
        <v/>
      </c>
    </row>
    <row r="418" spans="1:11" x14ac:dyDescent="0.25">
      <c r="B418" t="s">
        <v>211</v>
      </c>
      <c r="H418" t="str">
        <f t="shared" si="21"/>
        <v/>
      </c>
      <c r="I418" t="str">
        <f t="shared" si="22"/>
        <v/>
      </c>
      <c r="K418" t="str">
        <f t="shared" si="23"/>
        <v/>
      </c>
    </row>
    <row r="419" spans="1:11" x14ac:dyDescent="0.25">
      <c r="B419" t="s">
        <v>616</v>
      </c>
      <c r="H419" t="str">
        <f t="shared" si="21"/>
        <v/>
      </c>
      <c r="I419" t="str">
        <f t="shared" si="22"/>
        <v/>
      </c>
      <c r="K419" t="str">
        <f t="shared" si="23"/>
        <v/>
      </c>
    </row>
    <row r="420" spans="1:11" x14ac:dyDescent="0.25">
      <c r="A420" t="s">
        <v>5</v>
      </c>
      <c r="H420" t="str">
        <f t="shared" si="21"/>
        <v/>
      </c>
      <c r="I420" t="str">
        <f t="shared" si="22"/>
        <v/>
      </c>
      <c r="K420" t="str">
        <f t="shared" si="23"/>
        <v/>
      </c>
    </row>
    <row r="421" spans="1:11" x14ac:dyDescent="0.25">
      <c r="A421" t="s">
        <v>2</v>
      </c>
      <c r="B421" t="s">
        <v>212</v>
      </c>
      <c r="H421" t="str">
        <f t="shared" si="21"/>
        <v>tournament</v>
      </c>
      <c r="I421" t="str">
        <f t="shared" si="22"/>
        <v>Tournoi</v>
      </c>
      <c r="K421" t="str">
        <f t="shared" si="23"/>
        <v>&lt;div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422" spans="1:11" x14ac:dyDescent="0.25">
      <c r="B422" t="s">
        <v>213</v>
      </c>
      <c r="H422" t="str">
        <f t="shared" si="21"/>
        <v/>
      </c>
      <c r="I422" t="str">
        <f t="shared" si="22"/>
        <v/>
      </c>
      <c r="K422" t="str">
        <f t="shared" si="23"/>
        <v/>
      </c>
    </row>
    <row r="423" spans="1:11" x14ac:dyDescent="0.25">
      <c r="B423" t="s">
        <v>214</v>
      </c>
      <c r="H423" t="str">
        <f t="shared" si="21"/>
        <v/>
      </c>
      <c r="I423" t="str">
        <f t="shared" si="22"/>
        <v/>
      </c>
      <c r="K423" t="str">
        <f t="shared" si="23"/>
        <v/>
      </c>
    </row>
    <row r="424" spans="1:11" x14ac:dyDescent="0.25">
      <c r="B424" t="s">
        <v>617</v>
      </c>
      <c r="H424" t="str">
        <f t="shared" si="21"/>
        <v/>
      </c>
      <c r="I424" t="str">
        <f t="shared" si="22"/>
        <v/>
      </c>
      <c r="K424" t="str">
        <f t="shared" si="23"/>
        <v/>
      </c>
    </row>
    <row r="425" spans="1:11" x14ac:dyDescent="0.25">
      <c r="A425" t="s">
        <v>5</v>
      </c>
      <c r="H425" t="str">
        <f t="shared" si="21"/>
        <v/>
      </c>
      <c r="I425" t="str">
        <f t="shared" si="22"/>
        <v/>
      </c>
      <c r="K425" t="str">
        <f t="shared" si="23"/>
        <v/>
      </c>
    </row>
    <row r="426" spans="1:11" x14ac:dyDescent="0.25">
      <c r="A426" t="s">
        <v>2</v>
      </c>
      <c r="B426" t="s">
        <v>215</v>
      </c>
      <c r="H426" t="str">
        <f t="shared" si="21"/>
        <v>hamlet</v>
      </c>
      <c r="I426" t="str">
        <f t="shared" si="22"/>
        <v>Hameau</v>
      </c>
      <c r="K426" t="str">
        <f t="shared" si="23"/>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427" spans="1:11" x14ac:dyDescent="0.25">
      <c r="B427" t="s">
        <v>216</v>
      </c>
      <c r="H427" t="str">
        <f t="shared" si="21"/>
        <v/>
      </c>
      <c r="I427" t="str">
        <f t="shared" si="22"/>
        <v/>
      </c>
      <c r="K427" t="str">
        <f t="shared" si="23"/>
        <v/>
      </c>
    </row>
    <row r="428" spans="1:11" x14ac:dyDescent="0.25">
      <c r="B428" t="s">
        <v>217</v>
      </c>
      <c r="H428" t="str">
        <f t="shared" si="21"/>
        <v/>
      </c>
      <c r="I428" t="str">
        <f t="shared" si="22"/>
        <v/>
      </c>
      <c r="K428" t="str">
        <f t="shared" si="23"/>
        <v/>
      </c>
    </row>
    <row r="429" spans="1:11" x14ac:dyDescent="0.25">
      <c r="B429" t="s">
        <v>618</v>
      </c>
      <c r="H429" t="str">
        <f t="shared" si="21"/>
        <v/>
      </c>
      <c r="I429" t="str">
        <f t="shared" si="22"/>
        <v/>
      </c>
      <c r="K429" t="str">
        <f t="shared" si="23"/>
        <v/>
      </c>
    </row>
    <row r="430" spans="1:11" x14ac:dyDescent="0.25">
      <c r="A430" t="s">
        <v>5</v>
      </c>
      <c r="H430" t="str">
        <f t="shared" si="21"/>
        <v/>
      </c>
      <c r="I430" t="str">
        <f t="shared" si="22"/>
        <v/>
      </c>
      <c r="K430" t="str">
        <f t="shared" si="23"/>
        <v/>
      </c>
    </row>
    <row r="431" spans="1:11" x14ac:dyDescent="0.25">
      <c r="A431" t="s">
        <v>2</v>
      </c>
      <c r="B431" t="s">
        <v>218</v>
      </c>
      <c r="H431" t="str">
        <f t="shared" si="21"/>
        <v>jester</v>
      </c>
      <c r="I431" t="str">
        <f t="shared" si="22"/>
        <v>Bouffon</v>
      </c>
      <c r="K431" t="str">
        <f t="shared" si="23"/>
        <v>&lt;div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432" spans="1:11" x14ac:dyDescent="0.25">
      <c r="B432" t="s">
        <v>219</v>
      </c>
      <c r="H432" t="str">
        <f t="shared" si="21"/>
        <v/>
      </c>
      <c r="I432" t="str">
        <f t="shared" si="22"/>
        <v/>
      </c>
      <c r="K432" t="str">
        <f t="shared" si="23"/>
        <v/>
      </c>
    </row>
    <row r="433" spans="1:11" x14ac:dyDescent="0.25">
      <c r="B433" t="s">
        <v>220</v>
      </c>
      <c r="H433" t="str">
        <f t="shared" si="21"/>
        <v/>
      </c>
      <c r="I433" t="str">
        <f t="shared" si="22"/>
        <v/>
      </c>
      <c r="K433" t="str">
        <f t="shared" si="23"/>
        <v/>
      </c>
    </row>
    <row r="434" spans="1:11" x14ac:dyDescent="0.25">
      <c r="B434" t="s">
        <v>619</v>
      </c>
      <c r="H434" t="str">
        <f t="shared" si="21"/>
        <v/>
      </c>
      <c r="I434" t="str">
        <f t="shared" si="22"/>
        <v/>
      </c>
      <c r="K434" t="str">
        <f t="shared" si="23"/>
        <v/>
      </c>
    </row>
    <row r="435" spans="1:11" x14ac:dyDescent="0.25">
      <c r="A435" t="s">
        <v>5</v>
      </c>
      <c r="H435" t="str">
        <f t="shared" si="21"/>
        <v/>
      </c>
      <c r="I435" t="str">
        <f t="shared" si="22"/>
        <v/>
      </c>
      <c r="K435" t="str">
        <f t="shared" si="23"/>
        <v/>
      </c>
    </row>
    <row r="436" spans="1:11" x14ac:dyDescent="0.25">
      <c r="A436" t="s">
        <v>2</v>
      </c>
      <c r="B436" t="s">
        <v>221</v>
      </c>
      <c r="H436" t="str">
        <f t="shared" si="21"/>
        <v>fortuneteller</v>
      </c>
      <c r="I436" t="str">
        <f t="shared" si="22"/>
        <v>Diseuse de bonne aventure</v>
      </c>
      <c r="K436" t="str">
        <f t="shared" si="23"/>
        <v>&lt;div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437" spans="1:11" x14ac:dyDescent="0.25">
      <c r="B437" t="s">
        <v>222</v>
      </c>
      <c r="H437" t="str">
        <f t="shared" si="21"/>
        <v/>
      </c>
      <c r="I437" t="str">
        <f t="shared" si="22"/>
        <v/>
      </c>
      <c r="K437" t="str">
        <f t="shared" si="23"/>
        <v/>
      </c>
    </row>
    <row r="438" spans="1:11" x14ac:dyDescent="0.25">
      <c r="B438" t="s">
        <v>223</v>
      </c>
      <c r="H438" t="str">
        <f t="shared" si="21"/>
        <v/>
      </c>
      <c r="I438" t="str">
        <f t="shared" si="22"/>
        <v/>
      </c>
      <c r="K438" t="str">
        <f t="shared" si="23"/>
        <v/>
      </c>
    </row>
    <row r="439" spans="1:11" x14ac:dyDescent="0.25">
      <c r="B439" t="s">
        <v>620</v>
      </c>
      <c r="H439" t="str">
        <f t="shared" si="21"/>
        <v/>
      </c>
      <c r="I439" t="str">
        <f t="shared" si="22"/>
        <v/>
      </c>
      <c r="K439" t="str">
        <f t="shared" si="23"/>
        <v/>
      </c>
    </row>
    <row r="440" spans="1:11" x14ac:dyDescent="0.25">
      <c r="A440" t="s">
        <v>5</v>
      </c>
      <c r="H440" t="str">
        <f t="shared" si="21"/>
        <v/>
      </c>
      <c r="I440" t="str">
        <f t="shared" si="22"/>
        <v/>
      </c>
      <c r="K440" t="str">
        <f t="shared" si="23"/>
        <v/>
      </c>
    </row>
    <row r="441" spans="1:11" x14ac:dyDescent="0.25">
      <c r="A441" t="s">
        <v>2</v>
      </c>
      <c r="B441" t="s">
        <v>224</v>
      </c>
      <c r="H441" t="str">
        <f t="shared" si="21"/>
        <v>fairgrounds</v>
      </c>
      <c r="I441" t="str">
        <f t="shared" si="22"/>
        <v>Champ de foire</v>
      </c>
      <c r="K441" t="str">
        <f t="shared" si="23"/>
        <v>&lt;div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442" spans="1:11" x14ac:dyDescent="0.25">
      <c r="B442" t="s">
        <v>225</v>
      </c>
      <c r="H442" t="str">
        <f t="shared" si="21"/>
        <v/>
      </c>
      <c r="I442" t="str">
        <f t="shared" si="22"/>
        <v/>
      </c>
      <c r="K442" t="str">
        <f t="shared" si="23"/>
        <v/>
      </c>
    </row>
    <row r="443" spans="1:11" x14ac:dyDescent="0.25">
      <c r="B443" t="s">
        <v>226</v>
      </c>
      <c r="H443" t="str">
        <f t="shared" si="21"/>
        <v/>
      </c>
      <c r="I443" t="str">
        <f t="shared" si="22"/>
        <v/>
      </c>
      <c r="K443" t="str">
        <f t="shared" si="23"/>
        <v/>
      </c>
    </row>
    <row r="444" spans="1:11" x14ac:dyDescent="0.25">
      <c r="B444" t="s">
        <v>621</v>
      </c>
      <c r="H444" t="str">
        <f t="shared" si="21"/>
        <v/>
      </c>
      <c r="I444" t="str">
        <f t="shared" si="22"/>
        <v/>
      </c>
      <c r="K444" t="str">
        <f t="shared" si="23"/>
        <v/>
      </c>
    </row>
    <row r="445" spans="1:11" x14ac:dyDescent="0.25">
      <c r="A445" t="s">
        <v>5</v>
      </c>
      <c r="H445" t="str">
        <f t="shared" si="21"/>
        <v/>
      </c>
      <c r="I445" t="str">
        <f t="shared" si="22"/>
        <v/>
      </c>
      <c r="K445" t="str">
        <f t="shared" si="23"/>
        <v/>
      </c>
    </row>
    <row r="446" spans="1:11" x14ac:dyDescent="0.25">
      <c r="A446" t="s">
        <v>2</v>
      </c>
      <c r="B446" t="s">
        <v>227</v>
      </c>
      <c r="H446" t="str">
        <f t="shared" si="21"/>
        <v>hornofplenty</v>
      </c>
      <c r="I446" t="str">
        <f t="shared" si="22"/>
        <v>Corne d'abondance</v>
      </c>
      <c r="K446" t="str">
        <f t="shared" si="23"/>
        <v>&lt;div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447" spans="1:11" x14ac:dyDescent="0.25">
      <c r="B447" t="s">
        <v>228</v>
      </c>
      <c r="H447" t="str">
        <f t="shared" si="21"/>
        <v/>
      </c>
      <c r="I447" t="str">
        <f t="shared" si="22"/>
        <v/>
      </c>
      <c r="K447" t="str">
        <f t="shared" si="23"/>
        <v/>
      </c>
    </row>
    <row r="448" spans="1:11" x14ac:dyDescent="0.25">
      <c r="B448" t="s">
        <v>229</v>
      </c>
      <c r="H448" t="str">
        <f t="shared" si="21"/>
        <v/>
      </c>
      <c r="I448" t="str">
        <f t="shared" si="22"/>
        <v/>
      </c>
      <c r="K448" t="str">
        <f t="shared" si="23"/>
        <v/>
      </c>
    </row>
    <row r="449" spans="1:11" x14ac:dyDescent="0.25">
      <c r="B449" t="s">
        <v>622</v>
      </c>
      <c r="H449" t="str">
        <f t="shared" si="21"/>
        <v/>
      </c>
      <c r="I449" t="str">
        <f t="shared" si="22"/>
        <v/>
      </c>
      <c r="K449" t="str">
        <f t="shared" si="23"/>
        <v/>
      </c>
    </row>
    <row r="450" spans="1:11" x14ac:dyDescent="0.25">
      <c r="A450" t="s">
        <v>5</v>
      </c>
      <c r="H450" t="str">
        <f t="shared" si="21"/>
        <v/>
      </c>
      <c r="I450" t="str">
        <f t="shared" si="22"/>
        <v/>
      </c>
      <c r="K450" t="str">
        <f t="shared" si="23"/>
        <v/>
      </c>
    </row>
    <row r="451" spans="1:11" x14ac:dyDescent="0.25">
      <c r="A451" t="s">
        <v>2</v>
      </c>
      <c r="B451" t="s">
        <v>230</v>
      </c>
      <c r="H451" t="str">
        <f t="shared" si="21"/>
        <v>huntingparty</v>
      </c>
      <c r="I451" t="str">
        <f t="shared" si="22"/>
        <v>Chasseurs</v>
      </c>
      <c r="K451" t="str">
        <f t="shared" si="23"/>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452" spans="1:11" x14ac:dyDescent="0.25">
      <c r="B452" t="s">
        <v>231</v>
      </c>
      <c r="H452" t="str">
        <f t="shared" si="21"/>
        <v/>
      </c>
      <c r="I452" t="str">
        <f t="shared" si="22"/>
        <v/>
      </c>
      <c r="K452" t="str">
        <f t="shared" si="23"/>
        <v/>
      </c>
    </row>
    <row r="453" spans="1:11" x14ac:dyDescent="0.25">
      <c r="B453" t="s">
        <v>232</v>
      </c>
      <c r="H453" t="str">
        <f t="shared" si="21"/>
        <v/>
      </c>
      <c r="I453" t="str">
        <f t="shared" si="22"/>
        <v/>
      </c>
      <c r="K453" t="str">
        <f t="shared" si="23"/>
        <v/>
      </c>
    </row>
    <row r="454" spans="1:11" x14ac:dyDescent="0.25">
      <c r="B454" t="s">
        <v>623</v>
      </c>
      <c r="H454" t="str">
        <f t="shared" si="21"/>
        <v/>
      </c>
      <c r="I454" t="str">
        <f t="shared" si="22"/>
        <v/>
      </c>
      <c r="K454" t="str">
        <f t="shared" si="23"/>
        <v/>
      </c>
    </row>
    <row r="455" spans="1:11" x14ac:dyDescent="0.25">
      <c r="A455" t="s">
        <v>5</v>
      </c>
      <c r="H455" t="str">
        <f t="shared" si="21"/>
        <v/>
      </c>
      <c r="I455" t="str">
        <f t="shared" si="22"/>
        <v/>
      </c>
      <c r="K455" t="str">
        <f t="shared" si="23"/>
        <v/>
      </c>
    </row>
    <row r="456" spans="1:11" x14ac:dyDescent="0.25">
      <c r="A456" t="s">
        <v>2</v>
      </c>
      <c r="B456" t="s">
        <v>233</v>
      </c>
      <c r="H456" t="str">
        <f t="shared" si="21"/>
        <v>menagerie</v>
      </c>
      <c r="I456" t="str">
        <f t="shared" si="22"/>
        <v>Ménagerie</v>
      </c>
      <c r="K456" t="str">
        <f t="shared" si="23"/>
        <v>&lt;div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457" spans="1:11" x14ac:dyDescent="0.25">
      <c r="B457" t="s">
        <v>234</v>
      </c>
      <c r="H457" t="str">
        <f t="shared" si="21"/>
        <v/>
      </c>
      <c r="I457" t="str">
        <f t="shared" si="22"/>
        <v/>
      </c>
      <c r="K457" t="str">
        <f t="shared" si="23"/>
        <v/>
      </c>
    </row>
    <row r="458" spans="1:11" x14ac:dyDescent="0.25">
      <c r="B458" t="s">
        <v>624</v>
      </c>
      <c r="H458" t="str">
        <f t="shared" si="21"/>
        <v/>
      </c>
      <c r="I458" t="str">
        <f t="shared" si="22"/>
        <v/>
      </c>
      <c r="K458" t="str">
        <f t="shared" si="23"/>
        <v/>
      </c>
    </row>
    <row r="459" spans="1:11" x14ac:dyDescent="0.25">
      <c r="B459" t="s">
        <v>625</v>
      </c>
      <c r="H459" t="str">
        <f t="shared" si="21"/>
        <v/>
      </c>
      <c r="I459" t="str">
        <f t="shared" si="22"/>
        <v/>
      </c>
      <c r="K459" t="str">
        <f t="shared" si="23"/>
        <v/>
      </c>
    </row>
    <row r="460" spans="1:11" x14ac:dyDescent="0.25">
      <c r="A460" t="s">
        <v>5</v>
      </c>
      <c r="H460" t="str">
        <f t="shared" si="21"/>
        <v/>
      </c>
      <c r="I460" t="str">
        <f t="shared" si="22"/>
        <v/>
      </c>
      <c r="K460" t="str">
        <f t="shared" si="23"/>
        <v/>
      </c>
    </row>
    <row r="461" spans="1:11" x14ac:dyDescent="0.25">
      <c r="A461" t="s">
        <v>2</v>
      </c>
      <c r="B461" t="s">
        <v>235</v>
      </c>
      <c r="H461" t="str">
        <f t="shared" si="21"/>
        <v>farmingvillage</v>
      </c>
      <c r="I461" t="str">
        <f t="shared" si="22"/>
        <v>Village agricole</v>
      </c>
      <c r="K461" t="str">
        <f t="shared" si="23"/>
        <v>&lt;div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462" spans="1:11" x14ac:dyDescent="0.25">
      <c r="B462" t="s">
        <v>236</v>
      </c>
      <c r="H462" t="str">
        <f t="shared" si="21"/>
        <v/>
      </c>
      <c r="I462" t="str">
        <f t="shared" si="22"/>
        <v/>
      </c>
      <c r="K462" t="str">
        <f t="shared" si="23"/>
        <v/>
      </c>
    </row>
    <row r="463" spans="1:11" x14ac:dyDescent="0.25">
      <c r="B463" t="s">
        <v>237</v>
      </c>
      <c r="H463" t="str">
        <f t="shared" si="21"/>
        <v/>
      </c>
      <c r="I463" t="str">
        <f t="shared" si="22"/>
        <v/>
      </c>
      <c r="K463" t="str">
        <f t="shared" si="23"/>
        <v/>
      </c>
    </row>
    <row r="464" spans="1:11" x14ac:dyDescent="0.25">
      <c r="B464" t="s">
        <v>626</v>
      </c>
      <c r="H464" t="str">
        <f t="shared" si="21"/>
        <v/>
      </c>
      <c r="I464" t="str">
        <f t="shared" si="22"/>
        <v/>
      </c>
      <c r="K464" t="str">
        <f t="shared" si="23"/>
        <v/>
      </c>
    </row>
    <row r="465" spans="1:11" x14ac:dyDescent="0.25">
      <c r="A465" t="s">
        <v>5</v>
      </c>
      <c r="H465" t="str">
        <f t="shared" si="21"/>
        <v/>
      </c>
      <c r="I465" t="str">
        <f t="shared" si="22"/>
        <v/>
      </c>
      <c r="K465" t="str">
        <f t="shared" si="23"/>
        <v/>
      </c>
    </row>
    <row r="466" spans="1:11" x14ac:dyDescent="0.25">
      <c r="A466" t="s">
        <v>2</v>
      </c>
      <c r="B466" t="s">
        <v>238</v>
      </c>
      <c r="H466" t="str">
        <f t="shared" si="21"/>
        <v>remake</v>
      </c>
      <c r="I466" t="str">
        <f t="shared" si="22"/>
        <v>Renouvellement</v>
      </c>
      <c r="K466" t="str">
        <f t="shared" si="23"/>
        <v>&lt;div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467" spans="1:11" x14ac:dyDescent="0.25">
      <c r="B467" t="s">
        <v>239</v>
      </c>
      <c r="H467" t="str">
        <f t="shared" si="21"/>
        <v/>
      </c>
      <c r="I467" t="str">
        <f t="shared" si="22"/>
        <v/>
      </c>
      <c r="K467" t="str">
        <f t="shared" si="23"/>
        <v/>
      </c>
    </row>
    <row r="468" spans="1:11" x14ac:dyDescent="0.25">
      <c r="B468" t="s">
        <v>240</v>
      </c>
      <c r="H468" t="str">
        <f t="shared" si="21"/>
        <v/>
      </c>
      <c r="I468" t="str">
        <f t="shared" si="22"/>
        <v/>
      </c>
      <c r="K468" t="str">
        <f t="shared" si="23"/>
        <v/>
      </c>
    </row>
    <row r="469" spans="1:11" x14ac:dyDescent="0.25">
      <c r="B469" t="s">
        <v>627</v>
      </c>
      <c r="H469" t="str">
        <f t="shared" si="21"/>
        <v/>
      </c>
      <c r="I469" t="str">
        <f t="shared" si="22"/>
        <v/>
      </c>
      <c r="K469" t="str">
        <f t="shared" si="23"/>
        <v/>
      </c>
    </row>
    <row r="470" spans="1:11" x14ac:dyDescent="0.25">
      <c r="A470" t="s">
        <v>5</v>
      </c>
      <c r="H470" t="str">
        <f t="shared" si="21"/>
        <v/>
      </c>
      <c r="I470" t="str">
        <f t="shared" si="22"/>
        <v/>
      </c>
      <c r="K470" t="str">
        <f t="shared" si="23"/>
        <v/>
      </c>
    </row>
    <row r="471" spans="1:11" x14ac:dyDescent="0.25">
      <c r="H471" t="str">
        <f t="shared" si="21"/>
        <v/>
      </c>
      <c r="I471" t="str">
        <f t="shared" si="22"/>
        <v/>
      </c>
      <c r="K471" t="str">
        <f t="shared" si="23"/>
        <v/>
      </c>
    </row>
    <row r="472" spans="1:11" x14ac:dyDescent="0.25">
      <c r="H472" t="str">
        <f t="shared" si="21"/>
        <v/>
      </c>
      <c r="I472" t="str">
        <f t="shared" si="22"/>
        <v/>
      </c>
      <c r="K472" t="str">
        <f t="shared" si="23"/>
        <v/>
      </c>
    </row>
    <row r="473" spans="1:11" x14ac:dyDescent="0.25">
      <c r="H473" t="str">
        <f t="shared" si="21"/>
        <v/>
      </c>
      <c r="I473" t="str">
        <f t="shared" si="22"/>
        <v/>
      </c>
      <c r="K473" t="str">
        <f t="shared" si="23"/>
        <v/>
      </c>
    </row>
    <row r="474" spans="1:11" x14ac:dyDescent="0.25">
      <c r="H474" t="str">
        <f t="shared" si="21"/>
        <v/>
      </c>
      <c r="I474" t="str">
        <f t="shared" si="22"/>
        <v/>
      </c>
      <c r="K474" t="str">
        <f t="shared" si="23"/>
        <v/>
      </c>
    </row>
    <row r="475" spans="1:11" x14ac:dyDescent="0.25">
      <c r="H475" t="str">
        <f t="shared" si="21"/>
        <v/>
      </c>
      <c r="I475" t="str">
        <f t="shared" si="22"/>
        <v/>
      </c>
      <c r="K475" t="str">
        <f t="shared" si="23"/>
        <v/>
      </c>
    </row>
    <row r="476" spans="1:11" x14ac:dyDescent="0.25">
      <c r="H476" t="str">
        <f t="shared" si="21"/>
        <v/>
      </c>
      <c r="I476" t="str">
        <f t="shared" si="22"/>
        <v/>
      </c>
      <c r="K476" t="str">
        <f t="shared" si="23"/>
        <v/>
      </c>
    </row>
    <row r="477" spans="1:11" x14ac:dyDescent="0.25">
      <c r="H477" t="str">
        <f t="shared" si="21"/>
        <v/>
      </c>
      <c r="I477" t="str">
        <f t="shared" si="22"/>
        <v/>
      </c>
      <c r="K477" t="str">
        <f t="shared" si="23"/>
        <v/>
      </c>
    </row>
    <row r="478" spans="1:11" x14ac:dyDescent="0.25">
      <c r="H478" t="str">
        <f t="shared" si="21"/>
        <v/>
      </c>
      <c r="I478" t="str">
        <f t="shared" si="22"/>
        <v/>
      </c>
      <c r="K478" t="str">
        <f t="shared" si="23"/>
        <v/>
      </c>
    </row>
    <row r="479" spans="1:11" x14ac:dyDescent="0.25">
      <c r="H479" t="str">
        <f t="shared" si="21"/>
        <v/>
      </c>
      <c r="I479" t="str">
        <f t="shared" si="22"/>
        <v/>
      </c>
      <c r="K479" t="str">
        <f t="shared" si="23"/>
        <v/>
      </c>
    </row>
    <row r="480" spans="1:11" x14ac:dyDescent="0.25">
      <c r="H480" t="str">
        <f t="shared" si="21"/>
        <v/>
      </c>
      <c r="I480" t="str">
        <f t="shared" si="22"/>
        <v/>
      </c>
      <c r="K480" t="str">
        <f t="shared" si="23"/>
        <v/>
      </c>
    </row>
    <row r="481" spans="1:11" x14ac:dyDescent="0.25">
      <c r="H481" t="str">
        <f t="shared" ref="H481:H544" si="24">IFERROR(RIGHT(LEFT(B481,IFERROR(FIND(""",",B481),FIND("&gt;'",B481,15)+1)-1),LEN(LEFT(B481,IFERROR(FIND(""",",B481),FIND("&gt;'",B481,15)+1)-1))-(FIND($F$6,B481)+ LEN($F$6)-1)),"")</f>
        <v/>
      </c>
      <c r="I481" t="str">
        <f t="shared" ref="I481:I544" si="25">IFERROR(RIGHT(LEFT(B483,IFERROR(FIND(""",",B483),FIND("&gt;'",B483,15)+1)-1),LEN(LEFT(B483,IFERROR(FIND(""",",B483),FIND("&gt;'",B483,15)+1)-1))-(FIND($F$8,B483)+ LEN($F$8)-1)),"")</f>
        <v/>
      </c>
      <c r="K481" t="str">
        <f t="shared" ref="K481:K544" si="26">SUBSTITUTE(IFERROR(RIGHT(LEFT(B484,IFERROR(FIND(""",",B484),FIND("&gt;'",B484,15)+1)-1),LEN(LEFT(B484,IFERROR(FIND(""",",B484),FIND("&gt;'",B484,15)+1)-1))-(FIND($F$9,B484)+ LEN($F$9)-1)),""),
"\'","'")</f>
        <v/>
      </c>
    </row>
    <row r="482" spans="1:11" x14ac:dyDescent="0.25">
      <c r="H482" t="str">
        <f t="shared" si="24"/>
        <v/>
      </c>
      <c r="I482" t="str">
        <f t="shared" si="25"/>
        <v/>
      </c>
      <c r="K482" t="str">
        <f t="shared" si="26"/>
        <v/>
      </c>
    </row>
    <row r="483" spans="1:11" x14ac:dyDescent="0.25">
      <c r="H483" t="str">
        <f t="shared" si="24"/>
        <v/>
      </c>
      <c r="I483" t="str">
        <f t="shared" si="25"/>
        <v/>
      </c>
      <c r="K483" t="str">
        <f t="shared" si="26"/>
        <v/>
      </c>
    </row>
    <row r="484" spans="1:11" x14ac:dyDescent="0.25">
      <c r="H484" t="str">
        <f t="shared" si="24"/>
        <v/>
      </c>
      <c r="I484" t="str">
        <f t="shared" si="25"/>
        <v/>
      </c>
      <c r="K484" t="str">
        <f t="shared" si="26"/>
        <v/>
      </c>
    </row>
    <row r="485" spans="1:11" x14ac:dyDescent="0.25">
      <c r="H485" t="str">
        <f t="shared" si="24"/>
        <v/>
      </c>
      <c r="I485" t="str">
        <f t="shared" si="25"/>
        <v/>
      </c>
      <c r="K485" t="str">
        <f t="shared" si="26"/>
        <v/>
      </c>
    </row>
    <row r="486" spans="1:11" x14ac:dyDescent="0.25">
      <c r="H486" t="str">
        <f t="shared" si="24"/>
        <v/>
      </c>
      <c r="I486" t="str">
        <f t="shared" si="25"/>
        <v/>
      </c>
      <c r="K486" t="str">
        <f t="shared" si="26"/>
        <v/>
      </c>
    </row>
    <row r="487" spans="1:11" x14ac:dyDescent="0.25">
      <c r="H487" t="str">
        <f t="shared" si="24"/>
        <v/>
      </c>
      <c r="I487" t="str">
        <f t="shared" si="25"/>
        <v/>
      </c>
      <c r="K487" t="str">
        <f t="shared" si="26"/>
        <v/>
      </c>
    </row>
    <row r="488" spans="1:11" x14ac:dyDescent="0.25">
      <c r="H488" t="str">
        <f t="shared" si="24"/>
        <v/>
      </c>
      <c r="I488" t="str">
        <f t="shared" si="25"/>
        <v/>
      </c>
      <c r="K488" t="str">
        <f t="shared" si="26"/>
        <v/>
      </c>
    </row>
    <row r="489" spans="1:11" x14ac:dyDescent="0.25">
      <c r="H489" t="str">
        <f t="shared" si="24"/>
        <v/>
      </c>
      <c r="I489" t="str">
        <f t="shared" si="25"/>
        <v/>
      </c>
      <c r="K489" t="str">
        <f t="shared" si="26"/>
        <v/>
      </c>
    </row>
    <row r="490" spans="1:11" x14ac:dyDescent="0.25">
      <c r="H490" t="str">
        <f t="shared" si="24"/>
        <v/>
      </c>
      <c r="I490" t="str">
        <f t="shared" si="25"/>
        <v/>
      </c>
      <c r="K490" t="str">
        <f t="shared" si="26"/>
        <v/>
      </c>
    </row>
    <row r="491" spans="1:11" x14ac:dyDescent="0.25">
      <c r="H491" t="str">
        <f t="shared" si="24"/>
        <v/>
      </c>
      <c r="I491" t="str">
        <f t="shared" si="25"/>
        <v/>
      </c>
      <c r="K491" t="str">
        <f t="shared" si="26"/>
        <v/>
      </c>
    </row>
    <row r="492" spans="1:11" x14ac:dyDescent="0.25">
      <c r="H492" t="str">
        <f t="shared" si="24"/>
        <v/>
      </c>
      <c r="I492" t="str">
        <f t="shared" si="25"/>
        <v/>
      </c>
      <c r="K492" t="str">
        <f t="shared" si="26"/>
        <v/>
      </c>
    </row>
    <row r="493" spans="1:11" x14ac:dyDescent="0.25">
      <c r="H493" t="str">
        <f t="shared" si="24"/>
        <v/>
      </c>
      <c r="I493" t="str">
        <f t="shared" si="25"/>
        <v/>
      </c>
      <c r="K493" t="str">
        <f t="shared" si="26"/>
        <v/>
      </c>
    </row>
    <row r="494" spans="1:11" x14ac:dyDescent="0.25">
      <c r="H494" t="str">
        <f t="shared" si="24"/>
        <v/>
      </c>
      <c r="I494" t="str">
        <f t="shared" si="25"/>
        <v/>
      </c>
      <c r="K494" t="str">
        <f t="shared" si="26"/>
        <v/>
      </c>
    </row>
    <row r="495" spans="1:11" x14ac:dyDescent="0.25">
      <c r="H495" t="str">
        <f t="shared" si="24"/>
        <v/>
      </c>
      <c r="I495" t="str">
        <f t="shared" si="25"/>
        <v/>
      </c>
      <c r="K495" t="str">
        <f t="shared" si="26"/>
        <v/>
      </c>
    </row>
    <row r="496" spans="1:11" x14ac:dyDescent="0.25">
      <c r="A496" t="s">
        <v>2</v>
      </c>
      <c r="B496" t="s">
        <v>241</v>
      </c>
      <c r="H496" t="str">
        <f t="shared" si="24"/>
        <v>contraband</v>
      </c>
      <c r="I496" t="str">
        <f t="shared" si="25"/>
        <v>Contrebande</v>
      </c>
      <c r="K496" t="str">
        <f t="shared" si="26"/>
        <v>&lt;div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497" spans="1:11" x14ac:dyDescent="0.25">
      <c r="B497" t="s">
        <v>242</v>
      </c>
      <c r="H497" t="str">
        <f t="shared" si="24"/>
        <v/>
      </c>
      <c r="I497" t="str">
        <f t="shared" si="25"/>
        <v/>
      </c>
      <c r="K497" t="str">
        <f t="shared" si="26"/>
        <v/>
      </c>
    </row>
    <row r="498" spans="1:11" x14ac:dyDescent="0.25">
      <c r="B498" t="s">
        <v>243</v>
      </c>
      <c r="H498" t="str">
        <f t="shared" si="24"/>
        <v/>
      </c>
      <c r="I498" t="str">
        <f t="shared" si="25"/>
        <v/>
      </c>
      <c r="K498" t="str">
        <f t="shared" si="26"/>
        <v/>
      </c>
    </row>
    <row r="499" spans="1:11" x14ac:dyDescent="0.25">
      <c r="B499" t="s">
        <v>628</v>
      </c>
      <c r="H499" t="str">
        <f t="shared" si="24"/>
        <v/>
      </c>
      <c r="I499" t="str">
        <f t="shared" si="25"/>
        <v/>
      </c>
      <c r="K499" t="str">
        <f t="shared" si="26"/>
        <v/>
      </c>
    </row>
    <row r="500" spans="1:11" x14ac:dyDescent="0.25">
      <c r="A500" t="s">
        <v>5</v>
      </c>
      <c r="H500" t="str">
        <f t="shared" si="24"/>
        <v/>
      </c>
      <c r="I500" t="str">
        <f t="shared" si="25"/>
        <v/>
      </c>
      <c r="K500" t="str">
        <f t="shared" si="26"/>
        <v/>
      </c>
    </row>
    <row r="501" spans="1:11" x14ac:dyDescent="0.25">
      <c r="A501" t="s">
        <v>2</v>
      </c>
      <c r="B501" t="s">
        <v>244</v>
      </c>
      <c r="H501" t="str">
        <f t="shared" si="24"/>
        <v>peddler</v>
      </c>
      <c r="I501" t="str">
        <f t="shared" si="25"/>
        <v>Colporteur</v>
      </c>
      <c r="K501" t="str">
        <f t="shared" si="26"/>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v>
      </c>
    </row>
    <row r="502" spans="1:11" x14ac:dyDescent="0.25">
      <c r="B502" t="s">
        <v>245</v>
      </c>
      <c r="H502" t="str">
        <f t="shared" si="24"/>
        <v/>
      </c>
      <c r="I502" t="str">
        <f t="shared" si="25"/>
        <v/>
      </c>
      <c r="K502" t="str">
        <f t="shared" si="26"/>
        <v/>
      </c>
    </row>
    <row r="503" spans="1:11" x14ac:dyDescent="0.25">
      <c r="B503" t="s">
        <v>246</v>
      </c>
      <c r="H503" t="str">
        <f t="shared" si="24"/>
        <v/>
      </c>
      <c r="I503" t="str">
        <f t="shared" si="25"/>
        <v/>
      </c>
      <c r="K503" t="str">
        <f t="shared" si="26"/>
        <v/>
      </c>
    </row>
    <row r="504" spans="1:11" x14ac:dyDescent="0.25">
      <c r="B504" t="s">
        <v>629</v>
      </c>
      <c r="H504" t="str">
        <f t="shared" si="24"/>
        <v/>
      </c>
      <c r="I504" t="str">
        <f t="shared" si="25"/>
        <v/>
      </c>
      <c r="K504" t="str">
        <f t="shared" si="26"/>
        <v/>
      </c>
    </row>
    <row r="505" spans="1:11" x14ac:dyDescent="0.25">
      <c r="A505" t="s">
        <v>5</v>
      </c>
      <c r="H505" t="str">
        <f t="shared" si="24"/>
        <v/>
      </c>
      <c r="I505" t="str">
        <f t="shared" si="25"/>
        <v/>
      </c>
      <c r="K505" t="str">
        <f t="shared" si="26"/>
        <v/>
      </c>
    </row>
    <row r="506" spans="1:11" x14ac:dyDescent="0.25">
      <c r="A506" t="s">
        <v>2</v>
      </c>
      <c r="B506" t="s">
        <v>247</v>
      </c>
      <c r="H506" t="str">
        <f t="shared" si="24"/>
        <v>bank</v>
      </c>
      <c r="I506" t="str">
        <f t="shared" si="25"/>
        <v>Banque</v>
      </c>
      <c r="K506" t="str">
        <f t="shared" si="26"/>
        <v>&lt;div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507" spans="1:11" x14ac:dyDescent="0.25">
      <c r="B507" t="s">
        <v>248</v>
      </c>
      <c r="H507" t="str">
        <f t="shared" si="24"/>
        <v/>
      </c>
      <c r="I507" t="str">
        <f t="shared" si="25"/>
        <v/>
      </c>
      <c r="K507" t="str">
        <f t="shared" si="26"/>
        <v/>
      </c>
    </row>
    <row r="508" spans="1:11" x14ac:dyDescent="0.25">
      <c r="B508" t="s">
        <v>249</v>
      </c>
      <c r="H508" t="str">
        <f t="shared" si="24"/>
        <v/>
      </c>
      <c r="I508" t="str">
        <f t="shared" si="25"/>
        <v/>
      </c>
      <c r="K508" t="str">
        <f t="shared" si="26"/>
        <v/>
      </c>
    </row>
    <row r="509" spans="1:11" x14ac:dyDescent="0.25">
      <c r="B509" t="s">
        <v>630</v>
      </c>
      <c r="H509" t="str">
        <f t="shared" si="24"/>
        <v/>
      </c>
      <c r="I509" t="str">
        <f t="shared" si="25"/>
        <v/>
      </c>
      <c r="K509" t="str">
        <f t="shared" si="26"/>
        <v/>
      </c>
    </row>
    <row r="510" spans="1:11" x14ac:dyDescent="0.25">
      <c r="A510" t="s">
        <v>5</v>
      </c>
      <c r="H510" t="str">
        <f t="shared" si="24"/>
        <v/>
      </c>
      <c r="I510" t="str">
        <f t="shared" si="25"/>
        <v/>
      </c>
      <c r="K510" t="str">
        <f t="shared" si="26"/>
        <v/>
      </c>
    </row>
    <row r="511" spans="1:11" x14ac:dyDescent="0.25">
      <c r="A511" t="s">
        <v>2</v>
      </c>
      <c r="B511" t="s">
        <v>250</v>
      </c>
      <c r="H511" t="str">
        <f t="shared" si="24"/>
        <v>city</v>
      </c>
      <c r="I511" t="str">
        <f t="shared" si="25"/>
        <v>Ville</v>
      </c>
      <c r="K511" t="str">
        <f t="shared" si="26"/>
        <v>&lt;div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512" spans="1:11" x14ac:dyDescent="0.25">
      <c r="B512" t="s">
        <v>251</v>
      </c>
      <c r="H512" t="str">
        <f t="shared" si="24"/>
        <v/>
      </c>
      <c r="I512" t="str">
        <f t="shared" si="25"/>
        <v/>
      </c>
      <c r="K512" t="str">
        <f t="shared" si="26"/>
        <v/>
      </c>
    </row>
    <row r="513" spans="1:11" x14ac:dyDescent="0.25">
      <c r="B513" t="s">
        <v>252</v>
      </c>
      <c r="H513" t="str">
        <f t="shared" si="24"/>
        <v/>
      </c>
      <c r="I513" t="str">
        <f t="shared" si="25"/>
        <v/>
      </c>
      <c r="K513" t="str">
        <f t="shared" si="26"/>
        <v/>
      </c>
    </row>
    <row r="514" spans="1:11" x14ac:dyDescent="0.25">
      <c r="B514" t="s">
        <v>631</v>
      </c>
      <c r="H514" t="str">
        <f t="shared" si="24"/>
        <v/>
      </c>
      <c r="I514" t="str">
        <f t="shared" si="25"/>
        <v/>
      </c>
      <c r="K514" t="str">
        <f t="shared" si="26"/>
        <v/>
      </c>
    </row>
    <row r="515" spans="1:11" x14ac:dyDescent="0.25">
      <c r="A515" t="s">
        <v>5</v>
      </c>
      <c r="H515" t="str">
        <f t="shared" si="24"/>
        <v/>
      </c>
      <c r="I515" t="str">
        <f t="shared" si="25"/>
        <v/>
      </c>
      <c r="K515" t="str">
        <f t="shared" si="26"/>
        <v/>
      </c>
    </row>
    <row r="516" spans="1:11" x14ac:dyDescent="0.25">
      <c r="A516" t="s">
        <v>2</v>
      </c>
      <c r="B516" t="s">
        <v>253</v>
      </c>
      <c r="H516" t="str">
        <f t="shared" si="24"/>
        <v>countinghouse</v>
      </c>
      <c r="I516" t="str">
        <f t="shared" si="25"/>
        <v>Bureau de comptabilité</v>
      </c>
      <c r="K516" t="str">
        <f t="shared" si="26"/>
        <v>&lt;div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517" spans="1:11" x14ac:dyDescent="0.25">
      <c r="B517" t="s">
        <v>254</v>
      </c>
      <c r="H517" t="str">
        <f t="shared" si="24"/>
        <v/>
      </c>
      <c r="I517" t="str">
        <f t="shared" si="25"/>
        <v/>
      </c>
      <c r="K517" t="str">
        <f t="shared" si="26"/>
        <v/>
      </c>
    </row>
    <row r="518" spans="1:11" x14ac:dyDescent="0.25">
      <c r="B518" t="s">
        <v>632</v>
      </c>
      <c r="H518" t="str">
        <f t="shared" si="24"/>
        <v/>
      </c>
      <c r="I518" t="str">
        <f t="shared" si="25"/>
        <v/>
      </c>
      <c r="K518" t="str">
        <f t="shared" si="26"/>
        <v/>
      </c>
    </row>
    <row r="519" spans="1:11" x14ac:dyDescent="0.25">
      <c r="B519" t="s">
        <v>633</v>
      </c>
      <c r="H519" t="str">
        <f t="shared" si="24"/>
        <v/>
      </c>
      <c r="I519" t="str">
        <f t="shared" si="25"/>
        <v/>
      </c>
      <c r="K519" t="str">
        <f t="shared" si="26"/>
        <v/>
      </c>
    </row>
    <row r="520" spans="1:11" x14ac:dyDescent="0.25">
      <c r="A520" t="s">
        <v>5</v>
      </c>
      <c r="H520" t="str">
        <f t="shared" si="24"/>
        <v/>
      </c>
      <c r="I520" t="str">
        <f t="shared" si="25"/>
        <v/>
      </c>
      <c r="K520" t="str">
        <f t="shared" si="26"/>
        <v/>
      </c>
    </row>
    <row r="521" spans="1:11" x14ac:dyDescent="0.25">
      <c r="A521" t="s">
        <v>2</v>
      </c>
      <c r="B521" t="s">
        <v>255</v>
      </c>
      <c r="H521" t="str">
        <f t="shared" si="24"/>
        <v>bishop</v>
      </c>
      <c r="I521" t="str">
        <f t="shared" si="25"/>
        <v>Evêque</v>
      </c>
      <c r="K521" t="str">
        <f t="shared" si="26"/>
        <v>&lt;div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522" spans="1:11" x14ac:dyDescent="0.25">
      <c r="B522" t="s">
        <v>256</v>
      </c>
      <c r="H522" t="str">
        <f t="shared" si="24"/>
        <v/>
      </c>
      <c r="I522" t="str">
        <f t="shared" si="25"/>
        <v/>
      </c>
      <c r="K522" t="str">
        <f t="shared" si="26"/>
        <v/>
      </c>
    </row>
    <row r="523" spans="1:11" x14ac:dyDescent="0.25">
      <c r="B523" t="s">
        <v>634</v>
      </c>
      <c r="H523" t="str">
        <f t="shared" si="24"/>
        <v/>
      </c>
      <c r="I523" t="str">
        <f t="shared" si="25"/>
        <v/>
      </c>
      <c r="K523" t="str">
        <f t="shared" si="26"/>
        <v/>
      </c>
    </row>
    <row r="524" spans="1:11" x14ac:dyDescent="0.25">
      <c r="B524" t="s">
        <v>635</v>
      </c>
      <c r="H524" t="str">
        <f t="shared" si="24"/>
        <v/>
      </c>
      <c r="I524" t="str">
        <f t="shared" si="25"/>
        <v/>
      </c>
      <c r="K524" t="str">
        <f t="shared" si="26"/>
        <v/>
      </c>
    </row>
    <row r="525" spans="1:11" x14ac:dyDescent="0.25">
      <c r="A525" t="s">
        <v>5</v>
      </c>
      <c r="H525" t="str">
        <f t="shared" si="24"/>
        <v/>
      </c>
      <c r="I525" t="str">
        <f t="shared" si="25"/>
        <v/>
      </c>
      <c r="K525" t="str">
        <f t="shared" si="26"/>
        <v/>
      </c>
    </row>
    <row r="526" spans="1:11" x14ac:dyDescent="0.25">
      <c r="A526" t="s">
        <v>2</v>
      </c>
      <c r="B526" t="s">
        <v>257</v>
      </c>
      <c r="H526" t="str">
        <f t="shared" si="24"/>
        <v>grandmarket</v>
      </c>
      <c r="I526" t="str">
        <f t="shared" si="25"/>
        <v>Grand marché</v>
      </c>
      <c r="K526" t="str">
        <f t="shared" si="26"/>
        <v>&lt;div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v>
      </c>
    </row>
    <row r="527" spans="1:11" x14ac:dyDescent="0.25">
      <c r="B527" t="s">
        <v>258</v>
      </c>
      <c r="H527" t="str">
        <f t="shared" si="24"/>
        <v/>
      </c>
      <c r="I527" t="str">
        <f t="shared" si="25"/>
        <v/>
      </c>
      <c r="K527" t="str">
        <f t="shared" si="26"/>
        <v/>
      </c>
    </row>
    <row r="528" spans="1:11" x14ac:dyDescent="0.25">
      <c r="B528" t="s">
        <v>636</v>
      </c>
      <c r="H528" t="str">
        <f t="shared" si="24"/>
        <v/>
      </c>
      <c r="I528" t="str">
        <f t="shared" si="25"/>
        <v/>
      </c>
      <c r="K528" t="str">
        <f t="shared" si="26"/>
        <v/>
      </c>
    </row>
    <row r="529" spans="1:11" x14ac:dyDescent="0.25">
      <c r="B529" t="s">
        <v>259</v>
      </c>
      <c r="H529" t="str">
        <f t="shared" si="24"/>
        <v/>
      </c>
      <c r="I529" t="str">
        <f t="shared" si="25"/>
        <v/>
      </c>
      <c r="K529" t="str">
        <f t="shared" si="26"/>
        <v/>
      </c>
    </row>
    <row r="530" spans="1:11" x14ac:dyDescent="0.25">
      <c r="A530" t="s">
        <v>5</v>
      </c>
      <c r="H530" t="str">
        <f t="shared" si="24"/>
        <v/>
      </c>
      <c r="I530" t="str">
        <f t="shared" si="25"/>
        <v/>
      </c>
      <c r="K530" t="str">
        <f t="shared" si="26"/>
        <v/>
      </c>
    </row>
    <row r="531" spans="1:11" x14ac:dyDescent="0.25">
      <c r="A531" t="s">
        <v>2</v>
      </c>
      <c r="B531" t="s">
        <v>260</v>
      </c>
      <c r="H531" t="str">
        <f t="shared" si="24"/>
        <v>goons</v>
      </c>
      <c r="I531" t="str">
        <f t="shared" si="25"/>
        <v>Fiers-à-bras</v>
      </c>
      <c r="K531" t="str">
        <f t="shared" si="26"/>
        <v>&lt;div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532" spans="1:11" x14ac:dyDescent="0.25">
      <c r="B532" t="s">
        <v>261</v>
      </c>
      <c r="H532" t="str">
        <f t="shared" si="24"/>
        <v/>
      </c>
      <c r="I532" t="str">
        <f t="shared" si="25"/>
        <v/>
      </c>
      <c r="K532" t="str">
        <f t="shared" si="26"/>
        <v/>
      </c>
    </row>
    <row r="533" spans="1:11" x14ac:dyDescent="0.25">
      <c r="B533" t="s">
        <v>637</v>
      </c>
      <c r="H533" t="str">
        <f t="shared" si="24"/>
        <v/>
      </c>
      <c r="I533" t="str">
        <f t="shared" si="25"/>
        <v/>
      </c>
      <c r="K533" t="str">
        <f t="shared" si="26"/>
        <v/>
      </c>
    </row>
    <row r="534" spans="1:11" x14ac:dyDescent="0.25">
      <c r="B534" t="s">
        <v>638</v>
      </c>
      <c r="H534" t="str">
        <f t="shared" si="24"/>
        <v/>
      </c>
      <c r="I534" t="str">
        <f t="shared" si="25"/>
        <v/>
      </c>
      <c r="K534" t="str">
        <f t="shared" si="26"/>
        <v/>
      </c>
    </row>
    <row r="535" spans="1:11" x14ac:dyDescent="0.25">
      <c r="A535" t="s">
        <v>5</v>
      </c>
      <c r="H535" t="str">
        <f t="shared" si="24"/>
        <v/>
      </c>
      <c r="I535" t="str">
        <f t="shared" si="25"/>
        <v/>
      </c>
      <c r="K535" t="str">
        <f t="shared" si="26"/>
        <v/>
      </c>
    </row>
    <row r="536" spans="1:11" x14ac:dyDescent="0.25">
      <c r="A536" t="s">
        <v>2</v>
      </c>
      <c r="B536" t="s">
        <v>262</v>
      </c>
      <c r="H536" t="str">
        <f t="shared" si="24"/>
        <v>watchtower</v>
      </c>
      <c r="I536" t="str">
        <f t="shared" si="25"/>
        <v>Mirador</v>
      </c>
      <c r="K536" t="str">
        <f t="shared" si="26"/>
        <v>&lt;div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537" spans="1:11" x14ac:dyDescent="0.25">
      <c r="B537" t="s">
        <v>263</v>
      </c>
      <c r="H537" t="str">
        <f t="shared" si="24"/>
        <v/>
      </c>
      <c r="I537" t="str">
        <f t="shared" si="25"/>
        <v/>
      </c>
      <c r="K537" t="str">
        <f t="shared" si="26"/>
        <v/>
      </c>
    </row>
    <row r="538" spans="1:11" x14ac:dyDescent="0.25">
      <c r="B538" t="s">
        <v>264</v>
      </c>
      <c r="H538" t="str">
        <f t="shared" si="24"/>
        <v/>
      </c>
      <c r="I538" t="str">
        <f t="shared" si="25"/>
        <v/>
      </c>
      <c r="K538" t="str">
        <f t="shared" si="26"/>
        <v/>
      </c>
    </row>
    <row r="539" spans="1:11" x14ac:dyDescent="0.25">
      <c r="B539" t="s">
        <v>639</v>
      </c>
      <c r="H539" t="str">
        <f t="shared" si="24"/>
        <v/>
      </c>
      <c r="I539" t="str">
        <f t="shared" si="25"/>
        <v/>
      </c>
      <c r="K539" t="str">
        <f t="shared" si="26"/>
        <v/>
      </c>
    </row>
    <row r="540" spans="1:11" x14ac:dyDescent="0.25">
      <c r="A540" t="s">
        <v>5</v>
      </c>
      <c r="H540" t="str">
        <f t="shared" si="24"/>
        <v/>
      </c>
      <c r="I540" t="str">
        <f t="shared" si="25"/>
        <v/>
      </c>
      <c r="K540" t="str">
        <f t="shared" si="26"/>
        <v/>
      </c>
    </row>
    <row r="541" spans="1:11" x14ac:dyDescent="0.25">
      <c r="A541" t="s">
        <v>2</v>
      </c>
      <c r="B541" t="s">
        <v>265</v>
      </c>
      <c r="H541" t="str">
        <f t="shared" si="24"/>
        <v>expand</v>
      </c>
      <c r="I541" t="str">
        <f t="shared" si="25"/>
        <v>Agrandissement</v>
      </c>
      <c r="K541" t="str">
        <f t="shared" si="26"/>
        <v>&lt;div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542" spans="1:11" x14ac:dyDescent="0.25">
      <c r="B542" t="s">
        <v>266</v>
      </c>
      <c r="H542" t="str">
        <f t="shared" si="24"/>
        <v/>
      </c>
      <c r="I542" t="str">
        <f t="shared" si="25"/>
        <v/>
      </c>
      <c r="K542" t="str">
        <f t="shared" si="26"/>
        <v/>
      </c>
    </row>
    <row r="543" spans="1:11" x14ac:dyDescent="0.25">
      <c r="B543" t="s">
        <v>267</v>
      </c>
      <c r="H543" t="str">
        <f t="shared" si="24"/>
        <v/>
      </c>
      <c r="I543" t="str">
        <f t="shared" si="25"/>
        <v/>
      </c>
      <c r="K543" t="str">
        <f t="shared" si="26"/>
        <v/>
      </c>
    </row>
    <row r="544" spans="1:11" x14ac:dyDescent="0.25">
      <c r="B544" t="s">
        <v>640</v>
      </c>
      <c r="H544" t="str">
        <f t="shared" si="24"/>
        <v/>
      </c>
      <c r="I544" t="str">
        <f t="shared" si="25"/>
        <v/>
      </c>
      <c r="K544" t="str">
        <f t="shared" si="26"/>
        <v/>
      </c>
    </row>
    <row r="545" spans="1:11" x14ac:dyDescent="0.25">
      <c r="A545" t="s">
        <v>5</v>
      </c>
      <c r="H545" t="str">
        <f t="shared" ref="H545:H608" si="27">IFERROR(RIGHT(LEFT(B545,IFERROR(FIND(""",",B545),FIND("&gt;'",B545,15)+1)-1),LEN(LEFT(B545,IFERROR(FIND(""",",B545),FIND("&gt;'",B545,15)+1)-1))-(FIND($F$6,B545)+ LEN($F$6)-1)),"")</f>
        <v/>
      </c>
      <c r="I545" t="str">
        <f t="shared" ref="I545:I608" si="28">IFERROR(RIGHT(LEFT(B547,IFERROR(FIND(""",",B547),FIND("&gt;'",B547,15)+1)-1),LEN(LEFT(B547,IFERROR(FIND(""",",B547),FIND("&gt;'",B547,15)+1)-1))-(FIND($F$8,B547)+ LEN($F$8)-1)),"")</f>
        <v/>
      </c>
      <c r="K545" t="str">
        <f t="shared" ref="K545:K608" si="29">SUBSTITUTE(IFERROR(RIGHT(LEFT(B548,IFERROR(FIND(""",",B548),FIND("&gt;'",B548,15)+1)-1),LEN(LEFT(B548,IFERROR(FIND(""",",B548),FIND("&gt;'",B548,15)+1)-1))-(FIND($F$9,B548)+ LEN($F$9)-1)),""),
"\'","'")</f>
        <v/>
      </c>
    </row>
    <row r="546" spans="1:11" x14ac:dyDescent="0.25">
      <c r="A546" t="s">
        <v>2</v>
      </c>
      <c r="B546" t="s">
        <v>268</v>
      </c>
      <c r="H546" t="str">
        <f t="shared" si="27"/>
        <v>kingscourt</v>
      </c>
      <c r="I546" t="str">
        <f t="shared" si="28"/>
        <v>Cour du roi</v>
      </c>
      <c r="K546" t="str">
        <f t="shared" si="29"/>
        <v>&lt;div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547" spans="1:11" x14ac:dyDescent="0.25">
      <c r="B547" t="s">
        <v>269</v>
      </c>
      <c r="H547" t="str">
        <f t="shared" si="27"/>
        <v/>
      </c>
      <c r="I547" t="str">
        <f t="shared" si="28"/>
        <v/>
      </c>
      <c r="K547" t="str">
        <f t="shared" si="29"/>
        <v/>
      </c>
    </row>
    <row r="548" spans="1:11" x14ac:dyDescent="0.25">
      <c r="B548" t="s">
        <v>270</v>
      </c>
      <c r="H548" t="str">
        <f t="shared" si="27"/>
        <v/>
      </c>
      <c r="I548" t="str">
        <f t="shared" si="28"/>
        <v/>
      </c>
      <c r="K548" t="str">
        <f t="shared" si="29"/>
        <v/>
      </c>
    </row>
    <row r="549" spans="1:11" x14ac:dyDescent="0.25">
      <c r="B549" t="s">
        <v>271</v>
      </c>
      <c r="H549" t="str">
        <f t="shared" si="27"/>
        <v/>
      </c>
      <c r="I549" t="str">
        <f t="shared" si="28"/>
        <v/>
      </c>
      <c r="K549" t="str">
        <f t="shared" si="29"/>
        <v/>
      </c>
    </row>
    <row r="550" spans="1:11" x14ac:dyDescent="0.25">
      <c r="A550" t="s">
        <v>5</v>
      </c>
      <c r="H550" t="str">
        <f t="shared" si="27"/>
        <v/>
      </c>
      <c r="I550" t="str">
        <f t="shared" si="28"/>
        <v/>
      </c>
      <c r="K550" t="str">
        <f t="shared" si="29"/>
        <v/>
      </c>
    </row>
    <row r="551" spans="1:11" x14ac:dyDescent="0.25">
      <c r="A551" t="s">
        <v>2</v>
      </c>
      <c r="B551" t="s">
        <v>272</v>
      </c>
      <c r="H551" t="str">
        <f t="shared" si="27"/>
        <v>hoard</v>
      </c>
      <c r="I551" t="str">
        <f t="shared" si="28"/>
        <v>Magot</v>
      </c>
      <c r="K551" t="str">
        <f t="shared" si="29"/>
        <v>&lt;div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552" spans="1:11" x14ac:dyDescent="0.25">
      <c r="B552" t="s">
        <v>273</v>
      </c>
      <c r="H552" t="str">
        <f t="shared" si="27"/>
        <v/>
      </c>
      <c r="I552" t="str">
        <f t="shared" si="28"/>
        <v/>
      </c>
      <c r="K552" t="str">
        <f t="shared" si="29"/>
        <v/>
      </c>
    </row>
    <row r="553" spans="1:11" x14ac:dyDescent="0.25">
      <c r="B553" t="s">
        <v>274</v>
      </c>
      <c r="H553" t="str">
        <f t="shared" si="27"/>
        <v/>
      </c>
      <c r="I553" t="str">
        <f t="shared" si="28"/>
        <v/>
      </c>
      <c r="K553" t="str">
        <f t="shared" si="29"/>
        <v/>
      </c>
    </row>
    <row r="554" spans="1:11" x14ac:dyDescent="0.25">
      <c r="B554" t="s">
        <v>275</v>
      </c>
      <c r="H554" t="str">
        <f t="shared" si="27"/>
        <v/>
      </c>
      <c r="I554" t="str">
        <f t="shared" si="28"/>
        <v/>
      </c>
      <c r="K554" t="str">
        <f t="shared" si="29"/>
        <v/>
      </c>
    </row>
    <row r="555" spans="1:11" x14ac:dyDescent="0.25">
      <c r="A555" t="s">
        <v>5</v>
      </c>
      <c r="H555" t="str">
        <f t="shared" si="27"/>
        <v/>
      </c>
      <c r="I555" t="str">
        <f t="shared" si="28"/>
        <v/>
      </c>
      <c r="K555" t="str">
        <f t="shared" si="29"/>
        <v/>
      </c>
    </row>
    <row r="556" spans="1:11" x14ac:dyDescent="0.25">
      <c r="A556" t="s">
        <v>2</v>
      </c>
      <c r="B556" t="s">
        <v>276</v>
      </c>
      <c r="H556" t="str">
        <f t="shared" si="27"/>
        <v>monument</v>
      </c>
      <c r="I556" t="str">
        <f t="shared" si="28"/>
        <v>Monument</v>
      </c>
      <c r="K556" t="str">
        <f t="shared" si="29"/>
        <v>&lt;div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557" spans="1:11" x14ac:dyDescent="0.25">
      <c r="B557" t="s">
        <v>277</v>
      </c>
      <c r="H557" t="str">
        <f t="shared" si="27"/>
        <v/>
      </c>
      <c r="I557" t="str">
        <f t="shared" si="28"/>
        <v/>
      </c>
      <c r="K557" t="str">
        <f t="shared" si="29"/>
        <v/>
      </c>
    </row>
    <row r="558" spans="1:11" x14ac:dyDescent="0.25">
      <c r="B558" t="s">
        <v>278</v>
      </c>
      <c r="H558" t="str">
        <f t="shared" si="27"/>
        <v/>
      </c>
      <c r="I558" t="str">
        <f t="shared" si="28"/>
        <v/>
      </c>
      <c r="K558" t="str">
        <f t="shared" si="29"/>
        <v/>
      </c>
    </row>
    <row r="559" spans="1:11" x14ac:dyDescent="0.25">
      <c r="B559" t="s">
        <v>279</v>
      </c>
      <c r="H559" t="str">
        <f t="shared" si="27"/>
        <v/>
      </c>
      <c r="I559" t="str">
        <f t="shared" si="28"/>
        <v/>
      </c>
      <c r="K559" t="str">
        <f t="shared" si="29"/>
        <v/>
      </c>
    </row>
    <row r="560" spans="1:11" x14ac:dyDescent="0.25">
      <c r="A560" t="s">
        <v>5</v>
      </c>
      <c r="H560" t="str">
        <f t="shared" si="27"/>
        <v/>
      </c>
      <c r="I560" t="str">
        <f t="shared" si="28"/>
        <v/>
      </c>
      <c r="K560" t="str">
        <f t="shared" si="29"/>
        <v/>
      </c>
    </row>
    <row r="561" spans="1:11" x14ac:dyDescent="0.25">
      <c r="A561" t="s">
        <v>2</v>
      </c>
      <c r="B561" t="s">
        <v>280</v>
      </c>
      <c r="H561" t="str">
        <f t="shared" si="27"/>
        <v>forge</v>
      </c>
      <c r="I561" t="str">
        <f t="shared" si="28"/>
        <v>Forge</v>
      </c>
      <c r="K561" t="str">
        <f t="shared" si="29"/>
        <v>&lt;div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562" spans="1:11" x14ac:dyDescent="0.25">
      <c r="B562" t="s">
        <v>281</v>
      </c>
      <c r="H562" t="str">
        <f t="shared" si="27"/>
        <v/>
      </c>
      <c r="I562" t="str">
        <f t="shared" si="28"/>
        <v/>
      </c>
      <c r="K562" t="str">
        <f t="shared" si="29"/>
        <v/>
      </c>
    </row>
    <row r="563" spans="1:11" x14ac:dyDescent="0.25">
      <c r="B563" t="s">
        <v>282</v>
      </c>
      <c r="H563" t="str">
        <f t="shared" si="27"/>
        <v/>
      </c>
      <c r="I563" t="str">
        <f t="shared" si="28"/>
        <v/>
      </c>
      <c r="K563" t="str">
        <f t="shared" si="29"/>
        <v/>
      </c>
    </row>
    <row r="564" spans="1:11" x14ac:dyDescent="0.25">
      <c r="B564" t="s">
        <v>641</v>
      </c>
      <c r="H564" t="str">
        <f t="shared" si="27"/>
        <v/>
      </c>
      <c r="I564" t="str">
        <f t="shared" si="28"/>
        <v/>
      </c>
      <c r="K564" t="str">
        <f t="shared" si="29"/>
        <v/>
      </c>
    </row>
    <row r="565" spans="1:11" x14ac:dyDescent="0.25">
      <c r="A565" t="s">
        <v>5</v>
      </c>
      <c r="H565" t="str">
        <f t="shared" si="27"/>
        <v/>
      </c>
      <c r="I565" t="str">
        <f t="shared" si="28"/>
        <v/>
      </c>
      <c r="K565" t="str">
        <f t="shared" si="29"/>
        <v/>
      </c>
    </row>
    <row r="566" spans="1:11" x14ac:dyDescent="0.25">
      <c r="A566" t="s">
        <v>2</v>
      </c>
      <c r="B566" t="s">
        <v>283</v>
      </c>
      <c r="H566" t="str">
        <f t="shared" si="27"/>
        <v>rabble</v>
      </c>
      <c r="I566" t="str">
        <f t="shared" si="28"/>
        <v>Foule</v>
      </c>
      <c r="K566" t="str">
        <f t="shared" si="29"/>
        <v>&lt;div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567" spans="1:11" x14ac:dyDescent="0.25">
      <c r="B567" t="s">
        <v>284</v>
      </c>
      <c r="H567" t="str">
        <f t="shared" si="27"/>
        <v/>
      </c>
      <c r="I567" t="str">
        <f t="shared" si="28"/>
        <v/>
      </c>
      <c r="K567" t="str">
        <f t="shared" si="29"/>
        <v/>
      </c>
    </row>
    <row r="568" spans="1:11" x14ac:dyDescent="0.25">
      <c r="B568" t="s">
        <v>285</v>
      </c>
      <c r="H568" t="str">
        <f t="shared" si="27"/>
        <v/>
      </c>
      <c r="I568" t="str">
        <f t="shared" si="28"/>
        <v/>
      </c>
      <c r="K568" t="str">
        <f t="shared" si="29"/>
        <v/>
      </c>
    </row>
    <row r="569" spans="1:11" x14ac:dyDescent="0.25">
      <c r="B569" t="s">
        <v>642</v>
      </c>
      <c r="H569" t="str">
        <f t="shared" si="27"/>
        <v/>
      </c>
      <c r="I569" t="str">
        <f t="shared" si="28"/>
        <v/>
      </c>
      <c r="K569" t="str">
        <f t="shared" si="29"/>
        <v/>
      </c>
    </row>
    <row r="570" spans="1:11" x14ac:dyDescent="0.25">
      <c r="A570" t="s">
        <v>5</v>
      </c>
      <c r="H570" t="str">
        <f t="shared" si="27"/>
        <v/>
      </c>
      <c r="I570" t="str">
        <f t="shared" si="28"/>
        <v/>
      </c>
      <c r="K570" t="str">
        <f t="shared" si="29"/>
        <v/>
      </c>
    </row>
    <row r="571" spans="1:11" x14ac:dyDescent="0.25">
      <c r="A571" t="s">
        <v>2</v>
      </c>
      <c r="B571" t="s">
        <v>286</v>
      </c>
      <c r="H571" t="str">
        <f t="shared" si="27"/>
        <v>talisman</v>
      </c>
      <c r="I571" t="str">
        <f t="shared" si="28"/>
        <v>Talisman</v>
      </c>
      <c r="K571" t="str">
        <f t="shared" si="29"/>
        <v>&lt;div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572" spans="1:11" x14ac:dyDescent="0.25">
      <c r="B572" t="s">
        <v>287</v>
      </c>
      <c r="H572" t="str">
        <f t="shared" si="27"/>
        <v/>
      </c>
      <c r="I572" t="str">
        <f t="shared" si="28"/>
        <v/>
      </c>
      <c r="K572" t="str">
        <f t="shared" si="29"/>
        <v/>
      </c>
    </row>
    <row r="573" spans="1:11" x14ac:dyDescent="0.25">
      <c r="B573" t="s">
        <v>288</v>
      </c>
      <c r="H573" t="str">
        <f t="shared" si="27"/>
        <v/>
      </c>
      <c r="I573" t="str">
        <f t="shared" si="28"/>
        <v/>
      </c>
      <c r="K573" t="str">
        <f t="shared" si="29"/>
        <v/>
      </c>
    </row>
    <row r="574" spans="1:11" x14ac:dyDescent="0.25">
      <c r="B574" t="s">
        <v>643</v>
      </c>
      <c r="H574" t="str">
        <f t="shared" si="27"/>
        <v/>
      </c>
      <c r="I574" t="str">
        <f t="shared" si="28"/>
        <v/>
      </c>
      <c r="K574" t="str">
        <f t="shared" si="29"/>
        <v/>
      </c>
    </row>
    <row r="575" spans="1:11" x14ac:dyDescent="0.25">
      <c r="A575" t="s">
        <v>5</v>
      </c>
      <c r="H575" t="str">
        <f t="shared" si="27"/>
        <v/>
      </c>
      <c r="I575" t="str">
        <f t="shared" si="28"/>
        <v/>
      </c>
      <c r="K575" t="str">
        <f t="shared" si="29"/>
        <v/>
      </c>
    </row>
    <row r="576" spans="1:11" x14ac:dyDescent="0.25">
      <c r="A576" t="s">
        <v>2</v>
      </c>
      <c r="B576" t="s">
        <v>289</v>
      </c>
      <c r="H576" t="str">
        <f t="shared" si="27"/>
        <v>mint</v>
      </c>
      <c r="I576" t="str">
        <f t="shared" si="28"/>
        <v>Hotel de la monnaie</v>
      </c>
      <c r="K576" t="str">
        <f t="shared" si="29"/>
        <v>&lt;div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577" spans="1:11" x14ac:dyDescent="0.25">
      <c r="B577" t="s">
        <v>290</v>
      </c>
      <c r="H577" t="str">
        <f t="shared" si="27"/>
        <v/>
      </c>
      <c r="I577" t="str">
        <f t="shared" si="28"/>
        <v/>
      </c>
      <c r="K577" t="str">
        <f t="shared" si="29"/>
        <v/>
      </c>
    </row>
    <row r="578" spans="1:11" x14ac:dyDescent="0.25">
      <c r="B578" t="s">
        <v>291</v>
      </c>
      <c r="H578" t="str">
        <f t="shared" si="27"/>
        <v/>
      </c>
      <c r="I578" t="str">
        <f t="shared" si="28"/>
        <v/>
      </c>
      <c r="K578" t="str">
        <f t="shared" si="29"/>
        <v/>
      </c>
    </row>
    <row r="579" spans="1:11" x14ac:dyDescent="0.25">
      <c r="B579" t="s">
        <v>644</v>
      </c>
      <c r="H579" t="str">
        <f t="shared" si="27"/>
        <v/>
      </c>
      <c r="I579" t="str">
        <f t="shared" si="28"/>
        <v/>
      </c>
      <c r="K579" t="str">
        <f t="shared" si="29"/>
        <v/>
      </c>
    </row>
    <row r="580" spans="1:11" x14ac:dyDescent="0.25">
      <c r="A580" t="s">
        <v>5</v>
      </c>
      <c r="H580" t="str">
        <f t="shared" si="27"/>
        <v/>
      </c>
      <c r="I580" t="str">
        <f t="shared" si="28"/>
        <v/>
      </c>
      <c r="K580" t="str">
        <f t="shared" si="29"/>
        <v/>
      </c>
    </row>
    <row r="581" spans="1:11" x14ac:dyDescent="0.25">
      <c r="A581" t="s">
        <v>2</v>
      </c>
      <c r="B581" t="s">
        <v>292</v>
      </c>
      <c r="H581" t="str">
        <f t="shared" si="27"/>
        <v>loan</v>
      </c>
      <c r="I581" t="str">
        <f t="shared" si="28"/>
        <v>Prêt</v>
      </c>
      <c r="K581" t="str">
        <f t="shared" si="29"/>
        <v>&lt;div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582" spans="1:11" x14ac:dyDescent="0.25">
      <c r="B582" t="s">
        <v>293</v>
      </c>
      <c r="H582" t="str">
        <f t="shared" si="27"/>
        <v/>
      </c>
      <c r="I582" t="str">
        <f t="shared" si="28"/>
        <v/>
      </c>
      <c r="K582" t="str">
        <f t="shared" si="29"/>
        <v/>
      </c>
    </row>
    <row r="583" spans="1:11" x14ac:dyDescent="0.25">
      <c r="B583" t="s">
        <v>645</v>
      </c>
      <c r="H583" t="str">
        <f t="shared" si="27"/>
        <v/>
      </c>
      <c r="I583" t="str">
        <f t="shared" si="28"/>
        <v/>
      </c>
      <c r="K583" t="str">
        <f t="shared" si="29"/>
        <v/>
      </c>
    </row>
    <row r="584" spans="1:11" x14ac:dyDescent="0.25">
      <c r="B584" t="s">
        <v>646</v>
      </c>
      <c r="H584" t="str">
        <f t="shared" si="27"/>
        <v/>
      </c>
      <c r="I584" t="str">
        <f t="shared" si="28"/>
        <v/>
      </c>
      <c r="K584" t="str">
        <f t="shared" si="29"/>
        <v/>
      </c>
    </row>
    <row r="585" spans="1:11" x14ac:dyDescent="0.25">
      <c r="A585" t="s">
        <v>5</v>
      </c>
      <c r="H585" t="str">
        <f t="shared" si="27"/>
        <v/>
      </c>
      <c r="I585" t="str">
        <f t="shared" si="28"/>
        <v/>
      </c>
      <c r="K585" t="str">
        <f t="shared" si="29"/>
        <v/>
      </c>
    </row>
    <row r="586" spans="1:11" x14ac:dyDescent="0.25">
      <c r="A586" t="s">
        <v>2</v>
      </c>
      <c r="B586" t="s">
        <v>294</v>
      </c>
      <c r="H586" t="str">
        <f t="shared" si="27"/>
        <v>traderoute</v>
      </c>
      <c r="I586" t="str">
        <f t="shared" si="28"/>
        <v>Route commerciale</v>
      </c>
      <c r="K586" t="str">
        <f t="shared" si="29"/>
        <v>&lt;div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v>
      </c>
    </row>
    <row r="587" spans="1:11" x14ac:dyDescent="0.25">
      <c r="B587" t="s">
        <v>295</v>
      </c>
      <c r="H587" t="str">
        <f t="shared" si="27"/>
        <v/>
      </c>
      <c r="I587" t="str">
        <f t="shared" si="28"/>
        <v/>
      </c>
      <c r="K587" t="str">
        <f t="shared" si="29"/>
        <v/>
      </c>
    </row>
    <row r="588" spans="1:11" x14ac:dyDescent="0.25">
      <c r="B588" t="s">
        <v>296</v>
      </c>
      <c r="H588" t="str">
        <f t="shared" si="27"/>
        <v/>
      </c>
      <c r="I588" t="str">
        <f t="shared" si="28"/>
        <v/>
      </c>
      <c r="K588" t="str">
        <f t="shared" si="29"/>
        <v/>
      </c>
    </row>
    <row r="589" spans="1:11" x14ac:dyDescent="0.25">
      <c r="B589" t="s">
        <v>647</v>
      </c>
      <c r="H589" t="str">
        <f t="shared" si="27"/>
        <v/>
      </c>
      <c r="I589" t="str">
        <f t="shared" si="28"/>
        <v/>
      </c>
      <c r="K589" t="str">
        <f t="shared" si="29"/>
        <v/>
      </c>
    </row>
    <row r="590" spans="1:11" x14ac:dyDescent="0.25">
      <c r="A590" t="s">
        <v>5</v>
      </c>
      <c r="H590" t="str">
        <f t="shared" si="27"/>
        <v/>
      </c>
      <c r="I590" t="str">
        <f t="shared" si="28"/>
        <v/>
      </c>
      <c r="K590" t="str">
        <f t="shared" si="29"/>
        <v/>
      </c>
    </row>
    <row r="591" spans="1:11" x14ac:dyDescent="0.25">
      <c r="A591" t="s">
        <v>2</v>
      </c>
      <c r="B591" t="s">
        <v>297</v>
      </c>
      <c r="H591" t="str">
        <f t="shared" si="27"/>
        <v>quarry</v>
      </c>
      <c r="I591" t="str">
        <f t="shared" si="28"/>
        <v>Carrière</v>
      </c>
      <c r="K591"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v>
      </c>
    </row>
    <row r="592" spans="1:11" x14ac:dyDescent="0.25">
      <c r="B592" t="s">
        <v>298</v>
      </c>
      <c r="H592" t="str">
        <f t="shared" si="27"/>
        <v/>
      </c>
      <c r="I592" t="str">
        <f t="shared" si="28"/>
        <v/>
      </c>
      <c r="K592" t="str">
        <f t="shared" si="29"/>
        <v/>
      </c>
    </row>
    <row r="593" spans="1:11" x14ac:dyDescent="0.25">
      <c r="B593" t="s">
        <v>648</v>
      </c>
      <c r="H593" t="str">
        <f t="shared" si="27"/>
        <v/>
      </c>
      <c r="I593" t="str">
        <f t="shared" si="28"/>
        <v/>
      </c>
      <c r="K593" t="str">
        <f t="shared" si="29"/>
        <v/>
      </c>
    </row>
    <row r="594" spans="1:11" x14ac:dyDescent="0.25">
      <c r="B594" t="s">
        <v>649</v>
      </c>
      <c r="H594" t="str">
        <f t="shared" si="27"/>
        <v/>
      </c>
      <c r="I594" t="str">
        <f t="shared" si="28"/>
        <v/>
      </c>
      <c r="K594" t="str">
        <f t="shared" si="29"/>
        <v/>
      </c>
    </row>
    <row r="595" spans="1:11" x14ac:dyDescent="0.25">
      <c r="A595" t="s">
        <v>5</v>
      </c>
      <c r="H595" t="str">
        <f t="shared" si="27"/>
        <v/>
      </c>
      <c r="I595" t="str">
        <f t="shared" si="28"/>
        <v/>
      </c>
      <c r="K595" t="str">
        <f t="shared" si="29"/>
        <v/>
      </c>
    </row>
    <row r="596" spans="1:11" x14ac:dyDescent="0.25">
      <c r="A596" t="s">
        <v>2</v>
      </c>
      <c r="B596" t="s">
        <v>299</v>
      </c>
      <c r="H596" t="str">
        <f t="shared" si="27"/>
        <v>royalseal</v>
      </c>
      <c r="I596" t="str">
        <f t="shared" si="28"/>
        <v>Sceau royal</v>
      </c>
      <c r="K596"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597" spans="1:11" x14ac:dyDescent="0.25">
      <c r="B597" t="s">
        <v>300</v>
      </c>
      <c r="H597" t="str">
        <f t="shared" si="27"/>
        <v/>
      </c>
      <c r="I597" t="str">
        <f t="shared" si="28"/>
        <v/>
      </c>
      <c r="K597" t="str">
        <f t="shared" si="29"/>
        <v/>
      </c>
    </row>
    <row r="598" spans="1:11" x14ac:dyDescent="0.25">
      <c r="B598" t="s">
        <v>301</v>
      </c>
      <c r="H598" t="str">
        <f t="shared" si="27"/>
        <v/>
      </c>
      <c r="I598" t="str">
        <f t="shared" si="28"/>
        <v/>
      </c>
      <c r="K598" t="str">
        <f t="shared" si="29"/>
        <v/>
      </c>
    </row>
    <row r="599" spans="1:11" x14ac:dyDescent="0.25">
      <c r="B599" t="s">
        <v>302</v>
      </c>
      <c r="H599" t="str">
        <f t="shared" si="27"/>
        <v/>
      </c>
      <c r="I599" t="str">
        <f t="shared" si="28"/>
        <v/>
      </c>
      <c r="K599" t="str">
        <f t="shared" si="29"/>
        <v/>
      </c>
    </row>
    <row r="600" spans="1:11" x14ac:dyDescent="0.25">
      <c r="A600" t="s">
        <v>5</v>
      </c>
      <c r="H600" t="str">
        <f t="shared" si="27"/>
        <v/>
      </c>
      <c r="I600" t="str">
        <f t="shared" si="28"/>
        <v/>
      </c>
      <c r="K600" t="str">
        <f t="shared" si="29"/>
        <v/>
      </c>
    </row>
    <row r="601" spans="1:11" x14ac:dyDescent="0.25">
      <c r="A601" t="s">
        <v>2</v>
      </c>
      <c r="B601" t="s">
        <v>303</v>
      </c>
      <c r="H601" t="str">
        <f t="shared" si="27"/>
        <v>mountebank</v>
      </c>
      <c r="I601" t="str">
        <f t="shared" si="28"/>
        <v>Charlatan</v>
      </c>
      <c r="K601" t="str">
        <f t="shared" si="29"/>
        <v>&lt;div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v>
      </c>
    </row>
    <row r="602" spans="1:11" x14ac:dyDescent="0.25">
      <c r="B602" t="s">
        <v>304</v>
      </c>
      <c r="H602" t="str">
        <f t="shared" si="27"/>
        <v/>
      </c>
      <c r="I602" t="str">
        <f t="shared" si="28"/>
        <v/>
      </c>
      <c r="K602" t="str">
        <f t="shared" si="29"/>
        <v/>
      </c>
    </row>
    <row r="603" spans="1:11" x14ac:dyDescent="0.25">
      <c r="B603" t="s">
        <v>305</v>
      </c>
      <c r="H603" t="str">
        <f t="shared" si="27"/>
        <v/>
      </c>
      <c r="I603" t="str">
        <f t="shared" si="28"/>
        <v/>
      </c>
      <c r="K603" t="str">
        <f t="shared" si="29"/>
        <v/>
      </c>
    </row>
    <row r="604" spans="1:11" x14ac:dyDescent="0.25">
      <c r="B604" t="s">
        <v>650</v>
      </c>
      <c r="H604" t="str">
        <f t="shared" si="27"/>
        <v/>
      </c>
      <c r="I604" t="str">
        <f t="shared" si="28"/>
        <v/>
      </c>
      <c r="K604" t="str">
        <f t="shared" si="29"/>
        <v/>
      </c>
    </row>
    <row r="605" spans="1:11" x14ac:dyDescent="0.25">
      <c r="A605" t="s">
        <v>5</v>
      </c>
      <c r="H605" t="str">
        <f t="shared" si="27"/>
        <v/>
      </c>
      <c r="I605" t="str">
        <f t="shared" si="28"/>
        <v/>
      </c>
      <c r="K605" t="str">
        <f t="shared" si="29"/>
        <v/>
      </c>
    </row>
    <row r="606" spans="1:11" x14ac:dyDescent="0.25">
      <c r="A606" t="s">
        <v>2</v>
      </c>
      <c r="B606" t="s">
        <v>306</v>
      </c>
      <c r="H606" t="str">
        <f t="shared" si="27"/>
        <v>workersvillage</v>
      </c>
      <c r="I606" t="str">
        <f t="shared" si="28"/>
        <v>Village ouvrier</v>
      </c>
      <c r="K606" t="str">
        <f t="shared" si="29"/>
        <v>&lt;div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607" spans="1:11" x14ac:dyDescent="0.25">
      <c r="B607" t="s">
        <v>307</v>
      </c>
      <c r="H607" t="str">
        <f t="shared" si="27"/>
        <v/>
      </c>
      <c r="I607" t="str">
        <f t="shared" si="28"/>
        <v/>
      </c>
      <c r="K607" t="str">
        <f t="shared" si="29"/>
        <v/>
      </c>
    </row>
    <row r="608" spans="1:11" x14ac:dyDescent="0.25">
      <c r="B608" t="s">
        <v>308</v>
      </c>
      <c r="H608" t="str">
        <f t="shared" si="27"/>
        <v/>
      </c>
      <c r="I608" t="str">
        <f t="shared" si="28"/>
        <v/>
      </c>
      <c r="K608" t="str">
        <f t="shared" si="29"/>
        <v/>
      </c>
    </row>
    <row r="609" spans="1:11" x14ac:dyDescent="0.25">
      <c r="B609" t="s">
        <v>309</v>
      </c>
      <c r="H609" t="str">
        <f t="shared" ref="H609:H672" si="30">IFERROR(RIGHT(LEFT(B609,IFERROR(FIND(""",",B609),FIND("&gt;'",B609,15)+1)-1),LEN(LEFT(B609,IFERROR(FIND(""",",B609),FIND("&gt;'",B609,15)+1)-1))-(FIND($F$6,B609)+ LEN($F$6)-1)),"")</f>
        <v/>
      </c>
      <c r="I609" t="str">
        <f t="shared" ref="I609:I672" si="31">IFERROR(RIGHT(LEFT(B611,IFERROR(FIND(""",",B611),FIND("&gt;'",B611,15)+1)-1),LEN(LEFT(B611,IFERROR(FIND(""",",B611),FIND("&gt;'",B611,15)+1)-1))-(FIND($F$8,B611)+ LEN($F$8)-1)),"")</f>
        <v/>
      </c>
      <c r="K609" t="str">
        <f t="shared" ref="K609:K672" si="32">SUBSTITUTE(IFERROR(RIGHT(LEFT(B612,IFERROR(FIND(""",",B612),FIND("&gt;'",B612,15)+1)-1),LEN(LEFT(B612,IFERROR(FIND(""",",B612),FIND("&gt;'",B612,15)+1)-1))-(FIND($F$9,B612)+ LEN($F$9)-1)),""),
"\'","'")</f>
        <v/>
      </c>
    </row>
    <row r="610" spans="1:11" x14ac:dyDescent="0.25">
      <c r="A610" t="s">
        <v>5</v>
      </c>
      <c r="H610" t="str">
        <f t="shared" si="30"/>
        <v/>
      </c>
      <c r="I610" t="str">
        <f t="shared" si="31"/>
        <v/>
      </c>
      <c r="K610" t="str">
        <f t="shared" si="32"/>
        <v/>
      </c>
    </row>
    <row r="611" spans="1:11" x14ac:dyDescent="0.25">
      <c r="A611" t="s">
        <v>2</v>
      </c>
      <c r="B611" t="s">
        <v>310</v>
      </c>
      <c r="H611" t="str">
        <f t="shared" si="30"/>
        <v>vault</v>
      </c>
      <c r="I611" t="str">
        <f t="shared" si="31"/>
        <v>Chambre forte</v>
      </c>
      <c r="K611" t="str">
        <f t="shared" si="32"/>
        <v>&lt;div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612" spans="1:11" x14ac:dyDescent="0.25">
      <c r="B612" t="s">
        <v>311</v>
      </c>
      <c r="H612" t="str">
        <f t="shared" si="30"/>
        <v/>
      </c>
      <c r="I612" t="str">
        <f t="shared" si="31"/>
        <v/>
      </c>
      <c r="K612" t="str">
        <f t="shared" si="32"/>
        <v/>
      </c>
    </row>
    <row r="613" spans="1:11" x14ac:dyDescent="0.25">
      <c r="B613" t="s">
        <v>312</v>
      </c>
      <c r="H613" t="str">
        <f t="shared" si="30"/>
        <v/>
      </c>
      <c r="I613" t="str">
        <f t="shared" si="31"/>
        <v/>
      </c>
      <c r="K613" t="str">
        <f t="shared" si="32"/>
        <v/>
      </c>
    </row>
    <row r="614" spans="1:11" x14ac:dyDescent="0.25">
      <c r="B614" t="s">
        <v>651</v>
      </c>
      <c r="H614" t="str">
        <f t="shared" si="30"/>
        <v/>
      </c>
      <c r="I614" t="str">
        <f t="shared" si="31"/>
        <v/>
      </c>
      <c r="K614" t="str">
        <f t="shared" si="32"/>
        <v/>
      </c>
    </row>
    <row r="615" spans="1:11" x14ac:dyDescent="0.25">
      <c r="A615" t="s">
        <v>5</v>
      </c>
      <c r="H615" t="str">
        <f t="shared" si="30"/>
        <v/>
      </c>
      <c r="I615" t="str">
        <f t="shared" si="31"/>
        <v/>
      </c>
      <c r="K615" t="str">
        <f t="shared" si="32"/>
        <v/>
      </c>
    </row>
    <row r="616" spans="1:11" x14ac:dyDescent="0.25">
      <c r="A616" t="s">
        <v>2</v>
      </c>
      <c r="B616" t="s">
        <v>313</v>
      </c>
      <c r="H616" t="str">
        <f t="shared" si="30"/>
        <v>venture</v>
      </c>
      <c r="I616" t="str">
        <f t="shared" si="31"/>
        <v>Aventure risquée</v>
      </c>
      <c r="K616" t="str">
        <f t="shared" si="32"/>
        <v>&lt;div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617" spans="1:11" x14ac:dyDescent="0.25">
      <c r="B617" t="s">
        <v>314</v>
      </c>
      <c r="H617" t="str">
        <f t="shared" si="30"/>
        <v/>
      </c>
      <c r="I617" t="str">
        <f t="shared" si="31"/>
        <v/>
      </c>
      <c r="K617" t="str">
        <f t="shared" si="32"/>
        <v/>
      </c>
    </row>
    <row r="618" spans="1:11" x14ac:dyDescent="0.25">
      <c r="B618" t="s">
        <v>652</v>
      </c>
      <c r="H618" t="str">
        <f t="shared" si="30"/>
        <v/>
      </c>
      <c r="I618" t="str">
        <f t="shared" si="31"/>
        <v/>
      </c>
      <c r="K618" t="str">
        <f t="shared" si="32"/>
        <v/>
      </c>
    </row>
    <row r="619" spans="1:11" x14ac:dyDescent="0.25">
      <c r="B619" t="s">
        <v>653</v>
      </c>
      <c r="H619" t="str">
        <f t="shared" si="30"/>
        <v/>
      </c>
      <c r="I619" t="str">
        <f t="shared" si="31"/>
        <v/>
      </c>
      <c r="K619" t="str">
        <f t="shared" si="32"/>
        <v/>
      </c>
    </row>
    <row r="620" spans="1:11" x14ac:dyDescent="0.25">
      <c r="A620" t="s">
        <v>5</v>
      </c>
      <c r="H620" t="str">
        <f t="shared" si="30"/>
        <v/>
      </c>
      <c r="I620" t="str">
        <f t="shared" si="31"/>
        <v/>
      </c>
      <c r="K620" t="str">
        <f t="shared" si="32"/>
        <v/>
      </c>
    </row>
    <row r="621" spans="1:11" x14ac:dyDescent="0.25">
      <c r="H621" t="str">
        <f t="shared" si="30"/>
        <v/>
      </c>
      <c r="I621" t="str">
        <f t="shared" si="31"/>
        <v/>
      </c>
      <c r="K621" t="str">
        <f t="shared" si="32"/>
        <v/>
      </c>
    </row>
    <row r="622" spans="1:11" x14ac:dyDescent="0.25">
      <c r="H622" t="str">
        <f t="shared" si="30"/>
        <v/>
      </c>
      <c r="I622" t="str">
        <f t="shared" si="31"/>
        <v/>
      </c>
      <c r="K622" t="str">
        <f t="shared" si="32"/>
        <v/>
      </c>
    </row>
    <row r="623" spans="1:11" x14ac:dyDescent="0.25">
      <c r="H623" t="str">
        <f t="shared" si="30"/>
        <v/>
      </c>
      <c r="I623" t="str">
        <f t="shared" si="31"/>
        <v/>
      </c>
      <c r="K623" t="str">
        <f t="shared" si="32"/>
        <v/>
      </c>
    </row>
    <row r="624" spans="1:11" x14ac:dyDescent="0.25">
      <c r="H624" t="str">
        <f t="shared" si="30"/>
        <v/>
      </c>
      <c r="I624" t="str">
        <f t="shared" si="31"/>
        <v/>
      </c>
      <c r="K624" t="str">
        <f t="shared" si="32"/>
        <v/>
      </c>
    </row>
    <row r="625" spans="1:11" x14ac:dyDescent="0.25">
      <c r="H625" t="str">
        <f t="shared" si="30"/>
        <v/>
      </c>
      <c r="I625" t="str">
        <f t="shared" si="31"/>
        <v/>
      </c>
      <c r="K625" t="str">
        <f t="shared" si="32"/>
        <v/>
      </c>
    </row>
    <row r="626" spans="1:11" x14ac:dyDescent="0.25">
      <c r="H626" t="str">
        <f t="shared" si="30"/>
        <v/>
      </c>
      <c r="I626" t="str">
        <f t="shared" si="31"/>
        <v/>
      </c>
      <c r="K626" t="str">
        <f t="shared" si="32"/>
        <v/>
      </c>
    </row>
    <row r="627" spans="1:11" x14ac:dyDescent="0.25">
      <c r="H627" t="str">
        <f t="shared" si="30"/>
        <v/>
      </c>
      <c r="I627" t="str">
        <f t="shared" si="31"/>
        <v/>
      </c>
      <c r="K627" t="str">
        <f t="shared" si="32"/>
        <v/>
      </c>
    </row>
    <row r="628" spans="1:11" x14ac:dyDescent="0.25">
      <c r="H628" t="str">
        <f t="shared" si="30"/>
        <v/>
      </c>
      <c r="I628" t="str">
        <f t="shared" si="31"/>
        <v/>
      </c>
      <c r="K628" t="str">
        <f t="shared" si="32"/>
        <v/>
      </c>
    </row>
    <row r="629" spans="1:11" x14ac:dyDescent="0.25">
      <c r="H629" t="str">
        <f t="shared" si="30"/>
        <v/>
      </c>
      <c r="I629" t="str">
        <f t="shared" si="31"/>
        <v/>
      </c>
      <c r="K629" t="str">
        <f t="shared" si="32"/>
        <v/>
      </c>
    </row>
    <row r="630" spans="1:11" x14ac:dyDescent="0.25">
      <c r="H630" t="str">
        <f t="shared" si="30"/>
        <v/>
      </c>
      <c r="I630" t="str">
        <f t="shared" si="31"/>
        <v/>
      </c>
      <c r="K630" t="str">
        <f t="shared" si="32"/>
        <v/>
      </c>
    </row>
    <row r="631" spans="1:11" x14ac:dyDescent="0.25">
      <c r="A631" t="s">
        <v>2</v>
      </c>
      <c r="B631" t="s">
        <v>315</v>
      </c>
      <c r="H631" t="str">
        <f t="shared" si="30"/>
        <v>nobles</v>
      </c>
      <c r="I631" t="str">
        <f t="shared" si="31"/>
        <v>Nobles</v>
      </c>
      <c r="K631" t="str">
        <f t="shared" si="32"/>
        <v>&lt;div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632" spans="1:11" x14ac:dyDescent="0.25">
      <c r="B632" t="s">
        <v>316</v>
      </c>
      <c r="H632" t="str">
        <f t="shared" si="30"/>
        <v/>
      </c>
      <c r="I632" t="str">
        <f t="shared" si="31"/>
        <v/>
      </c>
      <c r="K632" t="str">
        <f t="shared" si="32"/>
        <v/>
      </c>
    </row>
    <row r="633" spans="1:11" x14ac:dyDescent="0.25">
      <c r="B633" t="s">
        <v>317</v>
      </c>
      <c r="H633" t="str">
        <f t="shared" si="30"/>
        <v/>
      </c>
      <c r="I633" t="str">
        <f t="shared" si="31"/>
        <v/>
      </c>
      <c r="K633" t="str">
        <f t="shared" si="32"/>
        <v/>
      </c>
    </row>
    <row r="634" spans="1:11" x14ac:dyDescent="0.25">
      <c r="B634" t="s">
        <v>318</v>
      </c>
      <c r="H634" t="str">
        <f t="shared" si="30"/>
        <v/>
      </c>
      <c r="I634" t="str">
        <f t="shared" si="31"/>
        <v/>
      </c>
      <c r="K634" t="str">
        <f t="shared" si="32"/>
        <v/>
      </c>
    </row>
    <row r="635" spans="1:11" x14ac:dyDescent="0.25">
      <c r="A635" t="s">
        <v>5</v>
      </c>
      <c r="H635" t="str">
        <f t="shared" si="30"/>
        <v/>
      </c>
      <c r="I635" t="str">
        <f t="shared" si="31"/>
        <v/>
      </c>
      <c r="K635" t="str">
        <f t="shared" si="32"/>
        <v/>
      </c>
    </row>
    <row r="636" spans="1:11" x14ac:dyDescent="0.25">
      <c r="A636" t="s">
        <v>2</v>
      </c>
      <c r="B636" t="s">
        <v>319</v>
      </c>
      <c r="H636" t="str">
        <f t="shared" si="30"/>
        <v>conspirator</v>
      </c>
      <c r="I636" t="str">
        <f t="shared" si="31"/>
        <v>Conspirateur</v>
      </c>
      <c r="K636" t="str">
        <f t="shared" si="32"/>
        <v>&lt;div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37" spans="1:11" x14ac:dyDescent="0.25">
      <c r="B637" t="s">
        <v>320</v>
      </c>
      <c r="H637" t="str">
        <f t="shared" si="30"/>
        <v/>
      </c>
      <c r="I637" t="str">
        <f t="shared" si="31"/>
        <v/>
      </c>
      <c r="K637" t="str">
        <f t="shared" si="32"/>
        <v/>
      </c>
    </row>
    <row r="638" spans="1:11" x14ac:dyDescent="0.25">
      <c r="B638" t="s">
        <v>321</v>
      </c>
      <c r="H638" t="str">
        <f t="shared" si="30"/>
        <v/>
      </c>
      <c r="I638" t="str">
        <f t="shared" si="31"/>
        <v/>
      </c>
      <c r="K638" t="str">
        <f t="shared" si="32"/>
        <v/>
      </c>
    </row>
    <row r="639" spans="1:11" x14ac:dyDescent="0.25">
      <c r="B639" t="s">
        <v>654</v>
      </c>
      <c r="H639" t="str">
        <f t="shared" si="30"/>
        <v/>
      </c>
      <c r="I639" t="str">
        <f t="shared" si="31"/>
        <v/>
      </c>
      <c r="K639" t="str">
        <f t="shared" si="32"/>
        <v/>
      </c>
    </row>
    <row r="640" spans="1:11" x14ac:dyDescent="0.25">
      <c r="A640" t="s">
        <v>5</v>
      </c>
      <c r="H640" t="str">
        <f t="shared" si="30"/>
        <v/>
      </c>
      <c r="I640" t="str">
        <f t="shared" si="31"/>
        <v/>
      </c>
      <c r="K640" t="str">
        <f t="shared" si="32"/>
        <v/>
      </c>
    </row>
    <row r="641" spans="1:11" x14ac:dyDescent="0.25">
      <c r="A641" t="s">
        <v>2</v>
      </c>
      <c r="B641" t="s">
        <v>322</v>
      </c>
      <c r="H641" t="str">
        <f t="shared" si="30"/>
        <v>miningvillage</v>
      </c>
      <c r="I641" t="str">
        <f t="shared" si="31"/>
        <v>Village minier</v>
      </c>
      <c r="K641" t="str">
        <f t="shared" si="32"/>
        <v>&lt;div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642" spans="1:11" x14ac:dyDescent="0.25">
      <c r="B642" t="s">
        <v>323</v>
      </c>
      <c r="H642" t="str">
        <f t="shared" si="30"/>
        <v/>
      </c>
      <c r="I642" t="str">
        <f t="shared" si="31"/>
        <v/>
      </c>
      <c r="K642" t="str">
        <f t="shared" si="32"/>
        <v/>
      </c>
    </row>
    <row r="643" spans="1:11" x14ac:dyDescent="0.25">
      <c r="B643" t="s">
        <v>324</v>
      </c>
      <c r="H643" t="str">
        <f t="shared" si="30"/>
        <v/>
      </c>
      <c r="I643" t="str">
        <f t="shared" si="31"/>
        <v/>
      </c>
      <c r="K643" t="str">
        <f t="shared" si="32"/>
        <v/>
      </c>
    </row>
    <row r="644" spans="1:11" x14ac:dyDescent="0.25">
      <c r="B644" t="s">
        <v>655</v>
      </c>
      <c r="H644" t="str">
        <f t="shared" si="30"/>
        <v/>
      </c>
      <c r="I644" t="str">
        <f t="shared" si="31"/>
        <v/>
      </c>
      <c r="K644" t="str">
        <f t="shared" si="32"/>
        <v/>
      </c>
    </row>
    <row r="645" spans="1:11" x14ac:dyDescent="0.25">
      <c r="A645" t="s">
        <v>5</v>
      </c>
      <c r="H645" t="str">
        <f t="shared" si="30"/>
        <v/>
      </c>
      <c r="I645" t="str">
        <f t="shared" si="31"/>
        <v/>
      </c>
      <c r="K645" t="str">
        <f t="shared" si="32"/>
        <v/>
      </c>
    </row>
    <row r="646" spans="1:11" x14ac:dyDescent="0.25">
      <c r="A646" t="s">
        <v>2</v>
      </c>
      <c r="B646" t="s">
        <v>325</v>
      </c>
      <c r="H646" t="str">
        <f t="shared" si="30"/>
        <v>secretchamber</v>
      </c>
      <c r="I646" t="str">
        <f t="shared" si="31"/>
        <v>Chambre secrète</v>
      </c>
      <c r="K646" t="str">
        <f t="shared" si="32"/>
        <v>&lt;div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647" spans="1:11" x14ac:dyDescent="0.25">
      <c r="B647" t="s">
        <v>326</v>
      </c>
      <c r="H647" t="str">
        <f t="shared" si="30"/>
        <v/>
      </c>
      <c r="I647" t="str">
        <f t="shared" si="31"/>
        <v/>
      </c>
      <c r="K647" t="str">
        <f t="shared" si="32"/>
        <v/>
      </c>
    </row>
    <row r="648" spans="1:11" x14ac:dyDescent="0.25">
      <c r="B648" t="s">
        <v>656</v>
      </c>
      <c r="H648" t="str">
        <f t="shared" si="30"/>
        <v/>
      </c>
      <c r="I648" t="str">
        <f t="shared" si="31"/>
        <v/>
      </c>
      <c r="K648" t="str">
        <f t="shared" si="32"/>
        <v/>
      </c>
    </row>
    <row r="649" spans="1:11" x14ac:dyDescent="0.25">
      <c r="B649" t="s">
        <v>657</v>
      </c>
      <c r="H649" t="str">
        <f t="shared" si="30"/>
        <v/>
      </c>
      <c r="I649" t="str">
        <f t="shared" si="31"/>
        <v/>
      </c>
      <c r="K649" t="str">
        <f t="shared" si="32"/>
        <v/>
      </c>
    </row>
    <row r="650" spans="1:11" x14ac:dyDescent="0.25">
      <c r="A650" t="s">
        <v>5</v>
      </c>
      <c r="H650" t="str">
        <f t="shared" si="30"/>
        <v/>
      </c>
      <c r="I650" t="str">
        <f t="shared" si="31"/>
        <v/>
      </c>
      <c r="K650" t="str">
        <f t="shared" si="32"/>
        <v/>
      </c>
    </row>
    <row r="651" spans="1:11" x14ac:dyDescent="0.25">
      <c r="A651" t="s">
        <v>2</v>
      </c>
      <c r="B651" t="s">
        <v>327</v>
      </c>
      <c r="H651" t="str">
        <f t="shared" si="30"/>
        <v>coppersmith</v>
      </c>
      <c r="I651" t="str">
        <f t="shared" si="31"/>
        <v>Chaudronnier</v>
      </c>
      <c r="K651" t="str">
        <f t="shared" si="32"/>
        <v>&lt;div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652" spans="1:11" x14ac:dyDescent="0.25">
      <c r="B652" t="s">
        <v>328</v>
      </c>
      <c r="H652" t="str">
        <f t="shared" si="30"/>
        <v/>
      </c>
      <c r="I652" t="str">
        <f t="shared" si="31"/>
        <v/>
      </c>
      <c r="K652" t="str">
        <f t="shared" si="32"/>
        <v/>
      </c>
    </row>
    <row r="653" spans="1:11" x14ac:dyDescent="0.25">
      <c r="B653" t="s">
        <v>329</v>
      </c>
      <c r="H653" t="str">
        <f t="shared" si="30"/>
        <v/>
      </c>
      <c r="I653" t="str">
        <f t="shared" si="31"/>
        <v/>
      </c>
      <c r="K653" t="str">
        <f t="shared" si="32"/>
        <v/>
      </c>
    </row>
    <row r="654" spans="1:11" x14ac:dyDescent="0.25">
      <c r="B654" t="s">
        <v>330</v>
      </c>
      <c r="H654" t="str">
        <f t="shared" si="30"/>
        <v/>
      </c>
      <c r="I654" t="str">
        <f t="shared" si="31"/>
        <v/>
      </c>
      <c r="K654" t="str">
        <f t="shared" si="32"/>
        <v/>
      </c>
    </row>
    <row r="655" spans="1:11" x14ac:dyDescent="0.25">
      <c r="A655" t="s">
        <v>5</v>
      </c>
      <c r="H655" t="str">
        <f t="shared" si="30"/>
        <v/>
      </c>
      <c r="I655" t="str">
        <f t="shared" si="31"/>
        <v/>
      </c>
      <c r="K655" t="str">
        <f t="shared" si="32"/>
        <v/>
      </c>
    </row>
    <row r="656" spans="1:11" x14ac:dyDescent="0.25">
      <c r="A656" t="s">
        <v>2</v>
      </c>
      <c r="B656" t="s">
        <v>331</v>
      </c>
      <c r="H656" t="str">
        <f t="shared" si="30"/>
        <v>pawn</v>
      </c>
      <c r="I656" t="str">
        <f t="shared" si="31"/>
        <v>Pion</v>
      </c>
      <c r="K656" t="str">
        <f t="shared" si="32"/>
        <v>&lt;div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657" spans="1:11" x14ac:dyDescent="0.25">
      <c r="B657" t="s">
        <v>332</v>
      </c>
      <c r="H657" t="str">
        <f t="shared" si="30"/>
        <v/>
      </c>
      <c r="I657" t="str">
        <f t="shared" si="31"/>
        <v/>
      </c>
      <c r="K657" t="str">
        <f t="shared" si="32"/>
        <v/>
      </c>
    </row>
    <row r="658" spans="1:11" x14ac:dyDescent="0.25">
      <c r="B658" t="s">
        <v>333</v>
      </c>
      <c r="H658" t="str">
        <f t="shared" si="30"/>
        <v/>
      </c>
      <c r="I658" t="str">
        <f t="shared" si="31"/>
        <v/>
      </c>
      <c r="K658" t="str">
        <f t="shared" si="32"/>
        <v/>
      </c>
    </row>
    <row r="659" spans="1:11" x14ac:dyDescent="0.25">
      <c r="B659" t="s">
        <v>658</v>
      </c>
      <c r="H659" t="str">
        <f t="shared" si="30"/>
        <v/>
      </c>
      <c r="I659" t="str">
        <f t="shared" si="31"/>
        <v/>
      </c>
      <c r="K659" t="str">
        <f t="shared" si="32"/>
        <v/>
      </c>
    </row>
    <row r="660" spans="1:11" x14ac:dyDescent="0.25">
      <c r="A660" t="s">
        <v>5</v>
      </c>
      <c r="H660" t="str">
        <f t="shared" si="30"/>
        <v/>
      </c>
      <c r="I660" t="str">
        <f t="shared" si="31"/>
        <v/>
      </c>
      <c r="K660" t="str">
        <f t="shared" si="32"/>
        <v/>
      </c>
    </row>
    <row r="661" spans="1:11" x14ac:dyDescent="0.25">
      <c r="A661" t="s">
        <v>2</v>
      </c>
      <c r="B661" t="s">
        <v>334</v>
      </c>
      <c r="H661" t="str">
        <f t="shared" si="30"/>
        <v>courtyard</v>
      </c>
      <c r="I661" t="str">
        <f t="shared" si="31"/>
        <v>Cour</v>
      </c>
      <c r="K661" t="str">
        <f t="shared" si="32"/>
        <v>&lt;div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662" spans="1:11" x14ac:dyDescent="0.25">
      <c r="B662" t="s">
        <v>335</v>
      </c>
      <c r="H662" t="str">
        <f t="shared" si="30"/>
        <v/>
      </c>
      <c r="I662" t="str">
        <f t="shared" si="31"/>
        <v/>
      </c>
      <c r="K662" t="str">
        <f t="shared" si="32"/>
        <v/>
      </c>
    </row>
    <row r="663" spans="1:11" x14ac:dyDescent="0.25">
      <c r="B663" t="s">
        <v>336</v>
      </c>
      <c r="H663" t="str">
        <f t="shared" si="30"/>
        <v/>
      </c>
      <c r="I663" t="str">
        <f t="shared" si="31"/>
        <v/>
      </c>
      <c r="K663" t="str">
        <f t="shared" si="32"/>
        <v/>
      </c>
    </row>
    <row r="664" spans="1:11" x14ac:dyDescent="0.25">
      <c r="B664" t="s">
        <v>337</v>
      </c>
      <c r="H664" t="str">
        <f t="shared" si="30"/>
        <v/>
      </c>
      <c r="I664" t="str">
        <f t="shared" si="31"/>
        <v/>
      </c>
      <c r="K664" t="str">
        <f t="shared" si="32"/>
        <v/>
      </c>
    </row>
    <row r="665" spans="1:11" x14ac:dyDescent="0.25">
      <c r="A665" t="s">
        <v>5</v>
      </c>
      <c r="H665" t="str">
        <f t="shared" si="30"/>
        <v/>
      </c>
      <c r="I665" t="str">
        <f t="shared" si="31"/>
        <v/>
      </c>
      <c r="K665" t="str">
        <f t="shared" si="32"/>
        <v/>
      </c>
    </row>
    <row r="666" spans="1:11" x14ac:dyDescent="0.25">
      <c r="A666" t="s">
        <v>2</v>
      </c>
      <c r="B666" t="s">
        <v>338</v>
      </c>
      <c r="H666" t="str">
        <f t="shared" si="30"/>
        <v>tradingpost</v>
      </c>
      <c r="I666" t="str">
        <f t="shared" si="31"/>
        <v>Comptoir</v>
      </c>
      <c r="K666" t="str">
        <f t="shared" si="32"/>
        <v>&lt;div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667" spans="1:11" x14ac:dyDescent="0.25">
      <c r="B667" t="s">
        <v>339</v>
      </c>
      <c r="H667" t="str">
        <f t="shared" si="30"/>
        <v/>
      </c>
      <c r="I667" t="str">
        <f t="shared" si="31"/>
        <v/>
      </c>
      <c r="K667" t="str">
        <f t="shared" si="32"/>
        <v/>
      </c>
    </row>
    <row r="668" spans="1:11" x14ac:dyDescent="0.25">
      <c r="B668" t="s">
        <v>340</v>
      </c>
      <c r="H668" t="str">
        <f t="shared" si="30"/>
        <v/>
      </c>
      <c r="I668" t="str">
        <f t="shared" si="31"/>
        <v/>
      </c>
      <c r="K668" t="str">
        <f t="shared" si="32"/>
        <v/>
      </c>
    </row>
    <row r="669" spans="1:11" x14ac:dyDescent="0.25">
      <c r="B669" t="s">
        <v>659</v>
      </c>
      <c r="H669" t="str">
        <f t="shared" si="30"/>
        <v/>
      </c>
      <c r="I669" t="str">
        <f t="shared" si="31"/>
        <v/>
      </c>
      <c r="K669" t="str">
        <f t="shared" si="32"/>
        <v/>
      </c>
    </row>
    <row r="670" spans="1:11" x14ac:dyDescent="0.25">
      <c r="A670" t="s">
        <v>5</v>
      </c>
      <c r="H670" t="str">
        <f t="shared" si="30"/>
        <v/>
      </c>
      <c r="I670" t="str">
        <f t="shared" si="31"/>
        <v/>
      </c>
      <c r="K670" t="str">
        <f t="shared" si="32"/>
        <v/>
      </c>
    </row>
    <row r="671" spans="1:11" x14ac:dyDescent="0.25">
      <c r="A671" t="s">
        <v>2</v>
      </c>
      <c r="B671" t="s">
        <v>341</v>
      </c>
      <c r="H671" t="str">
        <f t="shared" si="30"/>
        <v>scout</v>
      </c>
      <c r="I671" t="str">
        <f t="shared" si="31"/>
        <v>Éclaireur</v>
      </c>
      <c r="K671" t="str">
        <f t="shared" si="32"/>
        <v>&lt;div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672" spans="1:11" x14ac:dyDescent="0.25">
      <c r="B672" t="s">
        <v>342</v>
      </c>
      <c r="H672" t="str">
        <f t="shared" si="30"/>
        <v/>
      </c>
      <c r="I672" t="str">
        <f t="shared" si="31"/>
        <v/>
      </c>
      <c r="K672" t="str">
        <f t="shared" si="32"/>
        <v/>
      </c>
    </row>
    <row r="673" spans="1:11" x14ac:dyDescent="0.25">
      <c r="B673" t="s">
        <v>660</v>
      </c>
      <c r="H673" t="str">
        <f t="shared" ref="H673:H736" si="33">IFERROR(RIGHT(LEFT(B673,IFERROR(FIND(""",",B673),FIND("&gt;'",B673,15)+1)-1),LEN(LEFT(B673,IFERROR(FIND(""",",B673),FIND("&gt;'",B673,15)+1)-1))-(FIND($F$6,B673)+ LEN($F$6)-1)),"")</f>
        <v/>
      </c>
      <c r="I673" t="str">
        <f t="shared" ref="I673:I736" si="34">IFERROR(RIGHT(LEFT(B675,IFERROR(FIND(""",",B675),FIND("&gt;'",B675,15)+1)-1),LEN(LEFT(B675,IFERROR(FIND(""",",B675),FIND("&gt;'",B675,15)+1)-1))-(FIND($F$8,B675)+ LEN($F$8)-1)),"")</f>
        <v/>
      </c>
      <c r="K673" t="str">
        <f t="shared" ref="K673:K736" si="35">SUBSTITUTE(IFERROR(RIGHT(LEFT(B676,IFERROR(FIND(""",",B676),FIND("&gt;'",B676,15)+1)-1),LEN(LEFT(B676,IFERROR(FIND(""",",B676),FIND("&gt;'",B676,15)+1)-1))-(FIND($F$9,B676)+ LEN($F$9)-1)),""),
"\'","'")</f>
        <v/>
      </c>
    </row>
    <row r="674" spans="1:11" x14ac:dyDescent="0.25">
      <c r="B674" t="s">
        <v>661</v>
      </c>
      <c r="H674" t="str">
        <f t="shared" si="33"/>
        <v/>
      </c>
      <c r="I674" t="str">
        <f t="shared" si="34"/>
        <v/>
      </c>
      <c r="K674" t="str">
        <f t="shared" si="35"/>
        <v/>
      </c>
    </row>
    <row r="675" spans="1:11" x14ac:dyDescent="0.25">
      <c r="A675" t="s">
        <v>5</v>
      </c>
      <c r="H675" t="str">
        <f t="shared" si="33"/>
        <v/>
      </c>
      <c r="I675" t="str">
        <f t="shared" si="34"/>
        <v/>
      </c>
      <c r="K675" t="str">
        <f t="shared" si="35"/>
        <v/>
      </c>
    </row>
    <row r="676" spans="1:11" x14ac:dyDescent="0.25">
      <c r="A676" t="s">
        <v>2</v>
      </c>
      <c r="B676" t="s">
        <v>343</v>
      </c>
      <c r="H676" t="str">
        <f t="shared" si="33"/>
        <v>duke</v>
      </c>
      <c r="I676" t="str">
        <f t="shared" si="34"/>
        <v>Duc</v>
      </c>
      <c r="K676" t="str">
        <f t="shared" si="35"/>
        <v>&lt;div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677" spans="1:11" x14ac:dyDescent="0.25">
      <c r="B677" t="s">
        <v>344</v>
      </c>
      <c r="H677" t="str">
        <f t="shared" si="33"/>
        <v/>
      </c>
      <c r="I677" t="str">
        <f t="shared" si="34"/>
        <v/>
      </c>
      <c r="K677" t="str">
        <f t="shared" si="35"/>
        <v/>
      </c>
    </row>
    <row r="678" spans="1:11" x14ac:dyDescent="0.25">
      <c r="B678" t="s">
        <v>345</v>
      </c>
      <c r="H678" t="str">
        <f t="shared" si="33"/>
        <v/>
      </c>
      <c r="I678" t="str">
        <f t="shared" si="34"/>
        <v/>
      </c>
      <c r="K678" t="str">
        <f t="shared" si="35"/>
        <v/>
      </c>
    </row>
    <row r="679" spans="1:11" x14ac:dyDescent="0.25">
      <c r="B679" t="s">
        <v>662</v>
      </c>
      <c r="H679" t="str">
        <f t="shared" si="33"/>
        <v/>
      </c>
      <c r="I679" t="str">
        <f t="shared" si="34"/>
        <v/>
      </c>
      <c r="K679" t="str">
        <f t="shared" si="35"/>
        <v/>
      </c>
    </row>
    <row r="680" spans="1:11" x14ac:dyDescent="0.25">
      <c r="A680" t="s">
        <v>5</v>
      </c>
      <c r="H680" t="str">
        <f t="shared" si="33"/>
        <v/>
      </c>
      <c r="I680" t="str">
        <f t="shared" si="34"/>
        <v/>
      </c>
      <c r="K680" t="str">
        <f t="shared" si="35"/>
        <v/>
      </c>
    </row>
    <row r="681" spans="1:11" x14ac:dyDescent="0.25">
      <c r="A681" t="s">
        <v>2</v>
      </c>
      <c r="B681" t="s">
        <v>346</v>
      </c>
      <c r="H681" t="str">
        <f t="shared" si="33"/>
        <v>baron</v>
      </c>
      <c r="I681" t="str">
        <f t="shared" si="34"/>
        <v>Baron</v>
      </c>
      <c r="K681" t="str">
        <f t="shared" si="35"/>
        <v>&lt;div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682" spans="1:11" x14ac:dyDescent="0.25">
      <c r="B682" t="s">
        <v>347</v>
      </c>
      <c r="H682" t="str">
        <f t="shared" si="33"/>
        <v/>
      </c>
      <c r="I682" t="str">
        <f t="shared" si="34"/>
        <v/>
      </c>
      <c r="K682" t="str">
        <f t="shared" si="35"/>
        <v/>
      </c>
    </row>
    <row r="683" spans="1:11" x14ac:dyDescent="0.25">
      <c r="B683" t="s">
        <v>348</v>
      </c>
      <c r="H683" t="str">
        <f t="shared" si="33"/>
        <v/>
      </c>
      <c r="I683" t="str">
        <f t="shared" si="34"/>
        <v/>
      </c>
      <c r="K683" t="str">
        <f t="shared" si="35"/>
        <v/>
      </c>
    </row>
    <row r="684" spans="1:11" x14ac:dyDescent="0.25">
      <c r="B684" t="s">
        <v>663</v>
      </c>
      <c r="H684" t="str">
        <f t="shared" si="33"/>
        <v/>
      </c>
      <c r="I684" t="str">
        <f t="shared" si="34"/>
        <v/>
      </c>
      <c r="K684" t="str">
        <f t="shared" si="35"/>
        <v/>
      </c>
    </row>
    <row r="685" spans="1:11" x14ac:dyDescent="0.25">
      <c r="A685" t="s">
        <v>5</v>
      </c>
      <c r="H685" t="str">
        <f t="shared" si="33"/>
        <v/>
      </c>
      <c r="I685" t="str">
        <f t="shared" si="34"/>
        <v/>
      </c>
      <c r="K685" t="str">
        <f t="shared" si="35"/>
        <v/>
      </c>
    </row>
    <row r="686" spans="1:11" x14ac:dyDescent="0.25">
      <c r="A686" t="s">
        <v>2</v>
      </c>
      <c r="B686" t="s">
        <v>349</v>
      </c>
      <c r="H686" t="str">
        <f t="shared" si="33"/>
        <v>swindler</v>
      </c>
      <c r="I686" t="str">
        <f t="shared" si="34"/>
        <v>Escroc</v>
      </c>
      <c r="K686" t="str">
        <f t="shared" si="35"/>
        <v>&lt;div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87" spans="1:11" x14ac:dyDescent="0.25">
      <c r="B687" t="s">
        <v>350</v>
      </c>
      <c r="H687" t="str">
        <f t="shared" si="33"/>
        <v/>
      </c>
      <c r="I687" t="str">
        <f t="shared" si="34"/>
        <v/>
      </c>
      <c r="K687" t="str">
        <f t="shared" si="35"/>
        <v/>
      </c>
    </row>
    <row r="688" spans="1:11" x14ac:dyDescent="0.25">
      <c r="B688" t="s">
        <v>351</v>
      </c>
      <c r="H688" t="str">
        <f t="shared" si="33"/>
        <v/>
      </c>
      <c r="I688" t="str">
        <f t="shared" si="34"/>
        <v/>
      </c>
      <c r="K688" t="str">
        <f t="shared" si="35"/>
        <v/>
      </c>
    </row>
    <row r="689" spans="1:11" x14ac:dyDescent="0.25">
      <c r="B689" t="s">
        <v>664</v>
      </c>
      <c r="H689" t="str">
        <f t="shared" si="33"/>
        <v/>
      </c>
      <c r="I689" t="str">
        <f t="shared" si="34"/>
        <v/>
      </c>
      <c r="K689" t="str">
        <f t="shared" si="35"/>
        <v/>
      </c>
    </row>
    <row r="690" spans="1:11" x14ac:dyDescent="0.25">
      <c r="A690" t="s">
        <v>5</v>
      </c>
      <c r="H690" t="str">
        <f t="shared" si="33"/>
        <v/>
      </c>
      <c r="I690" t="str">
        <f t="shared" si="34"/>
        <v/>
      </c>
      <c r="K690" t="str">
        <f t="shared" si="35"/>
        <v/>
      </c>
    </row>
    <row r="691" spans="1:11" x14ac:dyDescent="0.25">
      <c r="A691" t="s">
        <v>2</v>
      </c>
      <c r="B691" t="s">
        <v>352</v>
      </c>
      <c r="H691" t="str">
        <f t="shared" si="33"/>
        <v>bridge</v>
      </c>
      <c r="I691" t="str">
        <f t="shared" si="34"/>
        <v>Pont</v>
      </c>
      <c r="K691" t="str">
        <f t="shared" si="35"/>
        <v>&lt;div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692" spans="1:11" x14ac:dyDescent="0.25">
      <c r="B692" t="s">
        <v>353</v>
      </c>
      <c r="H692" t="str">
        <f t="shared" si="33"/>
        <v/>
      </c>
      <c r="I692" t="str">
        <f t="shared" si="34"/>
        <v/>
      </c>
      <c r="K692" t="str">
        <f t="shared" si="35"/>
        <v/>
      </c>
    </row>
    <row r="693" spans="1:11" x14ac:dyDescent="0.25">
      <c r="B693" t="s">
        <v>354</v>
      </c>
      <c r="H693" t="str">
        <f t="shared" si="33"/>
        <v/>
      </c>
      <c r="I693" t="str">
        <f t="shared" si="34"/>
        <v/>
      </c>
      <c r="K693" t="str">
        <f t="shared" si="35"/>
        <v/>
      </c>
    </row>
    <row r="694" spans="1:11" x14ac:dyDescent="0.25">
      <c r="B694" t="s">
        <v>665</v>
      </c>
      <c r="H694" t="str">
        <f t="shared" si="33"/>
        <v/>
      </c>
      <c r="I694" t="str">
        <f t="shared" si="34"/>
        <v/>
      </c>
      <c r="K694" t="str">
        <f t="shared" si="35"/>
        <v/>
      </c>
    </row>
    <row r="695" spans="1:11" x14ac:dyDescent="0.25">
      <c r="A695" t="s">
        <v>5</v>
      </c>
      <c r="H695" t="str">
        <f t="shared" si="33"/>
        <v/>
      </c>
      <c r="I695" t="str">
        <f t="shared" si="34"/>
        <v/>
      </c>
      <c r="K695" t="str">
        <f t="shared" si="35"/>
        <v/>
      </c>
    </row>
    <row r="696" spans="1:11" x14ac:dyDescent="0.25">
      <c r="A696" t="s">
        <v>2</v>
      </c>
      <c r="B696" t="s">
        <v>355</v>
      </c>
      <c r="H696" t="str">
        <f t="shared" si="33"/>
        <v>torturer</v>
      </c>
      <c r="I696" t="str">
        <f t="shared" si="34"/>
        <v>Bourreau</v>
      </c>
      <c r="K696" t="str">
        <f t="shared" si="35"/>
        <v>&lt;div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697" spans="1:11" x14ac:dyDescent="0.25">
      <c r="B697" t="s">
        <v>356</v>
      </c>
      <c r="H697" t="str">
        <f t="shared" si="33"/>
        <v/>
      </c>
      <c r="I697" t="str">
        <f t="shared" si="34"/>
        <v/>
      </c>
      <c r="K697" t="str">
        <f t="shared" si="35"/>
        <v/>
      </c>
    </row>
    <row r="698" spans="1:11" x14ac:dyDescent="0.25">
      <c r="B698" t="s">
        <v>357</v>
      </c>
      <c r="H698" t="str">
        <f t="shared" si="33"/>
        <v/>
      </c>
      <c r="I698" t="str">
        <f t="shared" si="34"/>
        <v/>
      </c>
      <c r="K698" t="str">
        <f t="shared" si="35"/>
        <v/>
      </c>
    </row>
    <row r="699" spans="1:11" x14ac:dyDescent="0.25">
      <c r="B699" t="s">
        <v>666</v>
      </c>
      <c r="H699" t="str">
        <f t="shared" si="33"/>
        <v/>
      </c>
      <c r="I699" t="str">
        <f t="shared" si="34"/>
        <v/>
      </c>
      <c r="K699" t="str">
        <f t="shared" si="35"/>
        <v/>
      </c>
    </row>
    <row r="700" spans="1:11" x14ac:dyDescent="0.25">
      <c r="A700" t="s">
        <v>5</v>
      </c>
      <c r="H700" t="str">
        <f t="shared" si="33"/>
        <v/>
      </c>
      <c r="I700" t="str">
        <f t="shared" si="34"/>
        <v/>
      </c>
      <c r="K700" t="str">
        <f t="shared" si="35"/>
        <v/>
      </c>
    </row>
    <row r="701" spans="1:11" x14ac:dyDescent="0.25">
      <c r="A701" t="s">
        <v>2</v>
      </c>
      <c r="B701" t="s">
        <v>358</v>
      </c>
      <c r="H701" t="str">
        <f t="shared" si="33"/>
        <v>wishingwell</v>
      </c>
      <c r="I701" t="str">
        <f t="shared" si="34"/>
        <v>Puits aux souhaits</v>
      </c>
      <c r="K701"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702" spans="1:11" x14ac:dyDescent="0.25">
      <c r="B702" t="s">
        <v>359</v>
      </c>
      <c r="H702" t="str">
        <f t="shared" si="33"/>
        <v/>
      </c>
      <c r="I702" t="str">
        <f t="shared" si="34"/>
        <v/>
      </c>
      <c r="K702" t="str">
        <f t="shared" si="35"/>
        <v/>
      </c>
    </row>
    <row r="703" spans="1:11" x14ac:dyDescent="0.25">
      <c r="B703" t="s">
        <v>360</v>
      </c>
      <c r="H703" t="str">
        <f t="shared" si="33"/>
        <v/>
      </c>
      <c r="I703" t="str">
        <f t="shared" si="34"/>
        <v/>
      </c>
      <c r="K703" t="str">
        <f t="shared" si="35"/>
        <v/>
      </c>
    </row>
    <row r="704" spans="1:11" x14ac:dyDescent="0.25">
      <c r="B704" t="s">
        <v>667</v>
      </c>
      <c r="H704" t="str">
        <f t="shared" si="33"/>
        <v/>
      </c>
      <c r="I704" t="str">
        <f t="shared" si="34"/>
        <v/>
      </c>
      <c r="K704" t="str">
        <f t="shared" si="35"/>
        <v/>
      </c>
    </row>
    <row r="705" spans="1:11" x14ac:dyDescent="0.25">
      <c r="A705" t="s">
        <v>5</v>
      </c>
      <c r="H705" t="str">
        <f t="shared" si="33"/>
        <v/>
      </c>
      <c r="I705" t="str">
        <f t="shared" si="34"/>
        <v/>
      </c>
      <c r="K705" t="str">
        <f t="shared" si="35"/>
        <v/>
      </c>
    </row>
    <row r="706" spans="1:11" x14ac:dyDescent="0.25">
      <c r="A706" t="s">
        <v>2</v>
      </c>
      <c r="B706" t="s">
        <v>361</v>
      </c>
      <c r="H706" t="str">
        <f t="shared" si="33"/>
        <v>masquerade</v>
      </c>
      <c r="I706" t="str">
        <f t="shared" si="34"/>
        <v>Mascarade</v>
      </c>
      <c r="K706" t="str">
        <f t="shared" si="35"/>
        <v>&lt;div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707" spans="1:11" x14ac:dyDescent="0.25">
      <c r="B707" t="s">
        <v>362</v>
      </c>
      <c r="H707" t="str">
        <f t="shared" si="33"/>
        <v/>
      </c>
      <c r="I707" t="str">
        <f t="shared" si="34"/>
        <v/>
      </c>
      <c r="K707" t="str">
        <f t="shared" si="35"/>
        <v/>
      </c>
    </row>
    <row r="708" spans="1:11" x14ac:dyDescent="0.25">
      <c r="B708" t="s">
        <v>363</v>
      </c>
      <c r="H708" t="str">
        <f t="shared" si="33"/>
        <v/>
      </c>
      <c r="I708" t="str">
        <f t="shared" si="34"/>
        <v/>
      </c>
      <c r="K708" t="str">
        <f t="shared" si="35"/>
        <v/>
      </c>
    </row>
    <row r="709" spans="1:11" x14ac:dyDescent="0.25">
      <c r="B709" t="s">
        <v>668</v>
      </c>
      <c r="H709" t="str">
        <f t="shared" si="33"/>
        <v/>
      </c>
      <c r="I709" t="str">
        <f t="shared" si="34"/>
        <v/>
      </c>
      <c r="K709" t="str">
        <f t="shared" si="35"/>
        <v/>
      </c>
    </row>
    <row r="710" spans="1:11" x14ac:dyDescent="0.25">
      <c r="A710" t="s">
        <v>5</v>
      </c>
      <c r="H710" t="str">
        <f t="shared" si="33"/>
        <v/>
      </c>
      <c r="I710" t="str">
        <f t="shared" si="34"/>
        <v/>
      </c>
      <c r="K710" t="str">
        <f t="shared" si="35"/>
        <v/>
      </c>
    </row>
    <row r="711" spans="1:11" x14ac:dyDescent="0.25">
      <c r="A711" t="s">
        <v>2</v>
      </c>
      <c r="B711" t="s">
        <v>364</v>
      </c>
      <c r="H711" t="str">
        <f t="shared" si="33"/>
        <v>ironworks</v>
      </c>
      <c r="I711" t="str">
        <f t="shared" si="34"/>
        <v>Fonderie</v>
      </c>
      <c r="K711" t="str">
        <f t="shared" si="35"/>
        <v>&lt;div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v>
      </c>
    </row>
    <row r="712" spans="1:11" x14ac:dyDescent="0.25">
      <c r="B712" t="s">
        <v>365</v>
      </c>
      <c r="H712" t="str">
        <f t="shared" si="33"/>
        <v/>
      </c>
      <c r="I712" t="str">
        <f t="shared" si="34"/>
        <v/>
      </c>
      <c r="K712" t="str">
        <f t="shared" si="35"/>
        <v/>
      </c>
    </row>
    <row r="713" spans="1:11" x14ac:dyDescent="0.25">
      <c r="B713" t="s">
        <v>366</v>
      </c>
      <c r="H713" t="str">
        <f t="shared" si="33"/>
        <v/>
      </c>
      <c r="I713" t="str">
        <f t="shared" si="34"/>
        <v/>
      </c>
      <c r="K713" t="str">
        <f t="shared" si="35"/>
        <v/>
      </c>
    </row>
    <row r="714" spans="1:11" x14ac:dyDescent="0.25">
      <c r="B714" t="s">
        <v>669</v>
      </c>
      <c r="H714" t="str">
        <f t="shared" si="33"/>
        <v/>
      </c>
      <c r="I714" t="str">
        <f t="shared" si="34"/>
        <v/>
      </c>
      <c r="K714" t="str">
        <f t="shared" si="35"/>
        <v/>
      </c>
    </row>
    <row r="715" spans="1:11" x14ac:dyDescent="0.25">
      <c r="A715" t="s">
        <v>5</v>
      </c>
      <c r="H715" t="str">
        <f t="shared" si="33"/>
        <v/>
      </c>
      <c r="I715" t="str">
        <f t="shared" si="34"/>
        <v/>
      </c>
      <c r="K715" t="str">
        <f t="shared" si="35"/>
        <v/>
      </c>
    </row>
    <row r="716" spans="1:11" x14ac:dyDescent="0.25">
      <c r="A716" t="s">
        <v>2</v>
      </c>
      <c r="B716" t="s">
        <v>367</v>
      </c>
      <c r="H716" t="str">
        <f t="shared" si="33"/>
        <v>steward</v>
      </c>
      <c r="I716" t="str">
        <f t="shared" si="34"/>
        <v>Intendant</v>
      </c>
      <c r="K716" t="str">
        <f t="shared" si="35"/>
        <v>&lt;div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717" spans="1:11" x14ac:dyDescent="0.25">
      <c r="B717" t="s">
        <v>368</v>
      </c>
      <c r="H717" t="str">
        <f t="shared" si="33"/>
        <v/>
      </c>
      <c r="I717" t="str">
        <f t="shared" si="34"/>
        <v/>
      </c>
      <c r="K717" t="str">
        <f t="shared" si="35"/>
        <v/>
      </c>
    </row>
    <row r="718" spans="1:11" x14ac:dyDescent="0.25">
      <c r="B718" t="s">
        <v>369</v>
      </c>
      <c r="H718" t="str">
        <f t="shared" si="33"/>
        <v/>
      </c>
      <c r="I718" t="str">
        <f t="shared" si="34"/>
        <v/>
      </c>
      <c r="K718" t="str">
        <f t="shared" si="35"/>
        <v/>
      </c>
    </row>
    <row r="719" spans="1:11" x14ac:dyDescent="0.25">
      <c r="B719" t="s">
        <v>670</v>
      </c>
      <c r="H719" t="str">
        <f t="shared" si="33"/>
        <v/>
      </c>
      <c r="I719" t="str">
        <f t="shared" si="34"/>
        <v/>
      </c>
      <c r="K719" t="str">
        <f t="shared" si="35"/>
        <v/>
      </c>
    </row>
    <row r="720" spans="1:11" x14ac:dyDescent="0.25">
      <c r="A720" t="s">
        <v>5</v>
      </c>
      <c r="H720" t="str">
        <f t="shared" si="33"/>
        <v/>
      </c>
      <c r="I720" t="str">
        <f t="shared" si="34"/>
        <v/>
      </c>
      <c r="K720" t="str">
        <f t="shared" si="35"/>
        <v/>
      </c>
    </row>
    <row r="721" spans="1:11" x14ac:dyDescent="0.25">
      <c r="A721" t="s">
        <v>2</v>
      </c>
      <c r="B721" t="s">
        <v>370</v>
      </c>
      <c r="H721" t="str">
        <f t="shared" si="33"/>
        <v>harem</v>
      </c>
      <c r="I721" t="str">
        <f t="shared" si="34"/>
        <v>Harem</v>
      </c>
      <c r="K721" t="str">
        <f t="shared" si="35"/>
        <v>&lt;div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722" spans="1:11" x14ac:dyDescent="0.25">
      <c r="B722" t="s">
        <v>371</v>
      </c>
      <c r="H722" t="str">
        <f t="shared" si="33"/>
        <v/>
      </c>
      <c r="I722" t="str">
        <f t="shared" si="34"/>
        <v/>
      </c>
      <c r="K722" t="str">
        <f t="shared" si="35"/>
        <v/>
      </c>
    </row>
    <row r="723" spans="1:11" x14ac:dyDescent="0.25">
      <c r="B723" t="s">
        <v>372</v>
      </c>
      <c r="H723" t="str">
        <f t="shared" si="33"/>
        <v/>
      </c>
      <c r="I723" t="str">
        <f t="shared" si="34"/>
        <v/>
      </c>
      <c r="K723" t="str">
        <f t="shared" si="35"/>
        <v/>
      </c>
    </row>
    <row r="724" spans="1:11" x14ac:dyDescent="0.25">
      <c r="B724" t="s">
        <v>373</v>
      </c>
      <c r="H724" t="str">
        <f t="shared" si="33"/>
        <v/>
      </c>
      <c r="I724" t="str">
        <f t="shared" si="34"/>
        <v/>
      </c>
      <c r="K724" t="str">
        <f t="shared" si="35"/>
        <v/>
      </c>
    </row>
    <row r="725" spans="1:11" x14ac:dyDescent="0.25">
      <c r="A725" t="s">
        <v>5</v>
      </c>
      <c r="H725" t="str">
        <f t="shared" si="33"/>
        <v/>
      </c>
      <c r="I725" t="str">
        <f t="shared" si="34"/>
        <v/>
      </c>
      <c r="K725" t="str">
        <f t="shared" si="35"/>
        <v/>
      </c>
    </row>
    <row r="726" spans="1:11" x14ac:dyDescent="0.25">
      <c r="A726" t="s">
        <v>2</v>
      </c>
      <c r="B726" t="s">
        <v>374</v>
      </c>
      <c r="H726" t="str">
        <f t="shared" si="33"/>
        <v>minion</v>
      </c>
      <c r="I726" t="str">
        <f t="shared" si="34"/>
        <v>Larbin</v>
      </c>
      <c r="K726" t="str">
        <f t="shared" si="35"/>
        <v>&lt;div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727" spans="1:11" x14ac:dyDescent="0.25">
      <c r="B727" t="s">
        <v>375</v>
      </c>
      <c r="H727" t="str">
        <f t="shared" si="33"/>
        <v/>
      </c>
      <c r="I727" t="str">
        <f t="shared" si="34"/>
        <v/>
      </c>
      <c r="K727" t="str">
        <f t="shared" si="35"/>
        <v/>
      </c>
    </row>
    <row r="728" spans="1:11" x14ac:dyDescent="0.25">
      <c r="B728" t="s">
        <v>376</v>
      </c>
      <c r="H728" t="str">
        <f t="shared" si="33"/>
        <v/>
      </c>
      <c r="I728" t="str">
        <f t="shared" si="34"/>
        <v/>
      </c>
      <c r="K728" t="str">
        <f t="shared" si="35"/>
        <v/>
      </c>
    </row>
    <row r="729" spans="1:11" x14ac:dyDescent="0.25">
      <c r="B729" t="s">
        <v>671</v>
      </c>
      <c r="H729" t="str">
        <f t="shared" si="33"/>
        <v/>
      </c>
      <c r="I729" t="str">
        <f t="shared" si="34"/>
        <v/>
      </c>
      <c r="K729" t="str">
        <f t="shared" si="35"/>
        <v/>
      </c>
    </row>
    <row r="730" spans="1:11" x14ac:dyDescent="0.25">
      <c r="A730" t="s">
        <v>5</v>
      </c>
      <c r="H730" t="str">
        <f t="shared" si="33"/>
        <v/>
      </c>
      <c r="I730" t="str">
        <f t="shared" si="34"/>
        <v/>
      </c>
      <c r="K730" t="str">
        <f t="shared" si="35"/>
        <v/>
      </c>
    </row>
    <row r="731" spans="1:11" x14ac:dyDescent="0.25">
      <c r="A731" t="s">
        <v>2</v>
      </c>
      <c r="B731" t="s">
        <v>377</v>
      </c>
      <c r="H731" t="str">
        <f t="shared" si="33"/>
        <v>saboteur</v>
      </c>
      <c r="I731" t="str">
        <f t="shared" si="34"/>
        <v>Saboteur</v>
      </c>
      <c r="K731" t="str">
        <f t="shared" si="35"/>
        <v>&lt;div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732" spans="1:11" x14ac:dyDescent="0.25">
      <c r="B732" t="s">
        <v>378</v>
      </c>
      <c r="H732" t="str">
        <f t="shared" si="33"/>
        <v/>
      </c>
      <c r="I732" t="str">
        <f t="shared" si="34"/>
        <v/>
      </c>
      <c r="K732" t="str">
        <f t="shared" si="35"/>
        <v/>
      </c>
    </row>
    <row r="733" spans="1:11" x14ac:dyDescent="0.25">
      <c r="B733" t="s">
        <v>379</v>
      </c>
      <c r="H733" t="str">
        <f t="shared" si="33"/>
        <v/>
      </c>
      <c r="I733" t="str">
        <f t="shared" si="34"/>
        <v/>
      </c>
      <c r="K733" t="str">
        <f t="shared" si="35"/>
        <v/>
      </c>
    </row>
    <row r="734" spans="1:11" x14ac:dyDescent="0.25">
      <c r="B734" t="s">
        <v>1287</v>
      </c>
      <c r="H734" t="str">
        <f t="shared" si="33"/>
        <v/>
      </c>
      <c r="I734" t="str">
        <f t="shared" si="34"/>
        <v/>
      </c>
      <c r="K734" t="str">
        <f t="shared" si="35"/>
        <v/>
      </c>
    </row>
    <row r="735" spans="1:11" x14ac:dyDescent="0.25">
      <c r="A735" t="s">
        <v>5</v>
      </c>
      <c r="H735" t="str">
        <f t="shared" si="33"/>
        <v/>
      </c>
      <c r="I735" t="str">
        <f t="shared" si="34"/>
        <v/>
      </c>
      <c r="K735" t="str">
        <f t="shared" si="35"/>
        <v/>
      </c>
    </row>
    <row r="736" spans="1:11" x14ac:dyDescent="0.25">
      <c r="A736" t="s">
        <v>2</v>
      </c>
      <c r="B736" t="s">
        <v>380</v>
      </c>
      <c r="H736" t="str">
        <f t="shared" si="33"/>
        <v>upgrade</v>
      </c>
      <c r="I736" t="str">
        <f t="shared" si="34"/>
        <v>Mise à niveau</v>
      </c>
      <c r="K736"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737" spans="1:11" x14ac:dyDescent="0.25">
      <c r="B737" t="s">
        <v>381</v>
      </c>
      <c r="H737" t="str">
        <f t="shared" ref="H737:H800" si="36">IFERROR(RIGHT(LEFT(B737,IFERROR(FIND(""",",B737),FIND("&gt;'",B737,15)+1)-1),LEN(LEFT(B737,IFERROR(FIND(""",",B737),FIND("&gt;'",B737,15)+1)-1))-(FIND($F$6,B737)+ LEN($F$6)-1)),"")</f>
        <v/>
      </c>
      <c r="I737" t="str">
        <f t="shared" ref="I737:I800" si="37">IFERROR(RIGHT(LEFT(B739,IFERROR(FIND(""",",B739),FIND("&gt;'",B739,15)+1)-1),LEN(LEFT(B739,IFERROR(FIND(""",",B739),FIND("&gt;'",B739,15)+1)-1))-(FIND($F$8,B739)+ LEN($F$8)-1)),"")</f>
        <v/>
      </c>
      <c r="K737" t="str">
        <f t="shared" ref="K737:K800" si="38">SUBSTITUTE(IFERROR(RIGHT(LEFT(B740,IFERROR(FIND(""",",B740),FIND("&gt;'",B740,15)+1)-1),LEN(LEFT(B740,IFERROR(FIND(""",",B740),FIND("&gt;'",B740,15)+1)-1))-(FIND($F$9,B740)+ LEN($F$9)-1)),""),
"\'","'")</f>
        <v/>
      </c>
    </row>
    <row r="738" spans="1:11" x14ac:dyDescent="0.25">
      <c r="B738" t="s">
        <v>672</v>
      </c>
      <c r="H738" t="str">
        <f t="shared" si="36"/>
        <v/>
      </c>
      <c r="I738" t="str">
        <f t="shared" si="37"/>
        <v/>
      </c>
      <c r="K738" t="str">
        <f t="shared" si="38"/>
        <v/>
      </c>
    </row>
    <row r="739" spans="1:11" x14ac:dyDescent="0.25">
      <c r="B739" t="s">
        <v>673</v>
      </c>
      <c r="H739" t="str">
        <f t="shared" si="36"/>
        <v/>
      </c>
      <c r="I739" t="str">
        <f t="shared" si="37"/>
        <v/>
      </c>
      <c r="K739" t="str">
        <f t="shared" si="38"/>
        <v/>
      </c>
    </row>
    <row r="740" spans="1:11" x14ac:dyDescent="0.25">
      <c r="A740" t="s">
        <v>5</v>
      </c>
      <c r="H740" t="str">
        <f t="shared" si="36"/>
        <v/>
      </c>
      <c r="I740" t="str">
        <f t="shared" si="37"/>
        <v/>
      </c>
      <c r="K740" t="str">
        <f t="shared" si="38"/>
        <v/>
      </c>
    </row>
    <row r="741" spans="1:11" x14ac:dyDescent="0.25">
      <c r="A741" t="s">
        <v>2</v>
      </c>
      <c r="B741" t="s">
        <v>382</v>
      </c>
      <c r="H741" t="str">
        <f t="shared" si="36"/>
        <v>tribute</v>
      </c>
      <c r="I741" t="str">
        <f t="shared" si="37"/>
        <v>Hommage</v>
      </c>
      <c r="K741" t="str">
        <f t="shared" si="38"/>
        <v>&lt;div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742" spans="1:11" x14ac:dyDescent="0.25">
      <c r="B742" t="s">
        <v>383</v>
      </c>
      <c r="H742" t="str">
        <f t="shared" si="36"/>
        <v/>
      </c>
      <c r="I742" t="str">
        <f t="shared" si="37"/>
        <v/>
      </c>
      <c r="K742" t="str">
        <f t="shared" si="38"/>
        <v/>
      </c>
    </row>
    <row r="743" spans="1:11" x14ac:dyDescent="0.25">
      <c r="B743" t="s">
        <v>384</v>
      </c>
      <c r="H743" t="str">
        <f t="shared" si="36"/>
        <v/>
      </c>
      <c r="I743" t="str">
        <f t="shared" si="37"/>
        <v/>
      </c>
      <c r="K743" t="str">
        <f t="shared" si="38"/>
        <v/>
      </c>
    </row>
    <row r="744" spans="1:11" x14ac:dyDescent="0.25">
      <c r="B744" t="s">
        <v>674</v>
      </c>
      <c r="H744" t="str">
        <f t="shared" si="36"/>
        <v/>
      </c>
      <c r="I744" t="str">
        <f t="shared" si="37"/>
        <v/>
      </c>
      <c r="K744" t="str">
        <f t="shared" si="38"/>
        <v/>
      </c>
    </row>
    <row r="745" spans="1:11" x14ac:dyDescent="0.25">
      <c r="A745" t="s">
        <v>5</v>
      </c>
      <c r="H745" t="str">
        <f t="shared" si="36"/>
        <v/>
      </c>
      <c r="I745" t="str">
        <f t="shared" si="37"/>
        <v/>
      </c>
      <c r="K745" t="str">
        <f t="shared" si="38"/>
        <v/>
      </c>
    </row>
    <row r="746" spans="1:11" x14ac:dyDescent="0.25">
      <c r="A746" t="s">
        <v>2</v>
      </c>
      <c r="B746" t="s">
        <v>385</v>
      </c>
      <c r="H746" t="str">
        <f t="shared" si="36"/>
        <v>greathall</v>
      </c>
      <c r="I746" t="str">
        <f t="shared" si="37"/>
        <v>Grand hall</v>
      </c>
      <c r="K746" t="str">
        <f t="shared" si="38"/>
        <v>&lt;div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747" spans="1:11" x14ac:dyDescent="0.25">
      <c r="B747" t="s">
        <v>386</v>
      </c>
      <c r="H747" t="str">
        <f t="shared" si="36"/>
        <v/>
      </c>
      <c r="I747" t="str">
        <f t="shared" si="37"/>
        <v/>
      </c>
      <c r="K747" t="str">
        <f t="shared" si="38"/>
        <v/>
      </c>
    </row>
    <row r="748" spans="1:11" x14ac:dyDescent="0.25">
      <c r="B748" t="s">
        <v>387</v>
      </c>
      <c r="H748" t="str">
        <f t="shared" si="36"/>
        <v/>
      </c>
      <c r="I748" t="str">
        <f t="shared" si="37"/>
        <v/>
      </c>
      <c r="K748" t="str">
        <f t="shared" si="38"/>
        <v/>
      </c>
    </row>
    <row r="749" spans="1:11" x14ac:dyDescent="0.25">
      <c r="B749" t="s">
        <v>388</v>
      </c>
      <c r="H749" t="str">
        <f t="shared" si="36"/>
        <v/>
      </c>
      <c r="I749" t="str">
        <f t="shared" si="37"/>
        <v/>
      </c>
      <c r="K749" t="str">
        <f t="shared" si="38"/>
        <v/>
      </c>
    </row>
    <row r="750" spans="1:11" x14ac:dyDescent="0.25">
      <c r="A750" t="s">
        <v>5</v>
      </c>
      <c r="H750" t="str">
        <f t="shared" si="36"/>
        <v/>
      </c>
      <c r="I750" t="str">
        <f t="shared" si="37"/>
        <v/>
      </c>
      <c r="K750" t="str">
        <f t="shared" si="38"/>
        <v/>
      </c>
    </row>
    <row r="751" spans="1:11" x14ac:dyDescent="0.25">
      <c r="A751" t="s">
        <v>2</v>
      </c>
      <c r="B751" t="s">
        <v>389</v>
      </c>
      <c r="H751" t="str">
        <f t="shared" si="36"/>
        <v>shantytown</v>
      </c>
      <c r="I751" t="str">
        <f t="shared" si="37"/>
        <v>Taudis</v>
      </c>
      <c r="K751" t="str">
        <f t="shared" si="38"/>
        <v>&lt;div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752" spans="1:11" x14ac:dyDescent="0.25">
      <c r="B752" t="s">
        <v>390</v>
      </c>
      <c r="H752" t="str">
        <f t="shared" si="36"/>
        <v/>
      </c>
      <c r="I752" t="str">
        <f t="shared" si="37"/>
        <v/>
      </c>
      <c r="K752" t="str">
        <f t="shared" si="38"/>
        <v/>
      </c>
    </row>
    <row r="753" spans="1:11" x14ac:dyDescent="0.25">
      <c r="B753" t="s">
        <v>391</v>
      </c>
      <c r="H753" t="str">
        <f t="shared" si="36"/>
        <v/>
      </c>
      <c r="I753" t="str">
        <f t="shared" si="37"/>
        <v/>
      </c>
      <c r="K753" t="str">
        <f t="shared" si="38"/>
        <v/>
      </c>
    </row>
    <row r="754" spans="1:11" x14ac:dyDescent="0.25">
      <c r="B754" t="s">
        <v>675</v>
      </c>
      <c r="H754" t="str">
        <f t="shared" si="36"/>
        <v/>
      </c>
      <c r="I754" t="str">
        <f t="shared" si="37"/>
        <v/>
      </c>
      <c r="K754" t="str">
        <f t="shared" si="38"/>
        <v/>
      </c>
    </row>
    <row r="755" spans="1:11" x14ac:dyDescent="0.25">
      <c r="A755" t="s">
        <v>5</v>
      </c>
      <c r="H755" t="str">
        <f t="shared" si="36"/>
        <v/>
      </c>
      <c r="I755" t="str">
        <f t="shared" si="37"/>
        <v/>
      </c>
      <c r="K755" t="str">
        <f t="shared" si="38"/>
        <v/>
      </c>
    </row>
    <row r="756" spans="1:11" x14ac:dyDescent="0.25">
      <c r="A756" t="s">
        <v>2</v>
      </c>
      <c r="B756" t="s">
        <v>392</v>
      </c>
      <c r="H756" t="str">
        <f t="shared" si="36"/>
        <v>lurker</v>
      </c>
      <c r="I756" t="str">
        <f t="shared" si="37"/>
        <v>Rôdeur</v>
      </c>
      <c r="K756" t="str">
        <f t="shared" si="38"/>
        <v>&lt;div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757" spans="1:11" x14ac:dyDescent="0.25">
      <c r="B757" t="s">
        <v>393</v>
      </c>
      <c r="H757" t="str">
        <f t="shared" si="36"/>
        <v/>
      </c>
      <c r="I757" t="str">
        <f t="shared" si="37"/>
        <v/>
      </c>
      <c r="K757" t="str">
        <f t="shared" si="38"/>
        <v/>
      </c>
    </row>
    <row r="758" spans="1:11" x14ac:dyDescent="0.25">
      <c r="B758" t="s">
        <v>676</v>
      </c>
      <c r="H758" t="str">
        <f t="shared" si="36"/>
        <v/>
      </c>
      <c r="I758" t="str">
        <f t="shared" si="37"/>
        <v/>
      </c>
      <c r="K758" t="str">
        <f t="shared" si="38"/>
        <v/>
      </c>
    </row>
    <row r="759" spans="1:11" x14ac:dyDescent="0.25">
      <c r="B759" t="s">
        <v>677</v>
      </c>
      <c r="H759" t="str">
        <f t="shared" si="36"/>
        <v/>
      </c>
      <c r="I759" t="str">
        <f t="shared" si="37"/>
        <v/>
      </c>
      <c r="K759" t="str">
        <f t="shared" si="38"/>
        <v/>
      </c>
    </row>
    <row r="760" spans="1:11" x14ac:dyDescent="0.25">
      <c r="A760" t="s">
        <v>5</v>
      </c>
      <c r="H760" t="str">
        <f t="shared" si="36"/>
        <v/>
      </c>
      <c r="I760" t="str">
        <f t="shared" si="37"/>
        <v/>
      </c>
      <c r="K760" t="str">
        <f t="shared" si="38"/>
        <v/>
      </c>
    </row>
    <row r="761" spans="1:11" x14ac:dyDescent="0.25">
      <c r="A761" t="s">
        <v>2</v>
      </c>
      <c r="B761" t="s">
        <v>394</v>
      </c>
      <c r="H761" t="str">
        <f t="shared" si="36"/>
        <v>secretpassage</v>
      </c>
      <c r="I761" t="str">
        <f t="shared" si="37"/>
        <v>Passage secret</v>
      </c>
      <c r="K761" t="str">
        <f t="shared" si="38"/>
        <v>&lt;div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762" spans="1:11" x14ac:dyDescent="0.25">
      <c r="B762" t="s">
        <v>395</v>
      </c>
      <c r="H762" t="str">
        <f t="shared" si="36"/>
        <v/>
      </c>
      <c r="I762" t="str">
        <f t="shared" si="37"/>
        <v/>
      </c>
      <c r="K762" t="str">
        <f t="shared" si="38"/>
        <v/>
      </c>
    </row>
    <row r="763" spans="1:11" x14ac:dyDescent="0.25">
      <c r="B763" t="s">
        <v>396</v>
      </c>
      <c r="H763" t="str">
        <f t="shared" si="36"/>
        <v/>
      </c>
      <c r="I763" t="str">
        <f t="shared" si="37"/>
        <v/>
      </c>
      <c r="K763" t="str">
        <f t="shared" si="38"/>
        <v/>
      </c>
    </row>
    <row r="764" spans="1:11" x14ac:dyDescent="0.25">
      <c r="B764" t="s">
        <v>678</v>
      </c>
      <c r="H764" t="str">
        <f t="shared" si="36"/>
        <v/>
      </c>
      <c r="I764" t="str">
        <f t="shared" si="37"/>
        <v/>
      </c>
      <c r="K764" t="str">
        <f t="shared" si="38"/>
        <v/>
      </c>
    </row>
    <row r="765" spans="1:11" x14ac:dyDescent="0.25">
      <c r="A765" t="s">
        <v>5</v>
      </c>
      <c r="H765" t="str">
        <f t="shared" si="36"/>
        <v/>
      </c>
      <c r="I765" t="str">
        <f t="shared" si="37"/>
        <v/>
      </c>
      <c r="K765" t="str">
        <f t="shared" si="38"/>
        <v/>
      </c>
    </row>
    <row r="766" spans="1:11" x14ac:dyDescent="0.25">
      <c r="A766" t="s">
        <v>2</v>
      </c>
      <c r="B766" t="s">
        <v>397</v>
      </c>
      <c r="H766" t="str">
        <f t="shared" si="36"/>
        <v>diplomat</v>
      </c>
      <c r="I766" t="str">
        <f t="shared" si="37"/>
        <v>Diplomate</v>
      </c>
      <c r="K766" t="str">
        <f t="shared" si="38"/>
        <v>&lt;div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767" spans="1:11" x14ac:dyDescent="0.25">
      <c r="B767" t="s">
        <v>398</v>
      </c>
      <c r="H767" t="str">
        <f t="shared" si="36"/>
        <v/>
      </c>
      <c r="I767" t="str">
        <f t="shared" si="37"/>
        <v/>
      </c>
      <c r="K767" t="str">
        <f t="shared" si="38"/>
        <v/>
      </c>
    </row>
    <row r="768" spans="1:11" x14ac:dyDescent="0.25">
      <c r="B768" t="s">
        <v>399</v>
      </c>
      <c r="H768" t="str">
        <f t="shared" si="36"/>
        <v/>
      </c>
      <c r="I768" t="str">
        <f t="shared" si="37"/>
        <v/>
      </c>
      <c r="K768" t="str">
        <f t="shared" si="38"/>
        <v/>
      </c>
    </row>
    <row r="769" spans="1:11" x14ac:dyDescent="0.25">
      <c r="B769" t="s">
        <v>679</v>
      </c>
      <c r="H769" t="str">
        <f t="shared" si="36"/>
        <v/>
      </c>
      <c r="I769" t="str">
        <f t="shared" si="37"/>
        <v/>
      </c>
      <c r="K769" t="str">
        <f t="shared" si="38"/>
        <v/>
      </c>
    </row>
    <row r="770" spans="1:11" x14ac:dyDescent="0.25">
      <c r="A770" t="s">
        <v>5</v>
      </c>
      <c r="H770" t="str">
        <f t="shared" si="36"/>
        <v/>
      </c>
      <c r="I770" t="str">
        <f t="shared" si="37"/>
        <v/>
      </c>
      <c r="K770" t="str">
        <f t="shared" si="38"/>
        <v/>
      </c>
    </row>
    <row r="771" spans="1:11" x14ac:dyDescent="0.25">
      <c r="A771" t="s">
        <v>2</v>
      </c>
      <c r="B771" t="s">
        <v>400</v>
      </c>
      <c r="H771" t="str">
        <f t="shared" si="36"/>
        <v>mill</v>
      </c>
      <c r="I771" t="str">
        <f t="shared" si="37"/>
        <v>Moulin</v>
      </c>
      <c r="K771" t="str">
        <f t="shared" si="38"/>
        <v>&lt;div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772" spans="1:11" x14ac:dyDescent="0.25">
      <c r="B772" t="s">
        <v>401</v>
      </c>
      <c r="H772" t="str">
        <f t="shared" si="36"/>
        <v/>
      </c>
      <c r="I772" t="str">
        <f t="shared" si="37"/>
        <v/>
      </c>
      <c r="K772" t="str">
        <f t="shared" si="38"/>
        <v/>
      </c>
    </row>
    <row r="773" spans="1:11" x14ac:dyDescent="0.25">
      <c r="B773" t="s">
        <v>402</v>
      </c>
      <c r="H773" t="str">
        <f t="shared" si="36"/>
        <v/>
      </c>
      <c r="I773" t="str">
        <f t="shared" si="37"/>
        <v/>
      </c>
      <c r="K773" t="str">
        <f t="shared" si="38"/>
        <v/>
      </c>
    </row>
    <row r="774" spans="1:11" x14ac:dyDescent="0.25">
      <c r="B774" t="s">
        <v>680</v>
      </c>
      <c r="H774" t="str">
        <f t="shared" si="36"/>
        <v/>
      </c>
      <c r="I774" t="str">
        <f t="shared" si="37"/>
        <v/>
      </c>
      <c r="K774" t="str">
        <f t="shared" si="38"/>
        <v/>
      </c>
    </row>
    <row r="775" spans="1:11" x14ac:dyDescent="0.25">
      <c r="A775" t="s">
        <v>5</v>
      </c>
      <c r="H775" t="str">
        <f t="shared" si="36"/>
        <v/>
      </c>
      <c r="I775" t="str">
        <f t="shared" si="37"/>
        <v/>
      </c>
      <c r="K775" t="str">
        <f t="shared" si="38"/>
        <v/>
      </c>
    </row>
    <row r="776" spans="1:11" x14ac:dyDescent="0.25">
      <c r="A776" t="s">
        <v>2</v>
      </c>
      <c r="B776" t="s">
        <v>403</v>
      </c>
      <c r="H776" t="str">
        <f t="shared" si="36"/>
        <v>courtier</v>
      </c>
      <c r="I776" t="str">
        <f t="shared" si="37"/>
        <v>Courtisan</v>
      </c>
      <c r="K776" t="str">
        <f t="shared" si="38"/>
        <v>&lt;div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777" spans="1:11" x14ac:dyDescent="0.25">
      <c r="B777" t="s">
        <v>404</v>
      </c>
      <c r="H777" t="str">
        <f t="shared" si="36"/>
        <v/>
      </c>
      <c r="I777" t="str">
        <f t="shared" si="37"/>
        <v/>
      </c>
      <c r="K777" t="str">
        <f t="shared" si="38"/>
        <v/>
      </c>
    </row>
    <row r="778" spans="1:11" x14ac:dyDescent="0.25">
      <c r="B778" t="s">
        <v>405</v>
      </c>
      <c r="H778" t="str">
        <f t="shared" si="36"/>
        <v/>
      </c>
      <c r="I778" t="str">
        <f t="shared" si="37"/>
        <v/>
      </c>
      <c r="K778" t="str">
        <f t="shared" si="38"/>
        <v/>
      </c>
    </row>
    <row r="779" spans="1:11" x14ac:dyDescent="0.25">
      <c r="B779" t="s">
        <v>681</v>
      </c>
      <c r="H779" t="str">
        <f t="shared" si="36"/>
        <v/>
      </c>
      <c r="I779" t="str">
        <f t="shared" si="37"/>
        <v/>
      </c>
      <c r="K779" t="str">
        <f t="shared" si="38"/>
        <v/>
      </c>
    </row>
    <row r="780" spans="1:11" x14ac:dyDescent="0.25">
      <c r="A780" t="s">
        <v>5</v>
      </c>
      <c r="H780" t="str">
        <f t="shared" si="36"/>
        <v/>
      </c>
      <c r="I780" t="str">
        <f t="shared" si="37"/>
        <v/>
      </c>
      <c r="K780" t="str">
        <f t="shared" si="38"/>
        <v/>
      </c>
    </row>
    <row r="781" spans="1:11" x14ac:dyDescent="0.25">
      <c r="A781" t="s">
        <v>2</v>
      </c>
      <c r="B781" t="s">
        <v>406</v>
      </c>
      <c r="H781" t="str">
        <f t="shared" si="36"/>
        <v>patrol</v>
      </c>
      <c r="I781" t="str">
        <f t="shared" si="37"/>
        <v>Patrouille</v>
      </c>
      <c r="K781" t="str">
        <f t="shared" si="38"/>
        <v>&lt;div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782" spans="1:11" x14ac:dyDescent="0.25">
      <c r="B782" t="s">
        <v>407</v>
      </c>
      <c r="H782" t="str">
        <f t="shared" si="36"/>
        <v/>
      </c>
      <c r="I782" t="str">
        <f t="shared" si="37"/>
        <v/>
      </c>
      <c r="K782" t="str">
        <f t="shared" si="38"/>
        <v/>
      </c>
    </row>
    <row r="783" spans="1:11" x14ac:dyDescent="0.25">
      <c r="B783" t="s">
        <v>408</v>
      </c>
      <c r="H783" t="str">
        <f t="shared" si="36"/>
        <v/>
      </c>
      <c r="I783" t="str">
        <f t="shared" si="37"/>
        <v/>
      </c>
      <c r="K783" t="str">
        <f t="shared" si="38"/>
        <v/>
      </c>
    </row>
    <row r="784" spans="1:11" x14ac:dyDescent="0.25">
      <c r="B784" t="s">
        <v>682</v>
      </c>
      <c r="H784" t="str">
        <f t="shared" si="36"/>
        <v/>
      </c>
      <c r="I784" t="str">
        <f t="shared" si="37"/>
        <v/>
      </c>
      <c r="K784" t="str">
        <f t="shared" si="38"/>
        <v/>
      </c>
    </row>
    <row r="785" spans="1:11" x14ac:dyDescent="0.25">
      <c r="A785" t="s">
        <v>5</v>
      </c>
      <c r="H785" t="str">
        <f t="shared" si="36"/>
        <v/>
      </c>
      <c r="I785" t="str">
        <f t="shared" si="37"/>
        <v/>
      </c>
      <c r="K785" t="str">
        <f t="shared" si="38"/>
        <v/>
      </c>
    </row>
    <row r="786" spans="1:11" x14ac:dyDescent="0.25">
      <c r="A786" t="s">
        <v>2</v>
      </c>
      <c r="B786" t="s">
        <v>409</v>
      </c>
      <c r="H786" t="str">
        <f t="shared" si="36"/>
        <v>replace</v>
      </c>
      <c r="I786" t="str">
        <f t="shared" si="37"/>
        <v>Remplacement</v>
      </c>
      <c r="K786" t="str">
        <f t="shared" si="38"/>
        <v>&lt;div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787" spans="1:11" x14ac:dyDescent="0.25">
      <c r="B787" t="s">
        <v>410</v>
      </c>
      <c r="H787" t="str">
        <f t="shared" si="36"/>
        <v/>
      </c>
      <c r="I787" t="str">
        <f t="shared" si="37"/>
        <v/>
      </c>
      <c r="K787" t="str">
        <f t="shared" si="38"/>
        <v/>
      </c>
    </row>
    <row r="788" spans="1:11" x14ac:dyDescent="0.25">
      <c r="B788" t="s">
        <v>411</v>
      </c>
      <c r="H788" t="str">
        <f t="shared" si="36"/>
        <v/>
      </c>
      <c r="I788" t="str">
        <f t="shared" si="37"/>
        <v/>
      </c>
      <c r="K788" t="str">
        <f t="shared" si="38"/>
        <v/>
      </c>
    </row>
    <row r="789" spans="1:11" x14ac:dyDescent="0.25">
      <c r="B789" t="s">
        <v>683</v>
      </c>
      <c r="H789" t="str">
        <f t="shared" si="36"/>
        <v/>
      </c>
      <c r="I789" t="str">
        <f t="shared" si="37"/>
        <v/>
      </c>
      <c r="K789" t="str">
        <f t="shared" si="38"/>
        <v/>
      </c>
    </row>
    <row r="790" spans="1:11" x14ac:dyDescent="0.25">
      <c r="A790" t="s">
        <v>5</v>
      </c>
      <c r="H790" t="str">
        <f t="shared" si="36"/>
        <v/>
      </c>
      <c r="I790" t="str">
        <f t="shared" si="37"/>
        <v/>
      </c>
      <c r="K790" t="str">
        <f t="shared" si="38"/>
        <v/>
      </c>
    </row>
    <row r="791" spans="1:11" x14ac:dyDescent="0.25">
      <c r="A791" t="s">
        <v>2</v>
      </c>
      <c r="B791" t="s">
        <v>412</v>
      </c>
      <c r="H791" t="str">
        <f t="shared" si="36"/>
        <v>advisor</v>
      </c>
      <c r="I791" t="str">
        <f t="shared" si="37"/>
        <v>Conseiller</v>
      </c>
      <c r="K791" t="str">
        <f t="shared" si="38"/>
        <v>&lt;div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792" spans="1:11" x14ac:dyDescent="0.25">
      <c r="B792" t="s">
        <v>413</v>
      </c>
      <c r="H792" t="str">
        <f t="shared" si="36"/>
        <v/>
      </c>
      <c r="I792" t="str">
        <f t="shared" si="37"/>
        <v/>
      </c>
      <c r="K792" t="str">
        <f t="shared" si="38"/>
        <v/>
      </c>
    </row>
    <row r="793" spans="1:11" x14ac:dyDescent="0.25">
      <c r="B793" t="s">
        <v>414</v>
      </c>
      <c r="H793" t="str">
        <f t="shared" si="36"/>
        <v/>
      </c>
      <c r="I793" t="str">
        <f t="shared" si="37"/>
        <v/>
      </c>
      <c r="K793" t="str">
        <f t="shared" si="38"/>
        <v/>
      </c>
    </row>
    <row r="794" spans="1:11" x14ac:dyDescent="0.25">
      <c r="B794" t="s">
        <v>684</v>
      </c>
      <c r="H794" t="str">
        <f t="shared" si="36"/>
        <v/>
      </c>
      <c r="I794" t="str">
        <f t="shared" si="37"/>
        <v/>
      </c>
      <c r="K794" t="str">
        <f t="shared" si="38"/>
        <v/>
      </c>
    </row>
    <row r="795" spans="1:11" x14ac:dyDescent="0.25">
      <c r="A795" t="s">
        <v>5</v>
      </c>
      <c r="H795" t="str">
        <f t="shared" si="36"/>
        <v/>
      </c>
      <c r="I795" t="str">
        <f t="shared" si="37"/>
        <v/>
      </c>
      <c r="K795" t="str">
        <f t="shared" si="38"/>
        <v/>
      </c>
    </row>
    <row r="796" spans="1:11" x14ac:dyDescent="0.25">
      <c r="A796" t="s">
        <v>2</v>
      </c>
      <c r="B796" t="s">
        <v>415</v>
      </c>
      <c r="H796" t="str">
        <f t="shared" si="36"/>
        <v>baker</v>
      </c>
      <c r="I796" t="str">
        <f t="shared" si="37"/>
        <v>Boulanger</v>
      </c>
      <c r="K796" t="str">
        <f t="shared" si="38"/>
        <v>&lt;div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797" spans="1:11" x14ac:dyDescent="0.25">
      <c r="B797" t="s">
        <v>416</v>
      </c>
      <c r="H797" t="str">
        <f t="shared" si="36"/>
        <v/>
      </c>
      <c r="I797" t="str">
        <f t="shared" si="37"/>
        <v/>
      </c>
      <c r="K797" t="str">
        <f t="shared" si="38"/>
        <v/>
      </c>
    </row>
    <row r="798" spans="1:11" x14ac:dyDescent="0.25">
      <c r="B798" t="s">
        <v>417</v>
      </c>
      <c r="H798" t="str">
        <f t="shared" si="36"/>
        <v/>
      </c>
      <c r="I798" t="str">
        <f t="shared" si="37"/>
        <v/>
      </c>
      <c r="K798" t="str">
        <f t="shared" si="38"/>
        <v/>
      </c>
    </row>
    <row r="799" spans="1:11" x14ac:dyDescent="0.25">
      <c r="B799" t="s">
        <v>418</v>
      </c>
      <c r="H799" t="str">
        <f t="shared" si="36"/>
        <v/>
      </c>
      <c r="I799" t="str">
        <f t="shared" si="37"/>
        <v/>
      </c>
      <c r="K799" t="str">
        <f t="shared" si="38"/>
        <v/>
      </c>
    </row>
    <row r="800" spans="1:11" x14ac:dyDescent="0.25">
      <c r="A800" t="s">
        <v>5</v>
      </c>
      <c r="H800" t="str">
        <f t="shared" si="36"/>
        <v/>
      </c>
      <c r="I800" t="str">
        <f t="shared" si="37"/>
        <v/>
      </c>
      <c r="K800" t="str">
        <f t="shared" si="38"/>
        <v/>
      </c>
    </row>
    <row r="801" spans="1:11" x14ac:dyDescent="0.25">
      <c r="A801" t="s">
        <v>2</v>
      </c>
      <c r="B801" t="s">
        <v>419</v>
      </c>
      <c r="H801" t="str">
        <f t="shared" ref="H801:H864" si="39">IFERROR(RIGHT(LEFT(B801,IFERROR(FIND(""",",B801),FIND("&gt;'",B801,15)+1)-1),LEN(LEFT(B801,IFERROR(FIND(""",",B801),FIND("&gt;'",B801,15)+1)-1))-(FIND($F$6,B801)+ LEN($F$6)-1)),"")</f>
        <v>butcher</v>
      </c>
      <c r="I801" t="str">
        <f t="shared" ref="I801:I864" si="40">IFERROR(RIGHT(LEFT(B803,IFERROR(FIND(""",",B803),FIND("&gt;'",B803,15)+1)-1),LEN(LEFT(B803,IFERROR(FIND(""",",B803),FIND("&gt;'",B803,15)+1)-1))-(FIND($F$8,B803)+ LEN($F$8)-1)),"")</f>
        <v>Boucher</v>
      </c>
      <c r="K801" t="str">
        <f t="shared" ref="K801:K864" si="41">SUBSTITUTE(IFERROR(RIGHT(LEFT(B804,IFERROR(FIND(""",",B804),FIND("&gt;'",B804,15)+1)-1),LEN(LEFT(B804,IFERROR(FIND(""",",B804),FIND("&gt;'",B804,15)+1)-1))-(FIND($F$9,B804)+ LEN($F$9)-1)),""),
"\'","'")</f>
        <v>&lt;div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802" spans="1:11" x14ac:dyDescent="0.25">
      <c r="B802" t="s">
        <v>420</v>
      </c>
      <c r="H802" t="str">
        <f t="shared" si="39"/>
        <v/>
      </c>
      <c r="I802" t="str">
        <f t="shared" si="40"/>
        <v/>
      </c>
      <c r="K802" t="str">
        <f t="shared" si="41"/>
        <v/>
      </c>
    </row>
    <row r="803" spans="1:11" x14ac:dyDescent="0.25">
      <c r="B803" t="s">
        <v>421</v>
      </c>
      <c r="H803" t="str">
        <f t="shared" si="39"/>
        <v/>
      </c>
      <c r="I803" t="str">
        <f t="shared" si="40"/>
        <v/>
      </c>
      <c r="K803" t="str">
        <f t="shared" si="41"/>
        <v/>
      </c>
    </row>
    <row r="804" spans="1:11" x14ac:dyDescent="0.25">
      <c r="B804" t="s">
        <v>685</v>
      </c>
      <c r="H804" t="str">
        <f t="shared" si="39"/>
        <v/>
      </c>
      <c r="I804" t="str">
        <f t="shared" si="40"/>
        <v/>
      </c>
      <c r="K804" t="str">
        <f t="shared" si="41"/>
        <v/>
      </c>
    </row>
    <row r="805" spans="1:11" x14ac:dyDescent="0.25">
      <c r="A805" t="s">
        <v>5</v>
      </c>
      <c r="H805" t="str">
        <f t="shared" si="39"/>
        <v/>
      </c>
      <c r="I805" t="str">
        <f t="shared" si="40"/>
        <v/>
      </c>
      <c r="K805" t="str">
        <f t="shared" si="41"/>
        <v/>
      </c>
    </row>
    <row r="806" spans="1:11" x14ac:dyDescent="0.25">
      <c r="A806" t="s">
        <v>2</v>
      </c>
      <c r="B806" t="s">
        <v>422</v>
      </c>
      <c r="H806" t="str">
        <f t="shared" si="39"/>
        <v>candlestickmaker</v>
      </c>
      <c r="I806" t="str">
        <f t="shared" si="40"/>
        <v>Cirier</v>
      </c>
      <c r="K806" t="str">
        <f t="shared" si="41"/>
        <v>&lt;div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807" spans="1:11" x14ac:dyDescent="0.25">
      <c r="B807" t="s">
        <v>423</v>
      </c>
      <c r="H807" t="str">
        <f t="shared" si="39"/>
        <v/>
      </c>
      <c r="I807" t="str">
        <f t="shared" si="40"/>
        <v/>
      </c>
      <c r="K807" t="str">
        <f t="shared" si="41"/>
        <v/>
      </c>
    </row>
    <row r="808" spans="1:11" x14ac:dyDescent="0.25">
      <c r="B808" t="s">
        <v>424</v>
      </c>
      <c r="H808" t="str">
        <f t="shared" si="39"/>
        <v/>
      </c>
      <c r="I808" t="str">
        <f t="shared" si="40"/>
        <v/>
      </c>
      <c r="K808" t="str">
        <f t="shared" si="41"/>
        <v/>
      </c>
    </row>
    <row r="809" spans="1:11" x14ac:dyDescent="0.25">
      <c r="B809" t="s">
        <v>425</v>
      </c>
      <c r="H809" t="str">
        <f t="shared" si="39"/>
        <v/>
      </c>
      <c r="I809" t="str">
        <f t="shared" si="40"/>
        <v/>
      </c>
      <c r="K809" t="str">
        <f t="shared" si="41"/>
        <v/>
      </c>
    </row>
    <row r="810" spans="1:11" x14ac:dyDescent="0.25">
      <c r="A810" t="s">
        <v>5</v>
      </c>
      <c r="H810" t="str">
        <f t="shared" si="39"/>
        <v/>
      </c>
      <c r="I810" t="str">
        <f t="shared" si="40"/>
        <v/>
      </c>
      <c r="K810" t="str">
        <f t="shared" si="41"/>
        <v/>
      </c>
    </row>
    <row r="811" spans="1:11" x14ac:dyDescent="0.25">
      <c r="A811" t="s">
        <v>2</v>
      </c>
      <c r="B811" t="s">
        <v>426</v>
      </c>
      <c r="H811" t="str">
        <f t="shared" si="39"/>
        <v>doctor</v>
      </c>
      <c r="I811" t="str">
        <f t="shared" si="40"/>
        <v>Médecin</v>
      </c>
      <c r="K811" t="str">
        <f t="shared" si="41"/>
        <v>&lt;div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812" spans="1:11" x14ac:dyDescent="0.25">
      <c r="B812" t="s">
        <v>427</v>
      </c>
      <c r="H812" t="str">
        <f t="shared" si="39"/>
        <v/>
      </c>
      <c r="I812" t="str">
        <f t="shared" si="40"/>
        <v/>
      </c>
      <c r="K812" t="str">
        <f t="shared" si="41"/>
        <v/>
      </c>
    </row>
    <row r="813" spans="1:11" x14ac:dyDescent="0.25">
      <c r="B813" t="s">
        <v>686</v>
      </c>
      <c r="H813" t="str">
        <f t="shared" si="39"/>
        <v/>
      </c>
      <c r="I813" t="str">
        <f t="shared" si="40"/>
        <v/>
      </c>
      <c r="K813" t="str">
        <f t="shared" si="41"/>
        <v/>
      </c>
    </row>
    <row r="814" spans="1:11" x14ac:dyDescent="0.25">
      <c r="B814" t="s">
        <v>687</v>
      </c>
      <c r="H814" t="str">
        <f t="shared" si="39"/>
        <v/>
      </c>
      <c r="I814" t="str">
        <f t="shared" si="40"/>
        <v/>
      </c>
      <c r="K814" t="str">
        <f t="shared" si="41"/>
        <v/>
      </c>
    </row>
    <row r="815" spans="1:11" x14ac:dyDescent="0.25">
      <c r="A815" t="s">
        <v>5</v>
      </c>
      <c r="H815" t="str">
        <f t="shared" si="39"/>
        <v/>
      </c>
      <c r="I815" t="str">
        <f t="shared" si="40"/>
        <v/>
      </c>
      <c r="K815" t="str">
        <f t="shared" si="41"/>
        <v/>
      </c>
    </row>
    <row r="816" spans="1:11" x14ac:dyDescent="0.25">
      <c r="A816" t="s">
        <v>2</v>
      </c>
      <c r="B816" t="s">
        <v>428</v>
      </c>
      <c r="H816" t="str">
        <f t="shared" si="39"/>
        <v>herald</v>
      </c>
      <c r="I816" t="str">
        <f t="shared" si="40"/>
        <v>Héraut</v>
      </c>
      <c r="K816" t="str">
        <f t="shared" si="41"/>
        <v>&lt;div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v>
      </c>
    </row>
    <row r="817" spans="1:11" x14ac:dyDescent="0.25">
      <c r="B817" t="s">
        <v>429</v>
      </c>
      <c r="H817" t="str">
        <f t="shared" si="39"/>
        <v/>
      </c>
      <c r="I817" t="str">
        <f t="shared" si="40"/>
        <v/>
      </c>
      <c r="K817" t="str">
        <f t="shared" si="41"/>
        <v/>
      </c>
    </row>
    <row r="818" spans="1:11" x14ac:dyDescent="0.25">
      <c r="B818" t="s">
        <v>688</v>
      </c>
      <c r="H818" t="str">
        <f t="shared" si="39"/>
        <v/>
      </c>
      <c r="I818" t="str">
        <f t="shared" si="40"/>
        <v/>
      </c>
      <c r="K818" t="str">
        <f t="shared" si="41"/>
        <v/>
      </c>
    </row>
    <row r="819" spans="1:11" x14ac:dyDescent="0.25">
      <c r="B819" t="s">
        <v>689</v>
      </c>
      <c r="H819" t="str">
        <f t="shared" si="39"/>
        <v/>
      </c>
      <c r="I819" t="str">
        <f t="shared" si="40"/>
        <v/>
      </c>
      <c r="K819" t="str">
        <f t="shared" si="41"/>
        <v/>
      </c>
    </row>
    <row r="820" spans="1:11" x14ac:dyDescent="0.25">
      <c r="A820" t="s">
        <v>5</v>
      </c>
      <c r="H820" t="str">
        <f t="shared" si="39"/>
        <v/>
      </c>
      <c r="I820" t="str">
        <f t="shared" si="40"/>
        <v/>
      </c>
      <c r="K820" t="str">
        <f t="shared" si="41"/>
        <v/>
      </c>
    </row>
    <row r="821" spans="1:11" x14ac:dyDescent="0.25">
      <c r="A821" t="s">
        <v>2</v>
      </c>
      <c r="B821" t="s">
        <v>430</v>
      </c>
      <c r="H821" t="str">
        <f t="shared" si="39"/>
        <v>journeyman</v>
      </c>
      <c r="I821" t="str">
        <f t="shared" si="40"/>
        <v>Compagnon</v>
      </c>
      <c r="K821" t="str">
        <f t="shared" si="41"/>
        <v>&lt;div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822" spans="1:11" x14ac:dyDescent="0.25">
      <c r="B822" t="s">
        <v>431</v>
      </c>
      <c r="H822" t="str">
        <f t="shared" si="39"/>
        <v/>
      </c>
      <c r="I822" t="str">
        <f t="shared" si="40"/>
        <v/>
      </c>
      <c r="K822" t="str">
        <f t="shared" si="41"/>
        <v/>
      </c>
    </row>
    <row r="823" spans="1:11" x14ac:dyDescent="0.25">
      <c r="B823" t="s">
        <v>432</v>
      </c>
      <c r="H823" t="str">
        <f t="shared" si="39"/>
        <v/>
      </c>
      <c r="I823" t="str">
        <f t="shared" si="40"/>
        <v/>
      </c>
      <c r="K823" t="str">
        <f t="shared" si="41"/>
        <v/>
      </c>
    </row>
    <row r="824" spans="1:11" x14ac:dyDescent="0.25">
      <c r="B824" t="s">
        <v>690</v>
      </c>
      <c r="H824" t="str">
        <f t="shared" si="39"/>
        <v/>
      </c>
      <c r="I824" t="str">
        <f t="shared" si="40"/>
        <v/>
      </c>
      <c r="K824" t="str">
        <f t="shared" si="41"/>
        <v/>
      </c>
    </row>
    <row r="825" spans="1:11" x14ac:dyDescent="0.25">
      <c r="A825" t="s">
        <v>5</v>
      </c>
      <c r="H825" t="str">
        <f t="shared" si="39"/>
        <v/>
      </c>
      <c r="I825" t="str">
        <f t="shared" si="40"/>
        <v/>
      </c>
      <c r="K825" t="str">
        <f t="shared" si="41"/>
        <v/>
      </c>
    </row>
    <row r="826" spans="1:11" x14ac:dyDescent="0.25">
      <c r="A826" t="s">
        <v>2</v>
      </c>
      <c r="B826" t="s">
        <v>433</v>
      </c>
      <c r="H826" t="str">
        <f t="shared" si="39"/>
        <v>masterpiece</v>
      </c>
      <c r="I826" t="str">
        <f t="shared" si="40"/>
        <v>Chef-d'œuvre</v>
      </c>
      <c r="K826" t="str">
        <f t="shared" si="41"/>
        <v>&lt;div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827" spans="1:11" x14ac:dyDescent="0.25">
      <c r="B827" t="s">
        <v>434</v>
      </c>
      <c r="H827" t="str">
        <f t="shared" si="39"/>
        <v/>
      </c>
      <c r="I827" t="str">
        <f t="shared" si="40"/>
        <v/>
      </c>
      <c r="K827" t="str">
        <f t="shared" si="41"/>
        <v/>
      </c>
    </row>
    <row r="828" spans="1:11" x14ac:dyDescent="0.25">
      <c r="B828" t="s">
        <v>691</v>
      </c>
      <c r="H828" t="str">
        <f t="shared" si="39"/>
        <v/>
      </c>
      <c r="I828" t="str">
        <f t="shared" si="40"/>
        <v/>
      </c>
      <c r="K828" t="str">
        <f t="shared" si="41"/>
        <v/>
      </c>
    </row>
    <row r="829" spans="1:11" x14ac:dyDescent="0.25">
      <c r="B829" t="s">
        <v>692</v>
      </c>
      <c r="H829" t="str">
        <f t="shared" si="39"/>
        <v/>
      </c>
      <c r="I829" t="str">
        <f t="shared" si="40"/>
        <v/>
      </c>
      <c r="K829" t="str">
        <f t="shared" si="41"/>
        <v/>
      </c>
    </row>
    <row r="830" spans="1:11" x14ac:dyDescent="0.25">
      <c r="A830" t="s">
        <v>5</v>
      </c>
      <c r="H830" t="str">
        <f t="shared" si="39"/>
        <v/>
      </c>
      <c r="I830" t="str">
        <f t="shared" si="40"/>
        <v/>
      </c>
      <c r="K830" t="str">
        <f t="shared" si="41"/>
        <v/>
      </c>
    </row>
    <row r="831" spans="1:11" x14ac:dyDescent="0.25">
      <c r="A831" t="s">
        <v>2</v>
      </c>
      <c r="B831" t="s">
        <v>435</v>
      </c>
      <c r="H831" t="str">
        <f t="shared" si="39"/>
        <v>merchantguild</v>
      </c>
      <c r="I831" t="str">
        <f t="shared" si="40"/>
        <v>Guilde des marchands</v>
      </c>
      <c r="K831" t="str">
        <f t="shared" si="41"/>
        <v>&lt;div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832" spans="1:11" x14ac:dyDescent="0.25">
      <c r="B832" t="s">
        <v>436</v>
      </c>
      <c r="H832" t="str">
        <f t="shared" si="39"/>
        <v/>
      </c>
      <c r="I832" t="str">
        <f t="shared" si="40"/>
        <v/>
      </c>
      <c r="K832" t="str">
        <f t="shared" si="41"/>
        <v/>
      </c>
    </row>
    <row r="833" spans="1:11" x14ac:dyDescent="0.25">
      <c r="B833" t="s">
        <v>437</v>
      </c>
      <c r="H833" t="str">
        <f t="shared" si="39"/>
        <v/>
      </c>
      <c r="I833" t="str">
        <f t="shared" si="40"/>
        <v/>
      </c>
      <c r="K833" t="str">
        <f t="shared" si="41"/>
        <v/>
      </c>
    </row>
    <row r="834" spans="1:11" x14ac:dyDescent="0.25">
      <c r="B834" t="s">
        <v>438</v>
      </c>
      <c r="H834" t="str">
        <f t="shared" si="39"/>
        <v/>
      </c>
      <c r="I834" t="str">
        <f t="shared" si="40"/>
        <v/>
      </c>
      <c r="K834" t="str">
        <f t="shared" si="41"/>
        <v/>
      </c>
    </row>
    <row r="835" spans="1:11" x14ac:dyDescent="0.25">
      <c r="A835" t="s">
        <v>5</v>
      </c>
      <c r="H835" t="str">
        <f t="shared" si="39"/>
        <v/>
      </c>
      <c r="I835" t="str">
        <f t="shared" si="40"/>
        <v/>
      </c>
      <c r="K835" t="str">
        <f t="shared" si="41"/>
        <v/>
      </c>
    </row>
    <row r="836" spans="1:11" x14ac:dyDescent="0.25">
      <c r="A836" t="s">
        <v>2</v>
      </c>
      <c r="B836" t="s">
        <v>439</v>
      </c>
      <c r="H836" t="str">
        <f t="shared" si="39"/>
        <v>plaza</v>
      </c>
      <c r="I836" t="str">
        <f t="shared" si="40"/>
        <v>Place du village</v>
      </c>
      <c r="K836" t="str">
        <f t="shared" si="41"/>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837" spans="1:11" x14ac:dyDescent="0.25">
      <c r="B837" t="s">
        <v>440</v>
      </c>
      <c r="H837" t="str">
        <f t="shared" si="39"/>
        <v/>
      </c>
      <c r="I837" t="str">
        <f t="shared" si="40"/>
        <v/>
      </c>
      <c r="K837" t="str">
        <f t="shared" si="41"/>
        <v/>
      </c>
    </row>
    <row r="838" spans="1:11" x14ac:dyDescent="0.25">
      <c r="B838" t="s">
        <v>441</v>
      </c>
      <c r="H838" t="str">
        <f t="shared" si="39"/>
        <v/>
      </c>
      <c r="I838" t="str">
        <f t="shared" si="40"/>
        <v/>
      </c>
      <c r="K838" t="str">
        <f t="shared" si="41"/>
        <v/>
      </c>
    </row>
    <row r="839" spans="1:11" x14ac:dyDescent="0.25">
      <c r="B839" t="s">
        <v>693</v>
      </c>
      <c r="H839" t="str">
        <f t="shared" si="39"/>
        <v/>
      </c>
      <c r="I839" t="str">
        <f t="shared" si="40"/>
        <v/>
      </c>
      <c r="K839" t="str">
        <f t="shared" si="41"/>
        <v/>
      </c>
    </row>
    <row r="840" spans="1:11" x14ac:dyDescent="0.25">
      <c r="A840" t="s">
        <v>5</v>
      </c>
      <c r="H840" t="str">
        <f t="shared" si="39"/>
        <v/>
      </c>
      <c r="I840" t="str">
        <f t="shared" si="40"/>
        <v/>
      </c>
      <c r="K840" t="str">
        <f t="shared" si="41"/>
        <v/>
      </c>
    </row>
    <row r="841" spans="1:11" x14ac:dyDescent="0.25">
      <c r="A841" t="s">
        <v>2</v>
      </c>
      <c r="B841" t="s">
        <v>442</v>
      </c>
      <c r="H841" t="str">
        <f t="shared" si="39"/>
        <v>soothsayer</v>
      </c>
      <c r="I841" t="str">
        <f t="shared" si="40"/>
        <v>Devin</v>
      </c>
      <c r="K841" t="str">
        <f t="shared" si="41"/>
        <v>&lt;div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842" spans="1:11" x14ac:dyDescent="0.25">
      <c r="B842" t="s">
        <v>443</v>
      </c>
      <c r="H842" t="str">
        <f t="shared" si="39"/>
        <v/>
      </c>
      <c r="I842" t="str">
        <f t="shared" si="40"/>
        <v/>
      </c>
      <c r="K842" t="str">
        <f t="shared" si="41"/>
        <v/>
      </c>
    </row>
    <row r="843" spans="1:11" x14ac:dyDescent="0.25">
      <c r="B843" t="s">
        <v>444</v>
      </c>
      <c r="H843" t="str">
        <f t="shared" si="39"/>
        <v/>
      </c>
      <c r="I843" t="str">
        <f t="shared" si="40"/>
        <v/>
      </c>
      <c r="K843" t="str">
        <f t="shared" si="41"/>
        <v/>
      </c>
    </row>
    <row r="844" spans="1:11" x14ac:dyDescent="0.25">
      <c r="B844" t="s">
        <v>694</v>
      </c>
      <c r="H844" t="str">
        <f t="shared" si="39"/>
        <v/>
      </c>
      <c r="I844" t="str">
        <f t="shared" si="40"/>
        <v/>
      </c>
      <c r="K844" t="str">
        <f t="shared" si="41"/>
        <v/>
      </c>
    </row>
    <row r="845" spans="1:11" x14ac:dyDescent="0.25">
      <c r="A845" t="s">
        <v>5</v>
      </c>
      <c r="H845" t="str">
        <f t="shared" si="39"/>
        <v/>
      </c>
      <c r="I845" t="str">
        <f t="shared" si="40"/>
        <v/>
      </c>
      <c r="K845" t="str">
        <f t="shared" si="41"/>
        <v/>
      </c>
    </row>
    <row r="846" spans="1:11" x14ac:dyDescent="0.25">
      <c r="A846" t="s">
        <v>2</v>
      </c>
      <c r="B846" t="s">
        <v>445</v>
      </c>
      <c r="H846" t="str">
        <f t="shared" si="39"/>
        <v>stonemason</v>
      </c>
      <c r="I846" t="str">
        <f t="shared" si="40"/>
        <v>Tailleur de pierre</v>
      </c>
      <c r="K846" t="str">
        <f t="shared" si="41"/>
        <v>&lt;div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847" spans="1:11" x14ac:dyDescent="0.25">
      <c r="B847" t="s">
        <v>446</v>
      </c>
      <c r="H847" t="str">
        <f t="shared" si="39"/>
        <v/>
      </c>
      <c r="I847" t="str">
        <f t="shared" si="40"/>
        <v/>
      </c>
      <c r="K847" t="str">
        <f t="shared" si="41"/>
        <v/>
      </c>
    </row>
    <row r="848" spans="1:11" x14ac:dyDescent="0.25">
      <c r="B848" t="s">
        <v>447</v>
      </c>
      <c r="H848" t="str">
        <f t="shared" si="39"/>
        <v/>
      </c>
      <c r="I848" t="str">
        <f t="shared" si="40"/>
        <v/>
      </c>
      <c r="K848" t="str">
        <f t="shared" si="41"/>
        <v/>
      </c>
    </row>
    <row r="849" spans="1:11" x14ac:dyDescent="0.25">
      <c r="B849" t="s">
        <v>695</v>
      </c>
      <c r="H849" t="str">
        <f t="shared" si="39"/>
        <v/>
      </c>
      <c r="I849" t="str">
        <f t="shared" si="40"/>
        <v/>
      </c>
      <c r="K849" t="str">
        <f t="shared" si="41"/>
        <v/>
      </c>
    </row>
    <row r="850" spans="1:11" x14ac:dyDescent="0.25">
      <c r="A850" t="s">
        <v>5</v>
      </c>
      <c r="H850" t="str">
        <f t="shared" si="39"/>
        <v/>
      </c>
      <c r="I850" t="str">
        <f t="shared" si="40"/>
        <v/>
      </c>
      <c r="K850" t="str">
        <f t="shared" si="41"/>
        <v/>
      </c>
    </row>
    <row r="851" spans="1:11" x14ac:dyDescent="0.25">
      <c r="A851" t="s">
        <v>2</v>
      </c>
      <c r="B851" t="s">
        <v>448</v>
      </c>
      <c r="H851" t="str">
        <f t="shared" si="39"/>
        <v>taxman</v>
      </c>
      <c r="I851" t="str">
        <f t="shared" si="40"/>
        <v>Percepteur</v>
      </c>
      <c r="K851" t="str">
        <f t="shared" si="41"/>
        <v>&lt;div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852" spans="1:11" x14ac:dyDescent="0.25">
      <c r="B852" t="s">
        <v>449</v>
      </c>
      <c r="H852" t="str">
        <f t="shared" si="39"/>
        <v/>
      </c>
      <c r="I852" t="str">
        <f t="shared" si="40"/>
        <v/>
      </c>
      <c r="K852" t="str">
        <f t="shared" si="41"/>
        <v/>
      </c>
    </row>
    <row r="853" spans="1:11" x14ac:dyDescent="0.25">
      <c r="B853" t="s">
        <v>450</v>
      </c>
      <c r="H853" t="str">
        <f t="shared" si="39"/>
        <v/>
      </c>
      <c r="I853" t="str">
        <f t="shared" si="40"/>
        <v/>
      </c>
      <c r="K853" t="str">
        <f t="shared" si="41"/>
        <v/>
      </c>
    </row>
    <row r="854" spans="1:11" x14ac:dyDescent="0.25">
      <c r="B854" t="s">
        <v>696</v>
      </c>
      <c r="H854" t="str">
        <f t="shared" si="39"/>
        <v/>
      </c>
      <c r="I854" t="str">
        <f t="shared" si="40"/>
        <v/>
      </c>
      <c r="K854" t="str">
        <f t="shared" si="41"/>
        <v/>
      </c>
    </row>
    <row r="855" spans="1:11" x14ac:dyDescent="0.25">
      <c r="A855" t="s">
        <v>5</v>
      </c>
      <c r="H855" t="str">
        <f t="shared" si="39"/>
        <v/>
      </c>
      <c r="I855" t="str">
        <f t="shared" si="40"/>
        <v/>
      </c>
      <c r="K855" t="str">
        <f t="shared" si="41"/>
        <v/>
      </c>
    </row>
    <row r="856" spans="1:11" x14ac:dyDescent="0.25">
      <c r="A856" t="s">
        <v>2</v>
      </c>
      <c r="B856" t="s">
        <v>451</v>
      </c>
      <c r="H856" t="str">
        <f t="shared" si="39"/>
        <v>bordervillage</v>
      </c>
      <c r="I856" t="str">
        <f t="shared" si="40"/>
        <v>Village frontalier</v>
      </c>
      <c r="K856" t="str">
        <f t="shared" si="41"/>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857" spans="1:11" x14ac:dyDescent="0.25">
      <c r="B857" t="s">
        <v>452</v>
      </c>
      <c r="H857" t="str">
        <f t="shared" si="39"/>
        <v/>
      </c>
      <c r="I857" t="str">
        <f t="shared" si="40"/>
        <v/>
      </c>
      <c r="K857" t="str">
        <f t="shared" si="41"/>
        <v/>
      </c>
    </row>
    <row r="858" spans="1:11" x14ac:dyDescent="0.25">
      <c r="B858" t="s">
        <v>453</v>
      </c>
      <c r="H858" t="str">
        <f t="shared" si="39"/>
        <v/>
      </c>
      <c r="I858" t="str">
        <f t="shared" si="40"/>
        <v/>
      </c>
      <c r="K858" t="str">
        <f t="shared" si="41"/>
        <v/>
      </c>
    </row>
    <row r="859" spans="1:11" x14ac:dyDescent="0.25">
      <c r="B859" t="s">
        <v>697</v>
      </c>
      <c r="H859" t="str">
        <f t="shared" si="39"/>
        <v/>
      </c>
      <c r="I859" t="str">
        <f t="shared" si="40"/>
        <v/>
      </c>
      <c r="K859" t="str">
        <f t="shared" si="41"/>
        <v/>
      </c>
    </row>
    <row r="860" spans="1:11" x14ac:dyDescent="0.25">
      <c r="A860" t="s">
        <v>5</v>
      </c>
      <c r="H860" t="str">
        <f t="shared" si="39"/>
        <v/>
      </c>
      <c r="I860" t="str">
        <f t="shared" si="40"/>
        <v/>
      </c>
      <c r="K860" t="str">
        <f t="shared" si="41"/>
        <v/>
      </c>
    </row>
    <row r="861" spans="1:11" x14ac:dyDescent="0.25">
      <c r="A861" t="s">
        <v>2</v>
      </c>
      <c r="B861" t="s">
        <v>454</v>
      </c>
      <c r="H861" t="str">
        <f t="shared" si="39"/>
        <v>foolsgold</v>
      </c>
      <c r="I861" t="str">
        <f t="shared" si="40"/>
        <v>Or des fous</v>
      </c>
      <c r="K861" t="str">
        <f t="shared" si="41"/>
        <v>&lt;div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862" spans="1:11" x14ac:dyDescent="0.25">
      <c r="B862" t="s">
        <v>455</v>
      </c>
      <c r="H862" t="str">
        <f t="shared" si="39"/>
        <v/>
      </c>
      <c r="I862" t="str">
        <f t="shared" si="40"/>
        <v/>
      </c>
      <c r="K862" t="str">
        <f t="shared" si="41"/>
        <v/>
      </c>
    </row>
    <row r="863" spans="1:11" x14ac:dyDescent="0.25">
      <c r="B863" t="s">
        <v>456</v>
      </c>
      <c r="H863" t="str">
        <f t="shared" si="39"/>
        <v/>
      </c>
      <c r="I863" t="str">
        <f t="shared" si="40"/>
        <v/>
      </c>
      <c r="K863" t="str">
        <f t="shared" si="41"/>
        <v/>
      </c>
    </row>
    <row r="864" spans="1:11" x14ac:dyDescent="0.25">
      <c r="B864" t="s">
        <v>698</v>
      </c>
      <c r="H864" t="str">
        <f t="shared" si="39"/>
        <v/>
      </c>
      <c r="I864" t="str">
        <f t="shared" si="40"/>
        <v/>
      </c>
      <c r="K864" t="str">
        <f t="shared" si="41"/>
        <v/>
      </c>
    </row>
    <row r="865" spans="1:11" x14ac:dyDescent="0.25">
      <c r="A865" t="s">
        <v>5</v>
      </c>
      <c r="H865" t="str">
        <f t="shared" ref="H865:H928" si="42">IFERROR(RIGHT(LEFT(B865,IFERROR(FIND(""",",B865),FIND("&gt;'",B865,15)+1)-1),LEN(LEFT(B865,IFERROR(FIND(""",",B865),FIND("&gt;'",B865,15)+1)-1))-(FIND($F$6,B865)+ LEN($F$6)-1)),"")</f>
        <v/>
      </c>
      <c r="I865" t="str">
        <f t="shared" ref="I865:I928" si="43">IFERROR(RIGHT(LEFT(B867,IFERROR(FIND(""",",B867),FIND("&gt;'",B867,15)+1)-1),LEN(LEFT(B867,IFERROR(FIND(""",",B867),FIND("&gt;'",B867,15)+1)-1))-(FIND($F$8,B867)+ LEN($F$8)-1)),"")</f>
        <v/>
      </c>
      <c r="K865" t="str">
        <f t="shared" ref="K865:K928" si="44">SUBSTITUTE(IFERROR(RIGHT(LEFT(B868,IFERROR(FIND(""",",B868),FIND("&gt;'",B868,15)+1)-1),LEN(LEFT(B868,IFERROR(FIND(""",",B868),FIND("&gt;'",B868,15)+1)-1))-(FIND($F$9,B868)+ LEN($F$9)-1)),""),
"\'","'")</f>
        <v/>
      </c>
    </row>
    <row r="866" spans="1:11" x14ac:dyDescent="0.25">
      <c r="A866" t="s">
        <v>2</v>
      </c>
      <c r="B866" t="s">
        <v>457</v>
      </c>
      <c r="H866" t="str">
        <f t="shared" si="42"/>
        <v>trader</v>
      </c>
      <c r="I866" t="str">
        <f t="shared" si="43"/>
        <v>Troqueuse</v>
      </c>
      <c r="K866" t="str">
        <f t="shared" si="44"/>
        <v>&lt;div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867" spans="1:11" x14ac:dyDescent="0.25">
      <c r="B867" t="s">
        <v>458</v>
      </c>
      <c r="H867" t="str">
        <f t="shared" si="42"/>
        <v/>
      </c>
      <c r="I867" t="str">
        <f t="shared" si="43"/>
        <v/>
      </c>
      <c r="K867" t="str">
        <f t="shared" si="44"/>
        <v/>
      </c>
    </row>
    <row r="868" spans="1:11" x14ac:dyDescent="0.25">
      <c r="B868" t="s">
        <v>459</v>
      </c>
      <c r="H868" t="str">
        <f t="shared" si="42"/>
        <v/>
      </c>
      <c r="I868" t="str">
        <f t="shared" si="43"/>
        <v/>
      </c>
      <c r="K868" t="str">
        <f t="shared" si="44"/>
        <v/>
      </c>
    </row>
    <row r="869" spans="1:11" x14ac:dyDescent="0.25">
      <c r="B869" t="s">
        <v>699</v>
      </c>
      <c r="H869" t="str">
        <f t="shared" si="42"/>
        <v/>
      </c>
      <c r="I869" t="str">
        <f t="shared" si="43"/>
        <v/>
      </c>
      <c r="K869" t="str">
        <f t="shared" si="44"/>
        <v/>
      </c>
    </row>
    <row r="870" spans="1:11" x14ac:dyDescent="0.25">
      <c r="A870" t="s">
        <v>5</v>
      </c>
      <c r="H870" t="str">
        <f t="shared" si="42"/>
        <v/>
      </c>
      <c r="I870" t="str">
        <f t="shared" si="43"/>
        <v/>
      </c>
      <c r="K870" t="str">
        <f t="shared" si="44"/>
        <v/>
      </c>
    </row>
    <row r="871" spans="1:11" x14ac:dyDescent="0.25">
      <c r="A871" t="s">
        <v>2</v>
      </c>
      <c r="B871" t="s">
        <v>460</v>
      </c>
      <c r="H871" t="str">
        <f t="shared" si="42"/>
        <v>highway</v>
      </c>
      <c r="I871" t="str">
        <f t="shared" si="43"/>
        <v>Route</v>
      </c>
      <c r="K871" t="str">
        <f t="shared" si="44"/>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872" spans="1:11" x14ac:dyDescent="0.25">
      <c r="B872" t="s">
        <v>461</v>
      </c>
      <c r="H872" t="str">
        <f t="shared" si="42"/>
        <v/>
      </c>
      <c r="I872" t="str">
        <f t="shared" si="43"/>
        <v/>
      </c>
      <c r="K872" t="str">
        <f t="shared" si="44"/>
        <v/>
      </c>
    </row>
    <row r="873" spans="1:11" x14ac:dyDescent="0.25">
      <c r="B873" t="s">
        <v>462</v>
      </c>
      <c r="H873" t="str">
        <f t="shared" si="42"/>
        <v/>
      </c>
      <c r="I873" t="str">
        <f t="shared" si="43"/>
        <v/>
      </c>
      <c r="K873" t="str">
        <f t="shared" si="44"/>
        <v/>
      </c>
    </row>
    <row r="874" spans="1:11" x14ac:dyDescent="0.25">
      <c r="B874" t="s">
        <v>700</v>
      </c>
      <c r="H874" t="str">
        <f t="shared" si="42"/>
        <v/>
      </c>
      <c r="I874" t="str">
        <f t="shared" si="43"/>
        <v/>
      </c>
      <c r="K874" t="str">
        <f t="shared" si="44"/>
        <v/>
      </c>
    </row>
    <row r="875" spans="1:11" x14ac:dyDescent="0.25">
      <c r="A875" t="s">
        <v>5</v>
      </c>
      <c r="H875" t="str">
        <f t="shared" si="42"/>
        <v/>
      </c>
      <c r="I875" t="str">
        <f t="shared" si="43"/>
        <v/>
      </c>
      <c r="K875" t="str">
        <f t="shared" si="44"/>
        <v/>
      </c>
    </row>
    <row r="876" spans="1:11" x14ac:dyDescent="0.25">
      <c r="A876" t="s">
        <v>2</v>
      </c>
      <c r="B876" t="s">
        <v>463</v>
      </c>
      <c r="H876" t="str">
        <f t="shared" si="42"/>
        <v>silkroad</v>
      </c>
      <c r="I876" t="str">
        <f t="shared" si="43"/>
        <v>Route de la soie</v>
      </c>
      <c r="K876" t="str">
        <f t="shared" si="44"/>
        <v>&lt;div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877" spans="1:11" x14ac:dyDescent="0.25">
      <c r="B877" t="s">
        <v>464</v>
      </c>
      <c r="H877" t="str">
        <f t="shared" si="42"/>
        <v/>
      </c>
      <c r="I877" t="str">
        <f t="shared" si="43"/>
        <v/>
      </c>
      <c r="K877" t="str">
        <f t="shared" si="44"/>
        <v/>
      </c>
    </row>
    <row r="878" spans="1:11" x14ac:dyDescent="0.25">
      <c r="B878" t="s">
        <v>465</v>
      </c>
      <c r="H878" t="str">
        <f t="shared" si="42"/>
        <v/>
      </c>
      <c r="I878" t="str">
        <f t="shared" si="43"/>
        <v/>
      </c>
      <c r="K878" t="str">
        <f t="shared" si="44"/>
        <v/>
      </c>
    </row>
    <row r="879" spans="1:11" x14ac:dyDescent="0.25">
      <c r="B879" t="s">
        <v>701</v>
      </c>
      <c r="H879" t="str">
        <f t="shared" si="42"/>
        <v/>
      </c>
      <c r="I879" t="str">
        <f t="shared" si="43"/>
        <v/>
      </c>
      <c r="K879" t="str">
        <f t="shared" si="44"/>
        <v/>
      </c>
    </row>
    <row r="880" spans="1:11" x14ac:dyDescent="0.25">
      <c r="A880" t="s">
        <v>5</v>
      </c>
      <c r="H880" t="str">
        <f t="shared" si="42"/>
        <v/>
      </c>
      <c r="I880" t="str">
        <f t="shared" si="43"/>
        <v/>
      </c>
      <c r="K880" t="str">
        <f t="shared" si="44"/>
        <v/>
      </c>
    </row>
    <row r="881" spans="1:11" x14ac:dyDescent="0.25">
      <c r="A881" t="s">
        <v>2</v>
      </c>
      <c r="B881" t="s">
        <v>466</v>
      </c>
      <c r="H881" t="str">
        <f t="shared" si="42"/>
        <v>illgottengains</v>
      </c>
      <c r="I881" t="str">
        <f t="shared" si="43"/>
        <v>Argent noir</v>
      </c>
      <c r="K881" t="str">
        <f t="shared" si="44"/>
        <v>&lt;div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882" spans="1:11" x14ac:dyDescent="0.25">
      <c r="B882" t="s">
        <v>467</v>
      </c>
      <c r="H882" t="str">
        <f t="shared" si="42"/>
        <v/>
      </c>
      <c r="I882" t="str">
        <f t="shared" si="43"/>
        <v/>
      </c>
      <c r="K882" t="str">
        <f t="shared" si="44"/>
        <v/>
      </c>
    </row>
    <row r="883" spans="1:11" x14ac:dyDescent="0.25">
      <c r="B883" t="s">
        <v>468</v>
      </c>
      <c r="H883" t="str">
        <f t="shared" si="42"/>
        <v/>
      </c>
      <c r="I883" t="str">
        <f t="shared" si="43"/>
        <v/>
      </c>
      <c r="K883" t="str">
        <f t="shared" si="44"/>
        <v/>
      </c>
    </row>
    <row r="884" spans="1:11" x14ac:dyDescent="0.25">
      <c r="B884" t="s">
        <v>702</v>
      </c>
      <c r="H884" t="str">
        <f t="shared" si="42"/>
        <v/>
      </c>
      <c r="I884" t="str">
        <f t="shared" si="43"/>
        <v/>
      </c>
      <c r="K884" t="str">
        <f t="shared" si="44"/>
        <v/>
      </c>
    </row>
    <row r="885" spans="1:11" x14ac:dyDescent="0.25">
      <c r="A885" t="s">
        <v>5</v>
      </c>
      <c r="H885" t="str">
        <f t="shared" si="42"/>
        <v/>
      </c>
      <c r="I885" t="str">
        <f t="shared" si="43"/>
        <v/>
      </c>
      <c r="K885" t="str">
        <f t="shared" si="44"/>
        <v/>
      </c>
    </row>
    <row r="886" spans="1:11" x14ac:dyDescent="0.25">
      <c r="A886" t="s">
        <v>2</v>
      </c>
      <c r="B886" t="s">
        <v>469</v>
      </c>
      <c r="H886" t="str">
        <f t="shared" si="42"/>
        <v>embassy</v>
      </c>
      <c r="I886" t="str">
        <f t="shared" si="43"/>
        <v>Ambasse</v>
      </c>
      <c r="K886" t="str">
        <f t="shared" si="44"/>
        <v>&lt;div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887" spans="1:11" x14ac:dyDescent="0.25">
      <c r="B887" t="s">
        <v>470</v>
      </c>
      <c r="H887" t="str">
        <f t="shared" si="42"/>
        <v/>
      </c>
      <c r="I887" t="str">
        <f t="shared" si="43"/>
        <v/>
      </c>
      <c r="K887" t="str">
        <f t="shared" si="44"/>
        <v/>
      </c>
    </row>
    <row r="888" spans="1:11" x14ac:dyDescent="0.25">
      <c r="B888" t="s">
        <v>471</v>
      </c>
      <c r="H888" t="str">
        <f t="shared" si="42"/>
        <v/>
      </c>
      <c r="I888" t="str">
        <f t="shared" si="43"/>
        <v/>
      </c>
      <c r="K888" t="str">
        <f t="shared" si="44"/>
        <v/>
      </c>
    </row>
    <row r="889" spans="1:11" x14ac:dyDescent="0.25">
      <c r="B889" t="s">
        <v>703</v>
      </c>
      <c r="H889" t="str">
        <f t="shared" si="42"/>
        <v/>
      </c>
      <c r="I889" t="str">
        <f t="shared" si="43"/>
        <v/>
      </c>
      <c r="K889" t="str">
        <f t="shared" si="44"/>
        <v/>
      </c>
    </row>
    <row r="890" spans="1:11" x14ac:dyDescent="0.25">
      <c r="A890" t="s">
        <v>5</v>
      </c>
      <c r="H890" t="str">
        <f t="shared" si="42"/>
        <v/>
      </c>
      <c r="I890" t="str">
        <f t="shared" si="43"/>
        <v/>
      </c>
      <c r="K890" t="str">
        <f t="shared" si="44"/>
        <v/>
      </c>
    </row>
    <row r="891" spans="1:11" x14ac:dyDescent="0.25">
      <c r="A891" t="s">
        <v>2</v>
      </c>
      <c r="B891" t="s">
        <v>472</v>
      </c>
      <c r="H891" t="str">
        <f t="shared" si="42"/>
        <v>nomadcamp</v>
      </c>
      <c r="I891" t="str">
        <f t="shared" si="43"/>
        <v>Campement nomade</v>
      </c>
      <c r="K891" t="str">
        <f t="shared" si="44"/>
        <v>&lt;div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892" spans="1:11" x14ac:dyDescent="0.25">
      <c r="B892" t="s">
        <v>473</v>
      </c>
      <c r="H892" t="str">
        <f t="shared" si="42"/>
        <v/>
      </c>
      <c r="I892" t="str">
        <f t="shared" si="43"/>
        <v/>
      </c>
      <c r="K892" t="str">
        <f t="shared" si="44"/>
        <v/>
      </c>
    </row>
    <row r="893" spans="1:11" x14ac:dyDescent="0.25">
      <c r="B893" t="s">
        <v>474</v>
      </c>
      <c r="H893" t="str">
        <f t="shared" si="42"/>
        <v/>
      </c>
      <c r="I893" t="str">
        <f t="shared" si="43"/>
        <v/>
      </c>
      <c r="K893" t="str">
        <f t="shared" si="44"/>
        <v/>
      </c>
    </row>
    <row r="894" spans="1:11" x14ac:dyDescent="0.25">
      <c r="B894" t="s">
        <v>704</v>
      </c>
      <c r="H894" t="str">
        <f t="shared" si="42"/>
        <v/>
      </c>
      <c r="I894" t="str">
        <f t="shared" si="43"/>
        <v/>
      </c>
      <c r="K894" t="str">
        <f t="shared" si="44"/>
        <v/>
      </c>
    </row>
    <row r="895" spans="1:11" x14ac:dyDescent="0.25">
      <c r="A895" t="s">
        <v>5</v>
      </c>
      <c r="H895" t="str">
        <f t="shared" si="42"/>
        <v/>
      </c>
      <c r="I895" t="str">
        <f t="shared" si="43"/>
        <v/>
      </c>
      <c r="K895" t="str">
        <f t="shared" si="44"/>
        <v/>
      </c>
    </row>
    <row r="896" spans="1:11" x14ac:dyDescent="0.25">
      <c r="A896" t="s">
        <v>2</v>
      </c>
      <c r="B896" t="s">
        <v>475</v>
      </c>
      <c r="H896" t="str">
        <f t="shared" si="42"/>
        <v>spicemerchant</v>
      </c>
      <c r="I896" t="str">
        <f t="shared" si="43"/>
        <v>Marchand d'épices</v>
      </c>
      <c r="K896" t="str">
        <f t="shared" si="44"/>
        <v>&lt;div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897" spans="1:11" x14ac:dyDescent="0.25">
      <c r="B897" t="s">
        <v>476</v>
      </c>
      <c r="H897" t="str">
        <f t="shared" si="42"/>
        <v/>
      </c>
      <c r="I897" t="str">
        <f t="shared" si="43"/>
        <v/>
      </c>
      <c r="K897" t="str">
        <f t="shared" si="44"/>
        <v/>
      </c>
    </row>
    <row r="898" spans="1:11" x14ac:dyDescent="0.25">
      <c r="B898" t="s">
        <v>705</v>
      </c>
      <c r="H898" t="str">
        <f t="shared" si="42"/>
        <v/>
      </c>
      <c r="I898" t="str">
        <f t="shared" si="43"/>
        <v/>
      </c>
      <c r="K898" t="str">
        <f t="shared" si="44"/>
        <v/>
      </c>
    </row>
    <row r="899" spans="1:11" x14ac:dyDescent="0.25">
      <c r="B899" t="s">
        <v>706</v>
      </c>
      <c r="H899" t="str">
        <f t="shared" si="42"/>
        <v/>
      </c>
      <c r="I899" t="str">
        <f t="shared" si="43"/>
        <v/>
      </c>
      <c r="K899" t="str">
        <f t="shared" si="44"/>
        <v/>
      </c>
    </row>
    <row r="900" spans="1:11" x14ac:dyDescent="0.25">
      <c r="A900" t="s">
        <v>5</v>
      </c>
      <c r="H900" t="str">
        <f t="shared" si="42"/>
        <v/>
      </c>
      <c r="I900" t="str">
        <f t="shared" si="43"/>
        <v/>
      </c>
      <c r="K900" t="str">
        <f t="shared" si="44"/>
        <v/>
      </c>
    </row>
    <row r="901" spans="1:11" x14ac:dyDescent="0.25">
      <c r="A901" t="s">
        <v>2</v>
      </c>
      <c r="B901" t="s">
        <v>477</v>
      </c>
      <c r="H901" t="str">
        <f t="shared" si="42"/>
        <v>oracle</v>
      </c>
      <c r="I901" t="str">
        <f t="shared" si="43"/>
        <v>Oracle</v>
      </c>
      <c r="K901" t="str">
        <f t="shared" si="44"/>
        <v>&lt;div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902" spans="1:11" x14ac:dyDescent="0.25">
      <c r="B902" t="s">
        <v>478</v>
      </c>
      <c r="H902" t="str">
        <f t="shared" si="42"/>
        <v/>
      </c>
      <c r="I902" t="str">
        <f t="shared" si="43"/>
        <v/>
      </c>
      <c r="K902" t="str">
        <f t="shared" si="44"/>
        <v/>
      </c>
    </row>
    <row r="903" spans="1:11" x14ac:dyDescent="0.25">
      <c r="B903" t="s">
        <v>479</v>
      </c>
      <c r="H903" t="str">
        <f t="shared" si="42"/>
        <v/>
      </c>
      <c r="I903" t="str">
        <f t="shared" si="43"/>
        <v/>
      </c>
      <c r="K903" t="str">
        <f t="shared" si="44"/>
        <v/>
      </c>
    </row>
    <row r="904" spans="1:11" x14ac:dyDescent="0.25">
      <c r="B904" t="s">
        <v>707</v>
      </c>
      <c r="H904" t="str">
        <f t="shared" si="42"/>
        <v/>
      </c>
      <c r="I904" t="str">
        <f t="shared" si="43"/>
        <v/>
      </c>
      <c r="K904" t="str">
        <f t="shared" si="44"/>
        <v/>
      </c>
    </row>
    <row r="905" spans="1:11" x14ac:dyDescent="0.25">
      <c r="A905" t="s">
        <v>5</v>
      </c>
      <c r="H905" t="str">
        <f t="shared" si="42"/>
        <v/>
      </c>
      <c r="I905" t="str">
        <f t="shared" si="43"/>
        <v/>
      </c>
      <c r="K905" t="str">
        <f t="shared" si="44"/>
        <v/>
      </c>
    </row>
    <row r="906" spans="1:11" x14ac:dyDescent="0.25">
      <c r="A906" t="s">
        <v>2</v>
      </c>
      <c r="B906" t="s">
        <v>480</v>
      </c>
      <c r="H906" t="str">
        <f t="shared" si="42"/>
        <v>cartographer</v>
      </c>
      <c r="I906" t="str">
        <f t="shared" si="43"/>
        <v>Cartographe</v>
      </c>
      <c r="K906" t="str">
        <f t="shared" si="44"/>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907" spans="1:11" x14ac:dyDescent="0.25">
      <c r="B907" t="s">
        <v>481</v>
      </c>
      <c r="H907" t="str">
        <f t="shared" si="42"/>
        <v/>
      </c>
      <c r="I907" t="str">
        <f t="shared" si="43"/>
        <v/>
      </c>
      <c r="K907" t="str">
        <f t="shared" si="44"/>
        <v/>
      </c>
    </row>
    <row r="908" spans="1:11" x14ac:dyDescent="0.25">
      <c r="B908" t="s">
        <v>482</v>
      </c>
      <c r="H908" t="str">
        <f t="shared" si="42"/>
        <v/>
      </c>
      <c r="I908" t="str">
        <f t="shared" si="43"/>
        <v/>
      </c>
      <c r="K908" t="str">
        <f t="shared" si="44"/>
        <v/>
      </c>
    </row>
    <row r="909" spans="1:11" x14ac:dyDescent="0.25">
      <c r="B909" t="s">
        <v>708</v>
      </c>
      <c r="H909" t="str">
        <f t="shared" si="42"/>
        <v/>
      </c>
      <c r="I909" t="str">
        <f t="shared" si="43"/>
        <v/>
      </c>
      <c r="K909" t="str">
        <f t="shared" si="44"/>
        <v/>
      </c>
    </row>
    <row r="910" spans="1:11" x14ac:dyDescent="0.25">
      <c r="A910" t="s">
        <v>5</v>
      </c>
      <c r="H910" t="str">
        <f t="shared" si="42"/>
        <v/>
      </c>
      <c r="I910" t="str">
        <f t="shared" si="43"/>
        <v/>
      </c>
      <c r="K910" t="str">
        <f t="shared" si="44"/>
        <v/>
      </c>
    </row>
    <row r="911" spans="1:11" x14ac:dyDescent="0.25">
      <c r="A911" t="s">
        <v>2</v>
      </c>
      <c r="B911" t="s">
        <v>483</v>
      </c>
      <c r="H911" t="str">
        <f t="shared" si="42"/>
        <v>farmland</v>
      </c>
      <c r="I911" t="str">
        <f t="shared" si="43"/>
        <v>Terre agricole</v>
      </c>
      <c r="K911" t="str">
        <f t="shared" si="44"/>
        <v>&lt;div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912" spans="1:11" x14ac:dyDescent="0.25">
      <c r="B912" t="s">
        <v>484</v>
      </c>
      <c r="H912" t="str">
        <f t="shared" si="42"/>
        <v/>
      </c>
      <c r="I912" t="str">
        <f t="shared" si="43"/>
        <v/>
      </c>
      <c r="K912" t="str">
        <f t="shared" si="44"/>
        <v/>
      </c>
    </row>
    <row r="913" spans="1:11" x14ac:dyDescent="0.25">
      <c r="B913" t="s">
        <v>485</v>
      </c>
      <c r="H913" t="str">
        <f t="shared" si="42"/>
        <v/>
      </c>
      <c r="I913" t="str">
        <f t="shared" si="43"/>
        <v/>
      </c>
      <c r="K913" t="str">
        <f t="shared" si="44"/>
        <v/>
      </c>
    </row>
    <row r="914" spans="1:11" x14ac:dyDescent="0.25">
      <c r="B914" t="s">
        <v>709</v>
      </c>
      <c r="H914" t="str">
        <f t="shared" si="42"/>
        <v/>
      </c>
      <c r="I914" t="str">
        <f t="shared" si="43"/>
        <v/>
      </c>
      <c r="K914" t="str">
        <f t="shared" si="44"/>
        <v/>
      </c>
    </row>
    <row r="915" spans="1:11" x14ac:dyDescent="0.25">
      <c r="A915" t="s">
        <v>5</v>
      </c>
      <c r="H915" t="str">
        <f t="shared" si="42"/>
        <v/>
      </c>
      <c r="I915" t="str">
        <f t="shared" si="43"/>
        <v/>
      </c>
      <c r="K915" t="str">
        <f t="shared" si="44"/>
        <v/>
      </c>
    </row>
    <row r="916" spans="1:11" x14ac:dyDescent="0.25">
      <c r="A916" t="s">
        <v>2</v>
      </c>
      <c r="B916" t="s">
        <v>486</v>
      </c>
      <c r="H916" t="str">
        <f t="shared" si="42"/>
        <v>noblebrigand</v>
      </c>
      <c r="I916" t="str">
        <f t="shared" si="43"/>
        <v>Noble brigand</v>
      </c>
      <c r="K916" t="str">
        <f t="shared" si="44"/>
        <v>&lt;div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917" spans="1:11" x14ac:dyDescent="0.25">
      <c r="B917" t="s">
        <v>487</v>
      </c>
      <c r="H917" t="str">
        <f t="shared" si="42"/>
        <v/>
      </c>
      <c r="I917" t="str">
        <f t="shared" si="43"/>
        <v/>
      </c>
      <c r="K917" t="str">
        <f t="shared" si="44"/>
        <v/>
      </c>
    </row>
    <row r="918" spans="1:11" x14ac:dyDescent="0.25">
      <c r="B918" t="s">
        <v>488</v>
      </c>
      <c r="H918" t="str">
        <f t="shared" si="42"/>
        <v/>
      </c>
      <c r="I918" t="str">
        <f t="shared" si="43"/>
        <v/>
      </c>
      <c r="K918" t="str">
        <f t="shared" si="44"/>
        <v/>
      </c>
    </row>
    <row r="919" spans="1:11" x14ac:dyDescent="0.25">
      <c r="B919" t="s">
        <v>710</v>
      </c>
      <c r="H919" t="str">
        <f t="shared" si="42"/>
        <v/>
      </c>
      <c r="I919" t="str">
        <f t="shared" si="43"/>
        <v/>
      </c>
      <c r="K919" t="str">
        <f t="shared" si="44"/>
        <v/>
      </c>
    </row>
    <row r="920" spans="1:11" x14ac:dyDescent="0.25">
      <c r="A920" t="s">
        <v>5</v>
      </c>
      <c r="H920" t="str">
        <f t="shared" si="42"/>
        <v/>
      </c>
      <c r="I920" t="str">
        <f t="shared" si="43"/>
        <v/>
      </c>
      <c r="K920" t="str">
        <f t="shared" si="44"/>
        <v/>
      </c>
    </row>
    <row r="921" spans="1:11" x14ac:dyDescent="0.25">
      <c r="A921" t="s">
        <v>2</v>
      </c>
      <c r="B921" t="s">
        <v>489</v>
      </c>
      <c r="H921" t="str">
        <f t="shared" si="42"/>
        <v>margrave</v>
      </c>
      <c r="I921" t="str">
        <f t="shared" si="43"/>
        <v>Margrave</v>
      </c>
      <c r="K921" t="str">
        <f t="shared" si="44"/>
        <v>&lt;div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v>
      </c>
    </row>
    <row r="922" spans="1:11" x14ac:dyDescent="0.25">
      <c r="B922" t="s">
        <v>490</v>
      </c>
      <c r="H922" t="str">
        <f t="shared" si="42"/>
        <v/>
      </c>
      <c r="I922" t="str">
        <f t="shared" si="43"/>
        <v/>
      </c>
      <c r="K922" t="str">
        <f t="shared" si="44"/>
        <v/>
      </c>
    </row>
    <row r="923" spans="1:11" x14ac:dyDescent="0.25">
      <c r="B923" t="s">
        <v>491</v>
      </c>
      <c r="H923" t="str">
        <f t="shared" si="42"/>
        <v/>
      </c>
      <c r="I923" t="str">
        <f t="shared" si="43"/>
        <v/>
      </c>
      <c r="K923" t="str">
        <f t="shared" si="44"/>
        <v/>
      </c>
    </row>
    <row r="924" spans="1:11" x14ac:dyDescent="0.25">
      <c r="B924" t="s">
        <v>711</v>
      </c>
      <c r="H924" t="str">
        <f t="shared" si="42"/>
        <v/>
      </c>
      <c r="I924" t="str">
        <f t="shared" si="43"/>
        <v/>
      </c>
      <c r="K924" t="str">
        <f t="shared" si="44"/>
        <v/>
      </c>
    </row>
    <row r="925" spans="1:11" x14ac:dyDescent="0.25">
      <c r="A925" t="s">
        <v>5</v>
      </c>
      <c r="H925" t="str">
        <f t="shared" si="42"/>
        <v/>
      </c>
      <c r="I925" t="str">
        <f t="shared" si="43"/>
        <v/>
      </c>
      <c r="K925" t="str">
        <f t="shared" si="44"/>
        <v/>
      </c>
    </row>
    <row r="926" spans="1:11" x14ac:dyDescent="0.25">
      <c r="A926" t="s">
        <v>2</v>
      </c>
      <c r="B926" t="s">
        <v>492</v>
      </c>
      <c r="H926" t="str">
        <f t="shared" si="42"/>
        <v>haggler</v>
      </c>
      <c r="I926" t="str">
        <f t="shared" si="43"/>
        <v>Marchandeur</v>
      </c>
      <c r="K926" t="str">
        <f t="shared" si="44"/>
        <v>&lt;div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927" spans="1:11" x14ac:dyDescent="0.25">
      <c r="B927" t="s">
        <v>493</v>
      </c>
      <c r="H927" t="str">
        <f t="shared" si="42"/>
        <v/>
      </c>
      <c r="I927" t="str">
        <f t="shared" si="43"/>
        <v/>
      </c>
      <c r="K927" t="str">
        <f t="shared" si="44"/>
        <v/>
      </c>
    </row>
    <row r="928" spans="1:11" x14ac:dyDescent="0.25">
      <c r="B928" t="s">
        <v>494</v>
      </c>
      <c r="H928" t="str">
        <f t="shared" si="42"/>
        <v/>
      </c>
      <c r="I928" t="str">
        <f t="shared" si="43"/>
        <v/>
      </c>
      <c r="K928" t="str">
        <f t="shared" si="44"/>
        <v/>
      </c>
    </row>
    <row r="929" spans="1:11" x14ac:dyDescent="0.25">
      <c r="B929" t="s">
        <v>712</v>
      </c>
      <c r="H929" t="str">
        <f t="shared" ref="H929:H987" si="45">IFERROR(RIGHT(LEFT(B929,IFERROR(FIND(""",",B929),FIND("&gt;'",B929,15)+1)-1),LEN(LEFT(B929,IFERROR(FIND(""",",B929),FIND("&gt;'",B929,15)+1)-1))-(FIND($F$6,B929)+ LEN($F$6)-1)),"")</f>
        <v/>
      </c>
      <c r="I929" t="str">
        <f t="shared" ref="I929:I987" si="46">IFERROR(RIGHT(LEFT(B931,IFERROR(FIND(""",",B931),FIND("&gt;'",B931,15)+1)-1),LEN(LEFT(B931,IFERROR(FIND(""",",B931),FIND("&gt;'",B931,15)+1)-1))-(FIND($F$8,B931)+ LEN($F$8)-1)),"")</f>
        <v/>
      </c>
      <c r="K929" t="str">
        <f t="shared" ref="K929:K987" si="47">SUBSTITUTE(IFERROR(RIGHT(LEFT(B932,IFERROR(FIND(""",",B932),FIND("&gt;'",B932,15)+1)-1),LEN(LEFT(B932,IFERROR(FIND(""",",B932),FIND("&gt;'",B932,15)+1)-1))-(FIND($F$9,B932)+ LEN($F$9)-1)),""),
"\'","'")</f>
        <v/>
      </c>
    </row>
    <row r="930" spans="1:11" x14ac:dyDescent="0.25">
      <c r="A930" t="s">
        <v>5</v>
      </c>
      <c r="H930" t="str">
        <f t="shared" si="45"/>
        <v/>
      </c>
      <c r="I930" t="str">
        <f t="shared" si="46"/>
        <v/>
      </c>
      <c r="K930" t="str">
        <f t="shared" si="47"/>
        <v/>
      </c>
    </row>
    <row r="931" spans="1:11" x14ac:dyDescent="0.25">
      <c r="A931" t="s">
        <v>2</v>
      </c>
      <c r="B931" t="s">
        <v>495</v>
      </c>
      <c r="H931" t="str">
        <f t="shared" si="45"/>
        <v>scheme</v>
      </c>
      <c r="I931" t="str">
        <f t="shared" si="46"/>
        <v>Complot</v>
      </c>
      <c r="K931" t="str">
        <f t="shared" si="47"/>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932" spans="1:11" x14ac:dyDescent="0.25">
      <c r="B932" t="s">
        <v>496</v>
      </c>
      <c r="H932" t="str">
        <f t="shared" si="45"/>
        <v/>
      </c>
      <c r="I932" t="str">
        <f t="shared" si="46"/>
        <v/>
      </c>
      <c r="K932" t="str">
        <f t="shared" si="47"/>
        <v/>
      </c>
    </row>
    <row r="933" spans="1:11" x14ac:dyDescent="0.25">
      <c r="B933" t="s">
        <v>497</v>
      </c>
      <c r="H933" t="str">
        <f t="shared" si="45"/>
        <v/>
      </c>
      <c r="I933" t="str">
        <f t="shared" si="46"/>
        <v/>
      </c>
      <c r="K933" t="str">
        <f t="shared" si="47"/>
        <v/>
      </c>
    </row>
    <row r="934" spans="1:11" x14ac:dyDescent="0.25">
      <c r="B934" t="s">
        <v>713</v>
      </c>
      <c r="H934" t="str">
        <f t="shared" si="45"/>
        <v/>
      </c>
      <c r="I934" t="str">
        <f t="shared" si="46"/>
        <v/>
      </c>
      <c r="K934" t="str">
        <f t="shared" si="47"/>
        <v/>
      </c>
    </row>
    <row r="935" spans="1:11" x14ac:dyDescent="0.25">
      <c r="A935" t="s">
        <v>5</v>
      </c>
      <c r="H935" t="str">
        <f t="shared" si="45"/>
        <v/>
      </c>
      <c r="I935" t="str">
        <f t="shared" si="46"/>
        <v/>
      </c>
      <c r="K935" t="str">
        <f t="shared" si="47"/>
        <v/>
      </c>
    </row>
    <row r="936" spans="1:11" x14ac:dyDescent="0.25">
      <c r="A936" t="s">
        <v>2</v>
      </c>
      <c r="B936" t="s">
        <v>498</v>
      </c>
      <c r="H936" t="str">
        <f t="shared" si="45"/>
        <v>inn</v>
      </c>
      <c r="I936" t="str">
        <f t="shared" si="46"/>
        <v>Auberge</v>
      </c>
      <c r="K936" t="str">
        <f t="shared" si="47"/>
        <v>&lt;div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937" spans="1:11" x14ac:dyDescent="0.25">
      <c r="B937" t="s">
        <v>499</v>
      </c>
      <c r="H937" t="str">
        <f t="shared" si="45"/>
        <v/>
      </c>
      <c r="I937" t="str">
        <f t="shared" si="46"/>
        <v/>
      </c>
      <c r="K937" t="str">
        <f t="shared" si="47"/>
        <v/>
      </c>
    </row>
    <row r="938" spans="1:11" x14ac:dyDescent="0.25">
      <c r="B938" t="s">
        <v>500</v>
      </c>
      <c r="H938" t="str">
        <f t="shared" si="45"/>
        <v/>
      </c>
      <c r="I938" t="str">
        <f t="shared" si="46"/>
        <v/>
      </c>
      <c r="K938" t="str">
        <f t="shared" si="47"/>
        <v/>
      </c>
    </row>
    <row r="939" spans="1:11" x14ac:dyDescent="0.25">
      <c r="B939" t="s">
        <v>714</v>
      </c>
      <c r="H939" t="str">
        <f t="shared" si="45"/>
        <v/>
      </c>
      <c r="I939" t="str">
        <f t="shared" si="46"/>
        <v/>
      </c>
      <c r="K939" t="str">
        <f t="shared" si="47"/>
        <v/>
      </c>
    </row>
    <row r="940" spans="1:11" x14ac:dyDescent="0.25">
      <c r="A940" t="s">
        <v>5</v>
      </c>
      <c r="H940" t="str">
        <f t="shared" si="45"/>
        <v/>
      </c>
      <c r="I940" t="str">
        <f t="shared" si="46"/>
        <v/>
      </c>
      <c r="K940" t="str">
        <f t="shared" si="47"/>
        <v/>
      </c>
    </row>
    <row r="941" spans="1:11" x14ac:dyDescent="0.25">
      <c r="A941" t="s">
        <v>2</v>
      </c>
      <c r="B941" t="s">
        <v>501</v>
      </c>
      <c r="H941" t="str">
        <f t="shared" si="45"/>
        <v>tunnel</v>
      </c>
      <c r="I941" t="str">
        <f t="shared" si="46"/>
        <v>Tunnel</v>
      </c>
      <c r="K941" t="str">
        <f t="shared" si="4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v>
      </c>
    </row>
    <row r="942" spans="1:11" x14ac:dyDescent="0.25">
      <c r="B942" t="s">
        <v>502</v>
      </c>
      <c r="H942" t="str">
        <f t="shared" si="45"/>
        <v/>
      </c>
      <c r="I942" t="str">
        <f t="shared" si="46"/>
        <v/>
      </c>
      <c r="K942" t="str">
        <f t="shared" si="47"/>
        <v/>
      </c>
    </row>
    <row r="943" spans="1:11" x14ac:dyDescent="0.25">
      <c r="B943" t="s">
        <v>503</v>
      </c>
      <c r="H943" t="str">
        <f t="shared" si="45"/>
        <v/>
      </c>
      <c r="I943" t="str">
        <f t="shared" si="46"/>
        <v/>
      </c>
      <c r="K943" t="str">
        <f t="shared" si="47"/>
        <v/>
      </c>
    </row>
    <row r="944" spans="1:11" x14ac:dyDescent="0.25">
      <c r="B944" t="s">
        <v>715</v>
      </c>
      <c r="H944" t="str">
        <f t="shared" si="45"/>
        <v/>
      </c>
      <c r="I944" t="str">
        <f t="shared" si="46"/>
        <v/>
      </c>
      <c r="K944" t="str">
        <f t="shared" si="47"/>
        <v/>
      </c>
    </row>
    <row r="945" spans="1:11" x14ac:dyDescent="0.25">
      <c r="A945" t="s">
        <v>5</v>
      </c>
      <c r="H945" t="str">
        <f t="shared" si="45"/>
        <v/>
      </c>
      <c r="I945" t="str">
        <f t="shared" si="46"/>
        <v/>
      </c>
      <c r="K945" t="str">
        <f t="shared" si="47"/>
        <v/>
      </c>
    </row>
    <row r="946" spans="1:11" x14ac:dyDescent="0.25">
      <c r="A946" t="s">
        <v>2</v>
      </c>
      <c r="B946" t="s">
        <v>504</v>
      </c>
      <c r="H946" t="str">
        <f t="shared" si="45"/>
        <v>crossroads</v>
      </c>
      <c r="I946" t="str">
        <f t="shared" si="46"/>
        <v>Carrefour</v>
      </c>
      <c r="K946" t="str">
        <f t="shared" si="47"/>
        <v>&lt;div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947" spans="1:11" x14ac:dyDescent="0.25">
      <c r="B947" t="s">
        <v>505</v>
      </c>
      <c r="H947" t="str">
        <f t="shared" si="45"/>
        <v/>
      </c>
      <c r="I947" t="str">
        <f t="shared" si="46"/>
        <v/>
      </c>
      <c r="K947" t="str">
        <f t="shared" si="47"/>
        <v/>
      </c>
    </row>
    <row r="948" spans="1:11" x14ac:dyDescent="0.25">
      <c r="B948" t="s">
        <v>506</v>
      </c>
      <c r="H948" t="str">
        <f t="shared" si="45"/>
        <v/>
      </c>
      <c r="I948" t="str">
        <f t="shared" si="46"/>
        <v/>
      </c>
      <c r="K948" t="str">
        <f t="shared" si="47"/>
        <v/>
      </c>
    </row>
    <row r="949" spans="1:11" x14ac:dyDescent="0.25">
      <c r="B949" t="s">
        <v>716</v>
      </c>
      <c r="H949" t="str">
        <f t="shared" si="45"/>
        <v/>
      </c>
      <c r="I949" t="str">
        <f t="shared" si="46"/>
        <v/>
      </c>
      <c r="K949" t="str">
        <f t="shared" si="47"/>
        <v/>
      </c>
    </row>
    <row r="950" spans="1:11" x14ac:dyDescent="0.25">
      <c r="A950" t="s">
        <v>5</v>
      </c>
      <c r="H950" t="str">
        <f t="shared" si="45"/>
        <v/>
      </c>
      <c r="I950" t="str">
        <f t="shared" si="46"/>
        <v/>
      </c>
      <c r="K950" t="str">
        <f t="shared" si="47"/>
        <v/>
      </c>
    </row>
    <row r="951" spans="1:11" x14ac:dyDescent="0.25">
      <c r="A951" t="s">
        <v>2</v>
      </c>
      <c r="B951" t="s">
        <v>507</v>
      </c>
      <c r="H951" t="str">
        <f t="shared" si="45"/>
        <v>develop</v>
      </c>
      <c r="I951" t="str">
        <f t="shared" si="46"/>
        <v>Développement</v>
      </c>
      <c r="K951" t="str">
        <f t="shared" si="47"/>
        <v>&lt;div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v>
      </c>
    </row>
    <row r="952" spans="1:11" x14ac:dyDescent="0.25">
      <c r="B952" t="s">
        <v>508</v>
      </c>
      <c r="H952" t="str">
        <f t="shared" si="45"/>
        <v/>
      </c>
      <c r="I952" t="str">
        <f t="shared" si="46"/>
        <v/>
      </c>
      <c r="K952" t="str">
        <f t="shared" si="47"/>
        <v/>
      </c>
    </row>
    <row r="953" spans="1:11" x14ac:dyDescent="0.25">
      <c r="B953" t="s">
        <v>717</v>
      </c>
      <c r="H953" t="str">
        <f t="shared" si="45"/>
        <v/>
      </c>
      <c r="I953" t="str">
        <f t="shared" si="46"/>
        <v/>
      </c>
      <c r="K953" t="str">
        <f t="shared" si="47"/>
        <v/>
      </c>
    </row>
    <row r="954" spans="1:11" x14ac:dyDescent="0.25">
      <c r="B954" t="s">
        <v>718</v>
      </c>
      <c r="H954" t="str">
        <f t="shared" si="45"/>
        <v/>
      </c>
      <c r="I954" t="str">
        <f t="shared" si="46"/>
        <v/>
      </c>
      <c r="K954" t="str">
        <f t="shared" si="47"/>
        <v/>
      </c>
    </row>
    <row r="955" spans="1:11" x14ac:dyDescent="0.25">
      <c r="A955" t="s">
        <v>5</v>
      </c>
      <c r="H955" t="str">
        <f t="shared" si="45"/>
        <v/>
      </c>
      <c r="I955" t="str">
        <f t="shared" si="46"/>
        <v/>
      </c>
      <c r="K955" t="str">
        <f t="shared" si="47"/>
        <v/>
      </c>
    </row>
    <row r="956" spans="1:11" x14ac:dyDescent="0.25">
      <c r="A956" t="s">
        <v>2</v>
      </c>
      <c r="B956" t="s">
        <v>509</v>
      </c>
      <c r="H956" t="str">
        <f t="shared" si="45"/>
        <v>oasis</v>
      </c>
      <c r="I956" t="str">
        <f t="shared" si="46"/>
        <v>Oasis</v>
      </c>
      <c r="K956" t="str">
        <f t="shared" si="47"/>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957" spans="1:11" x14ac:dyDescent="0.25">
      <c r="B957" t="s">
        <v>510</v>
      </c>
      <c r="H957" t="str">
        <f t="shared" si="45"/>
        <v/>
      </c>
      <c r="I957" t="str">
        <f t="shared" si="46"/>
        <v/>
      </c>
      <c r="K957" t="str">
        <f t="shared" si="47"/>
        <v/>
      </c>
    </row>
    <row r="958" spans="1:11" x14ac:dyDescent="0.25">
      <c r="B958" t="s">
        <v>511</v>
      </c>
      <c r="H958" t="str">
        <f t="shared" si="45"/>
        <v/>
      </c>
      <c r="I958" t="str">
        <f t="shared" si="46"/>
        <v/>
      </c>
      <c r="K958" t="str">
        <f t="shared" si="47"/>
        <v/>
      </c>
    </row>
    <row r="959" spans="1:11" x14ac:dyDescent="0.25">
      <c r="B959" t="s">
        <v>719</v>
      </c>
      <c r="H959" t="str">
        <f t="shared" si="45"/>
        <v/>
      </c>
      <c r="I959" t="str">
        <f t="shared" si="46"/>
        <v/>
      </c>
      <c r="K959" t="str">
        <f t="shared" si="47"/>
        <v/>
      </c>
    </row>
    <row r="960" spans="1:11" x14ac:dyDescent="0.25">
      <c r="A960" t="s">
        <v>5</v>
      </c>
      <c r="H960" t="str">
        <f t="shared" si="45"/>
        <v/>
      </c>
      <c r="I960" t="str">
        <f t="shared" si="46"/>
        <v/>
      </c>
      <c r="K960" t="str">
        <f t="shared" si="47"/>
        <v/>
      </c>
    </row>
    <row r="961" spans="1:11" x14ac:dyDescent="0.25">
      <c r="A961" t="s">
        <v>2</v>
      </c>
      <c r="B961" t="s">
        <v>512</v>
      </c>
      <c r="H961" t="str">
        <f t="shared" si="45"/>
        <v>mandarin</v>
      </c>
      <c r="I961" t="str">
        <f t="shared" si="46"/>
        <v>Mandarin</v>
      </c>
      <c r="K961" t="str">
        <f t="shared" si="47"/>
        <v>&lt;div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962" spans="1:11" x14ac:dyDescent="0.25">
      <c r="B962" t="s">
        <v>513</v>
      </c>
      <c r="H962" t="str">
        <f t="shared" si="45"/>
        <v/>
      </c>
      <c r="I962" t="str">
        <f t="shared" si="46"/>
        <v/>
      </c>
      <c r="K962" t="str">
        <f t="shared" si="47"/>
        <v/>
      </c>
    </row>
    <row r="963" spans="1:11" x14ac:dyDescent="0.25">
      <c r="B963" t="s">
        <v>514</v>
      </c>
      <c r="H963" t="str">
        <f t="shared" si="45"/>
        <v/>
      </c>
      <c r="I963" t="str">
        <f t="shared" si="46"/>
        <v/>
      </c>
      <c r="K963" t="str">
        <f t="shared" si="47"/>
        <v/>
      </c>
    </row>
    <row r="964" spans="1:11" x14ac:dyDescent="0.25">
      <c r="B964" t="s">
        <v>720</v>
      </c>
      <c r="H964" t="str">
        <f t="shared" si="45"/>
        <v/>
      </c>
      <c r="I964" t="str">
        <f t="shared" si="46"/>
        <v/>
      </c>
      <c r="K964" t="str">
        <f t="shared" si="47"/>
        <v/>
      </c>
    </row>
    <row r="965" spans="1:11" x14ac:dyDescent="0.25">
      <c r="A965" t="s">
        <v>5</v>
      </c>
      <c r="H965" t="str">
        <f t="shared" si="45"/>
        <v/>
      </c>
      <c r="I965" t="str">
        <f t="shared" si="46"/>
        <v/>
      </c>
      <c r="K965" t="str">
        <f t="shared" si="47"/>
        <v/>
      </c>
    </row>
    <row r="966" spans="1:11" x14ac:dyDescent="0.25">
      <c r="A966" t="s">
        <v>2</v>
      </c>
      <c r="B966" t="s">
        <v>515</v>
      </c>
      <c r="H966" t="str">
        <f t="shared" si="45"/>
        <v>cache</v>
      </c>
      <c r="I966" t="str">
        <f t="shared" si="46"/>
        <v>cache</v>
      </c>
      <c r="K966" t="str">
        <f t="shared" si="47"/>
        <v>&lt;div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967" spans="1:11" x14ac:dyDescent="0.25">
      <c r="B967" t="s">
        <v>516</v>
      </c>
      <c r="H967" t="str">
        <f t="shared" si="45"/>
        <v/>
      </c>
      <c r="I967" t="str">
        <f t="shared" si="46"/>
        <v/>
      </c>
      <c r="K967" t="str">
        <f t="shared" si="47"/>
        <v/>
      </c>
    </row>
    <row r="968" spans="1:11" x14ac:dyDescent="0.25">
      <c r="B968" t="s">
        <v>517</v>
      </c>
      <c r="H968" t="str">
        <f t="shared" si="45"/>
        <v/>
      </c>
      <c r="I968" t="str">
        <f t="shared" si="46"/>
        <v/>
      </c>
      <c r="K968" t="str">
        <f t="shared" si="47"/>
        <v/>
      </c>
    </row>
    <row r="969" spans="1:11" x14ac:dyDescent="0.25">
      <c r="B969" t="s">
        <v>518</v>
      </c>
      <c r="H969" t="str">
        <f t="shared" si="45"/>
        <v/>
      </c>
      <c r="I969" t="str">
        <f t="shared" si="46"/>
        <v/>
      </c>
      <c r="K969" t="str">
        <f t="shared" si="47"/>
        <v/>
      </c>
    </row>
    <row r="970" spans="1:11" x14ac:dyDescent="0.25">
      <c r="A970" t="s">
        <v>5</v>
      </c>
      <c r="H970" t="str">
        <f t="shared" si="45"/>
        <v/>
      </c>
      <c r="I970" t="str">
        <f t="shared" si="46"/>
        <v/>
      </c>
      <c r="K970" t="str">
        <f t="shared" si="47"/>
        <v/>
      </c>
    </row>
    <row r="971" spans="1:11" x14ac:dyDescent="0.25">
      <c r="A971" t="s">
        <v>2</v>
      </c>
      <c r="B971" t="s">
        <v>519</v>
      </c>
      <c r="H971" t="str">
        <f t="shared" si="45"/>
        <v>duchess</v>
      </c>
      <c r="I971" t="str">
        <f t="shared" si="46"/>
        <v>Duchesse</v>
      </c>
      <c r="K971" t="str">
        <f t="shared" si="47"/>
        <v>&lt;div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972" spans="1:11" x14ac:dyDescent="0.25">
      <c r="B972" t="s">
        <v>520</v>
      </c>
      <c r="H972" t="str">
        <f t="shared" si="45"/>
        <v/>
      </c>
      <c r="I972" t="str">
        <f t="shared" si="46"/>
        <v/>
      </c>
      <c r="K972" t="str">
        <f t="shared" si="47"/>
        <v/>
      </c>
    </row>
    <row r="973" spans="1:11" x14ac:dyDescent="0.25">
      <c r="B973" t="s">
        <v>521</v>
      </c>
      <c r="H973" t="str">
        <f t="shared" si="45"/>
        <v/>
      </c>
      <c r="I973" t="str">
        <f t="shared" si="46"/>
        <v/>
      </c>
      <c r="K973" t="str">
        <f t="shared" si="47"/>
        <v/>
      </c>
    </row>
    <row r="974" spans="1:11" x14ac:dyDescent="0.25">
      <c r="B974" t="s">
        <v>721</v>
      </c>
      <c r="H974" t="str">
        <f t="shared" si="45"/>
        <v/>
      </c>
      <c r="I974" t="str">
        <f t="shared" si="46"/>
        <v/>
      </c>
      <c r="K974" t="str">
        <f t="shared" si="47"/>
        <v/>
      </c>
    </row>
    <row r="975" spans="1:11" x14ac:dyDescent="0.25">
      <c r="A975" t="s">
        <v>5</v>
      </c>
      <c r="H975" t="str">
        <f t="shared" si="45"/>
        <v/>
      </c>
      <c r="I975" t="str">
        <f t="shared" si="46"/>
        <v/>
      </c>
      <c r="K975" t="str">
        <f t="shared" si="47"/>
        <v/>
      </c>
    </row>
    <row r="976" spans="1:11" x14ac:dyDescent="0.25">
      <c r="A976" t="s">
        <v>2</v>
      </c>
      <c r="B976" t="s">
        <v>522</v>
      </c>
      <c r="H976" t="str">
        <f t="shared" si="45"/>
        <v>stables</v>
      </c>
      <c r="I976" t="str">
        <f t="shared" si="46"/>
        <v>Écuries</v>
      </c>
      <c r="K976" t="str">
        <f t="shared" si="47"/>
        <v>&lt;div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977" spans="1:11" x14ac:dyDescent="0.25">
      <c r="B977" t="s">
        <v>523</v>
      </c>
      <c r="H977" t="str">
        <f t="shared" si="45"/>
        <v/>
      </c>
      <c r="I977" t="str">
        <f t="shared" si="46"/>
        <v/>
      </c>
      <c r="K977" t="str">
        <f t="shared" si="47"/>
        <v/>
      </c>
    </row>
    <row r="978" spans="1:11" x14ac:dyDescent="0.25">
      <c r="B978" t="s">
        <v>722</v>
      </c>
      <c r="H978" t="str">
        <f t="shared" si="45"/>
        <v/>
      </c>
      <c r="I978" t="str">
        <f t="shared" si="46"/>
        <v/>
      </c>
      <c r="K978" t="str">
        <f t="shared" si="47"/>
        <v/>
      </c>
    </row>
    <row r="979" spans="1:11" x14ac:dyDescent="0.25">
      <c r="B979" t="s">
        <v>723</v>
      </c>
      <c r="H979" t="str">
        <f t="shared" si="45"/>
        <v/>
      </c>
      <c r="I979" t="str">
        <f t="shared" si="46"/>
        <v/>
      </c>
      <c r="K979" t="str">
        <f t="shared" si="47"/>
        <v/>
      </c>
    </row>
    <row r="980" spans="1:11" x14ac:dyDescent="0.25">
      <c r="A980" t="s">
        <v>5</v>
      </c>
      <c r="H980" t="str">
        <f t="shared" si="45"/>
        <v/>
      </c>
      <c r="I980" t="str">
        <f t="shared" si="46"/>
        <v/>
      </c>
      <c r="K980" t="str">
        <f t="shared" si="47"/>
        <v/>
      </c>
    </row>
    <row r="981" spans="1:11" x14ac:dyDescent="0.25">
      <c r="A981" t="s">
        <v>2</v>
      </c>
      <c r="B981" t="s">
        <v>524</v>
      </c>
      <c r="H981" t="str">
        <f>IFERROR(RIGHT(LEFT(B981,IFERROR(FIND(""",",B981),FIND("&gt;'",B981,15)+1)-1),LEN(LEFT(B981,IFERROR(FIND(""",",B981),FIND("&gt;'",B981,15)+1)-1))-(FIND($F$6,B981)+ LEN($F$6)-1)),"")</f>
        <v>jackofalltrades</v>
      </c>
      <c r="I981" t="str">
        <f t="shared" si="46"/>
        <v>Touche-à-tout</v>
      </c>
      <c r="K981" t="str">
        <f t="shared" si="47"/>
        <v>&lt;div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982" spans="1:11" x14ac:dyDescent="0.25">
      <c r="B982" t="s">
        <v>525</v>
      </c>
      <c r="H982" t="str">
        <f t="shared" si="45"/>
        <v/>
      </c>
      <c r="I982" t="str">
        <f t="shared" si="46"/>
        <v/>
      </c>
      <c r="K982" t="str">
        <f t="shared" si="47"/>
        <v/>
      </c>
    </row>
    <row r="983" spans="1:11" x14ac:dyDescent="0.25">
      <c r="B983" t="s">
        <v>724</v>
      </c>
      <c r="H983" t="str">
        <f t="shared" si="45"/>
        <v/>
      </c>
      <c r="I983" t="str">
        <f t="shared" si="46"/>
        <v/>
      </c>
      <c r="K983" t="str">
        <f t="shared" si="47"/>
        <v/>
      </c>
    </row>
    <row r="984" spans="1:11" x14ac:dyDescent="0.25">
      <c r="B984" t="s">
        <v>725</v>
      </c>
      <c r="H984" t="str">
        <f t="shared" si="45"/>
        <v/>
      </c>
      <c r="I984" t="str">
        <f t="shared" si="46"/>
        <v/>
      </c>
      <c r="K984" t="str">
        <f t="shared" si="47"/>
        <v/>
      </c>
    </row>
    <row r="985" spans="1:11" x14ac:dyDescent="0.25">
      <c r="A985" t="s">
        <v>5</v>
      </c>
      <c r="H985" t="str">
        <f t="shared" si="45"/>
        <v/>
      </c>
      <c r="I985" t="str">
        <f t="shared" si="46"/>
        <v/>
      </c>
      <c r="K985" t="str">
        <f t="shared" si="47"/>
        <v/>
      </c>
    </row>
    <row r="986" spans="1:11" x14ac:dyDescent="0.25">
      <c r="H986" t="str">
        <f t="shared" si="45"/>
        <v/>
      </c>
      <c r="I986" t="str">
        <f t="shared" si="46"/>
        <v/>
      </c>
      <c r="K986" t="str">
        <f t="shared" si="47"/>
        <v/>
      </c>
    </row>
    <row r="987" spans="1:11" x14ac:dyDescent="0.25">
      <c r="H987" t="str">
        <f t="shared" si="45"/>
        <v/>
      </c>
      <c r="I987" t="str">
        <f t="shared" si="46"/>
        <v/>
      </c>
      <c r="K987" t="str">
        <f t="shared" si="47"/>
        <v/>
      </c>
    </row>
    <row r="1006" spans="1:1" x14ac:dyDescent="0.25">
      <c r="A1006" t="s">
        <v>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W725"/>
  <sheetViews>
    <sheetView tabSelected="1" topLeftCell="C642" zoomScale="85" zoomScaleNormal="85" workbookViewId="0">
      <selection activeCell="J651" sqref="J651"/>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56"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SMALL(IF(illustrator=SUBSTITUTE(SUBSTITUTE(H2,"2_2nd",""),"_2nd",""),(ROW(illustrator)-MIN(ROW(illustrator))+1)+10000*(COLUMN(illustrator)-MIN(COLUMN(illustrator))+1),""),1)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SMALL(IF(illustrator=SUBSTITUTE(SUBSTITUTE(H3,"2_2nd",""),"_2nd",""),(ROW(illustrator)-MIN(ROW(illustrator))+1)+10000*(COLUMN(illustrator)-MIN(COLUMN(illustrator))+1),""),1)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SMALL(IF(illustrator=SUBSTITUTE(SUBSTITUTE(H4,"2_2nd",""),"_2nd",""),(ROW(illustrator)-MIN(ROW(illustrator))+1)+10000*(COLUMN(illustrator)-MIN(COLUMN(illustrator))+1),""),1)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SMALL(IF(illustrator=SUBSTITUTE(SUBSTITUTE(H5,"2_2nd",""),"_2nd",""),(ROW(illustrator)-MIN(ROW(illustrator))+1)+10000*(COLUMN(illustrator)-MIN(COLUMN(illustrator))+1),""),1)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SMALL(IF(illustrator=SUBSTITUTE(SUBSTITUTE(H6,"2_2nd",""),"_2nd",""),(ROW(illustrator)-MIN(ROW(illustrator))+1)+10000*(COLUMN(illustrator)-MIN(COLUMN(illustrator))+1),""),1)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SMALL(IF(illustrator=SUBSTITUTE(SUBSTITUTE(H7,"2_2nd",""),"_2nd",""),(ROW(illustrator)-MIN(ROW(illustrator))+1)+10000*(COLUMN(illustrator)-MIN(COLUMN(illustrator))+1),""),1)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SMALL(IF(illustrator=SUBSTITUTE(SUBSTITUTE(H8,"2_2nd",""),"_2nd",""),(ROW(illustrator)-MIN(ROW(illustrator))+1)+10000*(COLUMN(illustrator)-MIN(COLUMN(illustrator))+1),""),1)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SMALL(IF(illustrator=SUBSTITUTE(SUBSTITUTE(H9,"2_2nd",""),"_2nd",""),(ROW(illustrator)-MIN(ROW(illustrator))+1)+10000*(COLUMN(illustrator)-MIN(COLUMN(illustrator))+1),""),1)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SMALL(IF(illustrator=SUBSTITUTE(SUBSTITUTE(H10,"2_2nd",""),"_2nd",""),(ROW(illustrator)-MIN(ROW(illustrator))+1)+10000*(COLUMN(illustrator)-MIN(COLUMN(illustrator))+1),""),1)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SMALL(IF(illustrator=SUBSTITUTE(SUBSTITUTE(H11,"2_2nd",""),"_2nd",""),(ROW(illustrator)-MIN(ROW(illustrator))+1)+10000*(COLUMN(illustrator)-MIN(COLUMN(illustrator))+1),""),1)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SMALL(IF(illustrator=SUBSTITUTE(SUBSTITUTE(H12,"2_2nd",""),"_2nd",""),(ROW(illustrator)-MIN(ROW(illustrator))+1)+10000*(COLUMN(illustrator)-MIN(COLUMN(illustrator))+1),""),1)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SMALL(IF(illustrator=SUBSTITUTE(SUBSTITUTE(H13,"2_2nd",""),"_2nd",""),(ROW(illustrator)-MIN(ROW(illustrator))+1)+10000*(COLUMN(illustrator)-MIN(COLUMN(illustrator))+1),""),1)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SMALL(IF(illustrator=SUBSTITUTE(SUBSTITUTE(H14,"2_2nd",""),"_2nd",""),(ROW(illustrator)-MIN(ROW(illustrator))+1)+10000*(COLUMN(illustrator)-MIN(COLUMN(illustrator))+1),""),1)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SMALL(IF(illustrator=SUBSTITUTE(SUBSTITUTE(H15,"2_2nd",""),"_2nd",""),(ROW(illustrator)-MIN(ROW(illustrator))+1)+10000*(COLUMN(illustrator)-MIN(COLUMN(illustrator))+1),""),1)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SMALL(IF(illustrator=SUBSTITUTE(SUBSTITUTE(H16,"2_2nd",""),"_2nd",""),(ROW(illustrator)-MIN(ROW(illustrator))+1)+10000*(COLUMN(illustrator)-MIN(COLUMN(illustrator))+1),""),1)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SMALL(IF(illustrator=SUBSTITUTE(SUBSTITUTE(H17,"2_2nd",""),"_2nd",""),(ROW(illustrator)-MIN(ROW(illustrator))+1)+10000*(COLUMN(illustrator)-MIN(COLUMN(illustrator))+1),""),1)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SMALL(IF(illustrator=SUBSTITUTE(SUBSTITUTE(H18,"2_2nd",""),"_2nd",""),(ROW(illustrator)-MIN(ROW(illustrator))+1)+10000*(COLUMN(illustrator)-MIN(COLUMN(illustrator))+1),""),1)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SMALL(IF(illustrator=SUBSTITUTE(SUBSTITUTE(H19,"2_2nd",""),"_2nd",""),(ROW(illustrator)-MIN(ROW(illustrator))+1)+10000*(COLUMN(illustrator)-MIN(COLUMN(illustrator))+1),""),1)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SMALL(IF(illustrator=SUBSTITUTE(SUBSTITUTE(H20,"2_2nd",""),"_2nd",""),(ROW(illustrator)-MIN(ROW(illustrator))+1)+10000*(COLUMN(illustrator)-MIN(COLUMN(illustrator))+1),""),1)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SMALL(IF(illustrator=SUBSTITUTE(SUBSTITUTE(H21,"2_2nd",""),"_2nd",""),(ROW(illustrator)-MIN(ROW(illustrator))+1)+10000*(COLUMN(illustrator)-MIN(COLUMN(illustrator))+1),""),1)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SMALL(IF(illustrator=SUBSTITUTE(SUBSTITUTE(H22,"2_2nd",""),"_2nd",""),(ROW(illustrator)-MIN(ROW(illustrator))+1)+10000*(COLUMN(illustrator)-MIN(COLUMN(illustrator))+1),""),1)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SMALL(IF(illustrator=SUBSTITUTE(SUBSTITUTE(H23,"2_2nd",""),"_2nd",""),(ROW(illustrator)-MIN(ROW(illustrator))+1)+10000*(COLUMN(illustrator)-MIN(COLUMN(illustrator))+1),""),1)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SMALL(IF(illustrator=SUBSTITUTE(SUBSTITUTE(H24,"2_2nd",""),"_2nd",""),(ROW(illustrator)-MIN(ROW(illustrator))+1)+10000*(COLUMN(illustrator)-MIN(COLUMN(illustrator))+1),""),1)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SMALL(IF(illustrator=SUBSTITUTE(SUBSTITUTE(H25,"2_2nd",""),"_2nd",""),(ROW(illustrator)-MIN(ROW(illustrator))+1)+10000*(COLUMN(illustrator)-MIN(COLUMN(illustrator))+1),""),1)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SMALL(IF(illustrator=SUBSTITUTE(SUBSTITUTE(H26,"2_2nd",""),"_2nd",""),(ROW(illustrator)-MIN(ROW(illustrator))+1)+10000*(COLUMN(illustrator)-MIN(COLUMN(illustrator))+1),""),1)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SMALL(IF(illustrator=SUBSTITUTE(SUBSTITUTE(H27,"2_2nd",""),"_2nd",""),(ROW(illustrator)-MIN(ROW(illustrator))+1)+10000*(COLUMN(illustrator)-MIN(COLUMN(illustrator))+1),""),1)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SMALL(IF(illustrator=SUBSTITUTE(SUBSTITUTE(H35,"2_2nd",""),"_2nd",""),(ROW(illustrator)-MIN(ROW(illustrator))+1)+10000*(COLUMN(illustrator)-MIN(COLUMN(illustrator))+1),""),1)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SMALL(IF(illustrator=SUBSTITUTE(SUBSTITUTE(H36,"2_2nd",""),"_2nd",""),(ROW(illustrator)-MIN(ROW(illustrator))+1)+10000*(COLUMN(illustrator)-MIN(COLUMN(illustrator))+1),""),1)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SMALL(IF(illustrator=SUBSTITUTE(SUBSTITUTE(H37,"2_2nd",""),"_2nd",""),(ROW(illustrator)-MIN(ROW(illustrator))+1)+10000*(COLUMN(illustrator)-MIN(COLUMN(illustrator))+1),""),1)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SMALL(IF(illustrator=SUBSTITUTE(SUBSTITUTE(H38,"2_2nd",""),"_2nd",""),(ROW(illustrator)-MIN(ROW(illustrator))+1)+10000*(COLUMN(illustrator)-MIN(COLUMN(illustrator))+1),""),1)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SMALL(IF(illustrator=SUBSTITUTE(SUBSTITUTE(H39,"2_2nd",""),"_2nd",""),(ROW(illustrator)-MIN(ROW(illustrator))+1)+10000*(COLUMN(illustrator)-MIN(COLUMN(illustrator))+1),""),1)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SMALL(IF(illustrator=SUBSTITUTE(SUBSTITUTE(H40,"2_2nd",""),"_2nd",""),(ROW(illustrator)-MIN(ROW(illustrator))+1)+10000*(COLUMN(illustrator)-MIN(COLUMN(illustrator))+1),""),1)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f t="array" aca="1" ref="R41" ca="1">SMALL(IF(illustrator=SUBSTITUTE(SUBSTITUTE(H41,"2_2nd",""),"_2nd",""),(ROW(illustrator)-MIN(ROW(illustrator))+1)+10000*(COLUMN(illustrator)-MIN(COLUMN(illustrator))+1),""),1)</f>
        <v>20132</v>
      </c>
      <c r="S41" t="str">
        <f ca="1">INDEX(illustrator!E:E,MOD(R41,10000),1)</f>
        <v>Ryan Laukat</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f t="array" aca="1" ref="R42" ca="1">SMALL(IF(illustrator=SUBSTITUTE(SUBSTITUTE(H42,"2_2nd",""),"_2nd",""),(ROW(illustrator)-MIN(ROW(illustrator))+1)+10000*(COLUMN(illustrator)-MIN(COLUMN(illustrator))+1),""),1)</f>
        <v>30133</v>
      </c>
      <c r="S42" t="str">
        <f ca="1">INDEX(illustrator!E:E,MOD(R42,10000),1)</f>
        <v>Ryan Laukat</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f t="array" aca="1" ref="R43" ca="1">SMALL(IF(illustrator=SUBSTITUTE(SUBSTITUTE(H43,"2_2nd",""),"_2nd",""),(ROW(illustrator)-MIN(ROW(illustrator))+1)+10000*(COLUMN(illustrator)-MIN(COLUMN(illustrator))+1),""),1)</f>
        <v>40133</v>
      </c>
      <c r="S43" t="str">
        <f ca="1">INDEX(illustrator!E:E,MOD(R43,10000),1)</f>
        <v>Ryan Laukat</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5468</v>
      </c>
      <c r="J44" t="s">
        <v>2905</v>
      </c>
      <c r="K44" t="s">
        <v>2937</v>
      </c>
      <c r="L44" t="str">
        <f t="shared" si="10"/>
        <v>/images/e/e3/EstateArt.jpg</v>
      </c>
      <c r="O44">
        <f t="shared" si="4"/>
        <v>7</v>
      </c>
      <c r="P44">
        <f t="shared" si="5"/>
        <v>10</v>
      </c>
      <c r="Q44" s="6"/>
      <c r="R44">
        <f t="array" aca="1" ref="R44" ca="1">SMALL(IF(illustrator=SUBSTITUTE(SUBSTITUTE(H44,"2_2nd",""),"_2nd",""),(ROW(illustrator)-MIN(ROW(illustrator))+1)+10000*(COLUMN(illustrator)-MIN(COLUMN(illustrator))+1),""),1)</f>
        <v>20104</v>
      </c>
      <c r="S44" t="str">
        <f ca="1">INDEX(illustrator!E:E,MOD(R44,10000),1)</f>
        <v>Martin Hoffmann</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f t="array" aca="1" ref="R45" ca="1">SMALL(IF(illustrator=SUBSTITUTE(SUBSTITUTE(H45,"2_2nd",""),"_2nd",""),(ROW(illustrator)-MIN(ROW(illustrator))+1)+10000*(COLUMN(illustrator)-MIN(COLUMN(illustrator))+1),""),1)</f>
        <v>30105</v>
      </c>
      <c r="S45" t="str">
        <f ca="1">INDEX(illustrator!E:E,MOD(R45,10000),1)</f>
        <v>Martin Hoffmann</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f t="array" aca="1" ref="R46" ca="1">SMALL(IF(illustrator=SUBSTITUTE(SUBSTITUTE(H46,"2_2nd",""),"_2nd",""),(ROW(illustrator)-MIN(ROW(illustrator))+1)+10000*(COLUMN(illustrator)-MIN(COLUMN(illustrator))+1),""),1)</f>
        <v>40105</v>
      </c>
      <c r="S46" t="str">
        <f ca="1">INDEX(illustrator!E:E,MOD(R46,10000),1)</f>
        <v>Martin Hoffmann</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f t="array" aca="1" ref="R47" ca="1">SMALL(IF(illustrator=SUBSTITUTE(SUBSTITUTE(H47,"2_2nd",""),"_2nd",""),(ROW(illustrator)-MIN(ROW(illustrator))+1)+10000*(COLUMN(illustrator)-MIN(COLUMN(illustrator))+1),""),1)</f>
        <v>20018</v>
      </c>
      <c r="S47" t="str">
        <f ca="1">INDEX(illustrator!E:E,MOD(R47,10000),1)</f>
        <v>Claus Stephan</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SMALL(IF(illustrator=SUBSTITUTE(SUBSTITUTE(H48,"2_2nd",""),"_2nd",""),(ROW(illustrator)-MIN(ROW(illustrator))+1)+10000*(COLUMN(illustrator)-MIN(COLUMN(illustrator))+1),""),1)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SMALL(IF(illustrator=SUBSTITUTE(SUBSTITUTE(H49,"2_2nd",""),"_2nd",""),(ROW(illustrator)-MIN(ROW(illustrator))+1)+10000*(COLUMN(illustrator)-MIN(COLUMN(illustrator))+1),""),1)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SMALL(IF(illustrator=SUBSTITUTE(SUBSTITUTE(H50,"2_2nd",""),"_2nd",""),(ROW(illustrator)-MIN(ROW(illustrator))+1)+10000*(COLUMN(illustrator)-MIN(COLUMN(illustrator))+1),""),1)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SMALL(IF(illustrator=SUBSTITUTE(SUBSTITUTE(H51,"2_2nd",""),"_2nd",""),(ROW(illustrator)-MIN(ROW(illustrator))+1)+10000*(COLUMN(illustrator)-MIN(COLUMN(illustrator))+1),""),1)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SMALL(IF(illustrator=SUBSTITUTE(SUBSTITUTE(H52,"2_2nd",""),"_2nd",""),(ROW(illustrator)-MIN(ROW(illustrator))+1)+10000*(COLUMN(illustrator)-MIN(COLUMN(illustrator))+1),""),1)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SMALL(IF(illustrator=SUBSTITUTE(SUBSTITUTE(H53,"2_2nd",""),"_2nd",""),(ROW(illustrator)-MIN(ROW(illustrator))+1)+10000*(COLUMN(illustrator)-MIN(COLUMN(illustrator))+1),""),1)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SMALL(IF(illustrator=SUBSTITUTE(SUBSTITUTE(H54,"2_2nd",""),"_2nd",""),(ROW(illustrator)-MIN(ROW(illustrator))+1)+10000*(COLUMN(illustrator)-MIN(COLUMN(illustrator))+1),""),1)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SMALL(IF(illustrator=SUBSTITUTE(SUBSTITUTE(H55,"2_2nd",""),"_2nd",""),(ROW(illustrator)-MIN(ROW(illustrator))+1)+10000*(COLUMN(illustrator)-MIN(COLUMN(illustrator))+1),""),1)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SMALL(IF(illustrator=SUBSTITUTE(SUBSTITUTE(H56,"2_2nd",""),"_2nd",""),(ROW(illustrator)-MIN(ROW(illustrator))+1)+10000*(COLUMN(illustrator)-MIN(COLUMN(illustrator))+1),""),1)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SMALL(IF(illustrator=SUBSTITUTE(SUBSTITUTE(H57,"2_2nd",""),"_2nd",""),(ROW(illustrator)-MIN(ROW(illustrator))+1)+10000*(COLUMN(illustrator)-MIN(COLUMN(illustrator))+1),""),1)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SMALL(IF(illustrator=SUBSTITUTE(SUBSTITUTE(H58,"2_2nd",""),"_2nd",""),(ROW(illustrator)-MIN(ROW(illustrator))+1)+10000*(COLUMN(illustrator)-MIN(COLUMN(illustrator))+1),""),1)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SMALL(IF(illustrator=SUBSTITUTE(SUBSTITUTE(H59,"2_2nd",""),"_2nd",""),(ROW(illustrator)-MIN(ROW(illustrator))+1)+10000*(COLUMN(illustrator)-MIN(COLUMN(illustrator))+1),""),1)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f t="array" aca="1" ref="R61" ca="1">SMALL(IF(illustrator=SUBSTITUTE(SUBSTITUTE(H61,"2_2nd",""),"_2nd",""),(ROW(illustrator)-MIN(ROW(illustrator))+1)+10000*(COLUMN(illustrator)-MIN(COLUMN(illustrator))+1),""),1)</f>
        <v>130019</v>
      </c>
      <c r="S61" t="str">
        <f ca="1">INDEX(illustrator!E:E,MOD(R61,10000),1)</f>
        <v>Claus Stephan</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SMALL(IF(illustrator=SUBSTITUTE(SUBSTITUTE(H62,"2_2nd",""),"_2nd",""),(ROW(illustrator)-MIN(ROW(illustrator))+1)+10000*(COLUMN(illustrator)-MIN(COLUMN(illustrator))+1),""),1)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SMALL(IF(illustrator=SUBSTITUTE(SUBSTITUTE(H63,"2_2nd",""),"_2nd",""),(ROW(illustrator)-MIN(ROW(illustrator))+1)+10000*(COLUMN(illustrator)-MIN(COLUMN(illustrator))+1),""),1)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SMALL(IF(illustrator=SUBSTITUTE(SUBSTITUTE(H64,"2_2nd",""),"_2nd",""),(ROW(illustrator)-MIN(ROW(illustrator))+1)+10000*(COLUMN(illustrator)-MIN(COLUMN(illustrator))+1),""),1)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SMALL(IF(illustrator=SUBSTITUTE(SUBSTITUTE(H65,"2_2nd",""),"_2nd",""),(ROW(illustrator)-MIN(ROW(illustrator))+1)+10000*(COLUMN(illustrator)-MIN(COLUMN(illustrator))+1),""),1)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SMALL(IF(illustrator=SUBSTITUTE(SUBSTITUTE(H66,"2_2nd",""),"_2nd",""),(ROW(illustrator)-MIN(ROW(illustrator))+1)+10000*(COLUMN(illustrator)-MIN(COLUMN(illustrator))+1),""),1)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SMALL(IF(illustrator=SUBSTITUTE(SUBSTITUTE(H67,"2_2nd",""),"_2nd",""),(ROW(illustrator)-MIN(ROW(illustrator))+1)+10000*(COLUMN(illustrator)-MIN(COLUMN(illustrator))+1),""),1)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SMALL(IF(illustrator=SUBSTITUTE(SUBSTITUTE(H68,"2_2nd",""),"_2nd",""),(ROW(illustrator)-MIN(ROW(illustrator))+1)+10000*(COLUMN(illustrator)-MIN(COLUMN(illustrator))+1),""),1)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SMALL(IF(illustrator=SUBSTITUTE(SUBSTITUTE(H69,"2_2nd",""),"_2nd",""),(ROW(illustrator)-MIN(ROW(illustrator))+1)+10000*(COLUMN(illustrator)-MIN(COLUMN(illustrator))+1),""),1)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SMALL(IF(illustrator=SUBSTITUTE(SUBSTITUTE(H70,"2_2nd",""),"_2nd",""),(ROW(illustrator)-MIN(ROW(illustrator))+1)+10000*(COLUMN(illustrator)-MIN(COLUMN(illustrator))+1),""),1)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SMALL(IF(illustrator=SUBSTITUTE(SUBSTITUTE(H71,"2_2nd",""),"_2nd",""),(ROW(illustrator)-MIN(ROW(illustrator))+1)+10000*(COLUMN(illustrator)-MIN(COLUMN(illustrator))+1),""),1)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SMALL(IF(illustrator=SUBSTITUTE(SUBSTITUTE(H72,"2_2nd",""),"_2nd",""),(ROW(illustrator)-MIN(ROW(illustrator))+1)+10000*(COLUMN(illustrator)-MIN(COLUMN(illustrator))+1),""),1)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SMALL(IF(illustrator=SUBSTITUTE(SUBSTITUTE(H73,"2_2nd",""),"_2nd",""),(ROW(illustrator)-MIN(ROW(illustrator))+1)+10000*(COLUMN(illustrator)-MIN(COLUMN(illustrator))+1),""),1)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SMALL(IF(illustrator=SUBSTITUTE(SUBSTITUTE(H74,"2_2nd",""),"_2nd",""),(ROW(illustrator)-MIN(ROW(illustrator))+1)+10000*(COLUMN(illustrator)-MIN(COLUMN(illustrator))+1),""),1)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SMALL(IF(illustrator=SUBSTITUTE(SUBSTITUTE(H75,"2_2nd",""),"_2nd",""),(ROW(illustrator)-MIN(ROW(illustrator))+1)+10000*(COLUMN(illustrator)-MIN(COLUMN(illustrator))+1),""),1)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SMALL(IF(illustrator=SUBSTITUTE(SUBSTITUTE(H76,"2_2nd",""),"_2nd",""),(ROW(illustrator)-MIN(ROW(illustrator))+1)+10000*(COLUMN(illustrator)-MIN(COLUMN(illustrator))+1),""),1)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SMALL(IF(illustrator=SUBSTITUTE(SUBSTITUTE(H77,"2_2nd",""),"_2nd",""),(ROW(illustrator)-MIN(ROW(illustrator))+1)+10000*(COLUMN(illustrator)-MIN(COLUMN(illustrator))+1),""),1)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SMALL(IF(illustrator=SUBSTITUTE(SUBSTITUTE(H78,"2_2nd",""),"_2nd",""),(ROW(illustrator)-MIN(ROW(illustrator))+1)+10000*(COLUMN(illustrator)-MIN(COLUMN(illustrator))+1),""),1)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SMALL(IF(illustrator=SUBSTITUTE(SUBSTITUTE(H79,"2_2nd",""),"_2nd",""),(ROW(illustrator)-MIN(ROW(illustrator))+1)+10000*(COLUMN(illustrator)-MIN(COLUMN(illustrator))+1),""),1)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SMALL(IF(illustrator=SUBSTITUTE(SUBSTITUTE(H80,"2_2nd",""),"_2nd",""),(ROW(illustrator)-MIN(ROW(illustrator))+1)+10000*(COLUMN(illustrator)-MIN(COLUMN(illustrator))+1),""),1)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SMALL(IF(illustrator=SUBSTITUTE(SUBSTITUTE(H81,"2_2nd",""),"_2nd",""),(ROW(illustrator)-MIN(ROW(illustrator))+1)+10000*(COLUMN(illustrator)-MIN(COLUMN(illustrator))+1),""),1)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SMALL(IF(illustrator=SUBSTITUTE(SUBSTITUTE(H82,"2_2nd",""),"_2nd",""),(ROW(illustrator)-MIN(ROW(illustrator))+1)+10000*(COLUMN(illustrator)-MIN(COLUMN(illustrator))+1),""),1)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SMALL(IF(illustrator=SUBSTITUTE(SUBSTITUTE(H83,"2_2nd",""),"_2nd",""),(ROW(illustrator)-MIN(ROW(illustrator))+1)+10000*(COLUMN(illustrator)-MIN(COLUMN(illustrator))+1),""),1)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SMALL(IF(illustrator=SUBSTITUTE(SUBSTITUTE(H84,"2_2nd",""),"_2nd",""),(ROW(illustrator)-MIN(ROW(illustrator))+1)+10000*(COLUMN(illustrator)-MIN(COLUMN(illustrator))+1),""),1)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SMALL(IF(illustrator=SUBSTITUTE(SUBSTITUTE(H85,"2_2nd",""),"_2nd",""),(ROW(illustrator)-MIN(ROW(illustrator))+1)+10000*(COLUMN(illustrator)-MIN(COLUMN(illustrator))+1),""),1)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SMALL(IF(illustrator=SUBSTITUTE(SUBSTITUTE(H86,"2_2nd",""),"_2nd",""),(ROW(illustrator)-MIN(ROW(illustrator))+1)+10000*(COLUMN(illustrator)-MIN(COLUMN(illustrator))+1),""),1)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SMALL(IF(illustrator=SUBSTITUTE(SUBSTITUTE(H87,"2_2nd",""),"_2nd",""),(ROW(illustrator)-MIN(ROW(illustrator))+1)+10000*(COLUMN(illustrator)-MIN(COLUMN(illustrator))+1),""),1)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SMALL(IF(illustrator=SUBSTITUTE(SUBSTITUTE(H88,"2_2nd",""),"_2nd",""),(ROW(illustrator)-MIN(ROW(illustrator))+1)+10000*(COLUMN(illustrator)-MIN(COLUMN(illustrator))+1),""),1)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SMALL(IF(illustrator=SUBSTITUTE(SUBSTITUTE(H89,"2_2nd",""),"_2nd",""),(ROW(illustrator)-MIN(ROW(illustrator))+1)+10000*(COLUMN(illustrator)-MIN(COLUMN(illustrator))+1),""),1)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SMALL(IF(illustrator=SUBSTITUTE(SUBSTITUTE(H90,"2_2nd",""),"_2nd",""),(ROW(illustrator)-MIN(ROW(illustrator))+1)+10000*(COLUMN(illustrator)-MIN(COLUMN(illustrator))+1),""),1)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SMALL(IF(illustrator=SUBSTITUTE(SUBSTITUTE(H91,"2_2nd",""),"_2nd",""),(ROW(illustrator)-MIN(ROW(illustrator))+1)+10000*(COLUMN(illustrator)-MIN(COLUMN(illustrator))+1),""),1)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SMALL(IF(illustrator=SUBSTITUTE(SUBSTITUTE(H92,"2_2nd",""),"_2nd",""),(ROW(illustrator)-MIN(ROW(illustrator))+1)+10000*(COLUMN(illustrator)-MIN(COLUMN(illustrator))+1),""),1)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SMALL(IF(illustrator=SUBSTITUTE(SUBSTITUTE(H93,"2_2nd",""),"_2nd",""),(ROW(illustrator)-MIN(ROW(illustrator))+1)+10000*(COLUMN(illustrator)-MIN(COLUMN(illustrator))+1),""),1)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SMALL(IF(illustrator=SUBSTITUTE(SUBSTITUTE(H94,"2_2nd",""),"_2nd",""),(ROW(illustrator)-MIN(ROW(illustrator))+1)+10000*(COLUMN(illustrator)-MIN(COLUMN(illustrator))+1),""),1)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SMALL(IF(illustrator=SUBSTITUTE(SUBSTITUTE(H95,"2_2nd",""),"_2nd",""),(ROW(illustrator)-MIN(ROW(illustrator))+1)+10000*(COLUMN(illustrator)-MIN(COLUMN(illustrator))+1),""),1)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SMALL(IF(illustrator=SUBSTITUTE(SUBSTITUTE(H96,"2_2nd",""),"_2nd",""),(ROW(illustrator)-MIN(ROW(illustrator))+1)+10000*(COLUMN(illustrator)-MIN(COLUMN(illustrator))+1),""),1)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SMALL(IF(illustrator=SUBSTITUTE(SUBSTITUTE(H97,"2_2nd",""),"_2nd",""),(ROW(illustrator)-MIN(ROW(illustrator))+1)+10000*(COLUMN(illustrator)-MIN(COLUMN(illustrator))+1),""),1)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SMALL(IF(illustrator=SUBSTITUTE(SUBSTITUTE(H98,"2_2nd",""),"_2nd",""),(ROW(illustrator)-MIN(ROW(illustrator))+1)+10000*(COLUMN(illustrator)-MIN(COLUMN(illustrator))+1),""),1)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SMALL(IF(illustrator=SUBSTITUTE(SUBSTITUTE(H99,"2_2nd",""),"_2nd",""),(ROW(illustrator)-MIN(ROW(illustrator))+1)+10000*(COLUMN(illustrator)-MIN(COLUMN(illustrator))+1),""),1)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SMALL(IF(illustrator=SUBSTITUTE(SUBSTITUTE(H100,"2_2nd",""),"_2nd",""),(ROW(illustrator)-MIN(ROW(illustrator))+1)+10000*(COLUMN(illustrator)-MIN(COLUMN(illustrator))+1),""),1)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SMALL(IF(illustrator=SUBSTITUTE(SUBSTITUTE(H101,"2_2nd",""),"_2nd",""),(ROW(illustrator)-MIN(ROW(illustrator))+1)+10000*(COLUMN(illustrator)-MIN(COLUMN(illustrator))+1),""),1)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SMALL(IF(illustrator=SUBSTITUTE(SUBSTITUTE(H102,"2_2nd",""),"_2nd",""),(ROW(illustrator)-MIN(ROW(illustrator))+1)+10000*(COLUMN(illustrator)-MIN(COLUMN(illustrator))+1),""),1)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SMALL(IF(illustrator=SUBSTITUTE(SUBSTITUTE(H103,"2_2nd",""),"_2nd",""),(ROW(illustrator)-MIN(ROW(illustrator))+1)+10000*(COLUMN(illustrator)-MIN(COLUMN(illustrator))+1),""),1)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SMALL(IF(illustrator=SUBSTITUTE(SUBSTITUTE(H104,"2_2nd",""),"_2nd",""),(ROW(illustrator)-MIN(ROW(illustrator))+1)+10000*(COLUMN(illustrator)-MIN(COLUMN(illustrator))+1),""),1)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SMALL(IF(illustrator=SUBSTITUTE(SUBSTITUTE(H105,"2_2nd",""),"_2nd",""),(ROW(illustrator)-MIN(ROW(illustrator))+1)+10000*(COLUMN(illustrator)-MIN(COLUMN(illustrator))+1),""),1)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SMALL(IF(illustrator=SUBSTITUTE(SUBSTITUTE(H106,"2_2nd",""),"_2nd",""),(ROW(illustrator)-MIN(ROW(illustrator))+1)+10000*(COLUMN(illustrator)-MIN(COLUMN(illustrator))+1),""),1)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5516</v>
      </c>
      <c r="L107" t="str">
        <f t="shared" si="18"/>
        <v>/images/9/9f/PeddlerArt.jpg</v>
      </c>
      <c r="O107">
        <f t="shared" si="13"/>
        <v>10</v>
      </c>
      <c r="P107">
        <f t="shared" si="14"/>
        <v>7</v>
      </c>
      <c r="R107">
        <f t="array" aca="1" ref="R107" ca="1">SMALL(IF(illustrator=SUBSTITUTE(SUBSTITUTE(H107,"2_2nd",""),"_2nd",""),(ROW(illustrator)-MIN(ROW(illustrator))+1)+10000*(COLUMN(illustrator)-MIN(COLUMN(illustrator))+1),""),1)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SMALL(IF(illustrator=SUBSTITUTE(SUBSTITUTE(H108,"2_2nd",""),"_2nd",""),(ROW(illustrator)-MIN(ROW(illustrator))+1)+10000*(COLUMN(illustrator)-MIN(COLUMN(illustrator))+1),""),1)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SMALL(IF(illustrator=SUBSTITUTE(SUBSTITUTE(H109,"2_2nd",""),"_2nd",""),(ROW(illustrator)-MIN(ROW(illustrator))+1)+10000*(COLUMN(illustrator)-MIN(COLUMN(illustrator))+1),""),1)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SMALL(IF(illustrator=SUBSTITUTE(SUBSTITUTE(H110,"2_2nd",""),"_2nd",""),(ROW(illustrator)-MIN(ROW(illustrator))+1)+10000*(COLUMN(illustrator)-MIN(COLUMN(illustrator))+1),""),1)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SMALL(IF(illustrator=SUBSTITUTE(SUBSTITUTE(H111,"2_2nd",""),"_2nd",""),(ROW(illustrator)-MIN(ROW(illustrator))+1)+10000*(COLUMN(illustrator)-MIN(COLUMN(illustrator))+1),""),1)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SMALL(IF(illustrator=SUBSTITUTE(SUBSTITUTE(H112,"2_2nd",""),"_2nd",""),(ROW(illustrator)-MIN(ROW(illustrator))+1)+10000*(COLUMN(illustrator)-MIN(COLUMN(illustrator))+1),""),1)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SMALL(IF(illustrator=SUBSTITUTE(SUBSTITUTE(H113,"2_2nd",""),"_2nd",""),(ROW(illustrator)-MIN(ROW(illustrator))+1)+10000*(COLUMN(illustrator)-MIN(COLUMN(illustrator))+1),""),1)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SMALL(IF(illustrator=SUBSTITUTE(SUBSTITUTE(H114,"2_2nd",""),"_2nd",""),(ROW(illustrator)-MIN(ROW(illustrator))+1)+10000*(COLUMN(illustrator)-MIN(COLUMN(illustrator))+1),""),1)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SMALL(IF(illustrator=SUBSTITUTE(SUBSTITUTE(H115,"2_2nd",""),"_2nd",""),(ROW(illustrator)-MIN(ROW(illustrator))+1)+10000*(COLUMN(illustrator)-MIN(COLUMN(illustrator))+1),""),1)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SMALL(IF(illustrator=SUBSTITUTE(SUBSTITUTE(H116,"2_2nd",""),"_2nd",""),(ROW(illustrator)-MIN(ROW(illustrator))+1)+10000*(COLUMN(illustrator)-MIN(COLUMN(illustrator))+1),""),1)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SMALL(IF(illustrator=SUBSTITUTE(SUBSTITUTE(H117,"2_2nd",""),"_2nd",""),(ROW(illustrator)-MIN(ROW(illustrator))+1)+10000*(COLUMN(illustrator)-MIN(COLUMN(illustrator))+1),""),1)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SMALL(IF(illustrator=SUBSTITUTE(SUBSTITUTE(H118,"2_2nd",""),"_2nd",""),(ROW(illustrator)-MIN(ROW(illustrator))+1)+10000*(COLUMN(illustrator)-MIN(COLUMN(illustrator))+1),""),1)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SMALL(IF(illustrator=SUBSTITUTE(SUBSTITUTE(H119,"2_2nd",""),"_2nd",""),(ROW(illustrator)-MIN(ROW(illustrator))+1)+10000*(COLUMN(illustrator)-MIN(COLUMN(illustrator))+1),""),1)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SMALL(IF(illustrator=SUBSTITUTE(SUBSTITUTE(H120,"2_2nd",""),"_2nd",""),(ROW(illustrator)-MIN(ROW(illustrator))+1)+10000*(COLUMN(illustrator)-MIN(COLUMN(illustrator))+1),""),1)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SMALL(IF(illustrator=SUBSTITUTE(SUBSTITUTE(H121,"2_2nd",""),"_2nd",""),(ROW(illustrator)-MIN(ROW(illustrator))+1)+10000*(COLUMN(illustrator)-MIN(COLUMN(illustrator))+1),""),1)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SMALL(IF(illustrator=SUBSTITUTE(SUBSTITUTE(H122,"2_2nd",""),"_2nd",""),(ROW(illustrator)-MIN(ROW(illustrator))+1)+10000*(COLUMN(illustrator)-MIN(COLUMN(illustrator))+1),""),1)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SMALL(IF(illustrator=SUBSTITUTE(SUBSTITUTE(H123,"2_2nd",""),"_2nd",""),(ROW(illustrator)-MIN(ROW(illustrator))+1)+10000*(COLUMN(illustrator)-MIN(COLUMN(illustrator))+1),""),1)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SMALL(IF(illustrator=SUBSTITUTE(SUBSTITUTE(H124,"2_2nd",""),"_2nd",""),(ROW(illustrator)-MIN(ROW(illustrator))+1)+10000*(COLUMN(illustrator)-MIN(COLUMN(illustrator))+1),""),1)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SMALL(IF(illustrator=SUBSTITUTE(SUBSTITUTE(H125,"2_2nd",""),"_2nd",""),(ROW(illustrator)-MIN(ROW(illustrator))+1)+10000*(COLUMN(illustrator)-MIN(COLUMN(illustrator))+1),""),1)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SMALL(IF(illustrator=SUBSTITUTE(SUBSTITUTE(H126,"2_2nd",""),"_2nd",""),(ROW(illustrator)-MIN(ROW(illustrator))+1)+10000*(COLUMN(illustrator)-MIN(COLUMN(illustrator))+1),""),1)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SMALL(IF(illustrator=SUBSTITUTE(SUBSTITUTE(H127,"2_2nd",""),"_2nd",""),(ROW(illustrator)-MIN(ROW(illustrator))+1)+10000*(COLUMN(illustrator)-MIN(COLUMN(illustrator))+1),""),1)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SMALL(IF(illustrator=SUBSTITUTE(SUBSTITUTE(H128,"2_2nd",""),"_2nd",""),(ROW(illustrator)-MIN(ROW(illustrator))+1)+10000*(COLUMN(illustrator)-MIN(COLUMN(illustrator))+1),""),1)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SMALL(IF(illustrator=SUBSTITUTE(SUBSTITUTE(H129,"2_2nd",""),"_2nd",""),(ROW(illustrator)-MIN(ROW(illustrator))+1)+10000*(COLUMN(illustrator)-MIN(COLUMN(illustrator))+1),""),1)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SMALL(IF(illustrator=SUBSTITUTE(SUBSTITUTE(H130,"2_2nd",""),"_2nd",""),(ROW(illustrator)-MIN(ROW(illustrator))+1)+10000*(COLUMN(illustrator)-MIN(COLUMN(illustrator))+1),""),1)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f t="array" aca="1" ref="R132" ca="1">SMALL(IF(illustrator=SUBSTITUTE(SUBSTITUTE(H132,"2_2nd",""),"_2nd",""),(ROW(illustrator)-MIN(ROW(illustrator))+1)+10000*(COLUMN(illustrator)-MIN(COLUMN(illustrator))+1),""),1)</f>
        <v>110133</v>
      </c>
      <c r="S132" t="str">
        <f ca="1">INDEX(illustrator!E:E,MOD(R132,10000),1)</f>
        <v>Ryan Laukat</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f t="array" aca="1" ref="R134" ca="1">SMALL(IF(illustrator=SUBSTITUTE(SUBSTITUTE(H134,"2_2nd",""),"_2nd",""),(ROW(illustrator)-MIN(ROW(illustrator))+1)+10000*(COLUMN(illustrator)-MIN(COLUMN(illustrator))+1),""),1)</f>
        <v>150105</v>
      </c>
      <c r="S134" t="str">
        <f ca="1">INDEX(illustrator!E:E,MOD(R134,10000),1)</f>
        <v>Martin Hoffmann</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SMALL(IF(illustrator=SUBSTITUTE(SUBSTITUTE(H135,"2_2nd",""),"_2nd",""),(ROW(illustrator)-MIN(ROW(illustrator))+1)+10000*(COLUMN(illustrator)-MIN(COLUMN(illustrator))+1),""),1)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SMALL(IF(illustrator=SUBSTITUTE(SUBSTITUTE(H136,"2_2nd",""),"_2nd",""),(ROW(illustrator)-MIN(ROW(illustrator))+1)+10000*(COLUMN(illustrator)-MIN(COLUMN(illustrator))+1),""),1)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SMALL(IF(illustrator=SUBSTITUTE(SUBSTITUTE(H137,"2_2nd",""),"_2nd",""),(ROW(illustrator)-MIN(ROW(illustrator))+1)+10000*(COLUMN(illustrator)-MIN(COLUMN(illustrator))+1),""),1)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SMALL(IF(illustrator=SUBSTITUTE(SUBSTITUTE(H138,"2_2nd",""),"_2nd",""),(ROW(illustrator)-MIN(ROW(illustrator))+1)+10000*(COLUMN(illustrator)-MIN(COLUMN(illustrator))+1),""),1)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SMALL(IF(illustrator=SUBSTITUTE(SUBSTITUTE(H139,"2_2nd",""),"_2nd",""),(ROW(illustrator)-MIN(ROW(illustrator))+1)+10000*(COLUMN(illustrator)-MIN(COLUMN(illustrator))+1),""),1)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SMALL(IF(illustrator=SUBSTITUTE(SUBSTITUTE(H140,"2_2nd",""),"_2nd",""),(ROW(illustrator)-MIN(ROW(illustrator))+1)+10000*(COLUMN(illustrator)-MIN(COLUMN(illustrator))+1),""),1)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SMALL(IF(illustrator=SUBSTITUTE(SUBSTITUTE(H141,"2_2nd",""),"_2nd",""),(ROW(illustrator)-MIN(ROW(illustrator))+1)+10000*(COLUMN(illustrator)-MIN(COLUMN(illustrator))+1),""),1)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SMALL(IF(illustrator=SUBSTITUTE(SUBSTITUTE(H142,"2_2nd",""),"_2nd",""),(ROW(illustrator)-MIN(ROW(illustrator))+1)+10000*(COLUMN(illustrator)-MIN(COLUMN(illustrator))+1),""),1)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SMALL(IF(illustrator=SUBSTITUTE(SUBSTITUTE(H143,"2_2nd",""),"_2nd",""),(ROW(illustrator)-MIN(ROW(illustrator))+1)+10000*(COLUMN(illustrator)-MIN(COLUMN(illustrator))+1),""),1)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SMALL(IF(illustrator=SUBSTITUTE(SUBSTITUTE(H144,"2_2nd",""),"_2nd",""),(ROW(illustrator)-MIN(ROW(illustrator))+1)+10000*(COLUMN(illustrator)-MIN(COLUMN(illustrator))+1),""),1)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SMALL(IF(illustrator=SUBSTITUTE(SUBSTITUTE(H145,"2_2nd",""),"_2nd",""),(ROW(illustrator)-MIN(ROW(illustrator))+1)+10000*(COLUMN(illustrator)-MIN(COLUMN(illustrator))+1),""),1)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SMALL(IF(illustrator=SUBSTITUTE(SUBSTITUTE(H146,"2_2nd",""),"_2nd",""),(ROW(illustrator)-MIN(ROW(illustrator))+1)+10000*(COLUMN(illustrator)-MIN(COLUMN(illustrator))+1),""),1)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SMALL(IF(illustrator=SUBSTITUTE(SUBSTITUTE(H147,"2_2nd",""),"_2nd",""),(ROW(illustrator)-MIN(ROW(illustrator))+1)+10000*(COLUMN(illustrator)-MIN(COLUMN(illustrator))+1),""),1)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SMALL(IF(illustrator=SUBSTITUTE(SUBSTITUTE(H148,"2_2nd",""),"_2nd",""),(ROW(illustrator)-MIN(ROW(illustrator))+1)+10000*(COLUMN(illustrator)-MIN(COLUMN(illustrator))+1),""),1)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SMALL(IF(illustrator=SUBSTITUTE(SUBSTITUTE(H149,"2_2nd",""),"_2nd",""),(ROW(illustrator)-MIN(ROW(illustrator))+1)+10000*(COLUMN(illustrator)-MIN(COLUMN(illustrator))+1),""),1)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SMALL(IF(illustrator=SUBSTITUTE(SUBSTITUTE(H150,"2_2nd",""),"_2nd",""),(ROW(illustrator)-MIN(ROW(illustrator))+1)+10000*(COLUMN(illustrator)-MIN(COLUMN(illustrator))+1),""),1)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SMALL(IF(illustrator=SUBSTITUTE(SUBSTITUTE(H151,"2_2nd",""),"_2nd",""),(ROW(illustrator)-MIN(ROW(illustrator))+1)+10000*(COLUMN(illustrator)-MIN(COLUMN(illustrator))+1),""),1)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SMALL(IF(illustrator=SUBSTITUTE(SUBSTITUTE(H152,"2_2nd",""),"_2nd",""),(ROW(illustrator)-MIN(ROW(illustrator))+1)+10000*(COLUMN(illustrator)-MIN(COLUMN(illustrator))+1),""),1)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SMALL(IF(illustrator=SUBSTITUTE(SUBSTITUTE(H153,"2_2nd",""),"_2nd",""),(ROW(illustrator)-MIN(ROW(illustrator))+1)+10000*(COLUMN(illustrator)-MIN(COLUMN(illustrator))+1),""),1)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SMALL(IF(illustrator=SUBSTITUTE(SUBSTITUTE(H154,"2_2nd",""),"_2nd",""),(ROW(illustrator)-MIN(ROW(illustrator))+1)+10000*(COLUMN(illustrator)-MIN(COLUMN(illustrator))+1),""),1)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SMALL(IF(illustrator=SUBSTITUTE(SUBSTITUTE(H155,"2_2nd",""),"_2nd",""),(ROW(illustrator)-MIN(ROW(illustrator))+1)+10000*(COLUMN(illustrator)-MIN(COLUMN(illustrator))+1),""),1)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SMALL(IF(illustrator=SUBSTITUTE(SUBSTITUTE(H156,"2_2nd",""),"_2nd",""),(ROW(illustrator)-MIN(ROW(illustrator))+1)+10000*(COLUMN(illustrator)-MIN(COLUMN(illustrator))+1),""),1)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SMALL(IF(illustrator=SUBSTITUTE(SUBSTITUTE(H157,"2_2nd",""),"_2nd",""),(ROW(illustrator)-MIN(ROW(illustrator))+1)+10000*(COLUMN(illustrator)-MIN(COLUMN(illustrator))+1),""),1)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SMALL(IF(illustrator=SUBSTITUTE(SUBSTITUTE(H158,"2_2nd",""),"_2nd",""),(ROW(illustrator)-MIN(ROW(illustrator))+1)+10000*(COLUMN(illustrator)-MIN(COLUMN(illustrator))+1),""),1)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SMALL(IF(illustrator=SUBSTITUTE(SUBSTITUTE(H159,"2_2nd",""),"_2nd",""),(ROW(illustrator)-MIN(ROW(illustrator))+1)+10000*(COLUMN(illustrator)-MIN(COLUMN(illustrator))+1),""),1)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SMALL(IF(illustrator=SUBSTITUTE(SUBSTITUTE(H167,"2_2nd",""),"_2nd",""),(ROW(illustrator)-MIN(ROW(illustrator))+1)+10000*(COLUMN(illustrator)-MIN(COLUMN(illustrator))+1),""),1)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SMALL(IF(illustrator=SUBSTITUTE(SUBSTITUTE(H168,"2_2nd",""),"_2nd",""),(ROW(illustrator)-MIN(ROW(illustrator))+1)+10000*(COLUMN(illustrator)-MIN(COLUMN(illustrator))+1),""),1)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SMALL(IF(illustrator=SUBSTITUTE(SUBSTITUTE(H169,"2_2nd",""),"_2nd",""),(ROW(illustrator)-MIN(ROW(illustrator))+1)+10000*(COLUMN(illustrator)-MIN(COLUMN(illustrator))+1),""),1)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SMALL(IF(illustrator=SUBSTITUTE(SUBSTITUTE(H170,"2_2nd",""),"_2nd",""),(ROW(illustrator)-MIN(ROW(illustrator))+1)+10000*(COLUMN(illustrator)-MIN(COLUMN(illustrator))+1),""),1)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SMALL(IF(illustrator=SUBSTITUTE(SUBSTITUTE(H171,"2_2nd",""),"_2nd",""),(ROW(illustrator)-MIN(ROW(illustrator))+1)+10000*(COLUMN(illustrator)-MIN(COLUMN(illustrator))+1),""),1)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SMALL(IF(illustrator=SUBSTITUTE(SUBSTITUTE(H172,"2_2nd",""),"_2nd",""),(ROW(illustrator)-MIN(ROW(illustrator))+1)+10000*(COLUMN(illustrator)-MIN(COLUMN(illustrator))+1),""),1)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SMALL(IF(illustrator=SUBSTITUTE(SUBSTITUTE(H173,"2_2nd",""),"_2nd",""),(ROW(illustrator)-MIN(ROW(illustrator))+1)+10000*(COLUMN(illustrator)-MIN(COLUMN(illustrator))+1),""),1)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f t="array" aca="1" ref="R174" ca="1">SMALL(IF(illustrator=SUBSTITUTE(SUBSTITUTE(H174,"2_2nd",""),"_2nd",""),(ROW(illustrator)-MIN(ROW(illustrator))+1)+10000*(COLUMN(illustrator)-MIN(COLUMN(illustrator))+1),""),1)</f>
        <v>20132</v>
      </c>
      <c r="S174" t="str">
        <f ca="1">INDEX(illustrator!E:E,MOD(R174,10000),1)</f>
        <v>Ryan Laukat</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f t="array" aca="1" ref="R175" ca="1">SMALL(IF(illustrator=SUBSTITUTE(SUBSTITUTE(H175,"2_2nd",""),"_2nd",""),(ROW(illustrator)-MIN(ROW(illustrator))+1)+10000*(COLUMN(illustrator)-MIN(COLUMN(illustrator))+1),""),1)</f>
        <v>30133</v>
      </c>
      <c r="S175" t="str">
        <f ca="1">INDEX(illustrator!E:E,MOD(R175,10000),1)</f>
        <v>Ryan Laukat</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f t="array" aca="1" ref="R176" ca="1">SMALL(IF(illustrator=SUBSTITUTE(SUBSTITUTE(H176,"2_2nd",""),"_2nd",""),(ROW(illustrator)-MIN(ROW(illustrator))+1)+10000*(COLUMN(illustrator)-MIN(COLUMN(illustrator))+1),""),1)</f>
        <v>40133</v>
      </c>
      <c r="S176" t="str">
        <f ca="1">INDEX(illustrator!E:E,MOD(R176,10000),1)</f>
        <v>Ryan Laukat</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f t="array" aca="1" ref="R177" ca="1">SMALL(IF(illustrator=SUBSTITUTE(SUBSTITUTE(H177,"2_2nd",""),"_2nd",""),(ROW(illustrator)-MIN(ROW(illustrator))+1)+10000*(COLUMN(illustrator)-MIN(COLUMN(illustrator))+1),""),1)</f>
        <v>20104</v>
      </c>
      <c r="S177" t="str">
        <f ca="1">INDEX(illustrator!E:E,MOD(R177,10000),1)</f>
        <v>Martin Hoffmann</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f t="array" aca="1" ref="R178" ca="1">SMALL(IF(illustrator=SUBSTITUTE(SUBSTITUTE(H178,"2_2nd",""),"_2nd",""),(ROW(illustrator)-MIN(ROW(illustrator))+1)+10000*(COLUMN(illustrator)-MIN(COLUMN(illustrator))+1),""),1)</f>
        <v>30105</v>
      </c>
      <c r="S178" t="str">
        <f ca="1">INDEX(illustrator!E:E,MOD(R178,10000),1)</f>
        <v>Martin Hoffmann</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f t="array" aca="1" ref="R179" ca="1">SMALL(IF(illustrator=SUBSTITUTE(SUBSTITUTE(H179,"2_2nd",""),"_2nd",""),(ROW(illustrator)-MIN(ROW(illustrator))+1)+10000*(COLUMN(illustrator)-MIN(COLUMN(illustrator))+1),""),1)</f>
        <v>40105</v>
      </c>
      <c r="S179" t="str">
        <f ca="1">INDEX(illustrator!E:E,MOD(R179,10000),1)</f>
        <v>Martin Hoffmann</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f t="array" aca="1" ref="R180" ca="1">SMALL(IF(illustrator=SUBSTITUTE(SUBSTITUTE(H180,"2_2nd",""),"_2nd",""),(ROW(illustrator)-MIN(ROW(illustrator))+1)+10000*(COLUMN(illustrator)-MIN(COLUMN(illustrator))+1),""),1)</f>
        <v>20018</v>
      </c>
      <c r="S180" t="str">
        <f ca="1">INDEX(illustrator!E:E,MOD(R180,10000),1)</f>
        <v>Claus Stephan</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SMALL(IF(illustrator=SUBSTITUTE(SUBSTITUTE(H181,"2_2nd",""),"_2nd",""),(ROW(illustrator)-MIN(ROW(illustrator))+1)+10000*(COLUMN(illustrator)-MIN(COLUMN(illustrator))+1),""),1)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SMALL(IF(illustrator=SUBSTITUTE(SUBSTITUTE(H182,"2_2nd",""),"_2nd",""),(ROW(illustrator)-MIN(ROW(illustrator))+1)+10000*(COLUMN(illustrator)-MIN(COLUMN(illustrator))+1),""),1)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SMALL(IF(illustrator=SUBSTITUTE(SUBSTITUTE(H183,"2_2nd",""),"_2nd",""),(ROW(illustrator)-MIN(ROW(illustrator))+1)+10000*(COLUMN(illustrator)-MIN(COLUMN(illustrator))+1),""),1)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SMALL(IF(illustrator=SUBSTITUTE(SUBSTITUTE(H184,"2_2nd",""),"_2nd",""),(ROW(illustrator)-MIN(ROW(illustrator))+1)+10000*(COLUMN(illustrator)-MIN(COLUMN(illustrator))+1),""),1)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SMALL(IF(illustrator=SUBSTITUTE(H185,"_2nd",""),(ROW(illustrator)-MIN(ROW(illustrator))+1)+10000*(COLUMN(illustrator)-MIN(COLUMN(illustrator))+1),""),1)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SMALL(IF(illustrator=SUBSTITUTE(H186,"_2nd",""),(ROW(illustrator)-MIN(ROW(illustrator))+1)+10000*(COLUMN(illustrator)-MIN(COLUMN(illustrator))+1),""),1)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SMALL(IF(illustrator=SUBSTITUTE(H187,"_2nd",""),(ROW(illustrator)-MIN(ROW(illustrator))+1)+10000*(COLUMN(illustrator)-MIN(COLUMN(illustrator))+1),""),1)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SMALL(IF(illustrator=SUBSTITUTE(H188,"_2nd",""),(ROW(illustrator)-MIN(ROW(illustrator))+1)+10000*(COLUMN(illustrator)-MIN(COLUMN(illustrator))+1),""),1)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SMALL(IF(illustrator=SUBSTITUTE(H189,"_2nd",""),(ROW(illustrator)-MIN(ROW(illustrator))+1)+10000*(COLUMN(illustrator)-MIN(COLUMN(illustrator))+1),""),1)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SMALL(IF(illustrator=SUBSTITUTE(H190,"_2nd",""),(ROW(illustrator)-MIN(ROW(illustrator))+1)+10000*(COLUMN(illustrator)-MIN(COLUMN(illustrator))+1),""),1)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SMALL(IF(illustrator=SUBSTITUTE(H191,"_2nd",""),(ROW(illustrator)-MIN(ROW(illustrator))+1)+10000*(COLUMN(illustrator)-MIN(COLUMN(illustrator))+1),""),1)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SMALL(IF(illustrator=SUBSTITUTE(H192,"_2nd",""),(ROW(illustrator)-MIN(ROW(illustrator))+1)+10000*(COLUMN(illustrator)-MIN(COLUMN(illustrator))+1),""),1)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SMALL(IF(illustrator=SUBSTITUTE(H193,"_2nd",""),(ROW(illustrator)-MIN(ROW(illustrator))+1)+10000*(COLUMN(illustrator)-MIN(COLUMN(illustrator))+1),""),1)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SMALL(IF(illustrator=SUBSTITUTE(H194,"_2nd",""),(ROW(illustrator)-MIN(ROW(illustrator))+1)+10000*(COLUMN(illustrator)-MIN(COLUMN(illustrator))+1),""),1)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SMALL(IF(illustrator=SUBSTITUTE(H195,"_2nd",""),(ROW(illustrator)-MIN(ROW(illustrator))+1)+10000*(COLUMN(illustrator)-MIN(COLUMN(illustrator))+1),""),1)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SMALL(IF(illustrator=SUBSTITUTE(H196,"_2nd",""),(ROW(illustrator)-MIN(ROW(illustrator))+1)+10000*(COLUMN(illustrator)-MIN(COLUMN(illustrator))+1),""),1)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SMALL(IF(illustrator=SUBSTITUTE(H197,"_2nd",""),(ROW(illustrator)-MIN(ROW(illustrator))+1)+10000*(COLUMN(illustrator)-MIN(COLUMN(illustrator))+1),""),1)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SMALL(IF(illustrator=SUBSTITUTE(H198,"_2nd",""),(ROW(illustrator)-MIN(ROW(illustrator))+1)+10000*(COLUMN(illustrator)-MIN(COLUMN(illustrator))+1),""),1)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SMALL(IF(illustrator=SUBSTITUTE(H199,"_2nd",""),(ROW(illustrator)-MIN(ROW(illustrator))+1)+10000*(COLUMN(illustrator)-MIN(COLUMN(illustrator))+1),""),1)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SMALL(IF(illustrator=SUBSTITUTE(H200,"_2nd",""),(ROW(illustrator)-MIN(ROW(illustrator))+1)+10000*(COLUMN(illustrator)-MIN(COLUMN(illustrator))+1),""),1)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SMALL(IF(illustrator=SUBSTITUTE(H201,"_2nd",""),(ROW(illustrator)-MIN(ROW(illustrator))+1)+10000*(COLUMN(illustrator)-MIN(COLUMN(illustrator))+1),""),1)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SMALL(IF(illustrator=SUBSTITUTE(H202,"_2nd",""),(ROW(illustrator)-MIN(ROW(illustrator))+1)+10000*(COLUMN(illustrator)-MIN(COLUMN(illustrator))+1),""),1)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SMALL(IF(illustrator=SUBSTITUTE(H203,"_2nd",""),(ROW(illustrator)-MIN(ROW(illustrator))+1)+10000*(COLUMN(illustrator)-MIN(COLUMN(illustrator))+1),""),1)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SMALL(IF(illustrator=SUBSTITUTE(H204,"_2nd",""),(ROW(illustrator)-MIN(ROW(illustrator))+1)+10000*(COLUMN(illustrator)-MIN(COLUMN(illustrator))+1),""),1)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SMALL(IF(illustrator=SUBSTITUTE(H205,"_2nd",""),(ROW(illustrator)-MIN(ROW(illustrator))+1)+10000*(COLUMN(illustrator)-MIN(COLUMN(illustrator))+1),""),1)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SMALL(IF(illustrator=SUBSTITUTE(H206,"_2nd",""),(ROW(illustrator)-MIN(ROW(illustrator))+1)+10000*(COLUMN(illustrator)-MIN(COLUMN(illustrator))+1),""),1)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SMALL(IF(illustrator=SUBSTITUTE(H207,"_2nd",""),(ROW(illustrator)-MIN(ROW(illustrator))+1)+10000*(COLUMN(illustrator)-MIN(COLUMN(illustrator))+1),""),1)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SMALL(IF(illustrator=SUBSTITUTE(H208,"_2nd",""),(ROW(illustrator)-MIN(ROW(illustrator))+1)+10000*(COLUMN(illustrator)-MIN(COLUMN(illustrator))+1),""),1)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SMALL(IF(illustrator=SUBSTITUTE(H209,"_2nd",""),(ROW(illustrator)-MIN(ROW(illustrator))+1)+10000*(COLUMN(illustrator)-MIN(COLUMN(illustrator))+1),""),1)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SMALL(IF(illustrator=SUBSTITUTE(H210,"_2nd",""),(ROW(illustrator)-MIN(ROW(illustrator))+1)+10000*(COLUMN(illustrator)-MIN(COLUMN(illustrator))+1),""),1)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SMALL(IF(illustrator=SUBSTITUTE(H211,"_2nd",""),(ROW(illustrator)-MIN(ROW(illustrator))+1)+10000*(COLUMN(illustrator)-MIN(COLUMN(illustrator))+1),""),1)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SMALL(IF(illustrator=SUBSTITUTE(H212,"_2nd",""),(ROW(illustrator)-MIN(ROW(illustrator))+1)+10000*(COLUMN(illustrator)-MIN(COLUMN(illustrator))+1),""),1)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SMALL(IF(illustrator=SUBSTITUTE(H213,"_2nd",""),(ROW(illustrator)-MIN(ROW(illustrator))+1)+10000*(COLUMN(illustrator)-MIN(COLUMN(illustrator))+1),""),1)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SMALL(IF(illustrator=SUBSTITUTE(H214,"_2nd",""),(ROW(illustrator)-MIN(ROW(illustrator))+1)+10000*(COLUMN(illustrator)-MIN(COLUMN(illustrator))+1),""),1)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SMALL(IF(illustrator=SUBSTITUTE(H215,"_2nd",""),(ROW(illustrator)-MIN(ROW(illustrator))+1)+10000*(COLUMN(illustrator)-MIN(COLUMN(illustrator))+1),""),1)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SMALL(IF(illustrator=SUBSTITUTE(H216,"_2nd",""),(ROW(illustrator)-MIN(ROW(illustrator))+1)+10000*(COLUMN(illustrator)-MIN(COLUMN(illustrator))+1),""),1)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SMALL(IF(illustrator=SUBSTITUTE(H217,"_2nd",""),(ROW(illustrator)-MIN(ROW(illustrator))+1)+10000*(COLUMN(illustrator)-MIN(COLUMN(illustrator))+1),""),1)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SMALL(IF(illustrator=SUBSTITUTE(H218,"_2nd",""),(ROW(illustrator)-MIN(ROW(illustrator))+1)+10000*(COLUMN(illustrator)-MIN(COLUMN(illustrator))+1),""),1)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SMALL(IF(illustrator=SUBSTITUTE(H219,"_2nd",""),(ROW(illustrator)-MIN(ROW(illustrator))+1)+10000*(COLUMN(illustrator)-MIN(COLUMN(illustrator))+1),""),1)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SMALL(IF(illustrator=SUBSTITUTE(H220,"_2nd",""),(ROW(illustrator)-MIN(ROW(illustrator))+1)+10000*(COLUMN(illustrator)-MIN(COLUMN(illustrator))+1),""),1)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SMALL(IF(illustrator=SUBSTITUTE(H221,"_2nd",""),(ROW(illustrator)-MIN(ROW(illustrator))+1)+10000*(COLUMN(illustrator)-MIN(COLUMN(illustrator))+1),""),1)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SMALL(IF(illustrator=SUBSTITUTE(H222,"_2nd",""),(ROW(illustrator)-MIN(ROW(illustrator))+1)+10000*(COLUMN(illustrator)-MIN(COLUMN(illustrator))+1),""),1)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SMALL(IF(illustrator=SUBSTITUTE(H223,"_2nd",""),(ROW(illustrator)-MIN(ROW(illustrator))+1)+10000*(COLUMN(illustrator)-MIN(COLUMN(illustrator))+1),""),1)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SMALL(IF(illustrator=SUBSTITUTE(H224,"_2nd",""),(ROW(illustrator)-MIN(ROW(illustrator))+1)+10000*(COLUMN(illustrator)-MIN(COLUMN(illustrator))+1),""),1)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SMALL(IF(illustrator=SUBSTITUTE(H225,"_2nd",""),(ROW(illustrator)-MIN(ROW(illustrator))+1)+10000*(COLUMN(illustrator)-MIN(COLUMN(illustrator))+1),""),1)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SMALL(IF(illustrator=SUBSTITUTE(H226,"_2nd",""),(ROW(illustrator)-MIN(ROW(illustrator))+1)+10000*(COLUMN(illustrator)-MIN(COLUMN(illustrator))+1),""),1)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SMALL(IF(illustrator=SUBSTITUTE(H227,"_2nd",""),(ROW(illustrator)-MIN(ROW(illustrator))+1)+10000*(COLUMN(illustrator)-MIN(COLUMN(illustrator))+1),""),1)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SMALL(IF(illustrator=SUBSTITUTE(H228,"_2nd",""),(ROW(illustrator)-MIN(ROW(illustrator))+1)+10000*(COLUMN(illustrator)-MIN(COLUMN(illustrator))+1),""),1)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SMALL(IF(illustrator=SUBSTITUTE(H229,"_2nd",""),(ROW(illustrator)-MIN(ROW(illustrator))+1)+10000*(COLUMN(illustrator)-MIN(COLUMN(illustrator))+1),""),1)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SMALL(IF(illustrator=SUBSTITUTE(H230,"_2nd",""),(ROW(illustrator)-MIN(ROW(illustrator))+1)+10000*(COLUMN(illustrator)-MIN(COLUMN(illustrator))+1),""),1)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SMALL(IF(illustrator=SUBSTITUTE(H231,"_2nd",""),(ROW(illustrator)-MIN(ROW(illustrator))+1)+10000*(COLUMN(illustrator)-MIN(COLUMN(illustrator))+1),""),1)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SMALL(IF(illustrator=SUBSTITUTE(H232,"_2nd",""),(ROW(illustrator)-MIN(ROW(illustrator))+1)+10000*(COLUMN(illustrator)-MIN(COLUMN(illustrator))+1),""),1)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SMALL(IF(illustrator=SUBSTITUTE(H233,"_2nd",""),(ROW(illustrator)-MIN(ROW(illustrator))+1)+10000*(COLUMN(illustrator)-MIN(COLUMN(illustrator))+1),""),1)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SMALL(IF(illustrator=SUBSTITUTE(H234,"_2nd",""),(ROW(illustrator)-MIN(ROW(illustrator))+1)+10000*(COLUMN(illustrator)-MIN(COLUMN(illustrator))+1),""),1)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SMALL(IF(illustrator=SUBSTITUTE(H235,"_2nd",""),(ROW(illustrator)-MIN(ROW(illustrator))+1)+10000*(COLUMN(illustrator)-MIN(COLUMN(illustrator))+1),""),1)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SMALL(IF(illustrator=SUBSTITUTE(H236,"_2nd",""),(ROW(illustrator)-MIN(ROW(illustrator))+1)+10000*(COLUMN(illustrator)-MIN(COLUMN(illustrator))+1),""),1)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SMALL(IF(illustrator=SUBSTITUTE(H237,"_2nd",""),(ROW(illustrator)-MIN(ROW(illustrator))+1)+10000*(COLUMN(illustrator)-MIN(COLUMN(illustrator))+1),""),1)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SMALL(IF(illustrator=SUBSTITUTE(H238,"_2nd",""),(ROW(illustrator)-MIN(ROW(illustrator))+1)+10000*(COLUMN(illustrator)-MIN(COLUMN(illustrator))+1),""),1)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SMALL(IF(illustrator=SUBSTITUTE(H239,"_2nd",""),(ROW(illustrator)-MIN(ROW(illustrator))+1)+10000*(COLUMN(illustrator)-MIN(COLUMN(illustrator))+1),""),1)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SMALL(IF(illustrator=SUBSTITUTE(H240,"_2nd",""),(ROW(illustrator)-MIN(ROW(illustrator))+1)+10000*(COLUMN(illustrator)-MIN(COLUMN(illustrator))+1),""),1)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SMALL(IF(illustrator=SUBSTITUTE(H241,"_2nd",""),(ROW(illustrator)-MIN(ROW(illustrator))+1)+10000*(COLUMN(illustrator)-MIN(COLUMN(illustrator))+1),""),1)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SMALL(IF(illustrator=SUBSTITUTE(H242,"_2nd",""),(ROW(illustrator)-MIN(ROW(illustrator))+1)+10000*(COLUMN(illustrator)-MIN(COLUMN(illustrator))+1),""),1)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SMALL(IF(illustrator=SUBSTITUTE(H243,"_2nd",""),(ROW(illustrator)-MIN(ROW(illustrator))+1)+10000*(COLUMN(illustrator)-MIN(COLUMN(illustrator))+1),""),1)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SMALL(IF(illustrator=SUBSTITUTE(H244,"_2nd",""),(ROW(illustrator)-MIN(ROW(illustrator))+1)+10000*(COLUMN(illustrator)-MIN(COLUMN(illustrator))+1),""),1)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SMALL(IF(illustrator=SUBSTITUTE(H245,"_2nd",""),(ROW(illustrator)-MIN(ROW(illustrator))+1)+10000*(COLUMN(illustrator)-MIN(COLUMN(illustrator))+1),""),1)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SMALL(IF(illustrator=SUBSTITUTE(H246,"_2nd",""),(ROW(illustrator)-MIN(ROW(illustrator))+1)+10000*(COLUMN(illustrator)-MIN(COLUMN(illustrator))+1),""),1)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SMALL(IF(illustrator=SUBSTITUTE(H247,"_2nd",""),(ROW(illustrator)-MIN(ROW(illustrator))+1)+10000*(COLUMN(illustrator)-MIN(COLUMN(illustrator))+1),""),1)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SMALL(IF(illustrator=SUBSTITUTE(H248,"_2nd",""),(ROW(illustrator)-MIN(ROW(illustrator))+1)+10000*(COLUMN(illustrator)-MIN(COLUMN(illustrator))+1),""),1)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SMALL(IF(illustrator=SUBSTITUTE(H249,"_2nd",""),(ROW(illustrator)-MIN(ROW(illustrator))+1)+10000*(COLUMN(illustrator)-MIN(COLUMN(illustrator))+1),""),1)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SMALL(IF(illustrator=SUBSTITUTE(H250,"_2nd",""),(ROW(illustrator)-MIN(ROW(illustrator))+1)+10000*(COLUMN(illustrator)-MIN(COLUMN(illustrator))+1),""),1)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SMALL(IF(illustrator=SUBSTITUTE(H251,"_2nd",""),(ROW(illustrator)-MIN(ROW(illustrator))+1)+10000*(COLUMN(illustrator)-MIN(COLUMN(illustrator))+1),""),1)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SMALL(IF(illustrator=SUBSTITUTE(H252,"_2nd",""),(ROW(illustrator)-MIN(ROW(illustrator))+1)+10000*(COLUMN(illustrator)-MIN(COLUMN(illustrator))+1),""),1)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SMALL(IF(illustrator=SUBSTITUTE(H253,"_2nd",""),(ROW(illustrator)-MIN(ROW(illustrator))+1)+10000*(COLUMN(illustrator)-MIN(COLUMN(illustrator))+1),""),1)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SMALL(IF(illustrator=SUBSTITUTE(H254,"_2nd",""),(ROW(illustrator)-MIN(ROW(illustrator))+1)+10000*(COLUMN(illustrator)-MIN(COLUMN(illustrator))+1),""),1)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SMALL(IF(illustrator=SUBSTITUTE(H255,"_2nd",""),(ROW(illustrator)-MIN(ROW(illustrator))+1)+10000*(COLUMN(illustrator)-MIN(COLUMN(illustrator))+1),""),1)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SMALL(IF(illustrator=SUBSTITUTE(H256,"_2nd",""),(ROW(illustrator)-MIN(ROW(illustrator))+1)+10000*(COLUMN(illustrator)-MIN(COLUMN(illustrator))+1),""),1)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SMALL(IF(illustrator=SUBSTITUTE(H257,"_2nd",""),(ROW(illustrator)-MIN(ROW(illustrator))+1)+10000*(COLUMN(illustrator)-MIN(COLUMN(illustrator))+1),""),1)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SMALL(IF(illustrator=SUBSTITUTE(H258,"_2nd",""),(ROW(illustrator)-MIN(ROW(illustrator))+1)+10000*(COLUMN(illustrator)-MIN(COLUMN(illustrator))+1),""),1)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SMALL(IF(illustrator=SUBSTITUTE(H259,"_2nd",""),(ROW(illustrator)-MIN(ROW(illustrator))+1)+10000*(COLUMN(illustrator)-MIN(COLUMN(illustrator))+1),""),1)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SMALL(IF(illustrator=SUBSTITUTE(H260,"_2nd",""),(ROW(illustrator)-MIN(ROW(illustrator))+1)+10000*(COLUMN(illustrator)-MIN(COLUMN(illustrator))+1),""),1)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SMALL(IF(illustrator=SUBSTITUTE(H261,"_2nd",""),(ROW(illustrator)-MIN(ROW(illustrator))+1)+10000*(COLUMN(illustrator)-MIN(COLUMN(illustrator))+1),""),1)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SMALL(IF(illustrator=SUBSTITUTE(H262,"_2nd",""),(ROW(illustrator)-MIN(ROW(illustrator))+1)+10000*(COLUMN(illustrator)-MIN(COLUMN(illustrator))+1),""),1)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SMALL(IF(illustrator=SUBSTITUTE(H263,"_2nd",""),(ROW(illustrator)-MIN(ROW(illustrator))+1)+10000*(COLUMN(illustrator)-MIN(COLUMN(illustrator))+1),""),1)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SMALL(IF(illustrator=SUBSTITUTE(H264,"_2nd",""),(ROW(illustrator)-MIN(ROW(illustrator))+1)+10000*(COLUMN(illustrator)-MIN(COLUMN(illustrator))+1),""),1)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SMALL(IF(illustrator=SUBSTITUTE(H265,"_2nd",""),(ROW(illustrator)-MIN(ROW(illustrator))+1)+10000*(COLUMN(illustrator)-MIN(COLUMN(illustrator))+1),""),1)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SMALL(IF(illustrator=SUBSTITUTE(H266,"_2nd",""),(ROW(illustrator)-MIN(ROW(illustrator))+1)+10000*(COLUMN(illustrator)-MIN(COLUMN(illustrator))+1),""),1)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SMALL(IF(illustrator=SUBSTITUTE(H267,"_2nd",""),(ROW(illustrator)-MIN(ROW(illustrator))+1)+10000*(COLUMN(illustrator)-MIN(COLUMN(illustrator))+1),""),1)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SMALL(IF(illustrator=SUBSTITUTE(H268,"_2nd",""),(ROW(illustrator)-MIN(ROW(illustrator))+1)+10000*(COLUMN(illustrator)-MIN(COLUMN(illustrator))+1),""),1)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SMALL(IF(illustrator=SUBSTITUTE(H269,"_2nd",""),(ROW(illustrator)-MIN(ROW(illustrator))+1)+10000*(COLUMN(illustrator)-MIN(COLUMN(illustrator))+1),""),1)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SMALL(IF(illustrator=SUBSTITUTE(H270,"_2nd",""),(ROW(illustrator)-MIN(ROW(illustrator))+1)+10000*(COLUMN(illustrator)-MIN(COLUMN(illustrator))+1),""),1)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SMALL(IF(illustrator=SUBSTITUTE(H271,"_2nd",""),(ROW(illustrator)-MIN(ROW(illustrator))+1)+10000*(COLUMN(illustrator)-MIN(COLUMN(illustrator))+1),""),1)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SMALL(IF(illustrator=SUBSTITUTE(H272,"_2nd",""),(ROW(illustrator)-MIN(ROW(illustrator))+1)+10000*(COLUMN(illustrator)-MIN(COLUMN(illustrator))+1),""),1)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SMALL(IF(illustrator=SUBSTITUTE(H273,"_2nd",""),(ROW(illustrator)-MIN(ROW(illustrator))+1)+10000*(COLUMN(illustrator)-MIN(COLUMN(illustrator))+1),""),1)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SMALL(IF(illustrator=SUBSTITUTE(H274,"_2nd",""),(ROW(illustrator)-MIN(ROW(illustrator))+1)+10000*(COLUMN(illustrator)-MIN(COLUMN(illustrator))+1),""),1)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SMALL(IF(illustrator=SUBSTITUTE(H275,"_2nd",""),(ROW(illustrator)-MIN(ROW(illustrator))+1)+10000*(COLUMN(illustrator)-MIN(COLUMN(illustrator))+1),""),1)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SMALL(IF(illustrator=SUBSTITUTE(H276,"_2nd",""),(ROW(illustrator)-MIN(ROW(illustrator))+1)+10000*(COLUMN(illustrator)-MIN(COLUMN(illustrator))+1),""),1)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SMALL(IF(illustrator=SUBSTITUTE(H277,"_2nd",""),(ROW(illustrator)-MIN(ROW(illustrator))+1)+10000*(COLUMN(illustrator)-MIN(COLUMN(illustrator))+1),""),1)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SMALL(IF(illustrator=SUBSTITUTE(H278,"_2nd",""),(ROW(illustrator)-MIN(ROW(illustrator))+1)+10000*(COLUMN(illustrator)-MIN(COLUMN(illustrator))+1),""),1)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SMALL(IF(illustrator=SUBSTITUTE(H279,"_2nd",""),(ROW(illustrator)-MIN(ROW(illustrator))+1)+10000*(COLUMN(illustrator)-MIN(COLUMN(illustrator))+1),""),1)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SMALL(IF(illustrator=SUBSTITUTE(H280,"_2nd",""),(ROW(illustrator)-MIN(ROW(illustrator))+1)+10000*(COLUMN(illustrator)-MIN(COLUMN(illustrator))+1),""),1)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SMALL(IF(illustrator=SUBSTITUTE(H281,"_2nd",""),(ROW(illustrator)-MIN(ROW(illustrator))+1)+10000*(COLUMN(illustrator)-MIN(COLUMN(illustrator))+1),""),1)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SMALL(IF(illustrator=SUBSTITUTE(H282,"_2nd",""),(ROW(illustrator)-MIN(ROW(illustrator))+1)+10000*(COLUMN(illustrator)-MIN(COLUMN(illustrator))+1),""),1)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SMALL(IF(illustrator=SUBSTITUTE(H283,"_2nd",""),(ROW(illustrator)-MIN(ROW(illustrator))+1)+10000*(COLUMN(illustrator)-MIN(COLUMN(illustrator))+1),""),1)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SMALL(IF(illustrator=SUBSTITUTE(H284,"_2nd",""),(ROW(illustrator)-MIN(ROW(illustrator))+1)+10000*(COLUMN(illustrator)-MIN(COLUMN(illustrator))+1),""),1)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SMALL(IF(illustrator=SUBSTITUTE(H285,"_2nd",""),(ROW(illustrator)-MIN(ROW(illustrator))+1)+10000*(COLUMN(illustrator)-MIN(COLUMN(illustrator))+1),""),1)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SMALL(IF(illustrator=SUBSTITUTE(H286,"_2nd",""),(ROW(illustrator)-MIN(ROW(illustrator))+1)+10000*(COLUMN(illustrator)-MIN(COLUMN(illustrator))+1),""),1)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SMALL(IF(illustrator=SUBSTITUTE(H287,"_2nd",""),(ROW(illustrator)-MIN(ROW(illustrator))+1)+10000*(COLUMN(illustrator)-MIN(COLUMN(illustrator))+1),""),1)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SMALL(IF(illustrator=SUBSTITUTE(H288,"_2nd",""),(ROW(illustrator)-MIN(ROW(illustrator))+1)+10000*(COLUMN(illustrator)-MIN(COLUMN(illustrator))+1),""),1)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SMALL(IF(illustrator=SUBSTITUTE(H289,"_2nd",""),(ROW(illustrator)-MIN(ROW(illustrator))+1)+10000*(COLUMN(illustrator)-MIN(COLUMN(illustrator))+1),""),1)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SMALL(IF(illustrator=SUBSTITUTE(H290,"_2nd",""),(ROW(illustrator)-MIN(ROW(illustrator))+1)+10000*(COLUMN(illustrator)-MIN(COLUMN(illustrator))+1),""),1)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SMALL(IF(illustrator=SUBSTITUTE(H291,"_2nd",""),(ROW(illustrator)-MIN(ROW(illustrator))+1)+10000*(COLUMN(illustrator)-MIN(COLUMN(illustrator))+1),""),1)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SMALL(IF(illustrator=SUBSTITUTE(H292,"_2nd",""),(ROW(illustrator)-MIN(ROW(illustrator))+1)+10000*(COLUMN(illustrator)-MIN(COLUMN(illustrator))+1),""),1)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SMALL(IF(illustrator=SUBSTITUTE(H293,"_2nd",""),(ROW(illustrator)-MIN(ROW(illustrator))+1)+10000*(COLUMN(illustrator)-MIN(COLUMN(illustrator))+1),""),1)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SMALL(IF(illustrator=SUBSTITUTE(H294,"_2nd",""),(ROW(illustrator)-MIN(ROW(illustrator))+1)+10000*(COLUMN(illustrator)-MIN(COLUMN(illustrator))+1),""),1)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SMALL(IF(illustrator=SUBSTITUTE(H295,"_2nd",""),(ROW(illustrator)-MIN(ROW(illustrator))+1)+10000*(COLUMN(illustrator)-MIN(COLUMN(illustrator))+1),""),1)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SMALL(IF(illustrator=SUBSTITUTE(H296,"_2nd",""),(ROW(illustrator)-MIN(ROW(illustrator))+1)+10000*(COLUMN(illustrator)-MIN(COLUMN(illustrator))+1),""),1)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SMALL(IF(illustrator=SUBSTITUTE(H297,"_2nd",""),(ROW(illustrator)-MIN(ROW(illustrator))+1)+10000*(COLUMN(illustrator)-MIN(COLUMN(illustrator))+1),""),1)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SMALL(IF(illustrator=SUBSTITUTE(H298,"_2nd",""),(ROW(illustrator)-MIN(ROW(illustrator))+1)+10000*(COLUMN(illustrator)-MIN(COLUMN(illustrator))+1),""),1)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SMALL(IF(illustrator=SUBSTITUTE(H299,"_2nd",""),(ROW(illustrator)-MIN(ROW(illustrator))+1)+10000*(COLUMN(illustrator)-MIN(COLUMN(illustrator))+1),""),1)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SMALL(IF(illustrator=SUBSTITUTE(H300,"_2nd",""),(ROW(illustrator)-MIN(ROW(illustrator))+1)+10000*(COLUMN(illustrator)-MIN(COLUMN(illustrator))+1),""),1)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SMALL(IF(illustrator=SUBSTITUTE(H301,"_2nd",""),(ROW(illustrator)-MIN(ROW(illustrator))+1)+10000*(COLUMN(illustrator)-MIN(COLUMN(illustrator))+1),""),1)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SMALL(IF(illustrator=SUBSTITUTE(H302,"_2nd",""),(ROW(illustrator)-MIN(ROW(illustrator))+1)+10000*(COLUMN(illustrator)-MIN(COLUMN(illustrator))+1),""),1)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SMALL(IF(illustrator=SUBSTITUTE(H303,"_2nd",""),(ROW(illustrator)-MIN(ROW(illustrator))+1)+10000*(COLUMN(illustrator)-MIN(COLUMN(illustrator))+1),""),1)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SMALL(IF(illustrator=SUBSTITUTE(H304,"_2nd",""),(ROW(illustrator)-MIN(ROW(illustrator))+1)+10000*(COLUMN(illustrator)-MIN(COLUMN(illustrator))+1),""),1)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SMALL(IF(illustrator=SUBSTITUTE(H305,"_2nd",""),(ROW(illustrator)-MIN(ROW(illustrator))+1)+10000*(COLUMN(illustrator)-MIN(COLUMN(illustrator))+1),""),1)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SMALL(IF(illustrator=SUBSTITUTE(H306,"_2nd",""),(ROW(illustrator)-MIN(ROW(illustrator))+1)+10000*(COLUMN(illustrator)-MIN(COLUMN(illustrator))+1),""),1)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SMALL(IF(illustrator=SUBSTITUTE(H307,"_2nd",""),(ROW(illustrator)-MIN(ROW(illustrator))+1)+10000*(COLUMN(illustrator)-MIN(COLUMN(illustrator))+1),""),1)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SMALL(IF(illustrator=SUBSTITUTE(H308,"_2nd",""),(ROW(illustrator)-MIN(ROW(illustrator))+1)+10000*(COLUMN(illustrator)-MIN(COLUMN(illustrator))+1),""),1)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SMALL(IF(illustrator=SUBSTITUTE(H309,"_2nd",""),(ROW(illustrator)-MIN(ROW(illustrator))+1)+10000*(COLUMN(illustrator)-MIN(COLUMN(illustrator))+1),""),1)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SMALL(IF(illustrator=SUBSTITUTE(H310,"_2nd",""),(ROW(illustrator)-MIN(ROW(illustrator))+1)+10000*(COLUMN(illustrator)-MIN(COLUMN(illustrator))+1),""),1)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SMALL(IF(illustrator=SUBSTITUTE(H311,"_2nd",""),(ROW(illustrator)-MIN(ROW(illustrator))+1)+10000*(COLUMN(illustrator)-MIN(COLUMN(illustrator))+1),""),1)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SMALL(IF(illustrator=SUBSTITUTE(H312,"_2nd",""),(ROW(illustrator)-MIN(ROW(illustrator))+1)+10000*(COLUMN(illustrator)-MIN(COLUMN(illustrator))+1),""),1)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SMALL(IF(illustrator=SUBSTITUTE(H313,"_2nd",""),(ROW(illustrator)-MIN(ROW(illustrator))+1)+10000*(COLUMN(illustrator)-MIN(COLUMN(illustrator))+1),""),1)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SMALL(IF(illustrator=SUBSTITUTE(H314,"_2nd",""),(ROW(illustrator)-MIN(ROW(illustrator))+1)+10000*(COLUMN(illustrator)-MIN(COLUMN(illustrator))+1),""),1)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SMALL(IF(illustrator=SUBSTITUTE(H315,"_2nd",""),(ROW(illustrator)-MIN(ROW(illustrator))+1)+10000*(COLUMN(illustrator)-MIN(COLUMN(illustrator))+1),""),1)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SMALL(IF(illustrator=SUBSTITUTE(H316,"_2nd",""),(ROW(illustrator)-MIN(ROW(illustrator))+1)+10000*(COLUMN(illustrator)-MIN(COLUMN(illustrator))+1),""),1)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SMALL(IF(illustrator=SUBSTITUTE(H317,"_2nd",""),(ROW(illustrator)-MIN(ROW(illustrator))+1)+10000*(COLUMN(illustrator)-MIN(COLUMN(illustrator))+1),""),1)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SMALL(IF(illustrator=SUBSTITUTE(H318,"_2nd",""),(ROW(illustrator)-MIN(ROW(illustrator))+1)+10000*(COLUMN(illustrator)-MIN(COLUMN(illustrator))+1),""),1)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SMALL(IF(illustrator=SUBSTITUTE(H319,"_2nd",""),(ROW(illustrator)-MIN(ROW(illustrator))+1)+10000*(COLUMN(illustrator)-MIN(COLUMN(illustrator))+1),""),1)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SMALL(IF(illustrator=SUBSTITUTE(H320,"_2nd",""),(ROW(illustrator)-MIN(ROW(illustrator))+1)+10000*(COLUMN(illustrator)-MIN(COLUMN(illustrator))+1),""),1)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SMALL(IF(illustrator=SUBSTITUTE(H321,"_2nd",""),(ROW(illustrator)-MIN(ROW(illustrator))+1)+10000*(COLUMN(illustrator)-MIN(COLUMN(illustrator))+1),""),1)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SMALL(IF(illustrator=SUBSTITUTE(H322,"_2nd",""),(ROW(illustrator)-MIN(ROW(illustrator))+1)+10000*(COLUMN(illustrator)-MIN(COLUMN(illustrator))+1),""),1)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SMALL(IF(illustrator=SUBSTITUTE(H323,"_2nd",""),(ROW(illustrator)-MIN(ROW(illustrator))+1)+10000*(COLUMN(illustrator)-MIN(COLUMN(illustrator))+1),""),1)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SMALL(IF(illustrator=SUBSTITUTE(H324,"_2nd",""),(ROW(illustrator)-MIN(ROW(illustrator))+1)+10000*(COLUMN(illustrator)-MIN(COLUMN(illustrator))+1),""),1)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SMALL(IF(illustrator=SUBSTITUTE(H325,"_2nd",""),(ROW(illustrator)-MIN(ROW(illustrator))+1)+10000*(COLUMN(illustrator)-MIN(COLUMN(illustrator))+1),""),1)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SMALL(IF(illustrator=SUBSTITUTE(H326,"_2nd",""),(ROW(illustrator)-MIN(ROW(illustrator))+1)+10000*(COLUMN(illustrator)-MIN(COLUMN(illustrator))+1),""),1)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SMALL(IF(illustrator=SUBSTITUTE(H327,"_2nd",""),(ROW(illustrator)-MIN(ROW(illustrator))+1)+10000*(COLUMN(illustrator)-MIN(COLUMN(illustrator))+1),""),1)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SMALL(IF(illustrator=SUBSTITUTE(H328,"_2nd",""),(ROW(illustrator)-MIN(ROW(illustrator))+1)+10000*(COLUMN(illustrator)-MIN(COLUMN(illustrator))+1),""),1)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SMALL(IF(illustrator=SUBSTITUTE(H329,"_2nd",""),(ROW(illustrator)-MIN(ROW(illustrator))+1)+10000*(COLUMN(illustrator)-MIN(COLUMN(illustrator))+1),""),1)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SMALL(IF(illustrator=SUBSTITUTE(H330,"_2nd",""),(ROW(illustrator)-MIN(ROW(illustrator))+1)+10000*(COLUMN(illustrator)-MIN(COLUMN(illustrator))+1),""),1)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SMALL(IF(illustrator=SUBSTITUTE(H331,"_2nd",""),(ROW(illustrator)-MIN(ROW(illustrator))+1)+10000*(COLUMN(illustrator)-MIN(COLUMN(illustrator))+1),""),1)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SMALL(IF(illustrator=SUBSTITUTE(H332,"_2nd",""),(ROW(illustrator)-MIN(ROW(illustrator))+1)+10000*(COLUMN(illustrator)-MIN(COLUMN(illustrator))+1),""),1)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SMALL(IF(illustrator=SUBSTITUTE(H333,"_2nd",""),(ROW(illustrator)-MIN(ROW(illustrator))+1)+10000*(COLUMN(illustrator)-MIN(COLUMN(illustrator))+1),""),1)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SMALL(IF(illustrator=SUBSTITUTE(H334,"_2nd",""),(ROW(illustrator)-MIN(ROW(illustrator))+1)+10000*(COLUMN(illustrator)-MIN(COLUMN(illustrator))+1),""),1)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SMALL(IF(illustrator=SUBSTITUTE(H335,"_2nd",""),(ROW(illustrator)-MIN(ROW(illustrator))+1)+10000*(COLUMN(illustrator)-MIN(COLUMN(illustrator))+1),""),1)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SMALL(IF(illustrator=SUBSTITUTE(H336,"_2nd",""),(ROW(illustrator)-MIN(ROW(illustrator))+1)+10000*(COLUMN(illustrator)-MIN(COLUMN(illustrator))+1),""),1)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SMALL(IF(illustrator=SUBSTITUTE(H337,"_2nd",""),(ROW(illustrator)-MIN(ROW(illustrator))+1)+10000*(COLUMN(illustrator)-MIN(COLUMN(illustrator))+1),""),1)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SMALL(IF(illustrator=SUBSTITUTE(H338,"_2nd",""),(ROW(illustrator)-MIN(ROW(illustrator))+1)+10000*(COLUMN(illustrator)-MIN(COLUMN(illustrator))+1),""),1)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SMALL(IF(illustrator=SUBSTITUTE(H339,"_2nd",""),(ROW(illustrator)-MIN(ROW(illustrator))+1)+10000*(COLUMN(illustrator)-MIN(COLUMN(illustrator))+1),""),1)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SMALL(IF(illustrator=SUBSTITUTE(H340,"_2nd",""),(ROW(illustrator)-MIN(ROW(illustrator))+1)+10000*(COLUMN(illustrator)-MIN(COLUMN(illustrator))+1),""),1)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SMALL(IF(illustrator=SUBSTITUTE(H341,"_2nd",""),(ROW(illustrator)-MIN(ROW(illustrator))+1)+10000*(COLUMN(illustrator)-MIN(COLUMN(illustrator))+1),""),1)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SMALL(IF(illustrator=SUBSTITUTE(H342,"_2nd",""),(ROW(illustrator)-MIN(ROW(illustrator))+1)+10000*(COLUMN(illustrator)-MIN(COLUMN(illustrator))+1),""),1)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SMALL(IF(illustrator=SUBSTITUTE(H343,"_2nd",""),(ROW(illustrator)-MIN(ROW(illustrator))+1)+10000*(COLUMN(illustrator)-MIN(COLUMN(illustrator))+1),""),1)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SMALL(IF(illustrator=SUBSTITUTE(H344,"_2nd",""),(ROW(illustrator)-MIN(ROW(illustrator))+1)+10000*(COLUMN(illustrator)-MIN(COLUMN(illustrator))+1),""),1)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SMALL(IF(illustrator=SUBSTITUTE(H345,"_2nd",""),(ROW(illustrator)-MIN(ROW(illustrator))+1)+10000*(COLUMN(illustrator)-MIN(COLUMN(illustrator))+1),""),1)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SMALL(IF(illustrator=SUBSTITUTE(H346,"_2nd",""),(ROW(illustrator)-MIN(ROW(illustrator))+1)+10000*(COLUMN(illustrator)-MIN(COLUMN(illustrator))+1),""),1)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SMALL(IF(illustrator=SUBSTITUTE(H347,"_2nd",""),(ROW(illustrator)-MIN(ROW(illustrator))+1)+10000*(COLUMN(illustrator)-MIN(COLUMN(illustrator))+1),""),1)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SMALL(IF(illustrator=SUBSTITUTE(H348,"_2nd",""),(ROW(illustrator)-MIN(ROW(illustrator))+1)+10000*(COLUMN(illustrator)-MIN(COLUMN(illustrator))+1),""),1)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SMALL(IF(illustrator=SUBSTITUTE(H349,"_2nd",""),(ROW(illustrator)-MIN(ROW(illustrator))+1)+10000*(COLUMN(illustrator)-MIN(COLUMN(illustrator))+1),""),1)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SMALL(IF(illustrator=SUBSTITUTE(H350,"_2nd",""),(ROW(illustrator)-MIN(ROW(illustrator))+1)+10000*(COLUMN(illustrator)-MIN(COLUMN(illustrator))+1),""),1)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SMALL(IF(illustrator=SUBSTITUTE(H351,"_2nd",""),(ROW(illustrator)-MIN(ROW(illustrator))+1)+10000*(COLUMN(illustrator)-MIN(COLUMN(illustrator))+1),""),1)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SMALL(IF(illustrator=SUBSTITUTE(H352,"_2nd",""),(ROW(illustrator)-MIN(ROW(illustrator))+1)+10000*(COLUMN(illustrator)-MIN(COLUMN(illustrator))+1),""),1)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SMALL(IF(illustrator=SUBSTITUTE(H353,"_2nd",""),(ROW(illustrator)-MIN(ROW(illustrator))+1)+10000*(COLUMN(illustrator)-MIN(COLUMN(illustrator))+1),""),1)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SMALL(IF(illustrator=SUBSTITUTE(H354,"_2nd",""),(ROW(illustrator)-MIN(ROW(illustrator))+1)+10000*(COLUMN(illustrator)-MIN(COLUMN(illustrator))+1),""),1)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SMALL(IF(illustrator=SUBSTITUTE(H355,"_2nd",""),(ROW(illustrator)-MIN(ROW(illustrator))+1)+10000*(COLUMN(illustrator)-MIN(COLUMN(illustrator))+1),""),1)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SMALL(IF(illustrator=SUBSTITUTE(H356,"_2nd",""),(ROW(illustrator)-MIN(ROW(illustrator))+1)+10000*(COLUMN(illustrator)-MIN(COLUMN(illustrator))+1),""),1)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SMALL(IF(illustrator=SUBSTITUTE(H357,"_2nd",""),(ROW(illustrator)-MIN(ROW(illustrator))+1)+10000*(COLUMN(illustrator)-MIN(COLUMN(illustrator))+1),""),1)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SMALL(IF(illustrator=SUBSTITUTE(H358,"_2nd",""),(ROW(illustrator)-MIN(ROW(illustrator))+1)+10000*(COLUMN(illustrator)-MIN(COLUMN(illustrator))+1),""),1)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SMALL(IF(illustrator=SUBSTITUTE(H359,"_2nd",""),(ROW(illustrator)-MIN(ROW(illustrator))+1)+10000*(COLUMN(illustrator)-MIN(COLUMN(illustrator))+1),""),1)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SMALL(IF(illustrator=SUBSTITUTE(H360,"_2nd",""),(ROW(illustrator)-MIN(ROW(illustrator))+1)+10000*(COLUMN(illustrator)-MIN(COLUMN(illustrator))+1),""),1)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SMALL(IF(illustrator=SUBSTITUTE(H361,"_2nd",""),(ROW(illustrator)-MIN(ROW(illustrator))+1)+10000*(COLUMN(illustrator)-MIN(COLUMN(illustrator))+1),""),1)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SMALL(IF(illustrator=SUBSTITUTE(H362,"_2nd",""),(ROW(illustrator)-MIN(ROW(illustrator))+1)+10000*(COLUMN(illustrator)-MIN(COLUMN(illustrator))+1),""),1)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SMALL(IF(illustrator=SUBSTITUTE(H363,"_2nd",""),(ROW(illustrator)-MIN(ROW(illustrator))+1)+10000*(COLUMN(illustrator)-MIN(COLUMN(illustrator))+1),""),1)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SMALL(IF(illustrator=SUBSTITUTE(H364,"_2nd",""),(ROW(illustrator)-MIN(ROW(illustrator))+1)+10000*(COLUMN(illustrator)-MIN(COLUMN(illustrator))+1),""),1)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SMALL(IF(illustrator=SUBSTITUTE(H365,"_2nd",""),(ROW(illustrator)-MIN(ROW(illustrator))+1)+10000*(COLUMN(illustrator)-MIN(COLUMN(illustrator))+1),""),1)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SMALL(IF(illustrator=SUBSTITUTE(H366,"_2nd",""),(ROW(illustrator)-MIN(ROW(illustrator))+1)+10000*(COLUMN(illustrator)-MIN(COLUMN(illustrator))+1),""),1)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SMALL(IF(illustrator=SUBSTITUTE(H367,"_2nd",""),(ROW(illustrator)-MIN(ROW(illustrator))+1)+10000*(COLUMN(illustrator)-MIN(COLUMN(illustrator))+1),""),1)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SMALL(IF(illustrator=SUBSTITUTE(H368,"_2nd",""),(ROW(illustrator)-MIN(ROW(illustrator))+1)+10000*(COLUMN(illustrator)-MIN(COLUMN(illustrator))+1),""),1)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SMALL(IF(illustrator=SUBSTITUTE(H369,"_2nd",""),(ROW(illustrator)-MIN(ROW(illustrator))+1)+10000*(COLUMN(illustrator)-MIN(COLUMN(illustrator))+1),""),1)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SMALL(IF(illustrator=SUBSTITUTE(H370,"_2nd",""),(ROW(illustrator)-MIN(ROW(illustrator))+1)+10000*(COLUMN(illustrator)-MIN(COLUMN(illustrator))+1),""),1)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SMALL(IF(illustrator=SUBSTITUTE(H371,"_2nd",""),(ROW(illustrator)-MIN(ROW(illustrator))+1)+10000*(COLUMN(illustrator)-MIN(COLUMN(illustrator))+1),""),1)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SMALL(IF(illustrator=SUBSTITUTE(H372,"_2nd",""),(ROW(illustrator)-MIN(ROW(illustrator))+1)+10000*(COLUMN(illustrator)-MIN(COLUMN(illustrator))+1),""),1)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SMALL(IF(illustrator=SUBSTITUTE(H373,"_2nd",""),(ROW(illustrator)-MIN(ROW(illustrator))+1)+10000*(COLUMN(illustrator)-MIN(COLUMN(illustrator))+1),""),1)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SMALL(IF(illustrator=SUBSTITUTE(H374,"_2nd",""),(ROW(illustrator)-MIN(ROW(illustrator))+1)+10000*(COLUMN(illustrator)-MIN(COLUMN(illustrator))+1),""),1)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SMALL(IF(illustrator=SUBSTITUTE(H375,"_2nd",""),(ROW(illustrator)-MIN(ROW(illustrator))+1)+10000*(COLUMN(illustrator)-MIN(COLUMN(illustrator))+1),""),1)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SMALL(IF(illustrator=SUBSTITUTE(H376,"_2nd",""),(ROW(illustrator)-MIN(ROW(illustrator))+1)+10000*(COLUMN(illustrator)-MIN(COLUMN(illustrator))+1),""),1)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SMALL(IF(illustrator=SUBSTITUTE(H377,"_2nd",""),(ROW(illustrator)-MIN(ROW(illustrator))+1)+10000*(COLUMN(illustrator)-MIN(COLUMN(illustrator))+1),""),1)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SMALL(IF(illustrator=SUBSTITUTE(H378,"_2nd",""),(ROW(illustrator)-MIN(ROW(illustrator))+1)+10000*(COLUMN(illustrator)-MIN(COLUMN(illustrator))+1),""),1)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SMALL(IF(illustrator=SUBSTITUTE(H379,"_2nd",""),(ROW(illustrator)-MIN(ROW(illustrator))+1)+10000*(COLUMN(illustrator)-MIN(COLUMN(illustrator))+1),""),1)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SMALL(IF(illustrator=SUBSTITUTE(H380,"_2nd",""),(ROW(illustrator)-MIN(ROW(illustrator))+1)+10000*(COLUMN(illustrator)-MIN(COLUMN(illustrator))+1),""),1)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SMALL(IF(illustrator=SUBSTITUTE(H381,"_2nd",""),(ROW(illustrator)-MIN(ROW(illustrator))+1)+10000*(COLUMN(illustrator)-MIN(COLUMN(illustrator))+1),""),1)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SMALL(IF(illustrator=SUBSTITUTE(H382,"_2nd",""),(ROW(illustrator)-MIN(ROW(illustrator))+1)+10000*(COLUMN(illustrator)-MIN(COLUMN(illustrator))+1),""),1)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SMALL(IF(illustrator=SUBSTITUTE(H383,"_2nd",""),(ROW(illustrator)-MIN(ROW(illustrator))+1)+10000*(COLUMN(illustrator)-MIN(COLUMN(illustrator))+1),""),1)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SMALL(IF(illustrator=SUBSTITUTE(H384,"_2nd",""),(ROW(illustrator)-MIN(ROW(illustrator))+1)+10000*(COLUMN(illustrator)-MIN(COLUMN(illustrator))+1),""),1)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SMALL(IF(illustrator=SUBSTITUTE(H385,"_2nd",""),(ROW(illustrator)-MIN(ROW(illustrator))+1)+10000*(COLUMN(illustrator)-MIN(COLUMN(illustrator))+1),""),1)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SMALL(IF(illustrator=SUBSTITUTE(H386,"_2nd",""),(ROW(illustrator)-MIN(ROW(illustrator))+1)+10000*(COLUMN(illustrator)-MIN(COLUMN(illustrator))+1),""),1)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SMALL(IF(illustrator=SUBSTITUTE(H387,"_2nd",""),(ROW(illustrator)-MIN(ROW(illustrator))+1)+10000*(COLUMN(illustrator)-MIN(COLUMN(illustrator))+1),""),1)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SMALL(IF(illustrator=SUBSTITUTE(H388,"_2nd",""),(ROW(illustrator)-MIN(ROW(illustrator))+1)+10000*(COLUMN(illustrator)-MIN(COLUMN(illustrator))+1),""),1)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SMALL(IF(illustrator=SUBSTITUTE(H389,"_2nd",""),(ROW(illustrator)-MIN(ROW(illustrator))+1)+10000*(COLUMN(illustrator)-MIN(COLUMN(illustrator))+1),""),1)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SMALL(IF(illustrator=SUBSTITUTE(H390,"_2nd",""),(ROW(illustrator)-MIN(ROW(illustrator))+1)+10000*(COLUMN(illustrator)-MIN(COLUMN(illustrator))+1),""),1)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SMALL(IF(illustrator=SUBSTITUTE(H391,"_2nd",""),(ROW(illustrator)-MIN(ROW(illustrator))+1)+10000*(COLUMN(illustrator)-MIN(COLUMN(illustrator))+1),""),1)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SMALL(IF(illustrator=SUBSTITUTE(H392,"_2nd",""),(ROW(illustrator)-MIN(ROW(illustrator))+1)+10000*(COLUMN(illustrator)-MIN(COLUMN(illustrator))+1),""),1)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SMALL(IF(illustrator=SUBSTITUTE(H393,"_2nd",""),(ROW(illustrator)-MIN(ROW(illustrator))+1)+10000*(COLUMN(illustrator)-MIN(COLUMN(illustrator))+1),""),1)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SMALL(IF(illustrator=SUBSTITUTE(H394,"_2nd",""),(ROW(illustrator)-MIN(ROW(illustrator))+1)+10000*(COLUMN(illustrator)-MIN(COLUMN(illustrator))+1),""),1)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SMALL(IF(illustrator=SUBSTITUTE(H395,"_2nd",""),(ROW(illustrator)-MIN(ROW(illustrator))+1)+10000*(COLUMN(illustrator)-MIN(COLUMN(illustrator))+1),""),1)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SMALL(IF(illustrator=SUBSTITUTE(H396,"_2nd",""),(ROW(illustrator)-MIN(ROW(illustrator))+1)+10000*(COLUMN(illustrator)-MIN(COLUMN(illustrator))+1),""),1)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SMALL(IF(illustrator=SUBSTITUTE(H397,"_2nd",""),(ROW(illustrator)-MIN(ROW(illustrator))+1)+10000*(COLUMN(illustrator)-MIN(COLUMN(illustrator))+1),""),1)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SMALL(IF(illustrator=SUBSTITUTE(H398,"_2nd",""),(ROW(illustrator)-MIN(ROW(illustrator))+1)+10000*(COLUMN(illustrator)-MIN(COLUMN(illustrator))+1),""),1)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SMALL(IF(illustrator=SUBSTITUTE(H399,"_2nd",""),(ROW(illustrator)-MIN(ROW(illustrator))+1)+10000*(COLUMN(illustrator)-MIN(COLUMN(illustrator))+1),""),1)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SMALL(IF(illustrator=SUBSTITUTE(H400,"_2nd",""),(ROW(illustrator)-MIN(ROW(illustrator))+1)+10000*(COLUMN(illustrator)-MIN(COLUMN(illustrator))+1),""),1)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SMALL(IF(illustrator=SUBSTITUTE(H401,"_2nd",""),(ROW(illustrator)-MIN(ROW(illustrator))+1)+10000*(COLUMN(illustrator)-MIN(COLUMN(illustrator))+1),""),1)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SMALL(IF(illustrator=SUBSTITUTE(H402,"_2nd",""),(ROW(illustrator)-MIN(ROW(illustrator))+1)+10000*(COLUMN(illustrator)-MIN(COLUMN(illustrator))+1),""),1)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SMALL(IF(illustrator=SUBSTITUTE(H403,"_2nd",""),(ROW(illustrator)-MIN(ROW(illustrator))+1)+10000*(COLUMN(illustrator)-MIN(COLUMN(illustrator))+1),""),1)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SMALL(IF(illustrator=SUBSTITUTE(H404,"_2nd",""),(ROW(illustrator)-MIN(ROW(illustrator))+1)+10000*(COLUMN(illustrator)-MIN(COLUMN(illustrator))+1),""),1)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SMALL(IF(illustrator=SUBSTITUTE(H405,"_2nd",""),(ROW(illustrator)-MIN(ROW(illustrator))+1)+10000*(COLUMN(illustrator)-MIN(COLUMN(illustrator))+1),""),1)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SMALL(IF(illustrator=SUBSTITUTE(H406,"_2nd",""),(ROW(illustrator)-MIN(ROW(illustrator))+1)+10000*(COLUMN(illustrator)-MIN(COLUMN(illustrator))+1),""),1)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SMALL(IF(illustrator=SUBSTITUTE(H407,"_2nd",""),(ROW(illustrator)-MIN(ROW(illustrator))+1)+10000*(COLUMN(illustrator)-MIN(COLUMN(illustrator))+1),""),1)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SMALL(IF(illustrator=SUBSTITUTE(H408,"_2nd",""),(ROW(illustrator)-MIN(ROW(illustrator))+1)+10000*(COLUMN(illustrator)-MIN(COLUMN(illustrator))+1),""),1)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SMALL(IF(illustrator=SUBSTITUTE(H409,"_2nd",""),(ROW(illustrator)-MIN(ROW(illustrator))+1)+10000*(COLUMN(illustrator)-MIN(COLUMN(illustrator))+1),""),1)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SMALL(IF(illustrator=SUBSTITUTE(H410,"_2nd",""),(ROW(illustrator)-MIN(ROW(illustrator))+1)+10000*(COLUMN(illustrator)-MIN(COLUMN(illustrator))+1),""),1)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SMALL(IF(illustrator=SUBSTITUTE(H411,"_2nd",""),(ROW(illustrator)-MIN(ROW(illustrator))+1)+10000*(COLUMN(illustrator)-MIN(COLUMN(illustrator))+1),""),1)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SMALL(IF(illustrator=SUBSTITUTE(H412,"_2nd",""),(ROW(illustrator)-MIN(ROW(illustrator))+1)+10000*(COLUMN(illustrator)-MIN(COLUMN(illustrator))+1),""),1)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SMALL(IF(illustrator=SUBSTITUTE(H413,"_2nd",""),(ROW(illustrator)-MIN(ROW(illustrator))+1)+10000*(COLUMN(illustrator)-MIN(COLUMN(illustrator))+1),""),1)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SMALL(IF(illustrator=SUBSTITUTE(H414,"_2nd",""),(ROW(illustrator)-MIN(ROW(illustrator))+1)+10000*(COLUMN(illustrator)-MIN(COLUMN(illustrator))+1),""),1)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SMALL(IF(illustrator=SUBSTITUTE(H415,"_2nd",""),(ROW(illustrator)-MIN(ROW(illustrator))+1)+10000*(COLUMN(illustrator)-MIN(COLUMN(illustrator))+1),""),1)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SMALL(IF(illustrator=SUBSTITUTE(H416,"_2nd",""),(ROW(illustrator)-MIN(ROW(illustrator))+1)+10000*(COLUMN(illustrator)-MIN(COLUMN(illustrator))+1),""),1)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SMALL(IF(illustrator=SUBSTITUTE(H417,"_2nd",""),(ROW(illustrator)-MIN(ROW(illustrator))+1)+10000*(COLUMN(illustrator)-MIN(COLUMN(illustrator))+1),""),1)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SMALL(IF(illustrator=SUBSTITUTE(H418,"_2nd",""),(ROW(illustrator)-MIN(ROW(illustrator))+1)+10000*(COLUMN(illustrator)-MIN(COLUMN(illustrator))+1),""),1)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SMALL(IF(illustrator=SUBSTITUTE(H419,"_2nd",""),(ROW(illustrator)-MIN(ROW(illustrator))+1)+10000*(COLUMN(illustrator)-MIN(COLUMN(illustrator))+1),""),1)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SMALL(IF(illustrator=SUBSTITUTE(H420,"_2nd",""),(ROW(illustrator)-MIN(ROW(illustrator))+1)+10000*(COLUMN(illustrator)-MIN(COLUMN(illustrator))+1),""),1)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SMALL(IF(illustrator=SUBSTITUTE(H421,"_2nd",""),(ROW(illustrator)-MIN(ROW(illustrator))+1)+10000*(COLUMN(illustrator)-MIN(COLUMN(illustrator))+1),""),1)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SMALL(IF(illustrator=SUBSTITUTE(H422,"_2nd",""),(ROW(illustrator)-MIN(ROW(illustrator))+1)+10000*(COLUMN(illustrator)-MIN(COLUMN(illustrator))+1),""),1)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SMALL(IF(illustrator=SUBSTITUTE(H423,"_2nd",""),(ROW(illustrator)-MIN(ROW(illustrator))+1)+10000*(COLUMN(illustrator)-MIN(COLUMN(illustrator))+1),""),1)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SMALL(IF(illustrator=SUBSTITUTE(H424,"_2nd",""),(ROW(illustrator)-MIN(ROW(illustrator))+1)+10000*(COLUMN(illustrator)-MIN(COLUMN(illustrator))+1),""),1)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SMALL(IF(illustrator=SUBSTITUTE(H425,"_2nd",""),(ROW(illustrator)-MIN(ROW(illustrator))+1)+10000*(COLUMN(illustrator)-MIN(COLUMN(illustrator))+1),""),1)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SMALL(IF(illustrator=SUBSTITUTE(H426,"_2nd",""),(ROW(illustrator)-MIN(ROW(illustrator))+1)+10000*(COLUMN(illustrator)-MIN(COLUMN(illustrator))+1),""),1)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SMALL(IF(illustrator=SUBSTITUTE(H427,"_2nd",""),(ROW(illustrator)-MIN(ROW(illustrator))+1)+10000*(COLUMN(illustrator)-MIN(COLUMN(illustrator))+1),""),1)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SMALL(IF(illustrator=SUBSTITUTE(H428,"_2nd",""),(ROW(illustrator)-MIN(ROW(illustrator))+1)+10000*(COLUMN(illustrator)-MIN(COLUMN(illustrator))+1),""),1)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SMALL(IF(illustrator=SUBSTITUTE(H429,"_2nd",""),(ROW(illustrator)-MIN(ROW(illustrator))+1)+10000*(COLUMN(illustrator)-MIN(COLUMN(illustrator))+1),""),1)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SMALL(IF(illustrator=SUBSTITUTE(H430,"_2nd",""),(ROW(illustrator)-MIN(ROW(illustrator))+1)+10000*(COLUMN(illustrator)-MIN(COLUMN(illustrator))+1),""),1)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SMALL(IF(illustrator=SUBSTITUTE(H431,"_2nd",""),(ROW(illustrator)-MIN(ROW(illustrator))+1)+10000*(COLUMN(illustrator)-MIN(COLUMN(illustrator))+1),""),1)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SMALL(IF(illustrator=SUBSTITUTE(H432,"_2nd",""),(ROW(illustrator)-MIN(ROW(illustrator))+1)+10000*(COLUMN(illustrator)-MIN(COLUMN(illustrator))+1),""),1)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SMALL(IF(illustrator=SUBSTITUTE(H433,"_2nd",""),(ROW(illustrator)-MIN(ROW(illustrator))+1)+10000*(COLUMN(illustrator)-MIN(COLUMN(illustrator))+1),""),1)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SMALL(IF(illustrator=SUBSTITUTE(H434,"_2nd",""),(ROW(illustrator)-MIN(ROW(illustrator))+1)+10000*(COLUMN(illustrator)-MIN(COLUMN(illustrator))+1),""),1)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SMALL(IF(illustrator=SUBSTITUTE(H435,"_2nd",""),(ROW(illustrator)-MIN(ROW(illustrator))+1)+10000*(COLUMN(illustrator)-MIN(COLUMN(illustrator))+1),""),1)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SMALL(IF(illustrator=SUBSTITUTE(H436,"_2nd",""),(ROW(illustrator)-MIN(ROW(illustrator))+1)+10000*(COLUMN(illustrator)-MIN(COLUMN(illustrator))+1),""),1)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SMALL(IF(illustrator=SUBSTITUTE(H437,"_2nd",""),(ROW(illustrator)-MIN(ROW(illustrator))+1)+10000*(COLUMN(illustrator)-MIN(COLUMN(illustrator))+1),""),1)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SMALL(IF(illustrator=SUBSTITUTE(H438,"_2nd",""),(ROW(illustrator)-MIN(ROW(illustrator))+1)+10000*(COLUMN(illustrator)-MIN(COLUMN(illustrator))+1),""),1)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SMALL(IF(illustrator=SUBSTITUTE(H439,"_2nd",""),(ROW(illustrator)-MIN(ROW(illustrator))+1)+10000*(COLUMN(illustrator)-MIN(COLUMN(illustrator))+1),""),1)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SMALL(IF(illustrator=SUBSTITUTE(H440,"_2nd",""),(ROW(illustrator)-MIN(ROW(illustrator))+1)+10000*(COLUMN(illustrator)-MIN(COLUMN(illustrator))+1),""),1)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SMALL(IF(illustrator=SUBSTITUTE(H441,"_2nd",""),(ROW(illustrator)-MIN(ROW(illustrator))+1)+10000*(COLUMN(illustrator)-MIN(COLUMN(illustrator))+1),""),1)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SMALL(IF(illustrator=SUBSTITUTE(H442,"_2nd",""),(ROW(illustrator)-MIN(ROW(illustrator))+1)+10000*(COLUMN(illustrator)-MIN(COLUMN(illustrator))+1),""),1)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SMALL(IF(illustrator=SUBSTITUTE(H443,"_2nd",""),(ROW(illustrator)-MIN(ROW(illustrator))+1)+10000*(COLUMN(illustrator)-MIN(COLUMN(illustrator))+1),""),1)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SMALL(IF(illustrator=SUBSTITUTE(H444,"_2nd",""),(ROW(illustrator)-MIN(ROW(illustrator))+1)+10000*(COLUMN(illustrator)-MIN(COLUMN(illustrator))+1),""),1)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SMALL(IF(illustrator=SUBSTITUTE(H445,"_2nd",""),(ROW(illustrator)-MIN(ROW(illustrator))+1)+10000*(COLUMN(illustrator)-MIN(COLUMN(illustrator))+1),""),1)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SMALL(IF(illustrator=SUBSTITUTE(H446,"_2nd",""),(ROW(illustrator)-MIN(ROW(illustrator))+1)+10000*(COLUMN(illustrator)-MIN(COLUMN(illustrator))+1),""),1)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SMALL(IF(illustrator=SUBSTITUTE(H447,"_2nd",""),(ROW(illustrator)-MIN(ROW(illustrator))+1)+10000*(COLUMN(illustrator)-MIN(COLUMN(illustrator))+1),""),1)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SMALL(IF(illustrator=SUBSTITUTE(H448,"_2nd",""),(ROW(illustrator)-MIN(ROW(illustrator))+1)+10000*(COLUMN(illustrator)-MIN(COLUMN(illustrator))+1),""),1)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SMALL(IF(illustrator=SUBSTITUTE(H449,"_2nd",""),(ROW(illustrator)-MIN(ROW(illustrator))+1)+10000*(COLUMN(illustrator)-MIN(COLUMN(illustrator))+1),""),1)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SMALL(IF(illustrator=SUBSTITUTE(H450,"_2nd",""),(ROW(illustrator)-MIN(ROW(illustrator))+1)+10000*(COLUMN(illustrator)-MIN(COLUMN(illustrator))+1),""),1)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SMALL(IF(illustrator=SUBSTITUTE(H451,"_2nd",""),(ROW(illustrator)-MIN(ROW(illustrator))+1)+10000*(COLUMN(illustrator)-MIN(COLUMN(illustrator))+1),""),1)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SMALL(IF(illustrator=SUBSTITUTE(H452,"_2nd",""),(ROW(illustrator)-MIN(ROW(illustrator))+1)+10000*(COLUMN(illustrator)-MIN(COLUMN(illustrator))+1),""),1)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SMALL(IF(illustrator=SUBSTITUTE(H453,"_2nd",""),(ROW(illustrator)-MIN(ROW(illustrator))+1)+10000*(COLUMN(illustrator)-MIN(COLUMN(illustrator))+1),""),1)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SMALL(IF(illustrator=SUBSTITUTE(H454,"_2nd",""),(ROW(illustrator)-MIN(ROW(illustrator))+1)+10000*(COLUMN(illustrator)-MIN(COLUMN(illustrator))+1),""),1)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SMALL(IF(illustrator=SUBSTITUTE(H455,"_2nd",""),(ROW(illustrator)-MIN(ROW(illustrator))+1)+10000*(COLUMN(illustrator)-MIN(COLUMN(illustrator))+1),""),1)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SMALL(IF(illustrator=SUBSTITUTE(H456,"_2nd",""),(ROW(illustrator)-MIN(ROW(illustrator))+1)+10000*(COLUMN(illustrator)-MIN(COLUMN(illustrator))+1),""),1)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SMALL(IF(illustrator=SUBSTITUTE(H457,"_2nd",""),(ROW(illustrator)-MIN(ROW(illustrator))+1)+10000*(COLUMN(illustrator)-MIN(COLUMN(illustrator))+1),""),1)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SMALL(IF(illustrator=SUBSTITUTE(H458,"_2nd",""),(ROW(illustrator)-MIN(ROW(illustrator))+1)+10000*(COLUMN(illustrator)-MIN(COLUMN(illustrator))+1),""),1)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SMALL(IF(illustrator=SUBSTITUTE(H459,"_2nd",""),(ROW(illustrator)-MIN(ROW(illustrator))+1)+10000*(COLUMN(illustrator)-MIN(COLUMN(illustrator))+1),""),1)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SMALL(IF(illustrator=SUBSTITUTE(H460,"_2nd",""),(ROW(illustrator)-MIN(ROW(illustrator))+1)+10000*(COLUMN(illustrator)-MIN(COLUMN(illustrator))+1),""),1)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SMALL(IF(illustrator=SUBSTITUTE(H461,"_2nd",""),(ROW(illustrator)-MIN(ROW(illustrator))+1)+10000*(COLUMN(illustrator)-MIN(COLUMN(illustrator))+1),""),1)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SMALL(IF(illustrator=SUBSTITUTE(H462,"_2nd",""),(ROW(illustrator)-MIN(ROW(illustrator))+1)+10000*(COLUMN(illustrator)-MIN(COLUMN(illustrator))+1),""),1)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SMALL(IF(illustrator=SUBSTITUTE(H463,"_2nd",""),(ROW(illustrator)-MIN(ROW(illustrator))+1)+10000*(COLUMN(illustrator)-MIN(COLUMN(illustrator))+1),""),1)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SMALL(IF(illustrator=SUBSTITUTE(H464,"_2nd",""),(ROW(illustrator)-MIN(ROW(illustrator))+1)+10000*(COLUMN(illustrator)-MIN(COLUMN(illustrator))+1),""),1)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SMALL(IF(illustrator=SUBSTITUTE(H465,"_2nd",""),(ROW(illustrator)-MIN(ROW(illustrator))+1)+10000*(COLUMN(illustrator)-MIN(COLUMN(illustrator))+1),""),1)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SMALL(IF(illustrator=SUBSTITUTE(H466,"_2nd",""),(ROW(illustrator)-MIN(ROW(illustrator))+1)+10000*(COLUMN(illustrator)-MIN(COLUMN(illustrator))+1),""),1)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SMALL(IF(illustrator=SUBSTITUTE(H467,"_2nd",""),(ROW(illustrator)-MIN(ROW(illustrator))+1)+10000*(COLUMN(illustrator)-MIN(COLUMN(illustrator))+1),""),1)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SMALL(IF(illustrator=SUBSTITUTE(H468,"_2nd",""),(ROW(illustrator)-MIN(ROW(illustrator))+1)+10000*(COLUMN(illustrator)-MIN(COLUMN(illustrator))+1),""),1)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SMALL(IF(illustrator=SUBSTITUTE(H469,"_2nd",""),(ROW(illustrator)-MIN(ROW(illustrator))+1)+10000*(COLUMN(illustrator)-MIN(COLUMN(illustrator))+1),""),1)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SMALL(IF(illustrator=SUBSTITUTE(H470,"_2nd",""),(ROW(illustrator)-MIN(ROW(illustrator))+1)+10000*(COLUMN(illustrator)-MIN(COLUMN(illustrator))+1),""),1)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SMALL(IF(illustrator=SUBSTITUTE(H471,"_2nd",""),(ROW(illustrator)-MIN(ROW(illustrator))+1)+10000*(COLUMN(illustrator)-MIN(COLUMN(illustrator))+1),""),1)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SMALL(IF(illustrator=SUBSTITUTE(H472,"_2nd",""),(ROW(illustrator)-MIN(ROW(illustrator))+1)+10000*(COLUMN(illustrator)-MIN(COLUMN(illustrator))+1),""),1)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SMALL(IF(illustrator=SUBSTITUTE(H473,"_2nd",""),(ROW(illustrator)-MIN(ROW(illustrator))+1)+10000*(COLUMN(illustrator)-MIN(COLUMN(illustrator))+1),""),1)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SMALL(IF(illustrator=SUBSTITUTE(H474,"_2nd",""),(ROW(illustrator)-MIN(ROW(illustrator))+1)+10000*(COLUMN(illustrator)-MIN(COLUMN(illustrator))+1),""),1)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SMALL(IF(illustrator=SUBSTITUTE(H475,"_2nd",""),(ROW(illustrator)-MIN(ROW(illustrator))+1)+10000*(COLUMN(illustrator)-MIN(COLUMN(illustrator))+1),""),1)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SMALL(IF(illustrator=SUBSTITUTE(H476,"_2nd",""),(ROW(illustrator)-MIN(ROW(illustrator))+1)+10000*(COLUMN(illustrator)-MIN(COLUMN(illustrator))+1),""),1)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SMALL(IF(illustrator=SUBSTITUTE(H477,"_2nd",""),(ROW(illustrator)-MIN(ROW(illustrator))+1)+10000*(COLUMN(illustrator)-MIN(COLUMN(illustrator))+1),""),1)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SMALL(IF(illustrator=SUBSTITUTE(H478,"_2nd",""),(ROW(illustrator)-MIN(ROW(illustrator))+1)+10000*(COLUMN(illustrator)-MIN(COLUMN(illustrator))+1),""),1)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SMALL(IF(illustrator=SUBSTITUTE(H479,"_2nd",""),(ROW(illustrator)-MIN(ROW(illustrator))+1)+10000*(COLUMN(illustrator)-MIN(COLUMN(illustrator))+1),""),1)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SMALL(IF(illustrator=SUBSTITUTE(H480,"_2nd",""),(ROW(illustrator)-MIN(ROW(illustrator))+1)+10000*(COLUMN(illustrator)-MIN(COLUMN(illustrator))+1),""),1)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SMALL(IF(illustrator=SUBSTITUTE(H481,"_2nd",""),(ROW(illustrator)-MIN(ROW(illustrator))+1)+10000*(COLUMN(illustrator)-MIN(COLUMN(illustrator))+1),""),1)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s="7">
        <f t="array" aca="1" ref="R482" ca="1">SMALL(IF(illustrator=I482,(ROW(illustrator)-MIN(ROW(illustrator))+1)+10000*(COLUMN(illustrator)-MIN(COLUMN(illustrator))+1),""),1)</f>
        <v>180004</v>
      </c>
      <c r="S482" t="str">
        <f ca="1">INDEX(illustrator!E:E,MOD(R482,10000),1)</f>
        <v>Alayna Danner</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s="7">
        <f t="array" aca="1" ref="R483" ca="1">SMALL(IF(illustrator=I483,(ROW(illustrator)-MIN(ROW(illustrator))+1)+10000*(COLUMN(illustrator)-MIN(COLUMN(illustrator))+1),""),1)</f>
        <v>90057</v>
      </c>
      <c r="S483" t="str">
        <f ca="1">INDEX(illustrator!E:E,MOD(R483,10000),1)</f>
        <v>Jason Slavin</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s="7">
        <f t="array" aca="1" ref="R484" ca="1">SMALL(IF(illustrator=I484,(ROW(illustrator)-MIN(ROW(illustrator))+1)+10000*(COLUMN(illustrator)-MIN(COLUMN(illustrator))+1),""),1)</f>
        <v>220065</v>
      </c>
      <c r="S484" t="str">
        <f ca="1">INDEX(illustrator!E:E,MOD(R484,10000),1)</f>
        <v>Jessi J</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s="7">
        <f t="array" aca="1" ref="R485" ca="1">SMALL(IF(illustrator=I485,(ROW(illustrator)-MIN(ROW(illustrator))+1)+10000*(COLUMN(illustrator)-MIN(COLUMN(illustrator))+1),""),1)</f>
        <v>220065</v>
      </c>
      <c r="S485" t="str">
        <f ca="1">INDEX(illustrator!E:E,MOD(R485,10000),1)</f>
        <v>Jessi J</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SMALL(IF(illustrator=SUBSTITUTE(H486,"_2nd",""),(ROW(illustrator)-MIN(ROW(illustrator))+1)+10000*(COLUMN(illustrator)-MIN(COLUMN(illustrator))+1),""),1)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SMALL(IF(illustrator=SUBSTITUTE(H487,"_2nd",""),(ROW(illustrator)-MIN(ROW(illustrator))+1)+10000*(COLUMN(illustrator)-MIN(COLUMN(illustrator))+1),""),1)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SMALL(IF(illustrator=SUBSTITUTE(H488,"_2nd",""),(ROW(illustrator)-MIN(ROW(illustrator))+1)+10000*(COLUMN(illustrator)-MIN(COLUMN(illustrator))+1),""),1)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SMALL(IF(illustrator=SUBSTITUTE(H489,"_2nd",""),(ROW(illustrator)-MIN(ROW(illustrator))+1)+10000*(COLUMN(illustrator)-MIN(COLUMN(illustrator))+1),""),1)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SMALL(IF(illustrator=SUBSTITUTE(H490,"_2nd",""),(ROW(illustrator)-MIN(ROW(illustrator))+1)+10000*(COLUMN(illustrator)-MIN(COLUMN(illustrator))+1),""),1)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SMALL(IF(illustrator=SUBSTITUTE(H491,"_2nd",""),(ROW(illustrator)-MIN(ROW(illustrator))+1)+10000*(COLUMN(illustrator)-MIN(COLUMN(illustrator))+1),""),1)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SMALL(IF(illustrator=SUBSTITUTE(H492,"_2nd",""),(ROW(illustrator)-MIN(ROW(illustrator))+1)+10000*(COLUMN(illustrator)-MIN(COLUMN(illustrator))+1),""),1)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SMALL(IF(illustrator=SUBSTITUTE(H493,"_2nd",""),(ROW(illustrator)-MIN(ROW(illustrator))+1)+10000*(COLUMN(illustrator)-MIN(COLUMN(illustrator))+1),""),1)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SMALL(IF(illustrator=SUBSTITUTE(H494,"_2nd",""),(ROW(illustrator)-MIN(ROW(illustrator))+1)+10000*(COLUMN(illustrator)-MIN(COLUMN(illustrator))+1),""),1)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SMALL(IF(illustrator=SUBSTITUTE(H495,"_2nd",""),(ROW(illustrator)-MIN(ROW(illustrator))+1)+10000*(COLUMN(illustrator)-MIN(COLUMN(illustrator))+1),""),1)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SMALL(IF(illustrator=SUBSTITUTE(H496,"_2nd",""),(ROW(illustrator)-MIN(ROW(illustrator))+1)+10000*(COLUMN(illustrator)-MIN(COLUMN(illustrator))+1),""),1)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SMALL(IF(illustrator=SUBSTITUTE(H497,"_2nd",""),(ROW(illustrator)-MIN(ROW(illustrator))+1)+10000*(COLUMN(illustrator)-MIN(COLUMN(illustrator))+1),""),1)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SMALL(IF(illustrator=SUBSTITUTE(H498,"_2nd",""),(ROW(illustrator)-MIN(ROW(illustrator))+1)+10000*(COLUMN(illustrator)-MIN(COLUMN(illustrator))+1),""),1)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SMALL(IF(illustrator=SUBSTITUTE(H499,"_2nd",""),(ROW(illustrator)-MIN(ROW(illustrator))+1)+10000*(COLUMN(illustrator)-MIN(COLUMN(illustrator))+1),""),1)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SMALL(IF(illustrator=SUBSTITUTE(H500,"_2nd",""),(ROW(illustrator)-MIN(ROW(illustrator))+1)+10000*(COLUMN(illustrator)-MIN(COLUMN(illustrator))+1),""),1)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SMALL(IF(illustrator=SUBSTITUTE(H501,"_2nd",""),(ROW(illustrator)-MIN(ROW(illustrator))+1)+10000*(COLUMN(illustrator)-MIN(COLUMN(illustrator))+1),""),1)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SMALL(IF(illustrator=SUBSTITUTE(H502,"_2nd",""),(ROW(illustrator)-MIN(ROW(illustrator))+1)+10000*(COLUMN(illustrator)-MIN(COLUMN(illustrator))+1),""),1)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SMALL(IF(illustrator=SUBSTITUTE(H503,"_2nd",""),(ROW(illustrator)-MIN(ROW(illustrator))+1)+10000*(COLUMN(illustrator)-MIN(COLUMN(illustrator))+1),""),1)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SMALL(IF(illustrator=SUBSTITUTE(H504,"_2nd",""),(ROW(illustrator)-MIN(ROW(illustrator))+1)+10000*(COLUMN(illustrator)-MIN(COLUMN(illustrator))+1),""),1)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SMALL(IF(illustrator=SUBSTITUTE(H505,"_2nd",""),(ROW(illustrator)-MIN(ROW(illustrator))+1)+10000*(COLUMN(illustrator)-MIN(COLUMN(illustrator))+1),""),1)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SMALL(IF(illustrator=SUBSTITUTE(H506,"_2nd",""),(ROW(illustrator)-MIN(ROW(illustrator))+1)+10000*(COLUMN(illustrator)-MIN(COLUMN(illustrator))+1),""),1)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SMALL(IF(illustrator=SUBSTITUTE(H507,"_2nd",""),(ROW(illustrator)-MIN(ROW(illustrator))+1)+10000*(COLUMN(illustrator)-MIN(COLUMN(illustrator))+1),""),1)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SMALL(IF(illustrator=SUBSTITUTE(H508,"_2nd",""),(ROW(illustrator)-MIN(ROW(illustrator))+1)+10000*(COLUMN(illustrator)-MIN(COLUMN(illustrator))+1),""),1)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SMALL(IF(illustrator=SUBSTITUTE(H509,"_2nd",""),(ROW(illustrator)-MIN(ROW(illustrator))+1)+10000*(COLUMN(illustrator)-MIN(COLUMN(illustrator))+1),""),1)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SMALL(IF(illustrator=SUBSTITUTE(H510,"_2nd",""),(ROW(illustrator)-MIN(ROW(illustrator))+1)+10000*(COLUMN(illustrator)-MIN(COLUMN(illustrator))+1),""),1)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SMALL(IF(illustrator=SUBSTITUTE(H511,"_2nd",""),(ROW(illustrator)-MIN(ROW(illustrator))+1)+10000*(COLUMN(illustrator)-MIN(COLUMN(illustrator))+1),""),1)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SMALL(IF(illustrator=SUBSTITUTE(H512,"_2nd",""),(ROW(illustrator)-MIN(ROW(illustrator))+1)+10000*(COLUMN(illustrator)-MIN(COLUMN(illustrator))+1),""),1)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SMALL(IF(illustrator=SUBSTITUTE(H513,"_2nd",""),(ROW(illustrator)-MIN(ROW(illustrator))+1)+10000*(COLUMN(illustrator)-MIN(COLUMN(illustrator))+1),""),1)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SMALL(IF(illustrator=SUBSTITUTE(H514,"_2nd",""),(ROW(illustrator)-MIN(ROW(illustrator))+1)+10000*(COLUMN(illustrator)-MIN(COLUMN(illustrator))+1),""),1)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SMALL(IF(illustrator=SUBSTITUTE(H515,"_2nd",""),(ROW(illustrator)-MIN(ROW(illustrator))+1)+10000*(COLUMN(illustrator)-MIN(COLUMN(illustrator))+1),""),1)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SMALL(IF(illustrator=SUBSTITUTE(H516,"_2nd",""),(ROW(illustrator)-MIN(ROW(illustrator))+1)+10000*(COLUMN(illustrator)-MIN(COLUMN(illustrator))+1),""),1)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SMALL(IF(illustrator=SUBSTITUTE(H517,"_2nd",""),(ROW(illustrator)-MIN(ROW(illustrator))+1)+10000*(COLUMN(illustrator)-MIN(COLUMN(illustrator))+1),""),1)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SMALL(IF(illustrator=SUBSTITUTE(H518,"_2nd",""),(ROW(illustrator)-MIN(ROW(illustrator))+1)+10000*(COLUMN(illustrator)-MIN(COLUMN(illustrator))+1),""),1)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SMALL(IF(illustrator=SUBSTITUTE(H519,"_2nd",""),(ROW(illustrator)-MIN(ROW(illustrator))+1)+10000*(COLUMN(illustrator)-MIN(COLUMN(illustrator))+1),""),1)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SMALL(IF(illustrator=SUBSTITUTE(H520,"_2nd",""),(ROW(illustrator)-MIN(ROW(illustrator))+1)+10000*(COLUMN(illustrator)-MIN(COLUMN(illustrator))+1),""),1)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SMALL(IF(illustrator=SUBSTITUTE(H521,"_2nd",""),(ROW(illustrator)-MIN(ROW(illustrator))+1)+10000*(COLUMN(illustrator)-MIN(COLUMN(illustrator))+1),""),1)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SMALL(IF(illustrator=SUBSTITUTE(H522,"_2nd",""),(ROW(illustrator)-MIN(ROW(illustrator))+1)+10000*(COLUMN(illustrator)-MIN(COLUMN(illustrator))+1),""),1)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SMALL(IF(illustrator=SUBSTITUTE(H523,"_2nd",""),(ROW(illustrator)-MIN(ROW(illustrator))+1)+10000*(COLUMN(illustrator)-MIN(COLUMN(illustrator))+1),""),1)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SMALL(IF(illustrator=SUBSTITUTE(H524,"_2nd",""),(ROW(illustrator)-MIN(ROW(illustrator))+1)+10000*(COLUMN(illustrator)-MIN(COLUMN(illustrator))+1),""),1)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SMALL(IF(illustrator=SUBSTITUTE(H525,"_2nd",""),(ROW(illustrator)-MIN(ROW(illustrator))+1)+10000*(COLUMN(illustrator)-MIN(COLUMN(illustrator))+1),""),1)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SMALL(IF(illustrator=SUBSTITUTE(H526,"_2nd",""),(ROW(illustrator)-MIN(ROW(illustrator))+1)+10000*(COLUMN(illustrator)-MIN(COLUMN(illustrator))+1),""),1)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SMALL(IF(illustrator=SUBSTITUTE(H527,"_2nd",""),(ROW(illustrator)-MIN(ROW(illustrator))+1)+10000*(COLUMN(illustrator)-MIN(COLUMN(illustrator))+1),""),1)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SMALL(IF(illustrator=SUBSTITUTE(H528,"_2nd",""),(ROW(illustrator)-MIN(ROW(illustrator))+1)+10000*(COLUMN(illustrator)-MIN(COLUMN(illustrator))+1),""),1)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SMALL(IF(illustrator=SUBSTITUTE(H529,"_2nd",""),(ROW(illustrator)-MIN(ROW(illustrator))+1)+10000*(COLUMN(illustrator)-MIN(COLUMN(illustrator))+1),""),1)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SMALL(IF(illustrator=SUBSTITUTE(H530,"_2nd",""),(ROW(illustrator)-MIN(ROW(illustrator))+1)+10000*(COLUMN(illustrator)-MIN(COLUMN(illustrator))+1),""),1)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SMALL(IF(illustrator=SUBSTITUTE(H531,"_2nd",""),(ROW(illustrator)-MIN(ROW(illustrator))+1)+10000*(COLUMN(illustrator)-MIN(COLUMN(illustrator))+1),""),1)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SMALL(IF(illustrator=SUBSTITUTE(H532,"_2nd",""),(ROW(illustrator)-MIN(ROW(illustrator))+1)+10000*(COLUMN(illustrator)-MIN(COLUMN(illustrator))+1),""),1)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SMALL(IF(illustrator=SUBSTITUTE(H533,"_2nd",""),(ROW(illustrator)-MIN(ROW(illustrator))+1)+10000*(COLUMN(illustrator)-MIN(COLUMN(illustrator))+1),""),1)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SMALL(IF(illustrator=SUBSTITUTE(H534,"_2nd",""),(ROW(illustrator)-MIN(ROW(illustrator))+1)+10000*(COLUMN(illustrator)-MIN(COLUMN(illustrator))+1),""),1)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SMALL(IF(illustrator=SUBSTITUTE(H535,"_2nd",""),(ROW(illustrator)-MIN(ROW(illustrator))+1)+10000*(COLUMN(illustrator)-MIN(COLUMN(illustrator))+1),""),1)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SMALL(IF(illustrator=SUBSTITUTE(H536,"_2nd",""),(ROW(illustrator)-MIN(ROW(illustrator))+1)+10000*(COLUMN(illustrator)-MIN(COLUMN(illustrator))+1),""),1)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600"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SMALL(IF(illustrator=SUBSTITUTE(H537,"_2nd",""),(ROW(illustrator)-MIN(ROW(illustrator))+1)+10000*(COLUMN(illustrator)-MIN(COLUMN(illustrator))+1),""),1)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SMALL(IF(illustrator=SUBSTITUTE(H538,"_2nd",""),(ROW(illustrator)-MIN(ROW(illustrator))+1)+10000*(COLUMN(illustrator)-MIN(COLUMN(illustrator))+1),""),1)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SMALL(IF(illustrator=SUBSTITUTE(H539,"_2nd",""),(ROW(illustrator)-MIN(ROW(illustrator))+1)+10000*(COLUMN(illustrator)-MIN(COLUMN(illustrator))+1),""),1)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SMALL(IF(illustrator=SUBSTITUTE(H540,"_2nd",""),(ROW(illustrator)-MIN(ROW(illustrator))+1)+10000*(COLUMN(illustrator)-MIN(COLUMN(illustrator))+1),""),1)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SMALL(IF(illustrator=SUBSTITUTE(H541,"_2nd",""),(ROW(illustrator)-MIN(ROW(illustrator))+1)+10000*(COLUMN(illustrator)-MIN(COLUMN(illustrator))+1),""),1)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SMALL(IF(illustrator=SUBSTITUTE(H542,"_2nd",""),(ROW(illustrator)-MIN(ROW(illustrator))+1)+10000*(COLUMN(illustrator)-MIN(COLUMN(illustrator))+1),""),1)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SMALL(IF(illustrator=SUBSTITUTE(H543,"_2nd",""),(ROW(illustrator)-MIN(ROW(illustrator))+1)+10000*(COLUMN(illustrator)-MIN(COLUMN(illustrator))+1),""),1)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SMALL(IF(illustrator=SUBSTITUTE(H544,"_2nd",""),(ROW(illustrator)-MIN(ROW(illustrator))+1)+10000*(COLUMN(illustrator)-MIN(COLUMN(illustrator))+1),""),1)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SMALL(IF(illustrator=SUBSTITUTE(H545,"_2nd",""),(ROW(illustrator)-MIN(ROW(illustrator))+1)+10000*(COLUMN(illustrator)-MIN(COLUMN(illustrator))+1),""),1)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SMALL(IF(illustrator=SUBSTITUTE(H546,"_2nd",""),(ROW(illustrator)-MIN(ROW(illustrator))+1)+10000*(COLUMN(illustrator)-MIN(COLUMN(illustrator))+1),""),1)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SMALL(IF(illustrator=SUBSTITUTE(H547,"_2nd",""),(ROW(illustrator)-MIN(ROW(illustrator))+1)+10000*(COLUMN(illustrator)-MIN(COLUMN(illustrator))+1),""),1)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SMALL(IF(illustrator=SUBSTITUTE(H548,"_2nd",""),(ROW(illustrator)-MIN(ROW(illustrator))+1)+10000*(COLUMN(illustrator)-MIN(COLUMN(illustrator))+1),""),1)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SMALL(IF(illustrator=SUBSTITUTE(H549,"_2nd",""),(ROW(illustrator)-MIN(ROW(illustrator))+1)+10000*(COLUMN(illustrator)-MIN(COLUMN(illustrator))+1),""),1)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SMALL(IF(illustrator=SUBSTITUTE(H550,"_2nd",""),(ROW(illustrator)-MIN(ROW(illustrator))+1)+10000*(COLUMN(illustrator)-MIN(COLUMN(illustrator))+1),""),1)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SMALL(IF(illustrator=SUBSTITUTE(H551,"_2nd",""),(ROW(illustrator)-MIN(ROW(illustrator))+1)+10000*(COLUMN(illustrator)-MIN(COLUMN(illustrator))+1),""),1)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SMALL(IF(illustrator=SUBSTITUTE(H552,"_2nd",""),(ROW(illustrator)-MIN(ROW(illustrator))+1)+10000*(COLUMN(illustrator)-MIN(COLUMN(illustrator))+1),""),1)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SMALL(IF(illustrator=SUBSTITUTE(H553,"_2nd",""),(ROW(illustrator)-MIN(ROW(illustrator))+1)+10000*(COLUMN(illustrator)-MIN(COLUMN(illustrator))+1),""),1)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SMALL(IF(illustrator=SUBSTITUTE(H554,"_2nd",""),(ROW(illustrator)-MIN(ROW(illustrator))+1)+10000*(COLUMN(illustrator)-MIN(COLUMN(illustrator))+1),""),1)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SMALL(IF(illustrator=SUBSTITUTE(H555,"_2nd",""),(ROW(illustrator)-MIN(ROW(illustrator))+1)+10000*(COLUMN(illustrator)-MIN(COLUMN(illustrator))+1),""),1)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SMALL(IF(illustrator=SUBSTITUTE(H556,"_2nd",""),(ROW(illustrator)-MIN(ROW(illustrator))+1)+10000*(COLUMN(illustrator)-MIN(COLUMN(illustrator))+1),""),1)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SMALL(IF(illustrator=SUBSTITUTE(H557,"_2nd",""),(ROW(illustrator)-MIN(ROW(illustrator))+1)+10000*(COLUMN(illustrator)-MIN(COLUMN(illustrator))+1),""),1)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SMALL(IF(illustrator=SUBSTITUTE(H558,"_2nd",""),(ROW(illustrator)-MIN(ROW(illustrator))+1)+10000*(COLUMN(illustrator)-MIN(COLUMN(illustrator))+1),""),1)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SMALL(IF(illustrator=SUBSTITUTE(H559,"_2nd",""),(ROW(illustrator)-MIN(ROW(illustrator))+1)+10000*(COLUMN(illustrator)-MIN(COLUMN(illustrator))+1),""),1)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SMALL(IF(illustrator=SUBSTITUTE(H560,"_2nd",""),(ROW(illustrator)-MIN(ROW(illustrator))+1)+10000*(COLUMN(illustrator)-MIN(COLUMN(illustrator))+1),""),1)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SMALL(IF(illustrator=SUBSTITUTE(H561,"_2nd",""),(ROW(illustrator)-MIN(ROW(illustrator))+1)+10000*(COLUMN(illustrator)-MIN(COLUMN(illustrator))+1),""),1)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SMALL(IF(illustrator=SUBSTITUTE(H562,"_2nd",""),(ROW(illustrator)-MIN(ROW(illustrator))+1)+10000*(COLUMN(illustrator)-MIN(COLUMN(illustrator))+1),""),1)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SMALL(IF(illustrator=SUBSTITUTE(H563,"_2nd",""),(ROW(illustrator)-MIN(ROW(illustrator))+1)+10000*(COLUMN(illustrator)-MIN(COLUMN(illustrator))+1),""),1)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SMALL(IF(illustrator=SUBSTITUTE(H564,"_2nd",""),(ROW(illustrator)-MIN(ROW(illustrator))+1)+10000*(COLUMN(illustrator)-MIN(COLUMN(illustrator))+1),""),1)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SMALL(IF(illustrator=SUBSTITUTE(H565,"_2nd",""),(ROW(illustrator)-MIN(ROW(illustrator))+1)+10000*(COLUMN(illustrator)-MIN(COLUMN(illustrator))+1),""),1)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SMALL(IF(illustrator=SUBSTITUTE(H566,"_2nd",""),(ROW(illustrator)-MIN(ROW(illustrator))+1)+10000*(COLUMN(illustrator)-MIN(COLUMN(illustrator))+1),""),1)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SMALL(IF(illustrator=SUBSTITUTE(H567,"_2nd",""),(ROW(illustrator)-MIN(ROW(illustrator))+1)+10000*(COLUMN(illustrator)-MIN(COLUMN(illustrator))+1),""),1)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SMALL(IF(illustrator=SUBSTITUTE(H568,"_2nd",""),(ROW(illustrator)-MIN(ROW(illustrator))+1)+10000*(COLUMN(illustrator)-MIN(COLUMN(illustrator))+1),""),1)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SMALL(IF(illustrator=SUBSTITUTE(H569,"_2nd",""),(ROW(illustrator)-MIN(ROW(illustrator))+1)+10000*(COLUMN(illustrator)-MIN(COLUMN(illustrator))+1),""),1)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SMALL(IF(illustrator=SUBSTITUTE(H570,"_2nd",""),(ROW(illustrator)-MIN(ROW(illustrator))+1)+10000*(COLUMN(illustrator)-MIN(COLUMN(illustrator))+1),""),1)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SMALL(IF(illustrator=SUBSTITUTE(H571,"_2nd",""),(ROW(illustrator)-MIN(ROW(illustrator))+1)+10000*(COLUMN(illustrator)-MIN(COLUMN(illustrator))+1),""),1)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SMALL(IF(illustrator=SUBSTITUTE(H572,"_2nd",""),(ROW(illustrator)-MIN(ROW(illustrator))+1)+10000*(COLUMN(illustrator)-MIN(COLUMN(illustrator))+1),""),1)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SMALL(IF(illustrator=SUBSTITUTE(H573,"_2nd",""),(ROW(illustrator)-MIN(ROW(illustrator))+1)+10000*(COLUMN(illustrator)-MIN(COLUMN(illustrator))+1),""),1)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SMALL(IF(illustrator=SUBSTITUTE(H574,"_2nd",""),(ROW(illustrator)-MIN(ROW(illustrator))+1)+10000*(COLUMN(illustrator)-MIN(COLUMN(illustrator))+1),""),1)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SMALL(IF(illustrator=SUBSTITUTE(H575,"_2nd",""),(ROW(illustrator)-MIN(ROW(illustrator))+1)+10000*(COLUMN(illustrator)-MIN(COLUMN(illustrator))+1),""),1)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SMALL(IF(illustrator=SUBSTITUTE(H576,"_2nd",""),(ROW(illustrator)-MIN(ROW(illustrator))+1)+10000*(COLUMN(illustrator)-MIN(COLUMN(illustrator))+1),""),1)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SMALL(IF(illustrator=SUBSTITUTE(H577,"_2nd",""),(ROW(illustrator)-MIN(ROW(illustrator))+1)+10000*(COLUMN(illustrator)-MIN(COLUMN(illustrator))+1),""),1)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SMALL(IF(illustrator=SUBSTITUTE(H578,"_2nd",""),(ROW(illustrator)-MIN(ROW(illustrator))+1)+10000*(COLUMN(illustrator)-MIN(COLUMN(illustrator))+1),""),1)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SMALL(IF(illustrator=SUBSTITUTE(H579,"_2nd",""),(ROW(illustrator)-MIN(ROW(illustrator))+1)+10000*(COLUMN(illustrator)-MIN(COLUMN(illustrator))+1),""),1)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SMALL(IF(illustrator=SUBSTITUTE(H580,"_2nd",""),(ROW(illustrator)-MIN(ROW(illustrator))+1)+10000*(COLUMN(illustrator)-MIN(COLUMN(illustrator))+1),""),1)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644"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SMALL(IF(illustrator=SUBSTITUTE(H581,"_2nd",""),(ROW(illustrator)-MIN(ROW(illustrator))+1)+10000*(COLUMN(illustrator)-MIN(COLUMN(illustrator))+1),""),1)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SMALL(IF(illustrator=SUBSTITUTE(H582,"_2nd",""),(ROW(illustrator)-MIN(ROW(illustrator))+1)+10000*(COLUMN(illustrator)-MIN(COLUMN(illustrator))+1),""),1)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si="68"/>
        <v>31</v>
      </c>
      <c r="C583">
        <f t="shared" si="72"/>
        <v>58</v>
      </c>
      <c r="E583" t="str">
        <f t="shared" ref="E583:E646" si="74">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SMALL(IF(illustrator=SUBSTITUTE(H583,"_2nd",""),(ROW(illustrator)-MIN(ROW(illustrator))+1)+10000*(COLUMN(illustrator)-MIN(COLUMN(illustrator))+1),""),1)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68"/>
        <v>35</v>
      </c>
      <c r="C584">
        <f t="shared" si="72"/>
        <v>66</v>
      </c>
      <c r="E584" t="str">
        <f t="shared" si="74"/>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SMALL(IF(illustrator=SUBSTITUTE(H584,"_2nd",""),(ROW(illustrator)-MIN(ROW(illustrator))+1)+10000*(COLUMN(illustrator)-MIN(COLUMN(illustrator))+1),""),1)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68"/>
        <v>31</v>
      </c>
      <c r="C585">
        <f t="shared" si="72"/>
        <v>58</v>
      </c>
      <c r="E585" t="str">
        <f t="shared" si="74"/>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SMALL(IF(illustrator=SUBSTITUTE(H585,"_2nd",""),(ROW(illustrator)-MIN(ROW(illustrator))+1)+10000*(COLUMN(illustrator)-MIN(COLUMN(illustrator))+1),""),1)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68"/>
        <v>30</v>
      </c>
      <c r="C586">
        <f t="shared" si="72"/>
        <v>56</v>
      </c>
      <c r="E586" t="str">
        <f t="shared" si="74"/>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SMALL(IF(illustrator=SUBSTITUTE(H586,"_2nd",""),(ROW(illustrator)-MIN(ROW(illustrator))+1)+10000*(COLUMN(illustrator)-MIN(COLUMN(illustrator))+1),""),1)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68"/>
        <v>36</v>
      </c>
      <c r="C587">
        <f t="shared" si="72"/>
        <v>68</v>
      </c>
      <c r="E587" t="str">
        <f t="shared" si="74"/>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SMALL(IF(illustrator=SUBSTITUTE(H587,"_2nd",""),(ROW(illustrator)-MIN(ROW(illustrator))+1)+10000*(COLUMN(illustrator)-MIN(COLUMN(illustrator))+1),""),1)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68"/>
        <v>30</v>
      </c>
      <c r="C588">
        <f t="shared" si="72"/>
        <v>56</v>
      </c>
      <c r="E588" t="str">
        <f t="shared" si="74"/>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SMALL(IF(illustrator=SUBSTITUTE(H588,"_2nd",""),(ROW(illustrator)-MIN(ROW(illustrator))+1)+10000*(COLUMN(illustrator)-MIN(COLUMN(illustrator))+1),""),1)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68"/>
        <v>29</v>
      </c>
      <c r="C589">
        <f t="shared" si="72"/>
        <v>54</v>
      </c>
      <c r="E589" t="str">
        <f t="shared" si="74"/>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52" si="75">LEN(J589)</f>
        <v>17</v>
      </c>
      <c r="P589">
        <f t="shared" si="70"/>
        <v>13</v>
      </c>
      <c r="R589">
        <f t="array" aca="1" ref="R589" ca="1">SMALL(IF(illustrator=SUBSTITUTE(H589,"_2nd",""),(ROW(illustrator)-MIN(ROW(illustrator))+1)+10000*(COLUMN(illustrator)-MIN(COLUMN(illustrator))+1),""),1)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68"/>
        <v>31</v>
      </c>
      <c r="C590">
        <f t="shared" si="72"/>
        <v>58</v>
      </c>
      <c r="E590" t="str">
        <f t="shared" si="74"/>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5"/>
        <v>15</v>
      </c>
      <c r="P590">
        <f t="shared" si="70"/>
        <v>12</v>
      </c>
      <c r="R590">
        <f t="array" aca="1" ref="R590" ca="1">SMALL(IF(illustrator=SUBSTITUTE(H590,"_2nd",""),(ROW(illustrator)-MIN(ROW(illustrator))+1)+10000*(COLUMN(illustrator)-MIN(COLUMN(illustrator))+1),""),1)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68"/>
        <v>35</v>
      </c>
      <c r="C591">
        <f t="shared" si="72"/>
        <v>66</v>
      </c>
      <c r="E591" t="str">
        <f t="shared" si="74"/>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5"/>
        <v>17</v>
      </c>
      <c r="P591">
        <f t="shared" si="70"/>
        <v>13</v>
      </c>
      <c r="R591">
        <f t="array" aca="1" ref="R591" ca="1">SMALL(IF(illustrator=SUBSTITUTE(H591,"_2nd",""),(ROW(illustrator)-MIN(ROW(illustrator))+1)+10000*(COLUMN(illustrator)-MIN(COLUMN(illustrator))+1),""),1)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68"/>
        <v>29</v>
      </c>
      <c r="C592">
        <f t="shared" si="72"/>
        <v>54</v>
      </c>
      <c r="E592" t="str">
        <f t="shared" si="74"/>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5"/>
        <v>13</v>
      </c>
      <c r="P592">
        <f t="shared" si="70"/>
        <v>11</v>
      </c>
      <c r="R592">
        <f t="array" aca="1" ref="R592" ca="1">SMALL(IF(illustrator=SUBSTITUTE(H592,"_2nd",""),(ROW(illustrator)-MIN(ROW(illustrator))+1)+10000*(COLUMN(illustrator)-MIN(COLUMN(illustrator))+1),""),1)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68"/>
        <v>31</v>
      </c>
      <c r="C593">
        <f t="shared" si="72"/>
        <v>58</v>
      </c>
      <c r="E593" t="str">
        <f t="shared" si="74"/>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5"/>
        <v>12</v>
      </c>
      <c r="P593">
        <f t="shared" si="70"/>
        <v>10</v>
      </c>
      <c r="R593">
        <f t="array" aca="1" ref="R593" ca="1">SMALL(IF(illustrator=SUBSTITUTE(H593,"_2nd",""),(ROW(illustrator)-MIN(ROW(illustrator))+1)+10000*(COLUMN(illustrator)-MIN(COLUMN(illustrator))+1),""),1)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68"/>
        <v>31</v>
      </c>
      <c r="C594">
        <f t="shared" si="72"/>
        <v>58</v>
      </c>
      <c r="E594" t="str">
        <f t="shared" si="74"/>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5"/>
        <v>12</v>
      </c>
      <c r="P594">
        <f t="shared" si="70"/>
        <v>11</v>
      </c>
      <c r="R594">
        <f t="array" aca="1" ref="R594" ca="1">SMALL(IF(illustrator=SUBSTITUTE(H594,"_2nd",""),(ROW(illustrator)-MIN(ROW(illustrator))+1)+10000*(COLUMN(illustrator)-MIN(COLUMN(illustrator))+1),""),1)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68"/>
        <v>36</v>
      </c>
      <c r="C595">
        <f t="shared" si="72"/>
        <v>68</v>
      </c>
      <c r="E595" t="str">
        <f t="shared" si="74"/>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5"/>
        <v>11</v>
      </c>
      <c r="P595">
        <f t="shared" si="70"/>
        <v>11</v>
      </c>
      <c r="R595">
        <f t="array" aca="1" ref="R595" ca="1">SMALL(IF(illustrator=SUBSTITUTE(H595,"_2nd",""),(ROW(illustrator)-MIN(ROW(illustrator))+1)+10000*(COLUMN(illustrator)-MIN(COLUMN(illustrator))+1),""),1)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68"/>
        <v>34</v>
      </c>
      <c r="C596">
        <f t="shared" si="72"/>
        <v>64</v>
      </c>
      <c r="E596" t="str">
        <f t="shared" si="74"/>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5"/>
        <v>14</v>
      </c>
      <c r="P596">
        <f t="shared" si="70"/>
        <v>12</v>
      </c>
      <c r="R596">
        <f t="array" aca="1" ref="R596" ca="1">SMALL(IF(illustrator=SUBSTITUTE(H596,"_2nd",""),(ROW(illustrator)-MIN(ROW(illustrator))+1)+10000*(COLUMN(illustrator)-MIN(COLUMN(illustrator))+1),""),1)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68"/>
        <v>38</v>
      </c>
      <c r="C597">
        <f t="shared" si="72"/>
        <v>72</v>
      </c>
      <c r="E597" t="str">
        <f t="shared" si="74"/>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5"/>
        <v>14</v>
      </c>
      <c r="P597">
        <f t="shared" si="70"/>
        <v>13</v>
      </c>
      <c r="R597">
        <f t="array" aca="1" ref="R597" ca="1">SMALL(IF(illustrator=SUBSTITUTE(H597,"_2nd",""),(ROW(illustrator)-MIN(ROW(illustrator))+1)+10000*(COLUMN(illustrator)-MIN(COLUMN(illustrator))+1),""),1)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68"/>
        <v>34</v>
      </c>
      <c r="C598">
        <f t="shared" si="72"/>
        <v>64</v>
      </c>
      <c r="E598" t="str">
        <f t="shared" si="74"/>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5"/>
        <v>18</v>
      </c>
      <c r="P598">
        <f t="shared" si="70"/>
        <v>16</v>
      </c>
      <c r="R598">
        <f t="array" aca="1" ref="R598" ca="1">SMALL(IF(illustrator=SUBSTITUTE(H598,"_2nd",""),(ROW(illustrator)-MIN(ROW(illustrator))+1)+10000*(COLUMN(illustrator)-MIN(COLUMN(illustrator))+1),""),1)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68"/>
        <v>30</v>
      </c>
      <c r="C599">
        <f t="shared" si="72"/>
        <v>56</v>
      </c>
      <c r="E599" t="str">
        <f t="shared" si="74"/>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5"/>
        <v>17</v>
      </c>
      <c r="P599">
        <f t="shared" si="70"/>
        <v>14</v>
      </c>
      <c r="R599">
        <f t="array" aca="1" ref="R599" ca="1">SMALL(IF(illustrator=SUBSTITUTE(H599,"_2nd",""),(ROW(illustrator)-MIN(ROW(illustrator))+1)+10000*(COLUMN(illustrator)-MIN(COLUMN(illustrator))+1),""),1)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68"/>
        <v>31</v>
      </c>
      <c r="C600">
        <f t="shared" si="72"/>
        <v>58</v>
      </c>
      <c r="E600" t="str">
        <f t="shared" si="74"/>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5"/>
        <v>11</v>
      </c>
      <c r="P600">
        <f t="shared" si="70"/>
        <v>12</v>
      </c>
      <c r="R600">
        <f t="array" aca="1" ref="R600" ca="1">SMALL(IF(illustrator=SUBSTITUTE(H600,"_2nd",""),(ROW(illustrator)-MIN(ROW(illustrator))+1)+10000*(COLUMN(illustrator)-MIN(COLUMN(illustrator))+1),""),1)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ref="B601:B664" si="76">FIND("src=""",A601)+LEN("src=""")-1</f>
        <v>29</v>
      </c>
      <c r="C601">
        <f t="shared" si="72"/>
        <v>54</v>
      </c>
      <c r="E601" t="str">
        <f t="shared" si="74"/>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5"/>
        <v>6</v>
      </c>
      <c r="P601">
        <f t="shared" si="70"/>
        <v>5</v>
      </c>
      <c r="R601">
        <f t="array" aca="1" ref="R601" ca="1">SMALL(IF(illustrator=SUBSTITUTE(H601,"_2nd",""),(ROW(illustrator)-MIN(ROW(illustrator))+1)+10000*(COLUMN(illustrator)-MIN(COLUMN(illustrator))+1),""),1)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6"/>
        <v>30</v>
      </c>
      <c r="C602">
        <f t="shared" si="72"/>
        <v>56</v>
      </c>
      <c r="E602" t="str">
        <f t="shared" si="74"/>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5"/>
        <v>9</v>
      </c>
      <c r="P602">
        <f t="shared" si="70"/>
        <v>11</v>
      </c>
      <c r="R602">
        <f t="array" aca="1" ref="R602" ca="1">SMALL(IF(illustrator=SUBSTITUTE(H602,"_2nd",""),(ROW(illustrator)-MIN(ROW(illustrator))+1)+10000*(COLUMN(illustrator)-MIN(COLUMN(illustrator))+1),""),1)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6"/>
        <v>37</v>
      </c>
      <c r="C603">
        <f t="shared" si="72"/>
        <v>70</v>
      </c>
      <c r="E603" t="str">
        <f t="shared" si="74"/>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5"/>
        <v>4</v>
      </c>
      <c r="P603">
        <f t="shared" si="70"/>
        <v>6</v>
      </c>
      <c r="R603">
        <f t="array" aca="1" ref="R603" ca="1">SMALL(IF(illustrator=SUBSTITUTE(H603,"_2nd",""),(ROW(illustrator)-MIN(ROW(illustrator))+1)+10000*(COLUMN(illustrator)-MIN(COLUMN(illustrator))+1),""),1)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6"/>
        <v>36</v>
      </c>
      <c r="C604">
        <f t="shared" si="72"/>
        <v>68</v>
      </c>
      <c r="E604" t="str">
        <f t="shared" si="74"/>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5"/>
        <v>9</v>
      </c>
      <c r="P604">
        <f t="shared" si="70"/>
        <v>6</v>
      </c>
      <c r="R604">
        <f t="array" aca="1" ref="R604" ca="1">SMALL(IF(illustrator=SUBSTITUTE(H604,"_2nd",""),(ROW(illustrator)-MIN(ROW(illustrator))+1)+10000*(COLUMN(illustrator)-MIN(COLUMN(illustrator))+1),""),1)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6"/>
        <v>32</v>
      </c>
      <c r="C605">
        <f t="shared" si="72"/>
        <v>60</v>
      </c>
      <c r="E605" t="str">
        <f t="shared" si="74"/>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5"/>
        <v>10</v>
      </c>
      <c r="P605">
        <f t="shared" si="70"/>
        <v>4</v>
      </c>
      <c r="R605">
        <f t="array" aca="1" ref="R605" ca="1">SMALL(IF(illustrator=SUBSTITUTE(H605,"_2nd",""),(ROW(illustrator)-MIN(ROW(illustrator))+1)+10000*(COLUMN(illustrator)-MIN(COLUMN(illustrator))+1),""),1)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6"/>
        <v>29</v>
      </c>
      <c r="C606">
        <f t="shared" si="72"/>
        <v>54</v>
      </c>
      <c r="E606" t="str">
        <f t="shared" si="74"/>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5"/>
        <v>6</v>
      </c>
      <c r="P606">
        <f t="shared" si="70"/>
        <v>4</v>
      </c>
      <c r="R606">
        <f t="array" aca="1" ref="R606" ca="1">SMALL(IF(illustrator=SUBSTITUTE(H606,"_2nd",""),(ROW(illustrator)-MIN(ROW(illustrator))+1)+10000*(COLUMN(illustrator)-MIN(COLUMN(illustrator))+1),""),1)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6"/>
        <v>32</v>
      </c>
      <c r="C607">
        <f t="shared" si="72"/>
        <v>60</v>
      </c>
      <c r="E607" t="str">
        <f t="shared" si="74"/>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5"/>
        <v>12</v>
      </c>
      <c r="P607">
        <f t="shared" si="70"/>
        <v>7</v>
      </c>
      <c r="R607">
        <f t="array" aca="1" ref="R607" ca="1">SMALL(IF(illustrator=SUBSTITUTE(H607,"_2nd",""),(ROW(illustrator)-MIN(ROW(illustrator))+1)+10000*(COLUMN(illustrator)-MIN(COLUMN(illustrator))+1),""),1)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6"/>
        <v>31</v>
      </c>
      <c r="C608">
        <f t="shared" si="72"/>
        <v>58</v>
      </c>
      <c r="E608" t="str">
        <f t="shared" si="74"/>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5"/>
        <v>6</v>
      </c>
      <c r="P608">
        <f t="shared" si="70"/>
        <v>5</v>
      </c>
      <c r="R608">
        <f t="array" aca="1" ref="R608" ca="1">SMALL(IF(illustrator=SUBSTITUTE(H608,"_2nd",""),(ROW(illustrator)-MIN(ROW(illustrator))+1)+10000*(COLUMN(illustrator)-MIN(COLUMN(illustrator))+1),""),1)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6"/>
        <v>29</v>
      </c>
      <c r="C609">
        <f t="shared" si="72"/>
        <v>60</v>
      </c>
      <c r="E609" t="str">
        <f t="shared" si="74"/>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5"/>
        <v>9</v>
      </c>
      <c r="P609">
        <f t="shared" si="70"/>
        <v>9</v>
      </c>
      <c r="R609">
        <f t="array" aca="1" ref="R609" ca="1">SMALL(IF(illustrator=SUBSTITUTE(H609,"_2nd",""),(ROW(illustrator)-MIN(ROW(illustrator))+1)+10000*(COLUMN(illustrator)-MIN(COLUMN(illustrator))+1),""),1)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6"/>
        <v>28</v>
      </c>
      <c r="C610">
        <f t="shared" si="72"/>
        <v>52</v>
      </c>
      <c r="E610" t="str">
        <f t="shared" si="74"/>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5"/>
        <v>12</v>
      </c>
      <c r="P610">
        <f t="shared" si="70"/>
        <v>6</v>
      </c>
      <c r="R610">
        <f t="array" aca="1" ref="R610" ca="1">SMALL(IF(illustrator=SUBSTITUTE(H610,"_2nd",""),(ROW(illustrator)-MIN(ROW(illustrator))+1)+10000*(COLUMN(illustrator)-MIN(COLUMN(illustrator))+1),""),1)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6"/>
        <v>30</v>
      </c>
      <c r="C611">
        <f t="shared" si="72"/>
        <v>56</v>
      </c>
      <c r="E611" t="str">
        <f t="shared" si="74"/>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5"/>
        <v>7</v>
      </c>
      <c r="P611">
        <f t="shared" si="70"/>
        <v>7</v>
      </c>
      <c r="R611">
        <f t="array" aca="1" ref="R611" ca="1">SMALL(IF(illustrator=SUBSTITUTE(H611,"_2nd",""),(ROW(illustrator)-MIN(ROW(illustrator))+1)+10000*(COLUMN(illustrator)-MIN(COLUMN(illustrator))+1),""),1)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6"/>
        <v>36</v>
      </c>
      <c r="C612">
        <f t="shared" si="72"/>
        <v>68</v>
      </c>
      <c r="E612" t="str">
        <f t="shared" si="74"/>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5"/>
        <v>14</v>
      </c>
      <c r="P612">
        <f t="shared" si="70"/>
        <v>6</v>
      </c>
      <c r="R612">
        <f t="array" aca="1" ref="R612" ca="1">SMALL(IF(illustrator=SUBSTITUTE(H612,"_2nd",""),(ROW(illustrator)-MIN(ROW(illustrator))+1)+10000*(COLUMN(illustrator)-MIN(COLUMN(illustrator))+1),""),1)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6"/>
        <v>40</v>
      </c>
      <c r="C613">
        <f t="shared" si="72"/>
        <v>76</v>
      </c>
      <c r="E613" t="str">
        <f t="shared" si="74"/>
        <v>/images/0/03/Way_of_the_CamelArt.jpg</v>
      </c>
      <c r="F613" t="s">
        <v>1615</v>
      </c>
      <c r="H613" t="s">
        <v>3208</v>
      </c>
      <c r="I613" s="3" t="s">
        <v>3190</v>
      </c>
      <c r="J613" t="s">
        <v>3090</v>
      </c>
      <c r="K613" t="s">
        <v>3110</v>
      </c>
      <c r="L613" t="str">
        <f t="shared" ref="L613:L621" si="77">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5"/>
        <v>10</v>
      </c>
      <c r="P613">
        <f t="shared" si="70"/>
        <v>11</v>
      </c>
      <c r="R613">
        <f t="array" aca="1" ref="R613" ca="1">SMALL(IF(illustrator=SUBSTITUTE(H613,"_2nd",""),(ROW(illustrator)-MIN(ROW(illustrator))+1)+10000*(COLUMN(illustrator)-MIN(COLUMN(illustrator))+1),""),1)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6"/>
        <v>37</v>
      </c>
      <c r="C614">
        <f t="shared" si="72"/>
        <v>70</v>
      </c>
      <c r="E614" t="str">
        <f t="shared" si="74"/>
        <v>/images/4/4f/Way_of_the_OxArt.jpg</v>
      </c>
      <c r="F614" t="s">
        <v>1615</v>
      </c>
      <c r="H614" t="s">
        <v>3160</v>
      </c>
      <c r="J614" t="s">
        <v>3091</v>
      </c>
      <c r="K614" t="s">
        <v>3111</v>
      </c>
      <c r="L614" t="str">
        <f t="shared" si="77"/>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5"/>
        <v>6</v>
      </c>
      <c r="P614">
        <f t="shared" si="70"/>
        <v>8</v>
      </c>
      <c r="R614">
        <f t="array" aca="1" ref="R614" ca="1">SMALL(IF(illustrator=SUBSTITUTE(H614,"_2nd",""),(ROW(illustrator)-MIN(ROW(illustrator))+1)+10000*(COLUMN(illustrator)-MIN(COLUMN(illustrator))+1),""),1)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6"/>
        <v>41</v>
      </c>
      <c r="C615">
        <f t="shared" si="72"/>
        <v>78</v>
      </c>
      <c r="E615" t="str">
        <f t="shared" si="74"/>
        <v>/images/7/72/Plateau_ShepherdsArt.jpg</v>
      </c>
      <c r="F615" t="s">
        <v>1615</v>
      </c>
      <c r="H615" t="s">
        <v>3161</v>
      </c>
      <c r="J615" t="s">
        <v>3092</v>
      </c>
      <c r="K615" t="s">
        <v>3112</v>
      </c>
      <c r="L615" t="str">
        <f t="shared" si="77"/>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5"/>
        <v>7</v>
      </c>
      <c r="P615">
        <f t="shared" si="70"/>
        <v>6</v>
      </c>
      <c r="R615">
        <f t="array" aca="1" ref="R615" ca="1">SMALL(IF(illustrator=SUBSTITUTE(H615,"_2nd",""),(ROW(illustrator)-MIN(ROW(illustrator))+1)+10000*(COLUMN(illustrator)-MIN(COLUMN(illustrator))+1),""),1)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6"/>
        <v>27</v>
      </c>
      <c r="C616">
        <f t="shared" si="72"/>
        <v>56</v>
      </c>
      <c r="E616" t="str">
        <f t="shared" si="74"/>
        <v>/images/c/c3/Potion.jpg</v>
      </c>
      <c r="F616" t="s">
        <v>1615</v>
      </c>
      <c r="H616" t="s">
        <v>3162</v>
      </c>
      <c r="J616" t="s">
        <v>3093</v>
      </c>
      <c r="K616" t="s">
        <v>3113</v>
      </c>
      <c r="L616" t="str">
        <f t="shared" si="77"/>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5"/>
        <v>4</v>
      </c>
      <c r="P616">
        <f t="shared" si="70"/>
        <v>8</v>
      </c>
      <c r="R616">
        <f t="array" aca="1" ref="R616" ca="1">SMALL(IF(illustrator=SUBSTITUTE(H616,"_2nd",""),(ROW(illustrator)-MIN(ROW(illustrator))+1)+10000*(COLUMN(illustrator)-MIN(COLUMN(illustrator))+1),""),1)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6"/>
        <v>35</v>
      </c>
      <c r="C617">
        <f t="shared" si="72"/>
        <v>66</v>
      </c>
      <c r="E617" t="str">
        <f t="shared" si="74"/>
        <v>/images/3/36/Shanty_TownArt.jpg</v>
      </c>
      <c r="F617" t="s">
        <v>1615</v>
      </c>
      <c r="H617" t="s">
        <v>3163</v>
      </c>
      <c r="J617" t="s">
        <v>3094</v>
      </c>
      <c r="K617" t="s">
        <v>3114</v>
      </c>
      <c r="L617" t="str">
        <f t="shared" si="77"/>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5"/>
        <v>7</v>
      </c>
      <c r="P617">
        <f t="shared" si="70"/>
        <v>4</v>
      </c>
      <c r="R617">
        <f t="array" aca="1" ref="R617" ca="1">SMALL(IF(illustrator=SUBSTITUTE(H617,"_2nd",""),(ROW(illustrator)-MIN(ROW(illustrator))+1)+10000*(COLUMN(illustrator)-MIN(COLUMN(illustrator))+1),""),1)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6"/>
        <v>29</v>
      </c>
      <c r="C618">
        <f t="shared" si="72"/>
        <v>54</v>
      </c>
      <c r="E618" t="str">
        <f t="shared" si="74"/>
        <v>/images/9/90/HaremArt.jpg</v>
      </c>
      <c r="F618" t="s">
        <v>1615</v>
      </c>
      <c r="H618" t="s">
        <v>3164</v>
      </c>
      <c r="J618" t="s">
        <v>3095</v>
      </c>
      <c r="K618" t="s">
        <v>3115</v>
      </c>
      <c r="L618" t="str">
        <f t="shared" si="77"/>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5"/>
        <v>7</v>
      </c>
      <c r="P618">
        <f t="shared" si="70"/>
        <v>7</v>
      </c>
      <c r="R618">
        <f t="array" aca="1" ref="R618" ca="1">SMALL(IF(illustrator=SUBSTITUTE(H618,"_2nd",""),(ROW(illustrator)-MIN(ROW(illustrator))+1)+10000*(COLUMN(illustrator)-MIN(COLUMN(illustrator))+1),""),1)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6"/>
        <v>35</v>
      </c>
      <c r="C619">
        <f t="shared" si="72"/>
        <v>66</v>
      </c>
      <c r="E619" t="str">
        <f t="shared" si="74"/>
        <v>/images/2/20/Pearl_DiverArt.jpg</v>
      </c>
      <c r="F619" t="s">
        <v>1615</v>
      </c>
      <c r="H619" t="s">
        <v>3165</v>
      </c>
      <c r="J619" t="s">
        <v>3096</v>
      </c>
      <c r="K619" t="s">
        <v>3116</v>
      </c>
      <c r="L619" t="str">
        <f t="shared" si="77"/>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5"/>
        <v>8</v>
      </c>
      <c r="P619">
        <f t="shared" ref="P619:P682" si="78">LEN(H619)</f>
        <v>8</v>
      </c>
      <c r="R619">
        <f t="array" aca="1" ref="R619" ca="1">SMALL(IF(illustrator=SUBSTITUTE(H619,"_2nd",""),(ROW(illustrator)-MIN(ROW(illustrator))+1)+10000*(COLUMN(illustrator)-MIN(COLUMN(illustrator))+1),""),1)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6"/>
        <v>33</v>
      </c>
      <c r="C620">
        <f t="shared" si="72"/>
        <v>62</v>
      </c>
      <c r="E620" t="str">
        <f t="shared" si="74"/>
        <v>/images/5/54/NavigatorArt.jpg</v>
      </c>
      <c r="F620" t="s">
        <v>1615</v>
      </c>
      <c r="H620" t="s">
        <v>3166</v>
      </c>
      <c r="J620" t="s">
        <v>3097</v>
      </c>
      <c r="K620" t="s">
        <v>3117</v>
      </c>
      <c r="L620" t="str">
        <f t="shared" si="77"/>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5"/>
        <v>10</v>
      </c>
      <c r="P620">
        <f t="shared" si="78"/>
        <v>8</v>
      </c>
      <c r="R620">
        <f t="array" aca="1" ref="R620" ca="1">SMALL(IF(illustrator=SUBSTITUTE(H620,"_2nd",""),(ROW(illustrator)-MIN(ROW(illustrator))+1)+10000*(COLUMN(illustrator)-MIN(COLUMN(illustrator))+1),""),1)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6"/>
        <v>27</v>
      </c>
      <c r="C621">
        <f t="shared" si="72"/>
        <v>50</v>
      </c>
      <c r="E621" t="str">
        <f t="shared" si="74"/>
        <v>/images/8/83/SpyArt.jpg</v>
      </c>
      <c r="F621" t="s">
        <v>2166</v>
      </c>
      <c r="G621" t="s">
        <v>4243</v>
      </c>
      <c r="H621" s="3" t="s">
        <v>4993</v>
      </c>
      <c r="J621" s="3" t="s">
        <v>4911</v>
      </c>
      <c r="K621" t="s">
        <v>5498</v>
      </c>
      <c r="L621" t="str">
        <f t="shared" si="77"/>
        <v>/images/f/fe/AstrolabeArt.jpg</v>
      </c>
      <c r="O621">
        <f t="shared" si="75"/>
        <v>9</v>
      </c>
      <c r="P621">
        <f t="shared" si="78"/>
        <v>9</v>
      </c>
      <c r="R621">
        <f t="array" aca="1" ref="R621" ca="1">SMALL(IF(illustrator=SUBSTITUTE(H621,"_2nd",""),(ROW(illustrator)-MIN(ROW(illustrator))+1)+10000*(COLUMN(illustrator)-MIN(COLUMN(illustrator))+1),""),1)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6"/>
        <v>29</v>
      </c>
      <c r="C622">
        <f t="shared" si="72"/>
        <v>60</v>
      </c>
      <c r="E622" t="str">
        <f t="shared" si="74"/>
        <v>/images/d/de/SaunaArt.jpg</v>
      </c>
      <c r="H622" s="3" t="s">
        <v>4994</v>
      </c>
      <c r="J622" s="3" t="s">
        <v>5002</v>
      </c>
      <c r="K622" t="s">
        <v>5492</v>
      </c>
      <c r="L622" t="str">
        <f t="shared" ref="L622:L685" si="79">IF(J622="","",IF(I622&lt;&gt;"", INDEX(E:E,MATCH("*"&amp;I622&amp;"*",E:E,0)),INDEX(E:E,MATCH("*"&amp;H622&amp;"*",E:E,0))))</f>
        <v>/images/d/d2/MonkeyArt.jpg</v>
      </c>
      <c r="O622">
        <f t="shared" si="75"/>
        <v>5</v>
      </c>
      <c r="P622">
        <f t="shared" si="78"/>
        <v>6</v>
      </c>
      <c r="R622">
        <f t="array" aca="1" ref="R622" ca="1">SMALL(IF(illustrator=SUBSTITUTE(H622,"_2nd",""),(ROW(illustrator)-MIN(ROW(illustrator))+1)+10000*(COLUMN(illustrator)-MIN(COLUMN(illustrator))+1),""),1)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6"/>
        <v>30</v>
      </c>
      <c r="C623">
        <f t="shared" si="72"/>
        <v>62</v>
      </c>
      <c r="E623" t="str">
        <f t="shared" si="74"/>
        <v>/images/f/f1/AvantoArt.jpg</v>
      </c>
      <c r="H623" s="3" t="s">
        <v>4995</v>
      </c>
      <c r="I623" s="3" t="s">
        <v>5010</v>
      </c>
      <c r="J623" s="3" t="s">
        <v>5268</v>
      </c>
      <c r="K623" s="2" t="s">
        <v>5499</v>
      </c>
      <c r="L623" t="str">
        <f t="shared" si="79"/>
        <v>/images/5/5d/Sea_ChartArt.jpg</v>
      </c>
      <c r="O623">
        <f t="shared" si="75"/>
        <v>14</v>
      </c>
      <c r="P623">
        <f t="shared" si="78"/>
        <v>8</v>
      </c>
      <c r="R623">
        <f t="array" aca="1" ref="R623" ca="1">SMALL(IF(illustrator=SUBSTITUTE(H623,"_2nd",""),(ROW(illustrator)-MIN(ROW(illustrator))+1)+10000*(COLUMN(illustrator)-MIN(COLUMN(illustrator))+1),""),1)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6"/>
        <v>27</v>
      </c>
      <c r="C624">
        <f t="shared" si="72"/>
        <v>50</v>
      </c>
      <c r="E624" t="str">
        <f t="shared" si="74"/>
        <v>/images/2/21/TaxArt.jpg</v>
      </c>
      <c r="H624" s="3" t="s">
        <v>4996</v>
      </c>
      <c r="J624" s="3" t="s">
        <v>5003</v>
      </c>
      <c r="K624" t="s">
        <v>5493</v>
      </c>
      <c r="L624" t="str">
        <f t="shared" si="79"/>
        <v>/images/f/f4/BlockadeArt.jpg</v>
      </c>
      <c r="O624">
        <f t="shared" si="75"/>
        <v>6</v>
      </c>
      <c r="P624">
        <f t="shared" si="78"/>
        <v>8</v>
      </c>
      <c r="R624">
        <f t="array" aca="1" ref="R624" ca="1">SMALL(IF(illustrator=SUBSTITUTE(H624,"_2nd",""),(ROW(illustrator)-MIN(ROW(illustrator))+1)+10000*(COLUMN(illustrator)-MIN(COLUMN(illustrator))+1),""),1)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6"/>
        <v>38</v>
      </c>
      <c r="C625">
        <f t="shared" si="72"/>
        <v>72</v>
      </c>
      <c r="E625" t="str">
        <f t="shared" si="74"/>
        <v>/images/3/32/Salt_the_EarthArt.jpg</v>
      </c>
      <c r="H625" s="3" t="s">
        <v>4997</v>
      </c>
      <c r="J625" s="3" t="s">
        <v>5007</v>
      </c>
      <c r="K625" s="2" t="s">
        <v>5500</v>
      </c>
      <c r="L625" t="str">
        <f t="shared" si="79"/>
        <v>/images/8/8f/SailorArt.jpg</v>
      </c>
      <c r="O625">
        <f t="shared" si="75"/>
        <v>11</v>
      </c>
      <c r="P625">
        <f t="shared" si="78"/>
        <v>6</v>
      </c>
      <c r="R625">
        <f t="array" aca="1" ref="R625" ca="1">SMALL(IF(illustrator=SUBSTITUTE(H625,"_2nd",""),(ROW(illustrator)-MIN(ROW(illustrator))+1)+10000*(COLUMN(illustrator)-MIN(COLUMN(illustrator))+1),""),1)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6"/>
        <v>38</v>
      </c>
      <c r="C626">
        <f t="shared" si="72"/>
        <v>72</v>
      </c>
      <c r="E626" t="str">
        <f t="shared" si="74"/>
        <v>/images/5/52/Fortune_TellerArt.jpg</v>
      </c>
      <c r="H626" s="3" t="s">
        <v>4998</v>
      </c>
      <c r="I626" s="3" t="s">
        <v>5011</v>
      </c>
      <c r="J626" s="3" t="s">
        <v>5009</v>
      </c>
      <c r="K626" s="2" t="s">
        <v>5490</v>
      </c>
      <c r="L626" t="str">
        <f t="shared" si="79"/>
        <v>/images/4/4f/Tide_PoolsArt.jpg</v>
      </c>
      <c r="O626">
        <f t="shared" si="75"/>
        <v>5</v>
      </c>
      <c r="P626">
        <f t="shared" si="78"/>
        <v>9</v>
      </c>
      <c r="R626">
        <f t="array" aca="1" ref="R626" ca="1">SMALL(IF(illustrator=SUBSTITUTE(H626,"_2nd",""),(ROW(illustrator)-MIN(ROW(illustrator))+1)+10000*(COLUMN(illustrator)-MIN(COLUMN(illustrator))+1),""),1)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6"/>
        <v>33</v>
      </c>
      <c r="C627">
        <f t="shared" si="72"/>
        <v>62</v>
      </c>
      <c r="E627" t="str">
        <f t="shared" si="74"/>
        <v>/images/6/64/SmugglersArt.jpg</v>
      </c>
      <c r="H627" s="3" t="s">
        <v>4999</v>
      </c>
      <c r="J627" t="s">
        <v>5006</v>
      </c>
      <c r="K627" t="s">
        <v>5501</v>
      </c>
      <c r="L627" t="str">
        <f t="shared" si="79"/>
        <v>/images/7/79/CorsairArt.jpg</v>
      </c>
      <c r="O627">
        <f t="shared" si="75"/>
        <v>8</v>
      </c>
      <c r="P627">
        <f t="shared" si="78"/>
        <v>7</v>
      </c>
      <c r="R627">
        <f t="array" aca="1" ref="R627" ca="1">SMALL(IF(illustrator=SUBSTITUTE(H627,"_2nd",""),(ROW(illustrator)-MIN(ROW(illustrator))+1)+10000*(COLUMN(illustrator)-MIN(COLUMN(illustrator))+1),""),1)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6"/>
        <v>32</v>
      </c>
      <c r="C628">
        <f t="shared" si="72"/>
        <v>60</v>
      </c>
      <c r="E628" t="str">
        <f t="shared" si="74"/>
        <v>/images/2/2a/SalvagerArt.jpg</v>
      </c>
      <c r="H628" s="3" t="s">
        <v>5000</v>
      </c>
      <c r="J628" t="s">
        <v>5004</v>
      </c>
      <c r="K628" t="s">
        <v>5494</v>
      </c>
      <c r="L628" t="str">
        <f t="shared" si="79"/>
        <v>/images/c/cf/PirateArt.jpg</v>
      </c>
      <c r="O628">
        <f t="shared" si="75"/>
        <v>6</v>
      </c>
      <c r="P628">
        <f t="shared" si="78"/>
        <v>6</v>
      </c>
      <c r="R628">
        <f t="array" aca="1" ref="R628" ca="1">SMALL(IF(illustrator=SUBSTITUTE(H628,"_2nd",""),(ROW(illustrator)-MIN(ROW(illustrator))+1)+10000*(COLUMN(illustrator)-MIN(COLUMN(illustrator))+1),""),1)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6"/>
        <v>34</v>
      </c>
      <c r="C629">
        <f t="shared" si="72"/>
        <v>64</v>
      </c>
      <c r="E629" t="str">
        <f t="shared" si="74"/>
        <v>/images/0/0a/ContrabandArt.jpg</v>
      </c>
      <c r="H629" s="3" t="s">
        <v>5001</v>
      </c>
      <c r="I629" s="3" t="s">
        <v>5012</v>
      </c>
      <c r="J629" t="s">
        <v>5005</v>
      </c>
      <c r="K629" t="s">
        <v>5491</v>
      </c>
      <c r="L629" t="str">
        <f t="shared" si="79"/>
        <v>/images/6/68/Sea_WitchArt.jpg</v>
      </c>
      <c r="O629">
        <f t="shared" si="75"/>
        <v>15</v>
      </c>
      <c r="P629">
        <f t="shared" si="78"/>
        <v>8</v>
      </c>
      <c r="R629">
        <f t="array" aca="1" ref="R629" ca="1">SMALL(IF(illustrator=SUBSTITUTE(H629,"_2nd",""),(ROW(illustrator)-MIN(ROW(illustrator))+1)+10000*(COLUMN(illustrator)-MIN(COLUMN(illustrator))+1),""),1)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6"/>
        <v>30</v>
      </c>
      <c r="C630">
        <f t="shared" si="72"/>
        <v>56</v>
      </c>
      <c r="E630" t="str">
        <f t="shared" si="74"/>
        <v>/images/1/1b/RabbleArt.jpg</v>
      </c>
      <c r="F630" t="s">
        <v>2166</v>
      </c>
      <c r="G630" t="s">
        <v>5013</v>
      </c>
      <c r="H630" s="3" t="s">
        <v>5014</v>
      </c>
      <c r="J630" t="s">
        <v>5021</v>
      </c>
      <c r="K630" t="s">
        <v>5497</v>
      </c>
      <c r="L630" t="str">
        <f t="shared" si="79"/>
        <v>/images/7/77/AnvilArt.jpg</v>
      </c>
      <c r="O630">
        <f t="shared" si="75"/>
        <v>7</v>
      </c>
      <c r="P630">
        <f t="shared" si="78"/>
        <v>5</v>
      </c>
      <c r="R630">
        <f t="array" aca="1" ref="R630" ca="1">SMALL(IF(illustrator=SUBSTITUTE(H630,"_2nd",""),(ROW(illustrator)-MIN(ROW(illustrator))+1)+10000*(COLUMN(illustrator)-MIN(COLUMN(illustrator))+1),""),1)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6"/>
        <v>29</v>
      </c>
      <c r="C631">
        <f t="shared" si="72"/>
        <v>54</v>
      </c>
      <c r="E631" t="str">
        <f t="shared" si="74"/>
        <v>/images/7/79/CacheArt.jpg</v>
      </c>
      <c r="H631" t="s">
        <v>5015</v>
      </c>
      <c r="J631" t="s">
        <v>5025</v>
      </c>
      <c r="K631" t="s">
        <v>5502</v>
      </c>
      <c r="L631" t="str">
        <f t="shared" si="79"/>
        <v>/images/a/a1/ClerkArt.jpg</v>
      </c>
      <c r="O631">
        <f t="shared" si="75"/>
        <v>9</v>
      </c>
      <c r="P631">
        <f t="shared" si="78"/>
        <v>5</v>
      </c>
      <c r="R631">
        <f t="array" aca="1" ref="R631" ca="1">SMALL(IF(illustrator=SUBSTITUTE(H631,"_2nd",""),(ROW(illustrator)-MIN(ROW(illustrator))+1)+10000*(COLUMN(illustrator)-MIN(COLUMN(illustrator))+1),""),1)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6"/>
        <v>39</v>
      </c>
      <c r="C632">
        <f t="shared" si="72"/>
        <v>74</v>
      </c>
      <c r="E632" t="str">
        <f t="shared" si="74"/>
        <v>/images/d/d9/Band_of_MisfitsArt.jpg</v>
      </c>
      <c r="F632" t="s">
        <v>2166</v>
      </c>
      <c r="H632" t="s">
        <v>5016</v>
      </c>
      <c r="J632" t="s">
        <v>5024</v>
      </c>
      <c r="K632" t="s">
        <v>5496</v>
      </c>
      <c r="L632" t="str">
        <f t="shared" si="79"/>
        <v>/images/e/e2/InvestmentArt.jpg</v>
      </c>
      <c r="O632">
        <f t="shared" si="75"/>
        <v>9</v>
      </c>
      <c r="P632">
        <f t="shared" si="78"/>
        <v>10</v>
      </c>
      <c r="R632">
        <f t="array" aca="1" ref="R632" ca="1">SMALL(IF(illustrator=SUBSTITUTE(H632,"_2nd",""),(ROW(illustrator)-MIN(ROW(illustrator))+1)+10000*(COLUMN(illustrator)-MIN(COLUMN(illustrator))+1),""),1)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6"/>
        <v>35</v>
      </c>
      <c r="C633">
        <f t="shared" si="72"/>
        <v>66</v>
      </c>
      <c r="E633" t="str">
        <f t="shared" si="74"/>
        <v>/images/6/6f/Bandit_CampArt.jpg</v>
      </c>
      <c r="F633" t="s">
        <v>2166</v>
      </c>
      <c r="H633" s="3" t="s">
        <v>5017</v>
      </c>
      <c r="J633" t="s">
        <v>5026</v>
      </c>
      <c r="K633" t="s">
        <v>5503</v>
      </c>
      <c r="L633" t="str">
        <f t="shared" si="79"/>
        <v>/images/b/b6/TiaraArt.jpg</v>
      </c>
      <c r="O633">
        <f t="shared" si="75"/>
        <v>18</v>
      </c>
      <c r="P633">
        <f t="shared" si="78"/>
        <v>5</v>
      </c>
      <c r="R633">
        <f t="array" aca="1" ref="R633" ca="1">SMALL(IF(illustrator=SUBSTITUTE(H633,"_2nd",""),(ROW(illustrator)-MIN(ROW(illustrator))+1)+10000*(COLUMN(illustrator)-MIN(COLUMN(illustrator))+1),""),1)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6"/>
        <v>28</v>
      </c>
      <c r="C634">
        <f t="shared" si="72"/>
        <v>52</v>
      </c>
      <c r="E634" t="str">
        <f t="shared" si="74"/>
        <v>/images/c/c8/RazeArt.jpg</v>
      </c>
      <c r="H634" s="3" t="s">
        <v>5018</v>
      </c>
      <c r="J634" t="s">
        <v>5027</v>
      </c>
      <c r="K634" t="s">
        <v>5504</v>
      </c>
      <c r="L634" t="str">
        <f t="shared" si="79"/>
        <v>/images/0/0d/CharlatanArt.jpg</v>
      </c>
      <c r="O634">
        <f t="shared" si="75"/>
        <v>10</v>
      </c>
      <c r="P634">
        <f t="shared" si="78"/>
        <v>9</v>
      </c>
      <c r="R634">
        <f t="array" aca="1" ref="R634" ca="1">SMALL(IF(illustrator=SUBSTITUTE(H634,"_2nd",""),(ROW(illustrator)-MIN(ROW(illustrator))+1)+10000*(COLUMN(illustrator)-MIN(COLUMN(illustrator))+1),""),1)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6"/>
        <v>34</v>
      </c>
      <c r="C635">
        <f t="shared" si="72"/>
        <v>64</v>
      </c>
      <c r="E635" t="str">
        <f t="shared" si="74"/>
        <v>/images/e/e1/WatchtowerArt.jpg</v>
      </c>
      <c r="F635" t="s">
        <v>2166</v>
      </c>
      <c r="H635" s="3" t="s">
        <v>5019</v>
      </c>
      <c r="J635" t="s">
        <v>5269</v>
      </c>
      <c r="K635" t="s">
        <v>5505</v>
      </c>
      <c r="L635" t="str">
        <f t="shared" si="79"/>
        <v>/images/f/f6/CollectionArt.jpg</v>
      </c>
      <c r="O635">
        <f t="shared" si="75"/>
        <v>10</v>
      </c>
      <c r="P635">
        <f t="shared" si="78"/>
        <v>10</v>
      </c>
      <c r="R635">
        <f t="array" aca="1" ref="R635" ca="1">SMALL(IF(illustrator=SUBSTITUTE(H635,"_2nd",""),(ROW(illustrator)-MIN(ROW(illustrator))+1)+10000*(COLUMN(illustrator)-MIN(COLUMN(illustrator))+1),""),1)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6"/>
        <v>30</v>
      </c>
      <c r="C636">
        <f t="shared" si="72"/>
        <v>56</v>
      </c>
      <c r="E636" t="str">
        <f t="shared" si="74"/>
        <v>/images/4/48/BishopArt.jpg</v>
      </c>
      <c r="F636" t="s">
        <v>2166</v>
      </c>
      <c r="H636" s="3" t="s">
        <v>5489</v>
      </c>
      <c r="I636" s="3" t="s">
        <v>5038</v>
      </c>
      <c r="J636" t="s">
        <v>5028</v>
      </c>
      <c r="K636" t="s">
        <v>5506</v>
      </c>
      <c r="L636" t="str">
        <f t="shared" si="79"/>
        <v>/images/3/38/Crystal_BallArt.jpg</v>
      </c>
      <c r="O636">
        <f t="shared" si="75"/>
        <v>16</v>
      </c>
      <c r="P636">
        <f t="shared" si="78"/>
        <v>11</v>
      </c>
      <c r="R636">
        <f t="array" aca="1" ref="R636" ca="1">SMALL(IF(illustrator=SUBSTITUTE(H636,"_2nd",""),(ROW(illustrator)-MIN(ROW(illustrator))+1)+10000*(COLUMN(illustrator)-MIN(COLUMN(illustrator))+1),""),1)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6"/>
        <v>34</v>
      </c>
      <c r="C637">
        <f t="shared" si="72"/>
        <v>70</v>
      </c>
      <c r="E637" t="str">
        <f t="shared" si="74"/>
        <v>/images/7/76/AdventurerArt.jpg</v>
      </c>
      <c r="H637" s="3" t="s">
        <v>5039</v>
      </c>
      <c r="J637" t="s">
        <v>5022</v>
      </c>
      <c r="K637" t="s">
        <v>5507</v>
      </c>
      <c r="L637" t="str">
        <f t="shared" si="79"/>
        <v>/images/4/4b/MagnateArt.jpg</v>
      </c>
      <c r="O637">
        <f t="shared" si="75"/>
        <v>6</v>
      </c>
      <c r="P637">
        <f t="shared" si="78"/>
        <v>7</v>
      </c>
      <c r="R637">
        <f t="array" aca="1" ref="R637" ca="1">SMALL(IF(illustrator=SUBSTITUTE(H637,"_2nd",""),(ROW(illustrator)-MIN(ROW(illustrator))+1)+10000*(COLUMN(illustrator)-MIN(COLUMN(illustrator))+1),""),1)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6"/>
        <v>36</v>
      </c>
      <c r="C638">
        <f t="shared" si="72"/>
        <v>68</v>
      </c>
      <c r="E638" t="str">
        <f t="shared" si="74"/>
        <v>/images/a/a7/Wishing_WellArt.jpg</v>
      </c>
      <c r="F638" t="s">
        <v>2166</v>
      </c>
      <c r="H638" s="3" t="s">
        <v>5020</v>
      </c>
      <c r="I638" s="3" t="s">
        <v>5040</v>
      </c>
      <c r="J638" t="s">
        <v>5023</v>
      </c>
      <c r="K638" t="s">
        <v>5495</v>
      </c>
      <c r="L638" t="str">
        <f t="shared" si="79"/>
        <v>/images/0/09/War_ChestArt.jpg</v>
      </c>
      <c r="O638">
        <f t="shared" si="75"/>
        <v>16</v>
      </c>
      <c r="P638">
        <f t="shared" si="78"/>
        <v>8</v>
      </c>
      <c r="R638">
        <f t="array" aca="1" ref="R638" ca="1">SMALL(IF(illustrator=SUBSTITUTE(H638,"_2nd",""),(ROW(illustrator)-MIN(ROW(illustrator))+1)+10000*(COLUMN(illustrator)-MIN(COLUMN(illustrator))+1),""),1)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6"/>
        <v>29</v>
      </c>
      <c r="C639">
        <f t="shared" si="72"/>
        <v>54</v>
      </c>
      <c r="E639" t="str">
        <f t="shared" si="74"/>
        <v>/images/d/dc/BaronArt.jpg</v>
      </c>
      <c r="G639" t="s">
        <v>5084</v>
      </c>
      <c r="H639" t="s">
        <v>5043</v>
      </c>
      <c r="J639" t="s">
        <v>5191</v>
      </c>
      <c r="K639" t="s">
        <v>5508</v>
      </c>
      <c r="L639" t="str">
        <f t="shared" si="79"/>
        <v>/images/a/a3/TrailArt.jpg</v>
      </c>
      <c r="O639">
        <f t="shared" si="75"/>
        <v>7</v>
      </c>
      <c r="P639">
        <f t="shared" si="78"/>
        <v>5</v>
      </c>
      <c r="R639">
        <f t="array" aca="1" ref="R639" ca="1">SMALL(IF(illustrator=SUBSTITUTE(H639,"_2nd",""),(ROW(illustrator)-MIN(ROW(illustrator))+1)+10000*(COLUMN(illustrator)-MIN(COLUMN(illustrator))+1),""),1)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6"/>
        <v>37</v>
      </c>
      <c r="C640">
        <f t="shared" si="72"/>
        <v>76</v>
      </c>
      <c r="E640" t="str">
        <f t="shared" si="74"/>
        <v>/images/6/65/Merchant_ShipArt.jpg</v>
      </c>
      <c r="H640" t="s">
        <v>5044</v>
      </c>
      <c r="J640" t="s">
        <v>5192</v>
      </c>
      <c r="K640" t="s">
        <v>5515</v>
      </c>
      <c r="L640" t="str">
        <f t="shared" si="79"/>
        <v>/images/b/b3/WeaverArt.jpg</v>
      </c>
      <c r="O640">
        <f t="shared" si="75"/>
        <v>11</v>
      </c>
      <c r="P640">
        <f t="shared" si="78"/>
        <v>6</v>
      </c>
      <c r="R640">
        <f t="array" aca="1" ref="R640" ca="1">SMALL(IF(illustrator=SUBSTITUTE(H640,"_2nd",""),(ROW(illustrator)-MIN(ROW(illustrator))+1)+10000*(COLUMN(illustrator)-MIN(COLUMN(illustrator))+1),""),1)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6"/>
        <v>32</v>
      </c>
      <c r="C641">
        <f t="shared" si="72"/>
        <v>66</v>
      </c>
      <c r="E641" t="str">
        <f t="shared" si="74"/>
        <v>/images/7/79/TreasuryArt.jpg</v>
      </c>
      <c r="H641" t="s">
        <v>5045</v>
      </c>
      <c r="J641" t="s">
        <v>5041</v>
      </c>
      <c r="K641" t="s">
        <v>5509</v>
      </c>
      <c r="L641" t="str">
        <f t="shared" si="79"/>
        <v>/images/b/be/BerserkerArt.jpg</v>
      </c>
      <c r="O641">
        <f t="shared" si="75"/>
        <v>9</v>
      </c>
      <c r="P641">
        <f t="shared" si="78"/>
        <v>9</v>
      </c>
      <c r="R641">
        <f t="array" aca="1" ref="R641" ca="1">SMALL(IF(illustrator=SUBSTITUTE(H641,"_2nd",""),(ROW(illustrator)-MIN(ROW(illustrator))+1)+10000*(COLUMN(illustrator)-MIN(COLUMN(illustrator))+1),""),1)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6"/>
        <v>34</v>
      </c>
      <c r="C642">
        <f t="shared" si="72"/>
        <v>64</v>
      </c>
      <c r="E642" t="str">
        <f t="shared" si="74"/>
        <v>/images/e/e6/ApothecaryArt.jpg</v>
      </c>
      <c r="F642" t="s">
        <v>2166</v>
      </c>
      <c r="H642" t="s">
        <v>5046</v>
      </c>
      <c r="J642" t="s">
        <v>5193</v>
      </c>
      <c r="K642" t="s">
        <v>5514</v>
      </c>
      <c r="L642" t="str">
        <f t="shared" si="79"/>
        <v>/images/8/84/CauldronArt.jpg</v>
      </c>
      <c r="O642">
        <f t="shared" si="75"/>
        <v>8</v>
      </c>
      <c r="P642">
        <f t="shared" si="78"/>
        <v>8</v>
      </c>
      <c r="R642">
        <f t="array" aca="1" ref="R642" ca="1">SMALL(IF(illustrator=SUBSTITUTE(H642,"_2nd",""),(ROW(illustrator)-MIN(ROW(illustrator))+1)+10000*(COLUMN(illustrator)-MIN(COLUMN(illustrator))+1),""),1)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6"/>
        <v>30</v>
      </c>
      <c r="C643">
        <f t="shared" si="72"/>
        <v>56</v>
      </c>
      <c r="E643" t="str">
        <f t="shared" si="74"/>
        <v>/images/0/0a/ExpandArt.jpg</v>
      </c>
      <c r="H643" t="s">
        <v>5047</v>
      </c>
      <c r="I643" s="3" t="s">
        <v>5265</v>
      </c>
      <c r="J643" t="s">
        <v>5194</v>
      </c>
      <c r="K643" t="s">
        <v>5510</v>
      </c>
      <c r="L643" t="str">
        <f t="shared" si="79"/>
        <v>/images/0/0b/Guard_DogArt.jpg</v>
      </c>
      <c r="O643">
        <f t="shared" si="75"/>
        <v>14</v>
      </c>
      <c r="P643">
        <f t="shared" si="78"/>
        <v>8</v>
      </c>
      <c r="R643">
        <f t="array" aca="1" ref="R643" ca="1">SMALL(IF(illustrator=SUBSTITUTE(H643,"_2nd",""),(ROW(illustrator)-MIN(ROW(illustrator))+1)+10000*(COLUMN(illustrator)-MIN(COLUMN(illustrator))+1),""),1)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6"/>
        <v>35</v>
      </c>
      <c r="C644">
        <f t="shared" si="72"/>
        <v>72</v>
      </c>
      <c r="E644" t="str">
        <f t="shared" si="74"/>
        <v>/images/5/5a/Bag_Of_GoldArt.jpg</v>
      </c>
      <c r="H644" t="s">
        <v>5048</v>
      </c>
      <c r="I644" s="3" t="s">
        <v>5198</v>
      </c>
      <c r="J644" t="s">
        <v>5195</v>
      </c>
      <c r="K644" t="s">
        <v>5513</v>
      </c>
      <c r="L644" t="str">
        <f t="shared" si="79"/>
        <v>/images/2/26/NomadsArt.jpg</v>
      </c>
      <c r="O644">
        <f t="shared" si="75"/>
        <v>7</v>
      </c>
      <c r="P644">
        <f t="shared" si="78"/>
        <v>6</v>
      </c>
      <c r="R644">
        <f t="array" aca="1" ref="R644" ca="1">SMALL(IF(illustrator=SUBSTITUTE(H644,"_2nd",""),(ROW(illustrator)-MIN(ROW(illustrator))+1)+10000*(COLUMN(illustrator)-MIN(COLUMN(illustrator))+1),""),1)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6"/>
        <v>30</v>
      </c>
      <c r="C645">
        <f t="shared" ref="C645:C670" si="80">FIND(".jpg",A645,B645)+3</f>
        <v>62</v>
      </c>
      <c r="E645" t="str">
        <f t="shared" si="74"/>
        <v>/images/6/67/DiademArt.jpg</v>
      </c>
      <c r="H645" t="s">
        <v>5049</v>
      </c>
      <c r="J645" t="s">
        <v>5042</v>
      </c>
      <c r="K645" t="s">
        <v>5512</v>
      </c>
      <c r="L645" t="str">
        <f t="shared" si="79"/>
        <v>/images/7/7a/SoukArt.jpg</v>
      </c>
      <c r="O645">
        <f t="shared" si="75"/>
        <v>4</v>
      </c>
      <c r="P645">
        <f t="shared" si="78"/>
        <v>4</v>
      </c>
      <c r="R645">
        <f t="array" aca="1" ref="R645" ca="1">SMALL(IF(illustrator=SUBSTITUTE(H645,"_2nd",""),(ROW(illustrator)-MIN(ROW(illustrator))+1)+10000*(COLUMN(illustrator)-MIN(COLUMN(illustrator))+1),""),1)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6"/>
        <v>34</v>
      </c>
      <c r="C646">
        <f t="shared" si="80"/>
        <v>64</v>
      </c>
      <c r="E646" t="str">
        <f t="shared" si="74"/>
        <v>/images/6/6b/Fools_GoldArt.jpg</v>
      </c>
      <c r="H646" t="s">
        <v>5050</v>
      </c>
      <c r="I646" s="3" t="s">
        <v>5266</v>
      </c>
      <c r="J646" t="s">
        <v>5196</v>
      </c>
      <c r="K646" t="s">
        <v>5511</v>
      </c>
      <c r="L646" t="str">
        <f t="shared" si="79"/>
        <v>/images/4/41/WheelwrightArt.jpg</v>
      </c>
      <c r="O646">
        <f t="shared" si="75"/>
        <v>9</v>
      </c>
      <c r="P646">
        <f t="shared" si="78"/>
        <v>11</v>
      </c>
      <c r="R646">
        <f t="array" aca="1" ref="R646" ca="1">SMALL(IF(illustrator=SUBSTITUTE(H646,"_2nd",""),(ROW(illustrator)-MIN(ROW(illustrator))+1)+10000*(COLUMN(illustrator)-MIN(COLUMN(illustrator))+1),""),1)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si="76"/>
        <v>30</v>
      </c>
      <c r="C647">
        <f t="shared" si="80"/>
        <v>56</v>
      </c>
      <c r="E647" t="str">
        <f t="shared" ref="E647:E670" si="81">SUBSTITUTE(RIGHT(LEFT(A647,C647),LEN(LEFT(A647,C647))-B647),"/thumb","")</f>
        <v>/images/3/3a/SpoilsArt.jpg</v>
      </c>
      <c r="H647" t="s">
        <v>5051</v>
      </c>
      <c r="I647" s="3" t="s">
        <v>5267</v>
      </c>
      <c r="J647" t="s">
        <v>5197</v>
      </c>
      <c r="K647" t="s">
        <v>5517</v>
      </c>
      <c r="L647" t="str">
        <f t="shared" si="79"/>
        <v>/images/2/21/Witch%27s_HutArt.jpg</v>
      </c>
      <c r="O647">
        <f t="shared" si="75"/>
        <v>18</v>
      </c>
      <c r="P647">
        <f t="shared" si="78"/>
        <v>9</v>
      </c>
      <c r="R647">
        <f t="array" aca="1" ref="R647" ca="1">SMALL(IF(illustrator=SUBSTITUTE(H647,"_2nd",""),(ROW(illustrator)-MIN(ROW(illustrator))+1)+10000*(COLUMN(illustrator)-MIN(COLUMN(illustrator))+1),""),1)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76"/>
        <v>35</v>
      </c>
      <c r="C648">
        <f t="shared" si="80"/>
        <v>66</v>
      </c>
      <c r="E648" t="str">
        <f t="shared" si="81"/>
        <v>/images/2/24/CounterfeitArt.jpg</v>
      </c>
      <c r="F648" t="s">
        <v>2166</v>
      </c>
      <c r="G648" t="s">
        <v>5083</v>
      </c>
      <c r="H648" s="3" t="s">
        <v>5052</v>
      </c>
      <c r="J648" t="s">
        <v>5108</v>
      </c>
      <c r="K648" s="2" t="s">
        <v>5270</v>
      </c>
      <c r="L648" t="str">
        <f t="shared" si="79"/>
        <v>/images/1/1a/BaubleArt.jpg</v>
      </c>
      <c r="O648">
        <f t="shared" si="75"/>
        <v>7</v>
      </c>
      <c r="P648">
        <f t="shared" si="78"/>
        <v>6</v>
      </c>
      <c r="R648">
        <f t="array" aca="1" ref="R648" ca="1">SMALL(IF(illustrator=SUBSTITUTE(H648,"_2nd",""),(ROW(illustrator)-MIN(ROW(illustrator))+1)+10000*(COLUMN(illustrator)-MIN(COLUMN(illustrator))+1),""),1)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76"/>
        <v>29</v>
      </c>
      <c r="C649">
        <f t="shared" si="80"/>
        <v>54</v>
      </c>
      <c r="E649" t="str">
        <f t="shared" si="81"/>
        <v>/images/a/a1/PlazaArt.jpg</v>
      </c>
      <c r="H649" s="3" t="s">
        <v>5053</v>
      </c>
      <c r="J649" t="s">
        <v>5109</v>
      </c>
      <c r="K649" s="2" t="s">
        <v>5519</v>
      </c>
      <c r="L649" t="str">
        <f t="shared" si="79"/>
        <v>/images/4/41/SycophantArt.jpg</v>
      </c>
      <c r="O649">
        <f t="shared" si="75"/>
        <v>10</v>
      </c>
      <c r="P649">
        <f t="shared" si="78"/>
        <v>9</v>
      </c>
      <c r="R649">
        <f t="array" aca="1" ref="R649" ca="1">SMALL(IF(illustrator=SUBSTITUTE(H649,"_2nd",""),(ROW(illustrator)-MIN(ROW(illustrator))+1)+10000*(COLUMN(illustrator)-MIN(COLUMN(illustrator))+1),""),1)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76"/>
        <v>41</v>
      </c>
      <c r="C650">
        <f t="shared" si="80"/>
        <v>78</v>
      </c>
      <c r="E650" t="str">
        <f t="shared" si="81"/>
        <v>/images/4/43/Coin_of_the_RealmArt.jpg</v>
      </c>
      <c r="H650" s="3" t="s">
        <v>5054</v>
      </c>
      <c r="J650" t="s">
        <v>5113</v>
      </c>
      <c r="K650" s="2" t="s">
        <v>5523</v>
      </c>
      <c r="L650" t="str">
        <f t="shared" si="79"/>
        <v>/images/c/cf/TownsfolkArt.jpg</v>
      </c>
      <c r="O650">
        <f t="shared" si="75"/>
        <v>8</v>
      </c>
      <c r="P650">
        <f t="shared" si="78"/>
        <v>9</v>
      </c>
      <c r="R650">
        <f t="array" aca="1" ref="R650" ca="1">SMALL(IF(illustrator=SUBSTITUTE(H650,"_2nd",""),(ROW(illustrator)-MIN(ROW(illustrator))+1)+10000*(COLUMN(illustrator)-MIN(COLUMN(illustrator))+1),""),1)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76"/>
        <v>33</v>
      </c>
      <c r="C651">
        <f t="shared" si="80"/>
        <v>62</v>
      </c>
      <c r="E651" t="str">
        <f t="shared" si="81"/>
        <v>/images/0/09/DuplicateArt.jpg</v>
      </c>
      <c r="H651" s="3" t="s">
        <v>5138</v>
      </c>
      <c r="I651" s="3" t="s">
        <v>5202</v>
      </c>
      <c r="J651" t="s">
        <v>5110</v>
      </c>
      <c r="L651" t="str">
        <f t="shared" si="79"/>
        <v>/images/f/fb/Town_CrierArt.jpg</v>
      </c>
      <c r="O651">
        <f t="shared" si="75"/>
        <v>16</v>
      </c>
      <c r="P651">
        <f t="shared" si="78"/>
        <v>9</v>
      </c>
      <c r="R651">
        <f t="array" aca="1" ref="R651" ca="1">SMALL(IF(illustrator=SUBSTITUTE(H651,"_2nd",""),(ROW(illustrator)-MIN(ROW(illustrator))+1)+10000*(COLUMN(illustrator)-MIN(COLUMN(illustrator))+1),""),1)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76"/>
        <v>29</v>
      </c>
      <c r="C652">
        <f t="shared" si="80"/>
        <v>54</v>
      </c>
      <c r="E652" t="str">
        <f t="shared" si="81"/>
        <v>/images/9/93/RelicArt.jpg</v>
      </c>
      <c r="H652" s="3" t="s">
        <v>5139</v>
      </c>
      <c r="J652" t="s">
        <v>5140</v>
      </c>
      <c r="L652" t="str">
        <f t="shared" si="79"/>
        <v>/images/6/6e/Royal_BlacksmithArt.jpg</v>
      </c>
      <c r="O652">
        <f t="shared" si="75"/>
        <v>7</v>
      </c>
      <c r="P652">
        <f t="shared" si="78"/>
        <v>10</v>
      </c>
      <c r="R652">
        <f t="array" aca="1" ref="R652" ca="1">SMALL(IF(illustrator=SUBSTITUTE(H652,"_2nd",""),(ROW(illustrator)-MIN(ROW(illustrator))+1)+10000*(COLUMN(illustrator)-MIN(COLUMN(illustrator))+1),""),1)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76"/>
        <v>43</v>
      </c>
      <c r="C653">
        <f t="shared" si="80"/>
        <v>80</v>
      </c>
      <c r="E653" t="str">
        <f t="shared" si="81"/>
        <v>/images/d/d2/Farmers%27_MarketArt.jpg</v>
      </c>
      <c r="H653" s="3" t="s">
        <v>5136</v>
      </c>
      <c r="J653" t="s">
        <v>5170</v>
      </c>
      <c r="L653" t="str">
        <f t="shared" si="79"/>
        <v>/images/0/05/MillerArt.jpg</v>
      </c>
      <c r="O653">
        <f t="shared" ref="O653:O716" si="82">LEN(J653)</f>
        <v>7</v>
      </c>
      <c r="P653">
        <f t="shared" si="78"/>
        <v>6</v>
      </c>
      <c r="R653">
        <f t="array" aca="1" ref="R653" ca="1">SMALL(IF(illustrator=SUBSTITUTE(H653,"_2nd",""),(ROW(illustrator)-MIN(ROW(illustrator))+1)+10000*(COLUMN(illustrator)-MIN(COLUMN(illustrator))+1),""),1)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76"/>
        <v>29</v>
      </c>
      <c r="C654">
        <f t="shared" si="80"/>
        <v>54</v>
      </c>
      <c r="E654" t="str">
        <f t="shared" si="81"/>
        <v>/images/2/2c/ForumArt.jpg</v>
      </c>
      <c r="H654" s="3" t="s">
        <v>5137</v>
      </c>
      <c r="J654" t="s">
        <v>5172</v>
      </c>
      <c r="L654" t="str">
        <f t="shared" si="79"/>
        <v>/images/c/cc/ElderArt.jpg</v>
      </c>
      <c r="O654">
        <f t="shared" si="82"/>
        <v>5</v>
      </c>
      <c r="P654">
        <f t="shared" si="78"/>
        <v>5</v>
      </c>
      <c r="R654">
        <f t="array" aca="1" ref="R654" ca="1">SMALL(IF(illustrator=SUBSTITUTE(H654,"_2nd",""),(ROW(illustrator)-MIN(ROW(illustrator))+1)+10000*(COLUMN(illustrator)-MIN(COLUMN(illustrator))+1),""),1)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76"/>
        <v>28</v>
      </c>
      <c r="C655">
        <f t="shared" si="80"/>
        <v>52</v>
      </c>
      <c r="E655" t="str">
        <f t="shared" si="81"/>
        <v>/images/2/2e/IdolArt.jpg</v>
      </c>
      <c r="H655" s="3" t="s">
        <v>5055</v>
      </c>
      <c r="J655" t="s">
        <v>5111</v>
      </c>
      <c r="K655" t="s">
        <v>5522</v>
      </c>
      <c r="L655" t="str">
        <f t="shared" si="79"/>
        <v>/images/2/29/AugursArt.jpg</v>
      </c>
      <c r="O655">
        <f t="shared" si="82"/>
        <v>7</v>
      </c>
      <c r="P655">
        <f t="shared" si="78"/>
        <v>6</v>
      </c>
      <c r="R655">
        <f t="array" aca="1" ref="R655" ca="1">SMALL(IF(illustrator=SUBSTITUTE(H655,"_2nd",""),(ROW(illustrator)-MIN(ROW(illustrator))+1)+10000*(COLUMN(illustrator)-MIN(COLUMN(illustrator))+1),""),1)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76"/>
        <v>35</v>
      </c>
      <c r="C656">
        <f t="shared" si="80"/>
        <v>66</v>
      </c>
      <c r="E656" t="str">
        <f t="shared" si="81"/>
        <v>/images/b/b3/Secret_CaveArt.jpg</v>
      </c>
      <c r="H656" s="3" t="s">
        <v>5157</v>
      </c>
      <c r="I656" s="3" t="s">
        <v>5201</v>
      </c>
      <c r="J656" t="s">
        <v>5166</v>
      </c>
      <c r="L656" t="str">
        <f t="shared" si="79"/>
        <v>/images/e/e6/Herb_GathererArt.jpg</v>
      </c>
      <c r="O656">
        <f t="shared" si="82"/>
        <v>19</v>
      </c>
      <c r="P656">
        <f t="shared" si="78"/>
        <v>12</v>
      </c>
      <c r="R656">
        <f t="array" aca="1" ref="R656" ca="1">SMALL(IF(illustrator=SUBSTITUTE(H656,"_2nd",""),(ROW(illustrator)-MIN(ROW(illustrator))+1)+10000*(COLUMN(illustrator)-MIN(COLUMN(illustrator))+1),""),1)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76"/>
        <v>34</v>
      </c>
      <c r="C657">
        <f t="shared" si="80"/>
        <v>64</v>
      </c>
      <c r="E657" t="str">
        <f t="shared" si="81"/>
        <v>/images/c/c2/Magic_LampArt.jpg</v>
      </c>
      <c r="H657" s="3" t="s">
        <v>5158</v>
      </c>
      <c r="J657" t="s">
        <v>5165</v>
      </c>
      <c r="L657" t="str">
        <f t="shared" si="79"/>
        <v>/images/5/53/AcolyteArt.jpg</v>
      </c>
      <c r="O657">
        <f t="shared" si="82"/>
        <v>7</v>
      </c>
      <c r="P657">
        <f t="shared" si="78"/>
        <v>7</v>
      </c>
      <c r="R657">
        <f t="array" aca="1" ref="R657" ca="1">SMALL(IF(illustrator=SUBSTITUTE(H657,"_2nd",""),(ROW(illustrator)-MIN(ROW(illustrator))+1)+10000*(COLUMN(illustrator)-MIN(COLUMN(illustrator))+1),""),1)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76"/>
        <v>30</v>
      </c>
      <c r="C658">
        <f t="shared" si="80"/>
        <v>56</v>
      </c>
      <c r="E658" t="str">
        <f t="shared" si="81"/>
        <v>/images/1/1a/BaubleArt.jpg</v>
      </c>
      <c r="H658" s="3" t="s">
        <v>5159</v>
      </c>
      <c r="J658" t="s">
        <v>5174</v>
      </c>
      <c r="L658" t="str">
        <f t="shared" si="79"/>
        <v>/images/b/b9/SorceressArt.jpg</v>
      </c>
      <c r="O658">
        <f t="shared" si="82"/>
        <v>18</v>
      </c>
      <c r="P658">
        <f t="shared" si="78"/>
        <v>9</v>
      </c>
      <c r="R658">
        <f t="array" aca="1" ref="R658" ca="1">SMALL(IF(illustrator=SUBSTITUTE(H658,"_2nd",""),(ROW(illustrator)-MIN(ROW(illustrator))+1)+10000*(COLUMN(illustrator)-MIN(COLUMN(illustrator))+1),""),1)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76"/>
        <v>31</v>
      </c>
      <c r="C659">
        <f t="shared" si="80"/>
        <v>58</v>
      </c>
      <c r="E659" t="str">
        <f t="shared" si="81"/>
        <v>/images/3/3d/PageantArt.jpg</v>
      </c>
      <c r="H659" s="3" t="s">
        <v>5160</v>
      </c>
      <c r="J659" t="s">
        <v>5179</v>
      </c>
      <c r="L659" t="str">
        <f t="shared" si="79"/>
        <v>/images/b/bd/SibylArt.jpg</v>
      </c>
      <c r="O659">
        <f t="shared" si="82"/>
        <v>7</v>
      </c>
      <c r="P659">
        <f t="shared" si="78"/>
        <v>5</v>
      </c>
      <c r="R659">
        <f t="array" aca="1" ref="R659" ca="1">SMALL(IF(illustrator=SUBSTITUTE(H659,"_2nd",""),(ROW(illustrator)-MIN(ROW(illustrator))+1)+10000*(COLUMN(illustrator)-MIN(COLUMN(illustrator))+1),""),1)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76"/>
        <v>34</v>
      </c>
      <c r="C660">
        <f t="shared" si="80"/>
        <v>64</v>
      </c>
      <c r="E660" t="str">
        <f t="shared" si="81"/>
        <v>/images/3/32/InnovationArt.jpg</v>
      </c>
      <c r="H660" s="3" t="s">
        <v>5056</v>
      </c>
      <c r="J660" t="s">
        <v>5112</v>
      </c>
      <c r="K660" t="s">
        <v>5525</v>
      </c>
      <c r="L660" t="str">
        <f t="shared" si="79"/>
        <v>/images/9/92/ClashesArt.jpg</v>
      </c>
      <c r="O660">
        <f t="shared" si="82"/>
        <v>13</v>
      </c>
      <c r="P660">
        <f t="shared" si="78"/>
        <v>7</v>
      </c>
      <c r="R660">
        <f t="array" aca="1" ref="R660" ca="1">SMALL(IF(illustrator=SUBSTITUTE(H660,"_2nd",""),(ROW(illustrator)-MIN(ROW(illustrator))+1)+10000*(COLUMN(illustrator)-MIN(COLUMN(illustrator))+1),""),1)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76"/>
        <v>30</v>
      </c>
      <c r="C661">
        <f t="shared" si="80"/>
        <v>56</v>
      </c>
      <c r="E661" t="str">
        <f t="shared" si="81"/>
        <v>/images/6/62/CopperArt.jpg</v>
      </c>
      <c r="H661" s="3" t="s">
        <v>5153</v>
      </c>
      <c r="I661" s="3" t="s">
        <v>5203</v>
      </c>
      <c r="J661" t="s">
        <v>5167</v>
      </c>
      <c r="L661" t="str">
        <f t="shared" si="79"/>
        <v>/images/5/53/Battle_PlanArt.jpg</v>
      </c>
      <c r="O661">
        <f t="shared" si="82"/>
        <v>8</v>
      </c>
      <c r="P661">
        <f t="shared" si="78"/>
        <v>10</v>
      </c>
      <c r="R661">
        <f t="array" aca="1" ref="R661" ca="1">SMALL(IF(illustrator=SUBSTITUTE(H661,"_2nd",""),(ROW(illustrator)-MIN(ROW(illustrator))+1)+10000*(COLUMN(illustrator)-MIN(COLUMN(illustrator))+1),""),1)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76"/>
        <v>28</v>
      </c>
      <c r="C662">
        <f t="shared" si="80"/>
        <v>52</v>
      </c>
      <c r="E662" t="str">
        <f t="shared" si="81"/>
        <v>/images/9/93/GoldArt.jpg</v>
      </c>
      <c r="H662" s="3" t="s">
        <v>5154</v>
      </c>
      <c r="J662" t="s">
        <v>5168</v>
      </c>
      <c r="L662" t="str">
        <f t="shared" si="79"/>
        <v>/images/4/4b/ArcherArt.jpg</v>
      </c>
      <c r="O662">
        <f t="shared" si="82"/>
        <v>7</v>
      </c>
      <c r="P662">
        <f t="shared" si="78"/>
        <v>6</v>
      </c>
      <c r="R662">
        <f t="array" aca="1" ref="R662" ca="1">SMALL(IF(illustrator=SUBSTITUTE(H662,"_2nd",""),(ROW(illustrator)-MIN(ROW(illustrator))+1)+10000*(COLUMN(illustrator)-MIN(COLUMN(illustrator))+1),""),1)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76"/>
        <v>32</v>
      </c>
      <c r="C663">
        <f t="shared" si="80"/>
        <v>60</v>
      </c>
      <c r="E663" t="str">
        <f t="shared" si="81"/>
        <v>/images/1/1a/PlatinumArt.jpg</v>
      </c>
      <c r="H663" s="3" t="s">
        <v>5155</v>
      </c>
      <c r="J663" t="s">
        <v>5176</v>
      </c>
      <c r="L663" t="str">
        <f t="shared" si="79"/>
        <v>/images/c/c8/WarlordArt.jpg</v>
      </c>
      <c r="O663">
        <f t="shared" si="82"/>
        <v>18</v>
      </c>
      <c r="P663">
        <f t="shared" si="78"/>
        <v>7</v>
      </c>
      <c r="R663">
        <f t="array" aca="1" ref="R663" ca="1">SMALL(IF(illustrator=SUBSTITUTE(H663,"_2nd",""),(ROW(illustrator)-MIN(ROW(illustrator))+1)+10000*(COLUMN(illustrator)-MIN(COLUMN(illustrator))+1),""),1)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76"/>
        <v>30</v>
      </c>
      <c r="C664">
        <f t="shared" si="80"/>
        <v>56</v>
      </c>
      <c r="E664" t="str">
        <f t="shared" si="81"/>
        <v>/images/3/30/SilverArt.jpg</v>
      </c>
      <c r="H664" s="3" t="s">
        <v>5156</v>
      </c>
      <c r="J664" t="s">
        <v>5185</v>
      </c>
      <c r="K664" s="3"/>
      <c r="L664" t="str">
        <f t="shared" si="79"/>
        <v>/images/7/7c/TerritoryArt.jpg</v>
      </c>
      <c r="O664">
        <f t="shared" si="82"/>
        <v>9</v>
      </c>
      <c r="P664">
        <f t="shared" si="78"/>
        <v>9</v>
      </c>
      <c r="R664">
        <f t="array" aca="1" ref="R664" ca="1">SMALL(IF(illustrator=SUBSTITUTE(H664,"_2nd",""),(ROW(illustrator)-MIN(ROW(illustrator))+1)+10000*(COLUMN(illustrator)-MIN(COLUMN(illustrator))+1),""),1)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ref="B665:B670" si="83">FIND("src=""",A665)+LEN("src=""")-1</f>
        <v>29</v>
      </c>
      <c r="C665">
        <f t="shared" si="80"/>
        <v>60</v>
      </c>
      <c r="E665" t="str">
        <f t="shared" si="81"/>
        <v>/images/1/16/WharfArt.jpg</v>
      </c>
      <c r="H665" s="3" t="s">
        <v>5057</v>
      </c>
      <c r="J665" t="s">
        <v>5114</v>
      </c>
      <c r="K665" s="3" t="s">
        <v>5524</v>
      </c>
      <c r="L665" t="str">
        <f t="shared" si="79"/>
        <v>/images/1/13/FortsArt.jpg</v>
      </c>
      <c r="O665">
        <f t="shared" si="82"/>
        <v>14</v>
      </c>
      <c r="P665">
        <f t="shared" si="78"/>
        <v>5</v>
      </c>
      <c r="R665">
        <f t="array" aca="1" ref="R665" ca="1">SMALL(IF(illustrator=SUBSTITUTE(H665,"_2nd",""),(ROW(illustrator)-MIN(ROW(illustrator))+1)+10000*(COLUMN(illustrator)-MIN(COLUMN(illustrator))+1),""),1)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83"/>
        <v>33</v>
      </c>
      <c r="C666">
        <f t="shared" si="80"/>
        <v>62</v>
      </c>
      <c r="E666" t="str">
        <f t="shared" si="81"/>
        <v>/images/9/93/AlchemistArt.jpg</v>
      </c>
      <c r="H666" s="3" t="s">
        <v>5149</v>
      </c>
      <c r="J666" t="s">
        <v>5161</v>
      </c>
      <c r="K666" s="3"/>
      <c r="L666" t="str">
        <f t="shared" si="79"/>
        <v>/images/9/9a/TentArt.jpg</v>
      </c>
      <c r="O666">
        <f t="shared" si="82"/>
        <v>5</v>
      </c>
      <c r="P666">
        <f t="shared" si="78"/>
        <v>4</v>
      </c>
      <c r="R666">
        <f t="array" aca="1" ref="R666" ca="1">SMALL(IF(illustrator=SUBSTITUTE(H666,"_2nd",""),(ROW(illustrator)-MIN(ROW(illustrator))+1)+10000*(COLUMN(illustrator)-MIN(COLUMN(illustrator))+1),""),1)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83"/>
        <v>28</v>
      </c>
      <c r="C667">
        <f t="shared" si="80"/>
        <v>52</v>
      </c>
      <c r="E667" t="str">
        <f t="shared" si="81"/>
        <v>/images/3/3a/LoanArt.jpg</v>
      </c>
      <c r="H667" s="3" t="s">
        <v>5150</v>
      </c>
      <c r="J667" t="s">
        <v>5125</v>
      </c>
      <c r="K667" s="3"/>
      <c r="L667" t="str">
        <f t="shared" si="79"/>
        <v>/images/0/01/GarrisonArt.jpg</v>
      </c>
      <c r="O667">
        <f t="shared" si="82"/>
        <v>8</v>
      </c>
      <c r="P667">
        <f t="shared" si="78"/>
        <v>8</v>
      </c>
      <c r="R667">
        <f t="array" aca="1" ref="R667" ca="1">SMALL(IF(illustrator=SUBSTITUTE(H667,"_2nd",""),(ROW(illustrator)-MIN(ROW(illustrator))+1)+10000*(COLUMN(illustrator)-MIN(COLUMN(illustrator))+1),""),1)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83"/>
        <v>39</v>
      </c>
      <c r="C668">
        <f t="shared" si="80"/>
        <v>80</v>
      </c>
      <c r="E668" t="str">
        <f t="shared" si="81"/>
        <v>/images/3/38/Hunting_GroundsArt.jpg</v>
      </c>
      <c r="H668" s="3" t="s">
        <v>5151</v>
      </c>
      <c r="I668" t="s">
        <v>5200</v>
      </c>
      <c r="J668" t="s">
        <v>5181</v>
      </c>
      <c r="K668" s="3"/>
      <c r="L668" t="str">
        <f t="shared" si="79"/>
        <v>/images/6/6e/Hill_FortArt.jpg</v>
      </c>
      <c r="O668">
        <f t="shared" si="82"/>
        <v>18</v>
      </c>
      <c r="P668">
        <f t="shared" si="78"/>
        <v>8</v>
      </c>
      <c r="R668">
        <f t="array" aca="1" ref="R668" ca="1">SMALL(IF(illustrator=SUBSTITUTE(H668,"_2nd",""),(ROW(illustrator)-MIN(ROW(illustrator))+1)+10000*(COLUMN(illustrator)-MIN(COLUMN(illustrator))+1),""),1)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83"/>
        <v>34</v>
      </c>
      <c r="C669">
        <f t="shared" si="80"/>
        <v>70</v>
      </c>
      <c r="E669" t="str">
        <f t="shared" si="81"/>
        <v>/images/f/f1/TournamentArt.jpg</v>
      </c>
      <c r="H669" s="3" t="s">
        <v>5152</v>
      </c>
      <c r="J669" t="s">
        <v>5180</v>
      </c>
      <c r="K669" s="3"/>
      <c r="L669" t="str">
        <f t="shared" si="79"/>
        <v>/images/5/59/StrongholdArt.jpg</v>
      </c>
      <c r="O669">
        <f t="shared" si="82"/>
        <v>7</v>
      </c>
      <c r="P669">
        <f t="shared" si="78"/>
        <v>10</v>
      </c>
      <c r="R669">
        <f t="array" aca="1" ref="R669" ca="1">SMALL(IF(illustrator=SUBSTITUTE(H669,"_2nd",""),(ROW(illustrator)-MIN(ROW(illustrator))+1)+10000*(COLUMN(illustrator)-MIN(COLUMN(illustrator))+1),""),1)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83"/>
        <v>29</v>
      </c>
      <c r="C670">
        <f t="shared" si="80"/>
        <v>54</v>
      </c>
      <c r="E670" t="str">
        <f t="shared" si="81"/>
        <v>/images/8/83/GoonsArt.jpg</v>
      </c>
      <c r="H670" s="3" t="s">
        <v>5058</v>
      </c>
      <c r="J670" t="s">
        <v>5115</v>
      </c>
      <c r="K670" s="3"/>
      <c r="L670" t="str">
        <f t="shared" si="79"/>
        <v>/images/f/f7/ImporterArt.jpg</v>
      </c>
      <c r="O670">
        <f t="shared" si="82"/>
        <v>11</v>
      </c>
      <c r="P670">
        <f t="shared" si="78"/>
        <v>8</v>
      </c>
      <c r="R670">
        <f t="array" aca="1" ref="R670" ca="1">SMALL(IF(illustrator=SUBSTITUTE(H670,"_2nd",""),(ROW(illustrator)-MIN(ROW(illustrator))+1)+10000*(COLUMN(illustrator)-MIN(COLUMN(illustrator))+1),""),1)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K671" s="3"/>
      <c r="L671" t="str">
        <f t="shared" si="79"/>
        <v>/images/5/5e/Merchant_GuildArt.jpg</v>
      </c>
      <c r="O671">
        <f t="shared" si="82"/>
        <v>17</v>
      </c>
      <c r="P671">
        <f t="shared" si="78"/>
        <v>12</v>
      </c>
      <c r="R671">
        <f t="array" aca="1" ref="R671" ca="1">SMALL(IF(illustrator=SUBSTITUTE(H671,"_2nd",""),(ROW(illustrator)-MIN(ROW(illustrator))+1)+10000*(COLUMN(illustrator)-MIN(COLUMN(illustrator))+1),""),1)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K672" s="3" t="s">
        <v>5520</v>
      </c>
      <c r="L672" t="str">
        <f t="shared" si="79"/>
        <v>/images/6/60/OdysseysArt.jpg</v>
      </c>
      <c r="O672">
        <f t="shared" si="82"/>
        <v>8</v>
      </c>
      <c r="P672">
        <f t="shared" si="78"/>
        <v>8</v>
      </c>
      <c r="R672">
        <f t="array" aca="1" ref="R672" ca="1">SMALL(IF(illustrator=SUBSTITUTE(H672,"_2nd",""),(ROW(illustrator)-MIN(ROW(illustrator))+1)+10000*(COLUMN(illustrator)-MIN(COLUMN(illustrator))+1),""),1)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B696" si="84">FIND("src=""",A673)+LEN("src=""")-1</f>
        <v>34</v>
      </c>
      <c r="C673">
        <f t="shared" ref="C673:C696" si="85">FIND(".jpg",A673,B673)+3</f>
        <v>59</v>
      </c>
      <c r="E673" t="str">
        <f t="shared" ref="E673:E696" si="86">SUBSTITUTE(RIGHT(LEFT(A673,C673),LEN(LEFT(A673,C673))-B673),"/thumb","")</f>
        <v>/images/7/77/AnvilArt.jpg</v>
      </c>
      <c r="H673" s="3" t="s">
        <v>5145</v>
      </c>
      <c r="I673" s="3" t="s">
        <v>5204</v>
      </c>
      <c r="J673" t="s">
        <v>5162</v>
      </c>
      <c r="K673" s="3"/>
      <c r="L673" t="str">
        <f t="shared" si="79"/>
        <v>/images/7/70/Old_MapArt.jpg</v>
      </c>
      <c r="O673">
        <f t="shared" si="82"/>
        <v>13</v>
      </c>
      <c r="P673">
        <f t="shared" si="78"/>
        <v>6</v>
      </c>
      <c r="R673">
        <f t="array" aca="1" ref="R673" ca="1">SMALL(IF(illustrator=SUBSTITUTE(H673,"_2nd",""),(ROW(illustrator)-MIN(ROW(illustrator))+1)+10000*(COLUMN(illustrator)-MIN(COLUMN(illustrator))+1),""),1)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si="84"/>
        <v>34</v>
      </c>
      <c r="C674">
        <f t="shared" si="85"/>
        <v>59</v>
      </c>
      <c r="E674" t="str">
        <f t="shared" si="86"/>
        <v>/images/b/b6/TiaraArt.jpg</v>
      </c>
      <c r="H674" s="3" t="s">
        <v>5146</v>
      </c>
      <c r="J674" t="s">
        <v>5171</v>
      </c>
      <c r="K674" s="3"/>
      <c r="L674" t="str">
        <f t="shared" si="79"/>
        <v>/images/8/8a/VoyageArt.jpg</v>
      </c>
      <c r="O674">
        <f t="shared" si="82"/>
        <v>6</v>
      </c>
      <c r="P674">
        <f t="shared" si="78"/>
        <v>6</v>
      </c>
      <c r="R674">
        <f t="array" aca="1" ref="R674" ca="1">SMALL(IF(illustrator=SUBSTITUTE(H674,"_2nd",""),(ROW(illustrator)-MIN(ROW(illustrator))+1)+10000*(COLUMN(illustrator)-MIN(COLUMN(illustrator))+1),""),1)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84"/>
        <v>34</v>
      </c>
      <c r="C675">
        <f t="shared" si="85"/>
        <v>59</v>
      </c>
      <c r="E675" t="str">
        <f t="shared" si="86"/>
        <v>/images/a/a1/ClerkArt.jpg</v>
      </c>
      <c r="F675" t="s">
        <v>2166</v>
      </c>
      <c r="H675" s="3" t="s">
        <v>5147</v>
      </c>
      <c r="I675" s="3" t="s">
        <v>5188</v>
      </c>
      <c r="J675" t="s">
        <v>5175</v>
      </c>
      <c r="K675" s="3"/>
      <c r="L675" t="str">
        <f t="shared" si="79"/>
        <v>/images/1/11/Sunken_TreasureArt.jpg</v>
      </c>
      <c r="O675">
        <f t="shared" si="82"/>
        <v>15</v>
      </c>
      <c r="P675">
        <f t="shared" si="78"/>
        <v>14</v>
      </c>
      <c r="R675">
        <f t="array" aca="1" ref="R675" ca="1">SMALL(IF(illustrator=SUBSTITUTE(H675,"_2nd",""),(ROW(illustrator)-MIN(ROW(illustrator))+1)+10000*(COLUMN(illustrator)-MIN(COLUMN(illustrator))+1),""),1)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84"/>
        <v>39</v>
      </c>
      <c r="C676">
        <f t="shared" si="85"/>
        <v>69</v>
      </c>
      <c r="E676" t="str">
        <f t="shared" si="86"/>
        <v>/images/e/e2/InvestmentArt.jpg</v>
      </c>
      <c r="H676" s="3" t="s">
        <v>5148</v>
      </c>
      <c r="I676" s="3" t="s">
        <v>5205</v>
      </c>
      <c r="J676" t="s">
        <v>5177</v>
      </c>
      <c r="K676" s="3"/>
      <c r="L676" t="str">
        <f t="shared" si="79"/>
        <v>/images/c/c0/Distant_ShoreArt.jpg</v>
      </c>
      <c r="O676">
        <f t="shared" si="82"/>
        <v>15</v>
      </c>
      <c r="P676">
        <f t="shared" si="78"/>
        <v>12</v>
      </c>
      <c r="R676">
        <f t="array" aca="1" ref="R676" ca="1">SMALL(IF(illustrator=SUBSTITUTE(H676,"_2nd",""),(ROW(illustrator)-MIN(ROW(illustrator))+1)+10000*(COLUMN(illustrator)-MIN(COLUMN(illustrator))+1),""),1)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84"/>
        <v>38</v>
      </c>
      <c r="C677">
        <f t="shared" si="85"/>
        <v>67</v>
      </c>
      <c r="E677" t="str">
        <f t="shared" si="86"/>
        <v>/images/0/0d/CharlatanArt.jpg</v>
      </c>
      <c r="H677" s="3" t="s">
        <v>5061</v>
      </c>
      <c r="J677" t="s">
        <v>5118</v>
      </c>
      <c r="K677" s="3"/>
      <c r="L677" t="str">
        <f t="shared" si="79"/>
        <v>/images/1/1c/SentinelArt.jpg</v>
      </c>
      <c r="O677">
        <f t="shared" si="82"/>
        <v>8</v>
      </c>
      <c r="P677">
        <f t="shared" si="78"/>
        <v>8</v>
      </c>
      <c r="R677">
        <f t="array" aca="1" ref="R677" ca="1">SMALL(IF(illustrator=SUBSTITUTE(H677,"_2nd",""),(ROW(illustrator)-MIN(ROW(illustrator))+1)+10000*(COLUMN(illustrator)-MIN(COLUMN(illustrator))+1),""),1)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84"/>
        <v>39</v>
      </c>
      <c r="C678">
        <f t="shared" si="85"/>
        <v>69</v>
      </c>
      <c r="E678" t="str">
        <f t="shared" si="86"/>
        <v>/images/f/f6/CollectionArt.jpg</v>
      </c>
      <c r="H678" s="3" t="s">
        <v>5062</v>
      </c>
      <c r="J678" t="s">
        <v>5164</v>
      </c>
      <c r="K678" s="3"/>
      <c r="L678" t="str">
        <f t="shared" si="79"/>
        <v>/images/4/44/UnderlingArt.jpg</v>
      </c>
      <c r="O678">
        <f t="shared" si="82"/>
        <v>10</v>
      </c>
      <c r="P678">
        <f t="shared" si="78"/>
        <v>9</v>
      </c>
      <c r="R678">
        <f t="array" aca="1" ref="R678" ca="1">SMALL(IF(illustrator=SUBSTITUTE(H678,"_2nd",""),(ROW(illustrator)-MIN(ROW(illustrator))+1)+10000*(COLUMN(illustrator)-MIN(COLUMN(illustrator))+1),""),1)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si="84"/>
        <v>41</v>
      </c>
      <c r="C679">
        <f t="shared" si="85"/>
        <v>73</v>
      </c>
      <c r="E679" t="str">
        <f t="shared" si="86"/>
        <v>/images/3/38/Crystal_BallArt.jpg</v>
      </c>
      <c r="H679" s="3" t="s">
        <v>5063</v>
      </c>
      <c r="J679" t="s">
        <v>5119</v>
      </c>
      <c r="K679" s="3" t="s">
        <v>5521</v>
      </c>
      <c r="L679" t="str">
        <f t="shared" si="79"/>
        <v>/images/c/c3/WizardsArt.jpg</v>
      </c>
      <c r="O679">
        <f t="shared" si="82"/>
        <v>9</v>
      </c>
      <c r="P679">
        <f t="shared" si="78"/>
        <v>7</v>
      </c>
      <c r="R679">
        <f t="array" aca="1" ref="R679" ca="1">SMALL(IF(illustrator=SUBSTITUTE(H679,"_2nd",""),(ROW(illustrator)-MIN(ROW(illustrator))+1)+10000*(COLUMN(illustrator)-MIN(COLUMN(illustrator))+1),""),1)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84"/>
        <v>36</v>
      </c>
      <c r="C680">
        <f t="shared" si="85"/>
        <v>63</v>
      </c>
      <c r="E680" t="str">
        <f t="shared" si="86"/>
        <v>/images/4/4b/MagnateArt.jpg</v>
      </c>
      <c r="H680" s="3" t="s">
        <v>5141</v>
      </c>
      <c r="J680" t="s">
        <v>5163</v>
      </c>
      <c r="L680" t="str">
        <f t="shared" si="79"/>
        <v>/images/3/3c/StudentArt.jpg</v>
      </c>
      <c r="O680">
        <f t="shared" si="82"/>
        <v>17</v>
      </c>
      <c r="P680">
        <f t="shared" si="78"/>
        <v>7</v>
      </c>
      <c r="R680">
        <f t="array" aca="1" ref="R680" ca="1">SMALL(IF(illustrator=SUBSTITUTE(H680,"_2nd",""),(ROW(illustrator)-MIN(ROW(illustrator))+1)+10000*(COLUMN(illustrator)-MIN(COLUMN(illustrator))+1),""),1)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84"/>
        <v>38</v>
      </c>
      <c r="C681">
        <f t="shared" si="85"/>
        <v>67</v>
      </c>
      <c r="E681" t="str">
        <f t="shared" si="86"/>
        <v>/images/0/09/War_ChestArt.jpg</v>
      </c>
      <c r="H681" s="3" t="s">
        <v>5142</v>
      </c>
      <c r="J681" t="s">
        <v>5169</v>
      </c>
      <c r="L681" t="str">
        <f t="shared" si="79"/>
        <v>/images/c/c8/ConjurerArt.jpg</v>
      </c>
      <c r="O681">
        <f t="shared" si="82"/>
        <v>12</v>
      </c>
      <c r="P681">
        <f t="shared" si="78"/>
        <v>8</v>
      </c>
      <c r="R681">
        <f t="array" aca="1" ref="R681" ca="1">SMALL(IF(illustrator=SUBSTITUTE(H681,"_2nd",""),(ROW(illustrator)-MIN(ROW(illustrator))+1)+10000*(COLUMN(illustrator)-MIN(COLUMN(illustrator))+1),""),1)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A682" t="s">
        <v>5250</v>
      </c>
      <c r="B682">
        <f t="shared" si="84"/>
        <v>38</v>
      </c>
      <c r="C682">
        <f t="shared" si="85"/>
        <v>67</v>
      </c>
      <c r="E682" t="str">
        <f t="shared" si="86"/>
        <v>/images/c/cf/TownsfolkArt.jpg</v>
      </c>
      <c r="H682" s="3" t="s">
        <v>5143</v>
      </c>
      <c r="J682" t="s">
        <v>5173</v>
      </c>
      <c r="L682" t="str">
        <f t="shared" si="79"/>
        <v>/images/f/f0/SorcererArt.jpg</v>
      </c>
      <c r="O682">
        <f t="shared" si="82"/>
        <v>7</v>
      </c>
      <c r="P682">
        <f t="shared" si="78"/>
        <v>8</v>
      </c>
      <c r="R682">
        <f t="array" aca="1" ref="R682" ca="1">SMALL(IF(illustrator=SUBSTITUTE(H682,"_2nd",""),(ROW(illustrator)-MIN(ROW(illustrator))+1)+10000*(COLUMN(illustrator)-MIN(COLUMN(illustrator))+1),""),1)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A683" t="s">
        <v>5251</v>
      </c>
      <c r="B683">
        <f t="shared" si="84"/>
        <v>35</v>
      </c>
      <c r="C683">
        <f t="shared" si="85"/>
        <v>61</v>
      </c>
      <c r="E683" t="str">
        <f t="shared" si="86"/>
        <v>/images/2/29/AugursArt.jpg</v>
      </c>
      <c r="H683" s="3" t="s">
        <v>5144</v>
      </c>
      <c r="J683" t="s">
        <v>5178</v>
      </c>
      <c r="L683" t="str">
        <f t="shared" si="79"/>
        <v>/images/c/c7/LichArt.jpg</v>
      </c>
      <c r="O683">
        <f t="shared" si="82"/>
        <v>5</v>
      </c>
      <c r="P683">
        <f t="shared" ref="P683:P725" si="87">LEN(H683)</f>
        <v>4</v>
      </c>
      <c r="R683">
        <f t="array" aca="1" ref="R683" ca="1">SMALL(IF(illustrator=SUBSTITUTE(H683,"_2nd",""),(ROW(illustrator)-MIN(ROW(illustrator))+1)+10000*(COLUMN(illustrator)-MIN(COLUMN(illustrator))+1),""),1)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A684" t="s">
        <v>5252</v>
      </c>
      <c r="B684">
        <f t="shared" si="84"/>
        <v>36</v>
      </c>
      <c r="C684">
        <f t="shared" si="85"/>
        <v>63</v>
      </c>
      <c r="E684" t="str">
        <f t="shared" si="86"/>
        <v>/images/9/92/ClashesArt.jpg</v>
      </c>
      <c r="H684" s="3" t="s">
        <v>5064</v>
      </c>
      <c r="J684" t="s">
        <v>5120</v>
      </c>
      <c r="L684" t="str">
        <f t="shared" si="79"/>
        <v>/images/7/7f/BrokerArt.jpg</v>
      </c>
      <c r="O684">
        <f t="shared" si="82"/>
        <v>8</v>
      </c>
      <c r="P684">
        <f t="shared" si="87"/>
        <v>6</v>
      </c>
      <c r="R684">
        <f t="array" aca="1" ref="R684" ca="1">SMALL(IF(illustrator=SUBSTITUTE(H684,"_2nd",""),(ROW(illustrator)-MIN(ROW(illustrator))+1)+10000*(COLUMN(illustrator)-MIN(COLUMN(illustrator))+1),""),1)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A685" t="s">
        <v>5253</v>
      </c>
      <c r="B685">
        <f t="shared" si="84"/>
        <v>34</v>
      </c>
      <c r="C685">
        <f t="shared" si="85"/>
        <v>59</v>
      </c>
      <c r="E685" t="str">
        <f t="shared" si="86"/>
        <v>/images/1/13/FortsArt.jpg</v>
      </c>
      <c r="H685" s="3" t="s">
        <v>5065</v>
      </c>
      <c r="J685" t="s">
        <v>5121</v>
      </c>
      <c r="L685" t="str">
        <f t="shared" si="79"/>
        <v>/images/5/55/CarpenterArt.jpg</v>
      </c>
      <c r="O685">
        <f t="shared" si="82"/>
        <v>12</v>
      </c>
      <c r="P685">
        <f t="shared" si="87"/>
        <v>9</v>
      </c>
      <c r="R685">
        <f t="array" aca="1" ref="R685" ca="1">SMALL(IF(illustrator=SUBSTITUTE(H685,"_2nd",""),(ROW(illustrator)-MIN(ROW(illustrator))+1)+10000*(COLUMN(illustrator)-MIN(COLUMN(illustrator))+1),""),1)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A686" t="s">
        <v>5254</v>
      </c>
      <c r="B686">
        <f t="shared" si="84"/>
        <v>37</v>
      </c>
      <c r="C686">
        <f t="shared" si="85"/>
        <v>65</v>
      </c>
      <c r="E686" t="str">
        <f t="shared" si="86"/>
        <v>/images/6/60/OdysseysArt.jpg</v>
      </c>
      <c r="H686" s="3" t="s">
        <v>5066</v>
      </c>
      <c r="J686" t="s">
        <v>5122</v>
      </c>
      <c r="L686" t="str">
        <f t="shared" ref="L686:L725" si="88">IF(J686="","",IF(I686&lt;&gt;"", INDEX(E:E,MATCH("*"&amp;I686&amp;"*",E:E,0)),INDEX(E:E,MATCH("*"&amp;H686&amp;"*",E:E,0))))</f>
        <v>/images/4/48/CourierArt.jpg</v>
      </c>
      <c r="O686">
        <f t="shared" si="82"/>
        <v>15</v>
      </c>
      <c r="P686">
        <f t="shared" si="87"/>
        <v>7</v>
      </c>
      <c r="R686">
        <f t="array" aca="1" ref="R686" ca="1">SMALL(IF(illustrator=SUBSTITUTE(H686,"_2nd",""),(ROW(illustrator)-MIN(ROW(illustrator))+1)+10000*(COLUMN(illustrator)-MIN(COLUMN(illustrator))+1),""),1)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A687" t="s">
        <v>5255</v>
      </c>
      <c r="B687">
        <f t="shared" si="84"/>
        <v>36</v>
      </c>
      <c r="C687">
        <f t="shared" si="85"/>
        <v>63</v>
      </c>
      <c r="E687" t="str">
        <f t="shared" si="86"/>
        <v>/images/c/c3/WizardsArt.jpg</v>
      </c>
      <c r="H687" s="3" t="s">
        <v>5067</v>
      </c>
      <c r="J687" t="s">
        <v>5123</v>
      </c>
      <c r="L687" t="str">
        <f t="shared" si="88"/>
        <v>/images/4/4e/InnkeeperArt.jpg</v>
      </c>
      <c r="O687">
        <f t="shared" si="82"/>
        <v>10</v>
      </c>
      <c r="P687">
        <f t="shared" si="87"/>
        <v>9</v>
      </c>
      <c r="R687">
        <f t="array" aca="1" ref="R687" ca="1">SMALL(IF(illustrator=SUBSTITUTE(H687,"_2nd",""),(ROW(illustrator)-MIN(ROW(illustrator))+1)+10000*(COLUMN(illustrator)-MIN(COLUMN(illustrator))+1),""),1)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A688" t="s">
        <v>5256</v>
      </c>
      <c r="B688">
        <f t="shared" si="84"/>
        <v>38</v>
      </c>
      <c r="C688">
        <f t="shared" si="85"/>
        <v>67</v>
      </c>
      <c r="E688" t="str">
        <f t="shared" si="86"/>
        <v>/images/0/0b/Guard_DogArt.jpg</v>
      </c>
      <c r="H688" s="3" t="s">
        <v>5068</v>
      </c>
      <c r="I688" s="3" t="s">
        <v>5186</v>
      </c>
      <c r="J688" t="s">
        <v>5124</v>
      </c>
      <c r="L688" t="str">
        <f t="shared" si="88"/>
        <v>/images/a/a5/Royal_GalleyArt.jpg</v>
      </c>
      <c r="O688">
        <f t="shared" si="82"/>
        <v>13</v>
      </c>
      <c r="P688">
        <f t="shared" si="87"/>
        <v>11</v>
      </c>
      <c r="R688">
        <f t="array" aca="1" ref="R688" ca="1">SMALL(IF(illustrator=SUBSTITUTE(H688,"_2nd",""),(ROW(illustrator)-MIN(ROW(illustrator))+1)+10000*(COLUMN(illustrator)-MIN(COLUMN(illustrator))+1),""),1)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1:23" x14ac:dyDescent="0.25">
      <c r="A689" t="s">
        <v>5257</v>
      </c>
      <c r="B689">
        <f t="shared" si="84"/>
        <v>35</v>
      </c>
      <c r="C689">
        <f t="shared" si="85"/>
        <v>61</v>
      </c>
      <c r="E689" t="str">
        <f t="shared" si="86"/>
        <v>/images/2/26/NomadsArt.jpg</v>
      </c>
      <c r="H689" s="3" t="s">
        <v>5069</v>
      </c>
      <c r="J689" t="s">
        <v>5126</v>
      </c>
      <c r="L689" t="str">
        <f t="shared" si="88"/>
        <v>/images/f/fb/Town_CrierArt.jpg</v>
      </c>
      <c r="O689">
        <f t="shared" si="82"/>
        <v>5</v>
      </c>
      <c r="P689">
        <f t="shared" si="87"/>
        <v>4</v>
      </c>
      <c r="R689">
        <f t="array" aca="1" ref="R689" ca="1">SMALL(IF(illustrator=SUBSTITUTE(H689,"_2nd",""),(ROW(illustrator)-MIN(ROW(illustrator))+1)+10000*(COLUMN(illustrator)-MIN(COLUMN(illustrator))+1),""),1)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1:23" x14ac:dyDescent="0.25">
      <c r="A690" t="s">
        <v>5258</v>
      </c>
      <c r="B690">
        <f t="shared" si="84"/>
        <v>34</v>
      </c>
      <c r="C690">
        <f t="shared" si="85"/>
        <v>59</v>
      </c>
      <c r="E690" t="str">
        <f t="shared" si="86"/>
        <v>/images/a/a3/TrailArt.jpg</v>
      </c>
      <c r="H690" s="3" t="s">
        <v>5070</v>
      </c>
      <c r="J690" t="s">
        <v>5127</v>
      </c>
      <c r="L690" t="str">
        <f t="shared" si="88"/>
        <v>/images/c/c2/BarbarianArt.jpg</v>
      </c>
      <c r="O690">
        <f t="shared" si="82"/>
        <v>7</v>
      </c>
      <c r="P690">
        <f t="shared" si="87"/>
        <v>9</v>
      </c>
      <c r="R690">
        <f t="array" aca="1" ref="R690" ca="1">SMALL(IF(illustrator=SUBSTITUTE(H690,"_2nd",""),(ROW(illustrator)-MIN(ROW(illustrator))+1)+10000*(COLUMN(illustrator)-MIN(COLUMN(illustrator))+1),""),1)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1:23" x14ac:dyDescent="0.25">
      <c r="A691" t="s">
        <v>5259</v>
      </c>
      <c r="B691">
        <f t="shared" si="84"/>
        <v>35</v>
      </c>
      <c r="C691">
        <f t="shared" si="85"/>
        <v>61</v>
      </c>
      <c r="E691" t="str">
        <f t="shared" si="86"/>
        <v>/images/b/b3/WeaverArt.jpg</v>
      </c>
      <c r="H691" s="3" t="s">
        <v>5071</v>
      </c>
      <c r="I691" s="3" t="s">
        <v>5187</v>
      </c>
      <c r="J691" t="s">
        <v>5128</v>
      </c>
      <c r="L691" t="str">
        <f t="shared" si="88"/>
        <v>/images/c/cd/Capital_CityArt.jpg</v>
      </c>
      <c r="O691">
        <f t="shared" si="82"/>
        <v>8</v>
      </c>
      <c r="P691">
        <f t="shared" si="87"/>
        <v>11</v>
      </c>
      <c r="R691">
        <f t="array" aca="1" ref="R691" ca="1">SMALL(IF(illustrator=SUBSTITUTE(H691,"_2nd",""),(ROW(illustrator)-MIN(ROW(illustrator))+1)+10000*(COLUMN(illustrator)-MIN(COLUMN(illustrator))+1),""),1)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1:23" x14ac:dyDescent="0.25">
      <c r="A692" t="s">
        <v>5260</v>
      </c>
      <c r="B692">
        <f t="shared" si="84"/>
        <v>38</v>
      </c>
      <c r="C692">
        <f t="shared" si="85"/>
        <v>67</v>
      </c>
      <c r="E692" t="str">
        <f t="shared" si="86"/>
        <v>/images/b/be/BerserkerArt.jpg</v>
      </c>
      <c r="F692" t="s">
        <v>2166</v>
      </c>
      <c r="H692" s="3" t="s">
        <v>5072</v>
      </c>
      <c r="J692" t="s">
        <v>5129</v>
      </c>
      <c r="L692" t="str">
        <f t="shared" si="88"/>
        <v>/images/0/04/ContractArt.jpg</v>
      </c>
      <c r="O692">
        <f t="shared" si="82"/>
        <v>7</v>
      </c>
      <c r="P692">
        <f t="shared" si="87"/>
        <v>8</v>
      </c>
      <c r="R692">
        <f t="array" aca="1" ref="R692" ca="1">SMALL(IF(illustrator=SUBSTITUTE(H692,"_2nd",""),(ROW(illustrator)-MIN(ROW(illustrator))+1)+10000*(COLUMN(illustrator)-MIN(COLUMN(illustrator))+1),""),1)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1:23" x14ac:dyDescent="0.25">
      <c r="A693" t="s">
        <v>5261</v>
      </c>
      <c r="B693">
        <f t="shared" si="84"/>
        <v>37</v>
      </c>
      <c r="C693">
        <f t="shared" si="85"/>
        <v>65</v>
      </c>
      <c r="E693" t="str">
        <f t="shared" si="86"/>
        <v>/images/8/84/CauldronArt.jpg</v>
      </c>
      <c r="H693" s="3" t="s">
        <v>5073</v>
      </c>
      <c r="J693" t="s">
        <v>5130</v>
      </c>
      <c r="L693" t="str">
        <f t="shared" si="88"/>
        <v>/images/1/1c/EmissaryArt.jpg</v>
      </c>
      <c r="O693">
        <f t="shared" si="82"/>
        <v>9</v>
      </c>
      <c r="P693">
        <f t="shared" si="87"/>
        <v>8</v>
      </c>
      <c r="R693">
        <f t="array" aca="1" ref="R693" ca="1">SMALL(IF(illustrator=SUBSTITUTE(H693,"_2nd",""),(ROW(illustrator)-MIN(ROW(illustrator))+1)+10000*(COLUMN(illustrator)-MIN(COLUMN(illustrator))+1),""),1)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1:23" x14ac:dyDescent="0.25">
      <c r="A694" t="s">
        <v>5262</v>
      </c>
      <c r="B694">
        <f t="shared" si="84"/>
        <v>33</v>
      </c>
      <c r="C694">
        <f t="shared" si="85"/>
        <v>57</v>
      </c>
      <c r="E694" t="str">
        <f t="shared" si="86"/>
        <v>/images/7/7a/SoukArt.jpg</v>
      </c>
      <c r="H694" s="3" t="s">
        <v>5074</v>
      </c>
      <c r="J694" t="s">
        <v>5183</v>
      </c>
      <c r="L694" t="str">
        <f t="shared" si="88"/>
        <v>/images/8/8b/GalleriaArt.jpg</v>
      </c>
      <c r="O694">
        <f t="shared" si="82"/>
        <v>14</v>
      </c>
      <c r="P694">
        <f t="shared" si="87"/>
        <v>8</v>
      </c>
      <c r="R694">
        <f t="array" aca="1" ref="R694" ca="1">SMALL(IF(illustrator=SUBSTITUTE(H694,"_2nd",""),(ROW(illustrator)-MIN(ROW(illustrator))+1)+10000*(COLUMN(illustrator)-MIN(COLUMN(illustrator))+1),""),1)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1:23" x14ac:dyDescent="0.25">
      <c r="A695" t="s">
        <v>5263</v>
      </c>
      <c r="B695">
        <f t="shared" si="84"/>
        <v>40</v>
      </c>
      <c r="C695">
        <f t="shared" si="85"/>
        <v>71</v>
      </c>
      <c r="E695" t="str">
        <f t="shared" si="86"/>
        <v>/images/4/41/WheelwrightArt.jpg</v>
      </c>
      <c r="H695" s="3" t="s">
        <v>5075</v>
      </c>
      <c r="J695" t="s">
        <v>5131</v>
      </c>
      <c r="L695" t="str">
        <f t="shared" si="88"/>
        <v>/images/e/ea/GuildmasterArt.jpg</v>
      </c>
      <c r="O695">
        <f t="shared" si="82"/>
        <v>16</v>
      </c>
      <c r="P695">
        <f t="shared" si="87"/>
        <v>11</v>
      </c>
      <c r="R695">
        <f t="array" aca="1" ref="R695" ca="1">SMALL(IF(illustrator=SUBSTITUTE(H695,"_2nd",""),(ROW(illustrator)-MIN(ROW(illustrator))+1)+10000*(COLUMN(illustrator)-MIN(COLUMN(illustrator))+1),""),1)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1:23" x14ac:dyDescent="0.25">
      <c r="A696" t="s">
        <v>5264</v>
      </c>
      <c r="B696">
        <f t="shared" si="84"/>
        <v>40</v>
      </c>
      <c r="C696">
        <f t="shared" si="85"/>
        <v>73</v>
      </c>
      <c r="E696" t="str">
        <f t="shared" si="86"/>
        <v>/images/2/21/Witch%27s_HutArt.jpg</v>
      </c>
      <c r="H696" s="3" t="s">
        <v>5076</v>
      </c>
      <c r="J696" t="s">
        <v>5182</v>
      </c>
      <c r="K696" t="s">
        <v>5518</v>
      </c>
      <c r="L696" t="str">
        <f t="shared" si="88"/>
        <v>/images/6/67/HighwaymanArt.jpg</v>
      </c>
      <c r="O696">
        <f t="shared" si="82"/>
        <v>22</v>
      </c>
      <c r="P696">
        <f t="shared" si="87"/>
        <v>10</v>
      </c>
      <c r="R696">
        <f t="array" aca="1" ref="R696" ca="1">SMALL(IF(illustrator=SUBSTITUTE(H696,"_2nd",""),(ROW(illustrator)-MIN(ROW(illustrator))+1)+10000*(COLUMN(illustrator)-MIN(COLUMN(illustrator))+1),""),1)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1:23" x14ac:dyDescent="0.25">
      <c r="H697" s="3" t="s">
        <v>2217</v>
      </c>
      <c r="J697" t="s">
        <v>5132</v>
      </c>
      <c r="L697" t="str">
        <f t="shared" si="88"/>
        <v>/images/c/c1/Treasure_HunterArt.jpg</v>
      </c>
      <c r="O697">
        <f t="shared" si="82"/>
        <v>9</v>
      </c>
      <c r="P697">
        <f t="shared" si="87"/>
        <v>6</v>
      </c>
      <c r="R697">
        <f t="array" aca="1" ref="R697" ca="1">SMALL(IF(illustrator=SUBSTITUTE(H697,"_2nd",""),(ROW(illustrator)-MIN(ROW(illustrator))+1)+10000*(COLUMN(illustrator)-MIN(COLUMN(illustrator))+1),""),1)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1:23" x14ac:dyDescent="0.25">
      <c r="H698" s="3" t="s">
        <v>5077</v>
      </c>
      <c r="J698" t="s">
        <v>5133</v>
      </c>
      <c r="L698" t="str">
        <f t="shared" si="88"/>
        <v>/images/1/13/ModifyArt.jpg</v>
      </c>
      <c r="O698">
        <f t="shared" si="82"/>
        <v>12</v>
      </c>
      <c r="P698">
        <f t="shared" si="87"/>
        <v>6</v>
      </c>
      <c r="R698">
        <f t="array" aca="1" ref="R698" ca="1">SMALL(IF(illustrator=SUBSTITUTE(H698,"_2nd",""),(ROW(illustrator)-MIN(ROW(illustrator))+1)+10000*(COLUMN(illustrator)-MIN(COLUMN(illustrator))+1),""),1)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1:23" x14ac:dyDescent="0.25">
      <c r="H699" s="3" t="s">
        <v>5078</v>
      </c>
      <c r="J699" t="s">
        <v>5184</v>
      </c>
      <c r="L699" t="str">
        <f t="shared" si="88"/>
        <v>/images/2/25/SkirmisherArt.jpg</v>
      </c>
      <c r="O699">
        <f t="shared" si="82"/>
        <v>10</v>
      </c>
      <c r="P699">
        <f t="shared" si="87"/>
        <v>10</v>
      </c>
      <c r="R699">
        <f t="array" aca="1" ref="R699" ca="1">SMALL(IF(illustrator=SUBSTITUTE(H699,"_2nd",""),(ROW(illustrator)-MIN(ROW(illustrator))+1)+10000*(COLUMN(illustrator)-MIN(COLUMN(illustrator))+1),""),1)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1:23" x14ac:dyDescent="0.25">
      <c r="H700" s="3" t="s">
        <v>5079</v>
      </c>
      <c r="J700" t="s">
        <v>5134</v>
      </c>
      <c r="L700" t="str">
        <f t="shared" si="88"/>
        <v>/images/0/03/SpecialistArt.jpg</v>
      </c>
      <c r="O700">
        <f t="shared" si="82"/>
        <v>11</v>
      </c>
      <c r="P700">
        <f t="shared" si="87"/>
        <v>10</v>
      </c>
      <c r="R700">
        <f t="array" aca="1" ref="R700" ca="1">SMALL(IF(illustrator=SUBSTITUTE(H700,"_2nd",""),(ROW(illustrator)-MIN(ROW(illustrator))+1)+10000*(COLUMN(illustrator)-MIN(COLUMN(illustrator))+1),""),1)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1:23" x14ac:dyDescent="0.25">
      <c r="H701" s="3" t="s">
        <v>5080</v>
      </c>
      <c r="J701" t="s">
        <v>5135</v>
      </c>
      <c r="L701" t="str">
        <f t="shared" si="88"/>
        <v>/images/9/98/SwapArt.jpg</v>
      </c>
      <c r="O701">
        <f t="shared" si="82"/>
        <v>4</v>
      </c>
      <c r="P701">
        <f t="shared" si="87"/>
        <v>4</v>
      </c>
      <c r="R701">
        <f t="array" aca="1" ref="R701" ca="1">SMALL(IF(illustrator=SUBSTITUTE(H701,"_2nd",""),(ROW(illustrator)-MIN(ROW(illustrator))+1)+10000*(COLUMN(illustrator)-MIN(COLUMN(illustrator))+1),""),1)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1:23" x14ac:dyDescent="0.25">
      <c r="H702" s="3" t="s">
        <v>5081</v>
      </c>
      <c r="J702" t="s">
        <v>5082</v>
      </c>
      <c r="L702" t="str">
        <f t="shared" si="88"/>
        <v>/images/9/9c/MarquisArt.jpg</v>
      </c>
      <c r="O702">
        <f t="shared" si="82"/>
        <v>7</v>
      </c>
      <c r="P702">
        <f t="shared" si="87"/>
        <v>7</v>
      </c>
      <c r="R702">
        <f t="array" aca="1" ref="R702" ca="1">SMALL(IF(illustrator=SUBSTITUTE(H702,"_2nd",""),(ROW(illustrator)-MIN(ROW(illustrator))+1)+10000*(COLUMN(illustrator)-MIN(COLUMN(illustrator))+1),""),1)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1:23" x14ac:dyDescent="0.25">
      <c r="F703" t="s">
        <v>1615</v>
      </c>
      <c r="H703" s="3" t="s">
        <v>5085</v>
      </c>
      <c r="I703" s="3" t="s">
        <v>5233</v>
      </c>
      <c r="J703" t="s">
        <v>5206</v>
      </c>
      <c r="L703" t="str">
        <f t="shared" si="88"/>
        <v>/images/3/3c/Architects%27_GuildArt.jpg</v>
      </c>
      <c r="M703" t="s">
        <v>3117</v>
      </c>
      <c r="N703" t="e">
        <f>VLOOKUP(H703,digital_cards!U:V,2,FALSE)</f>
        <v>#N/A</v>
      </c>
      <c r="O703">
        <f t="shared" si="82"/>
        <v>22</v>
      </c>
      <c r="P703">
        <f t="shared" si="87"/>
        <v>15</v>
      </c>
      <c r="R703">
        <f t="array" aca="1" ref="R703" ca="1">SMALL(IF(illustrator=SUBSTITUTE(H703,"_2nd",""),(ROW(illustrator)-MIN(ROW(illustrator))+1)+10000*(COLUMN(illustrator)-MIN(COLUMN(illustrator))+1),""),1)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1:23" x14ac:dyDescent="0.25">
      <c r="F704" t="s">
        <v>1615</v>
      </c>
      <c r="H704" s="3" t="s">
        <v>5086</v>
      </c>
      <c r="I704" s="3" t="s">
        <v>5231</v>
      </c>
      <c r="J704" t="s">
        <v>5207</v>
      </c>
      <c r="L704" t="str">
        <f t="shared" si="88"/>
        <v>/images/b/b7/Band_of_NomadsArt.jpg</v>
      </c>
      <c r="M704" t="s">
        <v>3117</v>
      </c>
      <c r="N704" t="e">
        <f>VLOOKUP(H704,digital_cards!U:V,2,FALSE)</f>
        <v>#N/A</v>
      </c>
      <c r="O704">
        <f t="shared" si="82"/>
        <v>16</v>
      </c>
      <c r="P704">
        <f t="shared" si="87"/>
        <v>12</v>
      </c>
      <c r="R704">
        <f t="array" aca="1" ref="R704" ca="1">SMALL(IF(illustrator=SUBSTITUTE(H704,"_2nd",""),(ROW(illustrator)-MIN(ROW(illustrator))+1)+10000*(COLUMN(illustrator)-MIN(COLUMN(illustrator))+1),""),1)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88"/>
        <v>/images/8/80/Cave_DwellersArt.jpg</v>
      </c>
      <c r="M705" t="s">
        <v>3117</v>
      </c>
      <c r="N705" t="e">
        <f>VLOOKUP(H705,digital_cards!U:V,2,FALSE)</f>
        <v>#N/A</v>
      </c>
      <c r="O705">
        <f t="shared" si="82"/>
        <v>11</v>
      </c>
      <c r="P705">
        <f t="shared" si="87"/>
        <v>12</v>
      </c>
      <c r="R705">
        <f t="array" aca="1" ref="R705" ca="1">SMALL(IF(illustrator=SUBSTITUTE(H705,"_2nd",""),(ROW(illustrator)-MIN(ROW(illustrator))+1)+10000*(COLUMN(illustrator)-MIN(COLUMN(illustrator))+1),""),1)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88"/>
        <v>/images/1/12/Circle_of_WitchesArt.jpg</v>
      </c>
      <c r="M706" t="s">
        <v>3117</v>
      </c>
      <c r="N706" t="e">
        <f>VLOOKUP(H706,digital_cards!U:V,2,FALSE)</f>
        <v>#N/A</v>
      </c>
      <c r="O706">
        <f t="shared" si="82"/>
        <v>20</v>
      </c>
      <c r="P706">
        <f t="shared" si="87"/>
        <v>15</v>
      </c>
      <c r="R706">
        <f t="array" aca="1" ref="R706" ca="1">SMALL(IF(illustrator=SUBSTITUTE(H706,"_2nd",""),(ROW(illustrator)-MIN(ROW(illustrator))+1)+10000*(COLUMN(illustrator)-MIN(COLUMN(illustrator))+1),""),1)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88"/>
        <v>/images/3/3e/City-stateArt.jpg</v>
      </c>
      <c r="M707" t="s">
        <v>3117</v>
      </c>
      <c r="N707" t="e">
        <f>VLOOKUP(H707,digital_cards!U:V,2,FALSE)</f>
        <v>#N/A</v>
      </c>
      <c r="O707">
        <f t="shared" si="82"/>
        <v>9</v>
      </c>
      <c r="P707">
        <f t="shared" si="87"/>
        <v>9</v>
      </c>
      <c r="R707">
        <f t="array" aca="1" ref="R707" ca="1">SMALL(IF(illustrator=SUBSTITUTE(H707,"_2nd",""),(ROW(illustrator)-MIN(ROW(illustrator))+1)+10000*(COLUMN(illustrator)-MIN(COLUMN(illustrator))+1),""),1)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88"/>
        <v>/images/9/95/Coastal_HavenArt.jpg</v>
      </c>
      <c r="M708" t="s">
        <v>3117</v>
      </c>
      <c r="N708" t="e">
        <f>VLOOKUP(H708,digital_cards!U:V,2,FALSE)</f>
        <v>#N/A</v>
      </c>
      <c r="O708">
        <f t="shared" si="82"/>
        <v>12</v>
      </c>
      <c r="P708">
        <f t="shared" si="87"/>
        <v>12</v>
      </c>
      <c r="R708">
        <f t="array" aca="1" ref="R708" ca="1">SMALL(IF(illustrator=SUBSTITUTE(H708,"_2nd",""),(ROW(illustrator)-MIN(ROW(illustrator))+1)+10000*(COLUMN(illustrator)-MIN(COLUMN(illustrator))+1),""),1)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88"/>
        <v>/images/6/6c/Crafters%27_GuildArt.jpg</v>
      </c>
      <c r="M709" t="s">
        <v>3117</v>
      </c>
      <c r="N709" t="e">
        <f>VLOOKUP(H709,digital_cards!U:V,2,FALSE)</f>
        <v>#N/A</v>
      </c>
      <c r="O709">
        <f t="shared" si="82"/>
        <v>19</v>
      </c>
      <c r="P709">
        <f t="shared" si="87"/>
        <v>13</v>
      </c>
      <c r="R709">
        <f t="array" aca="1" ref="R709" ca="1">SMALL(IF(illustrator=SUBSTITUTE(H709,"_2nd",""),(ROW(illustrator)-MIN(ROW(illustrator))+1)+10000*(COLUMN(illustrator)-MIN(COLUMN(illustrator))+1),""),1)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88"/>
        <v>/images/c/cb/Desert_GuidesArt.jpg</v>
      </c>
      <c r="M710" t="s">
        <v>3117</v>
      </c>
      <c r="N710" t="e">
        <f>VLOOKUP(H710,digital_cards!U:V,2,FALSE)</f>
        <v>#N/A</v>
      </c>
      <c r="O710">
        <f t="shared" si="82"/>
        <v>17</v>
      </c>
      <c r="P710">
        <f t="shared" si="87"/>
        <v>12</v>
      </c>
      <c r="R710">
        <f t="array" aca="1" ref="R710" ca="1">SMALL(IF(illustrator=SUBSTITUTE(H710,"_2nd",""),(ROW(illustrator)-MIN(ROW(illustrator))+1)+10000*(COLUMN(illustrator)-MIN(COLUMN(illustrator))+1),""),1)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88"/>
        <v>/images/3/3d/Family_of_InventorsArt.jpg</v>
      </c>
      <c r="M711" t="s">
        <v>3117</v>
      </c>
      <c r="N711" t="e">
        <f>VLOOKUP(H711,digital_cards!U:V,2,FALSE)</f>
        <v>#N/A</v>
      </c>
      <c r="O711">
        <f t="shared" si="82"/>
        <v>20</v>
      </c>
      <c r="P711">
        <f t="shared" si="87"/>
        <v>17</v>
      </c>
      <c r="R711">
        <f t="array" aca="1" ref="R711" ca="1">SMALL(IF(illustrator=SUBSTITUTE(H711,"_2nd",""),(ROW(illustrator)-MIN(ROW(illustrator))+1)+10000*(COLUMN(illustrator)-MIN(COLUMN(illustrator))+1),""),1)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88"/>
        <v>/images/5/57/Fellowship_of_ScribesArt.jpg</v>
      </c>
      <c r="M712" t="s">
        <v>3117</v>
      </c>
      <c r="N712" t="e">
        <f>VLOOKUP(H712,digital_cards!U:V,2,FALSE)</f>
        <v>#N/A</v>
      </c>
      <c r="O712">
        <f t="shared" si="82"/>
        <v>21</v>
      </c>
      <c r="P712">
        <f t="shared" si="87"/>
        <v>19</v>
      </c>
      <c r="R712">
        <f t="array" aca="1" ref="R712" ca="1">SMALL(IF(illustrator=SUBSTITUTE(H712,"_2nd",""),(ROW(illustrator)-MIN(ROW(illustrator))+1)+10000*(COLUMN(illustrator)-MIN(COLUMN(illustrator))+1),""),1)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88"/>
        <v>/images/2/2d/Forest_DwellersArt.jpg</v>
      </c>
      <c r="M713" t="s">
        <v>3117</v>
      </c>
      <c r="N713" t="e">
        <f>VLOOKUP(H713,digital_cards!U:V,2,FALSE)</f>
        <v>#N/A</v>
      </c>
      <c r="O713">
        <f t="shared" si="82"/>
        <v>20</v>
      </c>
      <c r="P713">
        <f t="shared" si="87"/>
        <v>14</v>
      </c>
      <c r="R713">
        <f t="array" aca="1" ref="R713" ca="1">SMALL(IF(illustrator=SUBSTITUTE(H713,"_2nd",""),(ROW(illustrator)-MIN(ROW(illustrator))+1)+10000*(COLUMN(illustrator)-MIN(COLUMN(illustrator))+1),""),1)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88"/>
        <v>/images/4/4c/Gang_of_PickpocketsArt.jpg</v>
      </c>
      <c r="M714" t="s">
        <v>3117</v>
      </c>
      <c r="N714" t="e">
        <f>VLOOKUP(H714,digital_cards!U:V,2,FALSE)</f>
        <v>#N/A</v>
      </c>
      <c r="O714">
        <f t="shared" si="82"/>
        <v>12</v>
      </c>
      <c r="P714">
        <f t="shared" si="87"/>
        <v>17</v>
      </c>
      <c r="R714">
        <f t="array" aca="1" ref="R714" ca="1">SMALL(IF(illustrator=SUBSTITUTE(H714,"_2nd",""),(ROW(illustrator)-MIN(ROW(illustrator))+1)+10000*(COLUMN(illustrator)-MIN(COLUMN(illustrator))+1),""),1)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88"/>
        <v>/images/4/43/Island_FolkArt.jpg</v>
      </c>
      <c r="M715" t="s">
        <v>3117</v>
      </c>
      <c r="N715" t="e">
        <f>VLOOKUP(H715,digital_cards!U:V,2,FALSE)</f>
        <v>#N/A</v>
      </c>
      <c r="O715">
        <f t="shared" si="82"/>
        <v>15</v>
      </c>
      <c r="P715">
        <f t="shared" si="87"/>
        <v>10</v>
      </c>
      <c r="R715">
        <f t="array" aca="1" ref="R715" ca="1">SMALL(IF(illustrator=SUBSTITUTE(H715,"_2nd",""),(ROW(illustrator)-MIN(ROW(illustrator))+1)+10000*(COLUMN(illustrator)-MIN(COLUMN(illustrator))+1),""),1)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88"/>
        <v>/images/5/5f/League_of_BankersArt.jpg</v>
      </c>
      <c r="M716" t="s">
        <v>3117</v>
      </c>
      <c r="N716" t="e">
        <f>VLOOKUP(H716,digital_cards!U:V,2,FALSE)</f>
        <v>#N/A</v>
      </c>
      <c r="O716">
        <f t="shared" si="82"/>
        <v>19</v>
      </c>
      <c r="P716">
        <f t="shared" si="87"/>
        <v>15</v>
      </c>
      <c r="R716">
        <f t="array" aca="1" ref="R716" ca="1">SMALL(IF(illustrator=SUBSTITUTE(H716,"_2nd",""),(ROW(illustrator)-MIN(ROW(illustrator))+1)+10000*(COLUMN(illustrator)-MIN(COLUMN(illustrator))+1),""),1)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88"/>
        <v>/images/3/31/League_of_ShopkeepersArt.jpg</v>
      </c>
      <c r="M717" t="s">
        <v>3117</v>
      </c>
      <c r="N717" t="e">
        <f>VLOOKUP(H717,digital_cards!U:V,2,FALSE)</f>
        <v>#N/A</v>
      </c>
      <c r="O717">
        <f t="shared" ref="O717:O725" si="89">LEN(J717)</f>
        <v>21</v>
      </c>
      <c r="P717">
        <f t="shared" si="87"/>
        <v>19</v>
      </c>
      <c r="R717">
        <f t="array" aca="1" ref="R717" ca="1">SMALL(IF(illustrator=SUBSTITUTE(H717,"_2nd",""),(ROW(illustrator)-MIN(ROW(illustrator))+1)+10000*(COLUMN(illustrator)-MIN(COLUMN(illustrator))+1),""),1)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88"/>
        <v>/images/f/f9/Market_TownsArt.jpg</v>
      </c>
      <c r="M718" t="s">
        <v>3117</v>
      </c>
      <c r="N718" t="e">
        <f>VLOOKUP(H718,digital_cards!U:V,2,FALSE)</f>
        <v>#N/A</v>
      </c>
      <c r="O718">
        <f t="shared" si="89"/>
        <v>19</v>
      </c>
      <c r="P718">
        <f t="shared" si="87"/>
        <v>11</v>
      </c>
      <c r="R718">
        <f t="array" aca="1" ref="R718" ca="1">SMALL(IF(illustrator=SUBSTITUTE(H718,"_2nd",""),(ROW(illustrator)-MIN(ROW(illustrator))+1)+10000*(COLUMN(illustrator)-MIN(COLUMN(illustrator))+1),""),1)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88"/>
        <v>/images/1/11/Mountain_FolkArt.jpg</v>
      </c>
      <c r="M719" t="s">
        <v>3117</v>
      </c>
      <c r="N719" t="e">
        <f>VLOOKUP(H719,digital_cards!U:V,2,FALSE)</f>
        <v>#N/A</v>
      </c>
      <c r="O719">
        <f t="shared" si="89"/>
        <v>11</v>
      </c>
      <c r="P719">
        <f t="shared" si="87"/>
        <v>12</v>
      </c>
      <c r="R719">
        <f t="array" aca="1" ref="R719" ca="1">SMALL(IF(illustrator=SUBSTITUTE(H719,"_2nd",""),(ROW(illustrator)-MIN(ROW(illustrator))+1)+10000*(COLUMN(illustrator)-MIN(COLUMN(illustrator))+1),""),1)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88"/>
        <v>/images/3/31/Order_of_AstrologersArt.jpg</v>
      </c>
      <c r="M720" t="s">
        <v>3117</v>
      </c>
      <c r="N720" t="e">
        <f>VLOOKUP(H720,digital_cards!U:V,2,FALSE)</f>
        <v>#N/A</v>
      </c>
      <c r="O720">
        <f t="shared" si="89"/>
        <v>21</v>
      </c>
      <c r="P720">
        <f t="shared" si="87"/>
        <v>18</v>
      </c>
      <c r="R720">
        <f t="array" aca="1" ref="R720" ca="1">SMALL(IF(illustrator=SUBSTITUTE(H720,"_2nd",""),(ROW(illustrator)-MIN(ROW(illustrator))+1)+10000*(COLUMN(illustrator)-MIN(COLUMN(illustrator))+1),""),1)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88"/>
        <v>/images/1/17/Order_of_MasonsArt.jpg</v>
      </c>
      <c r="M721" t="s">
        <v>3117</v>
      </c>
      <c r="N721" t="e">
        <f>VLOOKUP(H721,digital_cards!U:V,2,FALSE)</f>
        <v>#N/A</v>
      </c>
      <c r="O721">
        <f t="shared" si="89"/>
        <v>16</v>
      </c>
      <c r="P721">
        <f t="shared" si="87"/>
        <v>13</v>
      </c>
      <c r="R721">
        <f t="array" aca="1" ref="R721" ca="1">SMALL(IF(illustrator=SUBSTITUTE(H721,"_2nd",""),(ROW(illustrator)-MIN(ROW(illustrator))+1)+10000*(COLUMN(illustrator)-MIN(COLUMN(illustrator))+1),""),1)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88"/>
        <v>/images/7/73/Peaceful_CultArt.jpg</v>
      </c>
      <c r="M722" t="s">
        <v>3117</v>
      </c>
      <c r="N722" t="e">
        <f>VLOOKUP(H722,digital_cards!U:V,2,FALSE)</f>
        <v>#N/A</v>
      </c>
      <c r="O722">
        <f t="shared" si="89"/>
        <v>15</v>
      </c>
      <c r="P722">
        <f t="shared" si="87"/>
        <v>12</v>
      </c>
      <c r="R722">
        <f t="array" aca="1" ref="R722" ca="1">SMALL(IF(illustrator=SUBSTITUTE(H722,"_2nd",""),(ROW(illustrator)-MIN(ROW(illustrator))+1)+10000*(COLUMN(illustrator)-MIN(COLUMN(illustrator))+1),""),1)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88"/>
        <v>/images/7/72/Plateau_ShepherdsArt.jpg</v>
      </c>
      <c r="M723" t="s">
        <v>3117</v>
      </c>
      <c r="N723" t="e">
        <f>VLOOKUP(H723,digital_cards!U:V,2,FALSE)</f>
        <v>#N/A</v>
      </c>
      <c r="O723">
        <f t="shared" si="89"/>
        <v>18</v>
      </c>
      <c r="P723">
        <f t="shared" si="87"/>
        <v>16</v>
      </c>
      <c r="R723">
        <f t="array" aca="1" ref="R723" ca="1">SMALL(IF(illustrator=SUBSTITUTE(H723,"_2nd",""),(ROW(illustrator)-MIN(ROW(illustrator))+1)+10000*(COLUMN(illustrator)-MIN(COLUMN(illustrator))+1),""),1)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88"/>
        <v>/images/9/9d/Trappers%27_LodgeArt.jpg</v>
      </c>
      <c r="M724" t="s">
        <v>3117</v>
      </c>
      <c r="N724" t="e">
        <f>VLOOKUP(H724,digital_cards!U:V,2,FALSE)</f>
        <v>#N/A</v>
      </c>
      <c r="O724">
        <f t="shared" si="89"/>
        <v>19</v>
      </c>
      <c r="P724">
        <f t="shared" si="87"/>
        <v>13</v>
      </c>
      <c r="R724">
        <f t="array" aca="1" ref="R724" ca="1">SMALL(IF(illustrator=SUBSTITUTE(H724,"_2nd",""),(ROW(illustrator)-MIN(ROW(illustrator))+1)+10000*(COLUMN(illustrator)-MIN(COLUMN(illustrator))+1),""),1)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88"/>
        <v>/images/2/23/Woodworkers%27_GuildArt.jpg</v>
      </c>
      <c r="M725" t="s">
        <v>3117</v>
      </c>
      <c r="N725" t="e">
        <f>VLOOKUP(H725,digital_cards!U:V,2,FALSE)</f>
        <v>#N/A</v>
      </c>
      <c r="O725">
        <f t="shared" si="89"/>
        <v>22</v>
      </c>
      <c r="P725">
        <f t="shared" si="87"/>
        <v>16</v>
      </c>
      <c r="R725">
        <f t="array" aca="1" ref="R725" ca="1">SMALL(IF(illustrator=SUBSTITUTE(H725,"_2nd",""),(ROW(illustrator)-MIN(ROW(illustrator))+1)+10000*(COLUMN(illustrator)-MIN(COLUMN(illustrator))+1),""),1)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phoneticPr fontId="19" type="noConversion"/>
  <hyperlinks>
    <hyperlink ref="D1" r:id="rId1"/>
    <hyperlink ref="N1" r:id="rId2"/>
    <hyperlink ref="L266"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7"/>
  <sheetViews>
    <sheetView topLeftCell="A34" workbookViewId="0">
      <selection activeCell="L25" sqref="A25:L29"/>
    </sheetView>
  </sheetViews>
  <sheetFormatPr baseColWidth="10" defaultRowHeight="15" x14ac:dyDescent="0.25"/>
  <sheetData>
    <row r="1" spans="1:6" x14ac:dyDescent="0.25">
      <c r="A1" t="s">
        <v>3192</v>
      </c>
    </row>
    <row r="2" spans="1:6" x14ac:dyDescent="0.25">
      <c r="F2" t="s">
        <v>4244</v>
      </c>
    </row>
    <row r="3" spans="1:6" x14ac:dyDescent="0.25">
      <c r="A3" t="s">
        <v>3193</v>
      </c>
      <c r="F3" t="s">
        <v>4245</v>
      </c>
    </row>
    <row r="4" spans="1:6" x14ac:dyDescent="0.25">
      <c r="F4" t="s">
        <v>4246</v>
      </c>
    </row>
    <row r="5" spans="1:6" x14ac:dyDescent="0.25">
      <c r="B5" t="s">
        <v>3196</v>
      </c>
      <c r="F5" t="s">
        <v>4247</v>
      </c>
    </row>
    <row r="6" spans="1:6" x14ac:dyDescent="0.25">
      <c r="B6" t="s">
        <v>3197</v>
      </c>
      <c r="F6" t="s">
        <v>4248</v>
      </c>
    </row>
    <row r="7" spans="1:6" x14ac:dyDescent="0.25">
      <c r="F7" t="s">
        <v>4249</v>
      </c>
    </row>
    <row r="8" spans="1:6" x14ac:dyDescent="0.25">
      <c r="F8" t="s">
        <v>4250</v>
      </c>
    </row>
    <row r="9" spans="1:6" x14ac:dyDescent="0.25">
      <c r="B9" t="s">
        <v>3194</v>
      </c>
      <c r="F9" t="s">
        <v>4251</v>
      </c>
    </row>
    <row r="10" spans="1:6" x14ac:dyDescent="0.25">
      <c r="B10" t="s">
        <v>3195</v>
      </c>
      <c r="F10" t="s">
        <v>4252</v>
      </c>
    </row>
    <row r="11" spans="1:6" x14ac:dyDescent="0.25">
      <c r="F11" t="s">
        <v>4253</v>
      </c>
    </row>
    <row r="12" spans="1:6" x14ac:dyDescent="0.25">
      <c r="F12" t="s">
        <v>4254</v>
      </c>
    </row>
    <row r="13" spans="1:6" x14ac:dyDescent="0.25">
      <c r="B13" t="s">
        <v>3198</v>
      </c>
      <c r="F13" t="s">
        <v>4255</v>
      </c>
    </row>
    <row r="14" spans="1:6" x14ac:dyDescent="0.25">
      <c r="B14" t="s">
        <v>3199</v>
      </c>
      <c r="F14" t="s">
        <v>4256</v>
      </c>
    </row>
    <row r="15" spans="1:6" x14ac:dyDescent="0.25">
      <c r="F15" t="s">
        <v>4257</v>
      </c>
    </row>
    <row r="16" spans="1:6" x14ac:dyDescent="0.25">
      <c r="F16" t="s">
        <v>4258</v>
      </c>
    </row>
    <row r="17" spans="1:6" x14ac:dyDescent="0.25">
      <c r="A17" t="s">
        <v>4910</v>
      </c>
      <c r="F17" t="s">
        <v>4259</v>
      </c>
    </row>
    <row r="18" spans="1:6" x14ac:dyDescent="0.25">
      <c r="B18" t="s">
        <v>529</v>
      </c>
      <c r="F18" t="s">
        <v>4260</v>
      </c>
    </row>
    <row r="19" spans="1:6" x14ac:dyDescent="0.25">
      <c r="F19" t="s">
        <v>4261</v>
      </c>
    </row>
    <row r="20" spans="1:6" x14ac:dyDescent="0.25">
      <c r="F20" t="s">
        <v>4262</v>
      </c>
    </row>
    <row r="21" spans="1:6" x14ac:dyDescent="0.25">
      <c r="F21" t="s">
        <v>4263</v>
      </c>
    </row>
    <row r="22" spans="1:6" x14ac:dyDescent="0.25">
      <c r="F22" t="s">
        <v>4264</v>
      </c>
    </row>
    <row r="23" spans="1:6" x14ac:dyDescent="0.25">
      <c r="F23" t="s">
        <v>4265</v>
      </c>
    </row>
    <row r="24" spans="1:6" x14ac:dyDescent="0.25">
      <c r="F24" t="s">
        <v>4266</v>
      </c>
    </row>
    <row r="25" spans="1:6" x14ac:dyDescent="0.25">
      <c r="F25" t="s">
        <v>4267</v>
      </c>
    </row>
    <row r="26" spans="1:6" x14ac:dyDescent="0.25">
      <c r="F26" t="s">
        <v>4268</v>
      </c>
    </row>
    <row r="27" spans="1:6" x14ac:dyDescent="0.25">
      <c r="F27" t="s">
        <v>4269</v>
      </c>
    </row>
    <row r="28" spans="1:6" x14ac:dyDescent="0.25">
      <c r="F28" t="s">
        <v>4270</v>
      </c>
    </row>
    <row r="29" spans="1:6" x14ac:dyDescent="0.25">
      <c r="F29" t="s">
        <v>4271</v>
      </c>
    </row>
    <row r="30" spans="1:6" x14ac:dyDescent="0.25">
      <c r="F30" t="s">
        <v>4272</v>
      </c>
    </row>
    <row r="31" spans="1:6" x14ac:dyDescent="0.25">
      <c r="F31" t="s">
        <v>4273</v>
      </c>
    </row>
    <row r="32" spans="1:6" x14ac:dyDescent="0.25">
      <c r="F32" t="s">
        <v>4274</v>
      </c>
    </row>
    <row r="33" spans="6:6" x14ac:dyDescent="0.25">
      <c r="F33" t="s">
        <v>4275</v>
      </c>
    </row>
    <row r="34" spans="6:6" x14ac:dyDescent="0.25">
      <c r="F34" t="s">
        <v>4276</v>
      </c>
    </row>
    <row r="35" spans="6:6" x14ac:dyDescent="0.25">
      <c r="F35" t="s">
        <v>4277</v>
      </c>
    </row>
    <row r="36" spans="6:6" x14ac:dyDescent="0.25">
      <c r="F36" t="s">
        <v>4278</v>
      </c>
    </row>
    <row r="37" spans="6:6" x14ac:dyDescent="0.25">
      <c r="F37" t="s">
        <v>4279</v>
      </c>
    </row>
    <row r="38" spans="6:6" x14ac:dyDescent="0.25">
      <c r="F38" t="s">
        <v>4280</v>
      </c>
    </row>
    <row r="39" spans="6:6" x14ac:dyDescent="0.25">
      <c r="F39" t="s">
        <v>4281</v>
      </c>
    </row>
    <row r="40" spans="6:6" x14ac:dyDescent="0.25">
      <c r="F40" t="s">
        <v>4282</v>
      </c>
    </row>
    <row r="41" spans="6:6" x14ac:dyDescent="0.25">
      <c r="F41" t="s">
        <v>4283</v>
      </c>
    </row>
    <row r="42" spans="6:6" x14ac:dyDescent="0.25">
      <c r="F42" t="s">
        <v>4284</v>
      </c>
    </row>
    <row r="43" spans="6:6" x14ac:dyDescent="0.25">
      <c r="F43" t="s">
        <v>4285</v>
      </c>
    </row>
    <row r="44" spans="6:6" x14ac:dyDescent="0.25">
      <c r="F44" t="s">
        <v>4286</v>
      </c>
    </row>
    <row r="45" spans="6:6" x14ac:dyDescent="0.25">
      <c r="F45" t="s">
        <v>4287</v>
      </c>
    </row>
    <row r="46" spans="6:6" x14ac:dyDescent="0.25">
      <c r="F46" t="s">
        <v>4288</v>
      </c>
    </row>
    <row r="47" spans="6:6" x14ac:dyDescent="0.25">
      <c r="F47" t="s">
        <v>4289</v>
      </c>
    </row>
    <row r="48" spans="6:6" x14ac:dyDescent="0.25">
      <c r="F48" t="s">
        <v>4290</v>
      </c>
    </row>
    <row r="49" spans="6:6" x14ac:dyDescent="0.25">
      <c r="F49" t="s">
        <v>4291</v>
      </c>
    </row>
    <row r="50" spans="6:6" x14ac:dyDescent="0.25">
      <c r="F50" t="s">
        <v>4292</v>
      </c>
    </row>
    <row r="51" spans="6:6" x14ac:dyDescent="0.25">
      <c r="F51" t="s">
        <v>4293</v>
      </c>
    </row>
    <row r="52" spans="6:6" x14ac:dyDescent="0.25">
      <c r="F52" t="s">
        <v>4294</v>
      </c>
    </row>
    <row r="53" spans="6:6" x14ac:dyDescent="0.25">
      <c r="F53" t="s">
        <v>4295</v>
      </c>
    </row>
    <row r="54" spans="6:6" x14ac:dyDescent="0.25">
      <c r="F54" t="s">
        <v>4296</v>
      </c>
    </row>
    <row r="55" spans="6:6" x14ac:dyDescent="0.25">
      <c r="F55" t="s">
        <v>4297</v>
      </c>
    </row>
    <row r="56" spans="6:6" x14ac:dyDescent="0.25">
      <c r="F56" t="s">
        <v>4298</v>
      </c>
    </row>
    <row r="57" spans="6:6" x14ac:dyDescent="0.25">
      <c r="F57" t="s">
        <v>4299</v>
      </c>
    </row>
    <row r="58" spans="6:6" x14ac:dyDescent="0.25">
      <c r="F58" t="s">
        <v>4300</v>
      </c>
    </row>
    <row r="59" spans="6:6" x14ac:dyDescent="0.25">
      <c r="F59" t="s">
        <v>4301</v>
      </c>
    </row>
    <row r="60" spans="6:6" x14ac:dyDescent="0.25">
      <c r="F60" t="s">
        <v>4302</v>
      </c>
    </row>
    <row r="61" spans="6:6" x14ac:dyDescent="0.25">
      <c r="F61" t="s">
        <v>4303</v>
      </c>
    </row>
    <row r="62" spans="6:6" x14ac:dyDescent="0.25">
      <c r="F62" t="s">
        <v>4304</v>
      </c>
    </row>
    <row r="63" spans="6:6" x14ac:dyDescent="0.25">
      <c r="F63" t="s">
        <v>4305</v>
      </c>
    </row>
    <row r="64" spans="6:6" x14ac:dyDescent="0.25">
      <c r="F64" t="s">
        <v>4306</v>
      </c>
    </row>
    <row r="65" spans="6:6" x14ac:dyDescent="0.25">
      <c r="F65" t="s">
        <v>4307</v>
      </c>
    </row>
    <row r="66" spans="6:6" x14ac:dyDescent="0.25">
      <c r="F66" t="s">
        <v>4308</v>
      </c>
    </row>
    <row r="67" spans="6:6" x14ac:dyDescent="0.25">
      <c r="F67" t="s">
        <v>4309</v>
      </c>
    </row>
    <row r="68" spans="6:6" x14ac:dyDescent="0.25">
      <c r="F68" t="s">
        <v>4310</v>
      </c>
    </row>
    <row r="69" spans="6:6" x14ac:dyDescent="0.25">
      <c r="F69" t="s">
        <v>4311</v>
      </c>
    </row>
    <row r="70" spans="6:6" x14ac:dyDescent="0.25">
      <c r="F70" t="s">
        <v>4312</v>
      </c>
    </row>
    <row r="71" spans="6:6" x14ac:dyDescent="0.25">
      <c r="F71" t="s">
        <v>4313</v>
      </c>
    </row>
    <row r="72" spans="6:6" x14ac:dyDescent="0.25">
      <c r="F72" t="s">
        <v>4314</v>
      </c>
    </row>
    <row r="73" spans="6:6" x14ac:dyDescent="0.25">
      <c r="F73" t="s">
        <v>4315</v>
      </c>
    </row>
    <row r="74" spans="6:6" x14ac:dyDescent="0.25">
      <c r="F74" t="s">
        <v>4316</v>
      </c>
    </row>
    <row r="75" spans="6:6" x14ac:dyDescent="0.25">
      <c r="F75" t="s">
        <v>4317</v>
      </c>
    </row>
    <row r="76" spans="6:6" x14ac:dyDescent="0.25">
      <c r="F76" t="s">
        <v>4318</v>
      </c>
    </row>
    <row r="77" spans="6:6" x14ac:dyDescent="0.25">
      <c r="F77" t="s">
        <v>4319</v>
      </c>
    </row>
    <row r="78" spans="6:6" x14ac:dyDescent="0.25">
      <c r="F78" t="s">
        <v>4320</v>
      </c>
    </row>
    <row r="79" spans="6:6" x14ac:dyDescent="0.25">
      <c r="F79" t="s">
        <v>4321</v>
      </c>
    </row>
    <row r="80" spans="6:6" x14ac:dyDescent="0.25">
      <c r="F80" t="s">
        <v>4322</v>
      </c>
    </row>
    <row r="81" spans="6:6" x14ac:dyDescent="0.25">
      <c r="F81" t="s">
        <v>4323</v>
      </c>
    </row>
    <row r="82" spans="6:6" x14ac:dyDescent="0.25">
      <c r="F82" t="s">
        <v>4324</v>
      </c>
    </row>
    <row r="83" spans="6:6" x14ac:dyDescent="0.25">
      <c r="F83" t="s">
        <v>4325</v>
      </c>
    </row>
    <row r="84" spans="6:6" x14ac:dyDescent="0.25">
      <c r="F84" t="s">
        <v>4326</v>
      </c>
    </row>
    <row r="85" spans="6:6" x14ac:dyDescent="0.25">
      <c r="F85" t="s">
        <v>4327</v>
      </c>
    </row>
    <row r="86" spans="6:6" x14ac:dyDescent="0.25">
      <c r="F86" t="s">
        <v>4328</v>
      </c>
    </row>
    <row r="87" spans="6:6" x14ac:dyDescent="0.25">
      <c r="F87" t="s">
        <v>4329</v>
      </c>
    </row>
    <row r="88" spans="6:6" x14ac:dyDescent="0.25">
      <c r="F88" t="s">
        <v>4330</v>
      </c>
    </row>
    <row r="89" spans="6:6" x14ac:dyDescent="0.25">
      <c r="F89" t="s">
        <v>4331</v>
      </c>
    </row>
    <row r="90" spans="6:6" x14ac:dyDescent="0.25">
      <c r="F90" t="s">
        <v>4332</v>
      </c>
    </row>
    <row r="91" spans="6:6" x14ac:dyDescent="0.25">
      <c r="F91" t="s">
        <v>4333</v>
      </c>
    </row>
    <row r="92" spans="6:6" x14ac:dyDescent="0.25">
      <c r="F92" t="s">
        <v>4334</v>
      </c>
    </row>
    <row r="93" spans="6:6" x14ac:dyDescent="0.25">
      <c r="F93" t="s">
        <v>4335</v>
      </c>
    </row>
    <row r="94" spans="6:6" x14ac:dyDescent="0.25">
      <c r="F94" t="s">
        <v>4336</v>
      </c>
    </row>
    <row r="95" spans="6:6" x14ac:dyDescent="0.25">
      <c r="F95" t="s">
        <v>4337</v>
      </c>
    </row>
    <row r="96" spans="6:6" x14ac:dyDescent="0.25">
      <c r="F96" t="s">
        <v>4338</v>
      </c>
    </row>
    <row r="97" spans="6:6" x14ac:dyDescent="0.25">
      <c r="F97" t="s">
        <v>4339</v>
      </c>
    </row>
    <row r="98" spans="6:6" x14ac:dyDescent="0.25">
      <c r="F98" t="s">
        <v>4340</v>
      </c>
    </row>
    <row r="99" spans="6:6" x14ac:dyDescent="0.25">
      <c r="F99" t="s">
        <v>4341</v>
      </c>
    </row>
    <row r="100" spans="6:6" x14ac:dyDescent="0.25">
      <c r="F100" t="s">
        <v>4342</v>
      </c>
    </row>
    <row r="101" spans="6:6" x14ac:dyDescent="0.25">
      <c r="F101" t="s">
        <v>4343</v>
      </c>
    </row>
    <row r="102" spans="6:6" x14ac:dyDescent="0.25">
      <c r="F102" t="s">
        <v>4344</v>
      </c>
    </row>
    <row r="103" spans="6:6" x14ac:dyDescent="0.25">
      <c r="F103" t="s">
        <v>4345</v>
      </c>
    </row>
    <row r="104" spans="6:6" x14ac:dyDescent="0.25">
      <c r="F104" t="s">
        <v>4346</v>
      </c>
    </row>
    <row r="105" spans="6:6" x14ac:dyDescent="0.25">
      <c r="F105" t="s">
        <v>4347</v>
      </c>
    </row>
    <row r="106" spans="6:6" x14ac:dyDescent="0.25">
      <c r="F106" t="s">
        <v>4348</v>
      </c>
    </row>
    <row r="107" spans="6:6" x14ac:dyDescent="0.25">
      <c r="F107" t="s">
        <v>4349</v>
      </c>
    </row>
    <row r="108" spans="6:6" x14ac:dyDescent="0.25">
      <c r="F108" t="s">
        <v>4350</v>
      </c>
    </row>
    <row r="109" spans="6:6" x14ac:dyDescent="0.25">
      <c r="F109" t="s">
        <v>4351</v>
      </c>
    </row>
    <row r="110" spans="6:6" x14ac:dyDescent="0.25">
      <c r="F110" t="s">
        <v>4352</v>
      </c>
    </row>
    <row r="111" spans="6:6" x14ac:dyDescent="0.25">
      <c r="F111" t="s">
        <v>4353</v>
      </c>
    </row>
    <row r="112" spans="6:6" x14ac:dyDescent="0.25">
      <c r="F112" t="s">
        <v>4354</v>
      </c>
    </row>
    <row r="113" spans="6:6" x14ac:dyDescent="0.25">
      <c r="F113" t="s">
        <v>4355</v>
      </c>
    </row>
    <row r="114" spans="6:6" x14ac:dyDescent="0.25">
      <c r="F114" t="s">
        <v>4356</v>
      </c>
    </row>
    <row r="115" spans="6:6" x14ac:dyDescent="0.25">
      <c r="F115" t="s">
        <v>4357</v>
      </c>
    </row>
    <row r="116" spans="6:6" x14ac:dyDescent="0.25">
      <c r="F116" t="s">
        <v>4358</v>
      </c>
    </row>
    <row r="117" spans="6:6" x14ac:dyDescent="0.25">
      <c r="F117" t="s">
        <v>4359</v>
      </c>
    </row>
    <row r="118" spans="6:6" x14ac:dyDescent="0.25">
      <c r="F118" t="s">
        <v>4360</v>
      </c>
    </row>
    <row r="119" spans="6:6" x14ac:dyDescent="0.25">
      <c r="F119" t="s">
        <v>4361</v>
      </c>
    </row>
    <row r="120" spans="6:6" x14ac:dyDescent="0.25">
      <c r="F120" t="s">
        <v>4362</v>
      </c>
    </row>
    <row r="121" spans="6:6" x14ac:dyDescent="0.25">
      <c r="F121" t="s">
        <v>4363</v>
      </c>
    </row>
    <row r="122" spans="6:6" x14ac:dyDescent="0.25">
      <c r="F122" t="s">
        <v>4364</v>
      </c>
    </row>
    <row r="123" spans="6:6" x14ac:dyDescent="0.25">
      <c r="F123" t="s">
        <v>4365</v>
      </c>
    </row>
    <row r="124" spans="6:6" x14ac:dyDescent="0.25">
      <c r="F124" t="s">
        <v>4366</v>
      </c>
    </row>
    <row r="125" spans="6:6" x14ac:dyDescent="0.25">
      <c r="F125" t="s">
        <v>4367</v>
      </c>
    </row>
    <row r="126" spans="6:6" x14ac:dyDescent="0.25">
      <c r="F126" t="s">
        <v>4368</v>
      </c>
    </row>
    <row r="127" spans="6:6" x14ac:dyDescent="0.25">
      <c r="F127" t="s">
        <v>4369</v>
      </c>
    </row>
    <row r="128" spans="6:6" x14ac:dyDescent="0.25">
      <c r="F128" t="s">
        <v>4370</v>
      </c>
    </row>
    <row r="129" spans="6:6" x14ac:dyDescent="0.25">
      <c r="F129" t="s">
        <v>4371</v>
      </c>
    </row>
    <row r="130" spans="6:6" x14ac:dyDescent="0.25">
      <c r="F130" t="s">
        <v>4372</v>
      </c>
    </row>
    <row r="131" spans="6:6" x14ac:dyDescent="0.25">
      <c r="F131" t="s">
        <v>4373</v>
      </c>
    </row>
    <row r="132" spans="6:6" x14ac:dyDescent="0.25">
      <c r="F132" t="s">
        <v>4374</v>
      </c>
    </row>
    <row r="133" spans="6:6" x14ac:dyDescent="0.25">
      <c r="F133" t="s">
        <v>4375</v>
      </c>
    </row>
    <row r="134" spans="6:6" x14ac:dyDescent="0.25">
      <c r="F134" t="s">
        <v>4376</v>
      </c>
    </row>
    <row r="135" spans="6:6" x14ac:dyDescent="0.25">
      <c r="F135" t="s">
        <v>4377</v>
      </c>
    </row>
    <row r="136" spans="6:6" x14ac:dyDescent="0.25">
      <c r="F136" t="s">
        <v>4378</v>
      </c>
    </row>
    <row r="137" spans="6:6" x14ac:dyDescent="0.25">
      <c r="F137" t="s">
        <v>4379</v>
      </c>
    </row>
    <row r="138" spans="6:6" x14ac:dyDescent="0.25">
      <c r="F138" t="s">
        <v>4380</v>
      </c>
    </row>
    <row r="139" spans="6:6" x14ac:dyDescent="0.25">
      <c r="F139" t="s">
        <v>4381</v>
      </c>
    </row>
    <row r="140" spans="6:6" x14ac:dyDescent="0.25">
      <c r="F140" t="s">
        <v>4382</v>
      </c>
    </row>
    <row r="141" spans="6:6" x14ac:dyDescent="0.25">
      <c r="F141" t="s">
        <v>4383</v>
      </c>
    </row>
    <row r="142" spans="6:6" x14ac:dyDescent="0.25">
      <c r="F142" t="s">
        <v>4384</v>
      </c>
    </row>
    <row r="143" spans="6:6" x14ac:dyDescent="0.25">
      <c r="F143" t="s">
        <v>4385</v>
      </c>
    </row>
    <row r="144" spans="6:6" x14ac:dyDescent="0.25">
      <c r="F144" t="s">
        <v>4386</v>
      </c>
    </row>
    <row r="145" spans="6:6" x14ac:dyDescent="0.25">
      <c r="F145" t="s">
        <v>4387</v>
      </c>
    </row>
    <row r="146" spans="6:6" x14ac:dyDescent="0.25">
      <c r="F146" t="s">
        <v>4388</v>
      </c>
    </row>
    <row r="147" spans="6:6" x14ac:dyDescent="0.25">
      <c r="F147" t="s">
        <v>4389</v>
      </c>
    </row>
    <row r="148" spans="6:6" x14ac:dyDescent="0.25">
      <c r="F148" t="s">
        <v>4390</v>
      </c>
    </row>
    <row r="149" spans="6:6" x14ac:dyDescent="0.25">
      <c r="F149" t="s">
        <v>4391</v>
      </c>
    </row>
    <row r="150" spans="6:6" x14ac:dyDescent="0.25">
      <c r="F150" t="s">
        <v>4392</v>
      </c>
    </row>
    <row r="151" spans="6:6" x14ac:dyDescent="0.25">
      <c r="F151" t="s">
        <v>4393</v>
      </c>
    </row>
    <row r="152" spans="6:6" x14ac:dyDescent="0.25">
      <c r="F152" t="s">
        <v>4394</v>
      </c>
    </row>
    <row r="153" spans="6:6" x14ac:dyDescent="0.25">
      <c r="F153" t="s">
        <v>4395</v>
      </c>
    </row>
    <row r="154" spans="6:6" x14ac:dyDescent="0.25">
      <c r="F154" t="s">
        <v>4396</v>
      </c>
    </row>
    <row r="155" spans="6:6" x14ac:dyDescent="0.25">
      <c r="F155" t="s">
        <v>4397</v>
      </c>
    </row>
    <row r="156" spans="6:6" x14ac:dyDescent="0.25">
      <c r="F156" t="s">
        <v>4398</v>
      </c>
    </row>
    <row r="157" spans="6:6" x14ac:dyDescent="0.25">
      <c r="F157" t="s">
        <v>4399</v>
      </c>
    </row>
    <row r="158" spans="6:6" x14ac:dyDescent="0.25">
      <c r="F158" t="s">
        <v>4400</v>
      </c>
    </row>
    <row r="159" spans="6:6" x14ac:dyDescent="0.25">
      <c r="F159" t="s">
        <v>4401</v>
      </c>
    </row>
    <row r="160" spans="6:6" x14ac:dyDescent="0.25">
      <c r="F160" t="s">
        <v>4402</v>
      </c>
    </row>
    <row r="161" spans="6:6" x14ac:dyDescent="0.25">
      <c r="F161" t="s">
        <v>4403</v>
      </c>
    </row>
    <row r="162" spans="6:6" x14ac:dyDescent="0.25">
      <c r="F162" t="s">
        <v>4404</v>
      </c>
    </row>
    <row r="163" spans="6:6" x14ac:dyDescent="0.25">
      <c r="F163" t="s">
        <v>4405</v>
      </c>
    </row>
    <row r="164" spans="6:6" x14ac:dyDescent="0.25">
      <c r="F164" t="s">
        <v>4406</v>
      </c>
    </row>
    <row r="165" spans="6:6" x14ac:dyDescent="0.25">
      <c r="F165" t="s">
        <v>4407</v>
      </c>
    </row>
    <row r="166" spans="6:6" x14ac:dyDescent="0.25">
      <c r="F166" t="s">
        <v>4408</v>
      </c>
    </row>
    <row r="167" spans="6:6" x14ac:dyDescent="0.25">
      <c r="F167" t="s">
        <v>4409</v>
      </c>
    </row>
    <row r="168" spans="6:6" x14ac:dyDescent="0.25">
      <c r="F168" t="s">
        <v>4410</v>
      </c>
    </row>
    <row r="169" spans="6:6" x14ac:dyDescent="0.25">
      <c r="F169" t="s">
        <v>4411</v>
      </c>
    </row>
    <row r="170" spans="6:6" x14ac:dyDescent="0.25">
      <c r="F170" t="s">
        <v>4412</v>
      </c>
    </row>
    <row r="171" spans="6:6" x14ac:dyDescent="0.25">
      <c r="F171" t="s">
        <v>4413</v>
      </c>
    </row>
    <row r="172" spans="6:6" x14ac:dyDescent="0.25">
      <c r="F172" t="s">
        <v>4414</v>
      </c>
    </row>
    <row r="173" spans="6:6" x14ac:dyDescent="0.25">
      <c r="F173" t="s">
        <v>4415</v>
      </c>
    </row>
    <row r="174" spans="6:6" x14ac:dyDescent="0.25">
      <c r="F174" t="s">
        <v>4416</v>
      </c>
    </row>
    <row r="175" spans="6:6" x14ac:dyDescent="0.25">
      <c r="F175" t="s">
        <v>4417</v>
      </c>
    </row>
    <row r="176" spans="6:6" x14ac:dyDescent="0.25">
      <c r="F176" t="s">
        <v>4418</v>
      </c>
    </row>
    <row r="177" spans="6:6" x14ac:dyDescent="0.25">
      <c r="F177" t="s">
        <v>4419</v>
      </c>
    </row>
    <row r="178" spans="6:6" x14ac:dyDescent="0.25">
      <c r="F178" t="s">
        <v>4420</v>
      </c>
    </row>
    <row r="179" spans="6:6" x14ac:dyDescent="0.25">
      <c r="F179" t="s">
        <v>4421</v>
      </c>
    </row>
    <row r="180" spans="6:6" x14ac:dyDescent="0.25">
      <c r="F180" t="s">
        <v>4422</v>
      </c>
    </row>
    <row r="181" spans="6:6" x14ac:dyDescent="0.25">
      <c r="F181" t="s">
        <v>4423</v>
      </c>
    </row>
    <row r="182" spans="6:6" x14ac:dyDescent="0.25">
      <c r="F182" t="s">
        <v>4424</v>
      </c>
    </row>
    <row r="183" spans="6:6" x14ac:dyDescent="0.25">
      <c r="F183" t="s">
        <v>4425</v>
      </c>
    </row>
    <row r="184" spans="6:6" x14ac:dyDescent="0.25">
      <c r="F184" t="s">
        <v>4426</v>
      </c>
    </row>
    <row r="185" spans="6:6" x14ac:dyDescent="0.25">
      <c r="F185" t="s">
        <v>4427</v>
      </c>
    </row>
    <row r="186" spans="6:6" x14ac:dyDescent="0.25">
      <c r="F186" t="s">
        <v>4428</v>
      </c>
    </row>
    <row r="187" spans="6:6" x14ac:dyDescent="0.25">
      <c r="F187" t="s">
        <v>4429</v>
      </c>
    </row>
    <row r="188" spans="6:6" x14ac:dyDescent="0.25">
      <c r="F188" t="s">
        <v>4430</v>
      </c>
    </row>
    <row r="189" spans="6:6" x14ac:dyDescent="0.25">
      <c r="F189" t="s">
        <v>4431</v>
      </c>
    </row>
    <row r="190" spans="6:6" x14ac:dyDescent="0.25">
      <c r="F190" t="s">
        <v>4432</v>
      </c>
    </row>
    <row r="191" spans="6:6" x14ac:dyDescent="0.25">
      <c r="F191" t="s">
        <v>4433</v>
      </c>
    </row>
    <row r="192" spans="6:6" x14ac:dyDescent="0.25">
      <c r="F192" t="s">
        <v>4434</v>
      </c>
    </row>
    <row r="193" spans="6:6" x14ac:dyDescent="0.25">
      <c r="F193" t="s">
        <v>4435</v>
      </c>
    </row>
    <row r="194" spans="6:6" x14ac:dyDescent="0.25">
      <c r="F194" t="s">
        <v>4436</v>
      </c>
    </row>
    <row r="195" spans="6:6" x14ac:dyDescent="0.25">
      <c r="F195" t="s">
        <v>4437</v>
      </c>
    </row>
    <row r="196" spans="6:6" x14ac:dyDescent="0.25">
      <c r="F196" t="s">
        <v>4438</v>
      </c>
    </row>
    <row r="197" spans="6:6" x14ac:dyDescent="0.25">
      <c r="F197" t="s">
        <v>4439</v>
      </c>
    </row>
    <row r="198" spans="6:6" x14ac:dyDescent="0.25">
      <c r="F198" t="s">
        <v>4440</v>
      </c>
    </row>
    <row r="199" spans="6:6" x14ac:dyDescent="0.25">
      <c r="F199" t="s">
        <v>4441</v>
      </c>
    </row>
    <row r="200" spans="6:6" x14ac:dyDescent="0.25">
      <c r="F200" t="s">
        <v>4442</v>
      </c>
    </row>
    <row r="201" spans="6:6" x14ac:dyDescent="0.25">
      <c r="F201" t="s">
        <v>4443</v>
      </c>
    </row>
    <row r="202" spans="6:6" x14ac:dyDescent="0.25">
      <c r="F202" t="s">
        <v>4444</v>
      </c>
    </row>
    <row r="203" spans="6:6" x14ac:dyDescent="0.25">
      <c r="F203" t="s">
        <v>4445</v>
      </c>
    </row>
    <row r="204" spans="6:6" x14ac:dyDescent="0.25">
      <c r="F204" t="s">
        <v>4446</v>
      </c>
    </row>
    <row r="205" spans="6:6" x14ac:dyDescent="0.25">
      <c r="F205" t="s">
        <v>4447</v>
      </c>
    </row>
    <row r="206" spans="6:6" x14ac:dyDescent="0.25">
      <c r="F206" t="s">
        <v>4448</v>
      </c>
    </row>
    <row r="207" spans="6:6" x14ac:dyDescent="0.25">
      <c r="F207" t="s">
        <v>4449</v>
      </c>
    </row>
    <row r="208" spans="6:6" x14ac:dyDescent="0.25">
      <c r="F208" t="s">
        <v>4450</v>
      </c>
    </row>
    <row r="209" spans="6:6" x14ac:dyDescent="0.25">
      <c r="F209" t="s">
        <v>4451</v>
      </c>
    </row>
    <row r="210" spans="6:6" x14ac:dyDescent="0.25">
      <c r="F210" t="s">
        <v>4452</v>
      </c>
    </row>
    <row r="211" spans="6:6" x14ac:dyDescent="0.25">
      <c r="F211" t="s">
        <v>4453</v>
      </c>
    </row>
    <row r="212" spans="6:6" x14ac:dyDescent="0.25">
      <c r="F212" t="s">
        <v>4454</v>
      </c>
    </row>
    <row r="213" spans="6:6" x14ac:dyDescent="0.25">
      <c r="F213" t="s">
        <v>4455</v>
      </c>
    </row>
    <row r="214" spans="6:6" x14ac:dyDescent="0.25">
      <c r="F214" t="s">
        <v>4456</v>
      </c>
    </row>
    <row r="215" spans="6:6" x14ac:dyDescent="0.25">
      <c r="F215" t="s">
        <v>4457</v>
      </c>
    </row>
    <row r="216" spans="6:6" x14ac:dyDescent="0.25">
      <c r="F216" t="s">
        <v>4458</v>
      </c>
    </row>
    <row r="217" spans="6:6" x14ac:dyDescent="0.25">
      <c r="F217" t="s">
        <v>4459</v>
      </c>
    </row>
    <row r="218" spans="6:6" x14ac:dyDescent="0.25">
      <c r="F218" t="s">
        <v>4460</v>
      </c>
    </row>
    <row r="219" spans="6:6" x14ac:dyDescent="0.25">
      <c r="F219" t="s">
        <v>4461</v>
      </c>
    </row>
    <row r="220" spans="6:6" x14ac:dyDescent="0.25">
      <c r="F220" t="s">
        <v>4462</v>
      </c>
    </row>
    <row r="221" spans="6:6" x14ac:dyDescent="0.25">
      <c r="F221" t="s">
        <v>4463</v>
      </c>
    </row>
    <row r="222" spans="6:6" x14ac:dyDescent="0.25">
      <c r="F222" t="s">
        <v>4464</v>
      </c>
    </row>
    <row r="223" spans="6:6" x14ac:dyDescent="0.25">
      <c r="F223" t="s">
        <v>4465</v>
      </c>
    </row>
    <row r="224" spans="6:6" x14ac:dyDescent="0.25">
      <c r="F224" t="s">
        <v>4466</v>
      </c>
    </row>
    <row r="225" spans="6:6" x14ac:dyDescent="0.25">
      <c r="F225" t="s">
        <v>4467</v>
      </c>
    </row>
    <row r="226" spans="6:6" x14ac:dyDescent="0.25">
      <c r="F226" t="s">
        <v>4468</v>
      </c>
    </row>
    <row r="227" spans="6:6" x14ac:dyDescent="0.25">
      <c r="F227" t="s">
        <v>4469</v>
      </c>
    </row>
    <row r="228" spans="6:6" x14ac:dyDescent="0.25">
      <c r="F228" t="s">
        <v>4470</v>
      </c>
    </row>
    <row r="229" spans="6:6" x14ac:dyDescent="0.25">
      <c r="F229" t="s">
        <v>4471</v>
      </c>
    </row>
    <row r="230" spans="6:6" x14ac:dyDescent="0.25">
      <c r="F230" t="s">
        <v>4472</v>
      </c>
    </row>
    <row r="231" spans="6:6" x14ac:dyDescent="0.25">
      <c r="F231" t="s">
        <v>4473</v>
      </c>
    </row>
    <row r="232" spans="6:6" x14ac:dyDescent="0.25">
      <c r="F232" t="s">
        <v>4474</v>
      </c>
    </row>
    <row r="233" spans="6:6" x14ac:dyDescent="0.25">
      <c r="F233" t="s">
        <v>4475</v>
      </c>
    </row>
    <row r="234" spans="6:6" x14ac:dyDescent="0.25">
      <c r="F234" t="s">
        <v>4476</v>
      </c>
    </row>
    <row r="235" spans="6:6" x14ac:dyDescent="0.25">
      <c r="F235" t="s">
        <v>4477</v>
      </c>
    </row>
    <row r="236" spans="6:6" x14ac:dyDescent="0.25">
      <c r="F236" t="s">
        <v>4478</v>
      </c>
    </row>
    <row r="237" spans="6:6" x14ac:dyDescent="0.25">
      <c r="F237" t="s">
        <v>4479</v>
      </c>
    </row>
    <row r="238" spans="6:6" x14ac:dyDescent="0.25">
      <c r="F238" t="s">
        <v>4480</v>
      </c>
    </row>
    <row r="239" spans="6:6" x14ac:dyDescent="0.25">
      <c r="F239" t="s">
        <v>4481</v>
      </c>
    </row>
    <row r="240" spans="6:6" x14ac:dyDescent="0.25">
      <c r="F240" t="s">
        <v>4482</v>
      </c>
    </row>
    <row r="241" spans="6:6" x14ac:dyDescent="0.25">
      <c r="F241" t="s">
        <v>4483</v>
      </c>
    </row>
    <row r="242" spans="6:6" x14ac:dyDescent="0.25">
      <c r="F242" t="s">
        <v>4484</v>
      </c>
    </row>
    <row r="243" spans="6:6" x14ac:dyDescent="0.25">
      <c r="F243" t="s">
        <v>4485</v>
      </c>
    </row>
    <row r="244" spans="6:6" x14ac:dyDescent="0.25">
      <c r="F244" t="s">
        <v>4486</v>
      </c>
    </row>
    <row r="245" spans="6:6" x14ac:dyDescent="0.25">
      <c r="F245" t="s">
        <v>4487</v>
      </c>
    </row>
    <row r="246" spans="6:6" x14ac:dyDescent="0.25">
      <c r="F246" t="s">
        <v>4488</v>
      </c>
    </row>
    <row r="247" spans="6:6" x14ac:dyDescent="0.25">
      <c r="F247" t="s">
        <v>4489</v>
      </c>
    </row>
    <row r="248" spans="6:6" x14ac:dyDescent="0.25">
      <c r="F248" t="s">
        <v>4490</v>
      </c>
    </row>
    <row r="249" spans="6:6" x14ac:dyDescent="0.25">
      <c r="F249" t="s">
        <v>4491</v>
      </c>
    </row>
    <row r="250" spans="6:6" x14ac:dyDescent="0.25">
      <c r="F250" t="s">
        <v>4492</v>
      </c>
    </row>
    <row r="251" spans="6:6" x14ac:dyDescent="0.25">
      <c r="F251" t="s">
        <v>4493</v>
      </c>
    </row>
    <row r="252" spans="6:6" x14ac:dyDescent="0.25">
      <c r="F252" t="s">
        <v>4494</v>
      </c>
    </row>
    <row r="253" spans="6:6" x14ac:dyDescent="0.25">
      <c r="F253" t="s">
        <v>4495</v>
      </c>
    </row>
    <row r="254" spans="6:6" x14ac:dyDescent="0.25">
      <c r="F254" t="s">
        <v>4496</v>
      </c>
    </row>
    <row r="255" spans="6:6" x14ac:dyDescent="0.25">
      <c r="F255" t="s">
        <v>4497</v>
      </c>
    </row>
    <row r="256" spans="6:6" x14ac:dyDescent="0.25">
      <c r="F256" t="s">
        <v>4498</v>
      </c>
    </row>
    <row r="257" spans="6:6" x14ac:dyDescent="0.25">
      <c r="F257" t="s">
        <v>4499</v>
      </c>
    </row>
    <row r="258" spans="6:6" x14ac:dyDescent="0.25">
      <c r="F258" t="s">
        <v>4500</v>
      </c>
    </row>
    <row r="259" spans="6:6" x14ac:dyDescent="0.25">
      <c r="F259" t="s">
        <v>4501</v>
      </c>
    </row>
    <row r="260" spans="6:6" x14ac:dyDescent="0.25">
      <c r="F260" t="s">
        <v>4502</v>
      </c>
    </row>
    <row r="261" spans="6:6" x14ac:dyDescent="0.25">
      <c r="F261" t="s">
        <v>4503</v>
      </c>
    </row>
    <row r="262" spans="6:6" x14ac:dyDescent="0.25">
      <c r="F262" t="s">
        <v>4504</v>
      </c>
    </row>
    <row r="263" spans="6:6" x14ac:dyDescent="0.25">
      <c r="F263" t="s">
        <v>4505</v>
      </c>
    </row>
    <row r="264" spans="6:6" x14ac:dyDescent="0.25">
      <c r="F264" t="s">
        <v>4506</v>
      </c>
    </row>
    <row r="265" spans="6:6" x14ac:dyDescent="0.25">
      <c r="F265" t="s">
        <v>4507</v>
      </c>
    </row>
    <row r="266" spans="6:6" x14ac:dyDescent="0.25">
      <c r="F266" t="s">
        <v>4508</v>
      </c>
    </row>
    <row r="267" spans="6:6" x14ac:dyDescent="0.25">
      <c r="F267" t="s">
        <v>4509</v>
      </c>
    </row>
    <row r="268" spans="6:6" x14ac:dyDescent="0.25">
      <c r="F268" t="s">
        <v>4510</v>
      </c>
    </row>
    <row r="269" spans="6:6" x14ac:dyDescent="0.25">
      <c r="F269" t="s">
        <v>4511</v>
      </c>
    </row>
    <row r="270" spans="6:6" x14ac:dyDescent="0.25">
      <c r="F270" t="s">
        <v>4512</v>
      </c>
    </row>
    <row r="271" spans="6:6" x14ac:dyDescent="0.25">
      <c r="F271" t="s">
        <v>4513</v>
      </c>
    </row>
    <row r="272" spans="6:6" x14ac:dyDescent="0.25">
      <c r="F272" t="s">
        <v>4514</v>
      </c>
    </row>
    <row r="273" spans="6:6" x14ac:dyDescent="0.25">
      <c r="F273" t="s">
        <v>4515</v>
      </c>
    </row>
    <row r="274" spans="6:6" x14ac:dyDescent="0.25">
      <c r="F274" t="s">
        <v>4516</v>
      </c>
    </row>
    <row r="275" spans="6:6" x14ac:dyDescent="0.25">
      <c r="F275" t="s">
        <v>4517</v>
      </c>
    </row>
    <row r="276" spans="6:6" x14ac:dyDescent="0.25">
      <c r="F276" t="s">
        <v>4518</v>
      </c>
    </row>
    <row r="277" spans="6:6" x14ac:dyDescent="0.25">
      <c r="F277" t="s">
        <v>4519</v>
      </c>
    </row>
    <row r="278" spans="6:6" x14ac:dyDescent="0.25">
      <c r="F278" t="s">
        <v>4520</v>
      </c>
    </row>
    <row r="279" spans="6:6" x14ac:dyDescent="0.25">
      <c r="F279" t="s">
        <v>4521</v>
      </c>
    </row>
    <row r="280" spans="6:6" x14ac:dyDescent="0.25">
      <c r="F280" t="s">
        <v>4522</v>
      </c>
    </row>
    <row r="281" spans="6:6" x14ac:dyDescent="0.25">
      <c r="F281" t="s">
        <v>4523</v>
      </c>
    </row>
    <row r="282" spans="6:6" x14ac:dyDescent="0.25">
      <c r="F282" t="s">
        <v>4524</v>
      </c>
    </row>
    <row r="283" spans="6:6" x14ac:dyDescent="0.25">
      <c r="F283" t="s">
        <v>4525</v>
      </c>
    </row>
    <row r="284" spans="6:6" x14ac:dyDescent="0.25">
      <c r="F284" t="s">
        <v>4526</v>
      </c>
    </row>
    <row r="285" spans="6:6" x14ac:dyDescent="0.25">
      <c r="F285" t="s">
        <v>4527</v>
      </c>
    </row>
    <row r="286" spans="6:6" x14ac:dyDescent="0.25">
      <c r="F286" t="s">
        <v>4528</v>
      </c>
    </row>
    <row r="287" spans="6:6" x14ac:dyDescent="0.25">
      <c r="F287" t="s">
        <v>4529</v>
      </c>
    </row>
    <row r="288" spans="6:6" x14ac:dyDescent="0.25">
      <c r="F288" t="s">
        <v>4530</v>
      </c>
    </row>
    <row r="289" spans="6:6" x14ac:dyDescent="0.25">
      <c r="F289" t="s">
        <v>4531</v>
      </c>
    </row>
    <row r="290" spans="6:6" x14ac:dyDescent="0.25">
      <c r="F290" t="s">
        <v>4532</v>
      </c>
    </row>
    <row r="291" spans="6:6" x14ac:dyDescent="0.25">
      <c r="F291" t="s">
        <v>4533</v>
      </c>
    </row>
    <row r="292" spans="6:6" x14ac:dyDescent="0.25">
      <c r="F292" t="s">
        <v>4534</v>
      </c>
    </row>
    <row r="293" spans="6:6" x14ac:dyDescent="0.25">
      <c r="F293" t="s">
        <v>4535</v>
      </c>
    </row>
    <row r="294" spans="6:6" x14ac:dyDescent="0.25">
      <c r="F294" t="s">
        <v>4536</v>
      </c>
    </row>
    <row r="295" spans="6:6" x14ac:dyDescent="0.25">
      <c r="F295" t="s">
        <v>4537</v>
      </c>
    </row>
    <row r="296" spans="6:6" x14ac:dyDescent="0.25">
      <c r="F296" t="s">
        <v>4538</v>
      </c>
    </row>
    <row r="297" spans="6:6" x14ac:dyDescent="0.25">
      <c r="F297" t="s">
        <v>4539</v>
      </c>
    </row>
    <row r="298" spans="6:6" x14ac:dyDescent="0.25">
      <c r="F298" t="s">
        <v>4540</v>
      </c>
    </row>
    <row r="299" spans="6:6" x14ac:dyDescent="0.25">
      <c r="F299" t="s">
        <v>4541</v>
      </c>
    </row>
    <row r="300" spans="6:6" x14ac:dyDescent="0.25">
      <c r="F300" t="s">
        <v>4542</v>
      </c>
    </row>
    <row r="301" spans="6:6" x14ac:dyDescent="0.25">
      <c r="F301" t="s">
        <v>4543</v>
      </c>
    </row>
    <row r="302" spans="6:6" x14ac:dyDescent="0.25">
      <c r="F302" t="s">
        <v>4544</v>
      </c>
    </row>
    <row r="303" spans="6:6" x14ac:dyDescent="0.25">
      <c r="F303" t="s">
        <v>4545</v>
      </c>
    </row>
    <row r="304" spans="6:6" x14ac:dyDescent="0.25">
      <c r="F304" t="s">
        <v>4546</v>
      </c>
    </row>
    <row r="305" spans="6:6" x14ac:dyDescent="0.25">
      <c r="F305" t="s">
        <v>4547</v>
      </c>
    </row>
    <row r="306" spans="6:6" x14ac:dyDescent="0.25">
      <c r="F306" t="s">
        <v>4548</v>
      </c>
    </row>
    <row r="307" spans="6:6" x14ac:dyDescent="0.25">
      <c r="F307" t="s">
        <v>4549</v>
      </c>
    </row>
    <row r="308" spans="6:6" x14ac:dyDescent="0.25">
      <c r="F308" t="s">
        <v>4550</v>
      </c>
    </row>
    <row r="309" spans="6:6" x14ac:dyDescent="0.25">
      <c r="F309" t="s">
        <v>4551</v>
      </c>
    </row>
    <row r="310" spans="6:6" x14ac:dyDescent="0.25">
      <c r="F310" t="s">
        <v>4552</v>
      </c>
    </row>
    <row r="311" spans="6:6" x14ac:dyDescent="0.25">
      <c r="F311" t="s">
        <v>4553</v>
      </c>
    </row>
    <row r="312" spans="6:6" x14ac:dyDescent="0.25">
      <c r="F312" t="s">
        <v>4554</v>
      </c>
    </row>
    <row r="313" spans="6:6" x14ac:dyDescent="0.25">
      <c r="F313" t="s">
        <v>4555</v>
      </c>
    </row>
    <row r="314" spans="6:6" x14ac:dyDescent="0.25">
      <c r="F314" t="s">
        <v>4556</v>
      </c>
    </row>
    <row r="315" spans="6:6" x14ac:dyDescent="0.25">
      <c r="F315" t="s">
        <v>4557</v>
      </c>
    </row>
    <row r="316" spans="6:6" x14ac:dyDescent="0.25">
      <c r="F316" t="s">
        <v>4558</v>
      </c>
    </row>
    <row r="317" spans="6:6" x14ac:dyDescent="0.25">
      <c r="F317" t="s">
        <v>4559</v>
      </c>
    </row>
    <row r="318" spans="6:6" x14ac:dyDescent="0.25">
      <c r="F318" t="s">
        <v>4560</v>
      </c>
    </row>
    <row r="319" spans="6:6" x14ac:dyDescent="0.25">
      <c r="F319" t="s">
        <v>4561</v>
      </c>
    </row>
    <row r="320" spans="6:6" x14ac:dyDescent="0.25">
      <c r="F320" t="s">
        <v>4562</v>
      </c>
    </row>
    <row r="321" spans="6:6" x14ac:dyDescent="0.25">
      <c r="F321" t="s">
        <v>4563</v>
      </c>
    </row>
    <row r="322" spans="6:6" x14ac:dyDescent="0.25">
      <c r="F322" t="s">
        <v>4564</v>
      </c>
    </row>
    <row r="323" spans="6:6" x14ac:dyDescent="0.25">
      <c r="F323" t="s">
        <v>4565</v>
      </c>
    </row>
    <row r="324" spans="6:6" x14ac:dyDescent="0.25">
      <c r="F324" t="s">
        <v>4566</v>
      </c>
    </row>
    <row r="325" spans="6:6" x14ac:dyDescent="0.25">
      <c r="F325" t="s">
        <v>4567</v>
      </c>
    </row>
    <row r="326" spans="6:6" x14ac:dyDescent="0.25">
      <c r="F326" t="s">
        <v>4568</v>
      </c>
    </row>
    <row r="327" spans="6:6" x14ac:dyDescent="0.25">
      <c r="F327" t="s">
        <v>4569</v>
      </c>
    </row>
    <row r="328" spans="6:6" x14ac:dyDescent="0.25">
      <c r="F328" t="s">
        <v>4570</v>
      </c>
    </row>
    <row r="329" spans="6:6" x14ac:dyDescent="0.25">
      <c r="F329" t="s">
        <v>4571</v>
      </c>
    </row>
    <row r="330" spans="6:6" x14ac:dyDescent="0.25">
      <c r="F330" t="s">
        <v>4572</v>
      </c>
    </row>
    <row r="331" spans="6:6" x14ac:dyDescent="0.25">
      <c r="F331" t="s">
        <v>4573</v>
      </c>
    </row>
    <row r="332" spans="6:6" x14ac:dyDescent="0.25">
      <c r="F332" t="s">
        <v>4574</v>
      </c>
    </row>
    <row r="333" spans="6:6" x14ac:dyDescent="0.25">
      <c r="F333" t="s">
        <v>4575</v>
      </c>
    </row>
    <row r="334" spans="6:6" x14ac:dyDescent="0.25">
      <c r="F334" t="s">
        <v>4576</v>
      </c>
    </row>
    <row r="335" spans="6:6" x14ac:dyDescent="0.25">
      <c r="F335" t="s">
        <v>4577</v>
      </c>
    </row>
    <row r="336" spans="6:6" x14ac:dyDescent="0.25">
      <c r="F336" t="s">
        <v>4578</v>
      </c>
    </row>
    <row r="337" spans="6:6" x14ac:dyDescent="0.25">
      <c r="F337" t="s">
        <v>4579</v>
      </c>
    </row>
    <row r="338" spans="6:6" x14ac:dyDescent="0.25">
      <c r="F338" t="s">
        <v>4580</v>
      </c>
    </row>
    <row r="339" spans="6:6" x14ac:dyDescent="0.25">
      <c r="F339" t="s">
        <v>4581</v>
      </c>
    </row>
    <row r="340" spans="6:6" x14ac:dyDescent="0.25">
      <c r="F340" t="s">
        <v>4582</v>
      </c>
    </row>
    <row r="341" spans="6:6" x14ac:dyDescent="0.25">
      <c r="F341" t="s">
        <v>4583</v>
      </c>
    </row>
    <row r="342" spans="6:6" x14ac:dyDescent="0.25">
      <c r="F342" t="s">
        <v>4584</v>
      </c>
    </row>
    <row r="343" spans="6:6" x14ac:dyDescent="0.25">
      <c r="F343" t="s">
        <v>4585</v>
      </c>
    </row>
    <row r="344" spans="6:6" x14ac:dyDescent="0.25">
      <c r="F344" t="s">
        <v>4586</v>
      </c>
    </row>
    <row r="345" spans="6:6" x14ac:dyDescent="0.25">
      <c r="F345" t="s">
        <v>4587</v>
      </c>
    </row>
    <row r="346" spans="6:6" x14ac:dyDescent="0.25">
      <c r="F346" t="s">
        <v>4588</v>
      </c>
    </row>
    <row r="347" spans="6:6" x14ac:dyDescent="0.25">
      <c r="F347" t="s">
        <v>4589</v>
      </c>
    </row>
    <row r="348" spans="6:6" x14ac:dyDescent="0.25">
      <c r="F348" t="s">
        <v>4590</v>
      </c>
    </row>
    <row r="349" spans="6:6" x14ac:dyDescent="0.25">
      <c r="F349" t="s">
        <v>4591</v>
      </c>
    </row>
    <row r="350" spans="6:6" x14ac:dyDescent="0.25">
      <c r="F350" t="s">
        <v>4592</v>
      </c>
    </row>
    <row r="351" spans="6:6" x14ac:dyDescent="0.25">
      <c r="F351" t="s">
        <v>4593</v>
      </c>
    </row>
    <row r="352" spans="6:6" x14ac:dyDescent="0.25">
      <c r="F352" t="s">
        <v>4594</v>
      </c>
    </row>
    <row r="353" spans="6:6" x14ac:dyDescent="0.25">
      <c r="F353" t="s">
        <v>4595</v>
      </c>
    </row>
    <row r="354" spans="6:6" x14ac:dyDescent="0.25">
      <c r="F354" t="s">
        <v>4596</v>
      </c>
    </row>
    <row r="355" spans="6:6" x14ac:dyDescent="0.25">
      <c r="F355" t="s">
        <v>4597</v>
      </c>
    </row>
    <row r="356" spans="6:6" x14ac:dyDescent="0.25">
      <c r="F356" t="s">
        <v>4598</v>
      </c>
    </row>
    <row r="357" spans="6:6" x14ac:dyDescent="0.25">
      <c r="F357" t="s">
        <v>4599</v>
      </c>
    </row>
    <row r="358" spans="6:6" x14ac:dyDescent="0.25">
      <c r="F358" t="s">
        <v>4600</v>
      </c>
    </row>
    <row r="359" spans="6:6" x14ac:dyDescent="0.25">
      <c r="F359" t="s">
        <v>4601</v>
      </c>
    </row>
    <row r="360" spans="6:6" x14ac:dyDescent="0.25">
      <c r="F360" t="s">
        <v>4602</v>
      </c>
    </row>
    <row r="361" spans="6:6" x14ac:dyDescent="0.25">
      <c r="F361" t="s">
        <v>4603</v>
      </c>
    </row>
    <row r="362" spans="6:6" x14ac:dyDescent="0.25">
      <c r="F362" t="s">
        <v>4604</v>
      </c>
    </row>
    <row r="363" spans="6:6" x14ac:dyDescent="0.25">
      <c r="F363" t="s">
        <v>4605</v>
      </c>
    </row>
    <row r="364" spans="6:6" x14ac:dyDescent="0.25">
      <c r="F364" t="s">
        <v>4606</v>
      </c>
    </row>
    <row r="365" spans="6:6" x14ac:dyDescent="0.25">
      <c r="F365" t="s">
        <v>4607</v>
      </c>
    </row>
    <row r="366" spans="6:6" x14ac:dyDescent="0.25">
      <c r="F366" t="s">
        <v>4608</v>
      </c>
    </row>
    <row r="367" spans="6:6" x14ac:dyDescent="0.25">
      <c r="F367" t="s">
        <v>4609</v>
      </c>
    </row>
    <row r="368" spans="6:6" x14ac:dyDescent="0.25">
      <c r="F368" t="s">
        <v>4610</v>
      </c>
    </row>
    <row r="369" spans="6:6" x14ac:dyDescent="0.25">
      <c r="F369" t="s">
        <v>4611</v>
      </c>
    </row>
    <row r="370" spans="6:6" x14ac:dyDescent="0.25">
      <c r="F370" t="s">
        <v>4612</v>
      </c>
    </row>
    <row r="371" spans="6:6" x14ac:dyDescent="0.25">
      <c r="F371" t="s">
        <v>4613</v>
      </c>
    </row>
    <row r="372" spans="6:6" x14ac:dyDescent="0.25">
      <c r="F372" t="s">
        <v>4614</v>
      </c>
    </row>
    <row r="373" spans="6:6" x14ac:dyDescent="0.25">
      <c r="F373" t="s">
        <v>4615</v>
      </c>
    </row>
    <row r="374" spans="6:6" x14ac:dyDescent="0.25">
      <c r="F374" t="s">
        <v>4616</v>
      </c>
    </row>
    <row r="375" spans="6:6" x14ac:dyDescent="0.25">
      <c r="F375" t="s">
        <v>4617</v>
      </c>
    </row>
    <row r="376" spans="6:6" x14ac:dyDescent="0.25">
      <c r="F376" t="s">
        <v>4618</v>
      </c>
    </row>
    <row r="377" spans="6:6" x14ac:dyDescent="0.25">
      <c r="F377" t="s">
        <v>4619</v>
      </c>
    </row>
    <row r="378" spans="6:6" x14ac:dyDescent="0.25">
      <c r="F378" t="s">
        <v>4620</v>
      </c>
    </row>
    <row r="379" spans="6:6" x14ac:dyDescent="0.25">
      <c r="F379" t="s">
        <v>4621</v>
      </c>
    </row>
    <row r="380" spans="6:6" x14ac:dyDescent="0.25">
      <c r="F380" t="s">
        <v>4622</v>
      </c>
    </row>
    <row r="381" spans="6:6" x14ac:dyDescent="0.25">
      <c r="F381" t="s">
        <v>4623</v>
      </c>
    </row>
    <row r="382" spans="6:6" x14ac:dyDescent="0.25">
      <c r="F382" t="s">
        <v>4624</v>
      </c>
    </row>
    <row r="383" spans="6:6" x14ac:dyDescent="0.25">
      <c r="F383" t="s">
        <v>4625</v>
      </c>
    </row>
    <row r="384" spans="6:6" x14ac:dyDescent="0.25">
      <c r="F384" t="s">
        <v>4626</v>
      </c>
    </row>
    <row r="385" spans="6:6" x14ac:dyDescent="0.25">
      <c r="F385" t="s">
        <v>4627</v>
      </c>
    </row>
    <row r="386" spans="6:6" x14ac:dyDescent="0.25">
      <c r="F386" t="s">
        <v>4628</v>
      </c>
    </row>
    <row r="387" spans="6:6" x14ac:dyDescent="0.25">
      <c r="F387" t="s">
        <v>4629</v>
      </c>
    </row>
    <row r="388" spans="6:6" x14ac:dyDescent="0.25">
      <c r="F388" t="s">
        <v>4630</v>
      </c>
    </row>
    <row r="389" spans="6:6" x14ac:dyDescent="0.25">
      <c r="F389" t="s">
        <v>4631</v>
      </c>
    </row>
    <row r="390" spans="6:6" x14ac:dyDescent="0.25">
      <c r="F390" t="s">
        <v>4632</v>
      </c>
    </row>
    <row r="391" spans="6:6" x14ac:dyDescent="0.25">
      <c r="F391" t="s">
        <v>4633</v>
      </c>
    </row>
    <row r="392" spans="6:6" x14ac:dyDescent="0.25">
      <c r="F392" t="s">
        <v>4634</v>
      </c>
    </row>
    <row r="393" spans="6:6" x14ac:dyDescent="0.25">
      <c r="F393" t="s">
        <v>4635</v>
      </c>
    </row>
    <row r="394" spans="6:6" x14ac:dyDescent="0.25">
      <c r="F394" t="s">
        <v>4636</v>
      </c>
    </row>
    <row r="395" spans="6:6" x14ac:dyDescent="0.25">
      <c r="F395" t="s">
        <v>4637</v>
      </c>
    </row>
    <row r="396" spans="6:6" x14ac:dyDescent="0.25">
      <c r="F396" t="s">
        <v>4638</v>
      </c>
    </row>
    <row r="397" spans="6:6" x14ac:dyDescent="0.25">
      <c r="F397" t="s">
        <v>4639</v>
      </c>
    </row>
    <row r="398" spans="6:6" x14ac:dyDescent="0.25">
      <c r="F398" t="s">
        <v>4640</v>
      </c>
    </row>
    <row r="399" spans="6:6" x14ac:dyDescent="0.25">
      <c r="F399" t="s">
        <v>4641</v>
      </c>
    </row>
    <row r="400" spans="6:6" x14ac:dyDescent="0.25">
      <c r="F400" t="s">
        <v>4642</v>
      </c>
    </row>
    <row r="401" spans="6:6" x14ac:dyDescent="0.25">
      <c r="F401" t="s">
        <v>4643</v>
      </c>
    </row>
    <row r="402" spans="6:6" x14ac:dyDescent="0.25">
      <c r="F402" t="s">
        <v>4644</v>
      </c>
    </row>
    <row r="403" spans="6:6" x14ac:dyDescent="0.25">
      <c r="F403" t="s">
        <v>4645</v>
      </c>
    </row>
    <row r="404" spans="6:6" x14ac:dyDescent="0.25">
      <c r="F404" t="s">
        <v>4646</v>
      </c>
    </row>
    <row r="405" spans="6:6" x14ac:dyDescent="0.25">
      <c r="F405" t="s">
        <v>4647</v>
      </c>
    </row>
    <row r="406" spans="6:6" x14ac:dyDescent="0.25">
      <c r="F406" t="s">
        <v>4648</v>
      </c>
    </row>
    <row r="407" spans="6:6" x14ac:dyDescent="0.25">
      <c r="F407" t="s">
        <v>4649</v>
      </c>
    </row>
    <row r="408" spans="6:6" x14ac:dyDescent="0.25">
      <c r="F408" t="s">
        <v>4650</v>
      </c>
    </row>
    <row r="409" spans="6:6" x14ac:dyDescent="0.25">
      <c r="F409" t="s">
        <v>4651</v>
      </c>
    </row>
    <row r="410" spans="6:6" x14ac:dyDescent="0.25">
      <c r="F410" t="s">
        <v>4652</v>
      </c>
    </row>
    <row r="411" spans="6:6" x14ac:dyDescent="0.25">
      <c r="F411" t="s">
        <v>4653</v>
      </c>
    </row>
    <row r="412" spans="6:6" x14ac:dyDescent="0.25">
      <c r="F412" t="s">
        <v>4654</v>
      </c>
    </row>
    <row r="413" spans="6:6" x14ac:dyDescent="0.25">
      <c r="F413" t="s">
        <v>4655</v>
      </c>
    </row>
    <row r="414" spans="6:6" x14ac:dyDescent="0.25">
      <c r="F414" t="s">
        <v>4656</v>
      </c>
    </row>
    <row r="415" spans="6:6" x14ac:dyDescent="0.25">
      <c r="F415" t="s">
        <v>4657</v>
      </c>
    </row>
    <row r="416" spans="6:6" x14ac:dyDescent="0.25">
      <c r="F416" t="s">
        <v>4658</v>
      </c>
    </row>
    <row r="417" spans="6:6" x14ac:dyDescent="0.25">
      <c r="F417" t="s">
        <v>4659</v>
      </c>
    </row>
    <row r="418" spans="6:6" x14ac:dyDescent="0.25">
      <c r="F418" t="s">
        <v>4660</v>
      </c>
    </row>
    <row r="419" spans="6:6" x14ac:dyDescent="0.25">
      <c r="F419" t="s">
        <v>4661</v>
      </c>
    </row>
    <row r="420" spans="6:6" x14ac:dyDescent="0.25">
      <c r="F420" t="s">
        <v>4662</v>
      </c>
    </row>
    <row r="421" spans="6:6" x14ac:dyDescent="0.25">
      <c r="F421" t="s">
        <v>4663</v>
      </c>
    </row>
    <row r="422" spans="6:6" x14ac:dyDescent="0.25">
      <c r="F422" t="s">
        <v>4664</v>
      </c>
    </row>
    <row r="423" spans="6:6" x14ac:dyDescent="0.25">
      <c r="F423" t="s">
        <v>4665</v>
      </c>
    </row>
    <row r="424" spans="6:6" x14ac:dyDescent="0.25">
      <c r="F424" t="s">
        <v>4666</v>
      </c>
    </row>
    <row r="425" spans="6:6" x14ac:dyDescent="0.25">
      <c r="F425" t="s">
        <v>4667</v>
      </c>
    </row>
    <row r="426" spans="6:6" x14ac:dyDescent="0.25">
      <c r="F426" t="s">
        <v>4668</v>
      </c>
    </row>
    <row r="427" spans="6:6" x14ac:dyDescent="0.25">
      <c r="F427" t="s">
        <v>4669</v>
      </c>
    </row>
    <row r="428" spans="6:6" x14ac:dyDescent="0.25">
      <c r="F428" t="s">
        <v>4670</v>
      </c>
    </row>
    <row r="429" spans="6:6" x14ac:dyDescent="0.25">
      <c r="F429" t="s">
        <v>4671</v>
      </c>
    </row>
    <row r="430" spans="6:6" x14ac:dyDescent="0.25">
      <c r="F430" t="s">
        <v>4672</v>
      </c>
    </row>
    <row r="431" spans="6:6" x14ac:dyDescent="0.25">
      <c r="F431" t="s">
        <v>4673</v>
      </c>
    </row>
    <row r="432" spans="6:6" x14ac:dyDescent="0.25">
      <c r="F432" t="s">
        <v>4674</v>
      </c>
    </row>
    <row r="433" spans="6:6" x14ac:dyDescent="0.25">
      <c r="F433" t="s">
        <v>4675</v>
      </c>
    </row>
    <row r="434" spans="6:6" x14ac:dyDescent="0.25">
      <c r="F434" t="s">
        <v>4676</v>
      </c>
    </row>
    <row r="435" spans="6:6" x14ac:dyDescent="0.25">
      <c r="F435" t="s">
        <v>4677</v>
      </c>
    </row>
    <row r="436" spans="6:6" x14ac:dyDescent="0.25">
      <c r="F436" t="s">
        <v>4678</v>
      </c>
    </row>
    <row r="437" spans="6:6" x14ac:dyDescent="0.25">
      <c r="F437" t="s">
        <v>4679</v>
      </c>
    </row>
    <row r="438" spans="6:6" x14ac:dyDescent="0.25">
      <c r="F438" t="s">
        <v>4680</v>
      </c>
    </row>
    <row r="439" spans="6:6" x14ac:dyDescent="0.25">
      <c r="F439" t="s">
        <v>4681</v>
      </c>
    </row>
    <row r="440" spans="6:6" x14ac:dyDescent="0.25">
      <c r="F440" t="s">
        <v>4682</v>
      </c>
    </row>
    <row r="441" spans="6:6" x14ac:dyDescent="0.25">
      <c r="F441" t="s">
        <v>4683</v>
      </c>
    </row>
    <row r="442" spans="6:6" x14ac:dyDescent="0.25">
      <c r="F442" t="s">
        <v>4684</v>
      </c>
    </row>
    <row r="443" spans="6:6" x14ac:dyDescent="0.25">
      <c r="F443" t="s">
        <v>4685</v>
      </c>
    </row>
    <row r="444" spans="6:6" x14ac:dyDescent="0.25">
      <c r="F444" t="s">
        <v>4686</v>
      </c>
    </row>
    <row r="445" spans="6:6" x14ac:dyDescent="0.25">
      <c r="F445" t="s">
        <v>4687</v>
      </c>
    </row>
    <row r="446" spans="6:6" x14ac:dyDescent="0.25">
      <c r="F446" t="s">
        <v>4688</v>
      </c>
    </row>
    <row r="447" spans="6:6" x14ac:dyDescent="0.25">
      <c r="F447" t="s">
        <v>4689</v>
      </c>
    </row>
    <row r="448" spans="6:6" x14ac:dyDescent="0.25">
      <c r="F448" t="s">
        <v>4690</v>
      </c>
    </row>
    <row r="449" spans="6:6" x14ac:dyDescent="0.25">
      <c r="F449" t="s">
        <v>4691</v>
      </c>
    </row>
    <row r="450" spans="6:6" x14ac:dyDescent="0.25">
      <c r="F450" t="s">
        <v>4692</v>
      </c>
    </row>
    <row r="451" spans="6:6" x14ac:dyDescent="0.25">
      <c r="F451" t="s">
        <v>4693</v>
      </c>
    </row>
    <row r="452" spans="6:6" x14ac:dyDescent="0.25">
      <c r="F452" t="s">
        <v>4694</v>
      </c>
    </row>
    <row r="453" spans="6:6" x14ac:dyDescent="0.25">
      <c r="F453" t="s">
        <v>4695</v>
      </c>
    </row>
    <row r="454" spans="6:6" x14ac:dyDescent="0.25">
      <c r="F454" t="s">
        <v>4696</v>
      </c>
    </row>
    <row r="455" spans="6:6" x14ac:dyDescent="0.25">
      <c r="F455" t="s">
        <v>4697</v>
      </c>
    </row>
    <row r="456" spans="6:6" x14ac:dyDescent="0.25">
      <c r="F456" t="s">
        <v>4698</v>
      </c>
    </row>
    <row r="457" spans="6:6" x14ac:dyDescent="0.25">
      <c r="F457" t="s">
        <v>4699</v>
      </c>
    </row>
    <row r="458" spans="6:6" x14ac:dyDescent="0.25">
      <c r="F458" t="s">
        <v>4700</v>
      </c>
    </row>
    <row r="459" spans="6:6" x14ac:dyDescent="0.25">
      <c r="F459" t="s">
        <v>4701</v>
      </c>
    </row>
    <row r="460" spans="6:6" x14ac:dyDescent="0.25">
      <c r="F460" t="s">
        <v>4702</v>
      </c>
    </row>
    <row r="461" spans="6:6" x14ac:dyDescent="0.25">
      <c r="F461" t="s">
        <v>4703</v>
      </c>
    </row>
    <row r="462" spans="6:6" x14ac:dyDescent="0.25">
      <c r="F462" t="s">
        <v>4704</v>
      </c>
    </row>
    <row r="463" spans="6:6" x14ac:dyDescent="0.25">
      <c r="F463" t="s">
        <v>4705</v>
      </c>
    </row>
    <row r="464" spans="6:6" x14ac:dyDescent="0.25">
      <c r="F464" t="s">
        <v>4706</v>
      </c>
    </row>
    <row r="465" spans="6:6" x14ac:dyDescent="0.25">
      <c r="F465" t="s">
        <v>4707</v>
      </c>
    </row>
    <row r="466" spans="6:6" x14ac:dyDescent="0.25">
      <c r="F466" t="s">
        <v>4708</v>
      </c>
    </row>
    <row r="467" spans="6:6" x14ac:dyDescent="0.25">
      <c r="F467" t="s">
        <v>4709</v>
      </c>
    </row>
    <row r="468" spans="6:6" x14ac:dyDescent="0.25">
      <c r="F468" t="s">
        <v>4710</v>
      </c>
    </row>
    <row r="469" spans="6:6" x14ac:dyDescent="0.25">
      <c r="F469" t="s">
        <v>4711</v>
      </c>
    </row>
    <row r="470" spans="6:6" x14ac:dyDescent="0.25">
      <c r="F470" t="s">
        <v>4712</v>
      </c>
    </row>
    <row r="471" spans="6:6" x14ac:dyDescent="0.25">
      <c r="F471" t="s">
        <v>4713</v>
      </c>
    </row>
    <row r="472" spans="6:6" x14ac:dyDescent="0.25">
      <c r="F472" t="s">
        <v>4714</v>
      </c>
    </row>
    <row r="473" spans="6:6" x14ac:dyDescent="0.25">
      <c r="F473" t="s">
        <v>4715</v>
      </c>
    </row>
    <row r="474" spans="6:6" x14ac:dyDescent="0.25">
      <c r="F474" t="s">
        <v>4716</v>
      </c>
    </row>
    <row r="475" spans="6:6" x14ac:dyDescent="0.25">
      <c r="F475" t="s">
        <v>4717</v>
      </c>
    </row>
    <row r="476" spans="6:6" x14ac:dyDescent="0.25">
      <c r="F476" t="s">
        <v>4718</v>
      </c>
    </row>
    <row r="477" spans="6:6" x14ac:dyDescent="0.25">
      <c r="F477" t="s">
        <v>4719</v>
      </c>
    </row>
    <row r="478" spans="6:6" x14ac:dyDescent="0.25">
      <c r="F478" t="s">
        <v>4720</v>
      </c>
    </row>
    <row r="479" spans="6:6" x14ac:dyDescent="0.25">
      <c r="F479" t="s">
        <v>4721</v>
      </c>
    </row>
    <row r="480" spans="6:6" x14ac:dyDescent="0.25">
      <c r="F480" t="s">
        <v>4722</v>
      </c>
    </row>
    <row r="481" spans="6:6" x14ac:dyDescent="0.25">
      <c r="F481" t="s">
        <v>4723</v>
      </c>
    </row>
    <row r="482" spans="6:6" x14ac:dyDescent="0.25">
      <c r="F482" t="s">
        <v>4724</v>
      </c>
    </row>
    <row r="483" spans="6:6" x14ac:dyDescent="0.25">
      <c r="F483" t="s">
        <v>4725</v>
      </c>
    </row>
    <row r="484" spans="6:6" x14ac:dyDescent="0.25">
      <c r="F484" t="s">
        <v>4726</v>
      </c>
    </row>
    <row r="485" spans="6:6" x14ac:dyDescent="0.25">
      <c r="F485" t="s">
        <v>4727</v>
      </c>
    </row>
    <row r="486" spans="6:6" x14ac:dyDescent="0.25">
      <c r="F486" t="s">
        <v>4728</v>
      </c>
    </row>
    <row r="487" spans="6:6" x14ac:dyDescent="0.25">
      <c r="F487" t="s">
        <v>4729</v>
      </c>
    </row>
    <row r="488" spans="6:6" x14ac:dyDescent="0.25">
      <c r="F488" t="s">
        <v>4730</v>
      </c>
    </row>
    <row r="489" spans="6:6" x14ac:dyDescent="0.25">
      <c r="F489" t="s">
        <v>4731</v>
      </c>
    </row>
    <row r="490" spans="6:6" x14ac:dyDescent="0.25">
      <c r="F490" t="s">
        <v>4732</v>
      </c>
    </row>
    <row r="491" spans="6:6" x14ac:dyDescent="0.25">
      <c r="F491" t="s">
        <v>4733</v>
      </c>
    </row>
    <row r="492" spans="6:6" x14ac:dyDescent="0.25">
      <c r="F492" t="s">
        <v>4734</v>
      </c>
    </row>
    <row r="493" spans="6:6" x14ac:dyDescent="0.25">
      <c r="F493" t="s">
        <v>4735</v>
      </c>
    </row>
    <row r="494" spans="6:6" x14ac:dyDescent="0.25">
      <c r="F494" t="s">
        <v>4736</v>
      </c>
    </row>
    <row r="495" spans="6:6" x14ac:dyDescent="0.25">
      <c r="F495" t="s">
        <v>4737</v>
      </c>
    </row>
    <row r="496" spans="6:6" x14ac:dyDescent="0.25">
      <c r="F496" t="s">
        <v>4738</v>
      </c>
    </row>
    <row r="497" spans="6:6" x14ac:dyDescent="0.25">
      <c r="F497" t="s">
        <v>4739</v>
      </c>
    </row>
    <row r="498" spans="6:6" x14ac:dyDescent="0.25">
      <c r="F498" t="s">
        <v>4740</v>
      </c>
    </row>
    <row r="499" spans="6:6" x14ac:dyDescent="0.25">
      <c r="F499" t="s">
        <v>4741</v>
      </c>
    </row>
    <row r="500" spans="6:6" x14ac:dyDescent="0.25">
      <c r="F500" t="s">
        <v>4742</v>
      </c>
    </row>
    <row r="501" spans="6:6" x14ac:dyDescent="0.25">
      <c r="F501" t="s">
        <v>4743</v>
      </c>
    </row>
    <row r="502" spans="6:6" x14ac:dyDescent="0.25">
      <c r="F502" t="s">
        <v>4744</v>
      </c>
    </row>
    <row r="503" spans="6:6" x14ac:dyDescent="0.25">
      <c r="F503" t="s">
        <v>4745</v>
      </c>
    </row>
    <row r="504" spans="6:6" x14ac:dyDescent="0.25">
      <c r="F504" t="s">
        <v>4746</v>
      </c>
    </row>
    <row r="505" spans="6:6" x14ac:dyDescent="0.25">
      <c r="F505" t="s">
        <v>4747</v>
      </c>
    </row>
    <row r="506" spans="6:6" x14ac:dyDescent="0.25">
      <c r="F506" t="s">
        <v>4748</v>
      </c>
    </row>
    <row r="507" spans="6:6" x14ac:dyDescent="0.25">
      <c r="F507" t="s">
        <v>4749</v>
      </c>
    </row>
    <row r="508" spans="6:6" x14ac:dyDescent="0.25">
      <c r="F508" t="s">
        <v>4750</v>
      </c>
    </row>
    <row r="509" spans="6:6" x14ac:dyDescent="0.25">
      <c r="F509" t="s">
        <v>4751</v>
      </c>
    </row>
    <row r="510" spans="6:6" x14ac:dyDescent="0.25">
      <c r="F510" t="s">
        <v>4752</v>
      </c>
    </row>
    <row r="511" spans="6:6" x14ac:dyDescent="0.25">
      <c r="F511" t="s">
        <v>4753</v>
      </c>
    </row>
    <row r="512" spans="6:6" x14ac:dyDescent="0.25">
      <c r="F512" t="s">
        <v>4754</v>
      </c>
    </row>
    <row r="513" spans="6:6" x14ac:dyDescent="0.25">
      <c r="F513" t="s">
        <v>4755</v>
      </c>
    </row>
    <row r="514" spans="6:6" x14ac:dyDescent="0.25">
      <c r="F514" t="s">
        <v>4756</v>
      </c>
    </row>
    <row r="515" spans="6:6" x14ac:dyDescent="0.25">
      <c r="F515" t="s">
        <v>4757</v>
      </c>
    </row>
    <row r="516" spans="6:6" x14ac:dyDescent="0.25">
      <c r="F516" t="s">
        <v>4758</v>
      </c>
    </row>
    <row r="517" spans="6:6" x14ac:dyDescent="0.25">
      <c r="F517" t="s">
        <v>4759</v>
      </c>
    </row>
    <row r="518" spans="6:6" x14ac:dyDescent="0.25">
      <c r="F518" t="s">
        <v>4760</v>
      </c>
    </row>
    <row r="519" spans="6:6" x14ac:dyDescent="0.25">
      <c r="F519" t="s">
        <v>4761</v>
      </c>
    </row>
    <row r="520" spans="6:6" x14ac:dyDescent="0.25">
      <c r="F520" t="s">
        <v>4762</v>
      </c>
    </row>
    <row r="521" spans="6:6" x14ac:dyDescent="0.25">
      <c r="F521" t="s">
        <v>4763</v>
      </c>
    </row>
    <row r="522" spans="6:6" x14ac:dyDescent="0.25">
      <c r="F522" t="s">
        <v>4764</v>
      </c>
    </row>
    <row r="523" spans="6:6" x14ac:dyDescent="0.25">
      <c r="F523" t="s">
        <v>4765</v>
      </c>
    </row>
    <row r="524" spans="6:6" x14ac:dyDescent="0.25">
      <c r="F524" t="s">
        <v>4766</v>
      </c>
    </row>
    <row r="525" spans="6:6" x14ac:dyDescent="0.25">
      <c r="F525" t="s">
        <v>4767</v>
      </c>
    </row>
    <row r="526" spans="6:6" x14ac:dyDescent="0.25">
      <c r="F526" t="s">
        <v>4768</v>
      </c>
    </row>
    <row r="527" spans="6:6" x14ac:dyDescent="0.25">
      <c r="F527" t="s">
        <v>4769</v>
      </c>
    </row>
    <row r="528" spans="6:6" x14ac:dyDescent="0.25">
      <c r="F528" t="s">
        <v>4770</v>
      </c>
    </row>
    <row r="529" spans="6:6" x14ac:dyDescent="0.25">
      <c r="F529" t="s">
        <v>4771</v>
      </c>
    </row>
    <row r="530" spans="6:6" x14ac:dyDescent="0.25">
      <c r="F530" t="s">
        <v>4772</v>
      </c>
    </row>
    <row r="531" spans="6:6" x14ac:dyDescent="0.25">
      <c r="F531" t="s">
        <v>4773</v>
      </c>
    </row>
    <row r="532" spans="6:6" x14ac:dyDescent="0.25">
      <c r="F532" t="s">
        <v>4774</v>
      </c>
    </row>
    <row r="533" spans="6:6" x14ac:dyDescent="0.25">
      <c r="F533" t="s">
        <v>4775</v>
      </c>
    </row>
    <row r="534" spans="6:6" x14ac:dyDescent="0.25">
      <c r="F534" t="s">
        <v>4776</v>
      </c>
    </row>
    <row r="535" spans="6:6" x14ac:dyDescent="0.25">
      <c r="F535" t="s">
        <v>4777</v>
      </c>
    </row>
    <row r="536" spans="6:6" x14ac:dyDescent="0.25">
      <c r="F536" t="s">
        <v>4778</v>
      </c>
    </row>
    <row r="537" spans="6:6" x14ac:dyDescent="0.25">
      <c r="F537" t="s">
        <v>4779</v>
      </c>
    </row>
    <row r="538" spans="6:6" x14ac:dyDescent="0.25">
      <c r="F538" t="s">
        <v>4780</v>
      </c>
    </row>
    <row r="539" spans="6:6" x14ac:dyDescent="0.25">
      <c r="F539" t="s">
        <v>4781</v>
      </c>
    </row>
    <row r="540" spans="6:6" x14ac:dyDescent="0.25">
      <c r="F540" t="s">
        <v>4782</v>
      </c>
    </row>
    <row r="541" spans="6:6" x14ac:dyDescent="0.25">
      <c r="F541" t="s">
        <v>4783</v>
      </c>
    </row>
    <row r="542" spans="6:6" x14ac:dyDescent="0.25">
      <c r="F542" t="s">
        <v>4784</v>
      </c>
    </row>
    <row r="543" spans="6:6" x14ac:dyDescent="0.25">
      <c r="F543" t="s">
        <v>4785</v>
      </c>
    </row>
    <row r="544" spans="6:6" x14ac:dyDescent="0.25">
      <c r="F544" t="s">
        <v>4786</v>
      </c>
    </row>
    <row r="545" spans="6:6" x14ac:dyDescent="0.25">
      <c r="F545" t="s">
        <v>4787</v>
      </c>
    </row>
    <row r="546" spans="6:6" x14ac:dyDescent="0.25">
      <c r="F546" t="s">
        <v>4788</v>
      </c>
    </row>
    <row r="547" spans="6:6" x14ac:dyDescent="0.25">
      <c r="F547" t="s">
        <v>4789</v>
      </c>
    </row>
    <row r="548" spans="6:6" x14ac:dyDescent="0.25">
      <c r="F548" t="s">
        <v>4790</v>
      </c>
    </row>
    <row r="549" spans="6:6" x14ac:dyDescent="0.25">
      <c r="F549" t="s">
        <v>4791</v>
      </c>
    </row>
    <row r="550" spans="6:6" x14ac:dyDescent="0.25">
      <c r="F550" t="s">
        <v>4792</v>
      </c>
    </row>
    <row r="551" spans="6:6" x14ac:dyDescent="0.25">
      <c r="F551" t="s">
        <v>4793</v>
      </c>
    </row>
    <row r="552" spans="6:6" x14ac:dyDescent="0.25">
      <c r="F552" t="s">
        <v>4794</v>
      </c>
    </row>
    <row r="553" spans="6:6" x14ac:dyDescent="0.25">
      <c r="F553" t="s">
        <v>4795</v>
      </c>
    </row>
    <row r="554" spans="6:6" x14ac:dyDescent="0.25">
      <c r="F554" t="s">
        <v>4796</v>
      </c>
    </row>
    <row r="555" spans="6:6" x14ac:dyDescent="0.25">
      <c r="F555" t="s">
        <v>4797</v>
      </c>
    </row>
    <row r="556" spans="6:6" x14ac:dyDescent="0.25">
      <c r="F556" t="s">
        <v>4798</v>
      </c>
    </row>
    <row r="557" spans="6:6" x14ac:dyDescent="0.25">
      <c r="F557" t="s">
        <v>4799</v>
      </c>
    </row>
    <row r="558" spans="6:6" x14ac:dyDescent="0.25">
      <c r="F558" t="s">
        <v>4800</v>
      </c>
    </row>
    <row r="559" spans="6:6" x14ac:dyDescent="0.25">
      <c r="F559" t="s">
        <v>4801</v>
      </c>
    </row>
    <row r="560" spans="6:6" x14ac:dyDescent="0.25">
      <c r="F560" t="s">
        <v>4802</v>
      </c>
    </row>
    <row r="561" spans="6:6" x14ac:dyDescent="0.25">
      <c r="F561" t="s">
        <v>4803</v>
      </c>
    </row>
    <row r="562" spans="6:6" x14ac:dyDescent="0.25">
      <c r="F562" t="s">
        <v>4804</v>
      </c>
    </row>
    <row r="563" spans="6:6" x14ac:dyDescent="0.25">
      <c r="F563" t="s">
        <v>4805</v>
      </c>
    </row>
    <row r="564" spans="6:6" x14ac:dyDescent="0.25">
      <c r="F564" t="s">
        <v>4806</v>
      </c>
    </row>
    <row r="565" spans="6:6" x14ac:dyDescent="0.25">
      <c r="F565" t="s">
        <v>4807</v>
      </c>
    </row>
    <row r="566" spans="6:6" x14ac:dyDescent="0.25">
      <c r="F566" t="s">
        <v>4808</v>
      </c>
    </row>
    <row r="567" spans="6:6" x14ac:dyDescent="0.25">
      <c r="F567" t="s">
        <v>4809</v>
      </c>
    </row>
    <row r="568" spans="6:6" x14ac:dyDescent="0.25">
      <c r="F568" t="s">
        <v>4810</v>
      </c>
    </row>
    <row r="569" spans="6:6" x14ac:dyDescent="0.25">
      <c r="F569" t="s">
        <v>4811</v>
      </c>
    </row>
    <row r="570" spans="6:6" x14ac:dyDescent="0.25">
      <c r="F570" t="s">
        <v>4812</v>
      </c>
    </row>
    <row r="571" spans="6:6" x14ac:dyDescent="0.25">
      <c r="F571" t="s">
        <v>4813</v>
      </c>
    </row>
    <row r="572" spans="6:6" x14ac:dyDescent="0.25">
      <c r="F572" t="s">
        <v>4814</v>
      </c>
    </row>
    <row r="573" spans="6:6" x14ac:dyDescent="0.25">
      <c r="F573" t="s">
        <v>4815</v>
      </c>
    </row>
    <row r="574" spans="6:6" x14ac:dyDescent="0.25">
      <c r="F574" t="s">
        <v>4816</v>
      </c>
    </row>
    <row r="575" spans="6:6" x14ac:dyDescent="0.25">
      <c r="F575" t="s">
        <v>4817</v>
      </c>
    </row>
    <row r="576" spans="6:6" x14ac:dyDescent="0.25">
      <c r="F576" t="s">
        <v>4818</v>
      </c>
    </row>
    <row r="577" spans="6:6" x14ac:dyDescent="0.25">
      <c r="F577" t="s">
        <v>4819</v>
      </c>
    </row>
    <row r="578" spans="6:6" x14ac:dyDescent="0.25">
      <c r="F578" t="s">
        <v>4820</v>
      </c>
    </row>
    <row r="579" spans="6:6" x14ac:dyDescent="0.25">
      <c r="F579" t="s">
        <v>4821</v>
      </c>
    </row>
    <row r="580" spans="6:6" x14ac:dyDescent="0.25">
      <c r="F580" t="s">
        <v>4822</v>
      </c>
    </row>
    <row r="581" spans="6:6" x14ac:dyDescent="0.25">
      <c r="F581" t="s">
        <v>4823</v>
      </c>
    </row>
    <row r="582" spans="6:6" x14ac:dyDescent="0.25">
      <c r="F582" t="s">
        <v>4824</v>
      </c>
    </row>
    <row r="583" spans="6:6" x14ac:dyDescent="0.25">
      <c r="F583" t="s">
        <v>4825</v>
      </c>
    </row>
    <row r="584" spans="6:6" x14ac:dyDescent="0.25">
      <c r="F584" t="s">
        <v>4826</v>
      </c>
    </row>
    <row r="585" spans="6:6" x14ac:dyDescent="0.25">
      <c r="F585" t="s">
        <v>4827</v>
      </c>
    </row>
    <row r="586" spans="6:6" x14ac:dyDescent="0.25">
      <c r="F586" t="s">
        <v>4828</v>
      </c>
    </row>
    <row r="587" spans="6:6" x14ac:dyDescent="0.25">
      <c r="F587" t="s">
        <v>4829</v>
      </c>
    </row>
    <row r="588" spans="6:6" x14ac:dyDescent="0.25">
      <c r="F588" t="s">
        <v>4830</v>
      </c>
    </row>
    <row r="589" spans="6:6" x14ac:dyDescent="0.25">
      <c r="F589" t="s">
        <v>4831</v>
      </c>
    </row>
    <row r="590" spans="6:6" x14ac:dyDescent="0.25">
      <c r="F590" t="s">
        <v>4832</v>
      </c>
    </row>
    <row r="591" spans="6:6" x14ac:dyDescent="0.25">
      <c r="F591" t="s">
        <v>4833</v>
      </c>
    </row>
    <row r="592" spans="6:6" x14ac:dyDescent="0.25">
      <c r="F592" t="s">
        <v>4834</v>
      </c>
    </row>
    <row r="593" spans="6:6" x14ac:dyDescent="0.25">
      <c r="F593" t="s">
        <v>4835</v>
      </c>
    </row>
    <row r="594" spans="6:6" x14ac:dyDescent="0.25">
      <c r="F594" t="s">
        <v>4836</v>
      </c>
    </row>
    <row r="595" spans="6:6" x14ac:dyDescent="0.25">
      <c r="F595" t="s">
        <v>4837</v>
      </c>
    </row>
    <row r="596" spans="6:6" x14ac:dyDescent="0.25">
      <c r="F596" t="s">
        <v>4838</v>
      </c>
    </row>
    <row r="597" spans="6:6" x14ac:dyDescent="0.25">
      <c r="F597" t="s">
        <v>4839</v>
      </c>
    </row>
    <row r="598" spans="6:6" x14ac:dyDescent="0.25">
      <c r="F598" t="s">
        <v>4840</v>
      </c>
    </row>
    <row r="599" spans="6:6" x14ac:dyDescent="0.25">
      <c r="F599" t="s">
        <v>4841</v>
      </c>
    </row>
    <row r="600" spans="6:6" x14ac:dyDescent="0.25">
      <c r="F600" t="s">
        <v>4842</v>
      </c>
    </row>
    <row r="601" spans="6:6" x14ac:dyDescent="0.25">
      <c r="F601" t="s">
        <v>4843</v>
      </c>
    </row>
    <row r="602" spans="6:6" x14ac:dyDescent="0.25">
      <c r="F602" t="s">
        <v>4844</v>
      </c>
    </row>
    <row r="603" spans="6:6" x14ac:dyDescent="0.25">
      <c r="F603" t="s">
        <v>4845</v>
      </c>
    </row>
    <row r="604" spans="6:6" x14ac:dyDescent="0.25">
      <c r="F604" t="s">
        <v>4846</v>
      </c>
    </row>
    <row r="605" spans="6:6" x14ac:dyDescent="0.25">
      <c r="F605" t="s">
        <v>4847</v>
      </c>
    </row>
    <row r="606" spans="6:6" x14ac:dyDescent="0.25">
      <c r="F606" t="s">
        <v>4848</v>
      </c>
    </row>
    <row r="607" spans="6:6" x14ac:dyDescent="0.25">
      <c r="F607" t="s">
        <v>4849</v>
      </c>
    </row>
    <row r="608" spans="6:6" x14ac:dyDescent="0.25">
      <c r="F608" t="s">
        <v>4850</v>
      </c>
    </row>
    <row r="609" spans="6:6" x14ac:dyDescent="0.25">
      <c r="F609" t="s">
        <v>4851</v>
      </c>
    </row>
    <row r="610" spans="6:6" x14ac:dyDescent="0.25">
      <c r="F610" t="s">
        <v>4852</v>
      </c>
    </row>
    <row r="611" spans="6:6" x14ac:dyDescent="0.25">
      <c r="F611" t="s">
        <v>4853</v>
      </c>
    </row>
    <row r="612" spans="6:6" x14ac:dyDescent="0.25">
      <c r="F612" t="s">
        <v>4854</v>
      </c>
    </row>
    <row r="613" spans="6:6" x14ac:dyDescent="0.25">
      <c r="F613" t="s">
        <v>4855</v>
      </c>
    </row>
    <row r="614" spans="6:6" x14ac:dyDescent="0.25">
      <c r="F614" t="s">
        <v>4856</v>
      </c>
    </row>
    <row r="615" spans="6:6" x14ac:dyDescent="0.25">
      <c r="F615" t="s">
        <v>4857</v>
      </c>
    </row>
    <row r="616" spans="6:6" x14ac:dyDescent="0.25">
      <c r="F616" t="s">
        <v>4858</v>
      </c>
    </row>
    <row r="617" spans="6:6" x14ac:dyDescent="0.25">
      <c r="F617" t="s">
        <v>4859</v>
      </c>
    </row>
    <row r="618" spans="6:6" x14ac:dyDescent="0.25">
      <c r="F618" t="s">
        <v>4860</v>
      </c>
    </row>
    <row r="619" spans="6:6" x14ac:dyDescent="0.25">
      <c r="F619" t="s">
        <v>4861</v>
      </c>
    </row>
    <row r="620" spans="6:6" x14ac:dyDescent="0.25">
      <c r="F620" t="s">
        <v>4862</v>
      </c>
    </row>
    <row r="621" spans="6:6" x14ac:dyDescent="0.25">
      <c r="F621" t="s">
        <v>4863</v>
      </c>
    </row>
    <row r="622" spans="6:6" x14ac:dyDescent="0.25">
      <c r="F622" t="s">
        <v>4864</v>
      </c>
    </row>
    <row r="623" spans="6:6" x14ac:dyDescent="0.25">
      <c r="F623" t="s">
        <v>4865</v>
      </c>
    </row>
    <row r="624" spans="6:6" x14ac:dyDescent="0.25">
      <c r="F624" t="s">
        <v>4866</v>
      </c>
    </row>
    <row r="625" spans="6:6" x14ac:dyDescent="0.25">
      <c r="F625" t="s">
        <v>4867</v>
      </c>
    </row>
    <row r="626" spans="6:6" x14ac:dyDescent="0.25">
      <c r="F626" t="s">
        <v>4868</v>
      </c>
    </row>
    <row r="627" spans="6:6" x14ac:dyDescent="0.25">
      <c r="F627" t="s">
        <v>4869</v>
      </c>
    </row>
    <row r="628" spans="6:6" x14ac:dyDescent="0.25">
      <c r="F628" t="s">
        <v>4870</v>
      </c>
    </row>
    <row r="629" spans="6:6" x14ac:dyDescent="0.25">
      <c r="F629" t="s">
        <v>4871</v>
      </c>
    </row>
    <row r="630" spans="6:6" x14ac:dyDescent="0.25">
      <c r="F630" t="s">
        <v>4872</v>
      </c>
    </row>
    <row r="631" spans="6:6" x14ac:dyDescent="0.25">
      <c r="F631" t="s">
        <v>4873</v>
      </c>
    </row>
    <row r="632" spans="6:6" x14ac:dyDescent="0.25">
      <c r="F632" t="s">
        <v>4874</v>
      </c>
    </row>
    <row r="633" spans="6:6" x14ac:dyDescent="0.25">
      <c r="F633" t="s">
        <v>4875</v>
      </c>
    </row>
    <row r="634" spans="6:6" x14ac:dyDescent="0.25">
      <c r="F634" t="s">
        <v>4876</v>
      </c>
    </row>
    <row r="635" spans="6:6" x14ac:dyDescent="0.25">
      <c r="F635" t="s">
        <v>4877</v>
      </c>
    </row>
    <row r="636" spans="6:6" x14ac:dyDescent="0.25">
      <c r="F636" t="s">
        <v>4878</v>
      </c>
    </row>
    <row r="637" spans="6:6" x14ac:dyDescent="0.25">
      <c r="F637" t="s">
        <v>4879</v>
      </c>
    </row>
    <row r="638" spans="6:6" x14ac:dyDescent="0.25">
      <c r="F638" t="s">
        <v>4880</v>
      </c>
    </row>
    <row r="639" spans="6:6" x14ac:dyDescent="0.25">
      <c r="F639" t="s">
        <v>4881</v>
      </c>
    </row>
    <row r="640" spans="6:6" x14ac:dyDescent="0.25">
      <c r="F640" t="s">
        <v>4882</v>
      </c>
    </row>
    <row r="641" spans="6:6" x14ac:dyDescent="0.25">
      <c r="F641" t="s">
        <v>4883</v>
      </c>
    </row>
    <row r="642" spans="6:6" x14ac:dyDescent="0.25">
      <c r="F642" t="s">
        <v>4884</v>
      </c>
    </row>
    <row r="643" spans="6:6" x14ac:dyDescent="0.25">
      <c r="F643" t="s">
        <v>4885</v>
      </c>
    </row>
    <row r="644" spans="6:6" x14ac:dyDescent="0.25">
      <c r="F644" t="s">
        <v>4886</v>
      </c>
    </row>
    <row r="645" spans="6:6" x14ac:dyDescent="0.25">
      <c r="F645" t="s">
        <v>4887</v>
      </c>
    </row>
    <row r="646" spans="6:6" x14ac:dyDescent="0.25">
      <c r="F646" t="s">
        <v>4888</v>
      </c>
    </row>
    <row r="647" spans="6:6" x14ac:dyDescent="0.25">
      <c r="F647" t="s">
        <v>4889</v>
      </c>
    </row>
    <row r="648" spans="6:6" x14ac:dyDescent="0.25">
      <c r="F648" t="s">
        <v>4890</v>
      </c>
    </row>
    <row r="649" spans="6:6" x14ac:dyDescent="0.25">
      <c r="F649" t="s">
        <v>4891</v>
      </c>
    </row>
    <row r="650" spans="6:6" x14ac:dyDescent="0.25">
      <c r="F650" t="s">
        <v>4892</v>
      </c>
    </row>
    <row r="651" spans="6:6" x14ac:dyDescent="0.25">
      <c r="F651" t="s">
        <v>4893</v>
      </c>
    </row>
    <row r="652" spans="6:6" x14ac:dyDescent="0.25">
      <c r="F652" t="s">
        <v>4894</v>
      </c>
    </row>
    <row r="653" spans="6:6" x14ac:dyDescent="0.25">
      <c r="F653" t="s">
        <v>4895</v>
      </c>
    </row>
    <row r="654" spans="6:6" x14ac:dyDescent="0.25">
      <c r="F654" t="s">
        <v>4896</v>
      </c>
    </row>
    <row r="655" spans="6:6" x14ac:dyDescent="0.25">
      <c r="F655" t="s">
        <v>4897</v>
      </c>
    </row>
    <row r="656" spans="6:6" x14ac:dyDescent="0.25">
      <c r="F656" t="s">
        <v>4898</v>
      </c>
    </row>
    <row r="657" spans="6:6" x14ac:dyDescent="0.25">
      <c r="F657" t="s">
        <v>4899</v>
      </c>
    </row>
    <row r="658" spans="6:6" x14ac:dyDescent="0.25">
      <c r="F658" t="s">
        <v>4900</v>
      </c>
    </row>
    <row r="659" spans="6:6" x14ac:dyDescent="0.25">
      <c r="F659" t="s">
        <v>4901</v>
      </c>
    </row>
    <row r="660" spans="6:6" x14ac:dyDescent="0.25">
      <c r="F660" t="s">
        <v>4902</v>
      </c>
    </row>
    <row r="661" spans="6:6" x14ac:dyDescent="0.25">
      <c r="F661" t="s">
        <v>4903</v>
      </c>
    </row>
    <row r="662" spans="6:6" x14ac:dyDescent="0.25">
      <c r="F662" t="s">
        <v>4904</v>
      </c>
    </row>
    <row r="663" spans="6:6" x14ac:dyDescent="0.25">
      <c r="F663" t="s">
        <v>4905</v>
      </c>
    </row>
    <row r="664" spans="6:6" x14ac:dyDescent="0.25">
      <c r="F664" t="s">
        <v>4906</v>
      </c>
    </row>
    <row r="665" spans="6:6" x14ac:dyDescent="0.25">
      <c r="F665" t="s">
        <v>4907</v>
      </c>
    </row>
    <row r="666" spans="6:6" x14ac:dyDescent="0.25">
      <c r="F666" t="s">
        <v>4908</v>
      </c>
    </row>
    <row r="667" spans="6:6" x14ac:dyDescent="0.25">
      <c r="F667"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C249"/>
  <sheetViews>
    <sheetView topLeftCell="E76" zoomScaleNormal="100" workbookViewId="0">
      <selection activeCell="G99" sqref="G99"/>
    </sheetView>
  </sheetViews>
  <sheetFormatPr baseColWidth="10" defaultRowHeight="15" x14ac:dyDescent="0.25"/>
  <cols>
    <col min="1" max="1" width="11.5703125" customWidth="1"/>
    <col min="2" max="2" width="11.42578125" customWidth="1"/>
    <col min="3" max="3" width="9.85546875" customWidth="1"/>
    <col min="4" max="4" width="5.7109375" customWidth="1"/>
    <col min="5" max="5" width="30.5703125" customWidth="1"/>
    <col min="7" max="7" width="18" customWidth="1"/>
  </cols>
  <sheetData>
    <row r="1" spans="3:78" x14ac:dyDescent="0.25">
      <c r="C1">
        <f>MOD(1+ROW(C1),2)</f>
        <v>0</v>
      </c>
    </row>
    <row r="2" spans="3:78" x14ac:dyDescent="0.25">
      <c r="C2">
        <f t="shared" ref="C2:C113" si="0">MOD(1+ROW(C2),2)</f>
        <v>1</v>
      </c>
      <c r="E2" t="str">
        <f ca="1">OFFSET($G$179,SUM(C$2:C2)-1,0)</f>
        <v>Alayna Danner</v>
      </c>
      <c r="F2" t="str">
        <f ca="1">IF(OFFSET($G$179,SUM($C$2:$C2)-1,COLUMNS($E2:F2)+1)=0,"",OFFSET($G$179,SUM($C$2:$C2)-1,COLUMNS($E2:F2)+1))</f>
        <v>Box art: Cornucopia</v>
      </c>
      <c r="G2" t="str">
        <f ca="1">IF(OFFSET($G$179,SUM($C$2:$C2)-1,COLUMNS($E2:G2)+1)=0,"",OFFSET($G$179,SUM($C$2:$C2)-1,COLUMNS($E2:G2)+1))</f>
        <v/>
      </c>
      <c r="H2" t="str">
        <f ca="1">IF(OFFSET($G$179,SUM($C$2:$C2)-1,COLUMNS($E2:H2)+1)=0,"",OFFSET($G$179,SUM($C$2:$C2)-1,COLUMNS($E2:H2)+1))</f>
        <v/>
      </c>
      <c r="I2" t="str">
        <f ca="1">IF(OFFSET($G$179,SUM($C$2:$C2)-1,COLUMNS($E2:I2)+1)=0,"",OFFSET($G$179,SUM($C$2:$C2)-1,COLUMNS($E2:I2)+1))</f>
        <v/>
      </c>
      <c r="J2" t="str">
        <f ca="1">IF(OFFSET($G$179,SUM($C$2:$C2)-1,COLUMNS($E2:J2)+1)=0,"",OFFSET($G$179,SUM($C$2:$C2)-1,COLUMNS($E2:J2)+1))</f>
        <v/>
      </c>
      <c r="K2" t="str">
        <f ca="1">IF(OFFSET($G$179,SUM($C$2:$C2)-1,COLUMNS($E2:K2)+1)=0,"",OFFSET($G$179,SUM($C$2:$C2)-1,COLUMNS($E2:K2)+1))</f>
        <v/>
      </c>
      <c r="L2" t="str">
        <f ca="1">IF(OFFSET($G$179,SUM($C$2:$C2)-1,COLUMNS($E2:L2)+1)=0,"",OFFSET($G$179,SUM($C$2:$C2)-1,COLUMNS($E2:L2)+1))</f>
        <v/>
      </c>
      <c r="M2" t="str">
        <f ca="1">IF(OFFSET($G$179,SUM($C$2:$C2)-1,COLUMNS($E2:M2)+1)=0,"",OFFSET($G$179,SUM($C$2:$C2)-1,COLUMNS($E2:M2)+1))</f>
        <v/>
      </c>
      <c r="N2" t="str">
        <f ca="1">IF(OFFSET($G$179,SUM($C$2:$C2)-1,COLUMNS($E2:N2)+1)=0,"",OFFSET($G$179,SUM($C$2:$C2)-1,COLUMNS($E2:N2)+1))</f>
        <v/>
      </c>
      <c r="O2" t="str">
        <f ca="1">IF(OFFSET($G$179,SUM($C$2:$C2)-1,COLUMNS($E2:O2)+1)=0,"",OFFSET($G$179,SUM($C$2:$C2)-1,COLUMNS($E2:O2)+1))</f>
        <v/>
      </c>
      <c r="P2" t="str">
        <f ca="1">IF(OFFSET($G$179,SUM($C$2:$C2)-1,COLUMNS($E2:P2)+1)=0,"",OFFSET($G$179,SUM($C$2:$C2)-1,COLUMNS($E2:P2)+1))</f>
        <v/>
      </c>
      <c r="Q2" t="str">
        <f ca="1">IF(OFFSET($G$179,SUM($C$2:$C2)-1,COLUMNS($E2:Q2)+1)=0,"",OFFSET($G$179,SUM($C$2:$C2)-1,COLUMNS($E2:Q2)+1))</f>
        <v/>
      </c>
      <c r="R2" t="str">
        <f ca="1">IF(OFFSET($G$179,SUM($C$2:$C2)-1,COLUMNS($E2:R2)+1)=0,"",OFFSET($G$179,SUM($C$2:$C2)-1,COLUMNS($E2:R2)+1))</f>
        <v/>
      </c>
      <c r="S2" t="str">
        <f ca="1">IF(OFFSET($G$179,SUM($C$2:$C2)-1,COLUMNS($E2:S2)+1)=0,"",OFFSET($G$179,SUM($C$2:$C2)-1,COLUMNS($E2:S2)+1))</f>
        <v/>
      </c>
      <c r="T2" t="str">
        <f ca="1">IF(OFFSET($G$179,SUM($C$2:$C2)-1,COLUMNS($E2:T2)+1)=0,"",OFFSET($G$179,SUM($C$2:$C2)-1,COLUMNS($E2:T2)+1))</f>
        <v/>
      </c>
      <c r="U2" t="str">
        <f ca="1">IF(OFFSET($G$179,SUM($C$2:$C2)-1,COLUMNS($E2:U2)+1)=0,"",OFFSET($G$179,SUM($C$2:$C2)-1,COLUMNS($E2:U2)+1))</f>
        <v/>
      </c>
      <c r="V2" t="str">
        <f ca="1">IF(OFFSET($G$179,SUM($C$2:$C2)-1,COLUMNS($E2:V2)+1)=0,"",OFFSET($G$179,SUM($C$2:$C2)-1,COLUMNS($E2:V2)+1))</f>
        <v/>
      </c>
      <c r="W2" t="str">
        <f ca="1">IF(OFFSET($G$179,SUM($C$2:$C2)-1,COLUMNS($E2:W2)+1)=0,"",OFFSET($G$179,SUM($C$2:$C2)-1,COLUMNS($E2:W2)+1))</f>
        <v/>
      </c>
      <c r="X2" t="str">
        <f ca="1">IF(OFFSET($G$179,SUM($C$2:$C2)-1,COLUMNS($E2:X2)+1)=0,"",OFFSET($G$179,SUM($C$2:$C2)-1,COLUMNS($E2:X2)+1))</f>
        <v/>
      </c>
      <c r="Y2" t="str">
        <f ca="1">IF(OFFSET($G$179,SUM($C$2:$C2)-1,COLUMNS($E2:Y2)+1)=0,"",OFFSET($G$179,SUM($C$2:$C2)-1,COLUMNS($E2:Y2)+1))</f>
        <v/>
      </c>
      <c r="Z2" t="str">
        <f ca="1">IF(OFFSET($G$179,SUM($C$2:$C2)-1,COLUMNS($E2:Z2)+1)=0,"",OFFSET($G$179,SUM($C$2:$C2)-1,COLUMNS($E2:Z2)+1))</f>
        <v/>
      </c>
      <c r="AA2" t="str">
        <f ca="1">IF(OFFSET($G$179,SUM($C$2:$C2)-1,COLUMNS($E2:AA2)+1)=0,"",OFFSET($G$179,SUM($C$2:$C2)-1,COLUMNS($E2:AA2)+1))</f>
        <v/>
      </c>
      <c r="AB2" t="str">
        <f ca="1">IF(OFFSET($G$179,SUM($C$2:$C2)-1,COLUMNS($E2:AB2)+1)=0,"",OFFSET($G$179,SUM($C$2:$C2)-1,COLUMNS($E2:AB2)+1))</f>
        <v/>
      </c>
      <c r="AC2" t="str">
        <f ca="1">IF(OFFSET($G$179,SUM($C$2:$C2)-1,COLUMNS($E2:AC2)+1)=0,"",OFFSET($G$179,SUM($C$2:$C2)-1,COLUMNS($E2:AC2)+1))</f>
        <v/>
      </c>
      <c r="AD2" t="str">
        <f ca="1">IF(OFFSET($G$179,SUM($C$2:$C2)-1,COLUMNS($E2:AD2)+1)=0,"",OFFSET($G$179,SUM($C$2:$C2)-1,COLUMNS($E2:AD2)+1))</f>
        <v/>
      </c>
      <c r="AE2" t="str">
        <f ca="1">IF(OFFSET($G$179,SUM($C$2:$C2)-1,COLUMNS($E2:AE2)+1)=0,"",OFFSET($G$179,SUM($C$2:$C2)-1,COLUMNS($E2:AE2)+1))</f>
        <v/>
      </c>
      <c r="AF2" t="str">
        <f ca="1">IF(OFFSET($G$179,SUM($C$2:$C2)-1,COLUMNS($E2:AF2)+1)=0,"",OFFSET($G$179,SUM($C$2:$C2)-1,COLUMNS($E2:AF2)+1))</f>
        <v/>
      </c>
      <c r="AG2" t="str">
        <f ca="1">IF(OFFSET($G$179,SUM($C$2:$C2)-1,COLUMNS($E2:AG2)+1)=0,"",OFFSET($G$179,SUM($C$2:$C2)-1,COLUMNS($E2:AG2)+1))</f>
        <v/>
      </c>
      <c r="AH2" t="str">
        <f ca="1">IF(OFFSET($G$179,SUM($C$2:$C2)-1,COLUMNS($E2:AH2)+1)=0,"",OFFSET($G$179,SUM($C$2:$C2)-1,COLUMNS($E2:AH2)+1))</f>
        <v/>
      </c>
      <c r="AI2" t="str">
        <f ca="1">IF(OFFSET($G$179,SUM($C$2:$C2)-1,COLUMNS($E2:AI2)+1)=0,"",OFFSET($G$179,SUM($C$2:$C2)-1,COLUMNS($E2:AI2)+1))</f>
        <v/>
      </c>
      <c r="AJ2" t="str">
        <f ca="1">IF(OFFSET($G$179,SUM($C$2:$C2)-1,COLUMNS($E2:AJ2)+1)=0,"",OFFSET($G$179,SUM($C$2:$C2)-1,COLUMNS($E2:AJ2)+1))</f>
        <v/>
      </c>
      <c r="AK2" t="str">
        <f ca="1">IF(OFFSET($G$179,SUM($C$2:$C2)-1,COLUMNS($E2:AK2)+1)=0,"",OFFSET($G$179,SUM($C$2:$C2)-1,COLUMNS($E2:AK2)+1))</f>
        <v/>
      </c>
      <c r="AL2" t="str">
        <f ca="1">IF(OFFSET($G$179,SUM($C$2:$C2)-1,COLUMNS($E2:AL2)+1)=0,"",OFFSET($G$179,SUM($C$2:$C2)-1,COLUMNS($E2:AL2)+1))</f>
        <v/>
      </c>
      <c r="AM2" t="str">
        <f ca="1">IF(OFFSET($G$179,SUM($C$2:$C2)-1,COLUMNS($E2:AM2)+1)=0,"",OFFSET($G$179,SUM($C$2:$C2)-1,COLUMNS($E2:AM2)+1))</f>
        <v/>
      </c>
      <c r="AN2" t="str">
        <f ca="1">IF(OFFSET($G$179,SUM($C$2:$C2)-1,COLUMNS($E2:AN2)+1)=0,"",OFFSET($G$179,SUM($C$2:$C2)-1,COLUMNS($E2:AN2)+1))</f>
        <v/>
      </c>
      <c r="AO2" t="str">
        <f ca="1">IF(OFFSET($G$179,SUM($C$2:$C2)-1,COLUMNS($E2:AO2)+1)=0,"",OFFSET($G$179,SUM($C$2:$C2)-1,COLUMNS($E2:AO2)+1))</f>
        <v/>
      </c>
      <c r="AP2" t="str">
        <f ca="1">IF(OFFSET($G$179,SUM($C$2:$C2)-1,COLUMNS($E2:AP2)+1)=0,"",OFFSET($G$179,SUM($C$2:$C2)-1,COLUMNS($E2:AP2)+1))</f>
        <v/>
      </c>
      <c r="AQ2" t="str">
        <f ca="1">IF(OFFSET($G$179,SUM($C$2:$C2)-1,COLUMNS($E2:AQ2)+1)=0,"",OFFSET($G$179,SUM($C$2:$C2)-1,COLUMNS($E2:AQ2)+1))</f>
        <v/>
      </c>
      <c r="AR2" t="str">
        <f ca="1">IF(OFFSET($G$179,SUM($C$2:$C2)-1,COLUMNS($E2:AR2)+1)=0,"",OFFSET($G$179,SUM($C$2:$C2)-1,COLUMNS($E2:AR2)+1))</f>
        <v/>
      </c>
      <c r="AS2" t="str">
        <f ca="1">IF(OFFSET($G$179,SUM($C$2:$C2)-1,COLUMNS($E2:AS2)+1)=0,"",OFFSET($G$179,SUM($C$2:$C2)-1,COLUMNS($E2:AS2)+1))</f>
        <v/>
      </c>
      <c r="AT2" t="str">
        <f ca="1">IF(OFFSET($G$179,SUM($C$2:$C2)-1,COLUMNS($E2:AT2)+1)=0,"",OFFSET($G$179,SUM($C$2:$C2)-1,COLUMNS($E2:AT2)+1))</f>
        <v/>
      </c>
      <c r="AU2" t="str">
        <f ca="1">IF(OFFSET($G$179,SUM($C$2:$C2)-1,COLUMNS($E2:AU2)+1)=0,"",OFFSET($G$179,SUM($C$2:$C2)-1,COLUMNS($E2:AU2)+1))</f>
        <v/>
      </c>
      <c r="AV2" t="str">
        <f ca="1">IF(OFFSET($G$179,SUM($C$2:$C2)-1,COLUMNS($E2:AV2)+1)=0,"",OFFSET($G$179,SUM($C$2:$C2)-1,COLUMNS($E2:AV2)+1))</f>
        <v/>
      </c>
      <c r="AW2" t="str">
        <f ca="1">IF(OFFSET($G$179,SUM($C$2:$C2)-1,COLUMNS($E2:AW2)+1)=0,"",OFFSET($G$179,SUM($C$2:$C2)-1,COLUMNS($E2:AW2)+1))</f>
        <v/>
      </c>
      <c r="AX2" t="str">
        <f ca="1">IF(OFFSET($G$179,SUM($C$2:$C2)-1,COLUMNS($E2:AX2)+1)=0,"",OFFSET($G$179,SUM($C$2:$C2)-1,COLUMNS($E2:AX2)+1))</f>
        <v/>
      </c>
      <c r="AY2" t="str">
        <f ca="1">IF(OFFSET($G$179,SUM($C$2:$C2)-1,COLUMNS($E2:AY2)+1)=0,"",OFFSET($G$179,SUM($C$2:$C2)-1,COLUMNS($E2:AY2)+1))</f>
        <v/>
      </c>
      <c r="AZ2" t="str">
        <f ca="1">IF(OFFSET($G$179,SUM($C$2:$C2)-1,COLUMNS($E2:AZ2)+1)=0,"",OFFSET($G$179,SUM($C$2:$C2)-1,COLUMNS($E2:AZ2)+1))</f>
        <v/>
      </c>
      <c r="BA2" t="str">
        <f ca="1">IF(OFFSET($G$179,SUM($C$2:$C2)-1,COLUMNS($E2:BA2)+1)=0,"",OFFSET($G$179,SUM($C$2:$C2)-1,COLUMNS($E2:BA2)+1))</f>
        <v/>
      </c>
      <c r="BB2" t="str">
        <f ca="1">IF(OFFSET($G$179,SUM($C$2:$C2)-1,COLUMNS($E2:BB2)+1)=0,"",OFFSET($G$179,SUM($C$2:$C2)-1,COLUMNS($E2:BB2)+1))</f>
        <v/>
      </c>
      <c r="BC2" t="str">
        <f ca="1">IF(OFFSET($G$179,SUM($C$2:$C2)-1,COLUMNS($E2:BC2)+1)=0,"",OFFSET($G$179,SUM($C$2:$C2)-1,COLUMNS($E2:BC2)+1))</f>
        <v/>
      </c>
      <c r="BD2" t="str">
        <f ca="1">IF(OFFSET($G$179,SUM($C$2:$C2)-1,COLUMNS($E2:BD2)+1)=0,"",OFFSET($G$179,SUM($C$2:$C2)-1,COLUMNS($E2:BD2)+1))</f>
        <v/>
      </c>
      <c r="BE2" t="str">
        <f ca="1">IF(OFFSET($G$179,SUM($C$2:$C2)-1,COLUMNS($E2:BE2)+1)=0,"",OFFSET($G$179,SUM($C$2:$C2)-1,COLUMNS($E2:BE2)+1))</f>
        <v/>
      </c>
      <c r="BF2" t="str">
        <f ca="1">IF(OFFSET($G$179,SUM($C$2:$C2)-1,COLUMNS($E2:BF2)+1)=0,"",OFFSET($G$179,SUM($C$2:$C2)-1,COLUMNS($E2:BF2)+1))</f>
        <v/>
      </c>
      <c r="BG2" t="str">
        <f ca="1">IF(OFFSET($G$179,SUM($C$2:$C2)-1,COLUMNS($E2:BG2)+1)=0,"",OFFSET($G$179,SUM($C$2:$C2)-1,COLUMNS($E2:BG2)+1))</f>
        <v/>
      </c>
      <c r="BH2" t="str">
        <f ca="1">IF(OFFSET($G$179,SUM($C$2:$C2)-1,COLUMNS($E2:BH2)+1)=0,"",OFFSET($G$179,SUM($C$2:$C2)-1,COLUMNS($E2:BH2)+1))</f>
        <v/>
      </c>
      <c r="BI2" t="str">
        <f ca="1">IF(OFFSET($G$179,SUM($C$2:$C2)-1,COLUMNS($E2:BI2)+1)=0,"",OFFSET($G$179,SUM($C$2:$C2)-1,COLUMNS($E2:BI2)+1))</f>
        <v/>
      </c>
      <c r="BJ2" t="str">
        <f ca="1">IF(OFFSET($G$179,SUM($C$2:$C2)-1,COLUMNS($E2:BJ2)+1)=0,"",OFFSET($G$179,SUM($C$2:$C2)-1,COLUMNS($E2:BJ2)+1))</f>
        <v/>
      </c>
      <c r="BK2" t="str">
        <f ca="1">IF(OFFSET($G$179,SUM($C$2:$C2)-1,COLUMNS($E2:BK2)+1)=0,"",OFFSET($G$179,SUM($C$2:$C2)-1,COLUMNS($E2:BK2)+1))</f>
        <v/>
      </c>
      <c r="BL2" t="str">
        <f ca="1">IF(OFFSET($G$179,SUM($C$2:$C2)-1,COLUMNS($E2:BL2)+1)=0,"",OFFSET($G$179,SUM($C$2:$C2)-1,COLUMNS($E2:BL2)+1))</f>
        <v/>
      </c>
      <c r="BM2" t="str">
        <f ca="1">IF(OFFSET($G$179,SUM($C$2:$C2)-1,COLUMNS($E2:BM2)+1)=0,"",OFFSET($G$179,SUM($C$2:$C2)-1,COLUMNS($E2:BM2)+1))</f>
        <v/>
      </c>
      <c r="BN2" t="str">
        <f ca="1">IF(OFFSET($G$179,SUM($C$2:$C2)-1,COLUMNS($E2:BN2)+1)=0,"",OFFSET($G$179,SUM($C$2:$C2)-1,COLUMNS($E2:BN2)+1))</f>
        <v/>
      </c>
      <c r="BO2" t="str">
        <f ca="1">IF(OFFSET($G$179,SUM($C$2:$C2)-1,COLUMNS($E2:BO2)+1)=0,"",OFFSET($G$179,SUM($C$2:$C2)-1,COLUMNS($E2:BO2)+1))</f>
        <v/>
      </c>
      <c r="BP2" t="str">
        <f ca="1">IF(OFFSET($G$179,SUM($C$2:$C2)-1,COLUMNS($E2:BP2)+1)=0,"",OFFSET($G$179,SUM($C$2:$C2)-1,COLUMNS($E2:BP2)+1))</f>
        <v/>
      </c>
      <c r="BQ2" t="str">
        <f ca="1">IF(OFFSET($G$179,SUM($C$2:$C2)-1,COLUMNS($E2:BQ2)+1)=0,"",OFFSET($G$179,SUM($C$2:$C2)-1,COLUMNS($E2:BQ2)+1))</f>
        <v/>
      </c>
      <c r="BR2" t="str">
        <f ca="1">IF(OFFSET($G$179,SUM($C$2:$C2)-1,COLUMNS($E2:BR2)+1)=0,"",OFFSET($G$179,SUM($C$2:$C2)-1,COLUMNS($E2:BR2)+1))</f>
        <v/>
      </c>
      <c r="BS2" t="str">
        <f ca="1">IF(OFFSET($G$179,SUM($C$2:$C2)-1,COLUMNS($E2:BS2)+1)=0,"",OFFSET($G$179,SUM($C$2:$C2)-1,COLUMNS($E2:BS2)+1))</f>
        <v/>
      </c>
      <c r="BT2" t="str">
        <f ca="1">IF(OFFSET($G$179,SUM($C$2:$C2)-1,COLUMNS($E2:BT2)+1)=0,"",OFFSET($G$179,SUM($C$2:$C2)-1,COLUMNS($E2:BT2)+1))</f>
        <v/>
      </c>
      <c r="BU2" t="str">
        <f ca="1">IF(OFFSET($G$179,SUM($C$2:$C2)-1,COLUMNS($E2:BU2)+1)=0,"",OFFSET($G$179,SUM($C$2:$C2)-1,COLUMNS($E2:BU2)+1))</f>
        <v/>
      </c>
      <c r="BV2" t="str">
        <f ca="1">IF(OFFSET($G$179,SUM($C$2:$C2)-1,COLUMNS($E2:BV2)+1)=0,"",OFFSET($G$179,SUM($C$2:$C2)-1,COLUMNS($E2:BV2)+1))</f>
        <v/>
      </c>
      <c r="BW2" t="str">
        <f ca="1">IF(OFFSET($G$179,SUM($C$2:$C2)-1,COLUMNS($E2:BW2)+1)=0,"",OFFSET($G$179,SUM($C$2:$C2)-1,COLUMNS($E2:BW2)+1))</f>
        <v/>
      </c>
      <c r="BX2" t="str">
        <f ca="1">IF(OFFSET($G$179,SUM($C$2:$C2)-1,COLUMNS($E2:BX2)+1)=0,"",OFFSET($G$179,SUM($C$2:$C2)-1,COLUMNS($E2:BX2)+1))</f>
        <v/>
      </c>
      <c r="BY2" t="str">
        <f ca="1">IF(OFFSET($G$179,SUM($C$2:$C2)-1,COLUMNS($E2:BY2)+1)=0,"",OFFSET($G$179,SUM($C$2:$C2)-1,COLUMNS($E2:BY2)+1))</f>
        <v/>
      </c>
      <c r="BZ2" t="str">
        <f ca="1">IF(OFFSET($G$179,SUM($C$2:$C2)-1,COLUMNS($E2:BZ2)+1)=0,"",OFFSET($G$179,SUM($C$2:$C2)-1,COLUMNS($E2:BZ2)+1))</f>
        <v/>
      </c>
    </row>
    <row r="3" spans="3:78" x14ac:dyDescent="0.25">
      <c r="C3">
        <f t="shared" si="0"/>
        <v>0</v>
      </c>
      <c r="E3" t="str">
        <f t="shared" ref="E3" ca="1" si="1">E2</f>
        <v>Alayna Danner</v>
      </c>
      <c r="F3" t="str">
        <f ca="1">SUBSTITUTE(SUBSTITUTE(SUBSTITUTE(SUBSTITUTE(SUBSTITUTE(LOWER(IF(LEFT(F2,3)="Box","",TRIM(F2))),"randomizer","")," ",""),"'","")," ",""),"-","")</f>
        <v/>
      </c>
      <c r="G3" t="str">
        <f t="shared" ref="G3:BR3" ca="1" si="2">SUBSTITUTE(SUBSTITUTE(SUBSTITUTE(SUBSTITUTE(SUBSTITUTE(LOWER(IF(LEFT(G2,3)="Box","",TRIM(G2))),"randomizer","")," ",""),"'","")," ",""),"-","")</f>
        <v/>
      </c>
      <c r="H3" t="str">
        <f t="shared" ca="1" si="2"/>
        <v/>
      </c>
      <c r="I3" t="str">
        <f t="shared" ca="1" si="2"/>
        <v/>
      </c>
      <c r="J3" t="str">
        <f t="shared" ca="1" si="2"/>
        <v/>
      </c>
      <c r="K3" t="str">
        <f t="shared" ca="1" si="2"/>
        <v/>
      </c>
      <c r="L3" t="str">
        <f t="shared" ca="1" si="2"/>
        <v/>
      </c>
      <c r="M3" t="str">
        <f t="shared" ca="1" si="2"/>
        <v/>
      </c>
      <c r="N3" t="str">
        <f t="shared" ca="1" si="2"/>
        <v/>
      </c>
      <c r="O3" t="str">
        <f t="shared" ca="1" si="2"/>
        <v/>
      </c>
      <c r="P3" t="str">
        <f t="shared" ca="1" si="2"/>
        <v/>
      </c>
      <c r="Q3" t="str">
        <f t="shared" ca="1" si="2"/>
        <v/>
      </c>
      <c r="R3" t="str">
        <f t="shared" ca="1" si="2"/>
        <v/>
      </c>
      <c r="S3" t="str">
        <f t="shared" ca="1" si="2"/>
        <v/>
      </c>
      <c r="T3" t="str">
        <f t="shared" ca="1" si="2"/>
        <v/>
      </c>
      <c r="U3" t="str">
        <f t="shared" ca="1" si="2"/>
        <v/>
      </c>
      <c r="V3" t="str">
        <f t="shared" ca="1" si="2"/>
        <v/>
      </c>
      <c r="W3" t="str">
        <f t="shared" ca="1" si="2"/>
        <v/>
      </c>
      <c r="X3" t="str">
        <f t="shared" ca="1" si="2"/>
        <v/>
      </c>
      <c r="Y3" t="str">
        <f t="shared" ca="1" si="2"/>
        <v/>
      </c>
      <c r="Z3" t="str">
        <f t="shared" ca="1" si="2"/>
        <v/>
      </c>
      <c r="AA3" t="str">
        <f t="shared" ca="1" si="2"/>
        <v/>
      </c>
      <c r="AB3" t="str">
        <f t="shared" ca="1" si="2"/>
        <v/>
      </c>
      <c r="AC3" t="str">
        <f t="shared" ca="1" si="2"/>
        <v/>
      </c>
      <c r="AD3" t="str">
        <f t="shared" ca="1" si="2"/>
        <v/>
      </c>
      <c r="AE3" t="str">
        <f t="shared" ca="1" si="2"/>
        <v/>
      </c>
      <c r="AF3" t="str">
        <f t="shared" ca="1" si="2"/>
        <v/>
      </c>
      <c r="AG3" t="str">
        <f t="shared" ca="1" si="2"/>
        <v/>
      </c>
      <c r="AH3" t="str">
        <f t="shared" ca="1" si="2"/>
        <v/>
      </c>
      <c r="AI3" t="str">
        <f t="shared" ca="1" si="2"/>
        <v/>
      </c>
      <c r="AJ3" t="str">
        <f t="shared" ca="1" si="2"/>
        <v/>
      </c>
      <c r="AK3" t="str">
        <f t="shared" ca="1" si="2"/>
        <v/>
      </c>
      <c r="AL3" t="str">
        <f t="shared" ca="1" si="2"/>
        <v/>
      </c>
      <c r="AM3" t="str">
        <f t="shared" ca="1" si="2"/>
        <v/>
      </c>
      <c r="AN3" t="str">
        <f t="shared" ca="1" si="2"/>
        <v/>
      </c>
      <c r="AO3" t="str">
        <f t="shared" ca="1" si="2"/>
        <v/>
      </c>
      <c r="AP3" t="str">
        <f t="shared" ca="1" si="2"/>
        <v/>
      </c>
      <c r="AQ3" t="str">
        <f t="shared" ca="1" si="2"/>
        <v/>
      </c>
      <c r="AR3" t="str">
        <f t="shared" ca="1" si="2"/>
        <v/>
      </c>
      <c r="AS3" t="str">
        <f t="shared" ca="1" si="2"/>
        <v/>
      </c>
      <c r="AT3" t="str">
        <f t="shared" ca="1" si="2"/>
        <v/>
      </c>
      <c r="AU3" t="str">
        <f t="shared" ca="1" si="2"/>
        <v/>
      </c>
      <c r="AV3" t="str">
        <f t="shared" ca="1" si="2"/>
        <v/>
      </c>
      <c r="AW3" t="str">
        <f t="shared" ca="1" si="2"/>
        <v/>
      </c>
      <c r="AX3" t="str">
        <f t="shared" ca="1" si="2"/>
        <v/>
      </c>
      <c r="AY3" t="str">
        <f t="shared" ca="1" si="2"/>
        <v/>
      </c>
      <c r="AZ3" t="str">
        <f t="shared" ca="1" si="2"/>
        <v/>
      </c>
      <c r="BA3" t="str">
        <f t="shared" ca="1" si="2"/>
        <v/>
      </c>
      <c r="BB3" t="str">
        <f t="shared" ca="1" si="2"/>
        <v/>
      </c>
      <c r="BC3" t="str">
        <f t="shared" ca="1" si="2"/>
        <v/>
      </c>
      <c r="BD3" t="str">
        <f t="shared" ca="1" si="2"/>
        <v/>
      </c>
      <c r="BE3" t="str">
        <f t="shared" ca="1" si="2"/>
        <v/>
      </c>
      <c r="BF3" t="str">
        <f t="shared" ca="1" si="2"/>
        <v/>
      </c>
      <c r="BG3" t="str">
        <f t="shared" ca="1" si="2"/>
        <v/>
      </c>
      <c r="BH3" t="str">
        <f t="shared" ca="1" si="2"/>
        <v/>
      </c>
      <c r="BI3" t="str">
        <f t="shared" ca="1" si="2"/>
        <v/>
      </c>
      <c r="BJ3" t="str">
        <f t="shared" ca="1" si="2"/>
        <v/>
      </c>
      <c r="BK3" t="str">
        <f t="shared" ca="1" si="2"/>
        <v/>
      </c>
      <c r="BL3" t="str">
        <f t="shared" ca="1" si="2"/>
        <v/>
      </c>
      <c r="BM3" t="str">
        <f t="shared" ca="1" si="2"/>
        <v/>
      </c>
      <c r="BN3" t="str">
        <f t="shared" ca="1" si="2"/>
        <v/>
      </c>
      <c r="BO3" t="str">
        <f t="shared" ca="1" si="2"/>
        <v/>
      </c>
      <c r="BP3" t="str">
        <f t="shared" ca="1" si="2"/>
        <v/>
      </c>
      <c r="BQ3" t="str">
        <f t="shared" ca="1" si="2"/>
        <v/>
      </c>
      <c r="BR3" t="str">
        <f t="shared" ca="1" si="2"/>
        <v/>
      </c>
      <c r="BS3" t="str">
        <f t="shared" ref="BS3:BZ3" ca="1" si="3">SUBSTITUTE(SUBSTITUTE(SUBSTITUTE(SUBSTITUTE(SUBSTITUTE(LOWER(IF(LEFT(BS2,3)="Box","",TRIM(BS2))),"randomizer","")," ",""),"'","")," ",""),"-","")</f>
        <v/>
      </c>
      <c r="BT3" t="str">
        <f t="shared" ca="1" si="3"/>
        <v/>
      </c>
      <c r="BU3" t="str">
        <f t="shared" ca="1" si="3"/>
        <v/>
      </c>
      <c r="BV3" t="str">
        <f t="shared" ca="1" si="3"/>
        <v/>
      </c>
      <c r="BW3" t="str">
        <f t="shared" ca="1" si="3"/>
        <v/>
      </c>
      <c r="BX3" t="str">
        <f t="shared" ca="1" si="3"/>
        <v/>
      </c>
      <c r="BY3" t="str">
        <f t="shared" ca="1" si="3"/>
        <v/>
      </c>
      <c r="BZ3" t="str">
        <f t="shared" ca="1" si="3"/>
        <v/>
      </c>
    </row>
    <row r="4" spans="3:78" x14ac:dyDescent="0.25">
      <c r="C4">
        <f t="shared" si="0"/>
        <v>1</v>
      </c>
      <c r="E4" t="str">
        <f ca="1">OFFSET($G$179,SUM(C$2:C4)-1,0)</f>
        <v>Alayna Danner</v>
      </c>
      <c r="F4" t="str">
        <f ca="1">IF(OFFSET($G$179,SUM($C$2:$C4)-1,COLUMNS($E4:F4)+1)=0,"",OFFSET($G$179,SUM($C$2:$C4)-1,COLUMNS($E4:F4)+1))</f>
        <v>Harvest</v>
      </c>
      <c r="G4" t="str">
        <f ca="1">IF(OFFSET($G$179,SUM($C$2:$C4)-1,COLUMNS($E4:G4)+1)=0,"",OFFSET($G$179,SUM($C$2:$C4)-1,COLUMNS($E4:G4)+1))</f>
        <v xml:space="preserve"> Horn of Plenty</v>
      </c>
      <c r="H4" t="str">
        <f ca="1">IF(OFFSET($G$179,SUM($C$2:$C4)-1,COLUMNS($E4:H4)+1)=0,"",OFFSET($G$179,SUM($C$2:$C4)-1,COLUMNS($E4:H4)+1))</f>
        <v xml:space="preserve"> Duchess</v>
      </c>
      <c r="I4" t="str">
        <f ca="1">IF(OFFSET($G$179,SUM($C$2:$C4)-1,COLUMNS($E4:I4)+1)=0,"",OFFSET($G$179,SUM($C$2:$C4)-1,COLUMNS($E4:I4)+1))</f>
        <v xml:space="preserve"> Oasis</v>
      </c>
      <c r="J4" t="str">
        <f ca="1">IF(OFFSET($G$179,SUM($C$2:$C4)-1,COLUMNS($E4:J4)+1)=0,"",OFFSET($G$179,SUM($C$2:$C4)-1,COLUMNS($E4:J4)+1))</f>
        <v xml:space="preserve"> Spice Merchant</v>
      </c>
      <c r="K4" t="str">
        <f ca="1">IF(OFFSET($G$179,SUM($C$2:$C4)-1,COLUMNS($E4:K4)+1)=0,"",OFFSET($G$179,SUM($C$2:$C4)-1,COLUMNS($E4:K4)+1))</f>
        <v xml:space="preserve"> Dame Natalie</v>
      </c>
      <c r="L4" t="str">
        <f ca="1">IF(OFFSET($G$179,SUM($C$2:$C4)-1,COLUMNS($E4:L4)+1)=0,"",OFFSET($G$179,SUM($C$2:$C4)-1,COLUMNS($E4:L4)+1))</f>
        <v xml:space="preserve"> Mystic</v>
      </c>
      <c r="M4" t="str">
        <f ca="1">IF(OFFSET($G$179,SUM($C$2:$C4)-1,COLUMNS($E4:M4)+1)=0,"",OFFSET($G$179,SUM($C$2:$C4)-1,COLUMNS($E4:M4)+1))</f>
        <v xml:space="preserve"> Advisor</v>
      </c>
      <c r="N4" t="str">
        <f ca="1">IF(OFFSET($G$179,SUM($C$2:$C4)-1,COLUMNS($E4:N4)+1)=0,"",OFFSET($G$179,SUM($C$2:$C4)-1,COLUMNS($E4:N4)+1))</f>
        <v xml:space="preserve"> Soothsayer</v>
      </c>
      <c r="O4" t="str">
        <f ca="1">IF(OFFSET($G$179,SUM($C$2:$C4)-1,COLUMNS($E4:O4)+1)=0,"",OFFSET($G$179,SUM($C$2:$C4)-1,COLUMNS($E4:O4)+1))</f>
        <v xml:space="preserve"> Page</v>
      </c>
      <c r="P4" t="str">
        <f ca="1">IF(OFFSET($G$179,SUM($C$2:$C4)-1,COLUMNS($E4:P4)+1)=0,"",OFFSET($G$179,SUM($C$2:$C4)-1,COLUMNS($E4:P4)+1))</f>
        <v xml:space="preserve"> Treasure Hunter</v>
      </c>
      <c r="Q4" t="str">
        <f ca="1">IF(OFFSET($G$179,SUM($C$2:$C4)-1,COLUMNS($E4:Q4)+1)=0,"",OFFSET($G$179,SUM($C$2:$C4)-1,COLUMNS($E4:Q4)+1))</f>
        <v xml:space="preserve"> Warrior</v>
      </c>
      <c r="R4" t="str">
        <f ca="1">IF(OFFSET($G$179,SUM($C$2:$C4)-1,COLUMNS($E4:R4)+1)=0,"",OFFSET($G$179,SUM($C$2:$C4)-1,COLUMNS($E4:R4)+1))</f>
        <v xml:space="preserve"> Hero</v>
      </c>
      <c r="S4" t="str">
        <f ca="1">IF(OFFSET($G$179,SUM($C$2:$C4)-1,COLUMNS($E4:S4)+1)=0,"",OFFSET($G$179,SUM($C$2:$C4)-1,COLUMNS($E4:S4)+1))</f>
        <v xml:space="preserve"> Champion</v>
      </c>
      <c r="T4" t="str">
        <f ca="1">IF(OFFSET($G$179,SUM($C$2:$C4)-1,COLUMNS($E4:T4)+1)=0,"",OFFSET($G$179,SUM($C$2:$C4)-1,COLUMNS($E4:T4)+1))</f>
        <v xml:space="preserve"> Royal Blacksmith</v>
      </c>
      <c r="U4" t="str">
        <f ca="1">IF(OFFSET($G$179,SUM($C$2:$C4)-1,COLUMNS($E4:U4)+1)=0,"",OFFSET($G$179,SUM($C$2:$C4)-1,COLUMNS($E4:U4)+1))</f>
        <v xml:space="preserve"> Groundskeeper</v>
      </c>
      <c r="V4" s="3" t="s">
        <v>1758</v>
      </c>
      <c r="W4" t="str">
        <f ca="1">IF(OFFSET($G$179,SUM($C$2:$C4)-1,COLUMNS($E4:W4)+1)=0,"",OFFSET($G$179,SUM($C$2:$C4)-1,COLUMNS($E4:W4)+1))</f>
        <v/>
      </c>
      <c r="X4" t="str">
        <f ca="1">IF(OFFSET($G$179,SUM($C$2:$C4)-1,COLUMNS($E4:X4)+1)=0,"",OFFSET($G$179,SUM($C$2:$C4)-1,COLUMNS($E4:X4)+1))</f>
        <v/>
      </c>
      <c r="Y4" t="str">
        <f ca="1">IF(OFFSET($G$179,SUM($C$2:$C4)-1,COLUMNS($E4:Y4)+1)=0,"",OFFSET($G$179,SUM($C$2:$C4)-1,COLUMNS($E4:Y4)+1))</f>
        <v/>
      </c>
      <c r="Z4" t="str">
        <f ca="1">IF(OFFSET($G$179,SUM($C$2:$C4)-1,COLUMNS($E4:Z4)+1)=0,"",OFFSET($G$179,SUM($C$2:$C4)-1,COLUMNS($E4:Z4)+1))</f>
        <v/>
      </c>
      <c r="AA4" t="str">
        <f ca="1">IF(OFFSET($G$179,SUM($C$2:$C4)-1,COLUMNS($E4:AA4)+1)=0,"",OFFSET($G$179,SUM($C$2:$C4)-1,COLUMNS($E4:AA4)+1))</f>
        <v/>
      </c>
      <c r="AB4" t="str">
        <f ca="1">IF(OFFSET($G$179,SUM($C$2:$C4)-1,COLUMNS($E4:AB4)+1)=0,"",OFFSET($G$179,SUM($C$2:$C4)-1,COLUMNS($E4:AB4)+1))</f>
        <v/>
      </c>
      <c r="AC4" t="str">
        <f ca="1">IF(OFFSET($G$179,SUM($C$2:$C4)-1,COLUMNS($E4:AC4)+1)=0,"",OFFSET($G$179,SUM($C$2:$C4)-1,COLUMNS($E4:AC4)+1))</f>
        <v/>
      </c>
      <c r="AD4" t="str">
        <f ca="1">IF(OFFSET($G$179,SUM($C$2:$C4)-1,COLUMNS($E4:AD4)+1)=0,"",OFFSET($G$179,SUM($C$2:$C4)-1,COLUMNS($E4:AD4)+1))</f>
        <v/>
      </c>
      <c r="AE4" t="str">
        <f ca="1">IF(OFFSET($G$179,SUM($C$2:$C4)-1,COLUMNS($E4:AE4)+1)=0,"",OFFSET($G$179,SUM($C$2:$C4)-1,COLUMNS($E4:AE4)+1))</f>
        <v/>
      </c>
      <c r="AF4" t="str">
        <f ca="1">IF(OFFSET($G$179,SUM($C$2:$C4)-1,COLUMNS($E4:AF4)+1)=0,"",OFFSET($G$179,SUM($C$2:$C4)-1,COLUMNS($E4:AF4)+1))</f>
        <v/>
      </c>
      <c r="AG4" t="str">
        <f ca="1">IF(OFFSET($G$179,SUM($C$2:$C4)-1,COLUMNS($E4:AG4)+1)=0,"",OFFSET($G$179,SUM($C$2:$C4)-1,COLUMNS($E4:AG4)+1))</f>
        <v/>
      </c>
      <c r="AH4" t="str">
        <f ca="1">IF(OFFSET($G$179,SUM($C$2:$C4)-1,COLUMNS($E4:AH4)+1)=0,"",OFFSET($G$179,SUM($C$2:$C4)-1,COLUMNS($E4:AH4)+1))</f>
        <v/>
      </c>
      <c r="AI4" t="str">
        <f ca="1">IF(OFFSET($G$179,SUM($C$2:$C4)-1,COLUMNS($E4:AI4)+1)=0,"",OFFSET($G$179,SUM($C$2:$C4)-1,COLUMNS($E4:AI4)+1))</f>
        <v/>
      </c>
      <c r="AJ4" t="str">
        <f ca="1">IF(OFFSET($G$179,SUM($C$2:$C4)-1,COLUMNS($E4:AJ4)+1)=0,"",OFFSET($G$179,SUM($C$2:$C4)-1,COLUMNS($E4:AJ4)+1))</f>
        <v/>
      </c>
      <c r="AK4" t="str">
        <f ca="1">IF(OFFSET($G$179,SUM($C$2:$C4)-1,COLUMNS($E4:AK4)+1)=0,"",OFFSET($G$179,SUM($C$2:$C4)-1,COLUMNS($E4:AK4)+1))</f>
        <v/>
      </c>
      <c r="AL4" t="str">
        <f ca="1">IF(OFFSET($G$179,SUM($C$2:$C4)-1,COLUMNS($E4:AL4)+1)=0,"",OFFSET($G$179,SUM($C$2:$C4)-1,COLUMNS($E4:AL4)+1))</f>
        <v/>
      </c>
      <c r="AM4" t="str">
        <f ca="1">IF(OFFSET($G$179,SUM($C$2:$C4)-1,COLUMNS($E4:AM4)+1)=0,"",OFFSET($G$179,SUM($C$2:$C4)-1,COLUMNS($E4:AM4)+1))</f>
        <v/>
      </c>
      <c r="AN4" t="str">
        <f ca="1">IF(OFFSET($G$179,SUM($C$2:$C4)-1,COLUMNS($E4:AN4)+1)=0,"",OFFSET($G$179,SUM($C$2:$C4)-1,COLUMNS($E4:AN4)+1))</f>
        <v/>
      </c>
      <c r="AO4" t="str">
        <f ca="1">IF(OFFSET($G$179,SUM($C$2:$C4)-1,COLUMNS($E4:AO4)+1)=0,"",OFFSET($G$179,SUM($C$2:$C4)-1,COLUMNS($E4:AO4)+1))</f>
        <v/>
      </c>
      <c r="AP4" t="str">
        <f ca="1">IF(OFFSET($G$179,SUM($C$2:$C4)-1,COLUMNS($E4:AP4)+1)=0,"",OFFSET($G$179,SUM($C$2:$C4)-1,COLUMNS($E4:AP4)+1))</f>
        <v/>
      </c>
      <c r="AQ4" t="str">
        <f ca="1">IF(OFFSET($G$179,SUM($C$2:$C4)-1,COLUMNS($E4:AQ4)+1)=0,"",OFFSET($G$179,SUM($C$2:$C4)-1,COLUMNS($E4:AQ4)+1))</f>
        <v/>
      </c>
      <c r="AR4" t="str">
        <f ca="1">IF(OFFSET($G$179,SUM($C$2:$C4)-1,COLUMNS($E4:AR4)+1)=0,"",OFFSET($G$179,SUM($C$2:$C4)-1,COLUMNS($E4:AR4)+1))</f>
        <v/>
      </c>
      <c r="AS4" t="str">
        <f ca="1">IF(OFFSET($G$179,SUM($C$2:$C4)-1,COLUMNS($E4:AS4)+1)=0,"",OFFSET($G$179,SUM($C$2:$C4)-1,COLUMNS($E4:AS4)+1))</f>
        <v/>
      </c>
      <c r="AT4" t="str">
        <f ca="1">IF(OFFSET($G$179,SUM($C$2:$C4)-1,COLUMNS($E4:AT4)+1)=0,"",OFFSET($G$179,SUM($C$2:$C4)-1,COLUMNS($E4:AT4)+1))</f>
        <v/>
      </c>
      <c r="AU4" t="str">
        <f ca="1">IF(OFFSET($G$179,SUM($C$2:$C4)-1,COLUMNS($E4:AU4)+1)=0,"",OFFSET($G$179,SUM($C$2:$C4)-1,COLUMNS($E4:AU4)+1))</f>
        <v/>
      </c>
      <c r="AV4" t="str">
        <f ca="1">IF(OFFSET($G$179,SUM($C$2:$C4)-1,COLUMNS($E4:AV4)+1)=0,"",OFFSET($G$179,SUM($C$2:$C4)-1,COLUMNS($E4:AV4)+1))</f>
        <v/>
      </c>
      <c r="AW4" t="str">
        <f ca="1">IF(OFFSET($G$179,SUM($C$2:$C4)-1,COLUMNS($E4:AW4)+1)=0,"",OFFSET($G$179,SUM($C$2:$C4)-1,COLUMNS($E4:AW4)+1))</f>
        <v/>
      </c>
      <c r="AX4" t="str">
        <f ca="1">IF(OFFSET($G$179,SUM($C$2:$C4)-1,COLUMNS($E4:AX4)+1)=0,"",OFFSET($G$179,SUM($C$2:$C4)-1,COLUMNS($E4:AX4)+1))</f>
        <v/>
      </c>
      <c r="AY4" t="str">
        <f ca="1">IF(OFFSET($G$179,SUM($C$2:$C4)-1,COLUMNS($E4:AY4)+1)=0,"",OFFSET($G$179,SUM($C$2:$C4)-1,COLUMNS($E4:AY4)+1))</f>
        <v/>
      </c>
      <c r="AZ4" t="str">
        <f ca="1">IF(OFFSET($G$179,SUM($C$2:$C4)-1,COLUMNS($E4:AZ4)+1)=0,"",OFFSET($G$179,SUM($C$2:$C4)-1,COLUMNS($E4:AZ4)+1))</f>
        <v/>
      </c>
      <c r="BA4" t="str">
        <f ca="1">IF(OFFSET($G$179,SUM($C$2:$C4)-1,COLUMNS($E4:BA4)+1)=0,"",OFFSET($G$179,SUM($C$2:$C4)-1,COLUMNS($E4:BA4)+1))</f>
        <v/>
      </c>
      <c r="BB4" t="str">
        <f ca="1">IF(OFFSET($G$179,SUM($C$2:$C4)-1,COLUMNS($E4:BB4)+1)=0,"",OFFSET($G$179,SUM($C$2:$C4)-1,COLUMNS($E4:BB4)+1))</f>
        <v/>
      </c>
      <c r="BC4" t="str">
        <f ca="1">IF(OFFSET($G$179,SUM($C$2:$C4)-1,COLUMNS($E4:BC4)+1)=0,"",OFFSET($G$179,SUM($C$2:$C4)-1,COLUMNS($E4:BC4)+1))</f>
        <v/>
      </c>
      <c r="BD4" t="str">
        <f ca="1">IF(OFFSET($G$179,SUM($C$2:$C4)-1,COLUMNS($E4:BD4)+1)=0,"",OFFSET($G$179,SUM($C$2:$C4)-1,COLUMNS($E4:BD4)+1))</f>
        <v/>
      </c>
      <c r="BE4" t="str">
        <f ca="1">IF(OFFSET($G$179,SUM($C$2:$C4)-1,COLUMNS($E4:BE4)+1)=0,"",OFFSET($G$179,SUM($C$2:$C4)-1,COLUMNS($E4:BE4)+1))</f>
        <v/>
      </c>
      <c r="BF4" t="str">
        <f ca="1">IF(OFFSET($G$179,SUM($C$2:$C4)-1,COLUMNS($E4:BF4)+1)=0,"",OFFSET($G$179,SUM($C$2:$C4)-1,COLUMNS($E4:BF4)+1))</f>
        <v/>
      </c>
      <c r="BG4" t="str">
        <f ca="1">IF(OFFSET($G$179,SUM($C$2:$C4)-1,COLUMNS($E4:BG4)+1)=0,"",OFFSET($G$179,SUM($C$2:$C4)-1,COLUMNS($E4:BG4)+1))</f>
        <v/>
      </c>
      <c r="BH4" t="str">
        <f ca="1">IF(OFFSET($G$179,SUM($C$2:$C4)-1,COLUMNS($E4:BH4)+1)=0,"",OFFSET($G$179,SUM($C$2:$C4)-1,COLUMNS($E4:BH4)+1))</f>
        <v/>
      </c>
      <c r="BI4" t="str">
        <f ca="1">IF(OFFSET($G$179,SUM($C$2:$C4)-1,COLUMNS($E4:BI4)+1)=0,"",OFFSET($G$179,SUM($C$2:$C4)-1,COLUMNS($E4:BI4)+1))</f>
        <v/>
      </c>
      <c r="BJ4" t="str">
        <f ca="1">IF(OFFSET($G$179,SUM($C$2:$C4)-1,COLUMNS($E4:BJ4)+1)=0,"",OFFSET($G$179,SUM($C$2:$C4)-1,COLUMNS($E4:BJ4)+1))</f>
        <v/>
      </c>
      <c r="BK4" t="str">
        <f ca="1">IF(OFFSET($G$179,SUM($C$2:$C4)-1,COLUMNS($E4:BK4)+1)=0,"",OFFSET($G$179,SUM($C$2:$C4)-1,COLUMNS($E4:BK4)+1))</f>
        <v/>
      </c>
      <c r="BL4" t="str">
        <f ca="1">IF(OFFSET($G$179,SUM($C$2:$C4)-1,COLUMNS($E4:BL4)+1)=0,"",OFFSET($G$179,SUM($C$2:$C4)-1,COLUMNS($E4:BL4)+1))</f>
        <v/>
      </c>
      <c r="BM4" t="str">
        <f ca="1">IF(OFFSET($G$179,SUM($C$2:$C4)-1,COLUMNS($E4:BM4)+1)=0,"",OFFSET($G$179,SUM($C$2:$C4)-1,COLUMNS($E4:BM4)+1))</f>
        <v/>
      </c>
      <c r="BN4" t="str">
        <f ca="1">IF(OFFSET($G$179,SUM($C$2:$C4)-1,COLUMNS($E4:BN4)+1)=0,"",OFFSET($G$179,SUM($C$2:$C4)-1,COLUMNS($E4:BN4)+1))</f>
        <v/>
      </c>
      <c r="BO4" t="str">
        <f ca="1">IF(OFFSET($G$179,SUM($C$2:$C4)-1,COLUMNS($E4:BO4)+1)=0,"",OFFSET($G$179,SUM($C$2:$C4)-1,COLUMNS($E4:BO4)+1))</f>
        <v/>
      </c>
      <c r="BP4" t="str">
        <f ca="1">IF(OFFSET($G$179,SUM($C$2:$C4)-1,COLUMNS($E4:BP4)+1)=0,"",OFFSET($G$179,SUM($C$2:$C4)-1,COLUMNS($E4:BP4)+1))</f>
        <v/>
      </c>
      <c r="BQ4" t="str">
        <f ca="1">IF(OFFSET($G$179,SUM($C$2:$C4)-1,COLUMNS($E4:BQ4)+1)=0,"",OFFSET($G$179,SUM($C$2:$C4)-1,COLUMNS($E4:BQ4)+1))</f>
        <v/>
      </c>
      <c r="BR4" t="str">
        <f ca="1">IF(OFFSET($G$179,SUM($C$2:$C4)-1,COLUMNS($E4:BR4)+1)=0,"",OFFSET($G$179,SUM($C$2:$C4)-1,COLUMNS($E4:BR4)+1))</f>
        <v/>
      </c>
      <c r="BS4" t="str">
        <f ca="1">IF(OFFSET($G$179,SUM($C$2:$C4)-1,COLUMNS($E4:BS4)+1)=0,"",OFFSET($G$179,SUM($C$2:$C4)-1,COLUMNS($E4:BS4)+1))</f>
        <v/>
      </c>
      <c r="BT4" t="str">
        <f ca="1">IF(OFFSET($G$179,SUM($C$2:$C4)-1,COLUMNS($E4:BT4)+1)=0,"",OFFSET($G$179,SUM($C$2:$C4)-1,COLUMNS($E4:BT4)+1))</f>
        <v/>
      </c>
      <c r="BU4" t="str">
        <f ca="1">IF(OFFSET($G$179,SUM($C$2:$C4)-1,COLUMNS($E4:BU4)+1)=0,"",OFFSET($G$179,SUM($C$2:$C4)-1,COLUMNS($E4:BU4)+1))</f>
        <v/>
      </c>
      <c r="BV4" t="str">
        <f ca="1">IF(OFFSET($G$179,SUM($C$2:$C4)-1,COLUMNS($E4:BV4)+1)=0,"",OFFSET($G$179,SUM($C$2:$C4)-1,COLUMNS($E4:BV4)+1))</f>
        <v/>
      </c>
      <c r="BW4" t="str">
        <f ca="1">IF(OFFSET($G$179,SUM($C$2:$C4)-1,COLUMNS($E4:BW4)+1)=0,"",OFFSET($G$179,SUM($C$2:$C4)-1,COLUMNS($E4:BW4)+1))</f>
        <v/>
      </c>
      <c r="BX4" t="str">
        <f ca="1">IF(OFFSET($G$179,SUM($C$2:$C4)-1,COLUMNS($E4:BX4)+1)=0,"",OFFSET($G$179,SUM($C$2:$C4)-1,COLUMNS($E4:BX4)+1))</f>
        <v/>
      </c>
      <c r="BY4" t="str">
        <f ca="1">IF(OFFSET($G$179,SUM($C$2:$C4)-1,COLUMNS($E4:BY4)+1)=0,"",OFFSET($G$179,SUM($C$2:$C4)-1,COLUMNS($E4:BY4)+1))</f>
        <v/>
      </c>
      <c r="BZ4" t="str">
        <f ca="1">IF(OFFSET($G$179,SUM($C$2:$C4)-1,COLUMNS($E4:BZ4)+1)=0,"",OFFSET($G$179,SUM($C$2:$C4)-1,COLUMNS($E4:BZ4)+1))</f>
        <v/>
      </c>
    </row>
    <row r="5" spans="3:78" x14ac:dyDescent="0.25">
      <c r="C5">
        <f t="shared" si="0"/>
        <v>0</v>
      </c>
      <c r="E5" t="str">
        <f t="shared" ref="E5" ca="1" si="4">E4</f>
        <v>Alayna Danner</v>
      </c>
      <c r="F5" t="str">
        <f t="shared" ref="F5" ca="1" si="5">SUBSTITUTE(SUBSTITUTE(SUBSTITUTE(SUBSTITUTE(SUBSTITUTE(LOWER(IF(LEFT(F4,3)="Box","",TRIM(F4))),"randomizer","")," ",""),"'","")," ",""),"-","")</f>
        <v>harvest</v>
      </c>
      <c r="G5" t="str">
        <f t="shared" ref="G5" ca="1" si="6">SUBSTITUTE(SUBSTITUTE(SUBSTITUTE(SUBSTITUTE(SUBSTITUTE(LOWER(IF(LEFT(G4,3)="Box","",TRIM(G4))),"randomizer","")," ",""),"'","")," ",""),"-","")</f>
        <v>hornofplenty</v>
      </c>
      <c r="H5" t="str">
        <f t="shared" ref="H5" ca="1" si="7">SUBSTITUTE(SUBSTITUTE(SUBSTITUTE(SUBSTITUTE(SUBSTITUTE(LOWER(IF(LEFT(H4,3)="Box","",TRIM(H4))),"randomizer","")," ",""),"'","")," ",""),"-","")</f>
        <v>duchess</v>
      </c>
      <c r="I5" t="str">
        <f t="shared" ref="I5" ca="1" si="8">SUBSTITUTE(SUBSTITUTE(SUBSTITUTE(SUBSTITUTE(SUBSTITUTE(LOWER(IF(LEFT(I4,3)="Box","",TRIM(I4))),"randomizer","")," ",""),"'","")," ",""),"-","")</f>
        <v>oasis</v>
      </c>
      <c r="J5" t="str">
        <f t="shared" ref="J5" ca="1" si="9">SUBSTITUTE(SUBSTITUTE(SUBSTITUTE(SUBSTITUTE(SUBSTITUTE(LOWER(IF(LEFT(J4,3)="Box","",TRIM(J4))),"randomizer","")," ",""),"'","")," ",""),"-","")</f>
        <v>spicemerchant</v>
      </c>
      <c r="K5" t="str">
        <f t="shared" ref="K5" ca="1" si="10">SUBSTITUTE(SUBSTITUTE(SUBSTITUTE(SUBSTITUTE(SUBSTITUTE(LOWER(IF(LEFT(K4,3)="Box","",TRIM(K4))),"randomizer","")," ",""),"'","")," ",""),"-","")</f>
        <v>damenatalie</v>
      </c>
      <c r="L5" t="str">
        <f t="shared" ref="L5" ca="1" si="11">SUBSTITUTE(SUBSTITUTE(SUBSTITUTE(SUBSTITUTE(SUBSTITUTE(LOWER(IF(LEFT(L4,3)="Box","",TRIM(L4))),"randomizer","")," ",""),"'","")," ",""),"-","")</f>
        <v>mystic</v>
      </c>
      <c r="M5" t="str">
        <f t="shared" ref="M5" ca="1" si="12">SUBSTITUTE(SUBSTITUTE(SUBSTITUTE(SUBSTITUTE(SUBSTITUTE(LOWER(IF(LEFT(M4,3)="Box","",TRIM(M4))),"randomizer","")," ",""),"'","")," ",""),"-","")</f>
        <v>advisor</v>
      </c>
      <c r="N5" t="str">
        <f t="shared" ref="N5" ca="1" si="13">SUBSTITUTE(SUBSTITUTE(SUBSTITUTE(SUBSTITUTE(SUBSTITUTE(LOWER(IF(LEFT(N4,3)="Box","",TRIM(N4))),"randomizer","")," ",""),"'","")," ",""),"-","")</f>
        <v>soothsayer</v>
      </c>
      <c r="O5" t="str">
        <f t="shared" ref="O5" ca="1" si="14">SUBSTITUTE(SUBSTITUTE(SUBSTITUTE(SUBSTITUTE(SUBSTITUTE(LOWER(IF(LEFT(O4,3)="Box","",TRIM(O4))),"randomizer","")," ",""),"'","")," ",""),"-","")</f>
        <v>page</v>
      </c>
      <c r="P5" t="str">
        <f t="shared" ref="P5" ca="1" si="15">SUBSTITUTE(SUBSTITUTE(SUBSTITUTE(SUBSTITUTE(SUBSTITUTE(LOWER(IF(LEFT(P4,3)="Box","",TRIM(P4))),"randomizer","")," ",""),"'","")," ",""),"-","")</f>
        <v>treasurehunter</v>
      </c>
      <c r="Q5" t="str">
        <f t="shared" ref="Q5" ca="1" si="16">SUBSTITUTE(SUBSTITUTE(SUBSTITUTE(SUBSTITUTE(SUBSTITUTE(LOWER(IF(LEFT(Q4,3)="Box","",TRIM(Q4))),"randomizer","")," ",""),"'","")," ",""),"-","")</f>
        <v>warrior</v>
      </c>
      <c r="R5" t="str">
        <f t="shared" ref="R5" ca="1" si="17">SUBSTITUTE(SUBSTITUTE(SUBSTITUTE(SUBSTITUTE(SUBSTITUTE(LOWER(IF(LEFT(R4,3)="Box","",TRIM(R4))),"randomizer","")," ",""),"'","")," ",""),"-","")</f>
        <v>hero</v>
      </c>
      <c r="S5" t="str">
        <f t="shared" ref="S5" ca="1" si="18">SUBSTITUTE(SUBSTITUTE(SUBSTITUTE(SUBSTITUTE(SUBSTITUTE(LOWER(IF(LEFT(S4,3)="Box","",TRIM(S4))),"randomizer","")," ",""),"'","")," ",""),"-","")</f>
        <v>champion</v>
      </c>
      <c r="T5" t="str">
        <f t="shared" ref="T5" ca="1" si="19">SUBSTITUTE(SUBSTITUTE(SUBSTITUTE(SUBSTITUTE(SUBSTITUTE(LOWER(IF(LEFT(T4,3)="Box","",TRIM(T4))),"randomizer","")," ",""),"'","")," ",""),"-","")</f>
        <v>royalblacksmith</v>
      </c>
      <c r="U5" t="str">
        <f t="shared" ref="U5" ca="1" si="20">SUBSTITUTE(SUBSTITUTE(SUBSTITUTE(SUBSTITUTE(SUBSTITUTE(LOWER(IF(LEFT(U4,3)="Box","",TRIM(U4))),"randomizer","")," ",""),"'","")," ",""),"-","")</f>
        <v>groundskeeper</v>
      </c>
      <c r="V5" s="3" t="s">
        <v>1758</v>
      </c>
      <c r="W5" t="str">
        <f t="shared" ref="W5" ca="1" si="21">SUBSTITUTE(SUBSTITUTE(SUBSTITUTE(SUBSTITUTE(SUBSTITUTE(LOWER(IF(LEFT(W4,3)="Box","",TRIM(W4))),"randomizer","")," ",""),"'","")," ",""),"-","")</f>
        <v/>
      </c>
      <c r="X5" t="str">
        <f t="shared" ref="X5" ca="1" si="22">SUBSTITUTE(SUBSTITUTE(SUBSTITUTE(SUBSTITUTE(SUBSTITUTE(LOWER(IF(LEFT(X4,3)="Box","",TRIM(X4))),"randomizer","")," ",""),"'","")," ",""),"-","")</f>
        <v/>
      </c>
      <c r="Y5" t="str">
        <f t="shared" ref="Y5" ca="1" si="23">SUBSTITUTE(SUBSTITUTE(SUBSTITUTE(SUBSTITUTE(SUBSTITUTE(LOWER(IF(LEFT(Y4,3)="Box","",TRIM(Y4))),"randomizer","")," ",""),"'","")," ",""),"-","")</f>
        <v/>
      </c>
      <c r="Z5" t="str">
        <f t="shared" ref="Z5" ca="1" si="24">SUBSTITUTE(SUBSTITUTE(SUBSTITUTE(SUBSTITUTE(SUBSTITUTE(LOWER(IF(LEFT(Z4,3)="Box","",TRIM(Z4))),"randomizer","")," ",""),"'","")," ",""),"-","")</f>
        <v/>
      </c>
      <c r="AA5" t="str">
        <f t="shared" ref="AA5" ca="1" si="25">SUBSTITUTE(SUBSTITUTE(SUBSTITUTE(SUBSTITUTE(SUBSTITUTE(LOWER(IF(LEFT(AA4,3)="Box","",TRIM(AA4))),"randomizer","")," ",""),"'","")," ",""),"-","")</f>
        <v/>
      </c>
      <c r="AB5" t="str">
        <f t="shared" ref="AB5" ca="1" si="26">SUBSTITUTE(SUBSTITUTE(SUBSTITUTE(SUBSTITUTE(SUBSTITUTE(LOWER(IF(LEFT(AB4,3)="Box","",TRIM(AB4))),"randomizer","")," ",""),"'","")," ",""),"-","")</f>
        <v/>
      </c>
      <c r="AC5" t="str">
        <f t="shared" ref="AC5" ca="1" si="27">SUBSTITUTE(SUBSTITUTE(SUBSTITUTE(SUBSTITUTE(SUBSTITUTE(LOWER(IF(LEFT(AC4,3)="Box","",TRIM(AC4))),"randomizer","")," ",""),"'","")," ",""),"-","")</f>
        <v/>
      </c>
      <c r="AD5" t="str">
        <f t="shared" ref="AD5" ca="1" si="28">SUBSTITUTE(SUBSTITUTE(SUBSTITUTE(SUBSTITUTE(SUBSTITUTE(LOWER(IF(LEFT(AD4,3)="Box","",TRIM(AD4))),"randomizer","")," ",""),"'","")," ",""),"-","")</f>
        <v/>
      </c>
      <c r="AE5" t="str">
        <f t="shared" ref="AE5" ca="1" si="29">SUBSTITUTE(SUBSTITUTE(SUBSTITUTE(SUBSTITUTE(SUBSTITUTE(LOWER(IF(LEFT(AE4,3)="Box","",TRIM(AE4))),"randomizer","")," ",""),"'","")," ",""),"-","")</f>
        <v/>
      </c>
      <c r="AF5" t="str">
        <f t="shared" ref="AF5" ca="1" si="30">SUBSTITUTE(SUBSTITUTE(SUBSTITUTE(SUBSTITUTE(SUBSTITUTE(LOWER(IF(LEFT(AF4,3)="Box","",TRIM(AF4))),"randomizer","")," ",""),"'","")," ",""),"-","")</f>
        <v/>
      </c>
      <c r="AG5" t="str">
        <f t="shared" ref="AG5" ca="1" si="31">SUBSTITUTE(SUBSTITUTE(SUBSTITUTE(SUBSTITUTE(SUBSTITUTE(LOWER(IF(LEFT(AG4,3)="Box","",TRIM(AG4))),"randomizer","")," ",""),"'","")," ",""),"-","")</f>
        <v/>
      </c>
      <c r="AH5" t="str">
        <f t="shared" ref="AH5" ca="1" si="32">SUBSTITUTE(SUBSTITUTE(SUBSTITUTE(SUBSTITUTE(SUBSTITUTE(LOWER(IF(LEFT(AH4,3)="Box","",TRIM(AH4))),"randomizer","")," ",""),"'","")," ",""),"-","")</f>
        <v/>
      </c>
      <c r="AI5" t="str">
        <f t="shared" ref="AI5" ca="1" si="33">SUBSTITUTE(SUBSTITUTE(SUBSTITUTE(SUBSTITUTE(SUBSTITUTE(LOWER(IF(LEFT(AI4,3)="Box","",TRIM(AI4))),"randomizer","")," ",""),"'","")," ",""),"-","")</f>
        <v/>
      </c>
      <c r="AJ5" t="str">
        <f t="shared" ref="AJ5" ca="1" si="34">SUBSTITUTE(SUBSTITUTE(SUBSTITUTE(SUBSTITUTE(SUBSTITUTE(LOWER(IF(LEFT(AJ4,3)="Box","",TRIM(AJ4))),"randomizer","")," ",""),"'","")," ",""),"-","")</f>
        <v/>
      </c>
      <c r="AK5" t="str">
        <f t="shared" ref="AK5" ca="1" si="35">SUBSTITUTE(SUBSTITUTE(SUBSTITUTE(SUBSTITUTE(SUBSTITUTE(LOWER(IF(LEFT(AK4,3)="Box","",TRIM(AK4))),"randomizer","")," ",""),"'","")," ",""),"-","")</f>
        <v/>
      </c>
      <c r="AL5" t="str">
        <f t="shared" ref="AL5" ca="1" si="36">SUBSTITUTE(SUBSTITUTE(SUBSTITUTE(SUBSTITUTE(SUBSTITUTE(LOWER(IF(LEFT(AL4,3)="Box","",TRIM(AL4))),"randomizer","")," ",""),"'","")," ",""),"-","")</f>
        <v/>
      </c>
      <c r="AM5" t="str">
        <f t="shared" ref="AM5" ca="1" si="37">SUBSTITUTE(SUBSTITUTE(SUBSTITUTE(SUBSTITUTE(SUBSTITUTE(LOWER(IF(LEFT(AM4,3)="Box","",TRIM(AM4))),"randomizer","")," ",""),"'","")," ",""),"-","")</f>
        <v/>
      </c>
      <c r="AN5" t="str">
        <f t="shared" ref="AN5" ca="1" si="38">SUBSTITUTE(SUBSTITUTE(SUBSTITUTE(SUBSTITUTE(SUBSTITUTE(LOWER(IF(LEFT(AN4,3)="Box","",TRIM(AN4))),"randomizer","")," ",""),"'","")," ",""),"-","")</f>
        <v/>
      </c>
      <c r="AO5" t="str">
        <f t="shared" ref="AO5" ca="1" si="39">SUBSTITUTE(SUBSTITUTE(SUBSTITUTE(SUBSTITUTE(SUBSTITUTE(LOWER(IF(LEFT(AO4,3)="Box","",TRIM(AO4))),"randomizer","")," ",""),"'","")," ",""),"-","")</f>
        <v/>
      </c>
      <c r="AP5" t="str">
        <f t="shared" ref="AP5" ca="1" si="40">SUBSTITUTE(SUBSTITUTE(SUBSTITUTE(SUBSTITUTE(SUBSTITUTE(LOWER(IF(LEFT(AP4,3)="Box","",TRIM(AP4))),"randomizer","")," ",""),"'","")," ",""),"-","")</f>
        <v/>
      </c>
      <c r="AQ5" t="str">
        <f t="shared" ref="AQ5" ca="1" si="41">SUBSTITUTE(SUBSTITUTE(SUBSTITUTE(SUBSTITUTE(SUBSTITUTE(LOWER(IF(LEFT(AQ4,3)="Box","",TRIM(AQ4))),"randomizer","")," ",""),"'","")," ",""),"-","")</f>
        <v/>
      </c>
      <c r="AR5" t="str">
        <f t="shared" ref="AR5" ca="1" si="42">SUBSTITUTE(SUBSTITUTE(SUBSTITUTE(SUBSTITUTE(SUBSTITUTE(LOWER(IF(LEFT(AR4,3)="Box","",TRIM(AR4))),"randomizer","")," ",""),"'","")," ",""),"-","")</f>
        <v/>
      </c>
      <c r="AS5" t="str">
        <f t="shared" ref="AS5" ca="1" si="43">SUBSTITUTE(SUBSTITUTE(SUBSTITUTE(SUBSTITUTE(SUBSTITUTE(LOWER(IF(LEFT(AS4,3)="Box","",TRIM(AS4))),"randomizer","")," ",""),"'","")," ",""),"-","")</f>
        <v/>
      </c>
      <c r="AT5" t="str">
        <f t="shared" ref="AT5" ca="1" si="44">SUBSTITUTE(SUBSTITUTE(SUBSTITUTE(SUBSTITUTE(SUBSTITUTE(LOWER(IF(LEFT(AT4,3)="Box","",TRIM(AT4))),"randomizer","")," ",""),"'","")," ",""),"-","")</f>
        <v/>
      </c>
      <c r="AU5" t="str">
        <f t="shared" ref="AU5" ca="1" si="45">SUBSTITUTE(SUBSTITUTE(SUBSTITUTE(SUBSTITUTE(SUBSTITUTE(LOWER(IF(LEFT(AU4,3)="Box","",TRIM(AU4))),"randomizer","")," ",""),"'","")," ",""),"-","")</f>
        <v/>
      </c>
      <c r="AV5" t="str">
        <f t="shared" ref="AV5" ca="1" si="46">SUBSTITUTE(SUBSTITUTE(SUBSTITUTE(SUBSTITUTE(SUBSTITUTE(LOWER(IF(LEFT(AV4,3)="Box","",TRIM(AV4))),"randomizer","")," ",""),"'","")," ",""),"-","")</f>
        <v/>
      </c>
      <c r="AW5" t="str">
        <f t="shared" ref="AW5" ca="1" si="47">SUBSTITUTE(SUBSTITUTE(SUBSTITUTE(SUBSTITUTE(SUBSTITUTE(LOWER(IF(LEFT(AW4,3)="Box","",TRIM(AW4))),"randomizer","")," ",""),"'","")," ",""),"-","")</f>
        <v/>
      </c>
      <c r="AX5" t="str">
        <f t="shared" ref="AX5" ca="1" si="48">SUBSTITUTE(SUBSTITUTE(SUBSTITUTE(SUBSTITUTE(SUBSTITUTE(LOWER(IF(LEFT(AX4,3)="Box","",TRIM(AX4))),"randomizer","")," ",""),"'","")," ",""),"-","")</f>
        <v/>
      </c>
      <c r="AY5" t="str">
        <f t="shared" ref="AY5" ca="1" si="49">SUBSTITUTE(SUBSTITUTE(SUBSTITUTE(SUBSTITUTE(SUBSTITUTE(LOWER(IF(LEFT(AY4,3)="Box","",TRIM(AY4))),"randomizer","")," ",""),"'","")," ",""),"-","")</f>
        <v/>
      </c>
      <c r="AZ5" t="str">
        <f t="shared" ref="AZ5" ca="1" si="50">SUBSTITUTE(SUBSTITUTE(SUBSTITUTE(SUBSTITUTE(SUBSTITUTE(LOWER(IF(LEFT(AZ4,3)="Box","",TRIM(AZ4))),"randomizer","")," ",""),"'","")," ",""),"-","")</f>
        <v/>
      </c>
      <c r="BA5" t="str">
        <f t="shared" ref="BA5" ca="1" si="51">SUBSTITUTE(SUBSTITUTE(SUBSTITUTE(SUBSTITUTE(SUBSTITUTE(LOWER(IF(LEFT(BA4,3)="Box","",TRIM(BA4))),"randomizer","")," ",""),"'","")," ",""),"-","")</f>
        <v/>
      </c>
      <c r="BB5" t="str">
        <f t="shared" ref="BB5" ca="1" si="52">SUBSTITUTE(SUBSTITUTE(SUBSTITUTE(SUBSTITUTE(SUBSTITUTE(LOWER(IF(LEFT(BB4,3)="Box","",TRIM(BB4))),"randomizer","")," ",""),"'","")," ",""),"-","")</f>
        <v/>
      </c>
      <c r="BC5" t="str">
        <f t="shared" ref="BC5" ca="1" si="53">SUBSTITUTE(SUBSTITUTE(SUBSTITUTE(SUBSTITUTE(SUBSTITUTE(LOWER(IF(LEFT(BC4,3)="Box","",TRIM(BC4))),"randomizer","")," ",""),"'","")," ",""),"-","")</f>
        <v/>
      </c>
      <c r="BD5" t="str">
        <f t="shared" ref="BD5" ca="1" si="54">SUBSTITUTE(SUBSTITUTE(SUBSTITUTE(SUBSTITUTE(SUBSTITUTE(LOWER(IF(LEFT(BD4,3)="Box","",TRIM(BD4))),"randomizer","")," ",""),"'","")," ",""),"-","")</f>
        <v/>
      </c>
      <c r="BE5" t="str">
        <f t="shared" ref="BE5" ca="1" si="55">SUBSTITUTE(SUBSTITUTE(SUBSTITUTE(SUBSTITUTE(SUBSTITUTE(LOWER(IF(LEFT(BE4,3)="Box","",TRIM(BE4))),"randomizer","")," ",""),"'","")," ",""),"-","")</f>
        <v/>
      </c>
      <c r="BF5" t="str">
        <f t="shared" ref="BF5" ca="1" si="56">SUBSTITUTE(SUBSTITUTE(SUBSTITUTE(SUBSTITUTE(SUBSTITUTE(LOWER(IF(LEFT(BF4,3)="Box","",TRIM(BF4))),"randomizer","")," ",""),"'","")," ",""),"-","")</f>
        <v/>
      </c>
      <c r="BG5" t="str">
        <f t="shared" ref="BG5" ca="1" si="57">SUBSTITUTE(SUBSTITUTE(SUBSTITUTE(SUBSTITUTE(SUBSTITUTE(LOWER(IF(LEFT(BG4,3)="Box","",TRIM(BG4))),"randomizer","")," ",""),"'","")," ",""),"-","")</f>
        <v/>
      </c>
      <c r="BH5" t="str">
        <f t="shared" ref="BH5" ca="1" si="58">SUBSTITUTE(SUBSTITUTE(SUBSTITUTE(SUBSTITUTE(SUBSTITUTE(LOWER(IF(LEFT(BH4,3)="Box","",TRIM(BH4))),"randomizer","")," ",""),"'","")," ",""),"-","")</f>
        <v/>
      </c>
      <c r="BI5" t="str">
        <f t="shared" ref="BI5" ca="1" si="59">SUBSTITUTE(SUBSTITUTE(SUBSTITUTE(SUBSTITUTE(SUBSTITUTE(LOWER(IF(LEFT(BI4,3)="Box","",TRIM(BI4))),"randomizer","")," ",""),"'","")," ",""),"-","")</f>
        <v/>
      </c>
      <c r="BJ5" t="str">
        <f t="shared" ref="BJ5" ca="1" si="60">SUBSTITUTE(SUBSTITUTE(SUBSTITUTE(SUBSTITUTE(SUBSTITUTE(LOWER(IF(LEFT(BJ4,3)="Box","",TRIM(BJ4))),"randomizer","")," ",""),"'","")," ",""),"-","")</f>
        <v/>
      </c>
      <c r="BK5" t="str">
        <f t="shared" ref="BK5" ca="1" si="61">SUBSTITUTE(SUBSTITUTE(SUBSTITUTE(SUBSTITUTE(SUBSTITUTE(LOWER(IF(LEFT(BK4,3)="Box","",TRIM(BK4))),"randomizer","")," ",""),"'","")," ",""),"-","")</f>
        <v/>
      </c>
      <c r="BL5" t="str">
        <f t="shared" ref="BL5" ca="1" si="62">SUBSTITUTE(SUBSTITUTE(SUBSTITUTE(SUBSTITUTE(SUBSTITUTE(LOWER(IF(LEFT(BL4,3)="Box","",TRIM(BL4))),"randomizer","")," ",""),"'","")," ",""),"-","")</f>
        <v/>
      </c>
      <c r="BM5" t="str">
        <f t="shared" ref="BM5" ca="1" si="63">SUBSTITUTE(SUBSTITUTE(SUBSTITUTE(SUBSTITUTE(SUBSTITUTE(LOWER(IF(LEFT(BM4,3)="Box","",TRIM(BM4))),"randomizer","")," ",""),"'","")," ",""),"-","")</f>
        <v/>
      </c>
      <c r="BN5" t="str">
        <f t="shared" ref="BN5" ca="1" si="64">SUBSTITUTE(SUBSTITUTE(SUBSTITUTE(SUBSTITUTE(SUBSTITUTE(LOWER(IF(LEFT(BN4,3)="Box","",TRIM(BN4))),"randomizer","")," ",""),"'","")," ",""),"-","")</f>
        <v/>
      </c>
      <c r="BO5" t="str">
        <f t="shared" ref="BO5" ca="1" si="65">SUBSTITUTE(SUBSTITUTE(SUBSTITUTE(SUBSTITUTE(SUBSTITUTE(LOWER(IF(LEFT(BO4,3)="Box","",TRIM(BO4))),"randomizer","")," ",""),"'","")," ",""),"-","")</f>
        <v/>
      </c>
      <c r="BP5" t="str">
        <f t="shared" ref="BP5" ca="1" si="66">SUBSTITUTE(SUBSTITUTE(SUBSTITUTE(SUBSTITUTE(SUBSTITUTE(LOWER(IF(LEFT(BP4,3)="Box","",TRIM(BP4))),"randomizer","")," ",""),"'","")," ",""),"-","")</f>
        <v/>
      </c>
      <c r="BQ5" t="str">
        <f t="shared" ref="BQ5" ca="1" si="67">SUBSTITUTE(SUBSTITUTE(SUBSTITUTE(SUBSTITUTE(SUBSTITUTE(LOWER(IF(LEFT(BQ4,3)="Box","",TRIM(BQ4))),"randomizer","")," ",""),"'","")," ",""),"-","")</f>
        <v/>
      </c>
      <c r="BR5" t="str">
        <f t="shared" ref="BR5" ca="1" si="68">SUBSTITUTE(SUBSTITUTE(SUBSTITUTE(SUBSTITUTE(SUBSTITUTE(LOWER(IF(LEFT(BR4,3)="Box","",TRIM(BR4))),"randomizer","")," ",""),"'","")," ",""),"-","")</f>
        <v/>
      </c>
      <c r="BS5" t="str">
        <f t="shared" ref="BS5" ca="1" si="69">SUBSTITUTE(SUBSTITUTE(SUBSTITUTE(SUBSTITUTE(SUBSTITUTE(LOWER(IF(LEFT(BS4,3)="Box","",TRIM(BS4))),"randomizer","")," ",""),"'","")," ",""),"-","")</f>
        <v/>
      </c>
      <c r="BT5" t="str">
        <f t="shared" ref="BT5" ca="1" si="70">SUBSTITUTE(SUBSTITUTE(SUBSTITUTE(SUBSTITUTE(SUBSTITUTE(LOWER(IF(LEFT(BT4,3)="Box","",TRIM(BT4))),"randomizer","")," ",""),"'","")," ",""),"-","")</f>
        <v/>
      </c>
      <c r="BU5" t="str">
        <f t="shared" ref="BU5" ca="1" si="71">SUBSTITUTE(SUBSTITUTE(SUBSTITUTE(SUBSTITUTE(SUBSTITUTE(LOWER(IF(LEFT(BU4,3)="Box","",TRIM(BU4))),"randomizer","")," ",""),"'","")," ",""),"-","")</f>
        <v/>
      </c>
      <c r="BV5" t="str">
        <f t="shared" ref="BV5" ca="1" si="72">SUBSTITUTE(SUBSTITUTE(SUBSTITUTE(SUBSTITUTE(SUBSTITUTE(LOWER(IF(LEFT(BV4,3)="Box","",TRIM(BV4))),"randomizer","")," ",""),"'","")," ",""),"-","")</f>
        <v/>
      </c>
      <c r="BW5" t="str">
        <f t="shared" ref="BW5" ca="1" si="73">SUBSTITUTE(SUBSTITUTE(SUBSTITUTE(SUBSTITUTE(SUBSTITUTE(LOWER(IF(LEFT(BW4,3)="Box","",TRIM(BW4))),"randomizer","")," ",""),"'","")," ",""),"-","")</f>
        <v/>
      </c>
      <c r="BX5" t="str">
        <f t="shared" ref="BX5" ca="1" si="74">SUBSTITUTE(SUBSTITUTE(SUBSTITUTE(SUBSTITUTE(SUBSTITUTE(LOWER(IF(LEFT(BX4,3)="Box","",TRIM(BX4))),"randomizer","")," ",""),"'","")," ",""),"-","")</f>
        <v/>
      </c>
      <c r="BY5" t="str">
        <f t="shared" ref="BY5" ca="1" si="75">SUBSTITUTE(SUBSTITUTE(SUBSTITUTE(SUBSTITUTE(SUBSTITUTE(LOWER(IF(LEFT(BY4,3)="Box","",TRIM(BY4))),"randomizer","")," ",""),"'","")," ",""),"-","")</f>
        <v/>
      </c>
      <c r="BZ5" t="str">
        <f t="shared" ref="BZ5" ca="1" si="76">SUBSTITUTE(SUBSTITUTE(SUBSTITUTE(SUBSTITUTE(SUBSTITUTE(LOWER(IF(LEFT(BZ4,3)="Box","",TRIM(BZ4))),"randomizer","")," ",""),"'","")," ",""),"-","")</f>
        <v/>
      </c>
    </row>
    <row r="6" spans="3:78" x14ac:dyDescent="0.25">
      <c r="C6">
        <f t="shared" si="0"/>
        <v>1</v>
      </c>
      <c r="E6" t="str">
        <f ca="1">OFFSET($G$179,SUM(C$2:C6)-1,0)</f>
        <v>Alejandro Gutiérrez Franco</v>
      </c>
      <c r="F6" t="str">
        <f ca="1">IF(OFFSET($G$179,SUM($C$2:$C6)-1,COLUMNS($E6:F6)+1)=0,"",OFFSET($G$179,SUM($C$2:$C6)-1,COLUMNS($E6:F6)+1))</f>
        <v>Ambassador</v>
      </c>
      <c r="G6" t="str">
        <f ca="1">IF(OFFSET($G$179,SUM($C$2:$C6)-1,COLUMNS($E6:G6)+1)=0,"",OFFSET($G$179,SUM($C$2:$C6)-1,COLUMNS($E6:G6)+1))</f>
        <v xml:space="preserve"> Lookout</v>
      </c>
      <c r="H6" t="str">
        <f ca="1">IF(OFFSET($G$179,SUM($C$2:$C6)-1,COLUMNS($E6:H6)+1)=0,"",OFFSET($G$179,SUM($C$2:$C6)-1,COLUMNS($E6:H6)+1))</f>
        <v/>
      </c>
      <c r="I6" t="str">
        <f ca="1">IF(OFFSET($G$179,SUM($C$2:$C6)-1,COLUMNS($E6:I6)+1)=0,"",OFFSET($G$179,SUM($C$2:$C6)-1,COLUMNS($E6:I6)+1))</f>
        <v/>
      </c>
      <c r="J6" t="str">
        <f ca="1">IF(OFFSET($G$179,SUM($C$2:$C6)-1,COLUMNS($E6:J6)+1)=0,"",OFFSET($G$179,SUM($C$2:$C6)-1,COLUMNS($E6:J6)+1))</f>
        <v/>
      </c>
      <c r="K6" t="str">
        <f ca="1">IF(OFFSET($G$179,SUM($C$2:$C6)-1,COLUMNS($E6:K6)+1)=0,"",OFFSET($G$179,SUM($C$2:$C6)-1,COLUMNS($E6:K6)+1))</f>
        <v/>
      </c>
      <c r="L6" t="str">
        <f ca="1">IF(OFFSET($G$179,SUM($C$2:$C6)-1,COLUMNS($E6:L6)+1)=0,"",OFFSET($G$179,SUM($C$2:$C6)-1,COLUMNS($E6:L6)+1))</f>
        <v/>
      </c>
      <c r="M6" t="str">
        <f ca="1">IF(OFFSET($G$179,SUM($C$2:$C6)-1,COLUMNS($E6:M6)+1)=0,"",OFFSET($G$179,SUM($C$2:$C6)-1,COLUMNS($E6:M6)+1))</f>
        <v/>
      </c>
      <c r="N6" t="str">
        <f ca="1">IF(OFFSET($G$179,SUM($C$2:$C6)-1,COLUMNS($E6:N6)+1)=0,"",OFFSET($G$179,SUM($C$2:$C6)-1,COLUMNS($E6:N6)+1))</f>
        <v/>
      </c>
      <c r="O6" t="str">
        <f ca="1">IF(OFFSET($G$179,SUM($C$2:$C6)-1,COLUMNS($E6:O6)+1)=0,"",OFFSET($G$179,SUM($C$2:$C6)-1,COLUMNS($E6:O6)+1))</f>
        <v/>
      </c>
      <c r="P6" t="str">
        <f ca="1">IF(OFFSET($G$179,SUM($C$2:$C6)-1,COLUMNS($E6:P6)+1)=0,"",OFFSET($G$179,SUM($C$2:$C6)-1,COLUMNS($E6:P6)+1))</f>
        <v/>
      </c>
      <c r="Q6" t="str">
        <f ca="1">IF(OFFSET($G$179,SUM($C$2:$C6)-1,COLUMNS($E6:Q6)+1)=0,"",OFFSET($G$179,SUM($C$2:$C6)-1,COLUMNS($E6:Q6)+1))</f>
        <v/>
      </c>
      <c r="R6" t="str">
        <f ca="1">IF(OFFSET($G$179,SUM($C$2:$C6)-1,COLUMNS($E6:R6)+1)=0,"",OFFSET($G$179,SUM($C$2:$C6)-1,COLUMNS($E6:R6)+1))</f>
        <v/>
      </c>
      <c r="S6" t="str">
        <f ca="1">IF(OFFSET($G$179,SUM($C$2:$C6)-1,COLUMNS($E6:S6)+1)=0,"",OFFSET($G$179,SUM($C$2:$C6)-1,COLUMNS($E6:S6)+1))</f>
        <v/>
      </c>
      <c r="T6" t="str">
        <f ca="1">IF(OFFSET($G$179,SUM($C$2:$C6)-1,COLUMNS($E6:T6)+1)=0,"",OFFSET($G$179,SUM($C$2:$C6)-1,COLUMNS($E6:T6)+1))</f>
        <v/>
      </c>
      <c r="U6" t="str">
        <f ca="1">IF(OFFSET($G$179,SUM($C$2:$C6)-1,COLUMNS($E6:U6)+1)=0,"",OFFSET($G$179,SUM($C$2:$C6)-1,COLUMNS($E6:U6)+1))</f>
        <v/>
      </c>
      <c r="V6" t="str">
        <f ca="1">IF(OFFSET($G$179,SUM($C$2:$C6)-1,COLUMNS($E6:V6)+1)=0,"",OFFSET($G$179,SUM($C$2:$C6)-1,COLUMNS($E6:V6)+1))</f>
        <v/>
      </c>
      <c r="W6" t="str">
        <f ca="1">IF(OFFSET($G$179,SUM($C$2:$C6)-1,COLUMNS($E6:W6)+1)=0,"",OFFSET($G$179,SUM($C$2:$C6)-1,COLUMNS($E6:W6)+1))</f>
        <v/>
      </c>
      <c r="X6" t="str">
        <f ca="1">IF(OFFSET($G$179,SUM($C$2:$C6)-1,COLUMNS($E6:X6)+1)=0,"",OFFSET($G$179,SUM($C$2:$C6)-1,COLUMNS($E6:X6)+1))</f>
        <v/>
      </c>
      <c r="Y6" t="str">
        <f ca="1">IF(OFFSET($G$179,SUM($C$2:$C6)-1,COLUMNS($E6:Y6)+1)=0,"",OFFSET($G$179,SUM($C$2:$C6)-1,COLUMNS($E6:Y6)+1))</f>
        <v/>
      </c>
      <c r="Z6" t="str">
        <f ca="1">IF(OFFSET($G$179,SUM($C$2:$C6)-1,COLUMNS($E6:Z6)+1)=0,"",OFFSET($G$179,SUM($C$2:$C6)-1,COLUMNS($E6:Z6)+1))</f>
        <v/>
      </c>
      <c r="AA6" t="str">
        <f ca="1">IF(OFFSET($G$179,SUM($C$2:$C6)-1,COLUMNS($E6:AA6)+1)=0,"",OFFSET($G$179,SUM($C$2:$C6)-1,COLUMNS($E6:AA6)+1))</f>
        <v/>
      </c>
      <c r="AB6" t="str">
        <f ca="1">IF(OFFSET($G$179,SUM($C$2:$C6)-1,COLUMNS($E6:AB6)+1)=0,"",OFFSET($G$179,SUM($C$2:$C6)-1,COLUMNS($E6:AB6)+1))</f>
        <v/>
      </c>
      <c r="AC6" t="str">
        <f ca="1">IF(OFFSET($G$179,SUM($C$2:$C6)-1,COLUMNS($E6:AC6)+1)=0,"",OFFSET($G$179,SUM($C$2:$C6)-1,COLUMNS($E6:AC6)+1))</f>
        <v/>
      </c>
      <c r="AD6" t="str">
        <f ca="1">IF(OFFSET($G$179,SUM($C$2:$C6)-1,COLUMNS($E6:AD6)+1)=0,"",OFFSET($G$179,SUM($C$2:$C6)-1,COLUMNS($E6:AD6)+1))</f>
        <v/>
      </c>
      <c r="AE6" t="str">
        <f ca="1">IF(OFFSET($G$179,SUM($C$2:$C6)-1,COLUMNS($E6:AE6)+1)=0,"",OFFSET($G$179,SUM($C$2:$C6)-1,COLUMNS($E6:AE6)+1))</f>
        <v/>
      </c>
      <c r="AF6" t="str">
        <f ca="1">IF(OFFSET($G$179,SUM($C$2:$C6)-1,COLUMNS($E6:AF6)+1)=0,"",OFFSET($G$179,SUM($C$2:$C6)-1,COLUMNS($E6:AF6)+1))</f>
        <v/>
      </c>
      <c r="AG6" t="str">
        <f ca="1">IF(OFFSET($G$179,SUM($C$2:$C6)-1,COLUMNS($E6:AG6)+1)=0,"",OFFSET($G$179,SUM($C$2:$C6)-1,COLUMNS($E6:AG6)+1))</f>
        <v/>
      </c>
      <c r="AH6" t="str">
        <f ca="1">IF(OFFSET($G$179,SUM($C$2:$C6)-1,COLUMNS($E6:AH6)+1)=0,"",OFFSET($G$179,SUM($C$2:$C6)-1,COLUMNS($E6:AH6)+1))</f>
        <v/>
      </c>
      <c r="AI6" t="str">
        <f ca="1">IF(OFFSET($G$179,SUM($C$2:$C6)-1,COLUMNS($E6:AI6)+1)=0,"",OFFSET($G$179,SUM($C$2:$C6)-1,COLUMNS($E6:AI6)+1))</f>
        <v/>
      </c>
      <c r="AJ6" t="str">
        <f ca="1">IF(OFFSET($G$179,SUM($C$2:$C6)-1,COLUMNS($E6:AJ6)+1)=0,"",OFFSET($G$179,SUM($C$2:$C6)-1,COLUMNS($E6:AJ6)+1))</f>
        <v/>
      </c>
      <c r="AK6" t="str">
        <f ca="1">IF(OFFSET($G$179,SUM($C$2:$C6)-1,COLUMNS($E6:AK6)+1)=0,"",OFFSET($G$179,SUM($C$2:$C6)-1,COLUMNS($E6:AK6)+1))</f>
        <v/>
      </c>
      <c r="AL6" t="str">
        <f ca="1">IF(OFFSET($G$179,SUM($C$2:$C6)-1,COLUMNS($E6:AL6)+1)=0,"",OFFSET($G$179,SUM($C$2:$C6)-1,COLUMNS($E6:AL6)+1))</f>
        <v/>
      </c>
      <c r="AM6" t="str">
        <f ca="1">IF(OFFSET($G$179,SUM($C$2:$C6)-1,COLUMNS($E6:AM6)+1)=0,"",OFFSET($G$179,SUM($C$2:$C6)-1,COLUMNS($E6:AM6)+1))</f>
        <v/>
      </c>
      <c r="AN6" t="str">
        <f ca="1">IF(OFFSET($G$179,SUM($C$2:$C6)-1,COLUMNS($E6:AN6)+1)=0,"",OFFSET($G$179,SUM($C$2:$C6)-1,COLUMNS($E6:AN6)+1))</f>
        <v/>
      </c>
      <c r="AO6" t="str">
        <f ca="1">IF(OFFSET($G$179,SUM($C$2:$C6)-1,COLUMNS($E6:AO6)+1)=0,"",OFFSET($G$179,SUM($C$2:$C6)-1,COLUMNS($E6:AO6)+1))</f>
        <v/>
      </c>
      <c r="AP6" t="str">
        <f ca="1">IF(OFFSET($G$179,SUM($C$2:$C6)-1,COLUMNS($E6:AP6)+1)=0,"",OFFSET($G$179,SUM($C$2:$C6)-1,COLUMNS($E6:AP6)+1))</f>
        <v/>
      </c>
      <c r="AQ6" t="str">
        <f ca="1">IF(OFFSET($G$179,SUM($C$2:$C6)-1,COLUMNS($E6:AQ6)+1)=0,"",OFFSET($G$179,SUM($C$2:$C6)-1,COLUMNS($E6:AQ6)+1))</f>
        <v/>
      </c>
      <c r="AR6" t="str">
        <f ca="1">IF(OFFSET($G$179,SUM($C$2:$C6)-1,COLUMNS($E6:AR6)+1)=0,"",OFFSET($G$179,SUM($C$2:$C6)-1,COLUMNS($E6:AR6)+1))</f>
        <v/>
      </c>
      <c r="AS6" t="str">
        <f ca="1">IF(OFFSET($G$179,SUM($C$2:$C6)-1,COLUMNS($E6:AS6)+1)=0,"",OFFSET($G$179,SUM($C$2:$C6)-1,COLUMNS($E6:AS6)+1))</f>
        <v/>
      </c>
      <c r="AT6" t="str">
        <f ca="1">IF(OFFSET($G$179,SUM($C$2:$C6)-1,COLUMNS($E6:AT6)+1)=0,"",OFFSET($G$179,SUM($C$2:$C6)-1,COLUMNS($E6:AT6)+1))</f>
        <v/>
      </c>
      <c r="AU6" t="str">
        <f ca="1">IF(OFFSET($G$179,SUM($C$2:$C6)-1,COLUMNS($E6:AU6)+1)=0,"",OFFSET($G$179,SUM($C$2:$C6)-1,COLUMNS($E6:AU6)+1))</f>
        <v/>
      </c>
      <c r="AV6" t="str">
        <f ca="1">IF(OFFSET($G$179,SUM($C$2:$C6)-1,COLUMNS($E6:AV6)+1)=0,"",OFFSET($G$179,SUM($C$2:$C6)-1,COLUMNS($E6:AV6)+1))</f>
        <v/>
      </c>
      <c r="AW6" t="str">
        <f ca="1">IF(OFFSET($G$179,SUM($C$2:$C6)-1,COLUMNS($E6:AW6)+1)=0,"",OFFSET($G$179,SUM($C$2:$C6)-1,COLUMNS($E6:AW6)+1))</f>
        <v/>
      </c>
      <c r="AX6" t="str">
        <f ca="1">IF(OFFSET($G$179,SUM($C$2:$C6)-1,COLUMNS($E6:AX6)+1)=0,"",OFFSET($G$179,SUM($C$2:$C6)-1,COLUMNS($E6:AX6)+1))</f>
        <v/>
      </c>
      <c r="AY6" t="str">
        <f ca="1">IF(OFFSET($G$179,SUM($C$2:$C6)-1,COLUMNS($E6:AY6)+1)=0,"",OFFSET($G$179,SUM($C$2:$C6)-1,COLUMNS($E6:AY6)+1))</f>
        <v/>
      </c>
      <c r="AZ6" t="str">
        <f ca="1">IF(OFFSET($G$179,SUM($C$2:$C6)-1,COLUMNS($E6:AZ6)+1)=0,"",OFFSET($G$179,SUM($C$2:$C6)-1,COLUMNS($E6:AZ6)+1))</f>
        <v/>
      </c>
      <c r="BA6" t="str">
        <f ca="1">IF(OFFSET($G$179,SUM($C$2:$C6)-1,COLUMNS($E6:BA6)+1)=0,"",OFFSET($G$179,SUM($C$2:$C6)-1,COLUMNS($E6:BA6)+1))</f>
        <v/>
      </c>
      <c r="BB6" t="str">
        <f ca="1">IF(OFFSET($G$179,SUM($C$2:$C6)-1,COLUMNS($E6:BB6)+1)=0,"",OFFSET($G$179,SUM($C$2:$C6)-1,COLUMNS($E6:BB6)+1))</f>
        <v/>
      </c>
      <c r="BC6" t="str">
        <f ca="1">IF(OFFSET($G$179,SUM($C$2:$C6)-1,COLUMNS($E6:BC6)+1)=0,"",OFFSET($G$179,SUM($C$2:$C6)-1,COLUMNS($E6:BC6)+1))</f>
        <v/>
      </c>
      <c r="BD6" t="str">
        <f ca="1">IF(OFFSET($G$179,SUM($C$2:$C6)-1,COLUMNS($E6:BD6)+1)=0,"",OFFSET($G$179,SUM($C$2:$C6)-1,COLUMNS($E6:BD6)+1))</f>
        <v/>
      </c>
      <c r="BE6" t="str">
        <f ca="1">IF(OFFSET($G$179,SUM($C$2:$C6)-1,COLUMNS($E6:BE6)+1)=0,"",OFFSET($G$179,SUM($C$2:$C6)-1,COLUMNS($E6:BE6)+1))</f>
        <v/>
      </c>
      <c r="BF6" t="str">
        <f ca="1">IF(OFFSET($G$179,SUM($C$2:$C6)-1,COLUMNS($E6:BF6)+1)=0,"",OFFSET($G$179,SUM($C$2:$C6)-1,COLUMNS($E6:BF6)+1))</f>
        <v/>
      </c>
      <c r="BG6" t="str">
        <f ca="1">IF(OFFSET($G$179,SUM($C$2:$C6)-1,COLUMNS($E6:BG6)+1)=0,"",OFFSET($G$179,SUM($C$2:$C6)-1,COLUMNS($E6:BG6)+1))</f>
        <v/>
      </c>
      <c r="BH6" t="str">
        <f ca="1">IF(OFFSET($G$179,SUM($C$2:$C6)-1,COLUMNS($E6:BH6)+1)=0,"",OFFSET($G$179,SUM($C$2:$C6)-1,COLUMNS($E6:BH6)+1))</f>
        <v/>
      </c>
      <c r="BI6" t="str">
        <f ca="1">IF(OFFSET($G$179,SUM($C$2:$C6)-1,COLUMNS($E6:BI6)+1)=0,"",OFFSET($G$179,SUM($C$2:$C6)-1,COLUMNS($E6:BI6)+1))</f>
        <v/>
      </c>
      <c r="BJ6" t="str">
        <f ca="1">IF(OFFSET($G$179,SUM($C$2:$C6)-1,COLUMNS($E6:BJ6)+1)=0,"",OFFSET($G$179,SUM($C$2:$C6)-1,COLUMNS($E6:BJ6)+1))</f>
        <v/>
      </c>
      <c r="BK6" t="str">
        <f ca="1">IF(OFFSET($G$179,SUM($C$2:$C6)-1,COLUMNS($E6:BK6)+1)=0,"",OFFSET($G$179,SUM($C$2:$C6)-1,COLUMNS($E6:BK6)+1))</f>
        <v/>
      </c>
      <c r="BL6" t="str">
        <f ca="1">IF(OFFSET($G$179,SUM($C$2:$C6)-1,COLUMNS($E6:BL6)+1)=0,"",OFFSET($G$179,SUM($C$2:$C6)-1,COLUMNS($E6:BL6)+1))</f>
        <v/>
      </c>
      <c r="BM6" t="str">
        <f ca="1">IF(OFFSET($G$179,SUM($C$2:$C6)-1,COLUMNS($E6:BM6)+1)=0,"",OFFSET($G$179,SUM($C$2:$C6)-1,COLUMNS($E6:BM6)+1))</f>
        <v/>
      </c>
      <c r="BN6" t="str">
        <f ca="1">IF(OFFSET($G$179,SUM($C$2:$C6)-1,COLUMNS($E6:BN6)+1)=0,"",OFFSET($G$179,SUM($C$2:$C6)-1,COLUMNS($E6:BN6)+1))</f>
        <v/>
      </c>
      <c r="BO6" t="str">
        <f ca="1">IF(OFFSET($G$179,SUM($C$2:$C6)-1,COLUMNS($E6:BO6)+1)=0,"",OFFSET($G$179,SUM($C$2:$C6)-1,COLUMNS($E6:BO6)+1))</f>
        <v/>
      </c>
      <c r="BP6" t="str">
        <f ca="1">IF(OFFSET($G$179,SUM($C$2:$C6)-1,COLUMNS($E6:BP6)+1)=0,"",OFFSET($G$179,SUM($C$2:$C6)-1,COLUMNS($E6:BP6)+1))</f>
        <v/>
      </c>
      <c r="BQ6" t="str">
        <f ca="1">IF(OFFSET($G$179,SUM($C$2:$C6)-1,COLUMNS($E6:BQ6)+1)=0,"",OFFSET($G$179,SUM($C$2:$C6)-1,COLUMNS($E6:BQ6)+1))</f>
        <v/>
      </c>
      <c r="BR6" t="str">
        <f ca="1">IF(OFFSET($G$179,SUM($C$2:$C6)-1,COLUMNS($E6:BR6)+1)=0,"",OFFSET($G$179,SUM($C$2:$C6)-1,COLUMNS($E6:BR6)+1))</f>
        <v/>
      </c>
      <c r="BS6" t="str">
        <f ca="1">IF(OFFSET($G$179,SUM($C$2:$C6)-1,COLUMNS($E6:BS6)+1)=0,"",OFFSET($G$179,SUM($C$2:$C6)-1,COLUMNS($E6:BS6)+1))</f>
        <v/>
      </c>
      <c r="BT6" t="str">
        <f ca="1">IF(OFFSET($G$179,SUM($C$2:$C6)-1,COLUMNS($E6:BT6)+1)=0,"",OFFSET($G$179,SUM($C$2:$C6)-1,COLUMNS($E6:BT6)+1))</f>
        <v/>
      </c>
      <c r="BU6" t="str">
        <f ca="1">IF(OFFSET($G$179,SUM($C$2:$C6)-1,COLUMNS($E6:BU6)+1)=0,"",OFFSET($G$179,SUM($C$2:$C6)-1,COLUMNS($E6:BU6)+1))</f>
        <v/>
      </c>
      <c r="BV6" t="str">
        <f ca="1">IF(OFFSET($G$179,SUM($C$2:$C6)-1,COLUMNS($E6:BV6)+1)=0,"",OFFSET($G$179,SUM($C$2:$C6)-1,COLUMNS($E6:BV6)+1))</f>
        <v/>
      </c>
      <c r="BW6" t="str">
        <f ca="1">IF(OFFSET($G$179,SUM($C$2:$C6)-1,COLUMNS($E6:BW6)+1)=0,"",OFFSET($G$179,SUM($C$2:$C6)-1,COLUMNS($E6:BW6)+1))</f>
        <v/>
      </c>
      <c r="BX6" t="str">
        <f ca="1">IF(OFFSET($G$179,SUM($C$2:$C6)-1,COLUMNS($E6:BX6)+1)=0,"",OFFSET($G$179,SUM($C$2:$C6)-1,COLUMNS($E6:BX6)+1))</f>
        <v/>
      </c>
      <c r="BY6" t="str">
        <f ca="1">IF(OFFSET($G$179,SUM($C$2:$C6)-1,COLUMNS($E6:BY6)+1)=0,"",OFFSET($G$179,SUM($C$2:$C6)-1,COLUMNS($E6:BY6)+1))</f>
        <v/>
      </c>
      <c r="BZ6" t="str">
        <f ca="1">IF(OFFSET($G$179,SUM($C$2:$C6)-1,COLUMNS($E6:BZ6)+1)=0,"",OFFSET($G$179,SUM($C$2:$C6)-1,COLUMNS($E6:BZ6)+1))</f>
        <v/>
      </c>
    </row>
    <row r="7" spans="3:78" x14ac:dyDescent="0.25">
      <c r="C7">
        <f t="shared" si="0"/>
        <v>0</v>
      </c>
      <c r="E7" t="str">
        <f t="shared" ref="E7" ca="1" si="77">E6</f>
        <v>Alejandro Gutiérrez Franco</v>
      </c>
      <c r="F7" t="str">
        <f t="shared" ref="F7" ca="1" si="78">SUBSTITUTE(SUBSTITUTE(SUBSTITUTE(SUBSTITUTE(SUBSTITUTE(LOWER(IF(LEFT(F6,3)="Box","",TRIM(F6))),"randomizer","")," ",""),"'","")," ",""),"-","")</f>
        <v>ambassador</v>
      </c>
      <c r="G7" t="str">
        <f t="shared" ref="G7" ca="1" si="79">SUBSTITUTE(SUBSTITUTE(SUBSTITUTE(SUBSTITUTE(SUBSTITUTE(LOWER(IF(LEFT(G6,3)="Box","",TRIM(G6))),"randomizer","")," ",""),"'","")," ",""),"-","")</f>
        <v>lookout</v>
      </c>
      <c r="H7" t="str">
        <f t="shared" ref="H7" ca="1" si="80">SUBSTITUTE(SUBSTITUTE(SUBSTITUTE(SUBSTITUTE(SUBSTITUTE(LOWER(IF(LEFT(H6,3)="Box","",TRIM(H6))),"randomizer","")," ",""),"'","")," ",""),"-","")</f>
        <v/>
      </c>
      <c r="I7" t="str">
        <f t="shared" ref="I7" ca="1" si="81">SUBSTITUTE(SUBSTITUTE(SUBSTITUTE(SUBSTITUTE(SUBSTITUTE(LOWER(IF(LEFT(I6,3)="Box","",TRIM(I6))),"randomizer","")," ",""),"'","")," ",""),"-","")</f>
        <v/>
      </c>
      <c r="J7" t="str">
        <f t="shared" ref="J7" ca="1" si="82">SUBSTITUTE(SUBSTITUTE(SUBSTITUTE(SUBSTITUTE(SUBSTITUTE(LOWER(IF(LEFT(J6,3)="Box","",TRIM(J6))),"randomizer","")," ",""),"'","")," ",""),"-","")</f>
        <v/>
      </c>
      <c r="K7" t="str">
        <f t="shared" ref="K7" ca="1" si="83">SUBSTITUTE(SUBSTITUTE(SUBSTITUTE(SUBSTITUTE(SUBSTITUTE(LOWER(IF(LEFT(K6,3)="Box","",TRIM(K6))),"randomizer","")," ",""),"'","")," ",""),"-","")</f>
        <v/>
      </c>
      <c r="L7" t="str">
        <f t="shared" ref="L7" ca="1" si="84">SUBSTITUTE(SUBSTITUTE(SUBSTITUTE(SUBSTITUTE(SUBSTITUTE(LOWER(IF(LEFT(L6,3)="Box","",TRIM(L6))),"randomizer","")," ",""),"'","")," ",""),"-","")</f>
        <v/>
      </c>
      <c r="M7" t="str">
        <f t="shared" ref="M7" ca="1" si="85">SUBSTITUTE(SUBSTITUTE(SUBSTITUTE(SUBSTITUTE(SUBSTITUTE(LOWER(IF(LEFT(M6,3)="Box","",TRIM(M6))),"randomizer","")," ",""),"'","")," ",""),"-","")</f>
        <v/>
      </c>
      <c r="N7" t="str">
        <f t="shared" ref="N7" ca="1" si="86">SUBSTITUTE(SUBSTITUTE(SUBSTITUTE(SUBSTITUTE(SUBSTITUTE(LOWER(IF(LEFT(N6,3)="Box","",TRIM(N6))),"randomizer","")," ",""),"'","")," ",""),"-","")</f>
        <v/>
      </c>
      <c r="O7" t="str">
        <f t="shared" ref="O7" ca="1" si="87">SUBSTITUTE(SUBSTITUTE(SUBSTITUTE(SUBSTITUTE(SUBSTITUTE(LOWER(IF(LEFT(O6,3)="Box","",TRIM(O6))),"randomizer","")," ",""),"'","")," ",""),"-","")</f>
        <v/>
      </c>
      <c r="P7" t="str">
        <f t="shared" ref="P7" ca="1" si="88">SUBSTITUTE(SUBSTITUTE(SUBSTITUTE(SUBSTITUTE(SUBSTITUTE(LOWER(IF(LEFT(P6,3)="Box","",TRIM(P6))),"randomizer","")," ",""),"'","")," ",""),"-","")</f>
        <v/>
      </c>
      <c r="Q7" t="str">
        <f t="shared" ref="Q7" ca="1" si="89">SUBSTITUTE(SUBSTITUTE(SUBSTITUTE(SUBSTITUTE(SUBSTITUTE(LOWER(IF(LEFT(Q6,3)="Box","",TRIM(Q6))),"randomizer","")," ",""),"'","")," ",""),"-","")</f>
        <v/>
      </c>
      <c r="R7" t="str">
        <f t="shared" ref="R7" ca="1" si="90">SUBSTITUTE(SUBSTITUTE(SUBSTITUTE(SUBSTITUTE(SUBSTITUTE(LOWER(IF(LEFT(R6,3)="Box","",TRIM(R6))),"randomizer","")," ",""),"'","")," ",""),"-","")</f>
        <v/>
      </c>
      <c r="S7" t="str">
        <f t="shared" ref="S7" ca="1" si="91">SUBSTITUTE(SUBSTITUTE(SUBSTITUTE(SUBSTITUTE(SUBSTITUTE(LOWER(IF(LEFT(S6,3)="Box","",TRIM(S6))),"randomizer","")," ",""),"'","")," ",""),"-","")</f>
        <v/>
      </c>
      <c r="T7" t="str">
        <f t="shared" ref="T7" ca="1" si="92">SUBSTITUTE(SUBSTITUTE(SUBSTITUTE(SUBSTITUTE(SUBSTITUTE(LOWER(IF(LEFT(T6,3)="Box","",TRIM(T6))),"randomizer","")," ",""),"'","")," ",""),"-","")</f>
        <v/>
      </c>
      <c r="U7" t="str">
        <f t="shared" ref="U7" ca="1" si="93">SUBSTITUTE(SUBSTITUTE(SUBSTITUTE(SUBSTITUTE(SUBSTITUTE(LOWER(IF(LEFT(U6,3)="Box","",TRIM(U6))),"randomizer","")," ",""),"'","")," ",""),"-","")</f>
        <v/>
      </c>
      <c r="V7" t="str">
        <f t="shared" ref="V7" ca="1" si="94">SUBSTITUTE(SUBSTITUTE(SUBSTITUTE(SUBSTITUTE(SUBSTITUTE(LOWER(IF(LEFT(V6,3)="Box","",TRIM(V6))),"randomizer","")," ",""),"'","")," ",""),"-","")</f>
        <v/>
      </c>
      <c r="W7" t="str">
        <f t="shared" ref="W7" ca="1" si="95">SUBSTITUTE(SUBSTITUTE(SUBSTITUTE(SUBSTITUTE(SUBSTITUTE(LOWER(IF(LEFT(W6,3)="Box","",TRIM(W6))),"randomizer","")," ",""),"'","")," ",""),"-","")</f>
        <v/>
      </c>
      <c r="X7" t="str">
        <f t="shared" ref="X7" ca="1" si="96">SUBSTITUTE(SUBSTITUTE(SUBSTITUTE(SUBSTITUTE(SUBSTITUTE(LOWER(IF(LEFT(X6,3)="Box","",TRIM(X6))),"randomizer","")," ",""),"'","")," ",""),"-","")</f>
        <v/>
      </c>
      <c r="Y7" t="str">
        <f t="shared" ref="Y7" ca="1" si="97">SUBSTITUTE(SUBSTITUTE(SUBSTITUTE(SUBSTITUTE(SUBSTITUTE(LOWER(IF(LEFT(Y6,3)="Box","",TRIM(Y6))),"randomizer","")," ",""),"'","")," ",""),"-","")</f>
        <v/>
      </c>
      <c r="Z7" t="str">
        <f t="shared" ref="Z7" ca="1" si="98">SUBSTITUTE(SUBSTITUTE(SUBSTITUTE(SUBSTITUTE(SUBSTITUTE(LOWER(IF(LEFT(Z6,3)="Box","",TRIM(Z6))),"randomizer","")," ",""),"'","")," ",""),"-","")</f>
        <v/>
      </c>
      <c r="AA7" t="str">
        <f t="shared" ref="AA7" ca="1" si="99">SUBSTITUTE(SUBSTITUTE(SUBSTITUTE(SUBSTITUTE(SUBSTITUTE(LOWER(IF(LEFT(AA6,3)="Box","",TRIM(AA6))),"randomizer","")," ",""),"'","")," ",""),"-","")</f>
        <v/>
      </c>
      <c r="AB7" t="str">
        <f t="shared" ref="AB7" ca="1" si="100">SUBSTITUTE(SUBSTITUTE(SUBSTITUTE(SUBSTITUTE(SUBSTITUTE(LOWER(IF(LEFT(AB6,3)="Box","",TRIM(AB6))),"randomizer","")," ",""),"'","")," ",""),"-","")</f>
        <v/>
      </c>
      <c r="AC7" t="str">
        <f t="shared" ref="AC7" ca="1" si="101">SUBSTITUTE(SUBSTITUTE(SUBSTITUTE(SUBSTITUTE(SUBSTITUTE(LOWER(IF(LEFT(AC6,3)="Box","",TRIM(AC6))),"randomizer","")," ",""),"'","")," ",""),"-","")</f>
        <v/>
      </c>
      <c r="AD7" t="str">
        <f t="shared" ref="AD7" ca="1" si="102">SUBSTITUTE(SUBSTITUTE(SUBSTITUTE(SUBSTITUTE(SUBSTITUTE(LOWER(IF(LEFT(AD6,3)="Box","",TRIM(AD6))),"randomizer","")," ",""),"'","")," ",""),"-","")</f>
        <v/>
      </c>
      <c r="AE7" t="str">
        <f t="shared" ref="AE7" ca="1" si="103">SUBSTITUTE(SUBSTITUTE(SUBSTITUTE(SUBSTITUTE(SUBSTITUTE(LOWER(IF(LEFT(AE6,3)="Box","",TRIM(AE6))),"randomizer","")," ",""),"'","")," ",""),"-","")</f>
        <v/>
      </c>
      <c r="AF7" t="str">
        <f t="shared" ref="AF7" ca="1" si="104">SUBSTITUTE(SUBSTITUTE(SUBSTITUTE(SUBSTITUTE(SUBSTITUTE(LOWER(IF(LEFT(AF6,3)="Box","",TRIM(AF6))),"randomizer","")," ",""),"'","")," ",""),"-","")</f>
        <v/>
      </c>
      <c r="AG7" t="str">
        <f t="shared" ref="AG7" ca="1" si="105">SUBSTITUTE(SUBSTITUTE(SUBSTITUTE(SUBSTITUTE(SUBSTITUTE(LOWER(IF(LEFT(AG6,3)="Box","",TRIM(AG6))),"randomizer","")," ",""),"'","")," ",""),"-","")</f>
        <v/>
      </c>
      <c r="AH7" t="str">
        <f t="shared" ref="AH7" ca="1" si="106">SUBSTITUTE(SUBSTITUTE(SUBSTITUTE(SUBSTITUTE(SUBSTITUTE(LOWER(IF(LEFT(AH6,3)="Box","",TRIM(AH6))),"randomizer","")," ",""),"'","")," ",""),"-","")</f>
        <v/>
      </c>
      <c r="AI7" t="str">
        <f t="shared" ref="AI7" ca="1" si="107">SUBSTITUTE(SUBSTITUTE(SUBSTITUTE(SUBSTITUTE(SUBSTITUTE(LOWER(IF(LEFT(AI6,3)="Box","",TRIM(AI6))),"randomizer","")," ",""),"'","")," ",""),"-","")</f>
        <v/>
      </c>
      <c r="AJ7" t="str">
        <f t="shared" ref="AJ7" ca="1" si="108">SUBSTITUTE(SUBSTITUTE(SUBSTITUTE(SUBSTITUTE(SUBSTITUTE(LOWER(IF(LEFT(AJ6,3)="Box","",TRIM(AJ6))),"randomizer","")," ",""),"'","")," ",""),"-","")</f>
        <v/>
      </c>
      <c r="AK7" t="str">
        <f t="shared" ref="AK7" ca="1" si="109">SUBSTITUTE(SUBSTITUTE(SUBSTITUTE(SUBSTITUTE(SUBSTITUTE(LOWER(IF(LEFT(AK6,3)="Box","",TRIM(AK6))),"randomizer","")," ",""),"'","")," ",""),"-","")</f>
        <v/>
      </c>
      <c r="AL7" t="str">
        <f t="shared" ref="AL7" ca="1" si="110">SUBSTITUTE(SUBSTITUTE(SUBSTITUTE(SUBSTITUTE(SUBSTITUTE(LOWER(IF(LEFT(AL6,3)="Box","",TRIM(AL6))),"randomizer","")," ",""),"'","")," ",""),"-","")</f>
        <v/>
      </c>
      <c r="AM7" t="str">
        <f t="shared" ref="AM7" ca="1" si="111">SUBSTITUTE(SUBSTITUTE(SUBSTITUTE(SUBSTITUTE(SUBSTITUTE(LOWER(IF(LEFT(AM6,3)="Box","",TRIM(AM6))),"randomizer","")," ",""),"'","")," ",""),"-","")</f>
        <v/>
      </c>
      <c r="AN7" t="str">
        <f t="shared" ref="AN7" ca="1" si="112">SUBSTITUTE(SUBSTITUTE(SUBSTITUTE(SUBSTITUTE(SUBSTITUTE(LOWER(IF(LEFT(AN6,3)="Box","",TRIM(AN6))),"randomizer","")," ",""),"'","")," ",""),"-","")</f>
        <v/>
      </c>
      <c r="AO7" t="str">
        <f t="shared" ref="AO7" ca="1" si="113">SUBSTITUTE(SUBSTITUTE(SUBSTITUTE(SUBSTITUTE(SUBSTITUTE(LOWER(IF(LEFT(AO6,3)="Box","",TRIM(AO6))),"randomizer","")," ",""),"'","")," ",""),"-","")</f>
        <v/>
      </c>
      <c r="AP7" t="str">
        <f t="shared" ref="AP7" ca="1" si="114">SUBSTITUTE(SUBSTITUTE(SUBSTITUTE(SUBSTITUTE(SUBSTITUTE(LOWER(IF(LEFT(AP6,3)="Box","",TRIM(AP6))),"randomizer","")," ",""),"'","")," ",""),"-","")</f>
        <v/>
      </c>
      <c r="AQ7" t="str">
        <f t="shared" ref="AQ7" ca="1" si="115">SUBSTITUTE(SUBSTITUTE(SUBSTITUTE(SUBSTITUTE(SUBSTITUTE(LOWER(IF(LEFT(AQ6,3)="Box","",TRIM(AQ6))),"randomizer","")," ",""),"'","")," ",""),"-","")</f>
        <v/>
      </c>
      <c r="AR7" t="str">
        <f t="shared" ref="AR7" ca="1" si="116">SUBSTITUTE(SUBSTITUTE(SUBSTITUTE(SUBSTITUTE(SUBSTITUTE(LOWER(IF(LEFT(AR6,3)="Box","",TRIM(AR6))),"randomizer","")," ",""),"'","")," ",""),"-","")</f>
        <v/>
      </c>
      <c r="AS7" t="str">
        <f t="shared" ref="AS7" ca="1" si="117">SUBSTITUTE(SUBSTITUTE(SUBSTITUTE(SUBSTITUTE(SUBSTITUTE(LOWER(IF(LEFT(AS6,3)="Box","",TRIM(AS6))),"randomizer","")," ",""),"'","")," ",""),"-","")</f>
        <v/>
      </c>
      <c r="AT7" t="str">
        <f t="shared" ref="AT7" ca="1" si="118">SUBSTITUTE(SUBSTITUTE(SUBSTITUTE(SUBSTITUTE(SUBSTITUTE(LOWER(IF(LEFT(AT6,3)="Box","",TRIM(AT6))),"randomizer","")," ",""),"'","")," ",""),"-","")</f>
        <v/>
      </c>
      <c r="AU7" t="str">
        <f t="shared" ref="AU7" ca="1" si="119">SUBSTITUTE(SUBSTITUTE(SUBSTITUTE(SUBSTITUTE(SUBSTITUTE(LOWER(IF(LEFT(AU6,3)="Box","",TRIM(AU6))),"randomizer","")," ",""),"'","")," ",""),"-","")</f>
        <v/>
      </c>
      <c r="AV7" t="str">
        <f t="shared" ref="AV7" ca="1" si="120">SUBSTITUTE(SUBSTITUTE(SUBSTITUTE(SUBSTITUTE(SUBSTITUTE(LOWER(IF(LEFT(AV6,3)="Box","",TRIM(AV6))),"randomizer","")," ",""),"'","")," ",""),"-","")</f>
        <v/>
      </c>
      <c r="AW7" t="str">
        <f t="shared" ref="AW7" ca="1" si="121">SUBSTITUTE(SUBSTITUTE(SUBSTITUTE(SUBSTITUTE(SUBSTITUTE(LOWER(IF(LEFT(AW6,3)="Box","",TRIM(AW6))),"randomizer","")," ",""),"'","")," ",""),"-","")</f>
        <v/>
      </c>
      <c r="AX7" t="str">
        <f t="shared" ref="AX7" ca="1" si="122">SUBSTITUTE(SUBSTITUTE(SUBSTITUTE(SUBSTITUTE(SUBSTITUTE(LOWER(IF(LEFT(AX6,3)="Box","",TRIM(AX6))),"randomizer","")," ",""),"'","")," ",""),"-","")</f>
        <v/>
      </c>
      <c r="AY7" t="str">
        <f t="shared" ref="AY7" ca="1" si="123">SUBSTITUTE(SUBSTITUTE(SUBSTITUTE(SUBSTITUTE(SUBSTITUTE(LOWER(IF(LEFT(AY6,3)="Box","",TRIM(AY6))),"randomizer","")," ",""),"'","")," ",""),"-","")</f>
        <v/>
      </c>
      <c r="AZ7" t="str">
        <f t="shared" ref="AZ7" ca="1" si="124">SUBSTITUTE(SUBSTITUTE(SUBSTITUTE(SUBSTITUTE(SUBSTITUTE(LOWER(IF(LEFT(AZ6,3)="Box","",TRIM(AZ6))),"randomizer","")," ",""),"'","")," ",""),"-","")</f>
        <v/>
      </c>
      <c r="BA7" t="str">
        <f t="shared" ref="BA7" ca="1" si="125">SUBSTITUTE(SUBSTITUTE(SUBSTITUTE(SUBSTITUTE(SUBSTITUTE(LOWER(IF(LEFT(BA6,3)="Box","",TRIM(BA6))),"randomizer","")," ",""),"'","")," ",""),"-","")</f>
        <v/>
      </c>
      <c r="BB7" t="str">
        <f t="shared" ref="BB7" ca="1" si="126">SUBSTITUTE(SUBSTITUTE(SUBSTITUTE(SUBSTITUTE(SUBSTITUTE(LOWER(IF(LEFT(BB6,3)="Box","",TRIM(BB6))),"randomizer","")," ",""),"'","")," ",""),"-","")</f>
        <v/>
      </c>
      <c r="BC7" t="str">
        <f t="shared" ref="BC7" ca="1" si="127">SUBSTITUTE(SUBSTITUTE(SUBSTITUTE(SUBSTITUTE(SUBSTITUTE(LOWER(IF(LEFT(BC6,3)="Box","",TRIM(BC6))),"randomizer","")," ",""),"'","")," ",""),"-","")</f>
        <v/>
      </c>
      <c r="BD7" t="str">
        <f t="shared" ref="BD7" ca="1" si="128">SUBSTITUTE(SUBSTITUTE(SUBSTITUTE(SUBSTITUTE(SUBSTITUTE(LOWER(IF(LEFT(BD6,3)="Box","",TRIM(BD6))),"randomizer","")," ",""),"'","")," ",""),"-","")</f>
        <v/>
      </c>
      <c r="BE7" t="str">
        <f t="shared" ref="BE7" ca="1" si="129">SUBSTITUTE(SUBSTITUTE(SUBSTITUTE(SUBSTITUTE(SUBSTITUTE(LOWER(IF(LEFT(BE6,3)="Box","",TRIM(BE6))),"randomizer","")," ",""),"'","")," ",""),"-","")</f>
        <v/>
      </c>
      <c r="BF7" t="str">
        <f t="shared" ref="BF7" ca="1" si="130">SUBSTITUTE(SUBSTITUTE(SUBSTITUTE(SUBSTITUTE(SUBSTITUTE(LOWER(IF(LEFT(BF6,3)="Box","",TRIM(BF6))),"randomizer","")," ",""),"'","")," ",""),"-","")</f>
        <v/>
      </c>
      <c r="BG7" t="str">
        <f t="shared" ref="BG7" ca="1" si="131">SUBSTITUTE(SUBSTITUTE(SUBSTITUTE(SUBSTITUTE(SUBSTITUTE(LOWER(IF(LEFT(BG6,3)="Box","",TRIM(BG6))),"randomizer","")," ",""),"'","")," ",""),"-","")</f>
        <v/>
      </c>
      <c r="BH7" t="str">
        <f t="shared" ref="BH7" ca="1" si="132">SUBSTITUTE(SUBSTITUTE(SUBSTITUTE(SUBSTITUTE(SUBSTITUTE(LOWER(IF(LEFT(BH6,3)="Box","",TRIM(BH6))),"randomizer","")," ",""),"'","")," ",""),"-","")</f>
        <v/>
      </c>
      <c r="BI7" t="str">
        <f t="shared" ref="BI7" ca="1" si="133">SUBSTITUTE(SUBSTITUTE(SUBSTITUTE(SUBSTITUTE(SUBSTITUTE(LOWER(IF(LEFT(BI6,3)="Box","",TRIM(BI6))),"randomizer","")," ",""),"'","")," ",""),"-","")</f>
        <v/>
      </c>
      <c r="BJ7" t="str">
        <f t="shared" ref="BJ7" ca="1" si="134">SUBSTITUTE(SUBSTITUTE(SUBSTITUTE(SUBSTITUTE(SUBSTITUTE(LOWER(IF(LEFT(BJ6,3)="Box","",TRIM(BJ6))),"randomizer","")," ",""),"'","")," ",""),"-","")</f>
        <v/>
      </c>
      <c r="BK7" t="str">
        <f t="shared" ref="BK7" ca="1" si="135">SUBSTITUTE(SUBSTITUTE(SUBSTITUTE(SUBSTITUTE(SUBSTITUTE(LOWER(IF(LEFT(BK6,3)="Box","",TRIM(BK6))),"randomizer","")," ",""),"'","")," ",""),"-","")</f>
        <v/>
      </c>
      <c r="BL7" t="str">
        <f t="shared" ref="BL7" ca="1" si="136">SUBSTITUTE(SUBSTITUTE(SUBSTITUTE(SUBSTITUTE(SUBSTITUTE(LOWER(IF(LEFT(BL6,3)="Box","",TRIM(BL6))),"randomizer","")," ",""),"'","")," ",""),"-","")</f>
        <v/>
      </c>
      <c r="BM7" t="str">
        <f t="shared" ref="BM7" ca="1" si="137">SUBSTITUTE(SUBSTITUTE(SUBSTITUTE(SUBSTITUTE(SUBSTITUTE(LOWER(IF(LEFT(BM6,3)="Box","",TRIM(BM6))),"randomizer","")," ",""),"'","")," ",""),"-","")</f>
        <v/>
      </c>
      <c r="BN7" t="str">
        <f t="shared" ref="BN7" ca="1" si="138">SUBSTITUTE(SUBSTITUTE(SUBSTITUTE(SUBSTITUTE(SUBSTITUTE(LOWER(IF(LEFT(BN6,3)="Box","",TRIM(BN6))),"randomizer","")," ",""),"'","")," ",""),"-","")</f>
        <v/>
      </c>
      <c r="BO7" t="str">
        <f t="shared" ref="BO7" ca="1" si="139">SUBSTITUTE(SUBSTITUTE(SUBSTITUTE(SUBSTITUTE(SUBSTITUTE(LOWER(IF(LEFT(BO6,3)="Box","",TRIM(BO6))),"randomizer","")," ",""),"'","")," ",""),"-","")</f>
        <v/>
      </c>
      <c r="BP7" t="str">
        <f t="shared" ref="BP7" ca="1" si="140">SUBSTITUTE(SUBSTITUTE(SUBSTITUTE(SUBSTITUTE(SUBSTITUTE(LOWER(IF(LEFT(BP6,3)="Box","",TRIM(BP6))),"randomizer","")," ",""),"'","")," ",""),"-","")</f>
        <v/>
      </c>
      <c r="BQ7" t="str">
        <f t="shared" ref="BQ7" ca="1" si="141">SUBSTITUTE(SUBSTITUTE(SUBSTITUTE(SUBSTITUTE(SUBSTITUTE(LOWER(IF(LEFT(BQ6,3)="Box","",TRIM(BQ6))),"randomizer","")," ",""),"'","")," ",""),"-","")</f>
        <v/>
      </c>
      <c r="BR7" t="str">
        <f t="shared" ref="BR7" ca="1" si="142">SUBSTITUTE(SUBSTITUTE(SUBSTITUTE(SUBSTITUTE(SUBSTITUTE(LOWER(IF(LEFT(BR6,3)="Box","",TRIM(BR6))),"randomizer","")," ",""),"'","")," ",""),"-","")</f>
        <v/>
      </c>
      <c r="BS7" t="str">
        <f t="shared" ref="BS7" ca="1" si="143">SUBSTITUTE(SUBSTITUTE(SUBSTITUTE(SUBSTITUTE(SUBSTITUTE(LOWER(IF(LEFT(BS6,3)="Box","",TRIM(BS6))),"randomizer","")," ",""),"'","")," ",""),"-","")</f>
        <v/>
      </c>
      <c r="BT7" t="str">
        <f t="shared" ref="BT7" ca="1" si="144">SUBSTITUTE(SUBSTITUTE(SUBSTITUTE(SUBSTITUTE(SUBSTITUTE(LOWER(IF(LEFT(BT6,3)="Box","",TRIM(BT6))),"randomizer","")," ",""),"'","")," ",""),"-","")</f>
        <v/>
      </c>
      <c r="BU7" t="str">
        <f t="shared" ref="BU7" ca="1" si="145">SUBSTITUTE(SUBSTITUTE(SUBSTITUTE(SUBSTITUTE(SUBSTITUTE(LOWER(IF(LEFT(BU6,3)="Box","",TRIM(BU6))),"randomizer","")," ",""),"'","")," ",""),"-","")</f>
        <v/>
      </c>
      <c r="BV7" t="str">
        <f t="shared" ref="BV7" ca="1" si="146">SUBSTITUTE(SUBSTITUTE(SUBSTITUTE(SUBSTITUTE(SUBSTITUTE(LOWER(IF(LEFT(BV6,3)="Box","",TRIM(BV6))),"randomizer","")," ",""),"'","")," ",""),"-","")</f>
        <v/>
      </c>
      <c r="BW7" t="str">
        <f t="shared" ref="BW7" ca="1" si="147">SUBSTITUTE(SUBSTITUTE(SUBSTITUTE(SUBSTITUTE(SUBSTITUTE(LOWER(IF(LEFT(BW6,3)="Box","",TRIM(BW6))),"randomizer","")," ",""),"'","")," ",""),"-","")</f>
        <v/>
      </c>
      <c r="BX7" t="str">
        <f t="shared" ref="BX7" ca="1" si="148">SUBSTITUTE(SUBSTITUTE(SUBSTITUTE(SUBSTITUTE(SUBSTITUTE(LOWER(IF(LEFT(BX6,3)="Box","",TRIM(BX6))),"randomizer","")," ",""),"'","")," ",""),"-","")</f>
        <v/>
      </c>
      <c r="BY7" t="str">
        <f t="shared" ref="BY7" ca="1" si="149">SUBSTITUTE(SUBSTITUTE(SUBSTITUTE(SUBSTITUTE(SUBSTITUTE(LOWER(IF(LEFT(BY6,3)="Box","",TRIM(BY6))),"randomizer","")," ",""),"'","")," ",""),"-","")</f>
        <v/>
      </c>
      <c r="BZ7" t="str">
        <f t="shared" ref="BZ7" ca="1" si="150">SUBSTITUTE(SUBSTITUTE(SUBSTITUTE(SUBSTITUTE(SUBSTITUTE(LOWER(IF(LEFT(BZ6,3)="Box","",TRIM(BZ6))),"randomizer","")," ",""),"'","")," ",""),"-","")</f>
        <v/>
      </c>
    </row>
    <row r="8" spans="3:78" x14ac:dyDescent="0.25">
      <c r="C8">
        <f t="shared" si="0"/>
        <v>1</v>
      </c>
      <c r="E8" t="str">
        <f ca="1">OFFSET($G$179,SUM(C$2:C8)-1,0)</f>
        <v>Alexander Jung</v>
      </c>
      <c r="F8" t="str">
        <f ca="1">IF(OFFSET($G$179,SUM($C$2:$C8)-1,COLUMNS($E8:F8)+1)=0,"",OFFSET($G$179,SUM($C$2:$C8)-1,COLUMNS($E8:F8)+1))</f>
        <v>Swindler</v>
      </c>
      <c r="G8" t="str">
        <f ca="1">IF(OFFSET($G$179,SUM($C$2:$C8)-1,COLUMNS($E8:G8)+1)=0,"",OFFSET($G$179,SUM($C$2:$C8)-1,COLUMNS($E8:G8)+1))</f>
        <v/>
      </c>
      <c r="H8" t="str">
        <f ca="1">IF(OFFSET($G$179,SUM($C$2:$C8)-1,COLUMNS($E8:H8)+1)=0,"",OFFSET($G$179,SUM($C$2:$C8)-1,COLUMNS($E8:H8)+1))</f>
        <v/>
      </c>
      <c r="I8" t="str">
        <f ca="1">IF(OFFSET($G$179,SUM($C$2:$C8)-1,COLUMNS($E8:I8)+1)=0,"",OFFSET($G$179,SUM($C$2:$C8)-1,COLUMNS($E8:I8)+1))</f>
        <v/>
      </c>
      <c r="J8" t="str">
        <f ca="1">IF(OFFSET($G$179,SUM($C$2:$C8)-1,COLUMNS($E8:J8)+1)=0,"",OFFSET($G$179,SUM($C$2:$C8)-1,COLUMNS($E8:J8)+1))</f>
        <v/>
      </c>
      <c r="K8" t="str">
        <f ca="1">IF(OFFSET($G$179,SUM($C$2:$C8)-1,COLUMNS($E8:K8)+1)=0,"",OFFSET($G$179,SUM($C$2:$C8)-1,COLUMNS($E8:K8)+1))</f>
        <v/>
      </c>
      <c r="L8" t="str">
        <f ca="1">IF(OFFSET($G$179,SUM($C$2:$C8)-1,COLUMNS($E8:L8)+1)=0,"",OFFSET($G$179,SUM($C$2:$C8)-1,COLUMNS($E8:L8)+1))</f>
        <v/>
      </c>
      <c r="M8" t="str">
        <f ca="1">IF(OFFSET($G$179,SUM($C$2:$C8)-1,COLUMNS($E8:M8)+1)=0,"",OFFSET($G$179,SUM($C$2:$C8)-1,COLUMNS($E8:M8)+1))</f>
        <v/>
      </c>
      <c r="N8" t="str">
        <f ca="1">IF(OFFSET($G$179,SUM($C$2:$C8)-1,COLUMNS($E8:N8)+1)=0,"",OFFSET($G$179,SUM($C$2:$C8)-1,COLUMNS($E8:N8)+1))</f>
        <v/>
      </c>
      <c r="O8" t="str">
        <f ca="1">IF(OFFSET($G$179,SUM($C$2:$C8)-1,COLUMNS($E8:O8)+1)=0,"",OFFSET($G$179,SUM($C$2:$C8)-1,COLUMNS($E8:O8)+1))</f>
        <v/>
      </c>
      <c r="P8" t="str">
        <f ca="1">IF(OFFSET($G$179,SUM($C$2:$C8)-1,COLUMNS($E8:P8)+1)=0,"",OFFSET($G$179,SUM($C$2:$C8)-1,COLUMNS($E8:P8)+1))</f>
        <v/>
      </c>
      <c r="Q8" t="str">
        <f ca="1">IF(OFFSET($G$179,SUM($C$2:$C8)-1,COLUMNS($E8:Q8)+1)=0,"",OFFSET($G$179,SUM($C$2:$C8)-1,COLUMNS($E8:Q8)+1))</f>
        <v/>
      </c>
      <c r="R8" t="str">
        <f ca="1">IF(OFFSET($G$179,SUM($C$2:$C8)-1,COLUMNS($E8:R8)+1)=0,"",OFFSET($G$179,SUM($C$2:$C8)-1,COLUMNS($E8:R8)+1))</f>
        <v/>
      </c>
      <c r="S8" t="str">
        <f ca="1">IF(OFFSET($G$179,SUM($C$2:$C8)-1,COLUMNS($E8:S8)+1)=0,"",OFFSET($G$179,SUM($C$2:$C8)-1,COLUMNS($E8:S8)+1))</f>
        <v/>
      </c>
      <c r="T8" t="str">
        <f ca="1">IF(OFFSET($G$179,SUM($C$2:$C8)-1,COLUMNS($E8:T8)+1)=0,"",OFFSET($G$179,SUM($C$2:$C8)-1,COLUMNS($E8:T8)+1))</f>
        <v/>
      </c>
      <c r="U8" t="str">
        <f ca="1">IF(OFFSET($G$179,SUM($C$2:$C8)-1,COLUMNS($E8:U8)+1)=0,"",OFFSET($G$179,SUM($C$2:$C8)-1,COLUMNS($E8:U8)+1))</f>
        <v/>
      </c>
      <c r="V8" t="str">
        <f ca="1">IF(OFFSET($G$179,SUM($C$2:$C8)-1,COLUMNS($E8:V8)+1)=0,"",OFFSET($G$179,SUM($C$2:$C8)-1,COLUMNS($E8:V8)+1))</f>
        <v/>
      </c>
      <c r="W8" t="str">
        <f ca="1">IF(OFFSET($G$179,SUM($C$2:$C8)-1,COLUMNS($E8:W8)+1)=0,"",OFFSET($G$179,SUM($C$2:$C8)-1,COLUMNS($E8:W8)+1))</f>
        <v/>
      </c>
      <c r="X8" t="str">
        <f ca="1">IF(OFFSET($G$179,SUM($C$2:$C8)-1,COLUMNS($E8:X8)+1)=0,"",OFFSET($G$179,SUM($C$2:$C8)-1,COLUMNS($E8:X8)+1))</f>
        <v/>
      </c>
      <c r="Y8" t="str">
        <f ca="1">IF(OFFSET($G$179,SUM($C$2:$C8)-1,COLUMNS($E8:Y8)+1)=0,"",OFFSET($G$179,SUM($C$2:$C8)-1,COLUMNS($E8:Y8)+1))</f>
        <v/>
      </c>
      <c r="Z8" t="str">
        <f ca="1">IF(OFFSET($G$179,SUM($C$2:$C8)-1,COLUMNS($E8:Z8)+1)=0,"",OFFSET($G$179,SUM($C$2:$C8)-1,COLUMNS($E8:Z8)+1))</f>
        <v/>
      </c>
      <c r="AA8" t="str">
        <f ca="1">IF(OFFSET($G$179,SUM($C$2:$C8)-1,COLUMNS($E8:AA8)+1)=0,"",OFFSET($G$179,SUM($C$2:$C8)-1,COLUMNS($E8:AA8)+1))</f>
        <v/>
      </c>
      <c r="AB8" t="str">
        <f ca="1">IF(OFFSET($G$179,SUM($C$2:$C8)-1,COLUMNS($E8:AB8)+1)=0,"",OFFSET($G$179,SUM($C$2:$C8)-1,COLUMNS($E8:AB8)+1))</f>
        <v/>
      </c>
      <c r="AC8" t="str">
        <f ca="1">IF(OFFSET($G$179,SUM($C$2:$C8)-1,COLUMNS($E8:AC8)+1)=0,"",OFFSET($G$179,SUM($C$2:$C8)-1,COLUMNS($E8:AC8)+1))</f>
        <v/>
      </c>
      <c r="AD8" t="str">
        <f ca="1">IF(OFFSET($G$179,SUM($C$2:$C8)-1,COLUMNS($E8:AD8)+1)=0,"",OFFSET($G$179,SUM($C$2:$C8)-1,COLUMNS($E8:AD8)+1))</f>
        <v/>
      </c>
      <c r="AE8" t="str">
        <f ca="1">IF(OFFSET($G$179,SUM($C$2:$C8)-1,COLUMNS($E8:AE8)+1)=0,"",OFFSET($G$179,SUM($C$2:$C8)-1,COLUMNS($E8:AE8)+1))</f>
        <v/>
      </c>
      <c r="AF8" t="str">
        <f ca="1">IF(OFFSET($G$179,SUM($C$2:$C8)-1,COLUMNS($E8:AF8)+1)=0,"",OFFSET($G$179,SUM($C$2:$C8)-1,COLUMNS($E8:AF8)+1))</f>
        <v/>
      </c>
      <c r="AG8" t="str">
        <f ca="1">IF(OFFSET($G$179,SUM($C$2:$C8)-1,COLUMNS($E8:AG8)+1)=0,"",OFFSET($G$179,SUM($C$2:$C8)-1,COLUMNS($E8:AG8)+1))</f>
        <v/>
      </c>
      <c r="AH8" t="str">
        <f ca="1">IF(OFFSET($G$179,SUM($C$2:$C8)-1,COLUMNS($E8:AH8)+1)=0,"",OFFSET($G$179,SUM($C$2:$C8)-1,COLUMNS($E8:AH8)+1))</f>
        <v/>
      </c>
      <c r="AI8" t="str">
        <f ca="1">IF(OFFSET($G$179,SUM($C$2:$C8)-1,COLUMNS($E8:AI8)+1)=0,"",OFFSET($G$179,SUM($C$2:$C8)-1,COLUMNS($E8:AI8)+1))</f>
        <v/>
      </c>
      <c r="AJ8" t="str">
        <f ca="1">IF(OFFSET($G$179,SUM($C$2:$C8)-1,COLUMNS($E8:AJ8)+1)=0,"",OFFSET($G$179,SUM($C$2:$C8)-1,COLUMNS($E8:AJ8)+1))</f>
        <v/>
      </c>
      <c r="AK8" t="str">
        <f ca="1">IF(OFFSET($G$179,SUM($C$2:$C8)-1,COLUMNS($E8:AK8)+1)=0,"",OFFSET($G$179,SUM($C$2:$C8)-1,COLUMNS($E8:AK8)+1))</f>
        <v/>
      </c>
      <c r="AL8" t="str">
        <f ca="1">IF(OFFSET($G$179,SUM($C$2:$C8)-1,COLUMNS($E8:AL8)+1)=0,"",OFFSET($G$179,SUM($C$2:$C8)-1,COLUMNS($E8:AL8)+1))</f>
        <v/>
      </c>
      <c r="AM8" t="str">
        <f ca="1">IF(OFFSET($G$179,SUM($C$2:$C8)-1,COLUMNS($E8:AM8)+1)=0,"",OFFSET($G$179,SUM($C$2:$C8)-1,COLUMNS($E8:AM8)+1))</f>
        <v/>
      </c>
      <c r="AN8" t="str">
        <f ca="1">IF(OFFSET($G$179,SUM($C$2:$C8)-1,COLUMNS($E8:AN8)+1)=0,"",OFFSET($G$179,SUM($C$2:$C8)-1,COLUMNS($E8:AN8)+1))</f>
        <v/>
      </c>
      <c r="AO8" t="str">
        <f ca="1">IF(OFFSET($G$179,SUM($C$2:$C8)-1,COLUMNS($E8:AO8)+1)=0,"",OFFSET($G$179,SUM($C$2:$C8)-1,COLUMNS($E8:AO8)+1))</f>
        <v/>
      </c>
      <c r="AP8" t="str">
        <f ca="1">IF(OFFSET($G$179,SUM($C$2:$C8)-1,COLUMNS($E8:AP8)+1)=0,"",OFFSET($G$179,SUM($C$2:$C8)-1,COLUMNS($E8:AP8)+1))</f>
        <v/>
      </c>
      <c r="AQ8" t="str">
        <f ca="1">IF(OFFSET($G$179,SUM($C$2:$C8)-1,COLUMNS($E8:AQ8)+1)=0,"",OFFSET($G$179,SUM($C$2:$C8)-1,COLUMNS($E8:AQ8)+1))</f>
        <v/>
      </c>
      <c r="AR8" t="str">
        <f ca="1">IF(OFFSET($G$179,SUM($C$2:$C8)-1,COLUMNS($E8:AR8)+1)=0,"",OFFSET($G$179,SUM($C$2:$C8)-1,COLUMNS($E8:AR8)+1))</f>
        <v/>
      </c>
      <c r="AS8" t="str">
        <f ca="1">IF(OFFSET($G$179,SUM($C$2:$C8)-1,COLUMNS($E8:AS8)+1)=0,"",OFFSET($G$179,SUM($C$2:$C8)-1,COLUMNS($E8:AS8)+1))</f>
        <v/>
      </c>
      <c r="AT8" t="str">
        <f ca="1">IF(OFFSET($G$179,SUM($C$2:$C8)-1,COLUMNS($E8:AT8)+1)=0,"",OFFSET($G$179,SUM($C$2:$C8)-1,COLUMNS($E8:AT8)+1))</f>
        <v/>
      </c>
      <c r="AU8" t="str">
        <f ca="1">IF(OFFSET($G$179,SUM($C$2:$C8)-1,COLUMNS($E8:AU8)+1)=0,"",OFFSET($G$179,SUM($C$2:$C8)-1,COLUMNS($E8:AU8)+1))</f>
        <v/>
      </c>
      <c r="AV8" t="str">
        <f ca="1">IF(OFFSET($G$179,SUM($C$2:$C8)-1,COLUMNS($E8:AV8)+1)=0,"",OFFSET($G$179,SUM($C$2:$C8)-1,COLUMNS($E8:AV8)+1))</f>
        <v/>
      </c>
      <c r="AW8" t="str">
        <f ca="1">IF(OFFSET($G$179,SUM($C$2:$C8)-1,COLUMNS($E8:AW8)+1)=0,"",OFFSET($G$179,SUM($C$2:$C8)-1,COLUMNS($E8:AW8)+1))</f>
        <v/>
      </c>
      <c r="AX8" t="str">
        <f ca="1">IF(OFFSET($G$179,SUM($C$2:$C8)-1,COLUMNS($E8:AX8)+1)=0,"",OFFSET($G$179,SUM($C$2:$C8)-1,COLUMNS($E8:AX8)+1))</f>
        <v/>
      </c>
      <c r="AY8" t="str">
        <f ca="1">IF(OFFSET($G$179,SUM($C$2:$C8)-1,COLUMNS($E8:AY8)+1)=0,"",OFFSET($G$179,SUM($C$2:$C8)-1,COLUMNS($E8:AY8)+1))</f>
        <v/>
      </c>
      <c r="AZ8" t="str">
        <f ca="1">IF(OFFSET($G$179,SUM($C$2:$C8)-1,COLUMNS($E8:AZ8)+1)=0,"",OFFSET($G$179,SUM($C$2:$C8)-1,COLUMNS($E8:AZ8)+1))</f>
        <v/>
      </c>
      <c r="BA8" t="str">
        <f ca="1">IF(OFFSET($G$179,SUM($C$2:$C8)-1,COLUMNS($E8:BA8)+1)=0,"",OFFSET($G$179,SUM($C$2:$C8)-1,COLUMNS($E8:BA8)+1))</f>
        <v/>
      </c>
      <c r="BB8" t="str">
        <f ca="1">IF(OFFSET($G$179,SUM($C$2:$C8)-1,COLUMNS($E8:BB8)+1)=0,"",OFFSET($G$179,SUM($C$2:$C8)-1,COLUMNS($E8:BB8)+1))</f>
        <v/>
      </c>
      <c r="BC8" t="str">
        <f ca="1">IF(OFFSET($G$179,SUM($C$2:$C8)-1,COLUMNS($E8:BC8)+1)=0,"",OFFSET($G$179,SUM($C$2:$C8)-1,COLUMNS($E8:BC8)+1))</f>
        <v/>
      </c>
      <c r="BD8" t="str">
        <f ca="1">IF(OFFSET($G$179,SUM($C$2:$C8)-1,COLUMNS($E8:BD8)+1)=0,"",OFFSET($G$179,SUM($C$2:$C8)-1,COLUMNS($E8:BD8)+1))</f>
        <v/>
      </c>
      <c r="BE8" t="str">
        <f ca="1">IF(OFFSET($G$179,SUM($C$2:$C8)-1,COLUMNS($E8:BE8)+1)=0,"",OFFSET($G$179,SUM($C$2:$C8)-1,COLUMNS($E8:BE8)+1))</f>
        <v/>
      </c>
      <c r="BF8" t="str">
        <f ca="1">IF(OFFSET($G$179,SUM($C$2:$C8)-1,COLUMNS($E8:BF8)+1)=0,"",OFFSET($G$179,SUM($C$2:$C8)-1,COLUMNS($E8:BF8)+1))</f>
        <v/>
      </c>
      <c r="BG8" t="str">
        <f ca="1">IF(OFFSET($G$179,SUM($C$2:$C8)-1,COLUMNS($E8:BG8)+1)=0,"",OFFSET($G$179,SUM($C$2:$C8)-1,COLUMNS($E8:BG8)+1))</f>
        <v/>
      </c>
      <c r="BH8" t="str">
        <f ca="1">IF(OFFSET($G$179,SUM($C$2:$C8)-1,COLUMNS($E8:BH8)+1)=0,"",OFFSET($G$179,SUM($C$2:$C8)-1,COLUMNS($E8:BH8)+1))</f>
        <v/>
      </c>
      <c r="BI8" t="str">
        <f ca="1">IF(OFFSET($G$179,SUM($C$2:$C8)-1,COLUMNS($E8:BI8)+1)=0,"",OFFSET($G$179,SUM($C$2:$C8)-1,COLUMNS($E8:BI8)+1))</f>
        <v/>
      </c>
      <c r="BJ8" t="str">
        <f ca="1">IF(OFFSET($G$179,SUM($C$2:$C8)-1,COLUMNS($E8:BJ8)+1)=0,"",OFFSET($G$179,SUM($C$2:$C8)-1,COLUMNS($E8:BJ8)+1))</f>
        <v/>
      </c>
      <c r="BK8" t="str">
        <f ca="1">IF(OFFSET($G$179,SUM($C$2:$C8)-1,COLUMNS($E8:BK8)+1)=0,"",OFFSET($G$179,SUM($C$2:$C8)-1,COLUMNS($E8:BK8)+1))</f>
        <v/>
      </c>
      <c r="BL8" t="str">
        <f ca="1">IF(OFFSET($G$179,SUM($C$2:$C8)-1,COLUMNS($E8:BL8)+1)=0,"",OFFSET($G$179,SUM($C$2:$C8)-1,COLUMNS($E8:BL8)+1))</f>
        <v/>
      </c>
      <c r="BM8" t="str">
        <f ca="1">IF(OFFSET($G$179,SUM($C$2:$C8)-1,COLUMNS($E8:BM8)+1)=0,"",OFFSET($G$179,SUM($C$2:$C8)-1,COLUMNS($E8:BM8)+1))</f>
        <v/>
      </c>
      <c r="BN8" t="str">
        <f ca="1">IF(OFFSET($G$179,SUM($C$2:$C8)-1,COLUMNS($E8:BN8)+1)=0,"",OFFSET($G$179,SUM($C$2:$C8)-1,COLUMNS($E8:BN8)+1))</f>
        <v/>
      </c>
      <c r="BO8" t="str">
        <f ca="1">IF(OFFSET($G$179,SUM($C$2:$C8)-1,COLUMNS($E8:BO8)+1)=0,"",OFFSET($G$179,SUM($C$2:$C8)-1,COLUMNS($E8:BO8)+1))</f>
        <v/>
      </c>
      <c r="BP8" t="str">
        <f ca="1">IF(OFFSET($G$179,SUM($C$2:$C8)-1,COLUMNS($E8:BP8)+1)=0,"",OFFSET($G$179,SUM($C$2:$C8)-1,COLUMNS($E8:BP8)+1))</f>
        <v/>
      </c>
      <c r="BQ8" t="str">
        <f ca="1">IF(OFFSET($G$179,SUM($C$2:$C8)-1,COLUMNS($E8:BQ8)+1)=0,"",OFFSET($G$179,SUM($C$2:$C8)-1,COLUMNS($E8:BQ8)+1))</f>
        <v/>
      </c>
      <c r="BR8" t="str">
        <f ca="1">IF(OFFSET($G$179,SUM($C$2:$C8)-1,COLUMNS($E8:BR8)+1)=0,"",OFFSET($G$179,SUM($C$2:$C8)-1,COLUMNS($E8:BR8)+1))</f>
        <v/>
      </c>
      <c r="BS8" t="str">
        <f ca="1">IF(OFFSET($G$179,SUM($C$2:$C8)-1,COLUMNS($E8:BS8)+1)=0,"",OFFSET($G$179,SUM($C$2:$C8)-1,COLUMNS($E8:BS8)+1))</f>
        <v/>
      </c>
      <c r="BT8" t="str">
        <f ca="1">IF(OFFSET($G$179,SUM($C$2:$C8)-1,COLUMNS($E8:BT8)+1)=0,"",OFFSET($G$179,SUM($C$2:$C8)-1,COLUMNS($E8:BT8)+1))</f>
        <v/>
      </c>
      <c r="BU8" t="str">
        <f ca="1">IF(OFFSET($G$179,SUM($C$2:$C8)-1,COLUMNS($E8:BU8)+1)=0,"",OFFSET($G$179,SUM($C$2:$C8)-1,COLUMNS($E8:BU8)+1))</f>
        <v/>
      </c>
      <c r="BV8" t="str">
        <f ca="1">IF(OFFSET($G$179,SUM($C$2:$C8)-1,COLUMNS($E8:BV8)+1)=0,"",OFFSET($G$179,SUM($C$2:$C8)-1,COLUMNS($E8:BV8)+1))</f>
        <v/>
      </c>
      <c r="BW8" t="str">
        <f ca="1">IF(OFFSET($G$179,SUM($C$2:$C8)-1,COLUMNS($E8:BW8)+1)=0,"",OFFSET($G$179,SUM($C$2:$C8)-1,COLUMNS($E8:BW8)+1))</f>
        <v/>
      </c>
      <c r="BX8" t="str">
        <f ca="1">IF(OFFSET($G$179,SUM($C$2:$C8)-1,COLUMNS($E8:BX8)+1)=0,"",OFFSET($G$179,SUM($C$2:$C8)-1,COLUMNS($E8:BX8)+1))</f>
        <v/>
      </c>
      <c r="BY8" t="str">
        <f ca="1">IF(OFFSET($G$179,SUM($C$2:$C8)-1,COLUMNS($E8:BY8)+1)=0,"",OFFSET($G$179,SUM($C$2:$C8)-1,COLUMNS($E8:BY8)+1))</f>
        <v/>
      </c>
      <c r="BZ8" t="str">
        <f ca="1">IF(OFFSET($G$179,SUM($C$2:$C8)-1,COLUMNS($E8:BZ8)+1)=0,"",OFFSET($G$179,SUM($C$2:$C8)-1,COLUMNS($E8:BZ8)+1))</f>
        <v/>
      </c>
    </row>
    <row r="9" spans="3:78" x14ac:dyDescent="0.25">
      <c r="C9">
        <f t="shared" si="0"/>
        <v>0</v>
      </c>
      <c r="E9" t="str">
        <f t="shared" ref="E9" ca="1" si="151">E8</f>
        <v>Alexander Jung</v>
      </c>
      <c r="F9" t="str">
        <f t="shared" ref="F9" ca="1" si="152">SUBSTITUTE(SUBSTITUTE(SUBSTITUTE(SUBSTITUTE(SUBSTITUTE(LOWER(IF(LEFT(F8,3)="Box","",TRIM(F8))),"randomizer","")," ",""),"'","")," ",""),"-","")</f>
        <v>swindler</v>
      </c>
      <c r="G9" t="str">
        <f t="shared" ref="G9" ca="1" si="153">SUBSTITUTE(SUBSTITUTE(SUBSTITUTE(SUBSTITUTE(SUBSTITUTE(LOWER(IF(LEFT(G8,3)="Box","",TRIM(G8))),"randomizer","")," ",""),"'","")," ",""),"-","")</f>
        <v/>
      </c>
      <c r="H9" t="str">
        <f t="shared" ref="H9" ca="1" si="154">SUBSTITUTE(SUBSTITUTE(SUBSTITUTE(SUBSTITUTE(SUBSTITUTE(LOWER(IF(LEFT(H8,3)="Box","",TRIM(H8))),"randomizer","")," ",""),"'","")," ",""),"-","")</f>
        <v/>
      </c>
      <c r="I9" t="str">
        <f t="shared" ref="I9" ca="1" si="155">SUBSTITUTE(SUBSTITUTE(SUBSTITUTE(SUBSTITUTE(SUBSTITUTE(LOWER(IF(LEFT(I8,3)="Box","",TRIM(I8))),"randomizer","")," ",""),"'","")," ",""),"-","")</f>
        <v/>
      </c>
      <c r="J9" t="str">
        <f t="shared" ref="J9" ca="1" si="156">SUBSTITUTE(SUBSTITUTE(SUBSTITUTE(SUBSTITUTE(SUBSTITUTE(LOWER(IF(LEFT(J8,3)="Box","",TRIM(J8))),"randomizer","")," ",""),"'","")," ",""),"-","")</f>
        <v/>
      </c>
      <c r="K9" t="str">
        <f t="shared" ref="K9" ca="1" si="157">SUBSTITUTE(SUBSTITUTE(SUBSTITUTE(SUBSTITUTE(SUBSTITUTE(LOWER(IF(LEFT(K8,3)="Box","",TRIM(K8))),"randomizer","")," ",""),"'","")," ",""),"-","")</f>
        <v/>
      </c>
      <c r="L9" t="str">
        <f t="shared" ref="L9" ca="1" si="158">SUBSTITUTE(SUBSTITUTE(SUBSTITUTE(SUBSTITUTE(SUBSTITUTE(LOWER(IF(LEFT(L8,3)="Box","",TRIM(L8))),"randomizer","")," ",""),"'","")," ",""),"-","")</f>
        <v/>
      </c>
      <c r="M9" t="str">
        <f t="shared" ref="M9" ca="1" si="159">SUBSTITUTE(SUBSTITUTE(SUBSTITUTE(SUBSTITUTE(SUBSTITUTE(LOWER(IF(LEFT(M8,3)="Box","",TRIM(M8))),"randomizer","")," ",""),"'","")," ",""),"-","")</f>
        <v/>
      </c>
      <c r="N9" t="str">
        <f t="shared" ref="N9" ca="1" si="160">SUBSTITUTE(SUBSTITUTE(SUBSTITUTE(SUBSTITUTE(SUBSTITUTE(LOWER(IF(LEFT(N8,3)="Box","",TRIM(N8))),"randomizer","")," ",""),"'","")," ",""),"-","")</f>
        <v/>
      </c>
      <c r="O9" t="str">
        <f t="shared" ref="O9" ca="1" si="161">SUBSTITUTE(SUBSTITUTE(SUBSTITUTE(SUBSTITUTE(SUBSTITUTE(LOWER(IF(LEFT(O8,3)="Box","",TRIM(O8))),"randomizer","")," ",""),"'","")," ",""),"-","")</f>
        <v/>
      </c>
      <c r="P9" t="str">
        <f t="shared" ref="P9" ca="1" si="162">SUBSTITUTE(SUBSTITUTE(SUBSTITUTE(SUBSTITUTE(SUBSTITUTE(LOWER(IF(LEFT(P8,3)="Box","",TRIM(P8))),"randomizer","")," ",""),"'","")," ",""),"-","")</f>
        <v/>
      </c>
      <c r="Q9" t="str">
        <f t="shared" ref="Q9" ca="1" si="163">SUBSTITUTE(SUBSTITUTE(SUBSTITUTE(SUBSTITUTE(SUBSTITUTE(LOWER(IF(LEFT(Q8,3)="Box","",TRIM(Q8))),"randomizer","")," ",""),"'","")," ",""),"-","")</f>
        <v/>
      </c>
      <c r="R9" t="str">
        <f t="shared" ref="R9" ca="1" si="164">SUBSTITUTE(SUBSTITUTE(SUBSTITUTE(SUBSTITUTE(SUBSTITUTE(LOWER(IF(LEFT(R8,3)="Box","",TRIM(R8))),"randomizer","")," ",""),"'","")," ",""),"-","")</f>
        <v/>
      </c>
      <c r="S9" t="str">
        <f t="shared" ref="S9" ca="1" si="165">SUBSTITUTE(SUBSTITUTE(SUBSTITUTE(SUBSTITUTE(SUBSTITUTE(LOWER(IF(LEFT(S8,3)="Box","",TRIM(S8))),"randomizer","")," ",""),"'","")," ",""),"-","")</f>
        <v/>
      </c>
      <c r="T9" t="str">
        <f t="shared" ref="T9" ca="1" si="166">SUBSTITUTE(SUBSTITUTE(SUBSTITUTE(SUBSTITUTE(SUBSTITUTE(LOWER(IF(LEFT(T8,3)="Box","",TRIM(T8))),"randomizer","")," ",""),"'","")," ",""),"-","")</f>
        <v/>
      </c>
      <c r="U9" t="str">
        <f t="shared" ref="U9" ca="1" si="167">SUBSTITUTE(SUBSTITUTE(SUBSTITUTE(SUBSTITUTE(SUBSTITUTE(LOWER(IF(LEFT(U8,3)="Box","",TRIM(U8))),"randomizer","")," ",""),"'","")," ",""),"-","")</f>
        <v/>
      </c>
      <c r="V9" t="str">
        <f t="shared" ref="V9" ca="1" si="168">SUBSTITUTE(SUBSTITUTE(SUBSTITUTE(SUBSTITUTE(SUBSTITUTE(LOWER(IF(LEFT(V8,3)="Box","",TRIM(V8))),"randomizer","")," ",""),"'","")," ",""),"-","")</f>
        <v/>
      </c>
      <c r="W9" t="str">
        <f t="shared" ref="W9" ca="1" si="169">SUBSTITUTE(SUBSTITUTE(SUBSTITUTE(SUBSTITUTE(SUBSTITUTE(LOWER(IF(LEFT(W8,3)="Box","",TRIM(W8))),"randomizer","")," ",""),"'","")," ",""),"-","")</f>
        <v/>
      </c>
      <c r="X9" t="str">
        <f t="shared" ref="X9" ca="1" si="170">SUBSTITUTE(SUBSTITUTE(SUBSTITUTE(SUBSTITUTE(SUBSTITUTE(LOWER(IF(LEFT(X8,3)="Box","",TRIM(X8))),"randomizer","")," ",""),"'","")," ",""),"-","")</f>
        <v/>
      </c>
      <c r="Y9" t="str">
        <f t="shared" ref="Y9" ca="1" si="171">SUBSTITUTE(SUBSTITUTE(SUBSTITUTE(SUBSTITUTE(SUBSTITUTE(LOWER(IF(LEFT(Y8,3)="Box","",TRIM(Y8))),"randomizer","")," ",""),"'","")," ",""),"-","")</f>
        <v/>
      </c>
      <c r="Z9" t="str">
        <f t="shared" ref="Z9" ca="1" si="172">SUBSTITUTE(SUBSTITUTE(SUBSTITUTE(SUBSTITUTE(SUBSTITUTE(LOWER(IF(LEFT(Z8,3)="Box","",TRIM(Z8))),"randomizer","")," ",""),"'","")," ",""),"-","")</f>
        <v/>
      </c>
      <c r="AA9" t="str">
        <f t="shared" ref="AA9" ca="1" si="173">SUBSTITUTE(SUBSTITUTE(SUBSTITUTE(SUBSTITUTE(SUBSTITUTE(LOWER(IF(LEFT(AA8,3)="Box","",TRIM(AA8))),"randomizer","")," ",""),"'","")," ",""),"-","")</f>
        <v/>
      </c>
      <c r="AB9" t="str">
        <f t="shared" ref="AB9" ca="1" si="174">SUBSTITUTE(SUBSTITUTE(SUBSTITUTE(SUBSTITUTE(SUBSTITUTE(LOWER(IF(LEFT(AB8,3)="Box","",TRIM(AB8))),"randomizer","")," ",""),"'","")," ",""),"-","")</f>
        <v/>
      </c>
      <c r="AC9" t="str">
        <f t="shared" ref="AC9" ca="1" si="175">SUBSTITUTE(SUBSTITUTE(SUBSTITUTE(SUBSTITUTE(SUBSTITUTE(LOWER(IF(LEFT(AC8,3)="Box","",TRIM(AC8))),"randomizer","")," ",""),"'","")," ",""),"-","")</f>
        <v/>
      </c>
      <c r="AD9" t="str">
        <f t="shared" ref="AD9" ca="1" si="176">SUBSTITUTE(SUBSTITUTE(SUBSTITUTE(SUBSTITUTE(SUBSTITUTE(LOWER(IF(LEFT(AD8,3)="Box","",TRIM(AD8))),"randomizer","")," ",""),"'","")," ",""),"-","")</f>
        <v/>
      </c>
      <c r="AE9" t="str">
        <f t="shared" ref="AE9" ca="1" si="177">SUBSTITUTE(SUBSTITUTE(SUBSTITUTE(SUBSTITUTE(SUBSTITUTE(LOWER(IF(LEFT(AE8,3)="Box","",TRIM(AE8))),"randomizer","")," ",""),"'","")," ",""),"-","")</f>
        <v/>
      </c>
      <c r="AF9" t="str">
        <f t="shared" ref="AF9" ca="1" si="178">SUBSTITUTE(SUBSTITUTE(SUBSTITUTE(SUBSTITUTE(SUBSTITUTE(LOWER(IF(LEFT(AF8,3)="Box","",TRIM(AF8))),"randomizer","")," ",""),"'","")," ",""),"-","")</f>
        <v/>
      </c>
      <c r="AG9" t="str">
        <f t="shared" ref="AG9" ca="1" si="179">SUBSTITUTE(SUBSTITUTE(SUBSTITUTE(SUBSTITUTE(SUBSTITUTE(LOWER(IF(LEFT(AG8,3)="Box","",TRIM(AG8))),"randomizer","")," ",""),"'","")," ",""),"-","")</f>
        <v/>
      </c>
      <c r="AH9" t="str">
        <f t="shared" ref="AH9" ca="1" si="180">SUBSTITUTE(SUBSTITUTE(SUBSTITUTE(SUBSTITUTE(SUBSTITUTE(LOWER(IF(LEFT(AH8,3)="Box","",TRIM(AH8))),"randomizer","")," ",""),"'","")," ",""),"-","")</f>
        <v/>
      </c>
      <c r="AI9" t="str">
        <f t="shared" ref="AI9" ca="1" si="181">SUBSTITUTE(SUBSTITUTE(SUBSTITUTE(SUBSTITUTE(SUBSTITUTE(LOWER(IF(LEFT(AI8,3)="Box","",TRIM(AI8))),"randomizer","")," ",""),"'","")," ",""),"-","")</f>
        <v/>
      </c>
      <c r="AJ9" t="str">
        <f t="shared" ref="AJ9" ca="1" si="182">SUBSTITUTE(SUBSTITUTE(SUBSTITUTE(SUBSTITUTE(SUBSTITUTE(LOWER(IF(LEFT(AJ8,3)="Box","",TRIM(AJ8))),"randomizer","")," ",""),"'","")," ",""),"-","")</f>
        <v/>
      </c>
      <c r="AK9" t="str">
        <f t="shared" ref="AK9" ca="1" si="183">SUBSTITUTE(SUBSTITUTE(SUBSTITUTE(SUBSTITUTE(SUBSTITUTE(LOWER(IF(LEFT(AK8,3)="Box","",TRIM(AK8))),"randomizer","")," ",""),"'","")," ",""),"-","")</f>
        <v/>
      </c>
      <c r="AL9" t="str">
        <f t="shared" ref="AL9" ca="1" si="184">SUBSTITUTE(SUBSTITUTE(SUBSTITUTE(SUBSTITUTE(SUBSTITUTE(LOWER(IF(LEFT(AL8,3)="Box","",TRIM(AL8))),"randomizer","")," ",""),"'","")," ",""),"-","")</f>
        <v/>
      </c>
      <c r="AM9" t="str">
        <f t="shared" ref="AM9" ca="1" si="185">SUBSTITUTE(SUBSTITUTE(SUBSTITUTE(SUBSTITUTE(SUBSTITUTE(LOWER(IF(LEFT(AM8,3)="Box","",TRIM(AM8))),"randomizer","")," ",""),"'","")," ",""),"-","")</f>
        <v/>
      </c>
      <c r="AN9" t="str">
        <f t="shared" ref="AN9" ca="1" si="186">SUBSTITUTE(SUBSTITUTE(SUBSTITUTE(SUBSTITUTE(SUBSTITUTE(LOWER(IF(LEFT(AN8,3)="Box","",TRIM(AN8))),"randomizer","")," ",""),"'","")," ",""),"-","")</f>
        <v/>
      </c>
      <c r="AO9" t="str">
        <f t="shared" ref="AO9" ca="1" si="187">SUBSTITUTE(SUBSTITUTE(SUBSTITUTE(SUBSTITUTE(SUBSTITUTE(LOWER(IF(LEFT(AO8,3)="Box","",TRIM(AO8))),"randomizer","")," ",""),"'","")," ",""),"-","")</f>
        <v/>
      </c>
      <c r="AP9" t="str">
        <f t="shared" ref="AP9" ca="1" si="188">SUBSTITUTE(SUBSTITUTE(SUBSTITUTE(SUBSTITUTE(SUBSTITUTE(LOWER(IF(LEFT(AP8,3)="Box","",TRIM(AP8))),"randomizer","")," ",""),"'","")," ",""),"-","")</f>
        <v/>
      </c>
      <c r="AQ9" t="str">
        <f t="shared" ref="AQ9" ca="1" si="189">SUBSTITUTE(SUBSTITUTE(SUBSTITUTE(SUBSTITUTE(SUBSTITUTE(LOWER(IF(LEFT(AQ8,3)="Box","",TRIM(AQ8))),"randomizer","")," ",""),"'","")," ",""),"-","")</f>
        <v/>
      </c>
      <c r="AR9" t="str">
        <f t="shared" ref="AR9" ca="1" si="190">SUBSTITUTE(SUBSTITUTE(SUBSTITUTE(SUBSTITUTE(SUBSTITUTE(LOWER(IF(LEFT(AR8,3)="Box","",TRIM(AR8))),"randomizer","")," ",""),"'","")," ",""),"-","")</f>
        <v/>
      </c>
      <c r="AS9" t="str">
        <f t="shared" ref="AS9" ca="1" si="191">SUBSTITUTE(SUBSTITUTE(SUBSTITUTE(SUBSTITUTE(SUBSTITUTE(LOWER(IF(LEFT(AS8,3)="Box","",TRIM(AS8))),"randomizer","")," ",""),"'","")," ",""),"-","")</f>
        <v/>
      </c>
      <c r="AT9" t="str">
        <f t="shared" ref="AT9" ca="1" si="192">SUBSTITUTE(SUBSTITUTE(SUBSTITUTE(SUBSTITUTE(SUBSTITUTE(LOWER(IF(LEFT(AT8,3)="Box","",TRIM(AT8))),"randomizer","")," ",""),"'","")," ",""),"-","")</f>
        <v/>
      </c>
      <c r="AU9" t="str">
        <f t="shared" ref="AU9" ca="1" si="193">SUBSTITUTE(SUBSTITUTE(SUBSTITUTE(SUBSTITUTE(SUBSTITUTE(LOWER(IF(LEFT(AU8,3)="Box","",TRIM(AU8))),"randomizer","")," ",""),"'","")," ",""),"-","")</f>
        <v/>
      </c>
      <c r="AV9" t="str">
        <f t="shared" ref="AV9" ca="1" si="194">SUBSTITUTE(SUBSTITUTE(SUBSTITUTE(SUBSTITUTE(SUBSTITUTE(LOWER(IF(LEFT(AV8,3)="Box","",TRIM(AV8))),"randomizer","")," ",""),"'","")," ",""),"-","")</f>
        <v/>
      </c>
      <c r="AW9" t="str">
        <f t="shared" ref="AW9" ca="1" si="195">SUBSTITUTE(SUBSTITUTE(SUBSTITUTE(SUBSTITUTE(SUBSTITUTE(LOWER(IF(LEFT(AW8,3)="Box","",TRIM(AW8))),"randomizer","")," ",""),"'","")," ",""),"-","")</f>
        <v/>
      </c>
      <c r="AX9" t="str">
        <f t="shared" ref="AX9" ca="1" si="196">SUBSTITUTE(SUBSTITUTE(SUBSTITUTE(SUBSTITUTE(SUBSTITUTE(LOWER(IF(LEFT(AX8,3)="Box","",TRIM(AX8))),"randomizer","")," ",""),"'","")," ",""),"-","")</f>
        <v/>
      </c>
      <c r="AY9" t="str">
        <f t="shared" ref="AY9" ca="1" si="197">SUBSTITUTE(SUBSTITUTE(SUBSTITUTE(SUBSTITUTE(SUBSTITUTE(LOWER(IF(LEFT(AY8,3)="Box","",TRIM(AY8))),"randomizer","")," ",""),"'","")," ",""),"-","")</f>
        <v/>
      </c>
      <c r="AZ9" t="str">
        <f t="shared" ref="AZ9" ca="1" si="198">SUBSTITUTE(SUBSTITUTE(SUBSTITUTE(SUBSTITUTE(SUBSTITUTE(LOWER(IF(LEFT(AZ8,3)="Box","",TRIM(AZ8))),"randomizer","")," ",""),"'","")," ",""),"-","")</f>
        <v/>
      </c>
      <c r="BA9" t="str">
        <f t="shared" ref="BA9" ca="1" si="199">SUBSTITUTE(SUBSTITUTE(SUBSTITUTE(SUBSTITUTE(SUBSTITUTE(LOWER(IF(LEFT(BA8,3)="Box","",TRIM(BA8))),"randomizer","")," ",""),"'","")," ",""),"-","")</f>
        <v/>
      </c>
      <c r="BB9" t="str">
        <f t="shared" ref="BB9" ca="1" si="200">SUBSTITUTE(SUBSTITUTE(SUBSTITUTE(SUBSTITUTE(SUBSTITUTE(LOWER(IF(LEFT(BB8,3)="Box","",TRIM(BB8))),"randomizer","")," ",""),"'","")," ",""),"-","")</f>
        <v/>
      </c>
      <c r="BC9" t="str">
        <f t="shared" ref="BC9" ca="1" si="201">SUBSTITUTE(SUBSTITUTE(SUBSTITUTE(SUBSTITUTE(SUBSTITUTE(LOWER(IF(LEFT(BC8,3)="Box","",TRIM(BC8))),"randomizer","")," ",""),"'","")," ",""),"-","")</f>
        <v/>
      </c>
      <c r="BD9" t="str">
        <f t="shared" ref="BD9" ca="1" si="202">SUBSTITUTE(SUBSTITUTE(SUBSTITUTE(SUBSTITUTE(SUBSTITUTE(LOWER(IF(LEFT(BD8,3)="Box","",TRIM(BD8))),"randomizer","")," ",""),"'","")," ",""),"-","")</f>
        <v/>
      </c>
      <c r="BE9" t="str">
        <f t="shared" ref="BE9" ca="1" si="203">SUBSTITUTE(SUBSTITUTE(SUBSTITUTE(SUBSTITUTE(SUBSTITUTE(LOWER(IF(LEFT(BE8,3)="Box","",TRIM(BE8))),"randomizer","")," ",""),"'","")," ",""),"-","")</f>
        <v/>
      </c>
      <c r="BF9" t="str">
        <f t="shared" ref="BF9" ca="1" si="204">SUBSTITUTE(SUBSTITUTE(SUBSTITUTE(SUBSTITUTE(SUBSTITUTE(LOWER(IF(LEFT(BF8,3)="Box","",TRIM(BF8))),"randomizer","")," ",""),"'","")," ",""),"-","")</f>
        <v/>
      </c>
      <c r="BG9" t="str">
        <f t="shared" ref="BG9" ca="1" si="205">SUBSTITUTE(SUBSTITUTE(SUBSTITUTE(SUBSTITUTE(SUBSTITUTE(LOWER(IF(LEFT(BG8,3)="Box","",TRIM(BG8))),"randomizer","")," ",""),"'","")," ",""),"-","")</f>
        <v/>
      </c>
      <c r="BH9" t="str">
        <f t="shared" ref="BH9" ca="1" si="206">SUBSTITUTE(SUBSTITUTE(SUBSTITUTE(SUBSTITUTE(SUBSTITUTE(LOWER(IF(LEFT(BH8,3)="Box","",TRIM(BH8))),"randomizer","")," ",""),"'","")," ",""),"-","")</f>
        <v/>
      </c>
      <c r="BI9" t="str">
        <f t="shared" ref="BI9" ca="1" si="207">SUBSTITUTE(SUBSTITUTE(SUBSTITUTE(SUBSTITUTE(SUBSTITUTE(LOWER(IF(LEFT(BI8,3)="Box","",TRIM(BI8))),"randomizer","")," ",""),"'","")," ",""),"-","")</f>
        <v/>
      </c>
      <c r="BJ9" t="str">
        <f t="shared" ref="BJ9" ca="1" si="208">SUBSTITUTE(SUBSTITUTE(SUBSTITUTE(SUBSTITUTE(SUBSTITUTE(LOWER(IF(LEFT(BJ8,3)="Box","",TRIM(BJ8))),"randomizer","")," ",""),"'","")," ",""),"-","")</f>
        <v/>
      </c>
      <c r="BK9" t="str">
        <f t="shared" ref="BK9" ca="1" si="209">SUBSTITUTE(SUBSTITUTE(SUBSTITUTE(SUBSTITUTE(SUBSTITUTE(LOWER(IF(LEFT(BK8,3)="Box","",TRIM(BK8))),"randomizer","")," ",""),"'","")," ",""),"-","")</f>
        <v/>
      </c>
      <c r="BL9" t="str">
        <f t="shared" ref="BL9" ca="1" si="210">SUBSTITUTE(SUBSTITUTE(SUBSTITUTE(SUBSTITUTE(SUBSTITUTE(LOWER(IF(LEFT(BL8,3)="Box","",TRIM(BL8))),"randomizer","")," ",""),"'","")," ",""),"-","")</f>
        <v/>
      </c>
      <c r="BM9" t="str">
        <f t="shared" ref="BM9" ca="1" si="211">SUBSTITUTE(SUBSTITUTE(SUBSTITUTE(SUBSTITUTE(SUBSTITUTE(LOWER(IF(LEFT(BM8,3)="Box","",TRIM(BM8))),"randomizer","")," ",""),"'","")," ",""),"-","")</f>
        <v/>
      </c>
      <c r="BN9" t="str">
        <f t="shared" ref="BN9" ca="1" si="212">SUBSTITUTE(SUBSTITUTE(SUBSTITUTE(SUBSTITUTE(SUBSTITUTE(LOWER(IF(LEFT(BN8,3)="Box","",TRIM(BN8))),"randomizer","")," ",""),"'","")," ",""),"-","")</f>
        <v/>
      </c>
      <c r="BO9" t="str">
        <f t="shared" ref="BO9" ca="1" si="213">SUBSTITUTE(SUBSTITUTE(SUBSTITUTE(SUBSTITUTE(SUBSTITUTE(LOWER(IF(LEFT(BO8,3)="Box","",TRIM(BO8))),"randomizer","")," ",""),"'","")," ",""),"-","")</f>
        <v/>
      </c>
      <c r="BP9" t="str">
        <f t="shared" ref="BP9" ca="1" si="214">SUBSTITUTE(SUBSTITUTE(SUBSTITUTE(SUBSTITUTE(SUBSTITUTE(LOWER(IF(LEFT(BP8,3)="Box","",TRIM(BP8))),"randomizer","")," ",""),"'","")," ",""),"-","")</f>
        <v/>
      </c>
      <c r="BQ9" t="str">
        <f t="shared" ref="BQ9" ca="1" si="215">SUBSTITUTE(SUBSTITUTE(SUBSTITUTE(SUBSTITUTE(SUBSTITUTE(LOWER(IF(LEFT(BQ8,3)="Box","",TRIM(BQ8))),"randomizer","")," ",""),"'","")," ",""),"-","")</f>
        <v/>
      </c>
      <c r="BR9" t="str">
        <f t="shared" ref="BR9" ca="1" si="216">SUBSTITUTE(SUBSTITUTE(SUBSTITUTE(SUBSTITUTE(SUBSTITUTE(LOWER(IF(LEFT(BR8,3)="Box","",TRIM(BR8))),"randomizer","")," ",""),"'","")," ",""),"-","")</f>
        <v/>
      </c>
      <c r="BS9" t="str">
        <f t="shared" ref="BS9" ca="1" si="217">SUBSTITUTE(SUBSTITUTE(SUBSTITUTE(SUBSTITUTE(SUBSTITUTE(LOWER(IF(LEFT(BS8,3)="Box","",TRIM(BS8))),"randomizer","")," ",""),"'","")," ",""),"-","")</f>
        <v/>
      </c>
      <c r="BT9" t="str">
        <f t="shared" ref="BT9" ca="1" si="218">SUBSTITUTE(SUBSTITUTE(SUBSTITUTE(SUBSTITUTE(SUBSTITUTE(LOWER(IF(LEFT(BT8,3)="Box","",TRIM(BT8))),"randomizer","")," ",""),"'","")," ",""),"-","")</f>
        <v/>
      </c>
      <c r="BU9" t="str">
        <f t="shared" ref="BU9" ca="1" si="219">SUBSTITUTE(SUBSTITUTE(SUBSTITUTE(SUBSTITUTE(SUBSTITUTE(LOWER(IF(LEFT(BU8,3)="Box","",TRIM(BU8))),"randomizer","")," ",""),"'","")," ",""),"-","")</f>
        <v/>
      </c>
      <c r="BV9" t="str">
        <f t="shared" ref="BV9" ca="1" si="220">SUBSTITUTE(SUBSTITUTE(SUBSTITUTE(SUBSTITUTE(SUBSTITUTE(LOWER(IF(LEFT(BV8,3)="Box","",TRIM(BV8))),"randomizer","")," ",""),"'","")," ",""),"-","")</f>
        <v/>
      </c>
      <c r="BW9" t="str">
        <f t="shared" ref="BW9" ca="1" si="221">SUBSTITUTE(SUBSTITUTE(SUBSTITUTE(SUBSTITUTE(SUBSTITUTE(LOWER(IF(LEFT(BW8,3)="Box","",TRIM(BW8))),"randomizer","")," ",""),"'","")," ",""),"-","")</f>
        <v/>
      </c>
      <c r="BX9" t="str">
        <f t="shared" ref="BX9" ca="1" si="222">SUBSTITUTE(SUBSTITUTE(SUBSTITUTE(SUBSTITUTE(SUBSTITUTE(LOWER(IF(LEFT(BX8,3)="Box","",TRIM(BX8))),"randomizer","")," ",""),"'","")," ",""),"-","")</f>
        <v/>
      </c>
      <c r="BY9" t="str">
        <f t="shared" ref="BY9" ca="1" si="223">SUBSTITUTE(SUBSTITUTE(SUBSTITUTE(SUBSTITUTE(SUBSTITUTE(LOWER(IF(LEFT(BY8,3)="Box","",TRIM(BY8))),"randomizer","")," ",""),"'","")," ",""),"-","")</f>
        <v/>
      </c>
      <c r="BZ9" t="str">
        <f t="shared" ref="BZ9" ca="1" si="224">SUBSTITUTE(SUBSTITUTE(SUBSTITUTE(SUBSTITUTE(SUBSTITUTE(LOWER(IF(LEFT(BZ8,3)="Box","",TRIM(BZ8))),"randomizer","")," ",""),"'","")," ",""),"-","")</f>
        <v/>
      </c>
    </row>
    <row r="10" spans="3:78" x14ac:dyDescent="0.25">
      <c r="C10">
        <f t="shared" si="0"/>
        <v>1</v>
      </c>
      <c r="E10" t="str">
        <f ca="1">OFFSET($G$179,SUM(C$2:C10)-1,0)</f>
        <v>Alex Drummond</v>
      </c>
      <c r="F10" t="str">
        <f ca="1">IF(OFFSET($G$179,SUM($C$2:$C10)-1,COLUMNS($E10:F10)+1)=0,"",OFFSET($G$179,SUM($C$2:$C10)-1,COLUMNS($E10:F10)+1))</f>
        <v>Familiar</v>
      </c>
      <c r="G10" t="str">
        <f ca="1">IF(OFFSET($G$179,SUM($C$2:$C10)-1,COLUMNS($E10:G10)+1)=0,"",OFFSET($G$179,SUM($C$2:$C10)-1,COLUMNS($E10:G10)+1))</f>
        <v xml:space="preserve"> Vault</v>
      </c>
      <c r="H10" t="str">
        <f ca="1">IF(OFFSET($G$179,SUM($C$2:$C10)-1,COLUMNS($E10:H10)+1)=0,"",OFFSET($G$179,SUM($C$2:$C10)-1,COLUMNS($E10:H10)+1))</f>
        <v xml:space="preserve"> Survivors</v>
      </c>
      <c r="I10" t="str">
        <f ca="1">IF(OFFSET($G$179,SUM($C$2:$C10)-1,COLUMNS($E10:I10)+1)=0,"",OFFSET($G$179,SUM($C$2:$C10)-1,COLUMNS($E10:I10)+1))</f>
        <v xml:space="preserve"> Storeroom</v>
      </c>
      <c r="J10" t="str">
        <f ca="1">IF(OFFSET($G$179,SUM($C$2:$C10)-1,COLUMNS($E10:J10)+1)=0,"",OFFSET($G$179,SUM($C$2:$C10)-1,COLUMNS($E10:J10)+1))</f>
        <v xml:space="preserve"> Procession</v>
      </c>
      <c r="K10" t="str">
        <f ca="1">IF(OFFSET($G$179,SUM($C$2:$C10)-1,COLUMNS($E10:K10)+1)=0,"",OFFSET($G$179,SUM($C$2:$C10)-1,COLUMNS($E10:K10)+1))</f>
        <v/>
      </c>
      <c r="L10" t="str">
        <f ca="1">IF(OFFSET($G$179,SUM($C$2:$C10)-1,COLUMNS($E10:L10)+1)=0,"",OFFSET($G$179,SUM($C$2:$C10)-1,COLUMNS($E10:L10)+1))</f>
        <v/>
      </c>
      <c r="M10" t="str">
        <f ca="1">IF(OFFSET($G$179,SUM($C$2:$C10)-1,COLUMNS($E10:M10)+1)=0,"",OFFSET($G$179,SUM($C$2:$C10)-1,COLUMNS($E10:M10)+1))</f>
        <v/>
      </c>
      <c r="N10" t="str">
        <f ca="1">IF(OFFSET($G$179,SUM($C$2:$C10)-1,COLUMNS($E10:N10)+1)=0,"",OFFSET($G$179,SUM($C$2:$C10)-1,COLUMNS($E10:N10)+1))</f>
        <v/>
      </c>
      <c r="O10" t="str">
        <f ca="1">IF(OFFSET($G$179,SUM($C$2:$C10)-1,COLUMNS($E10:O10)+1)=0,"",OFFSET($G$179,SUM($C$2:$C10)-1,COLUMNS($E10:O10)+1))</f>
        <v/>
      </c>
      <c r="P10" t="str">
        <f ca="1">IF(OFFSET($G$179,SUM($C$2:$C10)-1,COLUMNS($E10:P10)+1)=0,"",OFFSET($G$179,SUM($C$2:$C10)-1,COLUMNS($E10:P10)+1))</f>
        <v/>
      </c>
      <c r="Q10" t="str">
        <f ca="1">IF(OFFSET($G$179,SUM($C$2:$C10)-1,COLUMNS($E10:Q10)+1)=0,"",OFFSET($G$179,SUM($C$2:$C10)-1,COLUMNS($E10:Q10)+1))</f>
        <v/>
      </c>
      <c r="R10" t="str">
        <f ca="1">IF(OFFSET($G$179,SUM($C$2:$C10)-1,COLUMNS($E10:R10)+1)=0,"",OFFSET($G$179,SUM($C$2:$C10)-1,COLUMNS($E10:R10)+1))</f>
        <v/>
      </c>
      <c r="S10" t="str">
        <f ca="1">IF(OFFSET($G$179,SUM($C$2:$C10)-1,COLUMNS($E10:S10)+1)=0,"",OFFSET($G$179,SUM($C$2:$C10)-1,COLUMNS($E10:S10)+1))</f>
        <v/>
      </c>
      <c r="T10" t="str">
        <f ca="1">IF(OFFSET($G$179,SUM($C$2:$C10)-1,COLUMNS($E10:T10)+1)=0,"",OFFSET($G$179,SUM($C$2:$C10)-1,COLUMNS($E10:T10)+1))</f>
        <v/>
      </c>
      <c r="U10" t="str">
        <f ca="1">IF(OFFSET($G$179,SUM($C$2:$C10)-1,COLUMNS($E10:U10)+1)=0,"",OFFSET($G$179,SUM($C$2:$C10)-1,COLUMNS($E10:U10)+1))</f>
        <v/>
      </c>
      <c r="V10" t="str">
        <f ca="1">IF(OFFSET($G$179,SUM($C$2:$C10)-1,COLUMNS($E10:V10)+1)=0,"",OFFSET($G$179,SUM($C$2:$C10)-1,COLUMNS($E10:V10)+1))</f>
        <v/>
      </c>
      <c r="W10" t="str">
        <f ca="1">IF(OFFSET($G$179,SUM($C$2:$C10)-1,COLUMNS($E10:W10)+1)=0,"",OFFSET($G$179,SUM($C$2:$C10)-1,COLUMNS($E10:W10)+1))</f>
        <v/>
      </c>
      <c r="X10" t="str">
        <f ca="1">IF(OFFSET($G$179,SUM($C$2:$C10)-1,COLUMNS($E10:X10)+1)=0,"",OFFSET($G$179,SUM($C$2:$C10)-1,COLUMNS($E10:X10)+1))</f>
        <v/>
      </c>
      <c r="Y10" t="str">
        <f ca="1">IF(OFFSET($G$179,SUM($C$2:$C10)-1,COLUMNS($E10:Y10)+1)=0,"",OFFSET($G$179,SUM($C$2:$C10)-1,COLUMNS($E10:Y10)+1))</f>
        <v/>
      </c>
      <c r="Z10" t="str">
        <f ca="1">IF(OFFSET($G$179,SUM($C$2:$C10)-1,COLUMNS($E10:Z10)+1)=0,"",OFFSET($G$179,SUM($C$2:$C10)-1,COLUMNS($E10:Z10)+1))</f>
        <v/>
      </c>
      <c r="AA10" t="str">
        <f ca="1">IF(OFFSET($G$179,SUM($C$2:$C10)-1,COLUMNS($E10:AA10)+1)=0,"",OFFSET($G$179,SUM($C$2:$C10)-1,COLUMNS($E10:AA10)+1))</f>
        <v/>
      </c>
      <c r="AB10" t="str">
        <f ca="1">IF(OFFSET($G$179,SUM($C$2:$C10)-1,COLUMNS($E10:AB10)+1)=0,"",OFFSET($G$179,SUM($C$2:$C10)-1,COLUMNS($E10:AB10)+1))</f>
        <v/>
      </c>
      <c r="AC10" t="str">
        <f ca="1">IF(OFFSET($G$179,SUM($C$2:$C10)-1,COLUMNS($E10:AC10)+1)=0,"",OFFSET($G$179,SUM($C$2:$C10)-1,COLUMNS($E10:AC10)+1))</f>
        <v/>
      </c>
      <c r="AD10" t="str">
        <f ca="1">IF(OFFSET($G$179,SUM($C$2:$C10)-1,COLUMNS($E10:AD10)+1)=0,"",OFFSET($G$179,SUM($C$2:$C10)-1,COLUMNS($E10:AD10)+1))</f>
        <v/>
      </c>
      <c r="AE10" t="str">
        <f ca="1">IF(OFFSET($G$179,SUM($C$2:$C10)-1,COLUMNS($E10:AE10)+1)=0,"",OFFSET($G$179,SUM($C$2:$C10)-1,COLUMNS($E10:AE10)+1))</f>
        <v/>
      </c>
      <c r="AF10" t="str">
        <f ca="1">IF(OFFSET($G$179,SUM($C$2:$C10)-1,COLUMNS($E10:AF10)+1)=0,"",OFFSET($G$179,SUM($C$2:$C10)-1,COLUMNS($E10:AF10)+1))</f>
        <v/>
      </c>
      <c r="AG10" t="str">
        <f ca="1">IF(OFFSET($G$179,SUM($C$2:$C10)-1,COLUMNS($E10:AG10)+1)=0,"",OFFSET($G$179,SUM($C$2:$C10)-1,COLUMNS($E10:AG10)+1))</f>
        <v/>
      </c>
      <c r="AH10" t="str">
        <f ca="1">IF(OFFSET($G$179,SUM($C$2:$C10)-1,COLUMNS($E10:AH10)+1)=0,"",OFFSET($G$179,SUM($C$2:$C10)-1,COLUMNS($E10:AH10)+1))</f>
        <v/>
      </c>
      <c r="AI10" t="str">
        <f ca="1">IF(OFFSET($G$179,SUM($C$2:$C10)-1,COLUMNS($E10:AI10)+1)=0,"",OFFSET($G$179,SUM($C$2:$C10)-1,COLUMNS($E10:AI10)+1))</f>
        <v/>
      </c>
      <c r="AJ10" t="str">
        <f ca="1">IF(OFFSET($G$179,SUM($C$2:$C10)-1,COLUMNS($E10:AJ10)+1)=0,"",OFFSET($G$179,SUM($C$2:$C10)-1,COLUMNS($E10:AJ10)+1))</f>
        <v/>
      </c>
      <c r="AK10" t="str">
        <f ca="1">IF(OFFSET($G$179,SUM($C$2:$C10)-1,COLUMNS($E10:AK10)+1)=0,"",OFFSET($G$179,SUM($C$2:$C10)-1,COLUMNS($E10:AK10)+1))</f>
        <v/>
      </c>
      <c r="AL10" t="str">
        <f ca="1">IF(OFFSET($G$179,SUM($C$2:$C10)-1,COLUMNS($E10:AL10)+1)=0,"",OFFSET($G$179,SUM($C$2:$C10)-1,COLUMNS($E10:AL10)+1))</f>
        <v/>
      </c>
      <c r="AM10" t="str">
        <f ca="1">IF(OFFSET($G$179,SUM($C$2:$C10)-1,COLUMNS($E10:AM10)+1)=0,"",OFFSET($G$179,SUM($C$2:$C10)-1,COLUMNS($E10:AM10)+1))</f>
        <v/>
      </c>
      <c r="AN10" t="str">
        <f ca="1">IF(OFFSET($G$179,SUM($C$2:$C10)-1,COLUMNS($E10:AN10)+1)=0,"",OFFSET($G$179,SUM($C$2:$C10)-1,COLUMNS($E10:AN10)+1))</f>
        <v/>
      </c>
      <c r="AO10" t="str">
        <f ca="1">IF(OFFSET($G$179,SUM($C$2:$C10)-1,COLUMNS($E10:AO10)+1)=0,"",OFFSET($G$179,SUM($C$2:$C10)-1,COLUMNS($E10:AO10)+1))</f>
        <v/>
      </c>
      <c r="AP10" t="str">
        <f ca="1">IF(OFFSET($G$179,SUM($C$2:$C10)-1,COLUMNS($E10:AP10)+1)=0,"",OFFSET($G$179,SUM($C$2:$C10)-1,COLUMNS($E10:AP10)+1))</f>
        <v/>
      </c>
      <c r="AQ10" t="str">
        <f ca="1">IF(OFFSET($G$179,SUM($C$2:$C10)-1,COLUMNS($E10:AQ10)+1)=0,"",OFFSET($G$179,SUM($C$2:$C10)-1,COLUMNS($E10:AQ10)+1))</f>
        <v/>
      </c>
      <c r="AR10" t="str">
        <f ca="1">IF(OFFSET($G$179,SUM($C$2:$C10)-1,COLUMNS($E10:AR10)+1)=0,"",OFFSET($G$179,SUM($C$2:$C10)-1,COLUMNS($E10:AR10)+1))</f>
        <v/>
      </c>
      <c r="AS10" t="str">
        <f ca="1">IF(OFFSET($G$179,SUM($C$2:$C10)-1,COLUMNS($E10:AS10)+1)=0,"",OFFSET($G$179,SUM($C$2:$C10)-1,COLUMNS($E10:AS10)+1))</f>
        <v/>
      </c>
      <c r="AT10" t="str">
        <f ca="1">IF(OFFSET($G$179,SUM($C$2:$C10)-1,COLUMNS($E10:AT10)+1)=0,"",OFFSET($G$179,SUM($C$2:$C10)-1,COLUMNS($E10:AT10)+1))</f>
        <v/>
      </c>
      <c r="AU10" t="str">
        <f ca="1">IF(OFFSET($G$179,SUM($C$2:$C10)-1,COLUMNS($E10:AU10)+1)=0,"",OFFSET($G$179,SUM($C$2:$C10)-1,COLUMNS($E10:AU10)+1))</f>
        <v/>
      </c>
      <c r="AV10" t="str">
        <f ca="1">IF(OFFSET($G$179,SUM($C$2:$C10)-1,COLUMNS($E10:AV10)+1)=0,"",OFFSET($G$179,SUM($C$2:$C10)-1,COLUMNS($E10:AV10)+1))</f>
        <v/>
      </c>
      <c r="AW10" t="str">
        <f ca="1">IF(OFFSET($G$179,SUM($C$2:$C10)-1,COLUMNS($E10:AW10)+1)=0,"",OFFSET($G$179,SUM($C$2:$C10)-1,COLUMNS($E10:AW10)+1))</f>
        <v/>
      </c>
      <c r="AX10" t="str">
        <f ca="1">IF(OFFSET($G$179,SUM($C$2:$C10)-1,COLUMNS($E10:AX10)+1)=0,"",OFFSET($G$179,SUM($C$2:$C10)-1,COLUMNS($E10:AX10)+1))</f>
        <v/>
      </c>
      <c r="AY10" t="str">
        <f ca="1">IF(OFFSET($G$179,SUM($C$2:$C10)-1,COLUMNS($E10:AY10)+1)=0,"",OFFSET($G$179,SUM($C$2:$C10)-1,COLUMNS($E10:AY10)+1))</f>
        <v/>
      </c>
      <c r="AZ10" t="str">
        <f ca="1">IF(OFFSET($G$179,SUM($C$2:$C10)-1,COLUMNS($E10:AZ10)+1)=0,"",OFFSET($G$179,SUM($C$2:$C10)-1,COLUMNS($E10:AZ10)+1))</f>
        <v/>
      </c>
      <c r="BA10" t="str">
        <f ca="1">IF(OFFSET($G$179,SUM($C$2:$C10)-1,COLUMNS($E10:BA10)+1)=0,"",OFFSET($G$179,SUM($C$2:$C10)-1,COLUMNS($E10:BA10)+1))</f>
        <v/>
      </c>
      <c r="BB10" t="str">
        <f ca="1">IF(OFFSET($G$179,SUM($C$2:$C10)-1,COLUMNS($E10:BB10)+1)=0,"",OFFSET($G$179,SUM($C$2:$C10)-1,COLUMNS($E10:BB10)+1))</f>
        <v/>
      </c>
      <c r="BC10" t="str">
        <f ca="1">IF(OFFSET($G$179,SUM($C$2:$C10)-1,COLUMNS($E10:BC10)+1)=0,"",OFFSET($G$179,SUM($C$2:$C10)-1,COLUMNS($E10:BC10)+1))</f>
        <v/>
      </c>
      <c r="BD10" t="str">
        <f ca="1">IF(OFFSET($G$179,SUM($C$2:$C10)-1,COLUMNS($E10:BD10)+1)=0,"",OFFSET($G$179,SUM($C$2:$C10)-1,COLUMNS($E10:BD10)+1))</f>
        <v/>
      </c>
      <c r="BE10" t="str">
        <f ca="1">IF(OFFSET($G$179,SUM($C$2:$C10)-1,COLUMNS($E10:BE10)+1)=0,"",OFFSET($G$179,SUM($C$2:$C10)-1,COLUMNS($E10:BE10)+1))</f>
        <v/>
      </c>
      <c r="BF10" t="str">
        <f ca="1">IF(OFFSET($G$179,SUM($C$2:$C10)-1,COLUMNS($E10:BF10)+1)=0,"",OFFSET($G$179,SUM($C$2:$C10)-1,COLUMNS($E10:BF10)+1))</f>
        <v/>
      </c>
      <c r="BG10" t="str">
        <f ca="1">IF(OFFSET($G$179,SUM($C$2:$C10)-1,COLUMNS($E10:BG10)+1)=0,"",OFFSET($G$179,SUM($C$2:$C10)-1,COLUMNS($E10:BG10)+1))</f>
        <v/>
      </c>
      <c r="BH10" t="str">
        <f ca="1">IF(OFFSET($G$179,SUM($C$2:$C10)-1,COLUMNS($E10:BH10)+1)=0,"",OFFSET($G$179,SUM($C$2:$C10)-1,COLUMNS($E10:BH10)+1))</f>
        <v/>
      </c>
      <c r="BI10" t="str">
        <f ca="1">IF(OFFSET($G$179,SUM($C$2:$C10)-1,COLUMNS($E10:BI10)+1)=0,"",OFFSET($G$179,SUM($C$2:$C10)-1,COLUMNS($E10:BI10)+1))</f>
        <v/>
      </c>
      <c r="BJ10" t="str">
        <f ca="1">IF(OFFSET($G$179,SUM($C$2:$C10)-1,COLUMNS($E10:BJ10)+1)=0,"",OFFSET($G$179,SUM($C$2:$C10)-1,COLUMNS($E10:BJ10)+1))</f>
        <v/>
      </c>
      <c r="BK10" t="str">
        <f ca="1">IF(OFFSET($G$179,SUM($C$2:$C10)-1,COLUMNS($E10:BK10)+1)=0,"",OFFSET($G$179,SUM($C$2:$C10)-1,COLUMNS($E10:BK10)+1))</f>
        <v/>
      </c>
      <c r="BL10" t="str">
        <f ca="1">IF(OFFSET($G$179,SUM($C$2:$C10)-1,COLUMNS($E10:BL10)+1)=0,"",OFFSET($G$179,SUM($C$2:$C10)-1,COLUMNS($E10:BL10)+1))</f>
        <v/>
      </c>
      <c r="BM10" t="str">
        <f ca="1">IF(OFFSET($G$179,SUM($C$2:$C10)-1,COLUMNS($E10:BM10)+1)=0,"",OFFSET($G$179,SUM($C$2:$C10)-1,COLUMNS($E10:BM10)+1))</f>
        <v/>
      </c>
      <c r="BN10" t="str">
        <f ca="1">IF(OFFSET($G$179,SUM($C$2:$C10)-1,COLUMNS($E10:BN10)+1)=0,"",OFFSET($G$179,SUM($C$2:$C10)-1,COLUMNS($E10:BN10)+1))</f>
        <v/>
      </c>
      <c r="BO10" t="str">
        <f ca="1">IF(OFFSET($G$179,SUM($C$2:$C10)-1,COLUMNS($E10:BO10)+1)=0,"",OFFSET($G$179,SUM($C$2:$C10)-1,COLUMNS($E10:BO10)+1))</f>
        <v/>
      </c>
      <c r="BP10" t="str">
        <f ca="1">IF(OFFSET($G$179,SUM($C$2:$C10)-1,COLUMNS($E10:BP10)+1)=0,"",OFFSET($G$179,SUM($C$2:$C10)-1,COLUMNS($E10:BP10)+1))</f>
        <v/>
      </c>
      <c r="BQ10" t="str">
        <f ca="1">IF(OFFSET($G$179,SUM($C$2:$C10)-1,COLUMNS($E10:BQ10)+1)=0,"",OFFSET($G$179,SUM($C$2:$C10)-1,COLUMNS($E10:BQ10)+1))</f>
        <v/>
      </c>
      <c r="BR10" t="str">
        <f ca="1">IF(OFFSET($G$179,SUM($C$2:$C10)-1,COLUMNS($E10:BR10)+1)=0,"",OFFSET($G$179,SUM($C$2:$C10)-1,COLUMNS($E10:BR10)+1))</f>
        <v/>
      </c>
      <c r="BS10" t="str">
        <f ca="1">IF(OFFSET($G$179,SUM($C$2:$C10)-1,COLUMNS($E10:BS10)+1)=0,"",OFFSET($G$179,SUM($C$2:$C10)-1,COLUMNS($E10:BS10)+1))</f>
        <v/>
      </c>
      <c r="BT10" t="str">
        <f ca="1">IF(OFFSET($G$179,SUM($C$2:$C10)-1,COLUMNS($E10:BT10)+1)=0,"",OFFSET($G$179,SUM($C$2:$C10)-1,COLUMNS($E10:BT10)+1))</f>
        <v/>
      </c>
      <c r="BU10" t="str">
        <f ca="1">IF(OFFSET($G$179,SUM($C$2:$C10)-1,COLUMNS($E10:BU10)+1)=0,"",OFFSET($G$179,SUM($C$2:$C10)-1,COLUMNS($E10:BU10)+1))</f>
        <v/>
      </c>
      <c r="BV10" t="str">
        <f ca="1">IF(OFFSET($G$179,SUM($C$2:$C10)-1,COLUMNS($E10:BV10)+1)=0,"",OFFSET($G$179,SUM($C$2:$C10)-1,COLUMNS($E10:BV10)+1))</f>
        <v/>
      </c>
      <c r="BW10" t="str">
        <f ca="1">IF(OFFSET($G$179,SUM($C$2:$C10)-1,COLUMNS($E10:BW10)+1)=0,"",OFFSET($G$179,SUM($C$2:$C10)-1,COLUMNS($E10:BW10)+1))</f>
        <v/>
      </c>
      <c r="BX10" t="str">
        <f ca="1">IF(OFFSET($G$179,SUM($C$2:$C10)-1,COLUMNS($E10:BX10)+1)=0,"",OFFSET($G$179,SUM($C$2:$C10)-1,COLUMNS($E10:BX10)+1))</f>
        <v/>
      </c>
      <c r="BY10" t="str">
        <f ca="1">IF(OFFSET($G$179,SUM($C$2:$C10)-1,COLUMNS($E10:BY10)+1)=0,"",OFFSET($G$179,SUM($C$2:$C10)-1,COLUMNS($E10:BY10)+1))</f>
        <v/>
      </c>
      <c r="BZ10" t="str">
        <f ca="1">IF(OFFSET($G$179,SUM($C$2:$C10)-1,COLUMNS($E10:BZ10)+1)=0,"",OFFSET($G$179,SUM($C$2:$C10)-1,COLUMNS($E10:BZ10)+1))</f>
        <v/>
      </c>
    </row>
    <row r="11" spans="3:78" x14ac:dyDescent="0.25">
      <c r="C11">
        <f t="shared" si="0"/>
        <v>0</v>
      </c>
      <c r="E11" t="str">
        <f t="shared" ref="E11" ca="1" si="225">E10</f>
        <v>Alex Drummond</v>
      </c>
      <c r="F11" t="str">
        <f t="shared" ref="F11" ca="1" si="226">SUBSTITUTE(SUBSTITUTE(SUBSTITUTE(SUBSTITUTE(SUBSTITUTE(LOWER(IF(LEFT(F10,3)="Box","",TRIM(F10))),"randomizer","")," ",""),"'","")," ",""),"-","")</f>
        <v>familiar</v>
      </c>
      <c r="G11" t="str">
        <f t="shared" ref="G11" ca="1" si="227">SUBSTITUTE(SUBSTITUTE(SUBSTITUTE(SUBSTITUTE(SUBSTITUTE(LOWER(IF(LEFT(G10,3)="Box","",TRIM(G10))),"randomizer","")," ",""),"'","")," ",""),"-","")</f>
        <v>vault</v>
      </c>
      <c r="H11" t="str">
        <f t="shared" ref="H11" ca="1" si="228">SUBSTITUTE(SUBSTITUTE(SUBSTITUTE(SUBSTITUTE(SUBSTITUTE(LOWER(IF(LEFT(H10,3)="Box","",TRIM(H10))),"randomizer","")," ",""),"'","")," ",""),"-","")</f>
        <v>survivors</v>
      </c>
      <c r="I11" t="str">
        <f t="shared" ref="I11" ca="1" si="229">SUBSTITUTE(SUBSTITUTE(SUBSTITUTE(SUBSTITUTE(SUBSTITUTE(LOWER(IF(LEFT(I10,3)="Box","",TRIM(I10))),"randomizer","")," ",""),"'","")," ",""),"-","")</f>
        <v>storeroom</v>
      </c>
      <c r="J11" t="str">
        <f t="shared" ref="J11" ca="1" si="230">SUBSTITUTE(SUBSTITUTE(SUBSTITUTE(SUBSTITUTE(SUBSTITUTE(LOWER(IF(LEFT(J10,3)="Box","",TRIM(J10))),"randomizer","")," ",""),"'","")," ",""),"-","")</f>
        <v>procession</v>
      </c>
      <c r="K11" t="str">
        <f t="shared" ref="K11" ca="1" si="231">SUBSTITUTE(SUBSTITUTE(SUBSTITUTE(SUBSTITUTE(SUBSTITUTE(LOWER(IF(LEFT(K10,3)="Box","",TRIM(K10))),"randomizer","")," ",""),"'","")," ",""),"-","")</f>
        <v/>
      </c>
      <c r="L11" t="str">
        <f t="shared" ref="L11" ca="1" si="232">SUBSTITUTE(SUBSTITUTE(SUBSTITUTE(SUBSTITUTE(SUBSTITUTE(LOWER(IF(LEFT(L10,3)="Box","",TRIM(L10))),"randomizer","")," ",""),"'","")," ",""),"-","")</f>
        <v/>
      </c>
      <c r="M11" t="str">
        <f t="shared" ref="M11" ca="1" si="233">SUBSTITUTE(SUBSTITUTE(SUBSTITUTE(SUBSTITUTE(SUBSTITUTE(LOWER(IF(LEFT(M10,3)="Box","",TRIM(M10))),"randomizer","")," ",""),"'","")," ",""),"-","")</f>
        <v/>
      </c>
      <c r="N11" t="str">
        <f t="shared" ref="N11" ca="1" si="234">SUBSTITUTE(SUBSTITUTE(SUBSTITUTE(SUBSTITUTE(SUBSTITUTE(LOWER(IF(LEFT(N10,3)="Box","",TRIM(N10))),"randomizer","")," ",""),"'","")," ",""),"-","")</f>
        <v/>
      </c>
      <c r="O11" t="str">
        <f t="shared" ref="O11" ca="1" si="235">SUBSTITUTE(SUBSTITUTE(SUBSTITUTE(SUBSTITUTE(SUBSTITUTE(LOWER(IF(LEFT(O10,3)="Box","",TRIM(O10))),"randomizer","")," ",""),"'","")," ",""),"-","")</f>
        <v/>
      </c>
      <c r="P11" t="str">
        <f t="shared" ref="P11" ca="1" si="236">SUBSTITUTE(SUBSTITUTE(SUBSTITUTE(SUBSTITUTE(SUBSTITUTE(LOWER(IF(LEFT(P10,3)="Box","",TRIM(P10))),"randomizer","")," ",""),"'","")," ",""),"-","")</f>
        <v/>
      </c>
      <c r="Q11" t="str">
        <f t="shared" ref="Q11" ca="1" si="237">SUBSTITUTE(SUBSTITUTE(SUBSTITUTE(SUBSTITUTE(SUBSTITUTE(LOWER(IF(LEFT(Q10,3)="Box","",TRIM(Q10))),"randomizer","")," ",""),"'","")," ",""),"-","")</f>
        <v/>
      </c>
      <c r="R11" t="str">
        <f t="shared" ref="R11" ca="1" si="238">SUBSTITUTE(SUBSTITUTE(SUBSTITUTE(SUBSTITUTE(SUBSTITUTE(LOWER(IF(LEFT(R10,3)="Box","",TRIM(R10))),"randomizer","")," ",""),"'","")," ",""),"-","")</f>
        <v/>
      </c>
      <c r="S11" t="str">
        <f t="shared" ref="S11" ca="1" si="239">SUBSTITUTE(SUBSTITUTE(SUBSTITUTE(SUBSTITUTE(SUBSTITUTE(LOWER(IF(LEFT(S10,3)="Box","",TRIM(S10))),"randomizer","")," ",""),"'","")," ",""),"-","")</f>
        <v/>
      </c>
      <c r="T11" t="str">
        <f t="shared" ref="T11" ca="1" si="240">SUBSTITUTE(SUBSTITUTE(SUBSTITUTE(SUBSTITUTE(SUBSTITUTE(LOWER(IF(LEFT(T10,3)="Box","",TRIM(T10))),"randomizer","")," ",""),"'","")," ",""),"-","")</f>
        <v/>
      </c>
      <c r="U11" t="str">
        <f t="shared" ref="U11" ca="1" si="241">SUBSTITUTE(SUBSTITUTE(SUBSTITUTE(SUBSTITUTE(SUBSTITUTE(LOWER(IF(LEFT(U10,3)="Box","",TRIM(U10))),"randomizer","")," ",""),"'","")," ",""),"-","")</f>
        <v/>
      </c>
      <c r="V11" t="str">
        <f t="shared" ref="V11" ca="1" si="242">SUBSTITUTE(SUBSTITUTE(SUBSTITUTE(SUBSTITUTE(SUBSTITUTE(LOWER(IF(LEFT(V10,3)="Box","",TRIM(V10))),"randomizer","")," ",""),"'","")," ",""),"-","")</f>
        <v/>
      </c>
      <c r="W11" t="str">
        <f t="shared" ref="W11" ca="1" si="243">SUBSTITUTE(SUBSTITUTE(SUBSTITUTE(SUBSTITUTE(SUBSTITUTE(LOWER(IF(LEFT(W10,3)="Box","",TRIM(W10))),"randomizer","")," ",""),"'","")," ",""),"-","")</f>
        <v/>
      </c>
      <c r="X11" t="str">
        <f t="shared" ref="X11" ca="1" si="244">SUBSTITUTE(SUBSTITUTE(SUBSTITUTE(SUBSTITUTE(SUBSTITUTE(LOWER(IF(LEFT(X10,3)="Box","",TRIM(X10))),"randomizer","")," ",""),"'","")," ",""),"-","")</f>
        <v/>
      </c>
      <c r="Y11" t="str">
        <f t="shared" ref="Y11" ca="1" si="245">SUBSTITUTE(SUBSTITUTE(SUBSTITUTE(SUBSTITUTE(SUBSTITUTE(LOWER(IF(LEFT(Y10,3)="Box","",TRIM(Y10))),"randomizer","")," ",""),"'","")," ",""),"-","")</f>
        <v/>
      </c>
      <c r="Z11" t="str">
        <f t="shared" ref="Z11" ca="1" si="246">SUBSTITUTE(SUBSTITUTE(SUBSTITUTE(SUBSTITUTE(SUBSTITUTE(LOWER(IF(LEFT(Z10,3)="Box","",TRIM(Z10))),"randomizer","")," ",""),"'","")," ",""),"-","")</f>
        <v/>
      </c>
      <c r="AA11" t="str">
        <f t="shared" ref="AA11" ca="1" si="247">SUBSTITUTE(SUBSTITUTE(SUBSTITUTE(SUBSTITUTE(SUBSTITUTE(LOWER(IF(LEFT(AA10,3)="Box","",TRIM(AA10))),"randomizer","")," ",""),"'","")," ",""),"-","")</f>
        <v/>
      </c>
      <c r="AB11" t="str">
        <f t="shared" ref="AB11" ca="1" si="248">SUBSTITUTE(SUBSTITUTE(SUBSTITUTE(SUBSTITUTE(SUBSTITUTE(LOWER(IF(LEFT(AB10,3)="Box","",TRIM(AB10))),"randomizer","")," ",""),"'","")," ",""),"-","")</f>
        <v/>
      </c>
      <c r="AC11" t="str">
        <f t="shared" ref="AC11" ca="1" si="249">SUBSTITUTE(SUBSTITUTE(SUBSTITUTE(SUBSTITUTE(SUBSTITUTE(LOWER(IF(LEFT(AC10,3)="Box","",TRIM(AC10))),"randomizer","")," ",""),"'","")," ",""),"-","")</f>
        <v/>
      </c>
      <c r="AD11" t="str">
        <f t="shared" ref="AD11" ca="1" si="250">SUBSTITUTE(SUBSTITUTE(SUBSTITUTE(SUBSTITUTE(SUBSTITUTE(LOWER(IF(LEFT(AD10,3)="Box","",TRIM(AD10))),"randomizer","")," ",""),"'","")," ",""),"-","")</f>
        <v/>
      </c>
      <c r="AE11" t="str">
        <f t="shared" ref="AE11" ca="1" si="251">SUBSTITUTE(SUBSTITUTE(SUBSTITUTE(SUBSTITUTE(SUBSTITUTE(LOWER(IF(LEFT(AE10,3)="Box","",TRIM(AE10))),"randomizer","")," ",""),"'","")," ",""),"-","")</f>
        <v/>
      </c>
      <c r="AF11" t="str">
        <f t="shared" ref="AF11" ca="1" si="252">SUBSTITUTE(SUBSTITUTE(SUBSTITUTE(SUBSTITUTE(SUBSTITUTE(LOWER(IF(LEFT(AF10,3)="Box","",TRIM(AF10))),"randomizer","")," ",""),"'","")," ",""),"-","")</f>
        <v/>
      </c>
      <c r="AG11" t="str">
        <f t="shared" ref="AG11" ca="1" si="253">SUBSTITUTE(SUBSTITUTE(SUBSTITUTE(SUBSTITUTE(SUBSTITUTE(LOWER(IF(LEFT(AG10,3)="Box","",TRIM(AG10))),"randomizer","")," ",""),"'","")," ",""),"-","")</f>
        <v/>
      </c>
      <c r="AH11" t="str">
        <f t="shared" ref="AH11" ca="1" si="254">SUBSTITUTE(SUBSTITUTE(SUBSTITUTE(SUBSTITUTE(SUBSTITUTE(LOWER(IF(LEFT(AH10,3)="Box","",TRIM(AH10))),"randomizer","")," ",""),"'","")," ",""),"-","")</f>
        <v/>
      </c>
      <c r="AI11" t="str">
        <f t="shared" ref="AI11" ca="1" si="255">SUBSTITUTE(SUBSTITUTE(SUBSTITUTE(SUBSTITUTE(SUBSTITUTE(LOWER(IF(LEFT(AI10,3)="Box","",TRIM(AI10))),"randomizer","")," ",""),"'","")," ",""),"-","")</f>
        <v/>
      </c>
      <c r="AJ11" t="str">
        <f t="shared" ref="AJ11" ca="1" si="256">SUBSTITUTE(SUBSTITUTE(SUBSTITUTE(SUBSTITUTE(SUBSTITUTE(LOWER(IF(LEFT(AJ10,3)="Box","",TRIM(AJ10))),"randomizer","")," ",""),"'","")," ",""),"-","")</f>
        <v/>
      </c>
      <c r="AK11" t="str">
        <f t="shared" ref="AK11" ca="1" si="257">SUBSTITUTE(SUBSTITUTE(SUBSTITUTE(SUBSTITUTE(SUBSTITUTE(LOWER(IF(LEFT(AK10,3)="Box","",TRIM(AK10))),"randomizer","")," ",""),"'","")," ",""),"-","")</f>
        <v/>
      </c>
      <c r="AL11" t="str">
        <f t="shared" ref="AL11" ca="1" si="258">SUBSTITUTE(SUBSTITUTE(SUBSTITUTE(SUBSTITUTE(SUBSTITUTE(LOWER(IF(LEFT(AL10,3)="Box","",TRIM(AL10))),"randomizer","")," ",""),"'","")," ",""),"-","")</f>
        <v/>
      </c>
      <c r="AM11" t="str">
        <f t="shared" ref="AM11" ca="1" si="259">SUBSTITUTE(SUBSTITUTE(SUBSTITUTE(SUBSTITUTE(SUBSTITUTE(LOWER(IF(LEFT(AM10,3)="Box","",TRIM(AM10))),"randomizer","")," ",""),"'","")," ",""),"-","")</f>
        <v/>
      </c>
      <c r="AN11" t="str">
        <f t="shared" ref="AN11" ca="1" si="260">SUBSTITUTE(SUBSTITUTE(SUBSTITUTE(SUBSTITUTE(SUBSTITUTE(LOWER(IF(LEFT(AN10,3)="Box","",TRIM(AN10))),"randomizer","")," ",""),"'","")," ",""),"-","")</f>
        <v/>
      </c>
      <c r="AO11" t="str">
        <f t="shared" ref="AO11" ca="1" si="261">SUBSTITUTE(SUBSTITUTE(SUBSTITUTE(SUBSTITUTE(SUBSTITUTE(LOWER(IF(LEFT(AO10,3)="Box","",TRIM(AO10))),"randomizer","")," ",""),"'","")," ",""),"-","")</f>
        <v/>
      </c>
      <c r="AP11" t="str">
        <f t="shared" ref="AP11" ca="1" si="262">SUBSTITUTE(SUBSTITUTE(SUBSTITUTE(SUBSTITUTE(SUBSTITUTE(LOWER(IF(LEFT(AP10,3)="Box","",TRIM(AP10))),"randomizer","")," ",""),"'","")," ",""),"-","")</f>
        <v/>
      </c>
      <c r="AQ11" t="str">
        <f t="shared" ref="AQ11" ca="1" si="263">SUBSTITUTE(SUBSTITUTE(SUBSTITUTE(SUBSTITUTE(SUBSTITUTE(LOWER(IF(LEFT(AQ10,3)="Box","",TRIM(AQ10))),"randomizer","")," ",""),"'","")," ",""),"-","")</f>
        <v/>
      </c>
      <c r="AR11" t="str">
        <f t="shared" ref="AR11" ca="1" si="264">SUBSTITUTE(SUBSTITUTE(SUBSTITUTE(SUBSTITUTE(SUBSTITUTE(LOWER(IF(LEFT(AR10,3)="Box","",TRIM(AR10))),"randomizer","")," ",""),"'","")," ",""),"-","")</f>
        <v/>
      </c>
      <c r="AS11" t="str">
        <f t="shared" ref="AS11" ca="1" si="265">SUBSTITUTE(SUBSTITUTE(SUBSTITUTE(SUBSTITUTE(SUBSTITUTE(LOWER(IF(LEFT(AS10,3)="Box","",TRIM(AS10))),"randomizer","")," ",""),"'","")," ",""),"-","")</f>
        <v/>
      </c>
      <c r="AT11" t="str">
        <f t="shared" ref="AT11" ca="1" si="266">SUBSTITUTE(SUBSTITUTE(SUBSTITUTE(SUBSTITUTE(SUBSTITUTE(LOWER(IF(LEFT(AT10,3)="Box","",TRIM(AT10))),"randomizer","")," ",""),"'","")," ",""),"-","")</f>
        <v/>
      </c>
      <c r="AU11" t="str">
        <f t="shared" ref="AU11" ca="1" si="267">SUBSTITUTE(SUBSTITUTE(SUBSTITUTE(SUBSTITUTE(SUBSTITUTE(LOWER(IF(LEFT(AU10,3)="Box","",TRIM(AU10))),"randomizer","")," ",""),"'","")," ",""),"-","")</f>
        <v/>
      </c>
      <c r="AV11" t="str">
        <f t="shared" ref="AV11" ca="1" si="268">SUBSTITUTE(SUBSTITUTE(SUBSTITUTE(SUBSTITUTE(SUBSTITUTE(LOWER(IF(LEFT(AV10,3)="Box","",TRIM(AV10))),"randomizer","")," ",""),"'","")," ",""),"-","")</f>
        <v/>
      </c>
      <c r="AW11" t="str">
        <f t="shared" ref="AW11" ca="1" si="269">SUBSTITUTE(SUBSTITUTE(SUBSTITUTE(SUBSTITUTE(SUBSTITUTE(LOWER(IF(LEFT(AW10,3)="Box","",TRIM(AW10))),"randomizer","")," ",""),"'","")," ",""),"-","")</f>
        <v/>
      </c>
      <c r="AX11" t="str">
        <f t="shared" ref="AX11" ca="1" si="270">SUBSTITUTE(SUBSTITUTE(SUBSTITUTE(SUBSTITUTE(SUBSTITUTE(LOWER(IF(LEFT(AX10,3)="Box","",TRIM(AX10))),"randomizer","")," ",""),"'","")," ",""),"-","")</f>
        <v/>
      </c>
      <c r="AY11" t="str">
        <f t="shared" ref="AY11" ca="1" si="271">SUBSTITUTE(SUBSTITUTE(SUBSTITUTE(SUBSTITUTE(SUBSTITUTE(LOWER(IF(LEFT(AY10,3)="Box","",TRIM(AY10))),"randomizer","")," ",""),"'","")," ",""),"-","")</f>
        <v/>
      </c>
      <c r="AZ11" t="str">
        <f t="shared" ref="AZ11" ca="1" si="272">SUBSTITUTE(SUBSTITUTE(SUBSTITUTE(SUBSTITUTE(SUBSTITUTE(LOWER(IF(LEFT(AZ10,3)="Box","",TRIM(AZ10))),"randomizer","")," ",""),"'","")," ",""),"-","")</f>
        <v/>
      </c>
      <c r="BA11" t="str">
        <f t="shared" ref="BA11" ca="1" si="273">SUBSTITUTE(SUBSTITUTE(SUBSTITUTE(SUBSTITUTE(SUBSTITUTE(LOWER(IF(LEFT(BA10,3)="Box","",TRIM(BA10))),"randomizer","")," ",""),"'","")," ",""),"-","")</f>
        <v/>
      </c>
      <c r="BB11" t="str">
        <f t="shared" ref="BB11" ca="1" si="274">SUBSTITUTE(SUBSTITUTE(SUBSTITUTE(SUBSTITUTE(SUBSTITUTE(LOWER(IF(LEFT(BB10,3)="Box","",TRIM(BB10))),"randomizer","")," ",""),"'","")," ",""),"-","")</f>
        <v/>
      </c>
      <c r="BC11" t="str">
        <f t="shared" ref="BC11" ca="1" si="275">SUBSTITUTE(SUBSTITUTE(SUBSTITUTE(SUBSTITUTE(SUBSTITUTE(LOWER(IF(LEFT(BC10,3)="Box","",TRIM(BC10))),"randomizer","")," ",""),"'","")," ",""),"-","")</f>
        <v/>
      </c>
      <c r="BD11" t="str">
        <f t="shared" ref="BD11" ca="1" si="276">SUBSTITUTE(SUBSTITUTE(SUBSTITUTE(SUBSTITUTE(SUBSTITUTE(LOWER(IF(LEFT(BD10,3)="Box","",TRIM(BD10))),"randomizer","")," ",""),"'","")," ",""),"-","")</f>
        <v/>
      </c>
      <c r="BE11" t="str">
        <f t="shared" ref="BE11" ca="1" si="277">SUBSTITUTE(SUBSTITUTE(SUBSTITUTE(SUBSTITUTE(SUBSTITUTE(LOWER(IF(LEFT(BE10,3)="Box","",TRIM(BE10))),"randomizer","")," ",""),"'","")," ",""),"-","")</f>
        <v/>
      </c>
      <c r="BF11" t="str">
        <f t="shared" ref="BF11" ca="1" si="278">SUBSTITUTE(SUBSTITUTE(SUBSTITUTE(SUBSTITUTE(SUBSTITUTE(LOWER(IF(LEFT(BF10,3)="Box","",TRIM(BF10))),"randomizer","")," ",""),"'","")," ",""),"-","")</f>
        <v/>
      </c>
      <c r="BG11" t="str">
        <f t="shared" ref="BG11" ca="1" si="279">SUBSTITUTE(SUBSTITUTE(SUBSTITUTE(SUBSTITUTE(SUBSTITUTE(LOWER(IF(LEFT(BG10,3)="Box","",TRIM(BG10))),"randomizer","")," ",""),"'","")," ",""),"-","")</f>
        <v/>
      </c>
      <c r="BH11" t="str">
        <f t="shared" ref="BH11" ca="1" si="280">SUBSTITUTE(SUBSTITUTE(SUBSTITUTE(SUBSTITUTE(SUBSTITUTE(LOWER(IF(LEFT(BH10,3)="Box","",TRIM(BH10))),"randomizer","")," ",""),"'","")," ",""),"-","")</f>
        <v/>
      </c>
      <c r="BI11" t="str">
        <f t="shared" ref="BI11" ca="1" si="281">SUBSTITUTE(SUBSTITUTE(SUBSTITUTE(SUBSTITUTE(SUBSTITUTE(LOWER(IF(LEFT(BI10,3)="Box","",TRIM(BI10))),"randomizer","")," ",""),"'","")," ",""),"-","")</f>
        <v/>
      </c>
      <c r="BJ11" t="str">
        <f t="shared" ref="BJ11" ca="1" si="282">SUBSTITUTE(SUBSTITUTE(SUBSTITUTE(SUBSTITUTE(SUBSTITUTE(LOWER(IF(LEFT(BJ10,3)="Box","",TRIM(BJ10))),"randomizer","")," ",""),"'","")," ",""),"-","")</f>
        <v/>
      </c>
      <c r="BK11" t="str">
        <f t="shared" ref="BK11" ca="1" si="283">SUBSTITUTE(SUBSTITUTE(SUBSTITUTE(SUBSTITUTE(SUBSTITUTE(LOWER(IF(LEFT(BK10,3)="Box","",TRIM(BK10))),"randomizer","")," ",""),"'","")," ",""),"-","")</f>
        <v/>
      </c>
      <c r="BL11" t="str">
        <f t="shared" ref="BL11" ca="1" si="284">SUBSTITUTE(SUBSTITUTE(SUBSTITUTE(SUBSTITUTE(SUBSTITUTE(LOWER(IF(LEFT(BL10,3)="Box","",TRIM(BL10))),"randomizer","")," ",""),"'","")," ",""),"-","")</f>
        <v/>
      </c>
      <c r="BM11" t="str">
        <f t="shared" ref="BM11" ca="1" si="285">SUBSTITUTE(SUBSTITUTE(SUBSTITUTE(SUBSTITUTE(SUBSTITUTE(LOWER(IF(LEFT(BM10,3)="Box","",TRIM(BM10))),"randomizer","")," ",""),"'","")," ",""),"-","")</f>
        <v/>
      </c>
      <c r="BN11" t="str">
        <f t="shared" ref="BN11" ca="1" si="286">SUBSTITUTE(SUBSTITUTE(SUBSTITUTE(SUBSTITUTE(SUBSTITUTE(LOWER(IF(LEFT(BN10,3)="Box","",TRIM(BN10))),"randomizer","")," ",""),"'","")," ",""),"-","")</f>
        <v/>
      </c>
      <c r="BO11" t="str">
        <f t="shared" ref="BO11" ca="1" si="287">SUBSTITUTE(SUBSTITUTE(SUBSTITUTE(SUBSTITUTE(SUBSTITUTE(LOWER(IF(LEFT(BO10,3)="Box","",TRIM(BO10))),"randomizer","")," ",""),"'","")," ",""),"-","")</f>
        <v/>
      </c>
      <c r="BP11" t="str">
        <f t="shared" ref="BP11" ca="1" si="288">SUBSTITUTE(SUBSTITUTE(SUBSTITUTE(SUBSTITUTE(SUBSTITUTE(LOWER(IF(LEFT(BP10,3)="Box","",TRIM(BP10))),"randomizer","")," ",""),"'","")," ",""),"-","")</f>
        <v/>
      </c>
      <c r="BQ11" t="str">
        <f t="shared" ref="BQ11" ca="1" si="289">SUBSTITUTE(SUBSTITUTE(SUBSTITUTE(SUBSTITUTE(SUBSTITUTE(LOWER(IF(LEFT(BQ10,3)="Box","",TRIM(BQ10))),"randomizer","")," ",""),"'","")," ",""),"-","")</f>
        <v/>
      </c>
      <c r="BR11" t="str">
        <f t="shared" ref="BR11" ca="1" si="290">SUBSTITUTE(SUBSTITUTE(SUBSTITUTE(SUBSTITUTE(SUBSTITUTE(LOWER(IF(LEFT(BR10,3)="Box","",TRIM(BR10))),"randomizer","")," ",""),"'","")," ",""),"-","")</f>
        <v/>
      </c>
      <c r="BS11" t="str">
        <f t="shared" ref="BS11" ca="1" si="291">SUBSTITUTE(SUBSTITUTE(SUBSTITUTE(SUBSTITUTE(SUBSTITUTE(LOWER(IF(LEFT(BS10,3)="Box","",TRIM(BS10))),"randomizer","")," ",""),"'","")," ",""),"-","")</f>
        <v/>
      </c>
      <c r="BT11" t="str">
        <f t="shared" ref="BT11" ca="1" si="292">SUBSTITUTE(SUBSTITUTE(SUBSTITUTE(SUBSTITUTE(SUBSTITUTE(LOWER(IF(LEFT(BT10,3)="Box","",TRIM(BT10))),"randomizer","")," ",""),"'","")," ",""),"-","")</f>
        <v/>
      </c>
      <c r="BU11" t="str">
        <f t="shared" ref="BU11" ca="1" si="293">SUBSTITUTE(SUBSTITUTE(SUBSTITUTE(SUBSTITUTE(SUBSTITUTE(LOWER(IF(LEFT(BU10,3)="Box","",TRIM(BU10))),"randomizer","")," ",""),"'","")," ",""),"-","")</f>
        <v/>
      </c>
      <c r="BV11" t="str">
        <f t="shared" ref="BV11" ca="1" si="294">SUBSTITUTE(SUBSTITUTE(SUBSTITUTE(SUBSTITUTE(SUBSTITUTE(LOWER(IF(LEFT(BV10,3)="Box","",TRIM(BV10))),"randomizer","")," ",""),"'","")," ",""),"-","")</f>
        <v/>
      </c>
      <c r="BW11" t="str">
        <f t="shared" ref="BW11" ca="1" si="295">SUBSTITUTE(SUBSTITUTE(SUBSTITUTE(SUBSTITUTE(SUBSTITUTE(LOWER(IF(LEFT(BW10,3)="Box","",TRIM(BW10))),"randomizer","")," ",""),"'","")," ",""),"-","")</f>
        <v/>
      </c>
      <c r="BX11" t="str">
        <f t="shared" ref="BX11" ca="1" si="296">SUBSTITUTE(SUBSTITUTE(SUBSTITUTE(SUBSTITUTE(SUBSTITUTE(LOWER(IF(LEFT(BX10,3)="Box","",TRIM(BX10))),"randomizer","")," ",""),"'","")," ",""),"-","")</f>
        <v/>
      </c>
      <c r="BY11" t="str">
        <f t="shared" ref="BY11" ca="1" si="297">SUBSTITUTE(SUBSTITUTE(SUBSTITUTE(SUBSTITUTE(SUBSTITUTE(LOWER(IF(LEFT(BY10,3)="Box","",TRIM(BY10))),"randomizer","")," ",""),"'","")," ",""),"-","")</f>
        <v/>
      </c>
      <c r="BZ11" t="str">
        <f t="shared" ref="BZ11" ca="1" si="298">SUBSTITUTE(SUBSTITUTE(SUBSTITUTE(SUBSTITUTE(SUBSTITUTE(LOWER(IF(LEFT(BZ10,3)="Box","",TRIM(BZ10))),"randomizer","")," ",""),"'","")," ",""),"-","")</f>
        <v/>
      </c>
    </row>
    <row r="12" spans="3:78" x14ac:dyDescent="0.25">
      <c r="C12">
        <f t="shared" si="0"/>
        <v>1</v>
      </c>
      <c r="E12" t="str">
        <f ca="1">OFFSET($G$179,SUM(C$2:C12)-1,0)</f>
        <v>Brian Brinlee</v>
      </c>
      <c r="F12" t="str">
        <f ca="1">IF(OFFSET($G$179,SUM($C$2:$C12)-1,COLUMNS($E12:F12)+1)=0,"",OFFSET($G$179,SUM($C$2:$C12)-1,COLUMNS($E12:F12)+1))</f>
        <v>Quarry</v>
      </c>
      <c r="G12" t="str">
        <f ca="1">IF(OFFSET($G$179,SUM($C$2:$C12)-1,COLUMNS($E12:G12)+1)=0,"",OFFSET($G$179,SUM($C$2:$C12)-1,COLUMNS($E12:G12)+1))</f>
        <v xml:space="preserve"> Tunnel</v>
      </c>
      <c r="H12" t="str">
        <f ca="1">IF(OFFSET($G$179,SUM($C$2:$C12)-1,COLUMNS($E12:H12)+1)=0,"",OFFSET($G$179,SUM($C$2:$C12)-1,COLUMNS($E12:H12)+1))</f>
        <v xml:space="preserve"> Necropolis</v>
      </c>
      <c r="I12" t="str">
        <f ca="1">IF(OFFSET($G$179,SUM($C$2:$C12)-1,COLUMNS($E12:I12)+1)=0,"",OFFSET($G$179,SUM($C$2:$C12)-1,COLUMNS($E12:I12)+1))</f>
        <v xml:space="preserve"> Blessed Village</v>
      </c>
      <c r="J12" t="str">
        <f ca="1">IF(OFFSET($G$179,SUM($C$2:$C12)-1,COLUMNS($E12:J12)+1)=0,"",OFFSET($G$179,SUM($C$2:$C12)-1,COLUMNS($E12:J12)+1))</f>
        <v xml:space="preserve"> Cobbler</v>
      </c>
      <c r="K12" t="str">
        <f ca="1">IF(OFFSET($G$179,SUM($C$2:$C12)-1,COLUMNS($E12:K12)+1)=0,"",OFFSET($G$179,SUM($C$2:$C12)-1,COLUMNS($E12:K12)+1))</f>
        <v xml:space="preserve"> Leprechaun</v>
      </c>
      <c r="L12" t="str">
        <f ca="1">IF(OFFSET($G$179,SUM($C$2:$C12)-1,COLUMNS($E12:L12)+1)=0,"",OFFSET($G$179,SUM($C$2:$C12)-1,COLUMNS($E12:L12)+1))</f>
        <v xml:space="preserve"> Tragic Hero</v>
      </c>
      <c r="M12" t="str">
        <f ca="1">IF(OFFSET($G$179,SUM($C$2:$C12)-1,COLUMNS($E12:M12)+1)=0,"",OFFSET($G$179,SUM($C$2:$C12)-1,COLUMNS($E12:M12)+1))</f>
        <v xml:space="preserve"> Sentinel</v>
      </c>
      <c r="N12" t="str">
        <f ca="1">IF(OFFSET($G$179,SUM($C$2:$C12)-1,COLUMNS($E12:N12)+1)=0,"",OFFSET($G$179,SUM($C$2:$C12)-1,COLUMNS($E12:N12)+1))</f>
        <v xml:space="preserve"> Royal Galley</v>
      </c>
      <c r="O12" t="str">
        <f ca="1">IF(OFFSET($G$179,SUM($C$2:$C12)-1,COLUMNS($E12:O12)+1)=0,"",OFFSET($G$179,SUM($C$2:$C12)-1,COLUMNS($E12:O12)+1))</f>
        <v xml:space="preserve"> Bonfire</v>
      </c>
      <c r="P12" t="str">
        <f ca="1">IF(OFFSET($G$179,SUM($C$2:$C12)-1,COLUMNS($E12:P12)+1)=0,"",OFFSET($G$179,SUM($C$2:$C12)-1,COLUMNS($E12:P12)+1))</f>
        <v xml:space="preserve"> Ball</v>
      </c>
      <c r="Q12" t="str">
        <f ca="1">IF(OFFSET($G$179,SUM($C$2:$C12)-1,COLUMNS($E12:Q12)+1)=0,"",OFFSET($G$179,SUM($C$2:$C12)-1,COLUMNS($E12:Q12)+1))</f>
        <v xml:space="preserve"> Banquet</v>
      </c>
      <c r="R12" t="str">
        <f ca="1">IF(OFFSET($G$179,SUM($C$2:$C12)-1,COLUMNS($E12:R12)+1)=0,"",OFFSET($G$179,SUM($C$2:$C12)-1,COLUMNS($E12:R12)+1))</f>
        <v xml:space="preserve"> Conquest</v>
      </c>
      <c r="S12" t="str">
        <f ca="1">IF(OFFSET($G$179,SUM($C$2:$C12)-1,COLUMNS($E12:S12)+1)=0,"",OFFSET($G$179,SUM($C$2:$C12)-1,COLUMNS($E12:S12)+1))</f>
        <v xml:space="preserve"> Locusts</v>
      </c>
      <c r="T12" t="str">
        <f ca="1">IF(OFFSET($G$179,SUM($C$2:$C12)-1,COLUMNS($E12:T12)+1)=0,"",OFFSET($G$179,SUM($C$2:$C12)-1,COLUMNS($E12:T12)+1))</f>
        <v xml:space="preserve"> Silos</v>
      </c>
      <c r="U12" t="str">
        <f ca="1">IF(OFFSET($G$179,SUM($C$2:$C12)-1,COLUMNS($E12:U12)+1)=0,"",OFFSET($G$179,SUM($C$2:$C12)-1,COLUMNS($E12:U12)+1))</f>
        <v xml:space="preserve"> Academy</v>
      </c>
      <c r="V12" t="str">
        <f ca="1">IF(OFFSET($G$179,SUM($C$2:$C12)-1,COLUMNS($E12:V12)+1)=0,"",OFFSET($G$179,SUM($C$2:$C12)-1,COLUMNS($E12:V12)+1))</f>
        <v xml:space="preserve"> Crop Rotation</v>
      </c>
      <c r="W12" t="str">
        <f ca="1">IF(OFFSET($G$179,SUM($C$2:$C12)-1,COLUMNS($E12:W12)+1)=0,"",OFFSET($G$179,SUM($C$2:$C12)-1,COLUMNS($E12:W12)+1))</f>
        <v xml:space="preserve"> Ride</v>
      </c>
      <c r="X12" t="str">
        <f ca="1">IF(OFFSET($G$179,SUM($C$2:$C12)-1,COLUMNS($E12:X12)+1)=0,"",OFFSET($G$179,SUM($C$2:$C12)-1,COLUMNS($E12:X12)+1))</f>
        <v xml:space="preserve"> Transport</v>
      </c>
      <c r="Y12" t="str">
        <f ca="1">IF(OFFSET($G$179,SUM($C$2:$C12)-1,COLUMNS($E12:Y12)+1)=0,"",OFFSET($G$179,SUM($C$2:$C12)-1,COLUMNS($E12:Y12)+1))</f>
        <v xml:space="preserve"> Invest</v>
      </c>
      <c r="Z12" t="str">
        <f ca="1">IF(OFFSET($G$179,SUM($C$2:$C12)-1,COLUMNS($E12:Z12)+1)=0,"",OFFSET($G$179,SUM($C$2:$C12)-1,COLUMNS($E12:Z12)+1))</f>
        <v xml:space="preserve"> Stampede</v>
      </c>
      <c r="AA12" t="str">
        <f ca="1">IF(OFFSET($G$179,SUM($C$2:$C12)-1,COLUMNS($E12:AA12)+1)=0,"",OFFSET($G$179,SUM($C$2:$C12)-1,COLUMNS($E12:AA12)+1))</f>
        <v xml:space="preserve"> Enclave</v>
      </c>
      <c r="AB12" t="str">
        <f ca="1">IF(OFFSET($G$179,SUM($C$2:$C12)-1,COLUMNS($E12:AB12)+1)=0,"",OFFSET($G$179,SUM($C$2:$C12)-1,COLUMNS($E12:AB12)+1))</f>
        <v xml:space="preserve"> Cave Dwellers</v>
      </c>
      <c r="AC12" t="str">
        <f ca="1">IF(OFFSET($G$179,SUM($C$2:$C12)-1,COLUMNS($E12:AC12)+1)=0,"",OFFSET($G$179,SUM($C$2:$C12)-1,COLUMNS($E12:AC12)+1))</f>
        <v xml:space="preserve"> Forest Dwellers</v>
      </c>
      <c r="AD12" t="str">
        <f ca="1">IF(OFFSET($G$179,SUM($C$2:$C12)-1,COLUMNS($E12:AD12)+1)=0,"",OFFSET($G$179,SUM($C$2:$C12)-1,COLUMNS($E12:AD12)+1))</f>
        <v xml:space="preserve"> Island Folk</v>
      </c>
      <c r="AE12" t="str">
        <f ca="1">IF(OFFSET($G$179,SUM($C$2:$C12)-1,COLUMNS($E12:AE12)+1)=0,"",OFFSET($G$179,SUM($C$2:$C12)-1,COLUMNS($E12:AE12)+1))</f>
        <v xml:space="preserve"> Mountain Folk</v>
      </c>
      <c r="AF12" t="str">
        <f ca="1">IF(OFFSET($G$179,SUM($C$2:$C12)-1,COLUMNS($E12:AF12)+1)=0,"",OFFSET($G$179,SUM($C$2:$C12)-1,COLUMNS($E12:AF12)+1))</f>
        <v xml:space="preserve"> Order of Astrologers</v>
      </c>
      <c r="AG12" t="str">
        <f ca="1">IF(OFFSET($G$179,SUM($C$2:$C12)-1,COLUMNS($E12:AG12)+1)=0,"",OFFSET($G$179,SUM($C$2:$C12)-1,COLUMNS($E12:AG12)+1))</f>
        <v xml:space="preserve"> Order of Masons</v>
      </c>
      <c r="AH12" t="str">
        <f ca="1">IF(OFFSET($G$179,SUM($C$2:$C12)-1,COLUMNS($E12:AH12)+1)=0,"",OFFSET($G$179,SUM($C$2:$C12)-1,COLUMNS($E12:AH12)+1))</f>
        <v/>
      </c>
      <c r="AI12" t="str">
        <f ca="1">IF(OFFSET($G$179,SUM($C$2:$C12)-1,COLUMNS($E12:AI12)+1)=0,"",OFFSET($G$179,SUM($C$2:$C12)-1,COLUMNS($E12:AI12)+1))</f>
        <v/>
      </c>
      <c r="AJ12" t="str">
        <f ca="1">IF(OFFSET($G$179,SUM($C$2:$C12)-1,COLUMNS($E12:AJ12)+1)=0,"",OFFSET($G$179,SUM($C$2:$C12)-1,COLUMNS($E12:AJ12)+1))</f>
        <v/>
      </c>
      <c r="AK12" t="str">
        <f ca="1">IF(OFFSET($G$179,SUM($C$2:$C12)-1,COLUMNS($E12:AK12)+1)=0,"",OFFSET($G$179,SUM($C$2:$C12)-1,COLUMNS($E12:AK12)+1))</f>
        <v/>
      </c>
      <c r="AL12" t="str">
        <f ca="1">IF(OFFSET($G$179,SUM($C$2:$C12)-1,COLUMNS($E12:AL12)+1)=0,"",OFFSET($G$179,SUM($C$2:$C12)-1,COLUMNS($E12:AL12)+1))</f>
        <v/>
      </c>
      <c r="AM12" t="str">
        <f ca="1">IF(OFFSET($G$179,SUM($C$2:$C12)-1,COLUMNS($E12:AM12)+1)=0,"",OFFSET($G$179,SUM($C$2:$C12)-1,COLUMNS($E12:AM12)+1))</f>
        <v/>
      </c>
      <c r="AN12" t="str">
        <f ca="1">IF(OFFSET($G$179,SUM($C$2:$C12)-1,COLUMNS($E12:AN12)+1)=0,"",OFFSET($G$179,SUM($C$2:$C12)-1,COLUMNS($E12:AN12)+1))</f>
        <v/>
      </c>
      <c r="AO12" t="str">
        <f ca="1">IF(OFFSET($G$179,SUM($C$2:$C12)-1,COLUMNS($E12:AO12)+1)=0,"",OFFSET($G$179,SUM($C$2:$C12)-1,COLUMNS($E12:AO12)+1))</f>
        <v/>
      </c>
      <c r="AP12" t="str">
        <f ca="1">IF(OFFSET($G$179,SUM($C$2:$C12)-1,COLUMNS($E12:AP12)+1)=0,"",OFFSET($G$179,SUM($C$2:$C12)-1,COLUMNS($E12:AP12)+1))</f>
        <v/>
      </c>
      <c r="AQ12" t="str">
        <f ca="1">IF(OFFSET($G$179,SUM($C$2:$C12)-1,COLUMNS($E12:AQ12)+1)=0,"",OFFSET($G$179,SUM($C$2:$C12)-1,COLUMNS($E12:AQ12)+1))</f>
        <v/>
      </c>
      <c r="AR12" t="str">
        <f ca="1">IF(OFFSET($G$179,SUM($C$2:$C12)-1,COLUMNS($E12:AR12)+1)=0,"",OFFSET($G$179,SUM($C$2:$C12)-1,COLUMNS($E12:AR12)+1))</f>
        <v/>
      </c>
      <c r="AS12" t="str">
        <f ca="1">IF(OFFSET($G$179,SUM($C$2:$C12)-1,COLUMNS($E12:AS12)+1)=0,"",OFFSET($G$179,SUM($C$2:$C12)-1,COLUMNS($E12:AS12)+1))</f>
        <v/>
      </c>
      <c r="AT12" t="str">
        <f ca="1">IF(OFFSET($G$179,SUM($C$2:$C12)-1,COLUMNS($E12:AT12)+1)=0,"",OFFSET($G$179,SUM($C$2:$C12)-1,COLUMNS($E12:AT12)+1))</f>
        <v/>
      </c>
      <c r="AU12" t="str">
        <f ca="1">IF(OFFSET($G$179,SUM($C$2:$C12)-1,COLUMNS($E12:AU12)+1)=0,"",OFFSET($G$179,SUM($C$2:$C12)-1,COLUMNS($E12:AU12)+1))</f>
        <v/>
      </c>
      <c r="AV12" t="str">
        <f ca="1">IF(OFFSET($G$179,SUM($C$2:$C12)-1,COLUMNS($E12:AV12)+1)=0,"",OFFSET($G$179,SUM($C$2:$C12)-1,COLUMNS($E12:AV12)+1))</f>
        <v/>
      </c>
      <c r="AW12" t="str">
        <f ca="1">IF(OFFSET($G$179,SUM($C$2:$C12)-1,COLUMNS($E12:AW12)+1)=0,"",OFFSET($G$179,SUM($C$2:$C12)-1,COLUMNS($E12:AW12)+1))</f>
        <v/>
      </c>
      <c r="AX12" t="str">
        <f ca="1">IF(OFFSET($G$179,SUM($C$2:$C12)-1,COLUMNS($E12:AX12)+1)=0,"",OFFSET($G$179,SUM($C$2:$C12)-1,COLUMNS($E12:AX12)+1))</f>
        <v/>
      </c>
      <c r="AY12" t="str">
        <f ca="1">IF(OFFSET($G$179,SUM($C$2:$C12)-1,COLUMNS($E12:AY12)+1)=0,"",OFFSET($G$179,SUM($C$2:$C12)-1,COLUMNS($E12:AY12)+1))</f>
        <v/>
      </c>
      <c r="AZ12" t="str">
        <f ca="1">IF(OFFSET($G$179,SUM($C$2:$C12)-1,COLUMNS($E12:AZ12)+1)=0,"",OFFSET($G$179,SUM($C$2:$C12)-1,COLUMNS($E12:AZ12)+1))</f>
        <v/>
      </c>
      <c r="BA12" t="str">
        <f ca="1">IF(OFFSET($G$179,SUM($C$2:$C12)-1,COLUMNS($E12:BA12)+1)=0,"",OFFSET($G$179,SUM($C$2:$C12)-1,COLUMNS($E12:BA12)+1))</f>
        <v/>
      </c>
      <c r="BB12" t="str">
        <f ca="1">IF(OFFSET($G$179,SUM($C$2:$C12)-1,COLUMNS($E12:BB12)+1)=0,"",OFFSET($G$179,SUM($C$2:$C12)-1,COLUMNS($E12:BB12)+1))</f>
        <v/>
      </c>
      <c r="BC12" t="str">
        <f ca="1">IF(OFFSET($G$179,SUM($C$2:$C12)-1,COLUMNS($E12:BC12)+1)=0,"",OFFSET($G$179,SUM($C$2:$C12)-1,COLUMNS($E12:BC12)+1))</f>
        <v/>
      </c>
      <c r="BD12" t="str">
        <f ca="1">IF(OFFSET($G$179,SUM($C$2:$C12)-1,COLUMNS($E12:BD12)+1)=0,"",OFFSET($G$179,SUM($C$2:$C12)-1,COLUMNS($E12:BD12)+1))</f>
        <v/>
      </c>
      <c r="BE12" t="str">
        <f ca="1">IF(OFFSET($G$179,SUM($C$2:$C12)-1,COLUMNS($E12:BE12)+1)=0,"",OFFSET($G$179,SUM($C$2:$C12)-1,COLUMNS($E12:BE12)+1))</f>
        <v/>
      </c>
      <c r="BF12" t="str">
        <f ca="1">IF(OFFSET($G$179,SUM($C$2:$C12)-1,COLUMNS($E12:BF12)+1)=0,"",OFFSET($G$179,SUM($C$2:$C12)-1,COLUMNS($E12:BF12)+1))</f>
        <v/>
      </c>
      <c r="BG12" t="str">
        <f ca="1">IF(OFFSET($G$179,SUM($C$2:$C12)-1,COLUMNS($E12:BG12)+1)=0,"",OFFSET($G$179,SUM($C$2:$C12)-1,COLUMNS($E12:BG12)+1))</f>
        <v/>
      </c>
      <c r="BH12" t="str">
        <f ca="1">IF(OFFSET($G$179,SUM($C$2:$C12)-1,COLUMNS($E12:BH12)+1)=0,"",OFFSET($G$179,SUM($C$2:$C12)-1,COLUMNS($E12:BH12)+1))</f>
        <v/>
      </c>
      <c r="BI12" t="str">
        <f ca="1">IF(OFFSET($G$179,SUM($C$2:$C12)-1,COLUMNS($E12:BI12)+1)=0,"",OFFSET($G$179,SUM($C$2:$C12)-1,COLUMNS($E12:BI12)+1))</f>
        <v/>
      </c>
      <c r="BJ12" t="str">
        <f ca="1">IF(OFFSET($G$179,SUM($C$2:$C12)-1,COLUMNS($E12:BJ12)+1)=0,"",OFFSET($G$179,SUM($C$2:$C12)-1,COLUMNS($E12:BJ12)+1))</f>
        <v/>
      </c>
      <c r="BK12" t="str">
        <f ca="1">IF(OFFSET($G$179,SUM($C$2:$C12)-1,COLUMNS($E12:BK12)+1)=0,"",OFFSET($G$179,SUM($C$2:$C12)-1,COLUMNS($E12:BK12)+1))</f>
        <v/>
      </c>
      <c r="BL12" t="str">
        <f ca="1">IF(OFFSET($G$179,SUM($C$2:$C12)-1,COLUMNS($E12:BL12)+1)=0,"",OFFSET($G$179,SUM($C$2:$C12)-1,COLUMNS($E12:BL12)+1))</f>
        <v/>
      </c>
      <c r="BM12" t="str">
        <f ca="1">IF(OFFSET($G$179,SUM($C$2:$C12)-1,COLUMNS($E12:BM12)+1)=0,"",OFFSET($G$179,SUM($C$2:$C12)-1,COLUMNS($E12:BM12)+1))</f>
        <v/>
      </c>
      <c r="BN12" t="str">
        <f ca="1">IF(OFFSET($G$179,SUM($C$2:$C12)-1,COLUMNS($E12:BN12)+1)=0,"",OFFSET($G$179,SUM($C$2:$C12)-1,COLUMNS($E12:BN12)+1))</f>
        <v/>
      </c>
      <c r="BO12" t="str">
        <f ca="1">IF(OFFSET($G$179,SUM($C$2:$C12)-1,COLUMNS($E12:BO12)+1)=0,"",OFFSET($G$179,SUM($C$2:$C12)-1,COLUMNS($E12:BO12)+1))</f>
        <v/>
      </c>
      <c r="BP12" t="str">
        <f ca="1">IF(OFFSET($G$179,SUM($C$2:$C12)-1,COLUMNS($E12:BP12)+1)=0,"",OFFSET($G$179,SUM($C$2:$C12)-1,COLUMNS($E12:BP12)+1))</f>
        <v/>
      </c>
      <c r="BQ12" t="str">
        <f ca="1">IF(OFFSET($G$179,SUM($C$2:$C12)-1,COLUMNS($E12:BQ12)+1)=0,"",OFFSET($G$179,SUM($C$2:$C12)-1,COLUMNS($E12:BQ12)+1))</f>
        <v/>
      </c>
      <c r="BR12" t="str">
        <f ca="1">IF(OFFSET($G$179,SUM($C$2:$C12)-1,COLUMNS($E12:BR12)+1)=0,"",OFFSET($G$179,SUM($C$2:$C12)-1,COLUMNS($E12:BR12)+1))</f>
        <v/>
      </c>
      <c r="BS12" t="str">
        <f ca="1">IF(OFFSET($G$179,SUM($C$2:$C12)-1,COLUMNS($E12:BS12)+1)=0,"",OFFSET($G$179,SUM($C$2:$C12)-1,COLUMNS($E12:BS12)+1))</f>
        <v/>
      </c>
      <c r="BT12" t="str">
        <f ca="1">IF(OFFSET($G$179,SUM($C$2:$C12)-1,COLUMNS($E12:BT12)+1)=0,"",OFFSET($G$179,SUM($C$2:$C12)-1,COLUMNS($E12:BT12)+1))</f>
        <v/>
      </c>
      <c r="BU12" t="str">
        <f ca="1">IF(OFFSET($G$179,SUM($C$2:$C12)-1,COLUMNS($E12:BU12)+1)=0,"",OFFSET($G$179,SUM($C$2:$C12)-1,COLUMNS($E12:BU12)+1))</f>
        <v/>
      </c>
      <c r="BV12" t="str">
        <f ca="1">IF(OFFSET($G$179,SUM($C$2:$C12)-1,COLUMNS($E12:BV12)+1)=0,"",OFFSET($G$179,SUM($C$2:$C12)-1,COLUMNS($E12:BV12)+1))</f>
        <v/>
      </c>
      <c r="BW12" t="str">
        <f ca="1">IF(OFFSET($G$179,SUM($C$2:$C12)-1,COLUMNS($E12:BW12)+1)=0,"",OFFSET($G$179,SUM($C$2:$C12)-1,COLUMNS($E12:BW12)+1))</f>
        <v/>
      </c>
      <c r="BX12" t="str">
        <f ca="1">IF(OFFSET($G$179,SUM($C$2:$C12)-1,COLUMNS($E12:BX12)+1)=0,"",OFFSET($G$179,SUM($C$2:$C12)-1,COLUMNS($E12:BX12)+1))</f>
        <v/>
      </c>
      <c r="BY12" t="str">
        <f ca="1">IF(OFFSET($G$179,SUM($C$2:$C12)-1,COLUMNS($E12:BY12)+1)=0,"",OFFSET($G$179,SUM($C$2:$C12)-1,COLUMNS($E12:BY12)+1))</f>
        <v/>
      </c>
      <c r="BZ12" t="str">
        <f ca="1">IF(OFFSET($G$179,SUM($C$2:$C12)-1,COLUMNS($E12:BZ12)+1)=0,"",OFFSET($G$179,SUM($C$2:$C12)-1,COLUMNS($E12:BZ12)+1))</f>
        <v/>
      </c>
    </row>
    <row r="13" spans="3:78" x14ac:dyDescent="0.25">
      <c r="C13">
        <f t="shared" si="0"/>
        <v>0</v>
      </c>
      <c r="E13" t="str">
        <f t="shared" ref="E13" ca="1" si="299">E12</f>
        <v>Brian Brinlee</v>
      </c>
      <c r="F13" t="str">
        <f t="shared" ref="F13" ca="1" si="300">SUBSTITUTE(SUBSTITUTE(SUBSTITUTE(SUBSTITUTE(SUBSTITUTE(LOWER(IF(LEFT(F12,3)="Box","",TRIM(F12))),"randomizer","")," ",""),"'","")," ",""),"-","")</f>
        <v>quarry</v>
      </c>
      <c r="G13" t="str">
        <f t="shared" ref="G13" ca="1" si="301">SUBSTITUTE(SUBSTITUTE(SUBSTITUTE(SUBSTITUTE(SUBSTITUTE(LOWER(IF(LEFT(G12,3)="Box","",TRIM(G12))),"randomizer","")," ",""),"'","")," ",""),"-","")</f>
        <v>tunnel</v>
      </c>
      <c r="H13" t="str">
        <f t="shared" ref="H13" ca="1" si="302">SUBSTITUTE(SUBSTITUTE(SUBSTITUTE(SUBSTITUTE(SUBSTITUTE(LOWER(IF(LEFT(H12,3)="Box","",TRIM(H12))),"randomizer","")," ",""),"'","")," ",""),"-","")</f>
        <v>necropolis</v>
      </c>
      <c r="I13" t="str">
        <f t="shared" ref="I13" ca="1" si="303">SUBSTITUTE(SUBSTITUTE(SUBSTITUTE(SUBSTITUTE(SUBSTITUTE(LOWER(IF(LEFT(I12,3)="Box","",TRIM(I12))),"randomizer","")," ",""),"'","")," ",""),"-","")</f>
        <v>blessedvillage</v>
      </c>
      <c r="J13" t="str">
        <f t="shared" ref="J13" ca="1" si="304">SUBSTITUTE(SUBSTITUTE(SUBSTITUTE(SUBSTITUTE(SUBSTITUTE(LOWER(IF(LEFT(J12,3)="Box","",TRIM(J12))),"randomizer","")," ",""),"'","")," ",""),"-","")</f>
        <v>cobbler</v>
      </c>
      <c r="K13" t="str">
        <f t="shared" ref="K13" ca="1" si="305">SUBSTITUTE(SUBSTITUTE(SUBSTITUTE(SUBSTITUTE(SUBSTITUTE(LOWER(IF(LEFT(K12,3)="Box","",TRIM(K12))),"randomizer","")," ",""),"'","")," ",""),"-","")</f>
        <v>leprechaun</v>
      </c>
      <c r="L13" t="str">
        <f t="shared" ref="L13" ca="1" si="306">SUBSTITUTE(SUBSTITUTE(SUBSTITUTE(SUBSTITUTE(SUBSTITUTE(LOWER(IF(LEFT(L12,3)="Box","",TRIM(L12))),"randomizer","")," ",""),"'","")," ",""),"-","")</f>
        <v>tragichero</v>
      </c>
      <c r="M13" t="str">
        <f t="shared" ref="M13" ca="1" si="307">SUBSTITUTE(SUBSTITUTE(SUBSTITUTE(SUBSTITUTE(SUBSTITUTE(LOWER(IF(LEFT(M12,3)="Box","",TRIM(M12))),"randomizer","")," ",""),"'","")," ",""),"-","")</f>
        <v>sentinel</v>
      </c>
      <c r="N13" t="str">
        <f t="shared" ref="N13" ca="1" si="308">SUBSTITUTE(SUBSTITUTE(SUBSTITUTE(SUBSTITUTE(SUBSTITUTE(LOWER(IF(LEFT(N12,3)="Box","",TRIM(N12))),"randomizer","")," ",""),"'","")," ",""),"-","")</f>
        <v>royalgalley</v>
      </c>
      <c r="O13" t="str">
        <f t="shared" ref="O13" ca="1" si="309">SUBSTITUTE(SUBSTITUTE(SUBSTITUTE(SUBSTITUTE(SUBSTITUTE(LOWER(IF(LEFT(O12,3)="Box","",TRIM(O12))),"randomizer","")," ",""),"'","")," ",""),"-","")</f>
        <v>bonfire</v>
      </c>
      <c r="P13" t="str">
        <f t="shared" ref="P13" ca="1" si="310">SUBSTITUTE(SUBSTITUTE(SUBSTITUTE(SUBSTITUTE(SUBSTITUTE(LOWER(IF(LEFT(P12,3)="Box","",TRIM(P12))),"randomizer","")," ",""),"'","")," ",""),"-","")</f>
        <v>ball</v>
      </c>
      <c r="Q13" t="str">
        <f t="shared" ref="Q13" ca="1" si="311">SUBSTITUTE(SUBSTITUTE(SUBSTITUTE(SUBSTITUTE(SUBSTITUTE(LOWER(IF(LEFT(Q12,3)="Box","",TRIM(Q12))),"randomizer","")," ",""),"'","")," ",""),"-","")</f>
        <v>banquet</v>
      </c>
      <c r="R13" t="str">
        <f t="shared" ref="R13" ca="1" si="312">SUBSTITUTE(SUBSTITUTE(SUBSTITUTE(SUBSTITUTE(SUBSTITUTE(LOWER(IF(LEFT(R12,3)="Box","",TRIM(R12))),"randomizer","")," ",""),"'","")," ",""),"-","")</f>
        <v>conquest</v>
      </c>
      <c r="S13" t="str">
        <f t="shared" ref="S13" ca="1" si="313">SUBSTITUTE(SUBSTITUTE(SUBSTITUTE(SUBSTITUTE(SUBSTITUTE(LOWER(IF(LEFT(S12,3)="Box","",TRIM(S12))),"randomizer","")," ",""),"'","")," ",""),"-","")</f>
        <v>locusts</v>
      </c>
      <c r="T13" t="str">
        <f t="shared" ref="T13" ca="1" si="314">SUBSTITUTE(SUBSTITUTE(SUBSTITUTE(SUBSTITUTE(SUBSTITUTE(LOWER(IF(LEFT(T12,3)="Box","",TRIM(T12))),"randomizer","")," ",""),"'","")," ",""),"-","")</f>
        <v>silos</v>
      </c>
      <c r="U13" t="str">
        <f t="shared" ref="U13" ca="1" si="315">SUBSTITUTE(SUBSTITUTE(SUBSTITUTE(SUBSTITUTE(SUBSTITUTE(LOWER(IF(LEFT(U12,3)="Box","",TRIM(U12))),"randomizer","")," ",""),"'","")," ",""),"-","")</f>
        <v>academy</v>
      </c>
      <c r="V13" t="str">
        <f t="shared" ref="V13" ca="1" si="316">SUBSTITUTE(SUBSTITUTE(SUBSTITUTE(SUBSTITUTE(SUBSTITUTE(LOWER(IF(LEFT(V12,3)="Box","",TRIM(V12))),"randomizer","")," ",""),"'","")," ",""),"-","")</f>
        <v>croprotation</v>
      </c>
      <c r="W13" t="str">
        <f t="shared" ref="W13" ca="1" si="317">SUBSTITUTE(SUBSTITUTE(SUBSTITUTE(SUBSTITUTE(SUBSTITUTE(LOWER(IF(LEFT(W12,3)="Box","",TRIM(W12))),"randomizer","")," ",""),"'","")," ",""),"-","")</f>
        <v>ride</v>
      </c>
      <c r="X13" t="str">
        <f t="shared" ref="X13" ca="1" si="318">SUBSTITUTE(SUBSTITUTE(SUBSTITUTE(SUBSTITUTE(SUBSTITUTE(LOWER(IF(LEFT(X12,3)="Box","",TRIM(X12))),"randomizer","")," ",""),"'","")," ",""),"-","")</f>
        <v>transport</v>
      </c>
      <c r="Y13" t="str">
        <f t="shared" ref="Y13" ca="1" si="319">SUBSTITUTE(SUBSTITUTE(SUBSTITUTE(SUBSTITUTE(SUBSTITUTE(LOWER(IF(LEFT(Y12,3)="Box","",TRIM(Y12))),"randomizer","")," ",""),"'","")," ",""),"-","")</f>
        <v>invest</v>
      </c>
      <c r="Z13" t="str">
        <f t="shared" ref="Z13" ca="1" si="320">SUBSTITUTE(SUBSTITUTE(SUBSTITUTE(SUBSTITUTE(SUBSTITUTE(LOWER(IF(LEFT(Z12,3)="Box","",TRIM(Z12))),"randomizer","")," ",""),"'","")," ",""),"-","")</f>
        <v>stampede</v>
      </c>
      <c r="AA13" t="str">
        <f t="shared" ref="AA13" ca="1" si="321">SUBSTITUTE(SUBSTITUTE(SUBSTITUTE(SUBSTITUTE(SUBSTITUTE(LOWER(IF(LEFT(AA12,3)="Box","",TRIM(AA12))),"randomizer","")," ",""),"'","")," ",""),"-","")</f>
        <v>enclave</v>
      </c>
      <c r="AB13" t="str">
        <f t="shared" ref="AB13" ca="1" si="322">SUBSTITUTE(SUBSTITUTE(SUBSTITUTE(SUBSTITUTE(SUBSTITUTE(LOWER(IF(LEFT(AB12,3)="Box","",TRIM(AB12))),"randomizer","")," ",""),"'","")," ",""),"-","")</f>
        <v>cavedwellers</v>
      </c>
      <c r="AC13" t="str">
        <f t="shared" ref="AC13" ca="1" si="323">SUBSTITUTE(SUBSTITUTE(SUBSTITUTE(SUBSTITUTE(SUBSTITUTE(LOWER(IF(LEFT(AC12,3)="Box","",TRIM(AC12))),"randomizer","")," ",""),"'","")," ",""),"-","")</f>
        <v>forestdwellers</v>
      </c>
      <c r="AD13" t="str">
        <f t="shared" ref="AD13" ca="1" si="324">SUBSTITUTE(SUBSTITUTE(SUBSTITUTE(SUBSTITUTE(SUBSTITUTE(LOWER(IF(LEFT(AD12,3)="Box","",TRIM(AD12))),"randomizer","")," ",""),"'","")," ",""),"-","")</f>
        <v>islandfolk</v>
      </c>
      <c r="AE13" t="str">
        <f t="shared" ref="AE13" ca="1" si="325">SUBSTITUTE(SUBSTITUTE(SUBSTITUTE(SUBSTITUTE(SUBSTITUTE(LOWER(IF(LEFT(AE12,3)="Box","",TRIM(AE12))),"randomizer","")," ",""),"'","")," ",""),"-","")</f>
        <v>mountainfolk</v>
      </c>
      <c r="AF13" t="str">
        <f t="shared" ref="AF13" ca="1" si="326">SUBSTITUTE(SUBSTITUTE(SUBSTITUTE(SUBSTITUTE(SUBSTITUTE(LOWER(IF(LEFT(AF12,3)="Box","",TRIM(AF12))),"randomizer","")," ",""),"'","")," ",""),"-","")</f>
        <v>orderofastrologers</v>
      </c>
      <c r="AG13" t="str">
        <f t="shared" ref="AG13" ca="1" si="327">SUBSTITUTE(SUBSTITUTE(SUBSTITUTE(SUBSTITUTE(SUBSTITUTE(LOWER(IF(LEFT(AG12,3)="Box","",TRIM(AG12))),"randomizer","")," ",""),"'","")," ",""),"-","")</f>
        <v>orderofmasons</v>
      </c>
      <c r="AH13" t="str">
        <f t="shared" ref="AH13" ca="1" si="328">SUBSTITUTE(SUBSTITUTE(SUBSTITUTE(SUBSTITUTE(SUBSTITUTE(LOWER(IF(LEFT(AH12,3)="Box","",TRIM(AH12))),"randomizer","")," ",""),"'","")," ",""),"-","")</f>
        <v/>
      </c>
      <c r="AI13" t="str">
        <f t="shared" ref="AI13" ca="1" si="329">SUBSTITUTE(SUBSTITUTE(SUBSTITUTE(SUBSTITUTE(SUBSTITUTE(LOWER(IF(LEFT(AI12,3)="Box","",TRIM(AI12))),"randomizer","")," ",""),"'","")," ",""),"-","")</f>
        <v/>
      </c>
      <c r="AJ13" t="str">
        <f t="shared" ref="AJ13" ca="1" si="330">SUBSTITUTE(SUBSTITUTE(SUBSTITUTE(SUBSTITUTE(SUBSTITUTE(LOWER(IF(LEFT(AJ12,3)="Box","",TRIM(AJ12))),"randomizer","")," ",""),"'","")," ",""),"-","")</f>
        <v/>
      </c>
      <c r="AK13" t="str">
        <f t="shared" ref="AK13" ca="1" si="331">SUBSTITUTE(SUBSTITUTE(SUBSTITUTE(SUBSTITUTE(SUBSTITUTE(LOWER(IF(LEFT(AK12,3)="Box","",TRIM(AK12))),"randomizer","")," ",""),"'","")," ",""),"-","")</f>
        <v/>
      </c>
      <c r="AL13" t="str">
        <f t="shared" ref="AL13" ca="1" si="332">SUBSTITUTE(SUBSTITUTE(SUBSTITUTE(SUBSTITUTE(SUBSTITUTE(LOWER(IF(LEFT(AL12,3)="Box","",TRIM(AL12))),"randomizer","")," ",""),"'","")," ",""),"-","")</f>
        <v/>
      </c>
      <c r="AM13" t="str">
        <f t="shared" ref="AM13" ca="1" si="333">SUBSTITUTE(SUBSTITUTE(SUBSTITUTE(SUBSTITUTE(SUBSTITUTE(LOWER(IF(LEFT(AM12,3)="Box","",TRIM(AM12))),"randomizer","")," ",""),"'","")," ",""),"-","")</f>
        <v/>
      </c>
      <c r="AN13" t="str">
        <f t="shared" ref="AN13" ca="1" si="334">SUBSTITUTE(SUBSTITUTE(SUBSTITUTE(SUBSTITUTE(SUBSTITUTE(LOWER(IF(LEFT(AN12,3)="Box","",TRIM(AN12))),"randomizer","")," ",""),"'","")," ",""),"-","")</f>
        <v/>
      </c>
      <c r="AO13" t="str">
        <f t="shared" ref="AO13" ca="1" si="335">SUBSTITUTE(SUBSTITUTE(SUBSTITUTE(SUBSTITUTE(SUBSTITUTE(LOWER(IF(LEFT(AO12,3)="Box","",TRIM(AO12))),"randomizer","")," ",""),"'","")," ",""),"-","")</f>
        <v/>
      </c>
      <c r="AP13" t="str">
        <f t="shared" ref="AP13" ca="1" si="336">SUBSTITUTE(SUBSTITUTE(SUBSTITUTE(SUBSTITUTE(SUBSTITUTE(LOWER(IF(LEFT(AP12,3)="Box","",TRIM(AP12))),"randomizer","")," ",""),"'","")," ",""),"-","")</f>
        <v/>
      </c>
      <c r="AQ13" t="str">
        <f t="shared" ref="AQ13" ca="1" si="337">SUBSTITUTE(SUBSTITUTE(SUBSTITUTE(SUBSTITUTE(SUBSTITUTE(LOWER(IF(LEFT(AQ12,3)="Box","",TRIM(AQ12))),"randomizer","")," ",""),"'","")," ",""),"-","")</f>
        <v/>
      </c>
      <c r="AR13" t="str">
        <f t="shared" ref="AR13" ca="1" si="338">SUBSTITUTE(SUBSTITUTE(SUBSTITUTE(SUBSTITUTE(SUBSTITUTE(LOWER(IF(LEFT(AR12,3)="Box","",TRIM(AR12))),"randomizer","")," ",""),"'","")," ",""),"-","")</f>
        <v/>
      </c>
      <c r="AS13" t="str">
        <f t="shared" ref="AS13" ca="1" si="339">SUBSTITUTE(SUBSTITUTE(SUBSTITUTE(SUBSTITUTE(SUBSTITUTE(LOWER(IF(LEFT(AS12,3)="Box","",TRIM(AS12))),"randomizer","")," ",""),"'","")," ",""),"-","")</f>
        <v/>
      </c>
      <c r="AT13" t="str">
        <f t="shared" ref="AT13" ca="1" si="340">SUBSTITUTE(SUBSTITUTE(SUBSTITUTE(SUBSTITUTE(SUBSTITUTE(LOWER(IF(LEFT(AT12,3)="Box","",TRIM(AT12))),"randomizer","")," ",""),"'","")," ",""),"-","")</f>
        <v/>
      </c>
      <c r="AU13" t="str">
        <f t="shared" ref="AU13" ca="1" si="341">SUBSTITUTE(SUBSTITUTE(SUBSTITUTE(SUBSTITUTE(SUBSTITUTE(LOWER(IF(LEFT(AU12,3)="Box","",TRIM(AU12))),"randomizer","")," ",""),"'","")," ",""),"-","")</f>
        <v/>
      </c>
      <c r="AV13" t="str">
        <f t="shared" ref="AV13" ca="1" si="342">SUBSTITUTE(SUBSTITUTE(SUBSTITUTE(SUBSTITUTE(SUBSTITUTE(LOWER(IF(LEFT(AV12,3)="Box","",TRIM(AV12))),"randomizer","")," ",""),"'","")," ",""),"-","")</f>
        <v/>
      </c>
      <c r="AW13" t="str">
        <f t="shared" ref="AW13" ca="1" si="343">SUBSTITUTE(SUBSTITUTE(SUBSTITUTE(SUBSTITUTE(SUBSTITUTE(LOWER(IF(LEFT(AW12,3)="Box","",TRIM(AW12))),"randomizer","")," ",""),"'","")," ",""),"-","")</f>
        <v/>
      </c>
      <c r="AX13" t="str">
        <f t="shared" ref="AX13" ca="1" si="344">SUBSTITUTE(SUBSTITUTE(SUBSTITUTE(SUBSTITUTE(SUBSTITUTE(LOWER(IF(LEFT(AX12,3)="Box","",TRIM(AX12))),"randomizer","")," ",""),"'","")," ",""),"-","")</f>
        <v/>
      </c>
      <c r="AY13" t="str">
        <f t="shared" ref="AY13" ca="1" si="345">SUBSTITUTE(SUBSTITUTE(SUBSTITUTE(SUBSTITUTE(SUBSTITUTE(LOWER(IF(LEFT(AY12,3)="Box","",TRIM(AY12))),"randomizer","")," ",""),"'","")," ",""),"-","")</f>
        <v/>
      </c>
      <c r="AZ13" t="str">
        <f t="shared" ref="AZ13" ca="1" si="346">SUBSTITUTE(SUBSTITUTE(SUBSTITUTE(SUBSTITUTE(SUBSTITUTE(LOWER(IF(LEFT(AZ12,3)="Box","",TRIM(AZ12))),"randomizer","")," ",""),"'","")," ",""),"-","")</f>
        <v/>
      </c>
      <c r="BA13" t="str">
        <f t="shared" ref="BA13" ca="1" si="347">SUBSTITUTE(SUBSTITUTE(SUBSTITUTE(SUBSTITUTE(SUBSTITUTE(LOWER(IF(LEFT(BA12,3)="Box","",TRIM(BA12))),"randomizer","")," ",""),"'","")," ",""),"-","")</f>
        <v/>
      </c>
      <c r="BB13" t="str">
        <f t="shared" ref="BB13" ca="1" si="348">SUBSTITUTE(SUBSTITUTE(SUBSTITUTE(SUBSTITUTE(SUBSTITUTE(LOWER(IF(LEFT(BB12,3)="Box","",TRIM(BB12))),"randomizer","")," ",""),"'","")," ",""),"-","")</f>
        <v/>
      </c>
      <c r="BC13" t="str">
        <f t="shared" ref="BC13" ca="1" si="349">SUBSTITUTE(SUBSTITUTE(SUBSTITUTE(SUBSTITUTE(SUBSTITUTE(LOWER(IF(LEFT(BC12,3)="Box","",TRIM(BC12))),"randomizer","")," ",""),"'","")," ",""),"-","")</f>
        <v/>
      </c>
      <c r="BD13" t="str">
        <f t="shared" ref="BD13" ca="1" si="350">SUBSTITUTE(SUBSTITUTE(SUBSTITUTE(SUBSTITUTE(SUBSTITUTE(LOWER(IF(LEFT(BD12,3)="Box","",TRIM(BD12))),"randomizer","")," ",""),"'","")," ",""),"-","")</f>
        <v/>
      </c>
      <c r="BE13" t="str">
        <f t="shared" ref="BE13" ca="1" si="351">SUBSTITUTE(SUBSTITUTE(SUBSTITUTE(SUBSTITUTE(SUBSTITUTE(LOWER(IF(LEFT(BE12,3)="Box","",TRIM(BE12))),"randomizer","")," ",""),"'","")," ",""),"-","")</f>
        <v/>
      </c>
      <c r="BF13" t="str">
        <f t="shared" ref="BF13" ca="1" si="352">SUBSTITUTE(SUBSTITUTE(SUBSTITUTE(SUBSTITUTE(SUBSTITUTE(LOWER(IF(LEFT(BF12,3)="Box","",TRIM(BF12))),"randomizer","")," ",""),"'","")," ",""),"-","")</f>
        <v/>
      </c>
      <c r="BG13" t="str">
        <f t="shared" ref="BG13" ca="1" si="353">SUBSTITUTE(SUBSTITUTE(SUBSTITUTE(SUBSTITUTE(SUBSTITUTE(LOWER(IF(LEFT(BG12,3)="Box","",TRIM(BG12))),"randomizer","")," ",""),"'","")," ",""),"-","")</f>
        <v/>
      </c>
      <c r="BH13" t="str">
        <f t="shared" ref="BH13" ca="1" si="354">SUBSTITUTE(SUBSTITUTE(SUBSTITUTE(SUBSTITUTE(SUBSTITUTE(LOWER(IF(LEFT(BH12,3)="Box","",TRIM(BH12))),"randomizer","")," ",""),"'","")," ",""),"-","")</f>
        <v/>
      </c>
      <c r="BI13" t="str">
        <f t="shared" ref="BI13" ca="1" si="355">SUBSTITUTE(SUBSTITUTE(SUBSTITUTE(SUBSTITUTE(SUBSTITUTE(LOWER(IF(LEFT(BI12,3)="Box","",TRIM(BI12))),"randomizer","")," ",""),"'","")," ",""),"-","")</f>
        <v/>
      </c>
      <c r="BJ13" t="str">
        <f t="shared" ref="BJ13" ca="1" si="356">SUBSTITUTE(SUBSTITUTE(SUBSTITUTE(SUBSTITUTE(SUBSTITUTE(LOWER(IF(LEFT(BJ12,3)="Box","",TRIM(BJ12))),"randomizer","")," ",""),"'","")," ",""),"-","")</f>
        <v/>
      </c>
      <c r="BK13" t="str">
        <f t="shared" ref="BK13" ca="1" si="357">SUBSTITUTE(SUBSTITUTE(SUBSTITUTE(SUBSTITUTE(SUBSTITUTE(LOWER(IF(LEFT(BK12,3)="Box","",TRIM(BK12))),"randomizer","")," ",""),"'","")," ",""),"-","")</f>
        <v/>
      </c>
      <c r="BL13" t="str">
        <f t="shared" ref="BL13" ca="1" si="358">SUBSTITUTE(SUBSTITUTE(SUBSTITUTE(SUBSTITUTE(SUBSTITUTE(LOWER(IF(LEFT(BL12,3)="Box","",TRIM(BL12))),"randomizer","")," ",""),"'","")," ",""),"-","")</f>
        <v/>
      </c>
      <c r="BM13" t="str">
        <f t="shared" ref="BM13" ca="1" si="359">SUBSTITUTE(SUBSTITUTE(SUBSTITUTE(SUBSTITUTE(SUBSTITUTE(LOWER(IF(LEFT(BM12,3)="Box","",TRIM(BM12))),"randomizer","")," ",""),"'","")," ",""),"-","")</f>
        <v/>
      </c>
      <c r="BN13" t="str">
        <f t="shared" ref="BN13" ca="1" si="360">SUBSTITUTE(SUBSTITUTE(SUBSTITUTE(SUBSTITUTE(SUBSTITUTE(LOWER(IF(LEFT(BN12,3)="Box","",TRIM(BN12))),"randomizer","")," ",""),"'","")," ",""),"-","")</f>
        <v/>
      </c>
      <c r="BO13" t="str">
        <f t="shared" ref="BO13" ca="1" si="361">SUBSTITUTE(SUBSTITUTE(SUBSTITUTE(SUBSTITUTE(SUBSTITUTE(LOWER(IF(LEFT(BO12,3)="Box","",TRIM(BO12))),"randomizer","")," ",""),"'","")," ",""),"-","")</f>
        <v/>
      </c>
      <c r="BP13" t="str">
        <f t="shared" ref="BP13" ca="1" si="362">SUBSTITUTE(SUBSTITUTE(SUBSTITUTE(SUBSTITUTE(SUBSTITUTE(LOWER(IF(LEFT(BP12,3)="Box","",TRIM(BP12))),"randomizer","")," ",""),"'","")," ",""),"-","")</f>
        <v/>
      </c>
      <c r="BQ13" t="str">
        <f t="shared" ref="BQ13" ca="1" si="363">SUBSTITUTE(SUBSTITUTE(SUBSTITUTE(SUBSTITUTE(SUBSTITUTE(LOWER(IF(LEFT(BQ12,3)="Box","",TRIM(BQ12))),"randomizer","")," ",""),"'","")," ",""),"-","")</f>
        <v/>
      </c>
      <c r="BR13" t="str">
        <f t="shared" ref="BR13" ca="1" si="364">SUBSTITUTE(SUBSTITUTE(SUBSTITUTE(SUBSTITUTE(SUBSTITUTE(LOWER(IF(LEFT(BR12,3)="Box","",TRIM(BR12))),"randomizer","")," ",""),"'","")," ",""),"-","")</f>
        <v/>
      </c>
      <c r="BS13" t="str">
        <f t="shared" ref="BS13" ca="1" si="365">SUBSTITUTE(SUBSTITUTE(SUBSTITUTE(SUBSTITUTE(SUBSTITUTE(LOWER(IF(LEFT(BS12,3)="Box","",TRIM(BS12))),"randomizer","")," ",""),"'","")," ",""),"-","")</f>
        <v/>
      </c>
      <c r="BT13" t="str">
        <f t="shared" ref="BT13" ca="1" si="366">SUBSTITUTE(SUBSTITUTE(SUBSTITUTE(SUBSTITUTE(SUBSTITUTE(LOWER(IF(LEFT(BT12,3)="Box","",TRIM(BT12))),"randomizer","")," ",""),"'","")," ",""),"-","")</f>
        <v/>
      </c>
      <c r="BU13" t="str">
        <f t="shared" ref="BU13" ca="1" si="367">SUBSTITUTE(SUBSTITUTE(SUBSTITUTE(SUBSTITUTE(SUBSTITUTE(LOWER(IF(LEFT(BU12,3)="Box","",TRIM(BU12))),"randomizer","")," ",""),"'","")," ",""),"-","")</f>
        <v/>
      </c>
      <c r="BV13" t="str">
        <f t="shared" ref="BV13" ca="1" si="368">SUBSTITUTE(SUBSTITUTE(SUBSTITUTE(SUBSTITUTE(SUBSTITUTE(LOWER(IF(LEFT(BV12,3)="Box","",TRIM(BV12))),"randomizer","")," ",""),"'","")," ",""),"-","")</f>
        <v/>
      </c>
      <c r="BW13" t="str">
        <f t="shared" ref="BW13" ca="1" si="369">SUBSTITUTE(SUBSTITUTE(SUBSTITUTE(SUBSTITUTE(SUBSTITUTE(LOWER(IF(LEFT(BW12,3)="Box","",TRIM(BW12))),"randomizer","")," ",""),"'","")," ",""),"-","")</f>
        <v/>
      </c>
      <c r="BX13" t="str">
        <f t="shared" ref="BX13" ca="1" si="370">SUBSTITUTE(SUBSTITUTE(SUBSTITUTE(SUBSTITUTE(SUBSTITUTE(LOWER(IF(LEFT(BX12,3)="Box","",TRIM(BX12))),"randomizer","")," ",""),"'","")," ",""),"-","")</f>
        <v/>
      </c>
      <c r="BY13" t="str">
        <f t="shared" ref="BY13" ca="1" si="371">SUBSTITUTE(SUBSTITUTE(SUBSTITUTE(SUBSTITUTE(SUBSTITUTE(LOWER(IF(LEFT(BY12,3)="Box","",TRIM(BY12))),"randomizer","")," ",""),"'","")," ",""),"-","")</f>
        <v/>
      </c>
      <c r="BZ13" t="str">
        <f t="shared" ref="BZ13" ca="1" si="372">SUBSTITUTE(SUBSTITUTE(SUBSTITUTE(SUBSTITUTE(SUBSTITUTE(LOWER(IF(LEFT(BZ12,3)="Box","",TRIM(BZ12))),"randomizer","")," ",""),"'","")," ",""),"-","")</f>
        <v/>
      </c>
    </row>
    <row r="14" spans="3:78" x14ac:dyDescent="0.25">
      <c r="C14">
        <f t="shared" si="0"/>
        <v>1</v>
      </c>
      <c r="E14" t="str">
        <f ca="1">OFFSET($G$179,SUM(C$2:C14)-1,0)</f>
        <v>Christof Tisch</v>
      </c>
      <c r="F14" t="str">
        <f ca="1">IF(OFFSET($G$179,SUM($C$2:$C14)-1,COLUMNS($E14:F14)+1)=0,"",OFFSET($G$179,SUM($C$2:$C14)-1,COLUMNS($E14:F14)+1))</f>
        <v>Workshop</v>
      </c>
      <c r="G14" t="str">
        <f ca="1">IF(OFFSET($G$179,SUM($C$2:$C14)-1,COLUMNS($E14:G14)+1)=0,"",OFFSET($G$179,SUM($C$2:$C14)-1,COLUMNS($E14:G14)+1))</f>
        <v xml:space="preserve"> Duke</v>
      </c>
      <c r="H14" t="str">
        <f ca="1">IF(OFFSET($G$179,SUM($C$2:$C14)-1,COLUMNS($E14:H14)+1)=0,"",OFFSET($G$179,SUM($C$2:$C14)-1,COLUMNS($E14:H14)+1))</f>
        <v xml:space="preserve"> Minion</v>
      </c>
      <c r="I14" t="str">
        <f ca="1">IF(OFFSET($G$179,SUM($C$2:$C14)-1,COLUMNS($E14:I14)+1)=0,"",OFFSET($G$179,SUM($C$2:$C14)-1,COLUMNS($E14:I14)+1))</f>
        <v xml:space="preserve"> Sea Hag</v>
      </c>
      <c r="J14" t="str">
        <f ca="1">IF(OFFSET($G$179,SUM($C$2:$C14)-1,COLUMNS($E14:J14)+1)=0,"",OFFSET($G$179,SUM($C$2:$C14)-1,COLUMNS($E14:J14)+1))</f>
        <v/>
      </c>
      <c r="K14" t="str">
        <f ca="1">IF(OFFSET($G$179,SUM($C$2:$C14)-1,COLUMNS($E14:K14)+1)=0,"",OFFSET($G$179,SUM($C$2:$C14)-1,COLUMNS($E14:K14)+1))</f>
        <v/>
      </c>
      <c r="L14" t="str">
        <f ca="1">IF(OFFSET($G$179,SUM($C$2:$C14)-1,COLUMNS($E14:L14)+1)=0,"",OFFSET($G$179,SUM($C$2:$C14)-1,COLUMNS($E14:L14)+1))</f>
        <v/>
      </c>
      <c r="M14" t="str">
        <f ca="1">IF(OFFSET($G$179,SUM($C$2:$C14)-1,COLUMNS($E14:M14)+1)=0,"",OFFSET($G$179,SUM($C$2:$C14)-1,COLUMNS($E14:M14)+1))</f>
        <v/>
      </c>
      <c r="N14" t="str">
        <f ca="1">IF(OFFSET($G$179,SUM($C$2:$C14)-1,COLUMNS($E14:N14)+1)=0,"",OFFSET($G$179,SUM($C$2:$C14)-1,COLUMNS($E14:N14)+1))</f>
        <v/>
      </c>
      <c r="O14" t="str">
        <f ca="1">IF(OFFSET($G$179,SUM($C$2:$C14)-1,COLUMNS($E14:O14)+1)=0,"",OFFSET($G$179,SUM($C$2:$C14)-1,COLUMNS($E14:O14)+1))</f>
        <v/>
      </c>
      <c r="P14" t="str">
        <f ca="1">IF(OFFSET($G$179,SUM($C$2:$C14)-1,COLUMNS($E14:P14)+1)=0,"",OFFSET($G$179,SUM($C$2:$C14)-1,COLUMNS($E14:P14)+1))</f>
        <v/>
      </c>
      <c r="Q14" t="str">
        <f ca="1">IF(OFFSET($G$179,SUM($C$2:$C14)-1,COLUMNS($E14:Q14)+1)=0,"",OFFSET($G$179,SUM($C$2:$C14)-1,COLUMNS($E14:Q14)+1))</f>
        <v/>
      </c>
      <c r="R14" t="str">
        <f ca="1">IF(OFFSET($G$179,SUM($C$2:$C14)-1,COLUMNS($E14:R14)+1)=0,"",OFFSET($G$179,SUM($C$2:$C14)-1,COLUMNS($E14:R14)+1))</f>
        <v/>
      </c>
      <c r="S14" t="str">
        <f ca="1">IF(OFFSET($G$179,SUM($C$2:$C14)-1,COLUMNS($E14:S14)+1)=0,"",OFFSET($G$179,SUM($C$2:$C14)-1,COLUMNS($E14:S14)+1))</f>
        <v/>
      </c>
      <c r="T14" t="str">
        <f ca="1">IF(OFFSET($G$179,SUM($C$2:$C14)-1,COLUMNS($E14:T14)+1)=0,"",OFFSET($G$179,SUM($C$2:$C14)-1,COLUMNS($E14:T14)+1))</f>
        <v/>
      </c>
      <c r="U14" t="str">
        <f ca="1">IF(OFFSET($G$179,SUM($C$2:$C14)-1,COLUMNS($E14:U14)+1)=0,"",OFFSET($G$179,SUM($C$2:$C14)-1,COLUMNS($E14:U14)+1))</f>
        <v/>
      </c>
      <c r="V14" t="str">
        <f ca="1">IF(OFFSET($G$179,SUM($C$2:$C14)-1,COLUMNS($E14:V14)+1)=0,"",OFFSET($G$179,SUM($C$2:$C14)-1,COLUMNS($E14:V14)+1))</f>
        <v/>
      </c>
      <c r="W14" t="str">
        <f ca="1">IF(OFFSET($G$179,SUM($C$2:$C14)-1,COLUMNS($E14:W14)+1)=0,"",OFFSET($G$179,SUM($C$2:$C14)-1,COLUMNS($E14:W14)+1))</f>
        <v/>
      </c>
      <c r="X14" t="str">
        <f ca="1">IF(OFFSET($G$179,SUM($C$2:$C14)-1,COLUMNS($E14:X14)+1)=0,"",OFFSET($G$179,SUM($C$2:$C14)-1,COLUMNS($E14:X14)+1))</f>
        <v/>
      </c>
      <c r="Y14" t="str">
        <f ca="1">IF(OFFSET($G$179,SUM($C$2:$C14)-1,COLUMNS($E14:Y14)+1)=0,"",OFFSET($G$179,SUM($C$2:$C14)-1,COLUMNS($E14:Y14)+1))</f>
        <v/>
      </c>
      <c r="Z14" t="str">
        <f ca="1">IF(OFFSET($G$179,SUM($C$2:$C14)-1,COLUMNS($E14:Z14)+1)=0,"",OFFSET($G$179,SUM($C$2:$C14)-1,COLUMNS($E14:Z14)+1))</f>
        <v/>
      </c>
      <c r="AA14" t="str">
        <f ca="1">IF(OFFSET($G$179,SUM($C$2:$C14)-1,COLUMNS($E14:AA14)+1)=0,"",OFFSET($G$179,SUM($C$2:$C14)-1,COLUMNS($E14:AA14)+1))</f>
        <v/>
      </c>
      <c r="AB14" t="str">
        <f ca="1">IF(OFFSET($G$179,SUM($C$2:$C14)-1,COLUMNS($E14:AB14)+1)=0,"",OFFSET($G$179,SUM($C$2:$C14)-1,COLUMNS($E14:AB14)+1))</f>
        <v/>
      </c>
      <c r="AC14" t="str">
        <f ca="1">IF(OFFSET($G$179,SUM($C$2:$C14)-1,COLUMNS($E14:AC14)+1)=0,"",OFFSET($G$179,SUM($C$2:$C14)-1,COLUMNS($E14:AC14)+1))</f>
        <v/>
      </c>
      <c r="AD14" t="str">
        <f ca="1">IF(OFFSET($G$179,SUM($C$2:$C14)-1,COLUMNS($E14:AD14)+1)=0,"",OFFSET($G$179,SUM($C$2:$C14)-1,COLUMNS($E14:AD14)+1))</f>
        <v/>
      </c>
      <c r="AE14" t="str">
        <f ca="1">IF(OFFSET($G$179,SUM($C$2:$C14)-1,COLUMNS($E14:AE14)+1)=0,"",OFFSET($G$179,SUM($C$2:$C14)-1,COLUMNS($E14:AE14)+1))</f>
        <v/>
      </c>
      <c r="AF14" t="str">
        <f ca="1">IF(OFFSET($G$179,SUM($C$2:$C14)-1,COLUMNS($E14:AF14)+1)=0,"",OFFSET($G$179,SUM($C$2:$C14)-1,COLUMNS($E14:AF14)+1))</f>
        <v/>
      </c>
      <c r="AG14" t="str">
        <f ca="1">IF(OFFSET($G$179,SUM($C$2:$C14)-1,COLUMNS($E14:AG14)+1)=0,"",OFFSET($G$179,SUM($C$2:$C14)-1,COLUMNS($E14:AG14)+1))</f>
        <v/>
      </c>
      <c r="AH14" t="str">
        <f ca="1">IF(OFFSET($G$179,SUM($C$2:$C14)-1,COLUMNS($E14:AH14)+1)=0,"",OFFSET($G$179,SUM($C$2:$C14)-1,COLUMNS($E14:AH14)+1))</f>
        <v/>
      </c>
      <c r="AI14" t="str">
        <f ca="1">IF(OFFSET($G$179,SUM($C$2:$C14)-1,COLUMNS($E14:AI14)+1)=0,"",OFFSET($G$179,SUM($C$2:$C14)-1,COLUMNS($E14:AI14)+1))</f>
        <v/>
      </c>
      <c r="AJ14" t="str">
        <f ca="1">IF(OFFSET($G$179,SUM($C$2:$C14)-1,COLUMNS($E14:AJ14)+1)=0,"",OFFSET($G$179,SUM($C$2:$C14)-1,COLUMNS($E14:AJ14)+1))</f>
        <v/>
      </c>
      <c r="AK14" t="str">
        <f ca="1">IF(OFFSET($G$179,SUM($C$2:$C14)-1,COLUMNS($E14:AK14)+1)=0,"",OFFSET($G$179,SUM($C$2:$C14)-1,COLUMNS($E14:AK14)+1))</f>
        <v/>
      </c>
      <c r="AL14" t="str">
        <f ca="1">IF(OFFSET($G$179,SUM($C$2:$C14)-1,COLUMNS($E14:AL14)+1)=0,"",OFFSET($G$179,SUM($C$2:$C14)-1,COLUMNS($E14:AL14)+1))</f>
        <v/>
      </c>
      <c r="AM14" t="str">
        <f ca="1">IF(OFFSET($G$179,SUM($C$2:$C14)-1,COLUMNS($E14:AM14)+1)=0,"",OFFSET($G$179,SUM($C$2:$C14)-1,COLUMNS($E14:AM14)+1))</f>
        <v/>
      </c>
      <c r="AN14" t="str">
        <f ca="1">IF(OFFSET($G$179,SUM($C$2:$C14)-1,COLUMNS($E14:AN14)+1)=0,"",OFFSET($G$179,SUM($C$2:$C14)-1,COLUMNS($E14:AN14)+1))</f>
        <v/>
      </c>
      <c r="AO14" t="str">
        <f ca="1">IF(OFFSET($G$179,SUM($C$2:$C14)-1,COLUMNS($E14:AO14)+1)=0,"",OFFSET($G$179,SUM($C$2:$C14)-1,COLUMNS($E14:AO14)+1))</f>
        <v/>
      </c>
      <c r="AP14" t="str">
        <f ca="1">IF(OFFSET($G$179,SUM($C$2:$C14)-1,COLUMNS($E14:AP14)+1)=0,"",OFFSET($G$179,SUM($C$2:$C14)-1,COLUMNS($E14:AP14)+1))</f>
        <v/>
      </c>
      <c r="AQ14" t="str">
        <f ca="1">IF(OFFSET($G$179,SUM($C$2:$C14)-1,COLUMNS($E14:AQ14)+1)=0,"",OFFSET($G$179,SUM($C$2:$C14)-1,COLUMNS($E14:AQ14)+1))</f>
        <v/>
      </c>
      <c r="AR14" t="str">
        <f ca="1">IF(OFFSET($G$179,SUM($C$2:$C14)-1,COLUMNS($E14:AR14)+1)=0,"",OFFSET($G$179,SUM($C$2:$C14)-1,COLUMNS($E14:AR14)+1))</f>
        <v/>
      </c>
      <c r="AS14" t="str">
        <f ca="1">IF(OFFSET($G$179,SUM($C$2:$C14)-1,COLUMNS($E14:AS14)+1)=0,"",OFFSET($G$179,SUM($C$2:$C14)-1,COLUMNS($E14:AS14)+1))</f>
        <v/>
      </c>
      <c r="AT14" t="str">
        <f ca="1">IF(OFFSET($G$179,SUM($C$2:$C14)-1,COLUMNS($E14:AT14)+1)=0,"",OFFSET($G$179,SUM($C$2:$C14)-1,COLUMNS($E14:AT14)+1))</f>
        <v/>
      </c>
      <c r="AU14" t="str">
        <f ca="1">IF(OFFSET($G$179,SUM($C$2:$C14)-1,COLUMNS($E14:AU14)+1)=0,"",OFFSET($G$179,SUM($C$2:$C14)-1,COLUMNS($E14:AU14)+1))</f>
        <v/>
      </c>
      <c r="AV14" t="str">
        <f ca="1">IF(OFFSET($G$179,SUM($C$2:$C14)-1,COLUMNS($E14:AV14)+1)=0,"",OFFSET($G$179,SUM($C$2:$C14)-1,COLUMNS($E14:AV14)+1))</f>
        <v/>
      </c>
      <c r="AW14" t="str">
        <f ca="1">IF(OFFSET($G$179,SUM($C$2:$C14)-1,COLUMNS($E14:AW14)+1)=0,"",OFFSET($G$179,SUM($C$2:$C14)-1,COLUMNS($E14:AW14)+1))</f>
        <v/>
      </c>
      <c r="AX14" t="str">
        <f ca="1">IF(OFFSET($G$179,SUM($C$2:$C14)-1,COLUMNS($E14:AX14)+1)=0,"",OFFSET($G$179,SUM($C$2:$C14)-1,COLUMNS($E14:AX14)+1))</f>
        <v/>
      </c>
      <c r="AY14" t="str">
        <f ca="1">IF(OFFSET($G$179,SUM($C$2:$C14)-1,COLUMNS($E14:AY14)+1)=0,"",OFFSET($G$179,SUM($C$2:$C14)-1,COLUMNS($E14:AY14)+1))</f>
        <v/>
      </c>
      <c r="AZ14" t="str">
        <f ca="1">IF(OFFSET($G$179,SUM($C$2:$C14)-1,COLUMNS($E14:AZ14)+1)=0,"",OFFSET($G$179,SUM($C$2:$C14)-1,COLUMNS($E14:AZ14)+1))</f>
        <v/>
      </c>
      <c r="BA14" t="str">
        <f ca="1">IF(OFFSET($G$179,SUM($C$2:$C14)-1,COLUMNS($E14:BA14)+1)=0,"",OFFSET($G$179,SUM($C$2:$C14)-1,COLUMNS($E14:BA14)+1))</f>
        <v/>
      </c>
      <c r="BB14" t="str">
        <f ca="1">IF(OFFSET($G$179,SUM($C$2:$C14)-1,COLUMNS($E14:BB14)+1)=0,"",OFFSET($G$179,SUM($C$2:$C14)-1,COLUMNS($E14:BB14)+1))</f>
        <v/>
      </c>
      <c r="BC14" t="str">
        <f ca="1">IF(OFFSET($G$179,SUM($C$2:$C14)-1,COLUMNS($E14:BC14)+1)=0,"",OFFSET($G$179,SUM($C$2:$C14)-1,COLUMNS($E14:BC14)+1))</f>
        <v/>
      </c>
      <c r="BD14" t="str">
        <f ca="1">IF(OFFSET($G$179,SUM($C$2:$C14)-1,COLUMNS($E14:BD14)+1)=0,"",OFFSET($G$179,SUM($C$2:$C14)-1,COLUMNS($E14:BD14)+1))</f>
        <v/>
      </c>
      <c r="BE14" t="str">
        <f ca="1">IF(OFFSET($G$179,SUM($C$2:$C14)-1,COLUMNS($E14:BE14)+1)=0,"",OFFSET($G$179,SUM($C$2:$C14)-1,COLUMNS($E14:BE14)+1))</f>
        <v/>
      </c>
      <c r="BF14" t="str">
        <f ca="1">IF(OFFSET($G$179,SUM($C$2:$C14)-1,COLUMNS($E14:BF14)+1)=0,"",OFFSET($G$179,SUM($C$2:$C14)-1,COLUMNS($E14:BF14)+1))</f>
        <v/>
      </c>
      <c r="BG14" t="str">
        <f ca="1">IF(OFFSET($G$179,SUM($C$2:$C14)-1,COLUMNS($E14:BG14)+1)=0,"",OFFSET($G$179,SUM($C$2:$C14)-1,COLUMNS($E14:BG14)+1))</f>
        <v/>
      </c>
      <c r="BH14" t="str">
        <f ca="1">IF(OFFSET($G$179,SUM($C$2:$C14)-1,COLUMNS($E14:BH14)+1)=0,"",OFFSET($G$179,SUM($C$2:$C14)-1,COLUMNS($E14:BH14)+1))</f>
        <v/>
      </c>
      <c r="BI14" t="str">
        <f ca="1">IF(OFFSET($G$179,SUM($C$2:$C14)-1,COLUMNS($E14:BI14)+1)=0,"",OFFSET($G$179,SUM($C$2:$C14)-1,COLUMNS($E14:BI14)+1))</f>
        <v/>
      </c>
      <c r="BJ14" t="str">
        <f ca="1">IF(OFFSET($G$179,SUM($C$2:$C14)-1,COLUMNS($E14:BJ14)+1)=0,"",OFFSET($G$179,SUM($C$2:$C14)-1,COLUMNS($E14:BJ14)+1))</f>
        <v/>
      </c>
      <c r="BK14" t="str">
        <f ca="1">IF(OFFSET($G$179,SUM($C$2:$C14)-1,COLUMNS($E14:BK14)+1)=0,"",OFFSET($G$179,SUM($C$2:$C14)-1,COLUMNS($E14:BK14)+1))</f>
        <v/>
      </c>
      <c r="BL14" t="str">
        <f ca="1">IF(OFFSET($G$179,SUM($C$2:$C14)-1,COLUMNS($E14:BL14)+1)=0,"",OFFSET($G$179,SUM($C$2:$C14)-1,COLUMNS($E14:BL14)+1))</f>
        <v/>
      </c>
      <c r="BM14" t="str">
        <f ca="1">IF(OFFSET($G$179,SUM($C$2:$C14)-1,COLUMNS($E14:BM14)+1)=0,"",OFFSET($G$179,SUM($C$2:$C14)-1,COLUMNS($E14:BM14)+1))</f>
        <v/>
      </c>
      <c r="BN14" t="str">
        <f ca="1">IF(OFFSET($G$179,SUM($C$2:$C14)-1,COLUMNS($E14:BN14)+1)=0,"",OFFSET($G$179,SUM($C$2:$C14)-1,COLUMNS($E14:BN14)+1))</f>
        <v/>
      </c>
      <c r="BO14" t="str">
        <f ca="1">IF(OFFSET($G$179,SUM($C$2:$C14)-1,COLUMNS($E14:BO14)+1)=0,"",OFFSET($G$179,SUM($C$2:$C14)-1,COLUMNS($E14:BO14)+1))</f>
        <v/>
      </c>
      <c r="BP14" t="str">
        <f ca="1">IF(OFFSET($G$179,SUM($C$2:$C14)-1,COLUMNS($E14:BP14)+1)=0,"",OFFSET($G$179,SUM($C$2:$C14)-1,COLUMNS($E14:BP14)+1))</f>
        <v/>
      </c>
      <c r="BQ14" t="str">
        <f ca="1">IF(OFFSET($G$179,SUM($C$2:$C14)-1,COLUMNS($E14:BQ14)+1)=0,"",OFFSET($G$179,SUM($C$2:$C14)-1,COLUMNS($E14:BQ14)+1))</f>
        <v/>
      </c>
      <c r="BR14" t="str">
        <f ca="1">IF(OFFSET($G$179,SUM($C$2:$C14)-1,COLUMNS($E14:BR14)+1)=0,"",OFFSET($G$179,SUM($C$2:$C14)-1,COLUMNS($E14:BR14)+1))</f>
        <v/>
      </c>
      <c r="BS14" t="str">
        <f ca="1">IF(OFFSET($G$179,SUM($C$2:$C14)-1,COLUMNS($E14:BS14)+1)=0,"",OFFSET($G$179,SUM($C$2:$C14)-1,COLUMNS($E14:BS14)+1))</f>
        <v/>
      </c>
      <c r="BT14" t="str">
        <f ca="1">IF(OFFSET($G$179,SUM($C$2:$C14)-1,COLUMNS($E14:BT14)+1)=0,"",OFFSET($G$179,SUM($C$2:$C14)-1,COLUMNS($E14:BT14)+1))</f>
        <v/>
      </c>
      <c r="BU14" t="str">
        <f ca="1">IF(OFFSET($G$179,SUM($C$2:$C14)-1,COLUMNS($E14:BU14)+1)=0,"",OFFSET($G$179,SUM($C$2:$C14)-1,COLUMNS($E14:BU14)+1))</f>
        <v/>
      </c>
      <c r="BV14" t="str">
        <f ca="1">IF(OFFSET($G$179,SUM($C$2:$C14)-1,COLUMNS($E14:BV14)+1)=0,"",OFFSET($G$179,SUM($C$2:$C14)-1,COLUMNS($E14:BV14)+1))</f>
        <v/>
      </c>
      <c r="BW14" t="str">
        <f ca="1">IF(OFFSET($G$179,SUM($C$2:$C14)-1,COLUMNS($E14:BW14)+1)=0,"",OFFSET($G$179,SUM($C$2:$C14)-1,COLUMNS($E14:BW14)+1))</f>
        <v/>
      </c>
      <c r="BX14" t="str">
        <f ca="1">IF(OFFSET($G$179,SUM($C$2:$C14)-1,COLUMNS($E14:BX14)+1)=0,"",OFFSET($G$179,SUM($C$2:$C14)-1,COLUMNS($E14:BX14)+1))</f>
        <v/>
      </c>
      <c r="BY14" t="str">
        <f ca="1">IF(OFFSET($G$179,SUM($C$2:$C14)-1,COLUMNS($E14:BY14)+1)=0,"",OFFSET($G$179,SUM($C$2:$C14)-1,COLUMNS($E14:BY14)+1))</f>
        <v/>
      </c>
      <c r="BZ14" t="str">
        <f ca="1">IF(OFFSET($G$179,SUM($C$2:$C14)-1,COLUMNS($E14:BZ14)+1)=0,"",OFFSET($G$179,SUM($C$2:$C14)-1,COLUMNS($E14:BZ14)+1))</f>
        <v/>
      </c>
    </row>
    <row r="15" spans="3:78" x14ac:dyDescent="0.25">
      <c r="C15">
        <f t="shared" si="0"/>
        <v>0</v>
      </c>
      <c r="E15" t="str">
        <f t="shared" ref="E15" ca="1" si="373">E14</f>
        <v>Christof Tisch</v>
      </c>
      <c r="F15" t="str">
        <f t="shared" ref="F15" ca="1" si="374">SUBSTITUTE(SUBSTITUTE(SUBSTITUTE(SUBSTITUTE(SUBSTITUTE(LOWER(IF(LEFT(F14,3)="Box","",TRIM(F14))),"randomizer","")," ",""),"'","")," ",""),"-","")</f>
        <v>workshop</v>
      </c>
      <c r="G15" t="str">
        <f t="shared" ref="G15" ca="1" si="375">SUBSTITUTE(SUBSTITUTE(SUBSTITUTE(SUBSTITUTE(SUBSTITUTE(LOWER(IF(LEFT(G14,3)="Box","",TRIM(G14))),"randomizer","")," ",""),"'","")," ",""),"-","")</f>
        <v>duke</v>
      </c>
      <c r="H15" t="str">
        <f t="shared" ref="H15" ca="1" si="376">SUBSTITUTE(SUBSTITUTE(SUBSTITUTE(SUBSTITUTE(SUBSTITUTE(LOWER(IF(LEFT(H14,3)="Box","",TRIM(H14))),"randomizer","")," ",""),"'","")," ",""),"-","")</f>
        <v>minion</v>
      </c>
      <c r="I15" t="str">
        <f t="shared" ref="I15" ca="1" si="377">SUBSTITUTE(SUBSTITUTE(SUBSTITUTE(SUBSTITUTE(SUBSTITUTE(LOWER(IF(LEFT(I14,3)="Box","",TRIM(I14))),"randomizer","")," ",""),"'","")," ",""),"-","")</f>
        <v>seahag</v>
      </c>
      <c r="J15" t="str">
        <f t="shared" ref="J15" ca="1" si="378">SUBSTITUTE(SUBSTITUTE(SUBSTITUTE(SUBSTITUTE(SUBSTITUTE(LOWER(IF(LEFT(J14,3)="Box","",TRIM(J14))),"randomizer","")," ",""),"'","")," ",""),"-","")</f>
        <v/>
      </c>
      <c r="K15" t="str">
        <f t="shared" ref="K15" ca="1" si="379">SUBSTITUTE(SUBSTITUTE(SUBSTITUTE(SUBSTITUTE(SUBSTITUTE(LOWER(IF(LEFT(K14,3)="Box","",TRIM(K14))),"randomizer","")," ",""),"'","")," ",""),"-","")</f>
        <v/>
      </c>
      <c r="L15" t="str">
        <f t="shared" ref="L15" ca="1" si="380">SUBSTITUTE(SUBSTITUTE(SUBSTITUTE(SUBSTITUTE(SUBSTITUTE(LOWER(IF(LEFT(L14,3)="Box","",TRIM(L14))),"randomizer","")," ",""),"'","")," ",""),"-","")</f>
        <v/>
      </c>
      <c r="M15" t="str">
        <f t="shared" ref="M15" ca="1" si="381">SUBSTITUTE(SUBSTITUTE(SUBSTITUTE(SUBSTITUTE(SUBSTITUTE(LOWER(IF(LEFT(M14,3)="Box","",TRIM(M14))),"randomizer","")," ",""),"'","")," ",""),"-","")</f>
        <v/>
      </c>
      <c r="N15" t="str">
        <f t="shared" ref="N15" ca="1" si="382">SUBSTITUTE(SUBSTITUTE(SUBSTITUTE(SUBSTITUTE(SUBSTITUTE(LOWER(IF(LEFT(N14,3)="Box","",TRIM(N14))),"randomizer","")," ",""),"'","")," ",""),"-","")</f>
        <v/>
      </c>
      <c r="O15" t="str">
        <f t="shared" ref="O15" ca="1" si="383">SUBSTITUTE(SUBSTITUTE(SUBSTITUTE(SUBSTITUTE(SUBSTITUTE(LOWER(IF(LEFT(O14,3)="Box","",TRIM(O14))),"randomizer","")," ",""),"'","")," ",""),"-","")</f>
        <v/>
      </c>
      <c r="P15" t="str">
        <f t="shared" ref="P15" ca="1" si="384">SUBSTITUTE(SUBSTITUTE(SUBSTITUTE(SUBSTITUTE(SUBSTITUTE(LOWER(IF(LEFT(P14,3)="Box","",TRIM(P14))),"randomizer","")," ",""),"'","")," ",""),"-","")</f>
        <v/>
      </c>
      <c r="Q15" t="str">
        <f t="shared" ref="Q15" ca="1" si="385">SUBSTITUTE(SUBSTITUTE(SUBSTITUTE(SUBSTITUTE(SUBSTITUTE(LOWER(IF(LEFT(Q14,3)="Box","",TRIM(Q14))),"randomizer","")," ",""),"'","")," ",""),"-","")</f>
        <v/>
      </c>
      <c r="R15" t="str">
        <f t="shared" ref="R15" ca="1" si="386">SUBSTITUTE(SUBSTITUTE(SUBSTITUTE(SUBSTITUTE(SUBSTITUTE(LOWER(IF(LEFT(R14,3)="Box","",TRIM(R14))),"randomizer","")," ",""),"'","")," ",""),"-","")</f>
        <v/>
      </c>
      <c r="S15" t="str">
        <f t="shared" ref="S15" ca="1" si="387">SUBSTITUTE(SUBSTITUTE(SUBSTITUTE(SUBSTITUTE(SUBSTITUTE(LOWER(IF(LEFT(S14,3)="Box","",TRIM(S14))),"randomizer","")," ",""),"'","")," ",""),"-","")</f>
        <v/>
      </c>
      <c r="T15" t="str">
        <f t="shared" ref="T15" ca="1" si="388">SUBSTITUTE(SUBSTITUTE(SUBSTITUTE(SUBSTITUTE(SUBSTITUTE(LOWER(IF(LEFT(T14,3)="Box","",TRIM(T14))),"randomizer","")," ",""),"'","")," ",""),"-","")</f>
        <v/>
      </c>
      <c r="U15" t="str">
        <f t="shared" ref="U15" ca="1" si="389">SUBSTITUTE(SUBSTITUTE(SUBSTITUTE(SUBSTITUTE(SUBSTITUTE(LOWER(IF(LEFT(U14,3)="Box","",TRIM(U14))),"randomizer","")," ",""),"'","")," ",""),"-","")</f>
        <v/>
      </c>
      <c r="V15" t="str">
        <f t="shared" ref="V15" ca="1" si="390">SUBSTITUTE(SUBSTITUTE(SUBSTITUTE(SUBSTITUTE(SUBSTITUTE(LOWER(IF(LEFT(V14,3)="Box","",TRIM(V14))),"randomizer","")," ",""),"'","")," ",""),"-","")</f>
        <v/>
      </c>
      <c r="W15" t="str">
        <f t="shared" ref="W15" ca="1" si="391">SUBSTITUTE(SUBSTITUTE(SUBSTITUTE(SUBSTITUTE(SUBSTITUTE(LOWER(IF(LEFT(W14,3)="Box","",TRIM(W14))),"randomizer","")," ",""),"'","")," ",""),"-","")</f>
        <v/>
      </c>
      <c r="X15" t="str">
        <f t="shared" ref="X15" ca="1" si="392">SUBSTITUTE(SUBSTITUTE(SUBSTITUTE(SUBSTITUTE(SUBSTITUTE(LOWER(IF(LEFT(X14,3)="Box","",TRIM(X14))),"randomizer","")," ",""),"'","")," ",""),"-","")</f>
        <v/>
      </c>
      <c r="Y15" t="str">
        <f t="shared" ref="Y15" ca="1" si="393">SUBSTITUTE(SUBSTITUTE(SUBSTITUTE(SUBSTITUTE(SUBSTITUTE(LOWER(IF(LEFT(Y14,3)="Box","",TRIM(Y14))),"randomizer","")," ",""),"'","")," ",""),"-","")</f>
        <v/>
      </c>
      <c r="Z15" t="str">
        <f t="shared" ref="Z15" ca="1" si="394">SUBSTITUTE(SUBSTITUTE(SUBSTITUTE(SUBSTITUTE(SUBSTITUTE(LOWER(IF(LEFT(Z14,3)="Box","",TRIM(Z14))),"randomizer","")," ",""),"'","")," ",""),"-","")</f>
        <v/>
      </c>
      <c r="AA15" t="str">
        <f t="shared" ref="AA15" ca="1" si="395">SUBSTITUTE(SUBSTITUTE(SUBSTITUTE(SUBSTITUTE(SUBSTITUTE(LOWER(IF(LEFT(AA14,3)="Box","",TRIM(AA14))),"randomizer","")," ",""),"'","")," ",""),"-","")</f>
        <v/>
      </c>
      <c r="AB15" t="str">
        <f t="shared" ref="AB15" ca="1" si="396">SUBSTITUTE(SUBSTITUTE(SUBSTITUTE(SUBSTITUTE(SUBSTITUTE(LOWER(IF(LEFT(AB14,3)="Box","",TRIM(AB14))),"randomizer","")," ",""),"'","")," ",""),"-","")</f>
        <v/>
      </c>
      <c r="AC15" t="str">
        <f t="shared" ref="AC15" ca="1" si="397">SUBSTITUTE(SUBSTITUTE(SUBSTITUTE(SUBSTITUTE(SUBSTITUTE(LOWER(IF(LEFT(AC14,3)="Box","",TRIM(AC14))),"randomizer","")," ",""),"'","")," ",""),"-","")</f>
        <v/>
      </c>
      <c r="AD15" t="str">
        <f t="shared" ref="AD15" ca="1" si="398">SUBSTITUTE(SUBSTITUTE(SUBSTITUTE(SUBSTITUTE(SUBSTITUTE(LOWER(IF(LEFT(AD14,3)="Box","",TRIM(AD14))),"randomizer","")," ",""),"'","")," ",""),"-","")</f>
        <v/>
      </c>
      <c r="AE15" t="str">
        <f t="shared" ref="AE15" ca="1" si="399">SUBSTITUTE(SUBSTITUTE(SUBSTITUTE(SUBSTITUTE(SUBSTITUTE(LOWER(IF(LEFT(AE14,3)="Box","",TRIM(AE14))),"randomizer","")," ",""),"'","")," ",""),"-","")</f>
        <v/>
      </c>
      <c r="AF15" t="str">
        <f t="shared" ref="AF15" ca="1" si="400">SUBSTITUTE(SUBSTITUTE(SUBSTITUTE(SUBSTITUTE(SUBSTITUTE(LOWER(IF(LEFT(AF14,3)="Box","",TRIM(AF14))),"randomizer","")," ",""),"'","")," ",""),"-","")</f>
        <v/>
      </c>
      <c r="AG15" t="str">
        <f t="shared" ref="AG15" ca="1" si="401">SUBSTITUTE(SUBSTITUTE(SUBSTITUTE(SUBSTITUTE(SUBSTITUTE(LOWER(IF(LEFT(AG14,3)="Box","",TRIM(AG14))),"randomizer","")," ",""),"'","")," ",""),"-","")</f>
        <v/>
      </c>
      <c r="AH15" t="str">
        <f t="shared" ref="AH15" ca="1" si="402">SUBSTITUTE(SUBSTITUTE(SUBSTITUTE(SUBSTITUTE(SUBSTITUTE(LOWER(IF(LEFT(AH14,3)="Box","",TRIM(AH14))),"randomizer","")," ",""),"'","")," ",""),"-","")</f>
        <v/>
      </c>
      <c r="AI15" t="str">
        <f t="shared" ref="AI15" ca="1" si="403">SUBSTITUTE(SUBSTITUTE(SUBSTITUTE(SUBSTITUTE(SUBSTITUTE(LOWER(IF(LEFT(AI14,3)="Box","",TRIM(AI14))),"randomizer","")," ",""),"'","")," ",""),"-","")</f>
        <v/>
      </c>
      <c r="AJ15" t="str">
        <f t="shared" ref="AJ15" ca="1" si="404">SUBSTITUTE(SUBSTITUTE(SUBSTITUTE(SUBSTITUTE(SUBSTITUTE(LOWER(IF(LEFT(AJ14,3)="Box","",TRIM(AJ14))),"randomizer","")," ",""),"'","")," ",""),"-","")</f>
        <v/>
      </c>
      <c r="AK15" t="str">
        <f t="shared" ref="AK15" ca="1" si="405">SUBSTITUTE(SUBSTITUTE(SUBSTITUTE(SUBSTITUTE(SUBSTITUTE(LOWER(IF(LEFT(AK14,3)="Box","",TRIM(AK14))),"randomizer","")," ",""),"'","")," ",""),"-","")</f>
        <v/>
      </c>
      <c r="AL15" t="str">
        <f t="shared" ref="AL15" ca="1" si="406">SUBSTITUTE(SUBSTITUTE(SUBSTITUTE(SUBSTITUTE(SUBSTITUTE(LOWER(IF(LEFT(AL14,3)="Box","",TRIM(AL14))),"randomizer","")," ",""),"'","")," ",""),"-","")</f>
        <v/>
      </c>
      <c r="AM15" t="str">
        <f t="shared" ref="AM15" ca="1" si="407">SUBSTITUTE(SUBSTITUTE(SUBSTITUTE(SUBSTITUTE(SUBSTITUTE(LOWER(IF(LEFT(AM14,3)="Box","",TRIM(AM14))),"randomizer","")," ",""),"'","")," ",""),"-","")</f>
        <v/>
      </c>
      <c r="AN15" t="str">
        <f t="shared" ref="AN15" ca="1" si="408">SUBSTITUTE(SUBSTITUTE(SUBSTITUTE(SUBSTITUTE(SUBSTITUTE(LOWER(IF(LEFT(AN14,3)="Box","",TRIM(AN14))),"randomizer","")," ",""),"'","")," ",""),"-","")</f>
        <v/>
      </c>
      <c r="AO15" t="str">
        <f t="shared" ref="AO15" ca="1" si="409">SUBSTITUTE(SUBSTITUTE(SUBSTITUTE(SUBSTITUTE(SUBSTITUTE(LOWER(IF(LEFT(AO14,3)="Box","",TRIM(AO14))),"randomizer","")," ",""),"'","")," ",""),"-","")</f>
        <v/>
      </c>
      <c r="AP15" t="str">
        <f t="shared" ref="AP15" ca="1" si="410">SUBSTITUTE(SUBSTITUTE(SUBSTITUTE(SUBSTITUTE(SUBSTITUTE(LOWER(IF(LEFT(AP14,3)="Box","",TRIM(AP14))),"randomizer","")," ",""),"'","")," ",""),"-","")</f>
        <v/>
      </c>
      <c r="AQ15" t="str">
        <f t="shared" ref="AQ15" ca="1" si="411">SUBSTITUTE(SUBSTITUTE(SUBSTITUTE(SUBSTITUTE(SUBSTITUTE(LOWER(IF(LEFT(AQ14,3)="Box","",TRIM(AQ14))),"randomizer","")," ",""),"'","")," ",""),"-","")</f>
        <v/>
      </c>
      <c r="AR15" t="str">
        <f t="shared" ref="AR15" ca="1" si="412">SUBSTITUTE(SUBSTITUTE(SUBSTITUTE(SUBSTITUTE(SUBSTITUTE(LOWER(IF(LEFT(AR14,3)="Box","",TRIM(AR14))),"randomizer","")," ",""),"'","")," ",""),"-","")</f>
        <v/>
      </c>
      <c r="AS15" t="str">
        <f t="shared" ref="AS15" ca="1" si="413">SUBSTITUTE(SUBSTITUTE(SUBSTITUTE(SUBSTITUTE(SUBSTITUTE(LOWER(IF(LEFT(AS14,3)="Box","",TRIM(AS14))),"randomizer","")," ",""),"'","")," ",""),"-","")</f>
        <v/>
      </c>
      <c r="AT15" t="str">
        <f t="shared" ref="AT15" ca="1" si="414">SUBSTITUTE(SUBSTITUTE(SUBSTITUTE(SUBSTITUTE(SUBSTITUTE(LOWER(IF(LEFT(AT14,3)="Box","",TRIM(AT14))),"randomizer","")," ",""),"'","")," ",""),"-","")</f>
        <v/>
      </c>
      <c r="AU15" t="str">
        <f t="shared" ref="AU15" ca="1" si="415">SUBSTITUTE(SUBSTITUTE(SUBSTITUTE(SUBSTITUTE(SUBSTITUTE(LOWER(IF(LEFT(AU14,3)="Box","",TRIM(AU14))),"randomizer","")," ",""),"'","")," ",""),"-","")</f>
        <v/>
      </c>
      <c r="AV15" t="str">
        <f t="shared" ref="AV15" ca="1" si="416">SUBSTITUTE(SUBSTITUTE(SUBSTITUTE(SUBSTITUTE(SUBSTITUTE(LOWER(IF(LEFT(AV14,3)="Box","",TRIM(AV14))),"randomizer","")," ",""),"'","")," ",""),"-","")</f>
        <v/>
      </c>
      <c r="AW15" t="str">
        <f t="shared" ref="AW15" ca="1" si="417">SUBSTITUTE(SUBSTITUTE(SUBSTITUTE(SUBSTITUTE(SUBSTITUTE(LOWER(IF(LEFT(AW14,3)="Box","",TRIM(AW14))),"randomizer","")," ",""),"'","")," ",""),"-","")</f>
        <v/>
      </c>
      <c r="AX15" t="str">
        <f t="shared" ref="AX15" ca="1" si="418">SUBSTITUTE(SUBSTITUTE(SUBSTITUTE(SUBSTITUTE(SUBSTITUTE(LOWER(IF(LEFT(AX14,3)="Box","",TRIM(AX14))),"randomizer","")," ",""),"'","")," ",""),"-","")</f>
        <v/>
      </c>
      <c r="AY15" t="str">
        <f t="shared" ref="AY15" ca="1" si="419">SUBSTITUTE(SUBSTITUTE(SUBSTITUTE(SUBSTITUTE(SUBSTITUTE(LOWER(IF(LEFT(AY14,3)="Box","",TRIM(AY14))),"randomizer","")," ",""),"'","")," ",""),"-","")</f>
        <v/>
      </c>
      <c r="AZ15" t="str">
        <f t="shared" ref="AZ15" ca="1" si="420">SUBSTITUTE(SUBSTITUTE(SUBSTITUTE(SUBSTITUTE(SUBSTITUTE(LOWER(IF(LEFT(AZ14,3)="Box","",TRIM(AZ14))),"randomizer","")," ",""),"'","")," ",""),"-","")</f>
        <v/>
      </c>
      <c r="BA15" t="str">
        <f t="shared" ref="BA15" ca="1" si="421">SUBSTITUTE(SUBSTITUTE(SUBSTITUTE(SUBSTITUTE(SUBSTITUTE(LOWER(IF(LEFT(BA14,3)="Box","",TRIM(BA14))),"randomizer","")," ",""),"'","")," ",""),"-","")</f>
        <v/>
      </c>
      <c r="BB15" t="str">
        <f t="shared" ref="BB15" ca="1" si="422">SUBSTITUTE(SUBSTITUTE(SUBSTITUTE(SUBSTITUTE(SUBSTITUTE(LOWER(IF(LEFT(BB14,3)="Box","",TRIM(BB14))),"randomizer","")," ",""),"'","")," ",""),"-","")</f>
        <v/>
      </c>
      <c r="BC15" t="str">
        <f t="shared" ref="BC15" ca="1" si="423">SUBSTITUTE(SUBSTITUTE(SUBSTITUTE(SUBSTITUTE(SUBSTITUTE(LOWER(IF(LEFT(BC14,3)="Box","",TRIM(BC14))),"randomizer","")," ",""),"'","")," ",""),"-","")</f>
        <v/>
      </c>
      <c r="BD15" t="str">
        <f t="shared" ref="BD15" ca="1" si="424">SUBSTITUTE(SUBSTITUTE(SUBSTITUTE(SUBSTITUTE(SUBSTITUTE(LOWER(IF(LEFT(BD14,3)="Box","",TRIM(BD14))),"randomizer","")," ",""),"'","")," ",""),"-","")</f>
        <v/>
      </c>
      <c r="BE15" t="str">
        <f t="shared" ref="BE15" ca="1" si="425">SUBSTITUTE(SUBSTITUTE(SUBSTITUTE(SUBSTITUTE(SUBSTITUTE(LOWER(IF(LEFT(BE14,3)="Box","",TRIM(BE14))),"randomizer","")," ",""),"'","")," ",""),"-","")</f>
        <v/>
      </c>
      <c r="BF15" t="str">
        <f t="shared" ref="BF15" ca="1" si="426">SUBSTITUTE(SUBSTITUTE(SUBSTITUTE(SUBSTITUTE(SUBSTITUTE(LOWER(IF(LEFT(BF14,3)="Box","",TRIM(BF14))),"randomizer","")," ",""),"'","")," ",""),"-","")</f>
        <v/>
      </c>
      <c r="BG15" t="str">
        <f t="shared" ref="BG15" ca="1" si="427">SUBSTITUTE(SUBSTITUTE(SUBSTITUTE(SUBSTITUTE(SUBSTITUTE(LOWER(IF(LEFT(BG14,3)="Box","",TRIM(BG14))),"randomizer","")," ",""),"'","")," ",""),"-","")</f>
        <v/>
      </c>
      <c r="BH15" t="str">
        <f t="shared" ref="BH15" ca="1" si="428">SUBSTITUTE(SUBSTITUTE(SUBSTITUTE(SUBSTITUTE(SUBSTITUTE(LOWER(IF(LEFT(BH14,3)="Box","",TRIM(BH14))),"randomizer","")," ",""),"'","")," ",""),"-","")</f>
        <v/>
      </c>
      <c r="BI15" t="str">
        <f t="shared" ref="BI15" ca="1" si="429">SUBSTITUTE(SUBSTITUTE(SUBSTITUTE(SUBSTITUTE(SUBSTITUTE(LOWER(IF(LEFT(BI14,3)="Box","",TRIM(BI14))),"randomizer","")," ",""),"'","")," ",""),"-","")</f>
        <v/>
      </c>
      <c r="BJ15" t="str">
        <f t="shared" ref="BJ15" ca="1" si="430">SUBSTITUTE(SUBSTITUTE(SUBSTITUTE(SUBSTITUTE(SUBSTITUTE(LOWER(IF(LEFT(BJ14,3)="Box","",TRIM(BJ14))),"randomizer","")," ",""),"'","")," ",""),"-","")</f>
        <v/>
      </c>
      <c r="BK15" t="str">
        <f t="shared" ref="BK15" ca="1" si="431">SUBSTITUTE(SUBSTITUTE(SUBSTITUTE(SUBSTITUTE(SUBSTITUTE(LOWER(IF(LEFT(BK14,3)="Box","",TRIM(BK14))),"randomizer","")," ",""),"'","")," ",""),"-","")</f>
        <v/>
      </c>
      <c r="BL15" t="str">
        <f t="shared" ref="BL15" ca="1" si="432">SUBSTITUTE(SUBSTITUTE(SUBSTITUTE(SUBSTITUTE(SUBSTITUTE(LOWER(IF(LEFT(BL14,3)="Box","",TRIM(BL14))),"randomizer","")," ",""),"'","")," ",""),"-","")</f>
        <v/>
      </c>
      <c r="BM15" t="str">
        <f t="shared" ref="BM15" ca="1" si="433">SUBSTITUTE(SUBSTITUTE(SUBSTITUTE(SUBSTITUTE(SUBSTITUTE(LOWER(IF(LEFT(BM14,3)="Box","",TRIM(BM14))),"randomizer","")," ",""),"'","")," ",""),"-","")</f>
        <v/>
      </c>
      <c r="BN15" t="str">
        <f t="shared" ref="BN15" ca="1" si="434">SUBSTITUTE(SUBSTITUTE(SUBSTITUTE(SUBSTITUTE(SUBSTITUTE(LOWER(IF(LEFT(BN14,3)="Box","",TRIM(BN14))),"randomizer","")," ",""),"'","")," ",""),"-","")</f>
        <v/>
      </c>
      <c r="BO15" t="str">
        <f t="shared" ref="BO15" ca="1" si="435">SUBSTITUTE(SUBSTITUTE(SUBSTITUTE(SUBSTITUTE(SUBSTITUTE(LOWER(IF(LEFT(BO14,3)="Box","",TRIM(BO14))),"randomizer","")," ",""),"'","")," ",""),"-","")</f>
        <v/>
      </c>
      <c r="BP15" t="str">
        <f t="shared" ref="BP15" ca="1" si="436">SUBSTITUTE(SUBSTITUTE(SUBSTITUTE(SUBSTITUTE(SUBSTITUTE(LOWER(IF(LEFT(BP14,3)="Box","",TRIM(BP14))),"randomizer","")," ",""),"'","")," ",""),"-","")</f>
        <v/>
      </c>
      <c r="BQ15" t="str">
        <f t="shared" ref="BQ15" ca="1" si="437">SUBSTITUTE(SUBSTITUTE(SUBSTITUTE(SUBSTITUTE(SUBSTITUTE(LOWER(IF(LEFT(BQ14,3)="Box","",TRIM(BQ14))),"randomizer","")," ",""),"'","")," ",""),"-","")</f>
        <v/>
      </c>
      <c r="BR15" t="str">
        <f t="shared" ref="BR15" ca="1" si="438">SUBSTITUTE(SUBSTITUTE(SUBSTITUTE(SUBSTITUTE(SUBSTITUTE(LOWER(IF(LEFT(BR14,3)="Box","",TRIM(BR14))),"randomizer","")," ",""),"'","")," ",""),"-","")</f>
        <v/>
      </c>
      <c r="BS15" t="str">
        <f t="shared" ref="BS15" ca="1" si="439">SUBSTITUTE(SUBSTITUTE(SUBSTITUTE(SUBSTITUTE(SUBSTITUTE(LOWER(IF(LEFT(BS14,3)="Box","",TRIM(BS14))),"randomizer","")," ",""),"'","")," ",""),"-","")</f>
        <v/>
      </c>
      <c r="BT15" t="str">
        <f t="shared" ref="BT15" ca="1" si="440">SUBSTITUTE(SUBSTITUTE(SUBSTITUTE(SUBSTITUTE(SUBSTITUTE(LOWER(IF(LEFT(BT14,3)="Box","",TRIM(BT14))),"randomizer","")," ",""),"'","")," ",""),"-","")</f>
        <v/>
      </c>
      <c r="BU15" t="str">
        <f t="shared" ref="BU15" ca="1" si="441">SUBSTITUTE(SUBSTITUTE(SUBSTITUTE(SUBSTITUTE(SUBSTITUTE(LOWER(IF(LEFT(BU14,3)="Box","",TRIM(BU14))),"randomizer","")," ",""),"'","")," ",""),"-","")</f>
        <v/>
      </c>
      <c r="BV15" t="str">
        <f t="shared" ref="BV15" ca="1" si="442">SUBSTITUTE(SUBSTITUTE(SUBSTITUTE(SUBSTITUTE(SUBSTITUTE(LOWER(IF(LEFT(BV14,3)="Box","",TRIM(BV14))),"randomizer","")," ",""),"'","")," ",""),"-","")</f>
        <v/>
      </c>
      <c r="BW15" t="str">
        <f t="shared" ref="BW15" ca="1" si="443">SUBSTITUTE(SUBSTITUTE(SUBSTITUTE(SUBSTITUTE(SUBSTITUTE(LOWER(IF(LEFT(BW14,3)="Box","",TRIM(BW14))),"randomizer","")," ",""),"'","")," ",""),"-","")</f>
        <v/>
      </c>
      <c r="BX15" t="str">
        <f t="shared" ref="BX15" ca="1" si="444">SUBSTITUTE(SUBSTITUTE(SUBSTITUTE(SUBSTITUTE(SUBSTITUTE(LOWER(IF(LEFT(BX14,3)="Box","",TRIM(BX14))),"randomizer","")," ",""),"'","")," ",""),"-","")</f>
        <v/>
      </c>
      <c r="BY15" t="str">
        <f t="shared" ref="BY15" ca="1" si="445">SUBSTITUTE(SUBSTITUTE(SUBSTITUTE(SUBSTITUTE(SUBSTITUTE(LOWER(IF(LEFT(BY14,3)="Box","",TRIM(BY14))),"randomizer","")," ",""),"'","")," ",""),"-","")</f>
        <v/>
      </c>
      <c r="BZ15" t="str">
        <f t="shared" ref="BZ15" ca="1" si="446">SUBSTITUTE(SUBSTITUTE(SUBSTITUTE(SUBSTITUTE(SUBSTITUTE(LOWER(IF(LEFT(BZ14,3)="Box","",TRIM(BZ14))),"randomizer","")," ",""),"'","")," ",""),"-","")</f>
        <v/>
      </c>
    </row>
    <row r="16" spans="3:78" x14ac:dyDescent="0.25">
      <c r="C16">
        <f t="shared" si="0"/>
        <v>1</v>
      </c>
      <c r="E16" t="str">
        <f ca="1">OFFSET($G$179,SUM(C$2:C16)-1,0)</f>
        <v>Claus Stephan</v>
      </c>
      <c r="F16" t="str">
        <f ca="1">IF(OFFSET($G$179,SUM($C$2:$C16)-1,COLUMNS($E16:F16)+1)=0,"",OFFSET($G$179,SUM($C$2:$C16)-1,COLUMNS($E16:F16)+1))</f>
        <v>Box art: Alchemy</v>
      </c>
      <c r="G16" t="str">
        <f ca="1">IF(OFFSET($G$179,SUM($C$2:$C16)-1,COLUMNS($E16:G16)+1)=0,"",OFFSET($G$179,SUM($C$2:$C16)-1,COLUMNS($E16:G16)+1))</f>
        <v xml:space="preserve"> Empires</v>
      </c>
      <c r="H16" t="str">
        <f ca="1">IF(OFFSET($G$179,SUM($C$2:$C16)-1,COLUMNS($E16:H16)+1)=0,"",OFFSET($G$179,SUM($C$2:$C16)-1,COLUMNS($E16:H16)+1))</f>
        <v/>
      </c>
      <c r="I16" t="str">
        <f ca="1">IF(OFFSET($G$179,SUM($C$2:$C16)-1,COLUMNS($E16:I16)+1)=0,"",OFFSET($G$179,SUM($C$2:$C16)-1,COLUMNS($E16:I16)+1))</f>
        <v/>
      </c>
      <c r="J16" t="str">
        <f ca="1">IF(OFFSET($G$179,SUM($C$2:$C16)-1,COLUMNS($E16:J16)+1)=0,"",OFFSET($G$179,SUM($C$2:$C16)-1,COLUMNS($E16:J16)+1))</f>
        <v/>
      </c>
      <c r="K16" t="str">
        <f ca="1">IF(OFFSET($G$179,SUM($C$2:$C16)-1,COLUMNS($E16:K16)+1)=0,"",OFFSET($G$179,SUM($C$2:$C16)-1,COLUMNS($E16:K16)+1))</f>
        <v/>
      </c>
      <c r="L16" t="str">
        <f ca="1">IF(OFFSET($G$179,SUM($C$2:$C16)-1,COLUMNS($E16:L16)+1)=0,"",OFFSET($G$179,SUM($C$2:$C16)-1,COLUMNS($E16:L16)+1))</f>
        <v/>
      </c>
      <c r="M16" t="str">
        <f ca="1">IF(OFFSET($G$179,SUM($C$2:$C16)-1,COLUMNS($E16:M16)+1)=0,"",OFFSET($G$179,SUM($C$2:$C16)-1,COLUMNS($E16:M16)+1))</f>
        <v/>
      </c>
      <c r="N16" t="str">
        <f ca="1">IF(OFFSET($G$179,SUM($C$2:$C16)-1,COLUMNS($E16:N16)+1)=0,"",OFFSET($G$179,SUM($C$2:$C16)-1,COLUMNS($E16:N16)+1))</f>
        <v/>
      </c>
      <c r="O16" t="str">
        <f ca="1">IF(OFFSET($G$179,SUM($C$2:$C16)-1,COLUMNS($E16:O16)+1)=0,"",OFFSET($G$179,SUM($C$2:$C16)-1,COLUMNS($E16:O16)+1))</f>
        <v/>
      </c>
      <c r="P16" t="str">
        <f ca="1">IF(OFFSET($G$179,SUM($C$2:$C16)-1,COLUMNS($E16:P16)+1)=0,"",OFFSET($G$179,SUM($C$2:$C16)-1,COLUMNS($E16:P16)+1))</f>
        <v/>
      </c>
      <c r="Q16" t="str">
        <f ca="1">IF(OFFSET($G$179,SUM($C$2:$C16)-1,COLUMNS($E16:Q16)+1)=0,"",OFFSET($G$179,SUM($C$2:$C16)-1,COLUMNS($E16:Q16)+1))</f>
        <v/>
      </c>
      <c r="R16" t="str">
        <f ca="1">IF(OFFSET($G$179,SUM($C$2:$C16)-1,COLUMNS($E16:R16)+1)=0,"",OFFSET($G$179,SUM($C$2:$C16)-1,COLUMNS($E16:R16)+1))</f>
        <v/>
      </c>
      <c r="S16" t="str">
        <f ca="1">IF(OFFSET($G$179,SUM($C$2:$C16)-1,COLUMNS($E16:S16)+1)=0,"",OFFSET($G$179,SUM($C$2:$C16)-1,COLUMNS($E16:S16)+1))</f>
        <v/>
      </c>
      <c r="T16" t="str">
        <f ca="1">IF(OFFSET($G$179,SUM($C$2:$C16)-1,COLUMNS($E16:T16)+1)=0,"",OFFSET($G$179,SUM($C$2:$C16)-1,COLUMNS($E16:T16)+1))</f>
        <v/>
      </c>
      <c r="U16" t="str">
        <f ca="1">IF(OFFSET($G$179,SUM($C$2:$C16)-1,COLUMNS($E16:U16)+1)=0,"",OFFSET($G$179,SUM($C$2:$C16)-1,COLUMNS($E16:U16)+1))</f>
        <v/>
      </c>
      <c r="V16" t="str">
        <f ca="1">IF(OFFSET($G$179,SUM($C$2:$C16)-1,COLUMNS($E16:V16)+1)=0,"",OFFSET($G$179,SUM($C$2:$C16)-1,COLUMNS($E16:V16)+1))</f>
        <v/>
      </c>
      <c r="W16" t="str">
        <f ca="1">IF(OFFSET($G$179,SUM($C$2:$C16)-1,COLUMNS($E16:W16)+1)=0,"",OFFSET($G$179,SUM($C$2:$C16)-1,COLUMNS($E16:W16)+1))</f>
        <v/>
      </c>
      <c r="X16" t="str">
        <f ca="1">IF(OFFSET($G$179,SUM($C$2:$C16)-1,COLUMNS($E16:X16)+1)=0,"",OFFSET($G$179,SUM($C$2:$C16)-1,COLUMNS($E16:X16)+1))</f>
        <v/>
      </c>
      <c r="Y16" t="str">
        <f ca="1">IF(OFFSET($G$179,SUM($C$2:$C16)-1,COLUMNS($E16:Y16)+1)=0,"",OFFSET($G$179,SUM($C$2:$C16)-1,COLUMNS($E16:Y16)+1))</f>
        <v/>
      </c>
      <c r="Z16" t="str">
        <f ca="1">IF(OFFSET($G$179,SUM($C$2:$C16)-1,COLUMNS($E16:Z16)+1)=0,"",OFFSET($G$179,SUM($C$2:$C16)-1,COLUMNS($E16:Z16)+1))</f>
        <v/>
      </c>
      <c r="AA16" t="str">
        <f ca="1">IF(OFFSET($G$179,SUM($C$2:$C16)-1,COLUMNS($E16:AA16)+1)=0,"",OFFSET($G$179,SUM($C$2:$C16)-1,COLUMNS($E16:AA16)+1))</f>
        <v/>
      </c>
      <c r="AB16" t="str">
        <f ca="1">IF(OFFSET($G$179,SUM($C$2:$C16)-1,COLUMNS($E16:AB16)+1)=0,"",OFFSET($G$179,SUM($C$2:$C16)-1,COLUMNS($E16:AB16)+1))</f>
        <v/>
      </c>
      <c r="AC16" t="str">
        <f ca="1">IF(OFFSET($G$179,SUM($C$2:$C16)-1,COLUMNS($E16:AC16)+1)=0,"",OFFSET($G$179,SUM($C$2:$C16)-1,COLUMNS($E16:AC16)+1))</f>
        <v/>
      </c>
      <c r="AD16" t="str">
        <f ca="1">IF(OFFSET($G$179,SUM($C$2:$C16)-1,COLUMNS($E16:AD16)+1)=0,"",OFFSET($G$179,SUM($C$2:$C16)-1,COLUMNS($E16:AD16)+1))</f>
        <v/>
      </c>
      <c r="AE16" t="str">
        <f ca="1">IF(OFFSET($G$179,SUM($C$2:$C16)-1,COLUMNS($E16:AE16)+1)=0,"",OFFSET($G$179,SUM($C$2:$C16)-1,COLUMNS($E16:AE16)+1))</f>
        <v/>
      </c>
      <c r="AF16" t="str">
        <f ca="1">IF(OFFSET($G$179,SUM($C$2:$C16)-1,COLUMNS($E16:AF16)+1)=0,"",OFFSET($G$179,SUM($C$2:$C16)-1,COLUMNS($E16:AF16)+1))</f>
        <v/>
      </c>
      <c r="AG16" t="str">
        <f ca="1">IF(OFFSET($G$179,SUM($C$2:$C16)-1,COLUMNS($E16:AG16)+1)=0,"",OFFSET($G$179,SUM($C$2:$C16)-1,COLUMNS($E16:AG16)+1))</f>
        <v/>
      </c>
      <c r="AH16" t="str">
        <f ca="1">IF(OFFSET($G$179,SUM($C$2:$C16)-1,COLUMNS($E16:AH16)+1)=0,"",OFFSET($G$179,SUM($C$2:$C16)-1,COLUMNS($E16:AH16)+1))</f>
        <v/>
      </c>
      <c r="AI16" t="str">
        <f ca="1">IF(OFFSET($G$179,SUM($C$2:$C16)-1,COLUMNS($E16:AI16)+1)=0,"",OFFSET($G$179,SUM($C$2:$C16)-1,COLUMNS($E16:AI16)+1))</f>
        <v/>
      </c>
      <c r="AJ16" t="str">
        <f ca="1">IF(OFFSET($G$179,SUM($C$2:$C16)-1,COLUMNS($E16:AJ16)+1)=0,"",OFFSET($G$179,SUM($C$2:$C16)-1,COLUMNS($E16:AJ16)+1))</f>
        <v/>
      </c>
      <c r="AK16" t="str">
        <f ca="1">IF(OFFSET($G$179,SUM($C$2:$C16)-1,COLUMNS($E16:AK16)+1)=0,"",OFFSET($G$179,SUM($C$2:$C16)-1,COLUMNS($E16:AK16)+1))</f>
        <v/>
      </c>
      <c r="AL16" t="str">
        <f ca="1">IF(OFFSET($G$179,SUM($C$2:$C16)-1,COLUMNS($E16:AL16)+1)=0,"",OFFSET($G$179,SUM($C$2:$C16)-1,COLUMNS($E16:AL16)+1))</f>
        <v/>
      </c>
      <c r="AM16" t="str">
        <f ca="1">IF(OFFSET($G$179,SUM($C$2:$C16)-1,COLUMNS($E16:AM16)+1)=0,"",OFFSET($G$179,SUM($C$2:$C16)-1,COLUMNS($E16:AM16)+1))</f>
        <v/>
      </c>
      <c r="AN16" t="str">
        <f ca="1">IF(OFFSET($G$179,SUM($C$2:$C16)-1,COLUMNS($E16:AN16)+1)=0,"",OFFSET($G$179,SUM($C$2:$C16)-1,COLUMNS($E16:AN16)+1))</f>
        <v/>
      </c>
      <c r="AO16" t="str">
        <f ca="1">IF(OFFSET($G$179,SUM($C$2:$C16)-1,COLUMNS($E16:AO16)+1)=0,"",OFFSET($G$179,SUM($C$2:$C16)-1,COLUMNS($E16:AO16)+1))</f>
        <v/>
      </c>
      <c r="AP16" t="str">
        <f ca="1">IF(OFFSET($G$179,SUM($C$2:$C16)-1,COLUMNS($E16:AP16)+1)=0,"",OFFSET($G$179,SUM($C$2:$C16)-1,COLUMNS($E16:AP16)+1))</f>
        <v/>
      </c>
      <c r="AQ16" t="str">
        <f ca="1">IF(OFFSET($G$179,SUM($C$2:$C16)-1,COLUMNS($E16:AQ16)+1)=0,"",OFFSET($G$179,SUM($C$2:$C16)-1,COLUMNS($E16:AQ16)+1))</f>
        <v/>
      </c>
      <c r="AR16" t="str">
        <f ca="1">IF(OFFSET($G$179,SUM($C$2:$C16)-1,COLUMNS($E16:AR16)+1)=0,"",OFFSET($G$179,SUM($C$2:$C16)-1,COLUMNS($E16:AR16)+1))</f>
        <v/>
      </c>
      <c r="AS16" t="str">
        <f ca="1">IF(OFFSET($G$179,SUM($C$2:$C16)-1,COLUMNS($E16:AS16)+1)=0,"",OFFSET($G$179,SUM($C$2:$C16)-1,COLUMNS($E16:AS16)+1))</f>
        <v/>
      </c>
      <c r="AT16" t="str">
        <f ca="1">IF(OFFSET($G$179,SUM($C$2:$C16)-1,COLUMNS($E16:AT16)+1)=0,"",OFFSET($G$179,SUM($C$2:$C16)-1,COLUMNS($E16:AT16)+1))</f>
        <v/>
      </c>
      <c r="AU16" t="str">
        <f ca="1">IF(OFFSET($G$179,SUM($C$2:$C16)-1,COLUMNS($E16:AU16)+1)=0,"",OFFSET($G$179,SUM($C$2:$C16)-1,COLUMNS($E16:AU16)+1))</f>
        <v/>
      </c>
      <c r="AV16" t="str">
        <f ca="1">IF(OFFSET($G$179,SUM($C$2:$C16)-1,COLUMNS($E16:AV16)+1)=0,"",OFFSET($G$179,SUM($C$2:$C16)-1,COLUMNS($E16:AV16)+1))</f>
        <v/>
      </c>
      <c r="AW16" t="str">
        <f ca="1">IF(OFFSET($G$179,SUM($C$2:$C16)-1,COLUMNS($E16:AW16)+1)=0,"",OFFSET($G$179,SUM($C$2:$C16)-1,COLUMNS($E16:AW16)+1))</f>
        <v/>
      </c>
      <c r="AX16" t="str">
        <f ca="1">IF(OFFSET($G$179,SUM($C$2:$C16)-1,COLUMNS($E16:AX16)+1)=0,"",OFFSET($G$179,SUM($C$2:$C16)-1,COLUMNS($E16:AX16)+1))</f>
        <v/>
      </c>
      <c r="AY16" t="str">
        <f ca="1">IF(OFFSET($G$179,SUM($C$2:$C16)-1,COLUMNS($E16:AY16)+1)=0,"",OFFSET($G$179,SUM($C$2:$C16)-1,COLUMNS($E16:AY16)+1))</f>
        <v/>
      </c>
      <c r="AZ16" t="str">
        <f ca="1">IF(OFFSET($G$179,SUM($C$2:$C16)-1,COLUMNS($E16:AZ16)+1)=0,"",OFFSET($G$179,SUM($C$2:$C16)-1,COLUMNS($E16:AZ16)+1))</f>
        <v/>
      </c>
      <c r="BA16" t="str">
        <f ca="1">IF(OFFSET($G$179,SUM($C$2:$C16)-1,COLUMNS($E16:BA16)+1)=0,"",OFFSET($G$179,SUM($C$2:$C16)-1,COLUMNS($E16:BA16)+1))</f>
        <v/>
      </c>
      <c r="BB16" t="str">
        <f ca="1">IF(OFFSET($G$179,SUM($C$2:$C16)-1,COLUMNS($E16:BB16)+1)=0,"",OFFSET($G$179,SUM($C$2:$C16)-1,COLUMNS($E16:BB16)+1))</f>
        <v/>
      </c>
      <c r="BC16" t="str">
        <f ca="1">IF(OFFSET($G$179,SUM($C$2:$C16)-1,COLUMNS($E16:BC16)+1)=0,"",OFFSET($G$179,SUM($C$2:$C16)-1,COLUMNS($E16:BC16)+1))</f>
        <v/>
      </c>
      <c r="BD16" t="str">
        <f ca="1">IF(OFFSET($G$179,SUM($C$2:$C16)-1,COLUMNS($E16:BD16)+1)=0,"",OFFSET($G$179,SUM($C$2:$C16)-1,COLUMNS($E16:BD16)+1))</f>
        <v/>
      </c>
      <c r="BE16" t="str">
        <f ca="1">IF(OFFSET($G$179,SUM($C$2:$C16)-1,COLUMNS($E16:BE16)+1)=0,"",OFFSET($G$179,SUM($C$2:$C16)-1,COLUMNS($E16:BE16)+1))</f>
        <v/>
      </c>
      <c r="BF16" t="str">
        <f ca="1">IF(OFFSET($G$179,SUM($C$2:$C16)-1,COLUMNS($E16:BF16)+1)=0,"",OFFSET($G$179,SUM($C$2:$C16)-1,COLUMNS($E16:BF16)+1))</f>
        <v/>
      </c>
      <c r="BG16" t="str">
        <f ca="1">IF(OFFSET($G$179,SUM($C$2:$C16)-1,COLUMNS($E16:BG16)+1)=0,"",OFFSET($G$179,SUM($C$2:$C16)-1,COLUMNS($E16:BG16)+1))</f>
        <v/>
      </c>
      <c r="BH16" t="str">
        <f ca="1">IF(OFFSET($G$179,SUM($C$2:$C16)-1,COLUMNS($E16:BH16)+1)=0,"",OFFSET($G$179,SUM($C$2:$C16)-1,COLUMNS($E16:BH16)+1))</f>
        <v/>
      </c>
      <c r="BI16" t="str">
        <f ca="1">IF(OFFSET($G$179,SUM($C$2:$C16)-1,COLUMNS($E16:BI16)+1)=0,"",OFFSET($G$179,SUM($C$2:$C16)-1,COLUMNS($E16:BI16)+1))</f>
        <v/>
      </c>
      <c r="BJ16" t="str">
        <f ca="1">IF(OFFSET($G$179,SUM($C$2:$C16)-1,COLUMNS($E16:BJ16)+1)=0,"",OFFSET($G$179,SUM($C$2:$C16)-1,COLUMNS($E16:BJ16)+1))</f>
        <v/>
      </c>
      <c r="BK16" t="str">
        <f ca="1">IF(OFFSET($G$179,SUM($C$2:$C16)-1,COLUMNS($E16:BK16)+1)=0,"",OFFSET($G$179,SUM($C$2:$C16)-1,COLUMNS($E16:BK16)+1))</f>
        <v/>
      </c>
      <c r="BL16" t="str">
        <f ca="1">IF(OFFSET($G$179,SUM($C$2:$C16)-1,COLUMNS($E16:BL16)+1)=0,"",OFFSET($G$179,SUM($C$2:$C16)-1,COLUMNS($E16:BL16)+1))</f>
        <v/>
      </c>
      <c r="BM16" t="str">
        <f ca="1">IF(OFFSET($G$179,SUM($C$2:$C16)-1,COLUMNS($E16:BM16)+1)=0,"",OFFSET($G$179,SUM($C$2:$C16)-1,COLUMNS($E16:BM16)+1))</f>
        <v/>
      </c>
      <c r="BN16" t="str">
        <f ca="1">IF(OFFSET($G$179,SUM($C$2:$C16)-1,COLUMNS($E16:BN16)+1)=0,"",OFFSET($G$179,SUM($C$2:$C16)-1,COLUMNS($E16:BN16)+1))</f>
        <v/>
      </c>
      <c r="BO16" t="str">
        <f ca="1">IF(OFFSET($G$179,SUM($C$2:$C16)-1,COLUMNS($E16:BO16)+1)=0,"",OFFSET($G$179,SUM($C$2:$C16)-1,COLUMNS($E16:BO16)+1))</f>
        <v/>
      </c>
      <c r="BP16" t="str">
        <f ca="1">IF(OFFSET($G$179,SUM($C$2:$C16)-1,COLUMNS($E16:BP16)+1)=0,"",OFFSET($G$179,SUM($C$2:$C16)-1,COLUMNS($E16:BP16)+1))</f>
        <v/>
      </c>
      <c r="BQ16" t="str">
        <f ca="1">IF(OFFSET($G$179,SUM($C$2:$C16)-1,COLUMNS($E16:BQ16)+1)=0,"",OFFSET($G$179,SUM($C$2:$C16)-1,COLUMNS($E16:BQ16)+1))</f>
        <v/>
      </c>
      <c r="BR16" t="str">
        <f ca="1">IF(OFFSET($G$179,SUM($C$2:$C16)-1,COLUMNS($E16:BR16)+1)=0,"",OFFSET($G$179,SUM($C$2:$C16)-1,COLUMNS($E16:BR16)+1))</f>
        <v/>
      </c>
      <c r="BS16" t="str">
        <f ca="1">IF(OFFSET($G$179,SUM($C$2:$C16)-1,COLUMNS($E16:BS16)+1)=0,"",OFFSET($G$179,SUM($C$2:$C16)-1,COLUMNS($E16:BS16)+1))</f>
        <v/>
      </c>
      <c r="BT16" t="str">
        <f ca="1">IF(OFFSET($G$179,SUM($C$2:$C16)-1,COLUMNS($E16:BT16)+1)=0,"",OFFSET($G$179,SUM($C$2:$C16)-1,COLUMNS($E16:BT16)+1))</f>
        <v/>
      </c>
      <c r="BU16" t="str">
        <f ca="1">IF(OFFSET($G$179,SUM($C$2:$C16)-1,COLUMNS($E16:BU16)+1)=0,"",OFFSET($G$179,SUM($C$2:$C16)-1,COLUMNS($E16:BU16)+1))</f>
        <v/>
      </c>
      <c r="BV16" t="str">
        <f ca="1">IF(OFFSET($G$179,SUM($C$2:$C16)-1,COLUMNS($E16:BV16)+1)=0,"",OFFSET($G$179,SUM($C$2:$C16)-1,COLUMNS($E16:BV16)+1))</f>
        <v/>
      </c>
      <c r="BW16" t="str">
        <f ca="1">IF(OFFSET($G$179,SUM($C$2:$C16)-1,COLUMNS($E16:BW16)+1)=0,"",OFFSET($G$179,SUM($C$2:$C16)-1,COLUMNS($E16:BW16)+1))</f>
        <v/>
      </c>
      <c r="BX16" t="str">
        <f ca="1">IF(OFFSET($G$179,SUM($C$2:$C16)-1,COLUMNS($E16:BX16)+1)=0,"",OFFSET($G$179,SUM($C$2:$C16)-1,COLUMNS($E16:BX16)+1))</f>
        <v/>
      </c>
      <c r="BY16" t="str">
        <f ca="1">IF(OFFSET($G$179,SUM($C$2:$C16)-1,COLUMNS($E16:BY16)+1)=0,"",OFFSET($G$179,SUM($C$2:$C16)-1,COLUMNS($E16:BY16)+1))</f>
        <v/>
      </c>
      <c r="BZ16" t="str">
        <f ca="1">IF(OFFSET($G$179,SUM($C$2:$C16)-1,COLUMNS($E16:BZ16)+1)=0,"",OFFSET($G$179,SUM($C$2:$C16)-1,COLUMNS($E16:BZ16)+1))</f>
        <v/>
      </c>
    </row>
    <row r="17" spans="3:78" x14ac:dyDescent="0.25">
      <c r="C17">
        <f t="shared" si="0"/>
        <v>0</v>
      </c>
      <c r="E17" t="str">
        <f t="shared" ref="E17" ca="1" si="447">E16</f>
        <v>Claus Stephan</v>
      </c>
      <c r="F17" t="str">
        <f t="shared" ref="F17" ca="1" si="448">SUBSTITUTE(SUBSTITUTE(SUBSTITUTE(SUBSTITUTE(SUBSTITUTE(LOWER(IF(LEFT(F16,3)="Box","",TRIM(F16))),"randomizer","")," ",""),"'","")," ",""),"-","")</f>
        <v/>
      </c>
      <c r="G17" t="str">
        <f t="shared" ref="G17" ca="1" si="449">SUBSTITUTE(SUBSTITUTE(SUBSTITUTE(SUBSTITUTE(SUBSTITUTE(LOWER(IF(LEFT(G16,3)="Box","",TRIM(G16))),"randomizer","")," ",""),"'","")," ",""),"-","")</f>
        <v>empires</v>
      </c>
      <c r="H17" t="str">
        <f t="shared" ref="H17" ca="1" si="450">SUBSTITUTE(SUBSTITUTE(SUBSTITUTE(SUBSTITUTE(SUBSTITUTE(LOWER(IF(LEFT(H16,3)="Box","",TRIM(H16))),"randomizer","")," ",""),"'","")," ",""),"-","")</f>
        <v/>
      </c>
      <c r="I17" t="str">
        <f t="shared" ref="I17" ca="1" si="451">SUBSTITUTE(SUBSTITUTE(SUBSTITUTE(SUBSTITUTE(SUBSTITUTE(LOWER(IF(LEFT(I16,3)="Box","",TRIM(I16))),"randomizer","")," ",""),"'","")," ",""),"-","")</f>
        <v/>
      </c>
      <c r="J17" t="str">
        <f t="shared" ref="J17" ca="1" si="452">SUBSTITUTE(SUBSTITUTE(SUBSTITUTE(SUBSTITUTE(SUBSTITUTE(LOWER(IF(LEFT(J16,3)="Box","",TRIM(J16))),"randomizer","")," ",""),"'","")," ",""),"-","")</f>
        <v/>
      </c>
      <c r="K17" t="str">
        <f t="shared" ref="K17" ca="1" si="453">SUBSTITUTE(SUBSTITUTE(SUBSTITUTE(SUBSTITUTE(SUBSTITUTE(LOWER(IF(LEFT(K16,3)="Box","",TRIM(K16))),"randomizer","")," ",""),"'","")," ",""),"-","")</f>
        <v/>
      </c>
      <c r="L17" t="str">
        <f t="shared" ref="L17" ca="1" si="454">SUBSTITUTE(SUBSTITUTE(SUBSTITUTE(SUBSTITUTE(SUBSTITUTE(LOWER(IF(LEFT(L16,3)="Box","",TRIM(L16))),"randomizer","")," ",""),"'","")," ",""),"-","")</f>
        <v/>
      </c>
      <c r="M17" t="str">
        <f t="shared" ref="M17" ca="1" si="455">SUBSTITUTE(SUBSTITUTE(SUBSTITUTE(SUBSTITUTE(SUBSTITUTE(LOWER(IF(LEFT(M16,3)="Box","",TRIM(M16))),"randomizer","")," ",""),"'","")," ",""),"-","")</f>
        <v/>
      </c>
      <c r="N17" t="str">
        <f t="shared" ref="N17" ca="1" si="456">SUBSTITUTE(SUBSTITUTE(SUBSTITUTE(SUBSTITUTE(SUBSTITUTE(LOWER(IF(LEFT(N16,3)="Box","",TRIM(N16))),"randomizer","")," ",""),"'","")," ",""),"-","")</f>
        <v/>
      </c>
      <c r="O17" t="str">
        <f t="shared" ref="O17" ca="1" si="457">SUBSTITUTE(SUBSTITUTE(SUBSTITUTE(SUBSTITUTE(SUBSTITUTE(LOWER(IF(LEFT(O16,3)="Box","",TRIM(O16))),"randomizer","")," ",""),"'","")," ",""),"-","")</f>
        <v/>
      </c>
      <c r="P17" t="str">
        <f t="shared" ref="P17" ca="1" si="458">SUBSTITUTE(SUBSTITUTE(SUBSTITUTE(SUBSTITUTE(SUBSTITUTE(LOWER(IF(LEFT(P16,3)="Box","",TRIM(P16))),"randomizer","")," ",""),"'","")," ",""),"-","")</f>
        <v/>
      </c>
      <c r="Q17" t="str">
        <f t="shared" ref="Q17" ca="1" si="459">SUBSTITUTE(SUBSTITUTE(SUBSTITUTE(SUBSTITUTE(SUBSTITUTE(LOWER(IF(LEFT(Q16,3)="Box","",TRIM(Q16))),"randomizer","")," ",""),"'","")," ",""),"-","")</f>
        <v/>
      </c>
      <c r="R17" t="str">
        <f t="shared" ref="R17" ca="1" si="460">SUBSTITUTE(SUBSTITUTE(SUBSTITUTE(SUBSTITUTE(SUBSTITUTE(LOWER(IF(LEFT(R16,3)="Box","",TRIM(R16))),"randomizer","")," ",""),"'","")," ",""),"-","")</f>
        <v/>
      </c>
      <c r="S17" t="str">
        <f t="shared" ref="S17" ca="1" si="461">SUBSTITUTE(SUBSTITUTE(SUBSTITUTE(SUBSTITUTE(SUBSTITUTE(LOWER(IF(LEFT(S16,3)="Box","",TRIM(S16))),"randomizer","")," ",""),"'","")," ",""),"-","")</f>
        <v/>
      </c>
      <c r="T17" t="str">
        <f t="shared" ref="T17" ca="1" si="462">SUBSTITUTE(SUBSTITUTE(SUBSTITUTE(SUBSTITUTE(SUBSTITUTE(LOWER(IF(LEFT(T16,3)="Box","",TRIM(T16))),"randomizer","")," ",""),"'","")," ",""),"-","")</f>
        <v/>
      </c>
      <c r="U17" t="str">
        <f t="shared" ref="U17" ca="1" si="463">SUBSTITUTE(SUBSTITUTE(SUBSTITUTE(SUBSTITUTE(SUBSTITUTE(LOWER(IF(LEFT(U16,3)="Box","",TRIM(U16))),"randomizer","")," ",""),"'","")," ",""),"-","")</f>
        <v/>
      </c>
      <c r="V17" t="str">
        <f t="shared" ref="V17" ca="1" si="464">SUBSTITUTE(SUBSTITUTE(SUBSTITUTE(SUBSTITUTE(SUBSTITUTE(LOWER(IF(LEFT(V16,3)="Box","",TRIM(V16))),"randomizer","")," ",""),"'","")," ",""),"-","")</f>
        <v/>
      </c>
      <c r="W17" t="str">
        <f t="shared" ref="W17" ca="1" si="465">SUBSTITUTE(SUBSTITUTE(SUBSTITUTE(SUBSTITUTE(SUBSTITUTE(LOWER(IF(LEFT(W16,3)="Box","",TRIM(W16))),"randomizer","")," ",""),"'","")," ",""),"-","")</f>
        <v/>
      </c>
      <c r="X17" t="str">
        <f t="shared" ref="X17" ca="1" si="466">SUBSTITUTE(SUBSTITUTE(SUBSTITUTE(SUBSTITUTE(SUBSTITUTE(LOWER(IF(LEFT(X16,3)="Box","",TRIM(X16))),"randomizer","")," ",""),"'","")," ",""),"-","")</f>
        <v/>
      </c>
      <c r="Y17" t="str">
        <f t="shared" ref="Y17" ca="1" si="467">SUBSTITUTE(SUBSTITUTE(SUBSTITUTE(SUBSTITUTE(SUBSTITUTE(LOWER(IF(LEFT(Y16,3)="Box","",TRIM(Y16))),"randomizer","")," ",""),"'","")," ",""),"-","")</f>
        <v/>
      </c>
      <c r="Z17" t="str">
        <f t="shared" ref="Z17" ca="1" si="468">SUBSTITUTE(SUBSTITUTE(SUBSTITUTE(SUBSTITUTE(SUBSTITUTE(LOWER(IF(LEFT(Z16,3)="Box","",TRIM(Z16))),"randomizer","")," ",""),"'","")," ",""),"-","")</f>
        <v/>
      </c>
      <c r="AA17" t="str">
        <f t="shared" ref="AA17" ca="1" si="469">SUBSTITUTE(SUBSTITUTE(SUBSTITUTE(SUBSTITUTE(SUBSTITUTE(LOWER(IF(LEFT(AA16,3)="Box","",TRIM(AA16))),"randomizer","")," ",""),"'","")," ",""),"-","")</f>
        <v/>
      </c>
      <c r="AB17" t="str">
        <f t="shared" ref="AB17" ca="1" si="470">SUBSTITUTE(SUBSTITUTE(SUBSTITUTE(SUBSTITUTE(SUBSTITUTE(LOWER(IF(LEFT(AB16,3)="Box","",TRIM(AB16))),"randomizer","")," ",""),"'","")," ",""),"-","")</f>
        <v/>
      </c>
      <c r="AC17" t="str">
        <f t="shared" ref="AC17" ca="1" si="471">SUBSTITUTE(SUBSTITUTE(SUBSTITUTE(SUBSTITUTE(SUBSTITUTE(LOWER(IF(LEFT(AC16,3)="Box","",TRIM(AC16))),"randomizer","")," ",""),"'","")," ",""),"-","")</f>
        <v/>
      </c>
      <c r="AD17" t="str">
        <f t="shared" ref="AD17" ca="1" si="472">SUBSTITUTE(SUBSTITUTE(SUBSTITUTE(SUBSTITUTE(SUBSTITUTE(LOWER(IF(LEFT(AD16,3)="Box","",TRIM(AD16))),"randomizer","")," ",""),"'","")," ",""),"-","")</f>
        <v/>
      </c>
      <c r="AE17" t="str">
        <f t="shared" ref="AE17" ca="1" si="473">SUBSTITUTE(SUBSTITUTE(SUBSTITUTE(SUBSTITUTE(SUBSTITUTE(LOWER(IF(LEFT(AE16,3)="Box","",TRIM(AE16))),"randomizer","")," ",""),"'","")," ",""),"-","")</f>
        <v/>
      </c>
      <c r="AF17" t="str">
        <f t="shared" ref="AF17" ca="1" si="474">SUBSTITUTE(SUBSTITUTE(SUBSTITUTE(SUBSTITUTE(SUBSTITUTE(LOWER(IF(LEFT(AF16,3)="Box","",TRIM(AF16))),"randomizer","")," ",""),"'","")," ",""),"-","")</f>
        <v/>
      </c>
      <c r="AG17" t="str">
        <f t="shared" ref="AG17" ca="1" si="475">SUBSTITUTE(SUBSTITUTE(SUBSTITUTE(SUBSTITUTE(SUBSTITUTE(LOWER(IF(LEFT(AG16,3)="Box","",TRIM(AG16))),"randomizer","")," ",""),"'","")," ",""),"-","")</f>
        <v/>
      </c>
      <c r="AH17" t="str">
        <f t="shared" ref="AH17" ca="1" si="476">SUBSTITUTE(SUBSTITUTE(SUBSTITUTE(SUBSTITUTE(SUBSTITUTE(LOWER(IF(LEFT(AH16,3)="Box","",TRIM(AH16))),"randomizer","")," ",""),"'","")," ",""),"-","")</f>
        <v/>
      </c>
      <c r="AI17" t="str">
        <f t="shared" ref="AI17" ca="1" si="477">SUBSTITUTE(SUBSTITUTE(SUBSTITUTE(SUBSTITUTE(SUBSTITUTE(LOWER(IF(LEFT(AI16,3)="Box","",TRIM(AI16))),"randomizer","")," ",""),"'","")," ",""),"-","")</f>
        <v/>
      </c>
      <c r="AJ17" t="str">
        <f t="shared" ref="AJ17" ca="1" si="478">SUBSTITUTE(SUBSTITUTE(SUBSTITUTE(SUBSTITUTE(SUBSTITUTE(LOWER(IF(LEFT(AJ16,3)="Box","",TRIM(AJ16))),"randomizer","")," ",""),"'","")," ",""),"-","")</f>
        <v/>
      </c>
      <c r="AK17" t="str">
        <f t="shared" ref="AK17" ca="1" si="479">SUBSTITUTE(SUBSTITUTE(SUBSTITUTE(SUBSTITUTE(SUBSTITUTE(LOWER(IF(LEFT(AK16,3)="Box","",TRIM(AK16))),"randomizer","")," ",""),"'","")," ",""),"-","")</f>
        <v/>
      </c>
      <c r="AL17" t="str">
        <f t="shared" ref="AL17" ca="1" si="480">SUBSTITUTE(SUBSTITUTE(SUBSTITUTE(SUBSTITUTE(SUBSTITUTE(LOWER(IF(LEFT(AL16,3)="Box","",TRIM(AL16))),"randomizer","")," ",""),"'","")," ",""),"-","")</f>
        <v/>
      </c>
      <c r="AM17" t="str">
        <f t="shared" ref="AM17" ca="1" si="481">SUBSTITUTE(SUBSTITUTE(SUBSTITUTE(SUBSTITUTE(SUBSTITUTE(LOWER(IF(LEFT(AM16,3)="Box","",TRIM(AM16))),"randomizer","")," ",""),"'","")," ",""),"-","")</f>
        <v/>
      </c>
      <c r="AN17" t="str">
        <f t="shared" ref="AN17" ca="1" si="482">SUBSTITUTE(SUBSTITUTE(SUBSTITUTE(SUBSTITUTE(SUBSTITUTE(LOWER(IF(LEFT(AN16,3)="Box","",TRIM(AN16))),"randomizer","")," ",""),"'","")," ",""),"-","")</f>
        <v/>
      </c>
      <c r="AO17" t="str">
        <f t="shared" ref="AO17" ca="1" si="483">SUBSTITUTE(SUBSTITUTE(SUBSTITUTE(SUBSTITUTE(SUBSTITUTE(LOWER(IF(LEFT(AO16,3)="Box","",TRIM(AO16))),"randomizer","")," ",""),"'","")," ",""),"-","")</f>
        <v/>
      </c>
      <c r="AP17" t="str">
        <f t="shared" ref="AP17" ca="1" si="484">SUBSTITUTE(SUBSTITUTE(SUBSTITUTE(SUBSTITUTE(SUBSTITUTE(LOWER(IF(LEFT(AP16,3)="Box","",TRIM(AP16))),"randomizer","")," ",""),"'","")," ",""),"-","")</f>
        <v/>
      </c>
      <c r="AQ17" t="str">
        <f t="shared" ref="AQ17" ca="1" si="485">SUBSTITUTE(SUBSTITUTE(SUBSTITUTE(SUBSTITUTE(SUBSTITUTE(LOWER(IF(LEFT(AQ16,3)="Box","",TRIM(AQ16))),"randomizer","")," ",""),"'","")," ",""),"-","")</f>
        <v/>
      </c>
      <c r="AR17" t="str">
        <f t="shared" ref="AR17" ca="1" si="486">SUBSTITUTE(SUBSTITUTE(SUBSTITUTE(SUBSTITUTE(SUBSTITUTE(LOWER(IF(LEFT(AR16,3)="Box","",TRIM(AR16))),"randomizer","")," ",""),"'","")," ",""),"-","")</f>
        <v/>
      </c>
      <c r="AS17" t="str">
        <f t="shared" ref="AS17" ca="1" si="487">SUBSTITUTE(SUBSTITUTE(SUBSTITUTE(SUBSTITUTE(SUBSTITUTE(LOWER(IF(LEFT(AS16,3)="Box","",TRIM(AS16))),"randomizer","")," ",""),"'","")," ",""),"-","")</f>
        <v/>
      </c>
      <c r="AT17" t="str">
        <f t="shared" ref="AT17" ca="1" si="488">SUBSTITUTE(SUBSTITUTE(SUBSTITUTE(SUBSTITUTE(SUBSTITUTE(LOWER(IF(LEFT(AT16,3)="Box","",TRIM(AT16))),"randomizer","")," ",""),"'","")," ",""),"-","")</f>
        <v/>
      </c>
      <c r="AU17" t="str">
        <f t="shared" ref="AU17" ca="1" si="489">SUBSTITUTE(SUBSTITUTE(SUBSTITUTE(SUBSTITUTE(SUBSTITUTE(LOWER(IF(LEFT(AU16,3)="Box","",TRIM(AU16))),"randomizer","")," ",""),"'","")," ",""),"-","")</f>
        <v/>
      </c>
      <c r="AV17" t="str">
        <f t="shared" ref="AV17" ca="1" si="490">SUBSTITUTE(SUBSTITUTE(SUBSTITUTE(SUBSTITUTE(SUBSTITUTE(LOWER(IF(LEFT(AV16,3)="Box","",TRIM(AV16))),"randomizer","")," ",""),"'","")," ",""),"-","")</f>
        <v/>
      </c>
      <c r="AW17" t="str">
        <f t="shared" ref="AW17" ca="1" si="491">SUBSTITUTE(SUBSTITUTE(SUBSTITUTE(SUBSTITUTE(SUBSTITUTE(LOWER(IF(LEFT(AW16,3)="Box","",TRIM(AW16))),"randomizer","")," ",""),"'","")," ",""),"-","")</f>
        <v/>
      </c>
      <c r="AX17" t="str">
        <f t="shared" ref="AX17" ca="1" si="492">SUBSTITUTE(SUBSTITUTE(SUBSTITUTE(SUBSTITUTE(SUBSTITUTE(LOWER(IF(LEFT(AX16,3)="Box","",TRIM(AX16))),"randomizer","")," ",""),"'","")," ",""),"-","")</f>
        <v/>
      </c>
      <c r="AY17" t="str">
        <f t="shared" ref="AY17" ca="1" si="493">SUBSTITUTE(SUBSTITUTE(SUBSTITUTE(SUBSTITUTE(SUBSTITUTE(LOWER(IF(LEFT(AY16,3)="Box","",TRIM(AY16))),"randomizer","")," ",""),"'","")," ",""),"-","")</f>
        <v/>
      </c>
      <c r="AZ17" t="str">
        <f t="shared" ref="AZ17" ca="1" si="494">SUBSTITUTE(SUBSTITUTE(SUBSTITUTE(SUBSTITUTE(SUBSTITUTE(LOWER(IF(LEFT(AZ16,3)="Box","",TRIM(AZ16))),"randomizer","")," ",""),"'","")," ",""),"-","")</f>
        <v/>
      </c>
      <c r="BA17" t="str">
        <f t="shared" ref="BA17" ca="1" si="495">SUBSTITUTE(SUBSTITUTE(SUBSTITUTE(SUBSTITUTE(SUBSTITUTE(LOWER(IF(LEFT(BA16,3)="Box","",TRIM(BA16))),"randomizer","")," ",""),"'","")," ",""),"-","")</f>
        <v/>
      </c>
      <c r="BB17" t="str">
        <f t="shared" ref="BB17" ca="1" si="496">SUBSTITUTE(SUBSTITUTE(SUBSTITUTE(SUBSTITUTE(SUBSTITUTE(LOWER(IF(LEFT(BB16,3)="Box","",TRIM(BB16))),"randomizer","")," ",""),"'","")," ",""),"-","")</f>
        <v/>
      </c>
      <c r="BC17" t="str">
        <f t="shared" ref="BC17" ca="1" si="497">SUBSTITUTE(SUBSTITUTE(SUBSTITUTE(SUBSTITUTE(SUBSTITUTE(LOWER(IF(LEFT(BC16,3)="Box","",TRIM(BC16))),"randomizer","")," ",""),"'","")," ",""),"-","")</f>
        <v/>
      </c>
      <c r="BD17" t="str">
        <f t="shared" ref="BD17" ca="1" si="498">SUBSTITUTE(SUBSTITUTE(SUBSTITUTE(SUBSTITUTE(SUBSTITUTE(LOWER(IF(LEFT(BD16,3)="Box","",TRIM(BD16))),"randomizer","")," ",""),"'","")," ",""),"-","")</f>
        <v/>
      </c>
      <c r="BE17" t="str">
        <f t="shared" ref="BE17" ca="1" si="499">SUBSTITUTE(SUBSTITUTE(SUBSTITUTE(SUBSTITUTE(SUBSTITUTE(LOWER(IF(LEFT(BE16,3)="Box","",TRIM(BE16))),"randomizer","")," ",""),"'","")," ",""),"-","")</f>
        <v/>
      </c>
      <c r="BF17" t="str">
        <f t="shared" ref="BF17" ca="1" si="500">SUBSTITUTE(SUBSTITUTE(SUBSTITUTE(SUBSTITUTE(SUBSTITUTE(LOWER(IF(LEFT(BF16,3)="Box","",TRIM(BF16))),"randomizer","")," ",""),"'","")," ",""),"-","")</f>
        <v/>
      </c>
      <c r="BG17" t="str">
        <f t="shared" ref="BG17" ca="1" si="501">SUBSTITUTE(SUBSTITUTE(SUBSTITUTE(SUBSTITUTE(SUBSTITUTE(LOWER(IF(LEFT(BG16,3)="Box","",TRIM(BG16))),"randomizer","")," ",""),"'","")," ",""),"-","")</f>
        <v/>
      </c>
      <c r="BH17" t="str">
        <f t="shared" ref="BH17" ca="1" si="502">SUBSTITUTE(SUBSTITUTE(SUBSTITUTE(SUBSTITUTE(SUBSTITUTE(LOWER(IF(LEFT(BH16,3)="Box","",TRIM(BH16))),"randomizer","")," ",""),"'","")," ",""),"-","")</f>
        <v/>
      </c>
      <c r="BI17" t="str">
        <f t="shared" ref="BI17" ca="1" si="503">SUBSTITUTE(SUBSTITUTE(SUBSTITUTE(SUBSTITUTE(SUBSTITUTE(LOWER(IF(LEFT(BI16,3)="Box","",TRIM(BI16))),"randomizer","")," ",""),"'","")," ",""),"-","")</f>
        <v/>
      </c>
      <c r="BJ17" t="str">
        <f t="shared" ref="BJ17" ca="1" si="504">SUBSTITUTE(SUBSTITUTE(SUBSTITUTE(SUBSTITUTE(SUBSTITUTE(LOWER(IF(LEFT(BJ16,3)="Box","",TRIM(BJ16))),"randomizer","")," ",""),"'","")," ",""),"-","")</f>
        <v/>
      </c>
      <c r="BK17" t="str">
        <f t="shared" ref="BK17" ca="1" si="505">SUBSTITUTE(SUBSTITUTE(SUBSTITUTE(SUBSTITUTE(SUBSTITUTE(LOWER(IF(LEFT(BK16,3)="Box","",TRIM(BK16))),"randomizer","")," ",""),"'","")," ",""),"-","")</f>
        <v/>
      </c>
      <c r="BL17" t="str">
        <f t="shared" ref="BL17" ca="1" si="506">SUBSTITUTE(SUBSTITUTE(SUBSTITUTE(SUBSTITUTE(SUBSTITUTE(LOWER(IF(LEFT(BL16,3)="Box","",TRIM(BL16))),"randomizer","")," ",""),"'","")," ",""),"-","")</f>
        <v/>
      </c>
      <c r="BM17" t="str">
        <f t="shared" ref="BM17" ca="1" si="507">SUBSTITUTE(SUBSTITUTE(SUBSTITUTE(SUBSTITUTE(SUBSTITUTE(LOWER(IF(LEFT(BM16,3)="Box","",TRIM(BM16))),"randomizer","")," ",""),"'","")," ",""),"-","")</f>
        <v/>
      </c>
      <c r="BN17" t="str">
        <f t="shared" ref="BN17" ca="1" si="508">SUBSTITUTE(SUBSTITUTE(SUBSTITUTE(SUBSTITUTE(SUBSTITUTE(LOWER(IF(LEFT(BN16,3)="Box","",TRIM(BN16))),"randomizer","")," ",""),"'","")," ",""),"-","")</f>
        <v/>
      </c>
      <c r="BO17" t="str">
        <f t="shared" ref="BO17" ca="1" si="509">SUBSTITUTE(SUBSTITUTE(SUBSTITUTE(SUBSTITUTE(SUBSTITUTE(LOWER(IF(LEFT(BO16,3)="Box","",TRIM(BO16))),"randomizer","")," ",""),"'","")," ",""),"-","")</f>
        <v/>
      </c>
      <c r="BP17" t="str">
        <f t="shared" ref="BP17" ca="1" si="510">SUBSTITUTE(SUBSTITUTE(SUBSTITUTE(SUBSTITUTE(SUBSTITUTE(LOWER(IF(LEFT(BP16,3)="Box","",TRIM(BP16))),"randomizer","")," ",""),"'","")," ",""),"-","")</f>
        <v/>
      </c>
      <c r="BQ17" t="str">
        <f t="shared" ref="BQ17" ca="1" si="511">SUBSTITUTE(SUBSTITUTE(SUBSTITUTE(SUBSTITUTE(SUBSTITUTE(LOWER(IF(LEFT(BQ16,3)="Box","",TRIM(BQ16))),"randomizer","")," ",""),"'","")," ",""),"-","")</f>
        <v/>
      </c>
      <c r="BR17" t="str">
        <f t="shared" ref="BR17" ca="1" si="512">SUBSTITUTE(SUBSTITUTE(SUBSTITUTE(SUBSTITUTE(SUBSTITUTE(LOWER(IF(LEFT(BR16,3)="Box","",TRIM(BR16))),"randomizer","")," ",""),"'","")," ",""),"-","")</f>
        <v/>
      </c>
      <c r="BS17" t="str">
        <f t="shared" ref="BS17" ca="1" si="513">SUBSTITUTE(SUBSTITUTE(SUBSTITUTE(SUBSTITUTE(SUBSTITUTE(LOWER(IF(LEFT(BS16,3)="Box","",TRIM(BS16))),"randomizer","")," ",""),"'","")," ",""),"-","")</f>
        <v/>
      </c>
      <c r="BT17" t="str">
        <f t="shared" ref="BT17" ca="1" si="514">SUBSTITUTE(SUBSTITUTE(SUBSTITUTE(SUBSTITUTE(SUBSTITUTE(LOWER(IF(LEFT(BT16,3)="Box","",TRIM(BT16))),"randomizer","")," ",""),"'","")," ",""),"-","")</f>
        <v/>
      </c>
      <c r="BU17" t="str">
        <f t="shared" ref="BU17" ca="1" si="515">SUBSTITUTE(SUBSTITUTE(SUBSTITUTE(SUBSTITUTE(SUBSTITUTE(LOWER(IF(LEFT(BU16,3)="Box","",TRIM(BU16))),"randomizer","")," ",""),"'","")," ",""),"-","")</f>
        <v/>
      </c>
      <c r="BV17" t="str">
        <f t="shared" ref="BV17" ca="1" si="516">SUBSTITUTE(SUBSTITUTE(SUBSTITUTE(SUBSTITUTE(SUBSTITUTE(LOWER(IF(LEFT(BV16,3)="Box","",TRIM(BV16))),"randomizer","")," ",""),"'","")," ",""),"-","")</f>
        <v/>
      </c>
      <c r="BW17" t="str">
        <f t="shared" ref="BW17" ca="1" si="517">SUBSTITUTE(SUBSTITUTE(SUBSTITUTE(SUBSTITUTE(SUBSTITUTE(LOWER(IF(LEFT(BW16,3)="Box","",TRIM(BW16))),"randomizer","")," ",""),"'","")," ",""),"-","")</f>
        <v/>
      </c>
      <c r="BX17" t="str">
        <f t="shared" ref="BX17" ca="1" si="518">SUBSTITUTE(SUBSTITUTE(SUBSTITUTE(SUBSTITUTE(SUBSTITUTE(LOWER(IF(LEFT(BX16,3)="Box","",TRIM(BX16))),"randomizer","")," ",""),"'","")," ",""),"-","")</f>
        <v/>
      </c>
      <c r="BY17" t="str">
        <f t="shared" ref="BY17" ca="1" si="519">SUBSTITUTE(SUBSTITUTE(SUBSTITUTE(SUBSTITUTE(SUBSTITUTE(LOWER(IF(LEFT(BY16,3)="Box","",TRIM(BY16))),"randomizer","")," ",""),"'","")," ",""),"-","")</f>
        <v/>
      </c>
      <c r="BZ17" t="str">
        <f t="shared" ref="BZ17" ca="1" si="520">SUBSTITUTE(SUBSTITUTE(SUBSTITUTE(SUBSTITUTE(SUBSTITUTE(LOWER(IF(LEFT(BZ16,3)="Box","",TRIM(BZ16))),"randomizer","")," ",""),"'","")," ",""),"-","")</f>
        <v/>
      </c>
    </row>
    <row r="18" spans="3:78" x14ac:dyDescent="0.25">
      <c r="C18">
        <f t="shared" si="0"/>
        <v>1</v>
      </c>
      <c r="E18" t="str">
        <f ca="1">OFFSET($G$179,SUM(C$2:C18)-1,0)</f>
        <v>Claus Stephan</v>
      </c>
      <c r="F18" t="str">
        <f ca="1">IF(OFFSET($G$179,SUM($C$2:$C18)-1,COLUMNS($E18:F18)+1)=0,"",OFFSET($G$179,SUM($C$2:$C18)-1,COLUMNS($E18:F18)+1))</f>
        <v>Curse</v>
      </c>
      <c r="G18" t="str">
        <f ca="1">IF(OFFSET($G$179,SUM($C$2:$C18)-1,COLUMNS($E18:G18)+1)=0,"",OFFSET($G$179,SUM($C$2:$C18)-1,COLUMNS($E18:G18)+1))</f>
        <v xml:space="preserve"> Village</v>
      </c>
      <c r="H18" t="str">
        <f ca="1">IF(OFFSET($G$179,SUM($C$2:$C18)-1,COLUMNS($E18:H18)+1)=0,"",OFFSET($G$179,SUM($C$2:$C18)-1,COLUMNS($E18:H18)+1))</f>
        <v xml:space="preserve"> Mine</v>
      </c>
      <c r="I18" t="str">
        <f ca="1">IF(OFFSET($G$179,SUM($C$2:$C18)-1,COLUMNS($E18:I18)+1)=0,"",OFFSET($G$179,SUM($C$2:$C18)-1,COLUMNS($E18:I18)+1))</f>
        <v xml:space="preserve"> Coppersmith</v>
      </c>
      <c r="J18" t="str">
        <f ca="1">IF(OFFSET($G$179,SUM($C$2:$C18)-1,COLUMNS($E18:J18)+1)=0,"",OFFSET($G$179,SUM($C$2:$C18)-1,COLUMNS($E18:J18)+1))</f>
        <v xml:space="preserve"> Mining Village</v>
      </c>
      <c r="K18" t="str">
        <f ca="1">IF(OFFSET($G$179,SUM($C$2:$C18)-1,COLUMNS($E18:K18)+1)=0,"",OFFSET($G$179,SUM($C$2:$C18)-1,COLUMNS($E18:K18)+1))</f>
        <v xml:space="preserve"> Courtier</v>
      </c>
      <c r="L18" t="str">
        <f ca="1">IF(OFFSET($G$179,SUM($C$2:$C18)-1,COLUMNS($E18:L18)+1)=0,"",OFFSET($G$179,SUM($C$2:$C18)-1,COLUMNS($E18:L18)+1))</f>
        <v xml:space="preserve"> Replace</v>
      </c>
      <c r="M18" t="str">
        <f ca="1">IF(OFFSET($G$179,SUM($C$2:$C18)-1,COLUMNS($E18:M18)+1)=0,"",OFFSET($G$179,SUM($C$2:$C18)-1,COLUMNS($E18:M18)+1))</f>
        <v xml:space="preserve"> Haven</v>
      </c>
      <c r="N18" t="str">
        <f ca="1">IF(OFFSET($G$179,SUM($C$2:$C18)-1,COLUMNS($E18:N18)+1)=0,"",OFFSET($G$179,SUM($C$2:$C18)-1,COLUMNS($E18:N18)+1))</f>
        <v xml:space="preserve"> Blockade</v>
      </c>
      <c r="O18" t="str">
        <f ca="1">IF(OFFSET($G$179,SUM($C$2:$C18)-1,COLUMNS($E18:O18)+1)=0,"",OFFSET($G$179,SUM($C$2:$C18)-1,COLUMNS($E18:O18)+1))</f>
        <v xml:space="preserve"> Outpost</v>
      </c>
      <c r="P18" t="str">
        <f ca="1">IF(OFFSET($G$179,SUM($C$2:$C18)-1,COLUMNS($E18:P18)+1)=0,"",OFFSET($G$179,SUM($C$2:$C18)-1,COLUMNS($E18:P18)+1))</f>
        <v xml:space="preserve"> Pirate</v>
      </c>
      <c r="Q18" t="str">
        <f ca="1">IF(OFFSET($G$179,SUM($C$2:$C18)-1,COLUMNS($E18:Q18)+1)=0,"",OFFSET($G$179,SUM($C$2:$C18)-1,COLUMNS($E18:Q18)+1))</f>
        <v xml:space="preserve"> Potion</v>
      </c>
      <c r="R18" t="str">
        <f ca="1">IF(OFFSET($G$179,SUM($C$2:$C18)-1,COLUMNS($E18:R18)+1)=0,"",OFFSET($G$179,SUM($C$2:$C18)-1,COLUMNS($E18:R18)+1))</f>
        <v xml:space="preserve"> Transmute</v>
      </c>
      <c r="S18" t="str">
        <f ca="1">IF(OFFSET($G$179,SUM($C$2:$C18)-1,COLUMNS($E18:S18)+1)=0,"",OFFSET($G$179,SUM($C$2:$C18)-1,COLUMNS($E18:S18)+1))</f>
        <v xml:space="preserve"> Workers Village</v>
      </c>
      <c r="T18" t="str">
        <f ca="1">IF(OFFSET($G$179,SUM($C$2:$C18)-1,COLUMNS($E18:T18)+1)=0,"",OFFSET($G$179,SUM($C$2:$C18)-1,COLUMNS($E18:T18)+1))</f>
        <v xml:space="preserve"> Haggler</v>
      </c>
      <c r="U18" t="str">
        <f ca="1">IF(OFFSET($G$179,SUM($C$2:$C18)-1,COLUMNS($E18:U18)+1)=0,"",OFFSET($G$179,SUM($C$2:$C18)-1,COLUMNS($E18:U18)+1))</f>
        <v xml:space="preserve"> Abandoned Mine</v>
      </c>
      <c r="V18" t="str">
        <f ca="1">IF(OFFSET($G$179,SUM($C$2:$C18)-1,COLUMNS($E18:V18)+1)=0,"",OFFSET($G$179,SUM($C$2:$C18)-1,COLUMNS($E18:V18)+1))</f>
        <v xml:space="preserve"> Hermit</v>
      </c>
      <c r="W18" t="str">
        <f ca="1">IF(OFFSET($G$179,SUM($C$2:$C18)-1,COLUMNS($E18:W18)+1)=0,"",OFFSET($G$179,SUM($C$2:$C18)-1,COLUMNS($E18:W18)+1))</f>
        <v xml:space="preserve"> Madman</v>
      </c>
      <c r="X18" t="str">
        <f ca="1">IF(OFFSET($G$179,SUM($C$2:$C18)-1,COLUMNS($E18:X18)+1)=0,"",OFFSET($G$179,SUM($C$2:$C18)-1,COLUMNS($E18:X18)+1))</f>
        <v xml:space="preserve"> Pillage</v>
      </c>
      <c r="Y18" t="str">
        <f ca="1">IF(OFFSET($G$179,SUM($C$2:$C18)-1,COLUMNS($E18:Y18)+1)=0,"",OFFSET($G$179,SUM($C$2:$C18)-1,COLUMNS($E18:Y18)+1))</f>
        <v xml:space="preserve"> Ranger</v>
      </c>
      <c r="Z18" t="str">
        <f ca="1">IF(OFFSET($G$179,SUM($C$2:$C18)-1,COLUMNS($E18:Z18)+1)=0,"",OFFSET($G$179,SUM($C$2:$C18)-1,COLUMNS($E18:Z18)+1))</f>
        <v>Storyteller</v>
      </c>
      <c r="AA18" t="str">
        <f ca="1">IF(OFFSET($G$179,SUM($C$2:$C18)-1,COLUMNS($E18:AA18)+1)=0,"",OFFSET($G$179,SUM($C$2:$C18)-1,COLUMNS($E18:AA18)+1))</f>
        <v xml:space="preserve"> Hireling</v>
      </c>
      <c r="AB18" t="str">
        <f ca="1">IF(OFFSET($G$179,SUM($C$2:$C18)-1,COLUMNS($E18:AB18)+1)=0,"",OFFSET($G$179,SUM($C$2:$C18)-1,COLUMNS($E18:AB18)+1))</f>
        <v xml:space="preserve"> Enchantress</v>
      </c>
      <c r="AC18" t="str">
        <f ca="1">IF(OFFSET($G$179,SUM($C$2:$C18)-1,COLUMNS($E18:AC18)+1)=0,"",OFFSET($G$179,SUM($C$2:$C18)-1,COLUMNS($E18:AC18)+1))</f>
        <v xml:space="preserve"> Pixie</v>
      </c>
      <c r="AD18" t="str">
        <f ca="1">IF(OFFSET($G$179,SUM($C$2:$C18)-1,COLUMNS($E18:AD18)+1)=0,"",OFFSET($G$179,SUM($C$2:$C18)-1,COLUMNS($E18:AD18)+1))</f>
        <v xml:space="preserve"> Goat</v>
      </c>
      <c r="AE18" t="str">
        <f ca="1">IF(OFFSET($G$179,SUM($C$2:$C18)-1,COLUMNS($E18:AE18)+1)=0,"",OFFSET($G$179,SUM($C$2:$C18)-1,COLUMNS($E18:AE18)+1))</f>
        <v xml:space="preserve"> Imp</v>
      </c>
      <c r="AF18" t="str">
        <f ca="1">IF(OFFSET($G$179,SUM($C$2:$C18)-1,COLUMNS($E18:AF18)+1)=0,"",OFFSET($G$179,SUM($C$2:$C18)-1,COLUMNS($E18:AF18)+1))</f>
        <v xml:space="preserve"> Fool</v>
      </c>
      <c r="AG18" t="str">
        <f ca="1">IF(OFFSET($G$179,SUM($C$2:$C18)-1,COLUMNS($E18:AG18)+1)=0,"",OFFSET($G$179,SUM($C$2:$C18)-1,COLUMNS($E18:AG18)+1))</f>
        <v xml:space="preserve"> Lucky Coin</v>
      </c>
      <c r="AH18" t="str">
        <f ca="1">IF(OFFSET($G$179,SUM($C$2:$C18)-1,COLUMNS($E18:AH18)+1)=0,"",OFFSET($G$179,SUM($C$2:$C18)-1,COLUMNS($E18:AH18)+1))</f>
        <v xml:space="preserve"> Devil's Workshop</v>
      </c>
      <c r="AI18" t="str">
        <f ca="1">IF(OFFSET($G$179,SUM($C$2:$C18)-1,COLUMNS($E18:AI18)+1)=0,"",OFFSET($G$179,SUM($C$2:$C18)-1,COLUMNS($E18:AI18)+1))</f>
        <v xml:space="preserve"> Tormentor</v>
      </c>
      <c r="AJ18" t="str">
        <f ca="1">IF(OFFSET($G$179,SUM($C$2:$C18)-1,COLUMNS($E18:AJ18)+1)=0,"",OFFSET($G$179,SUM($C$2:$C18)-1,COLUMNS($E18:AJ18)+1))</f>
        <v xml:space="preserve"> Border Guard</v>
      </c>
      <c r="AK18" t="str">
        <f ca="1">IF(OFFSET($G$179,SUM($C$2:$C18)-1,COLUMNS($E18:AK18)+1)=0,"",OFFSET($G$179,SUM($C$2:$C18)-1,COLUMNS($E18:AK18)+1))</f>
        <v xml:space="preserve"> Patron</v>
      </c>
      <c r="AL18" t="str">
        <f ca="1">IF(OFFSET($G$179,SUM($C$2:$C18)-1,COLUMNS($E18:AL18)+1)=0,"",OFFSET($G$179,SUM($C$2:$C18)-1,COLUMNS($E18:AL18)+1))</f>
        <v xml:space="preserve"> Treasurer</v>
      </c>
      <c r="AM18" t="str">
        <f ca="1">IF(OFFSET($G$179,SUM($C$2:$C18)-1,COLUMNS($E18:AM18)+1)=0,"",OFFSET($G$179,SUM($C$2:$C18)-1,COLUMNS($E18:AM18)+1))</f>
        <v xml:space="preserve"> Camel Train</v>
      </c>
      <c r="AN18" t="str">
        <f ca="1">IF(OFFSET($G$179,SUM($C$2:$C18)-1,COLUMNS($E18:AN18)+1)=0,"",OFFSET($G$179,SUM($C$2:$C18)-1,COLUMNS($E18:AN18)+1))</f>
        <v xml:space="preserve"> Goatherd</v>
      </c>
      <c r="AO18" t="str">
        <f ca="1">IF(OFFSET($G$179,SUM($C$2:$C18)-1,COLUMNS($E18:AO18)+1)=0,"",OFFSET($G$179,SUM($C$2:$C18)-1,COLUMNS($E18:AO18)+1))</f>
        <v xml:space="preserve"> Sheepdog</v>
      </c>
      <c r="AP18" t="str">
        <f ca="1">IF(OFFSET($G$179,SUM($C$2:$C18)-1,COLUMNS($E18:AP18)+1)=0,"",OFFSET($G$179,SUM($C$2:$C18)-1,COLUMNS($E18:AP18)+1))</f>
        <v xml:space="preserve"> Snowy Village</v>
      </c>
      <c r="AQ18" t="str">
        <f ca="1">IF(OFFSET($G$179,SUM($C$2:$C18)-1,COLUMNS($E18:AQ18)+1)=0,"",OFFSET($G$179,SUM($C$2:$C18)-1,COLUMNS($E18:AQ18)+1))</f>
        <v xml:space="preserve"> Cardinal</v>
      </c>
      <c r="AR18" t="str">
        <f ca="1">IF(OFFSET($G$179,SUM($C$2:$C18)-1,COLUMNS($E18:AR18)+1)=0,"",OFFSET($G$179,SUM($C$2:$C18)-1,COLUMNS($E18:AR18)+1))</f>
        <v xml:space="preserve"> Cavalry</v>
      </c>
      <c r="AS18" t="str">
        <f ca="1">IF(OFFSET($G$179,SUM($C$2:$C18)-1,COLUMNS($E18:AS18)+1)=0,"",OFFSET($G$179,SUM($C$2:$C18)-1,COLUMNS($E18:AS18)+1))</f>
        <v xml:space="preserve"> Coven</v>
      </c>
      <c r="AT18" t="str">
        <f ca="1">IF(OFFSET($G$179,SUM($C$2:$C18)-1,COLUMNS($E18:AT18)+1)=0,"",OFFSET($G$179,SUM($C$2:$C18)-1,COLUMNS($E18:AT18)+1))</f>
        <v xml:space="preserve"> Falconer</v>
      </c>
      <c r="AU18" t="str">
        <f ca="1">IF(OFFSET($G$179,SUM($C$2:$C18)-1,COLUMNS($E18:AU18)+1)=0,"",OFFSET($G$179,SUM($C$2:$C18)-1,COLUMNS($E18:AU18)+1))</f>
        <v xml:space="preserve"> Hunting Lodge</v>
      </c>
      <c r="AV18" t="str">
        <f ca="1">IF(OFFSET($G$179,SUM($C$2:$C18)-1,COLUMNS($E18:AV18)+1)=0,"",OFFSET($G$179,SUM($C$2:$C18)-1,COLUMNS($E18:AV18)+1))</f>
        <v xml:space="preserve"> Sanctuary</v>
      </c>
      <c r="AW18" t="str">
        <f ca="1">IF(OFFSET($G$179,SUM($C$2:$C18)-1,COLUMNS($E18:AW18)+1)=0,"",OFFSET($G$179,SUM($C$2:$C18)-1,COLUMNS($E18:AW18)+1))</f>
        <v xml:space="preserve"> Animal Fair</v>
      </c>
      <c r="AX18" t="str">
        <f ca="1">IF(OFFSET($G$179,SUM($C$2:$C18)-1,COLUMNS($E18:AX18)+1)=0,"",OFFSET($G$179,SUM($C$2:$C18)-1,COLUMNS($E18:AX18)+1))</f>
        <v xml:space="preserve"> Horse</v>
      </c>
      <c r="AY18" t="str">
        <f ca="1">IF(OFFSET($G$179,SUM($C$2:$C18)-1,COLUMNS($E18:AY18)+1)=0,"",OFFSET($G$179,SUM($C$2:$C18)-1,COLUMNS($E18:AY18)+1))</f>
        <v xml:space="preserve"> Underling</v>
      </c>
      <c r="AZ18" t="str">
        <f ca="1">IF(OFFSET($G$179,SUM($C$2:$C18)-1,COLUMNS($E18:AZ18)+1)=0,"",OFFSET($G$179,SUM($C$2:$C18)-1,COLUMNS($E18:AZ18)+1))</f>
        <v>Broker</v>
      </c>
      <c r="BA18" t="str">
        <f ca="1">IF(OFFSET($G$179,SUM($C$2:$C18)-1,COLUMNS($E18:BA18)+1)=0,"",OFFSET($G$179,SUM($C$2:$C18)-1,COLUMNS($E18:BA18)+1))</f>
        <v xml:space="preserve"> Carpenter</v>
      </c>
      <c r="BB18" t="str">
        <f ca="1">IF(OFFSET($G$179,SUM($C$2:$C18)-1,COLUMNS($E18:BB18)+1)=0,"",OFFSET($G$179,SUM($C$2:$C18)-1,COLUMNS($E18:BB18)+1))</f>
        <v xml:space="preserve"> Galleria</v>
      </c>
      <c r="BC18" t="str">
        <f ca="1">IF(OFFSET($G$179,SUM($C$2:$C18)-1,COLUMNS($E18:BC18)+1)=0,"",OFFSET($G$179,SUM($C$2:$C18)-1,COLUMNS($E18:BC18)+1))</f>
        <v xml:space="preserve"> Skirmisher</v>
      </c>
      <c r="BD18" t="str">
        <f ca="1">IF(OFFSET($G$179,SUM($C$2:$C18)-1,COLUMNS($E18:BD18)+1)=0,"",OFFSET($G$179,SUM($C$2:$C18)-1,COLUMNS($E18:BD18)+1))</f>
        <v xml:space="preserve"> Specialist</v>
      </c>
      <c r="BE18" t="str">
        <f ca="1">IF(OFFSET($G$179,SUM($C$2:$C18)-1,COLUMNS($E18:BE18)+1)=0,"",OFFSET($G$179,SUM($C$2:$C18)-1,COLUMNS($E18:BE18)+1))</f>
        <v xml:space="preserve"> Basilica</v>
      </c>
      <c r="BF18" t="str">
        <f ca="1">IF(OFFSET($G$179,SUM($C$2:$C18)-1,COLUMNS($E18:BF18)+1)=0,"",OFFSET($G$179,SUM($C$2:$C18)-1,COLUMNS($E18:BF18)+1))</f>
        <v xml:space="preserve"> Tower</v>
      </c>
      <c r="BG18" t="str">
        <f ca="1">IF(OFFSET($G$179,SUM($C$2:$C18)-1,COLUMNS($E18:BG18)+1)=0,"",OFFSET($G$179,SUM($C$2:$C18)-1,COLUMNS($E18:BG18)+1))</f>
        <v xml:space="preserve"> Triumphal Arch</v>
      </c>
      <c r="BH18" t="str">
        <f ca="1">IF(OFFSET($G$179,SUM($C$2:$C18)-1,COLUMNS($E18:BH18)+1)=0,"",OFFSET($G$179,SUM($C$2:$C18)-1,COLUMNS($E18:BH18)+1))</f>
        <v xml:space="preserve"> Greed</v>
      </c>
      <c r="BI18" t="str">
        <f ca="1">IF(OFFSET($G$179,SUM($C$2:$C18)-1,COLUMNS($E18:BI18)+1)=0,"",OFFSET($G$179,SUM($C$2:$C18)-1,COLUMNS($E18:BI18)+1))</f>
        <v xml:space="preserve"> Lost in the Woods</v>
      </c>
      <c r="BJ18" t="str">
        <f ca="1">IF(OFFSET($G$179,SUM($C$2:$C18)-1,COLUMNS($E18:BJ18)+1)=0,"",OFFSET($G$179,SUM($C$2:$C18)-1,COLUMNS($E18:BJ18)+1))</f>
        <v xml:space="preserve"> Key</v>
      </c>
      <c r="BK18" t="str">
        <f ca="1">IF(OFFSET($G$179,SUM($C$2:$C18)-1,COLUMNS($E18:BK18)+1)=0,"",OFFSET($G$179,SUM($C$2:$C18)-1,COLUMNS($E18:BK18)+1))</f>
        <v xml:space="preserve"> Lantern</v>
      </c>
      <c r="BL18" t="str">
        <f ca="1">IF(OFFSET($G$179,SUM($C$2:$C18)-1,COLUMNS($E18:BL18)+1)=0,"",OFFSET($G$179,SUM($C$2:$C18)-1,COLUMNS($E18:BL18)+1))</f>
        <v/>
      </c>
      <c r="BM18" t="str">
        <f ca="1">IF(OFFSET($G$179,SUM($C$2:$C18)-1,COLUMNS($E18:BM18)+1)=0,"",OFFSET($G$179,SUM($C$2:$C18)-1,COLUMNS($E18:BM18)+1))</f>
        <v/>
      </c>
      <c r="BN18" t="str">
        <f ca="1">IF(OFFSET($G$179,SUM($C$2:$C18)-1,COLUMNS($E18:BN18)+1)=0,"",OFFSET($G$179,SUM($C$2:$C18)-1,COLUMNS($E18:BN18)+1))</f>
        <v/>
      </c>
      <c r="BO18" t="str">
        <f ca="1">IF(OFFSET($G$179,SUM($C$2:$C18)-1,COLUMNS($E18:BO18)+1)=0,"",OFFSET($G$179,SUM($C$2:$C18)-1,COLUMNS($E18:BO18)+1))</f>
        <v/>
      </c>
      <c r="BP18" t="str">
        <f ca="1">IF(OFFSET($G$179,SUM($C$2:$C18)-1,COLUMNS($E18:BP18)+1)=0,"",OFFSET($G$179,SUM($C$2:$C18)-1,COLUMNS($E18:BP18)+1))</f>
        <v/>
      </c>
      <c r="BQ18" t="str">
        <f ca="1">IF(OFFSET($G$179,SUM($C$2:$C18)-1,COLUMNS($E18:BQ18)+1)=0,"",OFFSET($G$179,SUM($C$2:$C18)-1,COLUMNS($E18:BQ18)+1))</f>
        <v/>
      </c>
      <c r="BR18" t="str">
        <f ca="1">IF(OFFSET($G$179,SUM($C$2:$C18)-1,COLUMNS($E18:BR18)+1)=0,"",OFFSET($G$179,SUM($C$2:$C18)-1,COLUMNS($E18:BR18)+1))</f>
        <v/>
      </c>
      <c r="BS18" t="str">
        <f ca="1">IF(OFFSET($G$179,SUM($C$2:$C18)-1,COLUMNS($E18:BS18)+1)=0,"",OFFSET($G$179,SUM($C$2:$C18)-1,COLUMNS($E18:BS18)+1))</f>
        <v/>
      </c>
      <c r="BT18" t="str">
        <f ca="1">IF(OFFSET($G$179,SUM($C$2:$C18)-1,COLUMNS($E18:BT18)+1)=0,"",OFFSET($G$179,SUM($C$2:$C18)-1,COLUMNS($E18:BT18)+1))</f>
        <v/>
      </c>
      <c r="BU18" t="str">
        <f ca="1">IF(OFFSET($G$179,SUM($C$2:$C18)-1,COLUMNS($E18:BU18)+1)=0,"",OFFSET($G$179,SUM($C$2:$C18)-1,COLUMNS($E18:BU18)+1))</f>
        <v/>
      </c>
      <c r="BV18" t="str">
        <f ca="1">IF(OFFSET($G$179,SUM($C$2:$C18)-1,COLUMNS($E18:BV18)+1)=0,"",OFFSET($G$179,SUM($C$2:$C18)-1,COLUMNS($E18:BV18)+1))</f>
        <v/>
      </c>
      <c r="BW18" t="str">
        <f ca="1">IF(OFFSET($G$179,SUM($C$2:$C18)-1,COLUMNS($E18:BW18)+1)=0,"",OFFSET($G$179,SUM($C$2:$C18)-1,COLUMNS($E18:BW18)+1))</f>
        <v/>
      </c>
      <c r="BX18" t="str">
        <f ca="1">IF(OFFSET($G$179,SUM($C$2:$C18)-1,COLUMNS($E18:BX18)+1)=0,"",OFFSET($G$179,SUM($C$2:$C18)-1,COLUMNS($E18:BX18)+1))</f>
        <v/>
      </c>
      <c r="BY18" t="str">
        <f ca="1">IF(OFFSET($G$179,SUM($C$2:$C18)-1,COLUMNS($E18:BY18)+1)=0,"",OFFSET($G$179,SUM($C$2:$C18)-1,COLUMNS($E18:BY18)+1))</f>
        <v/>
      </c>
      <c r="BZ18" t="str">
        <f ca="1">IF(OFFSET($G$179,SUM($C$2:$C18)-1,COLUMNS($E18:BZ18)+1)=0,"",OFFSET($G$179,SUM($C$2:$C18)-1,COLUMNS($E18:BZ18)+1))</f>
        <v/>
      </c>
    </row>
    <row r="19" spans="3:78" x14ac:dyDescent="0.25">
      <c r="C19">
        <f t="shared" si="0"/>
        <v>0</v>
      </c>
      <c r="E19" t="str">
        <f t="shared" ref="E19" ca="1" si="521">E18</f>
        <v>Claus Stephan</v>
      </c>
      <c r="F19" t="str">
        <f t="shared" ref="F19" ca="1" si="522">SUBSTITUTE(SUBSTITUTE(SUBSTITUTE(SUBSTITUTE(SUBSTITUTE(LOWER(IF(LEFT(F18,3)="Box","",TRIM(F18))),"randomizer","")," ",""),"'","")," ",""),"-","")</f>
        <v>curse</v>
      </c>
      <c r="G19" t="str">
        <f t="shared" ref="G19" ca="1" si="523">SUBSTITUTE(SUBSTITUTE(SUBSTITUTE(SUBSTITUTE(SUBSTITUTE(LOWER(IF(LEFT(G18,3)="Box","",TRIM(G18))),"randomizer","")," ",""),"'","")," ",""),"-","")</f>
        <v>village</v>
      </c>
      <c r="H19" t="str">
        <f t="shared" ref="H19" ca="1" si="524">SUBSTITUTE(SUBSTITUTE(SUBSTITUTE(SUBSTITUTE(SUBSTITUTE(LOWER(IF(LEFT(H18,3)="Box","",TRIM(H18))),"randomizer","")," ",""),"'","")," ",""),"-","")</f>
        <v>mine</v>
      </c>
      <c r="I19" t="str">
        <f t="shared" ref="I19" ca="1" si="525">SUBSTITUTE(SUBSTITUTE(SUBSTITUTE(SUBSTITUTE(SUBSTITUTE(LOWER(IF(LEFT(I18,3)="Box","",TRIM(I18))),"randomizer","")," ",""),"'","")," ",""),"-","")</f>
        <v>coppersmith</v>
      </c>
      <c r="J19" t="str">
        <f t="shared" ref="J19" ca="1" si="526">SUBSTITUTE(SUBSTITUTE(SUBSTITUTE(SUBSTITUTE(SUBSTITUTE(LOWER(IF(LEFT(J18,3)="Box","",TRIM(J18))),"randomizer","")," ",""),"'","")," ",""),"-","")</f>
        <v>miningvillage</v>
      </c>
      <c r="K19" t="str">
        <f t="shared" ref="K19" ca="1" si="527">SUBSTITUTE(SUBSTITUTE(SUBSTITUTE(SUBSTITUTE(SUBSTITUTE(LOWER(IF(LEFT(K18,3)="Box","",TRIM(K18))),"randomizer","")," ",""),"'","")," ",""),"-","")</f>
        <v>courtier</v>
      </c>
      <c r="L19" t="str">
        <f t="shared" ref="L19" ca="1" si="528">SUBSTITUTE(SUBSTITUTE(SUBSTITUTE(SUBSTITUTE(SUBSTITUTE(LOWER(IF(LEFT(L18,3)="Box","",TRIM(L18))),"randomizer","")," ",""),"'","")," ",""),"-","")</f>
        <v>replace</v>
      </c>
      <c r="M19" t="str">
        <f t="shared" ref="M19" ca="1" si="529">SUBSTITUTE(SUBSTITUTE(SUBSTITUTE(SUBSTITUTE(SUBSTITUTE(LOWER(IF(LEFT(M18,3)="Box","",TRIM(M18))),"randomizer","")," ",""),"'","")," ",""),"-","")</f>
        <v>haven</v>
      </c>
      <c r="N19" t="str">
        <f t="shared" ref="N19" ca="1" si="530">SUBSTITUTE(SUBSTITUTE(SUBSTITUTE(SUBSTITUTE(SUBSTITUTE(LOWER(IF(LEFT(N18,3)="Box","",TRIM(N18))),"randomizer","")," ",""),"'","")," ",""),"-","")</f>
        <v>blockade</v>
      </c>
      <c r="O19" t="str">
        <f t="shared" ref="O19" ca="1" si="531">SUBSTITUTE(SUBSTITUTE(SUBSTITUTE(SUBSTITUTE(SUBSTITUTE(LOWER(IF(LEFT(O18,3)="Box","",TRIM(O18))),"randomizer","")," ",""),"'","")," ",""),"-","")</f>
        <v>outpost</v>
      </c>
      <c r="P19" t="str">
        <f t="shared" ref="P19" ca="1" si="532">SUBSTITUTE(SUBSTITUTE(SUBSTITUTE(SUBSTITUTE(SUBSTITUTE(LOWER(IF(LEFT(P18,3)="Box","",TRIM(P18))),"randomizer","")," ",""),"'","")," ",""),"-","")</f>
        <v>pirate</v>
      </c>
      <c r="Q19" t="str">
        <f t="shared" ref="Q19" ca="1" si="533">SUBSTITUTE(SUBSTITUTE(SUBSTITUTE(SUBSTITUTE(SUBSTITUTE(LOWER(IF(LEFT(Q18,3)="Box","",TRIM(Q18))),"randomizer","")," ",""),"'","")," ",""),"-","")</f>
        <v>potion</v>
      </c>
      <c r="R19" t="str">
        <f t="shared" ref="R19" ca="1" si="534">SUBSTITUTE(SUBSTITUTE(SUBSTITUTE(SUBSTITUTE(SUBSTITUTE(LOWER(IF(LEFT(R18,3)="Box","",TRIM(R18))),"randomizer","")," ",""),"'","")," ",""),"-","")</f>
        <v>transmute</v>
      </c>
      <c r="S19" t="str">
        <f t="shared" ref="S19" ca="1" si="535">SUBSTITUTE(SUBSTITUTE(SUBSTITUTE(SUBSTITUTE(SUBSTITUTE(LOWER(IF(LEFT(S18,3)="Box","",TRIM(S18))),"randomizer","")," ",""),"'","")," ",""),"-","")</f>
        <v>workersvillage</v>
      </c>
      <c r="T19" t="str">
        <f t="shared" ref="T19" ca="1" si="536">SUBSTITUTE(SUBSTITUTE(SUBSTITUTE(SUBSTITUTE(SUBSTITUTE(LOWER(IF(LEFT(T18,3)="Box","",TRIM(T18))),"randomizer","")," ",""),"'","")," ",""),"-","")</f>
        <v>haggler</v>
      </c>
      <c r="U19" t="str">
        <f t="shared" ref="U19" ca="1" si="537">SUBSTITUTE(SUBSTITUTE(SUBSTITUTE(SUBSTITUTE(SUBSTITUTE(LOWER(IF(LEFT(U18,3)="Box","",TRIM(U18))),"randomizer","")," ",""),"'","")," ",""),"-","")</f>
        <v>abandonedmine</v>
      </c>
      <c r="V19" t="str">
        <f t="shared" ref="V19" ca="1" si="538">SUBSTITUTE(SUBSTITUTE(SUBSTITUTE(SUBSTITUTE(SUBSTITUTE(LOWER(IF(LEFT(V18,3)="Box","",TRIM(V18))),"randomizer","")," ",""),"'","")," ",""),"-","")</f>
        <v>hermit</v>
      </c>
      <c r="W19" t="str">
        <f t="shared" ref="W19" ca="1" si="539">SUBSTITUTE(SUBSTITUTE(SUBSTITUTE(SUBSTITUTE(SUBSTITUTE(LOWER(IF(LEFT(W18,3)="Box","",TRIM(W18))),"randomizer","")," ",""),"'","")," ",""),"-","")</f>
        <v>madman</v>
      </c>
      <c r="X19" t="str">
        <f t="shared" ref="X19" ca="1" si="540">SUBSTITUTE(SUBSTITUTE(SUBSTITUTE(SUBSTITUTE(SUBSTITUTE(LOWER(IF(LEFT(X18,3)="Box","",TRIM(X18))),"randomizer","")," ",""),"'","")," ",""),"-","")</f>
        <v>pillage</v>
      </c>
      <c r="Y19" t="str">
        <f t="shared" ref="Y19" ca="1" si="541">SUBSTITUTE(SUBSTITUTE(SUBSTITUTE(SUBSTITUTE(SUBSTITUTE(LOWER(IF(LEFT(Y18,3)="Box","",TRIM(Y18))),"randomizer","")," ",""),"'","")," ",""),"-","")</f>
        <v>ranger</v>
      </c>
      <c r="Z19" t="str">
        <f t="shared" ref="Z19" ca="1" si="542">SUBSTITUTE(SUBSTITUTE(SUBSTITUTE(SUBSTITUTE(SUBSTITUTE(LOWER(IF(LEFT(Z18,3)="Box","",TRIM(Z18))),"randomizer","")," ",""),"'","")," ",""),"-","")</f>
        <v>storyteller</v>
      </c>
      <c r="AA19" t="str">
        <f t="shared" ref="AA19" ca="1" si="543">SUBSTITUTE(SUBSTITUTE(SUBSTITUTE(SUBSTITUTE(SUBSTITUTE(LOWER(IF(LEFT(AA18,3)="Box","",TRIM(AA18))),"randomizer","")," ",""),"'","")," ",""),"-","")</f>
        <v>hireling</v>
      </c>
      <c r="AB19" t="str">
        <f t="shared" ref="AB19" ca="1" si="544">SUBSTITUTE(SUBSTITUTE(SUBSTITUTE(SUBSTITUTE(SUBSTITUTE(LOWER(IF(LEFT(AB18,3)="Box","",TRIM(AB18))),"randomizer","")," ",""),"'","")," ",""),"-","")</f>
        <v>enchantress</v>
      </c>
      <c r="AC19" t="str">
        <f t="shared" ref="AC19" ca="1" si="545">SUBSTITUTE(SUBSTITUTE(SUBSTITUTE(SUBSTITUTE(SUBSTITUTE(LOWER(IF(LEFT(AC18,3)="Box","",TRIM(AC18))),"randomizer","")," ",""),"'","")," ",""),"-","")</f>
        <v>pixie</v>
      </c>
      <c r="AD19" t="str">
        <f t="shared" ref="AD19" ca="1" si="546">SUBSTITUTE(SUBSTITUTE(SUBSTITUTE(SUBSTITUTE(SUBSTITUTE(LOWER(IF(LEFT(AD18,3)="Box","",TRIM(AD18))),"randomizer","")," ",""),"'","")," ",""),"-","")</f>
        <v>goat</v>
      </c>
      <c r="AE19" t="str">
        <f t="shared" ref="AE19" ca="1" si="547">SUBSTITUTE(SUBSTITUTE(SUBSTITUTE(SUBSTITUTE(SUBSTITUTE(LOWER(IF(LEFT(AE18,3)="Box","",TRIM(AE18))),"randomizer","")," ",""),"'","")," ",""),"-","")</f>
        <v>imp</v>
      </c>
      <c r="AF19" t="str">
        <f t="shared" ref="AF19" ca="1" si="548">SUBSTITUTE(SUBSTITUTE(SUBSTITUTE(SUBSTITUTE(SUBSTITUTE(LOWER(IF(LEFT(AF18,3)="Box","",TRIM(AF18))),"randomizer","")," ",""),"'","")," ",""),"-","")</f>
        <v>fool</v>
      </c>
      <c r="AG19" t="str">
        <f t="shared" ref="AG19" ca="1" si="549">SUBSTITUTE(SUBSTITUTE(SUBSTITUTE(SUBSTITUTE(SUBSTITUTE(LOWER(IF(LEFT(AG18,3)="Box","",TRIM(AG18))),"randomizer","")," ",""),"'","")," ",""),"-","")</f>
        <v>luckycoin</v>
      </c>
      <c r="AH19" t="str">
        <f t="shared" ref="AH19" ca="1" si="550">SUBSTITUTE(SUBSTITUTE(SUBSTITUTE(SUBSTITUTE(SUBSTITUTE(LOWER(IF(LEFT(AH18,3)="Box","",TRIM(AH18))),"randomizer","")," ",""),"'","")," ",""),"-","")</f>
        <v>devilsworkshop</v>
      </c>
      <c r="AI19" t="str">
        <f t="shared" ref="AI19" ca="1" si="551">SUBSTITUTE(SUBSTITUTE(SUBSTITUTE(SUBSTITUTE(SUBSTITUTE(LOWER(IF(LEFT(AI18,3)="Box","",TRIM(AI18))),"randomizer","")," ",""),"'","")," ",""),"-","")</f>
        <v>tormentor</v>
      </c>
      <c r="AJ19" t="str">
        <f t="shared" ref="AJ19" ca="1" si="552">SUBSTITUTE(SUBSTITUTE(SUBSTITUTE(SUBSTITUTE(SUBSTITUTE(LOWER(IF(LEFT(AJ18,3)="Box","",TRIM(AJ18))),"randomizer","")," ",""),"'","")," ",""),"-","")</f>
        <v>borderguard</v>
      </c>
      <c r="AK19" t="str">
        <f t="shared" ref="AK19" ca="1" si="553">SUBSTITUTE(SUBSTITUTE(SUBSTITUTE(SUBSTITUTE(SUBSTITUTE(LOWER(IF(LEFT(AK18,3)="Box","",TRIM(AK18))),"randomizer","")," ",""),"'","")," ",""),"-","")</f>
        <v>patron</v>
      </c>
      <c r="AL19" t="str">
        <f t="shared" ref="AL19" ca="1" si="554">SUBSTITUTE(SUBSTITUTE(SUBSTITUTE(SUBSTITUTE(SUBSTITUTE(LOWER(IF(LEFT(AL18,3)="Box","",TRIM(AL18))),"randomizer","")," ",""),"'","")," ",""),"-","")</f>
        <v>treasurer</v>
      </c>
      <c r="AM19" t="str">
        <f t="shared" ref="AM19" ca="1" si="555">SUBSTITUTE(SUBSTITUTE(SUBSTITUTE(SUBSTITUTE(SUBSTITUTE(LOWER(IF(LEFT(AM18,3)="Box","",TRIM(AM18))),"randomizer","")," ",""),"'","")," ",""),"-","")</f>
        <v>cameltrain</v>
      </c>
      <c r="AN19" t="str">
        <f t="shared" ref="AN19" ca="1" si="556">SUBSTITUTE(SUBSTITUTE(SUBSTITUTE(SUBSTITUTE(SUBSTITUTE(LOWER(IF(LEFT(AN18,3)="Box","",TRIM(AN18))),"randomizer","")," ",""),"'","")," ",""),"-","")</f>
        <v>goatherd</v>
      </c>
      <c r="AO19" t="str">
        <f t="shared" ref="AO19" ca="1" si="557">SUBSTITUTE(SUBSTITUTE(SUBSTITUTE(SUBSTITUTE(SUBSTITUTE(LOWER(IF(LEFT(AO18,3)="Box","",TRIM(AO18))),"randomizer","")," ",""),"'","")," ",""),"-","")</f>
        <v>sheepdog</v>
      </c>
      <c r="AP19" t="str">
        <f t="shared" ref="AP19" ca="1" si="558">SUBSTITUTE(SUBSTITUTE(SUBSTITUTE(SUBSTITUTE(SUBSTITUTE(LOWER(IF(LEFT(AP18,3)="Box","",TRIM(AP18))),"randomizer","")," ",""),"'","")," ",""),"-","")</f>
        <v>snowyvillage</v>
      </c>
      <c r="AQ19" t="str">
        <f t="shared" ref="AQ19" ca="1" si="559">SUBSTITUTE(SUBSTITUTE(SUBSTITUTE(SUBSTITUTE(SUBSTITUTE(LOWER(IF(LEFT(AQ18,3)="Box","",TRIM(AQ18))),"randomizer","")," ",""),"'","")," ",""),"-","")</f>
        <v>cardinal</v>
      </c>
      <c r="AR19" t="str">
        <f t="shared" ref="AR19" ca="1" si="560">SUBSTITUTE(SUBSTITUTE(SUBSTITUTE(SUBSTITUTE(SUBSTITUTE(LOWER(IF(LEFT(AR18,3)="Box","",TRIM(AR18))),"randomizer","")," ",""),"'","")," ",""),"-","")</f>
        <v>cavalry</v>
      </c>
      <c r="AS19" t="str">
        <f t="shared" ref="AS19" ca="1" si="561">SUBSTITUTE(SUBSTITUTE(SUBSTITUTE(SUBSTITUTE(SUBSTITUTE(LOWER(IF(LEFT(AS18,3)="Box","",TRIM(AS18))),"randomizer","")," ",""),"'","")," ",""),"-","")</f>
        <v>coven</v>
      </c>
      <c r="AT19" t="str">
        <f t="shared" ref="AT19" ca="1" si="562">SUBSTITUTE(SUBSTITUTE(SUBSTITUTE(SUBSTITUTE(SUBSTITUTE(LOWER(IF(LEFT(AT18,3)="Box","",TRIM(AT18))),"randomizer","")," ",""),"'","")," ",""),"-","")</f>
        <v>falconer</v>
      </c>
      <c r="AU19" t="str">
        <f t="shared" ref="AU19" ca="1" si="563">SUBSTITUTE(SUBSTITUTE(SUBSTITUTE(SUBSTITUTE(SUBSTITUTE(LOWER(IF(LEFT(AU18,3)="Box","",TRIM(AU18))),"randomizer","")," ",""),"'","")," ",""),"-","")</f>
        <v>huntinglodge</v>
      </c>
      <c r="AV19" t="str">
        <f t="shared" ref="AV19" ca="1" si="564">SUBSTITUTE(SUBSTITUTE(SUBSTITUTE(SUBSTITUTE(SUBSTITUTE(LOWER(IF(LEFT(AV18,3)="Box","",TRIM(AV18))),"randomizer","")," ",""),"'","")," ",""),"-","")</f>
        <v>sanctuary</v>
      </c>
      <c r="AW19" t="str">
        <f t="shared" ref="AW19" ca="1" si="565">SUBSTITUTE(SUBSTITUTE(SUBSTITUTE(SUBSTITUTE(SUBSTITUTE(LOWER(IF(LEFT(AW18,3)="Box","",TRIM(AW18))),"randomizer","")," ",""),"'","")," ",""),"-","")</f>
        <v>animalfair</v>
      </c>
      <c r="AX19" t="str">
        <f t="shared" ref="AX19" ca="1" si="566">SUBSTITUTE(SUBSTITUTE(SUBSTITUTE(SUBSTITUTE(SUBSTITUTE(LOWER(IF(LEFT(AX18,3)="Box","",TRIM(AX18))),"randomizer","")," ",""),"'","")," ",""),"-","")</f>
        <v>horse</v>
      </c>
      <c r="AY19" t="str">
        <f t="shared" ref="AY19" ca="1" si="567">SUBSTITUTE(SUBSTITUTE(SUBSTITUTE(SUBSTITUTE(SUBSTITUTE(LOWER(IF(LEFT(AY18,3)="Box","",TRIM(AY18))),"randomizer","")," ",""),"'","")," ",""),"-","")</f>
        <v>underling</v>
      </c>
      <c r="AZ19" t="str">
        <f t="shared" ref="AZ19" ca="1" si="568">SUBSTITUTE(SUBSTITUTE(SUBSTITUTE(SUBSTITUTE(SUBSTITUTE(LOWER(IF(LEFT(AZ18,3)="Box","",TRIM(AZ18))),"randomizer","")," ",""),"'","")," ",""),"-","")</f>
        <v>broker</v>
      </c>
      <c r="BA19" t="str">
        <f t="shared" ref="BA19" ca="1" si="569">SUBSTITUTE(SUBSTITUTE(SUBSTITUTE(SUBSTITUTE(SUBSTITUTE(LOWER(IF(LEFT(BA18,3)="Box","",TRIM(BA18))),"randomizer","")," ",""),"'","")," ",""),"-","")</f>
        <v>carpenter</v>
      </c>
      <c r="BB19" t="str">
        <f t="shared" ref="BB19" ca="1" si="570">SUBSTITUTE(SUBSTITUTE(SUBSTITUTE(SUBSTITUTE(SUBSTITUTE(LOWER(IF(LEFT(BB18,3)="Box","",TRIM(BB18))),"randomizer","")," ",""),"'","")," ",""),"-","")</f>
        <v>galleria</v>
      </c>
      <c r="BC19" t="str">
        <f t="shared" ref="BC19" ca="1" si="571">SUBSTITUTE(SUBSTITUTE(SUBSTITUTE(SUBSTITUTE(SUBSTITUTE(LOWER(IF(LEFT(BC18,3)="Box","",TRIM(BC18))),"randomizer","")," ",""),"'","")," ",""),"-","")</f>
        <v>skirmisher</v>
      </c>
      <c r="BD19" t="str">
        <f t="shared" ref="BD19" ca="1" si="572">SUBSTITUTE(SUBSTITUTE(SUBSTITUTE(SUBSTITUTE(SUBSTITUTE(LOWER(IF(LEFT(BD18,3)="Box","",TRIM(BD18))),"randomizer","")," ",""),"'","")," ",""),"-","")</f>
        <v>specialist</v>
      </c>
      <c r="BE19" t="str">
        <f t="shared" ref="BE19" ca="1" si="573">SUBSTITUTE(SUBSTITUTE(SUBSTITUTE(SUBSTITUTE(SUBSTITUTE(LOWER(IF(LEFT(BE18,3)="Box","",TRIM(BE18))),"randomizer","")," ",""),"'","")," ",""),"-","")</f>
        <v>basilica</v>
      </c>
      <c r="BF19" t="str">
        <f t="shared" ref="BF19" ca="1" si="574">SUBSTITUTE(SUBSTITUTE(SUBSTITUTE(SUBSTITUTE(SUBSTITUTE(LOWER(IF(LEFT(BF18,3)="Box","",TRIM(BF18))),"randomizer","")," ",""),"'","")," ",""),"-","")</f>
        <v>tower</v>
      </c>
      <c r="BG19" t="str">
        <f t="shared" ref="BG19" ca="1" si="575">SUBSTITUTE(SUBSTITUTE(SUBSTITUTE(SUBSTITUTE(SUBSTITUTE(LOWER(IF(LEFT(BG18,3)="Box","",TRIM(BG18))),"randomizer","")," ",""),"'","")," ",""),"-","")</f>
        <v>triumphalarch</v>
      </c>
      <c r="BH19" t="str">
        <f t="shared" ref="BH19" ca="1" si="576">SUBSTITUTE(SUBSTITUTE(SUBSTITUTE(SUBSTITUTE(SUBSTITUTE(LOWER(IF(LEFT(BH18,3)="Box","",TRIM(BH18))),"randomizer","")," ",""),"'","")," ",""),"-","")</f>
        <v>greed</v>
      </c>
      <c r="BI19" t="str">
        <f t="shared" ref="BI19" ca="1" si="577">SUBSTITUTE(SUBSTITUTE(SUBSTITUTE(SUBSTITUTE(SUBSTITUTE(LOWER(IF(LEFT(BI18,3)="Box","",TRIM(BI18))),"randomizer","")," ",""),"'","")," ",""),"-","")</f>
        <v>lostinthewoods</v>
      </c>
      <c r="BJ19" t="str">
        <f t="shared" ref="BJ19" ca="1" si="578">SUBSTITUTE(SUBSTITUTE(SUBSTITUTE(SUBSTITUTE(SUBSTITUTE(LOWER(IF(LEFT(BJ18,3)="Box","",TRIM(BJ18))),"randomizer","")," ",""),"'","")," ",""),"-","")</f>
        <v>key</v>
      </c>
      <c r="BK19" t="str">
        <f t="shared" ref="BK19" ca="1" si="579">SUBSTITUTE(SUBSTITUTE(SUBSTITUTE(SUBSTITUTE(SUBSTITUTE(LOWER(IF(LEFT(BK18,3)="Box","",TRIM(BK18))),"randomizer","")," ",""),"'","")," ",""),"-","")</f>
        <v>lantern</v>
      </c>
      <c r="BL19" t="str">
        <f t="shared" ref="BL19" ca="1" si="580">SUBSTITUTE(SUBSTITUTE(SUBSTITUTE(SUBSTITUTE(SUBSTITUTE(LOWER(IF(LEFT(BL18,3)="Box","",TRIM(BL18))),"randomizer","")," ",""),"'","")," ",""),"-","")</f>
        <v/>
      </c>
      <c r="BM19" t="str">
        <f t="shared" ref="BM19" ca="1" si="581">SUBSTITUTE(SUBSTITUTE(SUBSTITUTE(SUBSTITUTE(SUBSTITUTE(LOWER(IF(LEFT(BM18,3)="Box","",TRIM(BM18))),"randomizer","")," ",""),"'","")," ",""),"-","")</f>
        <v/>
      </c>
      <c r="BN19" t="str">
        <f t="shared" ref="BN19" ca="1" si="582">SUBSTITUTE(SUBSTITUTE(SUBSTITUTE(SUBSTITUTE(SUBSTITUTE(LOWER(IF(LEFT(BN18,3)="Box","",TRIM(BN18))),"randomizer","")," ",""),"'","")," ",""),"-","")</f>
        <v/>
      </c>
      <c r="BO19" t="str">
        <f t="shared" ref="BO19" ca="1" si="583">SUBSTITUTE(SUBSTITUTE(SUBSTITUTE(SUBSTITUTE(SUBSTITUTE(LOWER(IF(LEFT(BO18,3)="Box","",TRIM(BO18))),"randomizer","")," ",""),"'","")," ",""),"-","")</f>
        <v/>
      </c>
      <c r="BP19" t="str">
        <f t="shared" ref="BP19" ca="1" si="584">SUBSTITUTE(SUBSTITUTE(SUBSTITUTE(SUBSTITUTE(SUBSTITUTE(LOWER(IF(LEFT(BP18,3)="Box","",TRIM(BP18))),"randomizer","")," ",""),"'","")," ",""),"-","")</f>
        <v/>
      </c>
      <c r="BQ19" t="str">
        <f t="shared" ref="BQ19" ca="1" si="585">SUBSTITUTE(SUBSTITUTE(SUBSTITUTE(SUBSTITUTE(SUBSTITUTE(LOWER(IF(LEFT(BQ18,3)="Box","",TRIM(BQ18))),"randomizer","")," ",""),"'","")," ",""),"-","")</f>
        <v/>
      </c>
      <c r="BR19" t="str">
        <f t="shared" ref="BR19" ca="1" si="586">SUBSTITUTE(SUBSTITUTE(SUBSTITUTE(SUBSTITUTE(SUBSTITUTE(LOWER(IF(LEFT(BR18,3)="Box","",TRIM(BR18))),"randomizer","")," ",""),"'","")," ",""),"-","")</f>
        <v/>
      </c>
      <c r="BS19" t="str">
        <f t="shared" ref="BS19" ca="1" si="587">SUBSTITUTE(SUBSTITUTE(SUBSTITUTE(SUBSTITUTE(SUBSTITUTE(LOWER(IF(LEFT(BS18,3)="Box","",TRIM(BS18))),"randomizer","")," ",""),"'","")," ",""),"-","")</f>
        <v/>
      </c>
      <c r="BT19" t="str">
        <f t="shared" ref="BT19" ca="1" si="588">SUBSTITUTE(SUBSTITUTE(SUBSTITUTE(SUBSTITUTE(SUBSTITUTE(LOWER(IF(LEFT(BT18,3)="Box","",TRIM(BT18))),"randomizer","")," ",""),"'","")," ",""),"-","")</f>
        <v/>
      </c>
      <c r="BU19" t="str">
        <f t="shared" ref="BU19" ca="1" si="589">SUBSTITUTE(SUBSTITUTE(SUBSTITUTE(SUBSTITUTE(SUBSTITUTE(LOWER(IF(LEFT(BU18,3)="Box","",TRIM(BU18))),"randomizer","")," ",""),"'","")," ",""),"-","")</f>
        <v/>
      </c>
      <c r="BV19" t="str">
        <f t="shared" ref="BV19" ca="1" si="590">SUBSTITUTE(SUBSTITUTE(SUBSTITUTE(SUBSTITUTE(SUBSTITUTE(LOWER(IF(LEFT(BV18,3)="Box","",TRIM(BV18))),"randomizer","")," ",""),"'","")," ",""),"-","")</f>
        <v/>
      </c>
      <c r="BW19" t="str">
        <f t="shared" ref="BW19" ca="1" si="591">SUBSTITUTE(SUBSTITUTE(SUBSTITUTE(SUBSTITUTE(SUBSTITUTE(LOWER(IF(LEFT(BW18,3)="Box","",TRIM(BW18))),"randomizer","")," ",""),"'","")," ",""),"-","")</f>
        <v/>
      </c>
      <c r="BX19" t="str">
        <f t="shared" ref="BX19" ca="1" si="592">SUBSTITUTE(SUBSTITUTE(SUBSTITUTE(SUBSTITUTE(SUBSTITUTE(LOWER(IF(LEFT(BX18,3)="Box","",TRIM(BX18))),"randomizer","")," ",""),"'","")," ",""),"-","")</f>
        <v/>
      </c>
      <c r="BY19" t="str">
        <f t="shared" ref="BY19" ca="1" si="593">SUBSTITUTE(SUBSTITUTE(SUBSTITUTE(SUBSTITUTE(SUBSTITUTE(LOWER(IF(LEFT(BY18,3)="Box","",TRIM(BY18))),"randomizer","")," ",""),"'","")," ",""),"-","")</f>
        <v/>
      </c>
      <c r="BZ19" t="str">
        <f t="shared" ref="BZ19" ca="1" si="594">SUBSTITUTE(SUBSTITUTE(SUBSTITUTE(SUBSTITUTE(SUBSTITUTE(LOWER(IF(LEFT(BZ18,3)="Box","",TRIM(BZ18))),"randomizer","")," ",""),"'","")," ",""),"-","")</f>
        <v/>
      </c>
    </row>
    <row r="20" spans="3:78" x14ac:dyDescent="0.25">
      <c r="C20">
        <f t="shared" si="0"/>
        <v>1</v>
      </c>
      <c r="E20" t="str">
        <f ca="1">OFFSET($G$179,SUM(C$2:C20)-1,0)</f>
        <v>Colin Throm</v>
      </c>
      <c r="F20" t="str">
        <f ca="1">IF(OFFSET($G$179,SUM($C$2:$C20)-1,COLUMNS($E20:F20)+1)=0,"",OFFSET($G$179,SUM($C$2:$C20)-1,COLUMNS($E20:F20)+1))</f>
        <v>Hoard</v>
      </c>
      <c r="G20" t="str">
        <f ca="1">IF(OFFSET($G$179,SUM($C$2:$C20)-1,COLUMNS($E20:G20)+1)=0,"",OFFSET($G$179,SUM($C$2:$C20)-1,COLUMNS($E20:G20)+1))</f>
        <v/>
      </c>
      <c r="H20" t="str">
        <f ca="1">IF(OFFSET($G$179,SUM($C$2:$C20)-1,COLUMNS($E20:H20)+1)=0,"",OFFSET($G$179,SUM($C$2:$C20)-1,COLUMNS($E20:H20)+1))</f>
        <v/>
      </c>
      <c r="I20" t="str">
        <f ca="1">IF(OFFSET($G$179,SUM($C$2:$C20)-1,COLUMNS($E20:I20)+1)=0,"",OFFSET($G$179,SUM($C$2:$C20)-1,COLUMNS($E20:I20)+1))</f>
        <v/>
      </c>
      <c r="J20" t="str">
        <f ca="1">IF(OFFSET($G$179,SUM($C$2:$C20)-1,COLUMNS($E20:J20)+1)=0,"",OFFSET($G$179,SUM($C$2:$C20)-1,COLUMNS($E20:J20)+1))</f>
        <v/>
      </c>
      <c r="K20" t="str">
        <f ca="1">IF(OFFSET($G$179,SUM($C$2:$C20)-1,COLUMNS($E20:K20)+1)=0,"",OFFSET($G$179,SUM($C$2:$C20)-1,COLUMNS($E20:K20)+1))</f>
        <v/>
      </c>
      <c r="L20" t="str">
        <f ca="1">IF(OFFSET($G$179,SUM($C$2:$C20)-1,COLUMNS($E20:L20)+1)=0,"",OFFSET($G$179,SUM($C$2:$C20)-1,COLUMNS($E20:L20)+1))</f>
        <v/>
      </c>
      <c r="M20" t="str">
        <f ca="1">IF(OFFSET($G$179,SUM($C$2:$C20)-1,COLUMNS($E20:M20)+1)=0,"",OFFSET($G$179,SUM($C$2:$C20)-1,COLUMNS($E20:M20)+1))</f>
        <v/>
      </c>
      <c r="N20" t="str">
        <f ca="1">IF(OFFSET($G$179,SUM($C$2:$C20)-1,COLUMNS($E20:N20)+1)=0,"",OFFSET($G$179,SUM($C$2:$C20)-1,COLUMNS($E20:N20)+1))</f>
        <v/>
      </c>
      <c r="O20" t="str">
        <f ca="1">IF(OFFSET($G$179,SUM($C$2:$C20)-1,COLUMNS($E20:O20)+1)=0,"",OFFSET($G$179,SUM($C$2:$C20)-1,COLUMNS($E20:O20)+1))</f>
        <v/>
      </c>
      <c r="P20" t="str">
        <f ca="1">IF(OFFSET($G$179,SUM($C$2:$C20)-1,COLUMNS($E20:P20)+1)=0,"",OFFSET($G$179,SUM($C$2:$C20)-1,COLUMNS($E20:P20)+1))</f>
        <v/>
      </c>
      <c r="Q20" t="str">
        <f ca="1">IF(OFFSET($G$179,SUM($C$2:$C20)-1,COLUMNS($E20:Q20)+1)=0,"",OFFSET($G$179,SUM($C$2:$C20)-1,COLUMNS($E20:Q20)+1))</f>
        <v/>
      </c>
      <c r="R20" t="str">
        <f ca="1">IF(OFFSET($G$179,SUM($C$2:$C20)-1,COLUMNS($E20:R20)+1)=0,"",OFFSET($G$179,SUM($C$2:$C20)-1,COLUMNS($E20:R20)+1))</f>
        <v/>
      </c>
      <c r="S20" t="str">
        <f ca="1">IF(OFFSET($G$179,SUM($C$2:$C20)-1,COLUMNS($E20:S20)+1)=0,"",OFFSET($G$179,SUM($C$2:$C20)-1,COLUMNS($E20:S20)+1))</f>
        <v/>
      </c>
      <c r="T20" t="str">
        <f ca="1">IF(OFFSET($G$179,SUM($C$2:$C20)-1,COLUMNS($E20:T20)+1)=0,"",OFFSET($G$179,SUM($C$2:$C20)-1,COLUMNS($E20:T20)+1))</f>
        <v/>
      </c>
      <c r="U20" t="str">
        <f ca="1">IF(OFFSET($G$179,SUM($C$2:$C20)-1,COLUMNS($E20:U20)+1)=0,"",OFFSET($G$179,SUM($C$2:$C20)-1,COLUMNS($E20:U20)+1))</f>
        <v/>
      </c>
      <c r="V20" t="str">
        <f ca="1">IF(OFFSET($G$179,SUM($C$2:$C20)-1,COLUMNS($E20:V20)+1)=0,"",OFFSET($G$179,SUM($C$2:$C20)-1,COLUMNS($E20:V20)+1))</f>
        <v/>
      </c>
      <c r="W20" t="str">
        <f ca="1">IF(OFFSET($G$179,SUM($C$2:$C20)-1,COLUMNS($E20:W20)+1)=0,"",OFFSET($G$179,SUM($C$2:$C20)-1,COLUMNS($E20:W20)+1))</f>
        <v/>
      </c>
      <c r="X20" t="str">
        <f ca="1">IF(OFFSET($G$179,SUM($C$2:$C20)-1,COLUMNS($E20:X20)+1)=0,"",OFFSET($G$179,SUM($C$2:$C20)-1,COLUMNS($E20:X20)+1))</f>
        <v/>
      </c>
      <c r="Y20" t="str">
        <f ca="1">IF(OFFSET($G$179,SUM($C$2:$C20)-1,COLUMNS($E20:Y20)+1)=0,"",OFFSET($G$179,SUM($C$2:$C20)-1,COLUMNS($E20:Y20)+1))</f>
        <v/>
      </c>
      <c r="Z20" t="str">
        <f ca="1">IF(OFFSET($G$179,SUM($C$2:$C20)-1,COLUMNS($E20:Z20)+1)=0,"",OFFSET($G$179,SUM($C$2:$C20)-1,COLUMNS($E20:Z20)+1))</f>
        <v/>
      </c>
      <c r="AA20" t="str">
        <f ca="1">IF(OFFSET($G$179,SUM($C$2:$C20)-1,COLUMNS($E20:AA20)+1)=0,"",OFFSET($G$179,SUM($C$2:$C20)-1,COLUMNS($E20:AA20)+1))</f>
        <v/>
      </c>
      <c r="AB20" t="str">
        <f ca="1">IF(OFFSET($G$179,SUM($C$2:$C20)-1,COLUMNS($E20:AB20)+1)=0,"",OFFSET($G$179,SUM($C$2:$C20)-1,COLUMNS($E20:AB20)+1))</f>
        <v/>
      </c>
      <c r="AC20" t="str">
        <f ca="1">IF(OFFSET($G$179,SUM($C$2:$C20)-1,COLUMNS($E20:AC20)+1)=0,"",OFFSET($G$179,SUM($C$2:$C20)-1,COLUMNS($E20:AC20)+1))</f>
        <v/>
      </c>
      <c r="AD20" t="str">
        <f ca="1">IF(OFFSET($G$179,SUM($C$2:$C20)-1,COLUMNS($E20:AD20)+1)=0,"",OFFSET($G$179,SUM($C$2:$C20)-1,COLUMNS($E20:AD20)+1))</f>
        <v/>
      </c>
      <c r="AE20" t="str">
        <f ca="1">IF(OFFSET($G$179,SUM($C$2:$C20)-1,COLUMNS($E20:AE20)+1)=0,"",OFFSET($G$179,SUM($C$2:$C20)-1,COLUMNS($E20:AE20)+1))</f>
        <v/>
      </c>
      <c r="AF20" t="str">
        <f ca="1">IF(OFFSET($G$179,SUM($C$2:$C20)-1,COLUMNS($E20:AF20)+1)=0,"",OFFSET($G$179,SUM($C$2:$C20)-1,COLUMNS($E20:AF20)+1))</f>
        <v/>
      </c>
      <c r="AG20" t="str">
        <f ca="1">IF(OFFSET($G$179,SUM($C$2:$C20)-1,COLUMNS($E20:AG20)+1)=0,"",OFFSET($G$179,SUM($C$2:$C20)-1,COLUMNS($E20:AG20)+1))</f>
        <v/>
      </c>
      <c r="AH20" t="str">
        <f ca="1">IF(OFFSET($G$179,SUM($C$2:$C20)-1,COLUMNS($E20:AH20)+1)=0,"",OFFSET($G$179,SUM($C$2:$C20)-1,COLUMNS($E20:AH20)+1))</f>
        <v/>
      </c>
      <c r="AI20" t="str">
        <f ca="1">IF(OFFSET($G$179,SUM($C$2:$C20)-1,COLUMNS($E20:AI20)+1)=0,"",OFFSET($G$179,SUM($C$2:$C20)-1,COLUMNS($E20:AI20)+1))</f>
        <v/>
      </c>
      <c r="AJ20" t="str">
        <f ca="1">IF(OFFSET($G$179,SUM($C$2:$C20)-1,COLUMNS($E20:AJ20)+1)=0,"",OFFSET($G$179,SUM($C$2:$C20)-1,COLUMNS($E20:AJ20)+1))</f>
        <v/>
      </c>
      <c r="AK20" t="str">
        <f ca="1">IF(OFFSET($G$179,SUM($C$2:$C20)-1,COLUMNS($E20:AK20)+1)=0,"",OFFSET($G$179,SUM($C$2:$C20)-1,COLUMNS($E20:AK20)+1))</f>
        <v/>
      </c>
      <c r="AL20" t="str">
        <f ca="1">IF(OFFSET($G$179,SUM($C$2:$C20)-1,COLUMNS($E20:AL20)+1)=0,"",OFFSET($G$179,SUM($C$2:$C20)-1,COLUMNS($E20:AL20)+1))</f>
        <v/>
      </c>
      <c r="AM20" t="str">
        <f ca="1">IF(OFFSET($G$179,SUM($C$2:$C20)-1,COLUMNS($E20:AM20)+1)=0,"",OFFSET($G$179,SUM($C$2:$C20)-1,COLUMNS($E20:AM20)+1))</f>
        <v/>
      </c>
      <c r="AN20" t="str">
        <f ca="1">IF(OFFSET($G$179,SUM($C$2:$C20)-1,COLUMNS($E20:AN20)+1)=0,"",OFFSET($G$179,SUM($C$2:$C20)-1,COLUMNS($E20:AN20)+1))</f>
        <v/>
      </c>
      <c r="AO20" t="str">
        <f ca="1">IF(OFFSET($G$179,SUM($C$2:$C20)-1,COLUMNS($E20:AO20)+1)=0,"",OFFSET($G$179,SUM($C$2:$C20)-1,COLUMNS($E20:AO20)+1))</f>
        <v/>
      </c>
      <c r="AP20" t="str">
        <f ca="1">IF(OFFSET($G$179,SUM($C$2:$C20)-1,COLUMNS($E20:AP20)+1)=0,"",OFFSET($G$179,SUM($C$2:$C20)-1,COLUMNS($E20:AP20)+1))</f>
        <v/>
      </c>
      <c r="AQ20" t="str">
        <f ca="1">IF(OFFSET($G$179,SUM($C$2:$C20)-1,COLUMNS($E20:AQ20)+1)=0,"",OFFSET($G$179,SUM($C$2:$C20)-1,COLUMNS($E20:AQ20)+1))</f>
        <v/>
      </c>
      <c r="AR20" t="str">
        <f ca="1">IF(OFFSET($G$179,SUM($C$2:$C20)-1,COLUMNS($E20:AR20)+1)=0,"",OFFSET($G$179,SUM($C$2:$C20)-1,COLUMNS($E20:AR20)+1))</f>
        <v/>
      </c>
      <c r="AS20" t="str">
        <f ca="1">IF(OFFSET($G$179,SUM($C$2:$C20)-1,COLUMNS($E20:AS20)+1)=0,"",OFFSET($G$179,SUM($C$2:$C20)-1,COLUMNS($E20:AS20)+1))</f>
        <v/>
      </c>
      <c r="AT20" t="str">
        <f ca="1">IF(OFFSET($G$179,SUM($C$2:$C20)-1,COLUMNS($E20:AT20)+1)=0,"",OFFSET($G$179,SUM($C$2:$C20)-1,COLUMNS($E20:AT20)+1))</f>
        <v/>
      </c>
      <c r="AU20" t="str">
        <f ca="1">IF(OFFSET($G$179,SUM($C$2:$C20)-1,COLUMNS($E20:AU20)+1)=0,"",OFFSET($G$179,SUM($C$2:$C20)-1,COLUMNS($E20:AU20)+1))</f>
        <v/>
      </c>
      <c r="AV20" t="str">
        <f ca="1">IF(OFFSET($G$179,SUM($C$2:$C20)-1,COLUMNS($E20:AV20)+1)=0,"",OFFSET($G$179,SUM($C$2:$C20)-1,COLUMNS($E20:AV20)+1))</f>
        <v/>
      </c>
      <c r="AW20" t="str">
        <f ca="1">IF(OFFSET($G$179,SUM($C$2:$C20)-1,COLUMNS($E20:AW20)+1)=0,"",OFFSET($G$179,SUM($C$2:$C20)-1,COLUMNS($E20:AW20)+1))</f>
        <v/>
      </c>
      <c r="AX20" t="str">
        <f ca="1">IF(OFFSET($G$179,SUM($C$2:$C20)-1,COLUMNS($E20:AX20)+1)=0,"",OFFSET($G$179,SUM($C$2:$C20)-1,COLUMNS($E20:AX20)+1))</f>
        <v/>
      </c>
      <c r="AY20" t="str">
        <f ca="1">IF(OFFSET($G$179,SUM($C$2:$C20)-1,COLUMNS($E20:AY20)+1)=0,"",OFFSET($G$179,SUM($C$2:$C20)-1,COLUMNS($E20:AY20)+1))</f>
        <v/>
      </c>
      <c r="AZ20" t="str">
        <f ca="1">IF(OFFSET($G$179,SUM($C$2:$C20)-1,COLUMNS($E20:AZ20)+1)=0,"",OFFSET($G$179,SUM($C$2:$C20)-1,COLUMNS($E20:AZ20)+1))</f>
        <v/>
      </c>
      <c r="BA20" t="str">
        <f ca="1">IF(OFFSET($G$179,SUM($C$2:$C20)-1,COLUMNS($E20:BA20)+1)=0,"",OFFSET($G$179,SUM($C$2:$C20)-1,COLUMNS($E20:BA20)+1))</f>
        <v/>
      </c>
      <c r="BB20" t="str">
        <f ca="1">IF(OFFSET($G$179,SUM($C$2:$C20)-1,COLUMNS($E20:BB20)+1)=0,"",OFFSET($G$179,SUM($C$2:$C20)-1,COLUMNS($E20:BB20)+1))</f>
        <v/>
      </c>
      <c r="BC20" t="str">
        <f ca="1">IF(OFFSET($G$179,SUM($C$2:$C20)-1,COLUMNS($E20:BC20)+1)=0,"",OFFSET($G$179,SUM($C$2:$C20)-1,COLUMNS($E20:BC20)+1))</f>
        <v/>
      </c>
      <c r="BD20" t="str">
        <f ca="1">IF(OFFSET($G$179,SUM($C$2:$C20)-1,COLUMNS($E20:BD20)+1)=0,"",OFFSET($G$179,SUM($C$2:$C20)-1,COLUMNS($E20:BD20)+1))</f>
        <v/>
      </c>
      <c r="BE20" t="str">
        <f ca="1">IF(OFFSET($G$179,SUM($C$2:$C20)-1,COLUMNS($E20:BE20)+1)=0,"",OFFSET($G$179,SUM($C$2:$C20)-1,COLUMNS($E20:BE20)+1))</f>
        <v/>
      </c>
      <c r="BF20" t="str">
        <f ca="1">IF(OFFSET($G$179,SUM($C$2:$C20)-1,COLUMNS($E20:BF20)+1)=0,"",OFFSET($G$179,SUM($C$2:$C20)-1,COLUMNS($E20:BF20)+1))</f>
        <v/>
      </c>
      <c r="BG20" t="str">
        <f ca="1">IF(OFFSET($G$179,SUM($C$2:$C20)-1,COLUMNS($E20:BG20)+1)=0,"",OFFSET($G$179,SUM($C$2:$C20)-1,COLUMNS($E20:BG20)+1))</f>
        <v/>
      </c>
      <c r="BH20" t="str">
        <f ca="1">IF(OFFSET($G$179,SUM($C$2:$C20)-1,COLUMNS($E20:BH20)+1)=0,"",OFFSET($G$179,SUM($C$2:$C20)-1,COLUMNS($E20:BH20)+1))</f>
        <v/>
      </c>
      <c r="BI20" t="str">
        <f ca="1">IF(OFFSET($G$179,SUM($C$2:$C20)-1,COLUMNS($E20:BI20)+1)=0,"",OFFSET($G$179,SUM($C$2:$C20)-1,COLUMNS($E20:BI20)+1))</f>
        <v/>
      </c>
      <c r="BJ20" t="str">
        <f ca="1">IF(OFFSET($G$179,SUM($C$2:$C20)-1,COLUMNS($E20:BJ20)+1)=0,"",OFFSET($G$179,SUM($C$2:$C20)-1,COLUMNS($E20:BJ20)+1))</f>
        <v/>
      </c>
      <c r="BK20" t="str">
        <f ca="1">IF(OFFSET($G$179,SUM($C$2:$C20)-1,COLUMNS($E20:BK20)+1)=0,"",OFFSET($G$179,SUM($C$2:$C20)-1,COLUMNS($E20:BK20)+1))</f>
        <v/>
      </c>
      <c r="BL20" t="str">
        <f ca="1">IF(OFFSET($G$179,SUM($C$2:$C20)-1,COLUMNS($E20:BL20)+1)=0,"",OFFSET($G$179,SUM($C$2:$C20)-1,COLUMNS($E20:BL20)+1))</f>
        <v/>
      </c>
      <c r="BM20" t="str">
        <f ca="1">IF(OFFSET($G$179,SUM($C$2:$C20)-1,COLUMNS($E20:BM20)+1)=0,"",OFFSET($G$179,SUM($C$2:$C20)-1,COLUMNS($E20:BM20)+1))</f>
        <v/>
      </c>
      <c r="BN20" t="str">
        <f ca="1">IF(OFFSET($G$179,SUM($C$2:$C20)-1,COLUMNS($E20:BN20)+1)=0,"",OFFSET($G$179,SUM($C$2:$C20)-1,COLUMNS($E20:BN20)+1))</f>
        <v/>
      </c>
      <c r="BO20" t="str">
        <f ca="1">IF(OFFSET($G$179,SUM($C$2:$C20)-1,COLUMNS($E20:BO20)+1)=0,"",OFFSET($G$179,SUM($C$2:$C20)-1,COLUMNS($E20:BO20)+1))</f>
        <v/>
      </c>
      <c r="BP20" t="str">
        <f ca="1">IF(OFFSET($G$179,SUM($C$2:$C20)-1,COLUMNS($E20:BP20)+1)=0,"",OFFSET($G$179,SUM($C$2:$C20)-1,COLUMNS($E20:BP20)+1))</f>
        <v/>
      </c>
      <c r="BQ20" t="str">
        <f ca="1">IF(OFFSET($G$179,SUM($C$2:$C20)-1,COLUMNS($E20:BQ20)+1)=0,"",OFFSET($G$179,SUM($C$2:$C20)-1,COLUMNS($E20:BQ20)+1))</f>
        <v/>
      </c>
      <c r="BR20" t="str">
        <f ca="1">IF(OFFSET($G$179,SUM($C$2:$C20)-1,COLUMNS($E20:BR20)+1)=0,"",OFFSET($G$179,SUM($C$2:$C20)-1,COLUMNS($E20:BR20)+1))</f>
        <v/>
      </c>
      <c r="BS20" t="str">
        <f ca="1">IF(OFFSET($G$179,SUM($C$2:$C20)-1,COLUMNS($E20:BS20)+1)=0,"",OFFSET($G$179,SUM($C$2:$C20)-1,COLUMNS($E20:BS20)+1))</f>
        <v/>
      </c>
      <c r="BT20" t="str">
        <f ca="1">IF(OFFSET($G$179,SUM($C$2:$C20)-1,COLUMNS($E20:BT20)+1)=0,"",OFFSET($G$179,SUM($C$2:$C20)-1,COLUMNS($E20:BT20)+1))</f>
        <v/>
      </c>
      <c r="BU20" t="str">
        <f ca="1">IF(OFFSET($G$179,SUM($C$2:$C20)-1,COLUMNS($E20:BU20)+1)=0,"",OFFSET($G$179,SUM($C$2:$C20)-1,COLUMNS($E20:BU20)+1))</f>
        <v/>
      </c>
      <c r="BV20" t="str">
        <f ca="1">IF(OFFSET($G$179,SUM($C$2:$C20)-1,COLUMNS($E20:BV20)+1)=0,"",OFFSET($G$179,SUM($C$2:$C20)-1,COLUMNS($E20:BV20)+1))</f>
        <v/>
      </c>
      <c r="BW20" t="str">
        <f ca="1">IF(OFFSET($G$179,SUM($C$2:$C20)-1,COLUMNS($E20:BW20)+1)=0,"",OFFSET($G$179,SUM($C$2:$C20)-1,COLUMNS($E20:BW20)+1))</f>
        <v/>
      </c>
      <c r="BX20" t="str">
        <f ca="1">IF(OFFSET($G$179,SUM($C$2:$C20)-1,COLUMNS($E20:BX20)+1)=0,"",OFFSET($G$179,SUM($C$2:$C20)-1,COLUMNS($E20:BX20)+1))</f>
        <v/>
      </c>
      <c r="BY20" t="str">
        <f ca="1">IF(OFFSET($G$179,SUM($C$2:$C20)-1,COLUMNS($E20:BY20)+1)=0,"",OFFSET($G$179,SUM($C$2:$C20)-1,COLUMNS($E20:BY20)+1))</f>
        <v/>
      </c>
      <c r="BZ20" t="str">
        <f ca="1">IF(OFFSET($G$179,SUM($C$2:$C20)-1,COLUMNS($E20:BZ20)+1)=0,"",OFFSET($G$179,SUM($C$2:$C20)-1,COLUMNS($E20:BZ20)+1))</f>
        <v/>
      </c>
    </row>
    <row r="21" spans="3:78" x14ac:dyDescent="0.25">
      <c r="C21">
        <f t="shared" si="0"/>
        <v>0</v>
      </c>
      <c r="E21" t="str">
        <f t="shared" ref="E21" ca="1" si="595">E20</f>
        <v>Colin Throm</v>
      </c>
      <c r="F21" t="str">
        <f t="shared" ref="F21" ca="1" si="596">SUBSTITUTE(SUBSTITUTE(SUBSTITUTE(SUBSTITUTE(SUBSTITUTE(LOWER(IF(LEFT(F20,3)="Box","",TRIM(F20))),"randomizer","")," ",""),"'","")," ",""),"-","")</f>
        <v>hoard</v>
      </c>
      <c r="G21" t="str">
        <f t="shared" ref="G21" ca="1" si="597">SUBSTITUTE(SUBSTITUTE(SUBSTITUTE(SUBSTITUTE(SUBSTITUTE(LOWER(IF(LEFT(G20,3)="Box","",TRIM(G20))),"randomizer","")," ",""),"'","")," ",""),"-","")</f>
        <v/>
      </c>
      <c r="H21" t="str">
        <f t="shared" ref="H21" ca="1" si="598">SUBSTITUTE(SUBSTITUTE(SUBSTITUTE(SUBSTITUTE(SUBSTITUTE(LOWER(IF(LEFT(H20,3)="Box","",TRIM(H20))),"randomizer","")," ",""),"'","")," ",""),"-","")</f>
        <v/>
      </c>
      <c r="I21" t="str">
        <f t="shared" ref="I21" ca="1" si="599">SUBSTITUTE(SUBSTITUTE(SUBSTITUTE(SUBSTITUTE(SUBSTITUTE(LOWER(IF(LEFT(I20,3)="Box","",TRIM(I20))),"randomizer","")," ",""),"'","")," ",""),"-","")</f>
        <v/>
      </c>
      <c r="J21" t="str">
        <f t="shared" ref="J21" ca="1" si="600">SUBSTITUTE(SUBSTITUTE(SUBSTITUTE(SUBSTITUTE(SUBSTITUTE(LOWER(IF(LEFT(J20,3)="Box","",TRIM(J20))),"randomizer","")," ",""),"'","")," ",""),"-","")</f>
        <v/>
      </c>
      <c r="K21" t="str">
        <f t="shared" ref="K21" ca="1" si="601">SUBSTITUTE(SUBSTITUTE(SUBSTITUTE(SUBSTITUTE(SUBSTITUTE(LOWER(IF(LEFT(K20,3)="Box","",TRIM(K20))),"randomizer","")," ",""),"'","")," ",""),"-","")</f>
        <v/>
      </c>
      <c r="L21" t="str">
        <f t="shared" ref="L21" ca="1" si="602">SUBSTITUTE(SUBSTITUTE(SUBSTITUTE(SUBSTITUTE(SUBSTITUTE(LOWER(IF(LEFT(L20,3)="Box","",TRIM(L20))),"randomizer","")," ",""),"'","")," ",""),"-","")</f>
        <v/>
      </c>
      <c r="M21" t="str">
        <f t="shared" ref="M21" ca="1" si="603">SUBSTITUTE(SUBSTITUTE(SUBSTITUTE(SUBSTITUTE(SUBSTITUTE(LOWER(IF(LEFT(M20,3)="Box","",TRIM(M20))),"randomizer","")," ",""),"'","")," ",""),"-","")</f>
        <v/>
      </c>
      <c r="N21" t="str">
        <f t="shared" ref="N21" ca="1" si="604">SUBSTITUTE(SUBSTITUTE(SUBSTITUTE(SUBSTITUTE(SUBSTITUTE(LOWER(IF(LEFT(N20,3)="Box","",TRIM(N20))),"randomizer","")," ",""),"'","")," ",""),"-","")</f>
        <v/>
      </c>
      <c r="O21" t="str">
        <f t="shared" ref="O21" ca="1" si="605">SUBSTITUTE(SUBSTITUTE(SUBSTITUTE(SUBSTITUTE(SUBSTITUTE(LOWER(IF(LEFT(O20,3)="Box","",TRIM(O20))),"randomizer","")," ",""),"'","")," ",""),"-","")</f>
        <v/>
      </c>
      <c r="P21" t="str">
        <f t="shared" ref="P21" ca="1" si="606">SUBSTITUTE(SUBSTITUTE(SUBSTITUTE(SUBSTITUTE(SUBSTITUTE(LOWER(IF(LEFT(P20,3)="Box","",TRIM(P20))),"randomizer","")," ",""),"'","")," ",""),"-","")</f>
        <v/>
      </c>
      <c r="Q21" t="str">
        <f t="shared" ref="Q21" ca="1" si="607">SUBSTITUTE(SUBSTITUTE(SUBSTITUTE(SUBSTITUTE(SUBSTITUTE(LOWER(IF(LEFT(Q20,3)="Box","",TRIM(Q20))),"randomizer","")," ",""),"'","")," ",""),"-","")</f>
        <v/>
      </c>
      <c r="R21" t="str">
        <f t="shared" ref="R21" ca="1" si="608">SUBSTITUTE(SUBSTITUTE(SUBSTITUTE(SUBSTITUTE(SUBSTITUTE(LOWER(IF(LEFT(R20,3)="Box","",TRIM(R20))),"randomizer","")," ",""),"'","")," ",""),"-","")</f>
        <v/>
      </c>
      <c r="S21" t="str">
        <f t="shared" ref="S21" ca="1" si="609">SUBSTITUTE(SUBSTITUTE(SUBSTITUTE(SUBSTITUTE(SUBSTITUTE(LOWER(IF(LEFT(S20,3)="Box","",TRIM(S20))),"randomizer","")," ",""),"'","")," ",""),"-","")</f>
        <v/>
      </c>
      <c r="T21" t="str">
        <f t="shared" ref="T21" ca="1" si="610">SUBSTITUTE(SUBSTITUTE(SUBSTITUTE(SUBSTITUTE(SUBSTITUTE(LOWER(IF(LEFT(T20,3)="Box","",TRIM(T20))),"randomizer","")," ",""),"'","")," ",""),"-","")</f>
        <v/>
      </c>
      <c r="U21" t="str">
        <f t="shared" ref="U21" ca="1" si="611">SUBSTITUTE(SUBSTITUTE(SUBSTITUTE(SUBSTITUTE(SUBSTITUTE(LOWER(IF(LEFT(U20,3)="Box","",TRIM(U20))),"randomizer","")," ",""),"'","")," ",""),"-","")</f>
        <v/>
      </c>
      <c r="V21" t="str">
        <f t="shared" ref="V21" ca="1" si="612">SUBSTITUTE(SUBSTITUTE(SUBSTITUTE(SUBSTITUTE(SUBSTITUTE(LOWER(IF(LEFT(V20,3)="Box","",TRIM(V20))),"randomizer","")," ",""),"'","")," ",""),"-","")</f>
        <v/>
      </c>
      <c r="W21" t="str">
        <f t="shared" ref="W21" ca="1" si="613">SUBSTITUTE(SUBSTITUTE(SUBSTITUTE(SUBSTITUTE(SUBSTITUTE(LOWER(IF(LEFT(W20,3)="Box","",TRIM(W20))),"randomizer","")," ",""),"'","")," ",""),"-","")</f>
        <v/>
      </c>
      <c r="X21" t="str">
        <f t="shared" ref="X21" ca="1" si="614">SUBSTITUTE(SUBSTITUTE(SUBSTITUTE(SUBSTITUTE(SUBSTITUTE(LOWER(IF(LEFT(X20,3)="Box","",TRIM(X20))),"randomizer","")," ",""),"'","")," ",""),"-","")</f>
        <v/>
      </c>
      <c r="Y21" t="str">
        <f t="shared" ref="Y21" ca="1" si="615">SUBSTITUTE(SUBSTITUTE(SUBSTITUTE(SUBSTITUTE(SUBSTITUTE(LOWER(IF(LEFT(Y20,3)="Box","",TRIM(Y20))),"randomizer","")," ",""),"'","")," ",""),"-","")</f>
        <v/>
      </c>
      <c r="Z21" t="str">
        <f t="shared" ref="Z21" ca="1" si="616">SUBSTITUTE(SUBSTITUTE(SUBSTITUTE(SUBSTITUTE(SUBSTITUTE(LOWER(IF(LEFT(Z20,3)="Box","",TRIM(Z20))),"randomizer","")," ",""),"'","")," ",""),"-","")</f>
        <v/>
      </c>
      <c r="AA21" t="str">
        <f t="shared" ref="AA21" ca="1" si="617">SUBSTITUTE(SUBSTITUTE(SUBSTITUTE(SUBSTITUTE(SUBSTITUTE(LOWER(IF(LEFT(AA20,3)="Box","",TRIM(AA20))),"randomizer","")," ",""),"'","")," ",""),"-","")</f>
        <v/>
      </c>
      <c r="AB21" t="str">
        <f t="shared" ref="AB21" ca="1" si="618">SUBSTITUTE(SUBSTITUTE(SUBSTITUTE(SUBSTITUTE(SUBSTITUTE(LOWER(IF(LEFT(AB20,3)="Box","",TRIM(AB20))),"randomizer","")," ",""),"'","")," ",""),"-","")</f>
        <v/>
      </c>
      <c r="AC21" t="str">
        <f t="shared" ref="AC21" ca="1" si="619">SUBSTITUTE(SUBSTITUTE(SUBSTITUTE(SUBSTITUTE(SUBSTITUTE(LOWER(IF(LEFT(AC20,3)="Box","",TRIM(AC20))),"randomizer","")," ",""),"'","")," ",""),"-","")</f>
        <v/>
      </c>
      <c r="AD21" t="str">
        <f t="shared" ref="AD21" ca="1" si="620">SUBSTITUTE(SUBSTITUTE(SUBSTITUTE(SUBSTITUTE(SUBSTITUTE(LOWER(IF(LEFT(AD20,3)="Box","",TRIM(AD20))),"randomizer","")," ",""),"'","")," ",""),"-","")</f>
        <v/>
      </c>
      <c r="AE21" t="str">
        <f t="shared" ref="AE21" ca="1" si="621">SUBSTITUTE(SUBSTITUTE(SUBSTITUTE(SUBSTITUTE(SUBSTITUTE(LOWER(IF(LEFT(AE20,3)="Box","",TRIM(AE20))),"randomizer","")," ",""),"'","")," ",""),"-","")</f>
        <v/>
      </c>
      <c r="AF21" t="str">
        <f t="shared" ref="AF21" ca="1" si="622">SUBSTITUTE(SUBSTITUTE(SUBSTITUTE(SUBSTITUTE(SUBSTITUTE(LOWER(IF(LEFT(AF20,3)="Box","",TRIM(AF20))),"randomizer","")," ",""),"'","")," ",""),"-","")</f>
        <v/>
      </c>
      <c r="AG21" t="str">
        <f t="shared" ref="AG21" ca="1" si="623">SUBSTITUTE(SUBSTITUTE(SUBSTITUTE(SUBSTITUTE(SUBSTITUTE(LOWER(IF(LEFT(AG20,3)="Box","",TRIM(AG20))),"randomizer","")," ",""),"'","")," ",""),"-","")</f>
        <v/>
      </c>
      <c r="AH21" t="str">
        <f t="shared" ref="AH21" ca="1" si="624">SUBSTITUTE(SUBSTITUTE(SUBSTITUTE(SUBSTITUTE(SUBSTITUTE(LOWER(IF(LEFT(AH20,3)="Box","",TRIM(AH20))),"randomizer","")," ",""),"'","")," ",""),"-","")</f>
        <v/>
      </c>
      <c r="AI21" t="str">
        <f t="shared" ref="AI21" ca="1" si="625">SUBSTITUTE(SUBSTITUTE(SUBSTITUTE(SUBSTITUTE(SUBSTITUTE(LOWER(IF(LEFT(AI20,3)="Box","",TRIM(AI20))),"randomizer","")," ",""),"'","")," ",""),"-","")</f>
        <v/>
      </c>
      <c r="AJ21" t="str">
        <f t="shared" ref="AJ21" ca="1" si="626">SUBSTITUTE(SUBSTITUTE(SUBSTITUTE(SUBSTITUTE(SUBSTITUTE(LOWER(IF(LEFT(AJ20,3)="Box","",TRIM(AJ20))),"randomizer","")," ",""),"'","")," ",""),"-","")</f>
        <v/>
      </c>
      <c r="AK21" t="str">
        <f t="shared" ref="AK21" ca="1" si="627">SUBSTITUTE(SUBSTITUTE(SUBSTITUTE(SUBSTITUTE(SUBSTITUTE(LOWER(IF(LEFT(AK20,3)="Box","",TRIM(AK20))),"randomizer","")," ",""),"'","")," ",""),"-","")</f>
        <v/>
      </c>
      <c r="AL21" t="str">
        <f t="shared" ref="AL21" ca="1" si="628">SUBSTITUTE(SUBSTITUTE(SUBSTITUTE(SUBSTITUTE(SUBSTITUTE(LOWER(IF(LEFT(AL20,3)="Box","",TRIM(AL20))),"randomizer","")," ",""),"'","")," ",""),"-","")</f>
        <v/>
      </c>
      <c r="AM21" t="str">
        <f t="shared" ref="AM21" ca="1" si="629">SUBSTITUTE(SUBSTITUTE(SUBSTITUTE(SUBSTITUTE(SUBSTITUTE(LOWER(IF(LEFT(AM20,3)="Box","",TRIM(AM20))),"randomizer","")," ",""),"'","")," ",""),"-","")</f>
        <v/>
      </c>
      <c r="AN21" t="str">
        <f t="shared" ref="AN21" ca="1" si="630">SUBSTITUTE(SUBSTITUTE(SUBSTITUTE(SUBSTITUTE(SUBSTITUTE(LOWER(IF(LEFT(AN20,3)="Box","",TRIM(AN20))),"randomizer","")," ",""),"'","")," ",""),"-","")</f>
        <v/>
      </c>
      <c r="AO21" t="str">
        <f t="shared" ref="AO21" ca="1" si="631">SUBSTITUTE(SUBSTITUTE(SUBSTITUTE(SUBSTITUTE(SUBSTITUTE(LOWER(IF(LEFT(AO20,3)="Box","",TRIM(AO20))),"randomizer","")," ",""),"'","")," ",""),"-","")</f>
        <v/>
      </c>
      <c r="AP21" t="str">
        <f t="shared" ref="AP21" ca="1" si="632">SUBSTITUTE(SUBSTITUTE(SUBSTITUTE(SUBSTITUTE(SUBSTITUTE(LOWER(IF(LEFT(AP20,3)="Box","",TRIM(AP20))),"randomizer","")," ",""),"'","")," ",""),"-","")</f>
        <v/>
      </c>
      <c r="AQ21" t="str">
        <f t="shared" ref="AQ21" ca="1" si="633">SUBSTITUTE(SUBSTITUTE(SUBSTITUTE(SUBSTITUTE(SUBSTITUTE(LOWER(IF(LEFT(AQ20,3)="Box","",TRIM(AQ20))),"randomizer","")," ",""),"'","")," ",""),"-","")</f>
        <v/>
      </c>
      <c r="AR21" t="str">
        <f t="shared" ref="AR21" ca="1" si="634">SUBSTITUTE(SUBSTITUTE(SUBSTITUTE(SUBSTITUTE(SUBSTITUTE(LOWER(IF(LEFT(AR20,3)="Box","",TRIM(AR20))),"randomizer","")," ",""),"'","")," ",""),"-","")</f>
        <v/>
      </c>
      <c r="AS21" t="str">
        <f t="shared" ref="AS21" ca="1" si="635">SUBSTITUTE(SUBSTITUTE(SUBSTITUTE(SUBSTITUTE(SUBSTITUTE(LOWER(IF(LEFT(AS20,3)="Box","",TRIM(AS20))),"randomizer","")," ",""),"'","")," ",""),"-","")</f>
        <v/>
      </c>
      <c r="AT21" t="str">
        <f t="shared" ref="AT21" ca="1" si="636">SUBSTITUTE(SUBSTITUTE(SUBSTITUTE(SUBSTITUTE(SUBSTITUTE(LOWER(IF(LEFT(AT20,3)="Box","",TRIM(AT20))),"randomizer","")," ",""),"'","")," ",""),"-","")</f>
        <v/>
      </c>
      <c r="AU21" t="str">
        <f t="shared" ref="AU21" ca="1" si="637">SUBSTITUTE(SUBSTITUTE(SUBSTITUTE(SUBSTITUTE(SUBSTITUTE(LOWER(IF(LEFT(AU20,3)="Box","",TRIM(AU20))),"randomizer","")," ",""),"'","")," ",""),"-","")</f>
        <v/>
      </c>
      <c r="AV21" t="str">
        <f t="shared" ref="AV21" ca="1" si="638">SUBSTITUTE(SUBSTITUTE(SUBSTITUTE(SUBSTITUTE(SUBSTITUTE(LOWER(IF(LEFT(AV20,3)="Box","",TRIM(AV20))),"randomizer","")," ",""),"'","")," ",""),"-","")</f>
        <v/>
      </c>
      <c r="AW21" t="str">
        <f t="shared" ref="AW21" ca="1" si="639">SUBSTITUTE(SUBSTITUTE(SUBSTITUTE(SUBSTITUTE(SUBSTITUTE(LOWER(IF(LEFT(AW20,3)="Box","",TRIM(AW20))),"randomizer","")," ",""),"'","")," ",""),"-","")</f>
        <v/>
      </c>
      <c r="AX21" t="str">
        <f t="shared" ref="AX21" ca="1" si="640">SUBSTITUTE(SUBSTITUTE(SUBSTITUTE(SUBSTITUTE(SUBSTITUTE(LOWER(IF(LEFT(AX20,3)="Box","",TRIM(AX20))),"randomizer","")," ",""),"'","")," ",""),"-","")</f>
        <v/>
      </c>
      <c r="AY21" t="str">
        <f t="shared" ref="AY21" ca="1" si="641">SUBSTITUTE(SUBSTITUTE(SUBSTITUTE(SUBSTITUTE(SUBSTITUTE(LOWER(IF(LEFT(AY20,3)="Box","",TRIM(AY20))),"randomizer","")," ",""),"'","")," ",""),"-","")</f>
        <v/>
      </c>
      <c r="AZ21" t="str">
        <f t="shared" ref="AZ21" ca="1" si="642">SUBSTITUTE(SUBSTITUTE(SUBSTITUTE(SUBSTITUTE(SUBSTITUTE(LOWER(IF(LEFT(AZ20,3)="Box","",TRIM(AZ20))),"randomizer","")," ",""),"'","")," ",""),"-","")</f>
        <v/>
      </c>
      <c r="BA21" t="str">
        <f t="shared" ref="BA21" ca="1" si="643">SUBSTITUTE(SUBSTITUTE(SUBSTITUTE(SUBSTITUTE(SUBSTITUTE(LOWER(IF(LEFT(BA20,3)="Box","",TRIM(BA20))),"randomizer","")," ",""),"'","")," ",""),"-","")</f>
        <v/>
      </c>
      <c r="BB21" t="str">
        <f t="shared" ref="BB21" ca="1" si="644">SUBSTITUTE(SUBSTITUTE(SUBSTITUTE(SUBSTITUTE(SUBSTITUTE(LOWER(IF(LEFT(BB20,3)="Box","",TRIM(BB20))),"randomizer","")," ",""),"'","")," ",""),"-","")</f>
        <v/>
      </c>
      <c r="BC21" t="str">
        <f t="shared" ref="BC21" ca="1" si="645">SUBSTITUTE(SUBSTITUTE(SUBSTITUTE(SUBSTITUTE(SUBSTITUTE(LOWER(IF(LEFT(BC20,3)="Box","",TRIM(BC20))),"randomizer","")," ",""),"'","")," ",""),"-","")</f>
        <v/>
      </c>
      <c r="BD21" t="str">
        <f t="shared" ref="BD21" ca="1" si="646">SUBSTITUTE(SUBSTITUTE(SUBSTITUTE(SUBSTITUTE(SUBSTITUTE(LOWER(IF(LEFT(BD20,3)="Box","",TRIM(BD20))),"randomizer","")," ",""),"'","")," ",""),"-","")</f>
        <v/>
      </c>
      <c r="BE21" t="str">
        <f t="shared" ref="BE21" ca="1" si="647">SUBSTITUTE(SUBSTITUTE(SUBSTITUTE(SUBSTITUTE(SUBSTITUTE(LOWER(IF(LEFT(BE20,3)="Box","",TRIM(BE20))),"randomizer","")," ",""),"'","")," ",""),"-","")</f>
        <v/>
      </c>
      <c r="BF21" t="str">
        <f t="shared" ref="BF21" ca="1" si="648">SUBSTITUTE(SUBSTITUTE(SUBSTITUTE(SUBSTITUTE(SUBSTITUTE(LOWER(IF(LEFT(BF20,3)="Box","",TRIM(BF20))),"randomizer","")," ",""),"'","")," ",""),"-","")</f>
        <v/>
      </c>
      <c r="BG21" t="str">
        <f t="shared" ref="BG21" ca="1" si="649">SUBSTITUTE(SUBSTITUTE(SUBSTITUTE(SUBSTITUTE(SUBSTITUTE(LOWER(IF(LEFT(BG20,3)="Box","",TRIM(BG20))),"randomizer","")," ",""),"'","")," ",""),"-","")</f>
        <v/>
      </c>
      <c r="BH21" t="str">
        <f t="shared" ref="BH21" ca="1" si="650">SUBSTITUTE(SUBSTITUTE(SUBSTITUTE(SUBSTITUTE(SUBSTITUTE(LOWER(IF(LEFT(BH20,3)="Box","",TRIM(BH20))),"randomizer","")," ",""),"'","")," ",""),"-","")</f>
        <v/>
      </c>
      <c r="BI21" t="str">
        <f t="shared" ref="BI21" ca="1" si="651">SUBSTITUTE(SUBSTITUTE(SUBSTITUTE(SUBSTITUTE(SUBSTITUTE(LOWER(IF(LEFT(BI20,3)="Box","",TRIM(BI20))),"randomizer","")," ",""),"'","")," ",""),"-","")</f>
        <v/>
      </c>
      <c r="BJ21" t="str">
        <f t="shared" ref="BJ21" ca="1" si="652">SUBSTITUTE(SUBSTITUTE(SUBSTITUTE(SUBSTITUTE(SUBSTITUTE(LOWER(IF(LEFT(BJ20,3)="Box","",TRIM(BJ20))),"randomizer","")," ",""),"'","")," ",""),"-","")</f>
        <v/>
      </c>
      <c r="BK21" t="str">
        <f t="shared" ref="BK21" ca="1" si="653">SUBSTITUTE(SUBSTITUTE(SUBSTITUTE(SUBSTITUTE(SUBSTITUTE(LOWER(IF(LEFT(BK20,3)="Box","",TRIM(BK20))),"randomizer","")," ",""),"'","")," ",""),"-","")</f>
        <v/>
      </c>
      <c r="BL21" t="str">
        <f t="shared" ref="BL21" ca="1" si="654">SUBSTITUTE(SUBSTITUTE(SUBSTITUTE(SUBSTITUTE(SUBSTITUTE(LOWER(IF(LEFT(BL20,3)="Box","",TRIM(BL20))),"randomizer","")," ",""),"'","")," ",""),"-","")</f>
        <v/>
      </c>
      <c r="BM21" t="str">
        <f t="shared" ref="BM21" ca="1" si="655">SUBSTITUTE(SUBSTITUTE(SUBSTITUTE(SUBSTITUTE(SUBSTITUTE(LOWER(IF(LEFT(BM20,3)="Box","",TRIM(BM20))),"randomizer","")," ",""),"'","")," ",""),"-","")</f>
        <v/>
      </c>
      <c r="BN21" t="str">
        <f t="shared" ref="BN21" ca="1" si="656">SUBSTITUTE(SUBSTITUTE(SUBSTITUTE(SUBSTITUTE(SUBSTITUTE(LOWER(IF(LEFT(BN20,3)="Box","",TRIM(BN20))),"randomizer","")," ",""),"'","")," ",""),"-","")</f>
        <v/>
      </c>
      <c r="BO21" t="str">
        <f t="shared" ref="BO21" ca="1" si="657">SUBSTITUTE(SUBSTITUTE(SUBSTITUTE(SUBSTITUTE(SUBSTITUTE(LOWER(IF(LEFT(BO20,3)="Box","",TRIM(BO20))),"randomizer","")," ",""),"'","")," ",""),"-","")</f>
        <v/>
      </c>
      <c r="BP21" t="str">
        <f t="shared" ref="BP21" ca="1" si="658">SUBSTITUTE(SUBSTITUTE(SUBSTITUTE(SUBSTITUTE(SUBSTITUTE(LOWER(IF(LEFT(BP20,3)="Box","",TRIM(BP20))),"randomizer","")," ",""),"'","")," ",""),"-","")</f>
        <v/>
      </c>
      <c r="BQ21" t="str">
        <f t="shared" ref="BQ21" ca="1" si="659">SUBSTITUTE(SUBSTITUTE(SUBSTITUTE(SUBSTITUTE(SUBSTITUTE(LOWER(IF(LEFT(BQ20,3)="Box","",TRIM(BQ20))),"randomizer","")," ",""),"'","")," ",""),"-","")</f>
        <v/>
      </c>
      <c r="BR21" t="str">
        <f t="shared" ref="BR21" ca="1" si="660">SUBSTITUTE(SUBSTITUTE(SUBSTITUTE(SUBSTITUTE(SUBSTITUTE(LOWER(IF(LEFT(BR20,3)="Box","",TRIM(BR20))),"randomizer","")," ",""),"'","")," ",""),"-","")</f>
        <v/>
      </c>
      <c r="BS21" t="str">
        <f t="shared" ref="BS21" ca="1" si="661">SUBSTITUTE(SUBSTITUTE(SUBSTITUTE(SUBSTITUTE(SUBSTITUTE(LOWER(IF(LEFT(BS20,3)="Box","",TRIM(BS20))),"randomizer","")," ",""),"'","")," ",""),"-","")</f>
        <v/>
      </c>
      <c r="BT21" t="str">
        <f t="shared" ref="BT21" ca="1" si="662">SUBSTITUTE(SUBSTITUTE(SUBSTITUTE(SUBSTITUTE(SUBSTITUTE(LOWER(IF(LEFT(BT20,3)="Box","",TRIM(BT20))),"randomizer","")," ",""),"'","")," ",""),"-","")</f>
        <v/>
      </c>
      <c r="BU21" t="str">
        <f t="shared" ref="BU21" ca="1" si="663">SUBSTITUTE(SUBSTITUTE(SUBSTITUTE(SUBSTITUTE(SUBSTITUTE(LOWER(IF(LEFT(BU20,3)="Box","",TRIM(BU20))),"randomizer","")," ",""),"'","")," ",""),"-","")</f>
        <v/>
      </c>
      <c r="BV21" t="str">
        <f t="shared" ref="BV21" ca="1" si="664">SUBSTITUTE(SUBSTITUTE(SUBSTITUTE(SUBSTITUTE(SUBSTITUTE(LOWER(IF(LEFT(BV20,3)="Box","",TRIM(BV20))),"randomizer","")," ",""),"'","")," ",""),"-","")</f>
        <v/>
      </c>
      <c r="BW21" t="str">
        <f t="shared" ref="BW21" ca="1" si="665">SUBSTITUTE(SUBSTITUTE(SUBSTITUTE(SUBSTITUTE(SUBSTITUTE(LOWER(IF(LEFT(BW20,3)="Box","",TRIM(BW20))),"randomizer","")," ",""),"'","")," ",""),"-","")</f>
        <v/>
      </c>
      <c r="BX21" t="str">
        <f t="shared" ref="BX21" ca="1" si="666">SUBSTITUTE(SUBSTITUTE(SUBSTITUTE(SUBSTITUTE(SUBSTITUTE(LOWER(IF(LEFT(BX20,3)="Box","",TRIM(BX20))),"randomizer","")," ",""),"'","")," ",""),"-","")</f>
        <v/>
      </c>
      <c r="BY21" t="str">
        <f t="shared" ref="BY21" ca="1" si="667">SUBSTITUTE(SUBSTITUTE(SUBSTITUTE(SUBSTITUTE(SUBSTITUTE(LOWER(IF(LEFT(BY20,3)="Box","",TRIM(BY20))),"randomizer","")," ",""),"'","")," ",""),"-","")</f>
        <v/>
      </c>
      <c r="BZ21" t="str">
        <f t="shared" ref="BZ21" ca="1" si="668">SUBSTITUTE(SUBSTITUTE(SUBSTITUTE(SUBSTITUTE(SUBSTITUTE(LOWER(IF(LEFT(BZ20,3)="Box","",TRIM(BZ20))),"randomizer","")," ",""),"'","")," ",""),"-","")</f>
        <v/>
      </c>
    </row>
    <row r="22" spans="3:78" x14ac:dyDescent="0.25">
      <c r="C22">
        <f t="shared" si="0"/>
        <v>1</v>
      </c>
      <c r="E22" t="str">
        <f ca="1">OFFSET($G$179,SUM(C$2:C22)-1,0)</f>
        <v>Dennis Lohausen</v>
      </c>
      <c r="F22" t="str">
        <f ca="1">IF(OFFSET($G$179,SUM($C$2:$C22)-1,COLUMNS($E22:F22)+1)=0,"",OFFSET($G$179,SUM($C$2:$C22)-1,COLUMNS($E22:F22)+1))</f>
        <v>Saboteur</v>
      </c>
      <c r="G22" t="str">
        <f ca="1">IF(OFFSET($G$179,SUM($C$2:$C22)-1,COLUMNS($E22:G22)+1)=0,"",OFFSET($G$179,SUM($C$2:$C22)-1,COLUMNS($E22:G22)+1))</f>
        <v xml:space="preserve"> Explorer</v>
      </c>
      <c r="H22" t="str">
        <f ca="1">IF(OFFSET($G$179,SUM($C$2:$C22)-1,COLUMNS($E22:H22)+1)=0,"",OFFSET($G$179,SUM($C$2:$C22)-1,COLUMNS($E22:H22)+1))</f>
        <v xml:space="preserve"> Kings Court</v>
      </c>
      <c r="I22" t="str">
        <f ca="1">IF(OFFSET($G$179,SUM($C$2:$C22)-1,COLUMNS($E22:I22)+1)=0,"",OFFSET($G$179,SUM($C$2:$C22)-1,COLUMNS($E22:I22)+1))</f>
        <v xml:space="preserve"> Stables</v>
      </c>
      <c r="J22" t="str">
        <f ca="1">IF(OFFSET($G$179,SUM($C$2:$C22)-1,COLUMNS($E22:J22)+1)=0,"",OFFSET($G$179,SUM($C$2:$C22)-1,COLUMNS($E22:J22)+1))</f>
        <v xml:space="preserve"> Ironmonger</v>
      </c>
      <c r="K22" t="str">
        <f ca="1">IF(OFFSET($G$179,SUM($C$2:$C22)-1,COLUMNS($E22:K22)+1)=0,"",OFFSET($G$179,SUM($C$2:$C22)-1,COLUMNS($E22:K22)+1))</f>
        <v xml:space="preserve"> Count</v>
      </c>
      <c r="L22" t="str">
        <f ca="1">IF(OFFSET($G$179,SUM($C$2:$C22)-1,COLUMNS($E22:L22)+1)=0,"",OFFSET($G$179,SUM($C$2:$C22)-1,COLUMNS($E22:L22)+1))</f>
        <v/>
      </c>
      <c r="M22" t="str">
        <f ca="1">IF(OFFSET($G$179,SUM($C$2:$C22)-1,COLUMNS($E22:M22)+1)=0,"",OFFSET($G$179,SUM($C$2:$C22)-1,COLUMNS($E22:M22)+1))</f>
        <v/>
      </c>
      <c r="N22" t="str">
        <f ca="1">IF(OFFSET($G$179,SUM($C$2:$C22)-1,COLUMNS($E22:N22)+1)=0,"",OFFSET($G$179,SUM($C$2:$C22)-1,COLUMNS($E22:N22)+1))</f>
        <v/>
      </c>
      <c r="O22" t="str">
        <f ca="1">IF(OFFSET($G$179,SUM($C$2:$C22)-1,COLUMNS($E22:O22)+1)=0,"",OFFSET($G$179,SUM($C$2:$C22)-1,COLUMNS($E22:O22)+1))</f>
        <v/>
      </c>
      <c r="P22" t="str">
        <f ca="1">IF(OFFSET($G$179,SUM($C$2:$C22)-1,COLUMNS($E22:P22)+1)=0,"",OFFSET($G$179,SUM($C$2:$C22)-1,COLUMNS($E22:P22)+1))</f>
        <v/>
      </c>
      <c r="Q22" t="str">
        <f ca="1">IF(OFFSET($G$179,SUM($C$2:$C22)-1,COLUMNS($E22:Q22)+1)=0,"",OFFSET($G$179,SUM($C$2:$C22)-1,COLUMNS($E22:Q22)+1))</f>
        <v/>
      </c>
      <c r="R22" t="str">
        <f ca="1">IF(OFFSET($G$179,SUM($C$2:$C22)-1,COLUMNS($E22:R22)+1)=0,"",OFFSET($G$179,SUM($C$2:$C22)-1,COLUMNS($E22:R22)+1))</f>
        <v/>
      </c>
      <c r="S22" t="str">
        <f ca="1">IF(OFFSET($G$179,SUM($C$2:$C22)-1,COLUMNS($E22:S22)+1)=0,"",OFFSET($G$179,SUM($C$2:$C22)-1,COLUMNS($E22:S22)+1))</f>
        <v/>
      </c>
      <c r="T22" t="str">
        <f ca="1">IF(OFFSET($G$179,SUM($C$2:$C22)-1,COLUMNS($E22:T22)+1)=0,"",OFFSET($G$179,SUM($C$2:$C22)-1,COLUMNS($E22:T22)+1))</f>
        <v/>
      </c>
      <c r="U22" t="str">
        <f ca="1">IF(OFFSET($G$179,SUM($C$2:$C22)-1,COLUMNS($E22:U22)+1)=0,"",OFFSET($G$179,SUM($C$2:$C22)-1,COLUMNS($E22:U22)+1))</f>
        <v/>
      </c>
      <c r="V22" t="str">
        <f ca="1">IF(OFFSET($G$179,SUM($C$2:$C22)-1,COLUMNS($E22:V22)+1)=0,"",OFFSET($G$179,SUM($C$2:$C22)-1,COLUMNS($E22:V22)+1))</f>
        <v/>
      </c>
      <c r="W22" t="str">
        <f ca="1">IF(OFFSET($G$179,SUM($C$2:$C22)-1,COLUMNS($E22:W22)+1)=0,"",OFFSET($G$179,SUM($C$2:$C22)-1,COLUMNS($E22:W22)+1))</f>
        <v/>
      </c>
      <c r="X22" t="str">
        <f ca="1">IF(OFFSET($G$179,SUM($C$2:$C22)-1,COLUMNS($E22:X22)+1)=0,"",OFFSET($G$179,SUM($C$2:$C22)-1,COLUMNS($E22:X22)+1))</f>
        <v/>
      </c>
      <c r="Y22" t="str">
        <f ca="1">IF(OFFSET($G$179,SUM($C$2:$C22)-1,COLUMNS($E22:Y22)+1)=0,"",OFFSET($G$179,SUM($C$2:$C22)-1,COLUMNS($E22:Y22)+1))</f>
        <v/>
      </c>
      <c r="Z22" t="str">
        <f ca="1">IF(OFFSET($G$179,SUM($C$2:$C22)-1,COLUMNS($E22:Z22)+1)=0,"",OFFSET($G$179,SUM($C$2:$C22)-1,COLUMNS($E22:Z22)+1))</f>
        <v/>
      </c>
      <c r="AA22" t="str">
        <f ca="1">IF(OFFSET($G$179,SUM($C$2:$C22)-1,COLUMNS($E22:AA22)+1)=0,"",OFFSET($G$179,SUM($C$2:$C22)-1,COLUMNS($E22:AA22)+1))</f>
        <v/>
      </c>
      <c r="AB22" t="str">
        <f ca="1">IF(OFFSET($G$179,SUM($C$2:$C22)-1,COLUMNS($E22:AB22)+1)=0,"",OFFSET($G$179,SUM($C$2:$C22)-1,COLUMNS($E22:AB22)+1))</f>
        <v/>
      </c>
      <c r="AC22" t="str">
        <f ca="1">IF(OFFSET($G$179,SUM($C$2:$C22)-1,COLUMNS($E22:AC22)+1)=0,"",OFFSET($G$179,SUM($C$2:$C22)-1,COLUMNS($E22:AC22)+1))</f>
        <v/>
      </c>
      <c r="AD22" t="str">
        <f ca="1">IF(OFFSET($G$179,SUM($C$2:$C22)-1,COLUMNS($E22:AD22)+1)=0,"",OFFSET($G$179,SUM($C$2:$C22)-1,COLUMNS($E22:AD22)+1))</f>
        <v/>
      </c>
      <c r="AE22" t="str">
        <f ca="1">IF(OFFSET($G$179,SUM($C$2:$C22)-1,COLUMNS($E22:AE22)+1)=0,"",OFFSET($G$179,SUM($C$2:$C22)-1,COLUMNS($E22:AE22)+1))</f>
        <v/>
      </c>
      <c r="AF22" t="str">
        <f ca="1">IF(OFFSET($G$179,SUM($C$2:$C22)-1,COLUMNS($E22:AF22)+1)=0,"",OFFSET($G$179,SUM($C$2:$C22)-1,COLUMNS($E22:AF22)+1))</f>
        <v/>
      </c>
      <c r="AG22" t="str">
        <f ca="1">IF(OFFSET($G$179,SUM($C$2:$C22)-1,COLUMNS($E22:AG22)+1)=0,"",OFFSET($G$179,SUM($C$2:$C22)-1,COLUMNS($E22:AG22)+1))</f>
        <v/>
      </c>
      <c r="AH22" t="str">
        <f ca="1">IF(OFFSET($G$179,SUM($C$2:$C22)-1,COLUMNS($E22:AH22)+1)=0,"",OFFSET($G$179,SUM($C$2:$C22)-1,COLUMNS($E22:AH22)+1))</f>
        <v/>
      </c>
      <c r="AI22" t="str">
        <f ca="1">IF(OFFSET($G$179,SUM($C$2:$C22)-1,COLUMNS($E22:AI22)+1)=0,"",OFFSET($G$179,SUM($C$2:$C22)-1,COLUMNS($E22:AI22)+1))</f>
        <v/>
      </c>
      <c r="AJ22" t="str">
        <f ca="1">IF(OFFSET($G$179,SUM($C$2:$C22)-1,COLUMNS($E22:AJ22)+1)=0,"",OFFSET($G$179,SUM($C$2:$C22)-1,COLUMNS($E22:AJ22)+1))</f>
        <v/>
      </c>
      <c r="AK22" t="str">
        <f ca="1">IF(OFFSET($G$179,SUM($C$2:$C22)-1,COLUMNS($E22:AK22)+1)=0,"",OFFSET($G$179,SUM($C$2:$C22)-1,COLUMNS($E22:AK22)+1))</f>
        <v/>
      </c>
      <c r="AL22" t="str">
        <f ca="1">IF(OFFSET($G$179,SUM($C$2:$C22)-1,COLUMNS($E22:AL22)+1)=0,"",OFFSET($G$179,SUM($C$2:$C22)-1,COLUMNS($E22:AL22)+1))</f>
        <v/>
      </c>
      <c r="AM22" t="str">
        <f ca="1">IF(OFFSET($G$179,SUM($C$2:$C22)-1,COLUMNS($E22:AM22)+1)=0,"",OFFSET($G$179,SUM($C$2:$C22)-1,COLUMNS($E22:AM22)+1))</f>
        <v/>
      </c>
      <c r="AN22" t="str">
        <f ca="1">IF(OFFSET($G$179,SUM($C$2:$C22)-1,COLUMNS($E22:AN22)+1)=0,"",OFFSET($G$179,SUM($C$2:$C22)-1,COLUMNS($E22:AN22)+1))</f>
        <v/>
      </c>
      <c r="AO22" t="str">
        <f ca="1">IF(OFFSET($G$179,SUM($C$2:$C22)-1,COLUMNS($E22:AO22)+1)=0,"",OFFSET($G$179,SUM($C$2:$C22)-1,COLUMNS($E22:AO22)+1))</f>
        <v/>
      </c>
      <c r="AP22" t="str">
        <f ca="1">IF(OFFSET($G$179,SUM($C$2:$C22)-1,COLUMNS($E22:AP22)+1)=0,"",OFFSET($G$179,SUM($C$2:$C22)-1,COLUMNS($E22:AP22)+1))</f>
        <v/>
      </c>
      <c r="AQ22" t="str">
        <f ca="1">IF(OFFSET($G$179,SUM($C$2:$C22)-1,COLUMNS($E22:AQ22)+1)=0,"",OFFSET($G$179,SUM($C$2:$C22)-1,COLUMNS($E22:AQ22)+1))</f>
        <v/>
      </c>
      <c r="AR22" t="str">
        <f ca="1">IF(OFFSET($G$179,SUM($C$2:$C22)-1,COLUMNS($E22:AR22)+1)=0,"",OFFSET($G$179,SUM($C$2:$C22)-1,COLUMNS($E22:AR22)+1))</f>
        <v/>
      </c>
      <c r="AS22" t="str">
        <f ca="1">IF(OFFSET($G$179,SUM($C$2:$C22)-1,COLUMNS($E22:AS22)+1)=0,"",OFFSET($G$179,SUM($C$2:$C22)-1,COLUMNS($E22:AS22)+1))</f>
        <v/>
      </c>
      <c r="AT22" t="str">
        <f ca="1">IF(OFFSET($G$179,SUM($C$2:$C22)-1,COLUMNS($E22:AT22)+1)=0,"",OFFSET($G$179,SUM($C$2:$C22)-1,COLUMNS($E22:AT22)+1))</f>
        <v/>
      </c>
      <c r="AU22" t="str">
        <f ca="1">IF(OFFSET($G$179,SUM($C$2:$C22)-1,COLUMNS($E22:AU22)+1)=0,"",OFFSET($G$179,SUM($C$2:$C22)-1,COLUMNS($E22:AU22)+1))</f>
        <v/>
      </c>
      <c r="AV22" t="str">
        <f ca="1">IF(OFFSET($G$179,SUM($C$2:$C22)-1,COLUMNS($E22:AV22)+1)=0,"",OFFSET($G$179,SUM($C$2:$C22)-1,COLUMNS($E22:AV22)+1))</f>
        <v/>
      </c>
      <c r="AW22" t="str">
        <f ca="1">IF(OFFSET($G$179,SUM($C$2:$C22)-1,COLUMNS($E22:AW22)+1)=0,"",OFFSET($G$179,SUM($C$2:$C22)-1,COLUMNS($E22:AW22)+1))</f>
        <v/>
      </c>
      <c r="AX22" t="str">
        <f ca="1">IF(OFFSET($G$179,SUM($C$2:$C22)-1,COLUMNS($E22:AX22)+1)=0,"",OFFSET($G$179,SUM($C$2:$C22)-1,COLUMNS($E22:AX22)+1))</f>
        <v/>
      </c>
      <c r="AY22" t="str">
        <f ca="1">IF(OFFSET($G$179,SUM($C$2:$C22)-1,COLUMNS($E22:AY22)+1)=0,"",OFFSET($G$179,SUM($C$2:$C22)-1,COLUMNS($E22:AY22)+1))</f>
        <v/>
      </c>
      <c r="AZ22" t="str">
        <f ca="1">IF(OFFSET($G$179,SUM($C$2:$C22)-1,COLUMNS($E22:AZ22)+1)=0,"",OFFSET($G$179,SUM($C$2:$C22)-1,COLUMNS($E22:AZ22)+1))</f>
        <v/>
      </c>
      <c r="BA22" t="str">
        <f ca="1">IF(OFFSET($G$179,SUM($C$2:$C22)-1,COLUMNS($E22:BA22)+1)=0,"",OFFSET($G$179,SUM($C$2:$C22)-1,COLUMNS($E22:BA22)+1))</f>
        <v/>
      </c>
      <c r="BB22" t="str">
        <f ca="1">IF(OFFSET($G$179,SUM($C$2:$C22)-1,COLUMNS($E22:BB22)+1)=0,"",OFFSET($G$179,SUM($C$2:$C22)-1,COLUMNS($E22:BB22)+1))</f>
        <v/>
      </c>
      <c r="BC22" t="str">
        <f ca="1">IF(OFFSET($G$179,SUM($C$2:$C22)-1,COLUMNS($E22:BC22)+1)=0,"",OFFSET($G$179,SUM($C$2:$C22)-1,COLUMNS($E22:BC22)+1))</f>
        <v/>
      </c>
      <c r="BD22" t="str">
        <f ca="1">IF(OFFSET($G$179,SUM($C$2:$C22)-1,COLUMNS($E22:BD22)+1)=0,"",OFFSET($G$179,SUM($C$2:$C22)-1,COLUMNS($E22:BD22)+1))</f>
        <v/>
      </c>
      <c r="BE22" t="str">
        <f ca="1">IF(OFFSET($G$179,SUM($C$2:$C22)-1,COLUMNS($E22:BE22)+1)=0,"",OFFSET($G$179,SUM($C$2:$C22)-1,COLUMNS($E22:BE22)+1))</f>
        <v/>
      </c>
      <c r="BF22" t="str">
        <f ca="1">IF(OFFSET($G$179,SUM($C$2:$C22)-1,COLUMNS($E22:BF22)+1)=0,"",OFFSET($G$179,SUM($C$2:$C22)-1,COLUMNS($E22:BF22)+1))</f>
        <v/>
      </c>
      <c r="BG22" t="str">
        <f ca="1">IF(OFFSET($G$179,SUM($C$2:$C22)-1,COLUMNS($E22:BG22)+1)=0,"",OFFSET($G$179,SUM($C$2:$C22)-1,COLUMNS($E22:BG22)+1))</f>
        <v/>
      </c>
      <c r="BH22" t="str">
        <f ca="1">IF(OFFSET($G$179,SUM($C$2:$C22)-1,COLUMNS($E22:BH22)+1)=0,"",OFFSET($G$179,SUM($C$2:$C22)-1,COLUMNS($E22:BH22)+1))</f>
        <v/>
      </c>
      <c r="BI22" t="str">
        <f ca="1">IF(OFFSET($G$179,SUM($C$2:$C22)-1,COLUMNS($E22:BI22)+1)=0,"",OFFSET($G$179,SUM($C$2:$C22)-1,COLUMNS($E22:BI22)+1))</f>
        <v/>
      </c>
      <c r="BJ22" t="str">
        <f ca="1">IF(OFFSET($G$179,SUM($C$2:$C22)-1,COLUMNS($E22:BJ22)+1)=0,"",OFFSET($G$179,SUM($C$2:$C22)-1,COLUMNS($E22:BJ22)+1))</f>
        <v/>
      </c>
      <c r="BK22" t="str">
        <f ca="1">IF(OFFSET($G$179,SUM($C$2:$C22)-1,COLUMNS($E22:BK22)+1)=0,"",OFFSET($G$179,SUM($C$2:$C22)-1,COLUMNS($E22:BK22)+1))</f>
        <v/>
      </c>
      <c r="BL22" t="str">
        <f ca="1">IF(OFFSET($G$179,SUM($C$2:$C22)-1,COLUMNS($E22:BL22)+1)=0,"",OFFSET($G$179,SUM($C$2:$C22)-1,COLUMNS($E22:BL22)+1))</f>
        <v/>
      </c>
      <c r="BM22" t="str">
        <f ca="1">IF(OFFSET($G$179,SUM($C$2:$C22)-1,COLUMNS($E22:BM22)+1)=0,"",OFFSET($G$179,SUM($C$2:$C22)-1,COLUMNS($E22:BM22)+1))</f>
        <v/>
      </c>
      <c r="BN22" t="str">
        <f ca="1">IF(OFFSET($G$179,SUM($C$2:$C22)-1,COLUMNS($E22:BN22)+1)=0,"",OFFSET($G$179,SUM($C$2:$C22)-1,COLUMNS($E22:BN22)+1))</f>
        <v/>
      </c>
      <c r="BO22" t="str">
        <f ca="1">IF(OFFSET($G$179,SUM($C$2:$C22)-1,COLUMNS($E22:BO22)+1)=0,"",OFFSET($G$179,SUM($C$2:$C22)-1,COLUMNS($E22:BO22)+1))</f>
        <v/>
      </c>
      <c r="BP22" t="str">
        <f ca="1">IF(OFFSET($G$179,SUM($C$2:$C22)-1,COLUMNS($E22:BP22)+1)=0,"",OFFSET($G$179,SUM($C$2:$C22)-1,COLUMNS($E22:BP22)+1))</f>
        <v/>
      </c>
      <c r="BQ22" t="str">
        <f ca="1">IF(OFFSET($G$179,SUM($C$2:$C22)-1,COLUMNS($E22:BQ22)+1)=0,"",OFFSET($G$179,SUM($C$2:$C22)-1,COLUMNS($E22:BQ22)+1))</f>
        <v/>
      </c>
      <c r="BR22" t="str">
        <f ca="1">IF(OFFSET($G$179,SUM($C$2:$C22)-1,COLUMNS($E22:BR22)+1)=0,"",OFFSET($G$179,SUM($C$2:$C22)-1,COLUMNS($E22:BR22)+1))</f>
        <v/>
      </c>
      <c r="BS22" t="str">
        <f ca="1">IF(OFFSET($G$179,SUM($C$2:$C22)-1,COLUMNS($E22:BS22)+1)=0,"",OFFSET($G$179,SUM($C$2:$C22)-1,COLUMNS($E22:BS22)+1))</f>
        <v/>
      </c>
      <c r="BT22" t="str">
        <f ca="1">IF(OFFSET($G$179,SUM($C$2:$C22)-1,COLUMNS($E22:BT22)+1)=0,"",OFFSET($G$179,SUM($C$2:$C22)-1,COLUMNS($E22:BT22)+1))</f>
        <v/>
      </c>
      <c r="BU22" t="str">
        <f ca="1">IF(OFFSET($G$179,SUM($C$2:$C22)-1,COLUMNS($E22:BU22)+1)=0,"",OFFSET($G$179,SUM($C$2:$C22)-1,COLUMNS($E22:BU22)+1))</f>
        <v/>
      </c>
      <c r="BV22" t="str">
        <f ca="1">IF(OFFSET($G$179,SUM($C$2:$C22)-1,COLUMNS($E22:BV22)+1)=0,"",OFFSET($G$179,SUM($C$2:$C22)-1,COLUMNS($E22:BV22)+1))</f>
        <v/>
      </c>
      <c r="BW22" t="str">
        <f ca="1">IF(OFFSET($G$179,SUM($C$2:$C22)-1,COLUMNS($E22:BW22)+1)=0,"",OFFSET($G$179,SUM($C$2:$C22)-1,COLUMNS($E22:BW22)+1))</f>
        <v/>
      </c>
      <c r="BX22" t="str">
        <f ca="1">IF(OFFSET($G$179,SUM($C$2:$C22)-1,COLUMNS($E22:BX22)+1)=0,"",OFFSET($G$179,SUM($C$2:$C22)-1,COLUMNS($E22:BX22)+1))</f>
        <v/>
      </c>
      <c r="BY22" t="str">
        <f ca="1">IF(OFFSET($G$179,SUM($C$2:$C22)-1,COLUMNS($E22:BY22)+1)=0,"",OFFSET($G$179,SUM($C$2:$C22)-1,COLUMNS($E22:BY22)+1))</f>
        <v/>
      </c>
      <c r="BZ22" t="str">
        <f ca="1">IF(OFFSET($G$179,SUM($C$2:$C22)-1,COLUMNS($E22:BZ22)+1)=0,"",OFFSET($G$179,SUM($C$2:$C22)-1,COLUMNS($E22:BZ22)+1))</f>
        <v/>
      </c>
    </row>
    <row r="23" spans="3:78" x14ac:dyDescent="0.25">
      <c r="C23">
        <f t="shared" si="0"/>
        <v>0</v>
      </c>
      <c r="E23" t="str">
        <f t="shared" ref="E23" ca="1" si="669">E22</f>
        <v>Dennis Lohausen</v>
      </c>
      <c r="F23" t="str">
        <f t="shared" ref="F23" ca="1" si="670">SUBSTITUTE(SUBSTITUTE(SUBSTITUTE(SUBSTITUTE(SUBSTITUTE(LOWER(IF(LEFT(F22,3)="Box","",TRIM(F22))),"randomizer","")," ",""),"'","")," ",""),"-","")</f>
        <v>saboteur</v>
      </c>
      <c r="G23" t="str">
        <f t="shared" ref="G23" ca="1" si="671">SUBSTITUTE(SUBSTITUTE(SUBSTITUTE(SUBSTITUTE(SUBSTITUTE(LOWER(IF(LEFT(G22,3)="Box","",TRIM(G22))),"randomizer","")," ",""),"'","")," ",""),"-","")</f>
        <v>explorer</v>
      </c>
      <c r="H23" t="str">
        <f t="shared" ref="H23" ca="1" si="672">SUBSTITUTE(SUBSTITUTE(SUBSTITUTE(SUBSTITUTE(SUBSTITUTE(LOWER(IF(LEFT(H22,3)="Box","",TRIM(H22))),"randomizer","")," ",""),"'","")," ",""),"-","")</f>
        <v>kingscourt</v>
      </c>
      <c r="I23" t="str">
        <f t="shared" ref="I23" ca="1" si="673">SUBSTITUTE(SUBSTITUTE(SUBSTITUTE(SUBSTITUTE(SUBSTITUTE(LOWER(IF(LEFT(I22,3)="Box","",TRIM(I22))),"randomizer","")," ",""),"'","")," ",""),"-","")</f>
        <v>stables</v>
      </c>
      <c r="J23" t="str">
        <f t="shared" ref="J23" ca="1" si="674">SUBSTITUTE(SUBSTITUTE(SUBSTITUTE(SUBSTITUTE(SUBSTITUTE(LOWER(IF(LEFT(J22,3)="Box","",TRIM(J22))),"randomizer","")," ",""),"'","")," ",""),"-","")</f>
        <v>ironmonger</v>
      </c>
      <c r="K23" t="str">
        <f t="shared" ref="K23" ca="1" si="675">SUBSTITUTE(SUBSTITUTE(SUBSTITUTE(SUBSTITUTE(SUBSTITUTE(LOWER(IF(LEFT(K22,3)="Box","",TRIM(K22))),"randomizer","")," ",""),"'","")," ",""),"-","")</f>
        <v>count</v>
      </c>
      <c r="L23" t="str">
        <f t="shared" ref="L23" ca="1" si="676">SUBSTITUTE(SUBSTITUTE(SUBSTITUTE(SUBSTITUTE(SUBSTITUTE(LOWER(IF(LEFT(L22,3)="Box","",TRIM(L22))),"randomizer","")," ",""),"'","")," ",""),"-","")</f>
        <v/>
      </c>
      <c r="M23" t="str">
        <f t="shared" ref="M23" ca="1" si="677">SUBSTITUTE(SUBSTITUTE(SUBSTITUTE(SUBSTITUTE(SUBSTITUTE(LOWER(IF(LEFT(M22,3)="Box","",TRIM(M22))),"randomizer","")," ",""),"'","")," ",""),"-","")</f>
        <v/>
      </c>
      <c r="N23" t="str">
        <f t="shared" ref="N23" ca="1" si="678">SUBSTITUTE(SUBSTITUTE(SUBSTITUTE(SUBSTITUTE(SUBSTITUTE(LOWER(IF(LEFT(N22,3)="Box","",TRIM(N22))),"randomizer","")," ",""),"'","")," ",""),"-","")</f>
        <v/>
      </c>
      <c r="O23" t="str">
        <f t="shared" ref="O23" ca="1" si="679">SUBSTITUTE(SUBSTITUTE(SUBSTITUTE(SUBSTITUTE(SUBSTITUTE(LOWER(IF(LEFT(O22,3)="Box","",TRIM(O22))),"randomizer","")," ",""),"'","")," ",""),"-","")</f>
        <v/>
      </c>
      <c r="P23" t="str">
        <f t="shared" ref="P23" ca="1" si="680">SUBSTITUTE(SUBSTITUTE(SUBSTITUTE(SUBSTITUTE(SUBSTITUTE(LOWER(IF(LEFT(P22,3)="Box","",TRIM(P22))),"randomizer","")," ",""),"'","")," ",""),"-","")</f>
        <v/>
      </c>
      <c r="Q23" t="str">
        <f t="shared" ref="Q23" ca="1" si="681">SUBSTITUTE(SUBSTITUTE(SUBSTITUTE(SUBSTITUTE(SUBSTITUTE(LOWER(IF(LEFT(Q22,3)="Box","",TRIM(Q22))),"randomizer","")," ",""),"'","")," ",""),"-","")</f>
        <v/>
      </c>
      <c r="R23" t="str">
        <f t="shared" ref="R23" ca="1" si="682">SUBSTITUTE(SUBSTITUTE(SUBSTITUTE(SUBSTITUTE(SUBSTITUTE(LOWER(IF(LEFT(R22,3)="Box","",TRIM(R22))),"randomizer","")," ",""),"'","")," ",""),"-","")</f>
        <v/>
      </c>
      <c r="S23" t="str">
        <f t="shared" ref="S23" ca="1" si="683">SUBSTITUTE(SUBSTITUTE(SUBSTITUTE(SUBSTITUTE(SUBSTITUTE(LOWER(IF(LEFT(S22,3)="Box","",TRIM(S22))),"randomizer","")," ",""),"'","")," ",""),"-","")</f>
        <v/>
      </c>
      <c r="T23" t="str">
        <f t="shared" ref="T23" ca="1" si="684">SUBSTITUTE(SUBSTITUTE(SUBSTITUTE(SUBSTITUTE(SUBSTITUTE(LOWER(IF(LEFT(T22,3)="Box","",TRIM(T22))),"randomizer","")," ",""),"'","")," ",""),"-","")</f>
        <v/>
      </c>
      <c r="U23" t="str">
        <f t="shared" ref="U23" ca="1" si="685">SUBSTITUTE(SUBSTITUTE(SUBSTITUTE(SUBSTITUTE(SUBSTITUTE(LOWER(IF(LEFT(U22,3)="Box","",TRIM(U22))),"randomizer","")," ",""),"'","")," ",""),"-","")</f>
        <v/>
      </c>
      <c r="V23" t="str">
        <f t="shared" ref="V23" ca="1" si="686">SUBSTITUTE(SUBSTITUTE(SUBSTITUTE(SUBSTITUTE(SUBSTITUTE(LOWER(IF(LEFT(V22,3)="Box","",TRIM(V22))),"randomizer","")," ",""),"'","")," ",""),"-","")</f>
        <v/>
      </c>
      <c r="W23" t="str">
        <f t="shared" ref="W23" ca="1" si="687">SUBSTITUTE(SUBSTITUTE(SUBSTITUTE(SUBSTITUTE(SUBSTITUTE(LOWER(IF(LEFT(W22,3)="Box","",TRIM(W22))),"randomizer","")," ",""),"'","")," ",""),"-","")</f>
        <v/>
      </c>
      <c r="X23" t="str">
        <f t="shared" ref="X23" ca="1" si="688">SUBSTITUTE(SUBSTITUTE(SUBSTITUTE(SUBSTITUTE(SUBSTITUTE(LOWER(IF(LEFT(X22,3)="Box","",TRIM(X22))),"randomizer","")," ",""),"'","")," ",""),"-","")</f>
        <v/>
      </c>
      <c r="Y23" t="str">
        <f t="shared" ref="Y23" ca="1" si="689">SUBSTITUTE(SUBSTITUTE(SUBSTITUTE(SUBSTITUTE(SUBSTITUTE(LOWER(IF(LEFT(Y22,3)="Box","",TRIM(Y22))),"randomizer","")," ",""),"'","")," ",""),"-","")</f>
        <v/>
      </c>
      <c r="Z23" t="str">
        <f t="shared" ref="Z23" ca="1" si="690">SUBSTITUTE(SUBSTITUTE(SUBSTITUTE(SUBSTITUTE(SUBSTITUTE(LOWER(IF(LEFT(Z22,3)="Box","",TRIM(Z22))),"randomizer","")," ",""),"'","")," ",""),"-","")</f>
        <v/>
      </c>
      <c r="AA23" t="str">
        <f t="shared" ref="AA23" ca="1" si="691">SUBSTITUTE(SUBSTITUTE(SUBSTITUTE(SUBSTITUTE(SUBSTITUTE(LOWER(IF(LEFT(AA22,3)="Box","",TRIM(AA22))),"randomizer","")," ",""),"'","")," ",""),"-","")</f>
        <v/>
      </c>
      <c r="AB23" t="str">
        <f t="shared" ref="AB23" ca="1" si="692">SUBSTITUTE(SUBSTITUTE(SUBSTITUTE(SUBSTITUTE(SUBSTITUTE(LOWER(IF(LEFT(AB22,3)="Box","",TRIM(AB22))),"randomizer","")," ",""),"'","")," ",""),"-","")</f>
        <v/>
      </c>
      <c r="AC23" t="str">
        <f t="shared" ref="AC23" ca="1" si="693">SUBSTITUTE(SUBSTITUTE(SUBSTITUTE(SUBSTITUTE(SUBSTITUTE(LOWER(IF(LEFT(AC22,3)="Box","",TRIM(AC22))),"randomizer","")," ",""),"'","")," ",""),"-","")</f>
        <v/>
      </c>
      <c r="AD23" t="str">
        <f t="shared" ref="AD23" ca="1" si="694">SUBSTITUTE(SUBSTITUTE(SUBSTITUTE(SUBSTITUTE(SUBSTITUTE(LOWER(IF(LEFT(AD22,3)="Box","",TRIM(AD22))),"randomizer","")," ",""),"'","")," ",""),"-","")</f>
        <v/>
      </c>
      <c r="AE23" t="str">
        <f t="shared" ref="AE23" ca="1" si="695">SUBSTITUTE(SUBSTITUTE(SUBSTITUTE(SUBSTITUTE(SUBSTITUTE(LOWER(IF(LEFT(AE22,3)="Box","",TRIM(AE22))),"randomizer","")," ",""),"'","")," ",""),"-","")</f>
        <v/>
      </c>
      <c r="AF23" t="str">
        <f t="shared" ref="AF23" ca="1" si="696">SUBSTITUTE(SUBSTITUTE(SUBSTITUTE(SUBSTITUTE(SUBSTITUTE(LOWER(IF(LEFT(AF22,3)="Box","",TRIM(AF22))),"randomizer","")," ",""),"'","")," ",""),"-","")</f>
        <v/>
      </c>
      <c r="AG23" t="str">
        <f t="shared" ref="AG23" ca="1" si="697">SUBSTITUTE(SUBSTITUTE(SUBSTITUTE(SUBSTITUTE(SUBSTITUTE(LOWER(IF(LEFT(AG22,3)="Box","",TRIM(AG22))),"randomizer","")," ",""),"'","")," ",""),"-","")</f>
        <v/>
      </c>
      <c r="AH23" t="str">
        <f t="shared" ref="AH23" ca="1" si="698">SUBSTITUTE(SUBSTITUTE(SUBSTITUTE(SUBSTITUTE(SUBSTITUTE(LOWER(IF(LEFT(AH22,3)="Box","",TRIM(AH22))),"randomizer","")," ",""),"'","")," ",""),"-","")</f>
        <v/>
      </c>
      <c r="AI23" t="str">
        <f t="shared" ref="AI23" ca="1" si="699">SUBSTITUTE(SUBSTITUTE(SUBSTITUTE(SUBSTITUTE(SUBSTITUTE(LOWER(IF(LEFT(AI22,3)="Box","",TRIM(AI22))),"randomizer","")," ",""),"'","")," ",""),"-","")</f>
        <v/>
      </c>
      <c r="AJ23" t="str">
        <f t="shared" ref="AJ23" ca="1" si="700">SUBSTITUTE(SUBSTITUTE(SUBSTITUTE(SUBSTITUTE(SUBSTITUTE(LOWER(IF(LEFT(AJ22,3)="Box","",TRIM(AJ22))),"randomizer","")," ",""),"'","")," ",""),"-","")</f>
        <v/>
      </c>
      <c r="AK23" t="str">
        <f t="shared" ref="AK23" ca="1" si="701">SUBSTITUTE(SUBSTITUTE(SUBSTITUTE(SUBSTITUTE(SUBSTITUTE(LOWER(IF(LEFT(AK22,3)="Box","",TRIM(AK22))),"randomizer","")," ",""),"'","")," ",""),"-","")</f>
        <v/>
      </c>
      <c r="AL23" t="str">
        <f t="shared" ref="AL23" ca="1" si="702">SUBSTITUTE(SUBSTITUTE(SUBSTITUTE(SUBSTITUTE(SUBSTITUTE(LOWER(IF(LEFT(AL22,3)="Box","",TRIM(AL22))),"randomizer","")," ",""),"'","")," ",""),"-","")</f>
        <v/>
      </c>
      <c r="AM23" t="str">
        <f t="shared" ref="AM23" ca="1" si="703">SUBSTITUTE(SUBSTITUTE(SUBSTITUTE(SUBSTITUTE(SUBSTITUTE(LOWER(IF(LEFT(AM22,3)="Box","",TRIM(AM22))),"randomizer","")," ",""),"'","")," ",""),"-","")</f>
        <v/>
      </c>
      <c r="AN23" t="str">
        <f t="shared" ref="AN23" ca="1" si="704">SUBSTITUTE(SUBSTITUTE(SUBSTITUTE(SUBSTITUTE(SUBSTITUTE(LOWER(IF(LEFT(AN22,3)="Box","",TRIM(AN22))),"randomizer","")," ",""),"'","")," ",""),"-","")</f>
        <v/>
      </c>
      <c r="AO23" t="str">
        <f t="shared" ref="AO23" ca="1" si="705">SUBSTITUTE(SUBSTITUTE(SUBSTITUTE(SUBSTITUTE(SUBSTITUTE(LOWER(IF(LEFT(AO22,3)="Box","",TRIM(AO22))),"randomizer","")," ",""),"'","")," ",""),"-","")</f>
        <v/>
      </c>
      <c r="AP23" t="str">
        <f t="shared" ref="AP23" ca="1" si="706">SUBSTITUTE(SUBSTITUTE(SUBSTITUTE(SUBSTITUTE(SUBSTITUTE(LOWER(IF(LEFT(AP22,3)="Box","",TRIM(AP22))),"randomizer","")," ",""),"'","")," ",""),"-","")</f>
        <v/>
      </c>
      <c r="AQ23" t="str">
        <f t="shared" ref="AQ23" ca="1" si="707">SUBSTITUTE(SUBSTITUTE(SUBSTITUTE(SUBSTITUTE(SUBSTITUTE(LOWER(IF(LEFT(AQ22,3)="Box","",TRIM(AQ22))),"randomizer","")," ",""),"'","")," ",""),"-","")</f>
        <v/>
      </c>
      <c r="AR23" t="str">
        <f t="shared" ref="AR23" ca="1" si="708">SUBSTITUTE(SUBSTITUTE(SUBSTITUTE(SUBSTITUTE(SUBSTITUTE(LOWER(IF(LEFT(AR22,3)="Box","",TRIM(AR22))),"randomizer","")," ",""),"'","")," ",""),"-","")</f>
        <v/>
      </c>
      <c r="AS23" t="str">
        <f t="shared" ref="AS23" ca="1" si="709">SUBSTITUTE(SUBSTITUTE(SUBSTITUTE(SUBSTITUTE(SUBSTITUTE(LOWER(IF(LEFT(AS22,3)="Box","",TRIM(AS22))),"randomizer","")," ",""),"'","")," ",""),"-","")</f>
        <v/>
      </c>
      <c r="AT23" t="str">
        <f t="shared" ref="AT23" ca="1" si="710">SUBSTITUTE(SUBSTITUTE(SUBSTITUTE(SUBSTITUTE(SUBSTITUTE(LOWER(IF(LEFT(AT22,3)="Box","",TRIM(AT22))),"randomizer","")," ",""),"'","")," ",""),"-","")</f>
        <v/>
      </c>
      <c r="AU23" t="str">
        <f t="shared" ref="AU23" ca="1" si="711">SUBSTITUTE(SUBSTITUTE(SUBSTITUTE(SUBSTITUTE(SUBSTITUTE(LOWER(IF(LEFT(AU22,3)="Box","",TRIM(AU22))),"randomizer","")," ",""),"'","")," ",""),"-","")</f>
        <v/>
      </c>
      <c r="AV23" t="str">
        <f t="shared" ref="AV23" ca="1" si="712">SUBSTITUTE(SUBSTITUTE(SUBSTITUTE(SUBSTITUTE(SUBSTITUTE(LOWER(IF(LEFT(AV22,3)="Box","",TRIM(AV22))),"randomizer","")," ",""),"'","")," ",""),"-","")</f>
        <v/>
      </c>
      <c r="AW23" t="str">
        <f t="shared" ref="AW23" ca="1" si="713">SUBSTITUTE(SUBSTITUTE(SUBSTITUTE(SUBSTITUTE(SUBSTITUTE(LOWER(IF(LEFT(AW22,3)="Box","",TRIM(AW22))),"randomizer","")," ",""),"'","")," ",""),"-","")</f>
        <v/>
      </c>
      <c r="AX23" t="str">
        <f t="shared" ref="AX23" ca="1" si="714">SUBSTITUTE(SUBSTITUTE(SUBSTITUTE(SUBSTITUTE(SUBSTITUTE(LOWER(IF(LEFT(AX22,3)="Box","",TRIM(AX22))),"randomizer","")," ",""),"'","")," ",""),"-","")</f>
        <v/>
      </c>
      <c r="AY23" t="str">
        <f t="shared" ref="AY23" ca="1" si="715">SUBSTITUTE(SUBSTITUTE(SUBSTITUTE(SUBSTITUTE(SUBSTITUTE(LOWER(IF(LEFT(AY22,3)="Box","",TRIM(AY22))),"randomizer","")," ",""),"'","")," ",""),"-","")</f>
        <v/>
      </c>
      <c r="AZ23" t="str">
        <f t="shared" ref="AZ23" ca="1" si="716">SUBSTITUTE(SUBSTITUTE(SUBSTITUTE(SUBSTITUTE(SUBSTITUTE(LOWER(IF(LEFT(AZ22,3)="Box","",TRIM(AZ22))),"randomizer","")," ",""),"'","")," ",""),"-","")</f>
        <v/>
      </c>
      <c r="BA23" t="str">
        <f t="shared" ref="BA23" ca="1" si="717">SUBSTITUTE(SUBSTITUTE(SUBSTITUTE(SUBSTITUTE(SUBSTITUTE(LOWER(IF(LEFT(BA22,3)="Box","",TRIM(BA22))),"randomizer","")," ",""),"'","")," ",""),"-","")</f>
        <v/>
      </c>
      <c r="BB23" t="str">
        <f t="shared" ref="BB23" ca="1" si="718">SUBSTITUTE(SUBSTITUTE(SUBSTITUTE(SUBSTITUTE(SUBSTITUTE(LOWER(IF(LEFT(BB22,3)="Box","",TRIM(BB22))),"randomizer","")," ",""),"'","")," ",""),"-","")</f>
        <v/>
      </c>
      <c r="BC23" t="str">
        <f t="shared" ref="BC23" ca="1" si="719">SUBSTITUTE(SUBSTITUTE(SUBSTITUTE(SUBSTITUTE(SUBSTITUTE(LOWER(IF(LEFT(BC22,3)="Box","",TRIM(BC22))),"randomizer","")," ",""),"'","")," ",""),"-","")</f>
        <v/>
      </c>
      <c r="BD23" t="str">
        <f t="shared" ref="BD23" ca="1" si="720">SUBSTITUTE(SUBSTITUTE(SUBSTITUTE(SUBSTITUTE(SUBSTITUTE(LOWER(IF(LEFT(BD22,3)="Box","",TRIM(BD22))),"randomizer","")," ",""),"'","")," ",""),"-","")</f>
        <v/>
      </c>
      <c r="BE23" t="str">
        <f t="shared" ref="BE23" ca="1" si="721">SUBSTITUTE(SUBSTITUTE(SUBSTITUTE(SUBSTITUTE(SUBSTITUTE(LOWER(IF(LEFT(BE22,3)="Box","",TRIM(BE22))),"randomizer","")," ",""),"'","")," ",""),"-","")</f>
        <v/>
      </c>
      <c r="BF23" t="str">
        <f t="shared" ref="BF23" ca="1" si="722">SUBSTITUTE(SUBSTITUTE(SUBSTITUTE(SUBSTITUTE(SUBSTITUTE(LOWER(IF(LEFT(BF22,3)="Box","",TRIM(BF22))),"randomizer","")," ",""),"'","")," ",""),"-","")</f>
        <v/>
      </c>
      <c r="BG23" t="str">
        <f t="shared" ref="BG23" ca="1" si="723">SUBSTITUTE(SUBSTITUTE(SUBSTITUTE(SUBSTITUTE(SUBSTITUTE(LOWER(IF(LEFT(BG22,3)="Box","",TRIM(BG22))),"randomizer","")," ",""),"'","")," ",""),"-","")</f>
        <v/>
      </c>
      <c r="BH23" t="str">
        <f t="shared" ref="BH23" ca="1" si="724">SUBSTITUTE(SUBSTITUTE(SUBSTITUTE(SUBSTITUTE(SUBSTITUTE(LOWER(IF(LEFT(BH22,3)="Box","",TRIM(BH22))),"randomizer","")," ",""),"'","")," ",""),"-","")</f>
        <v/>
      </c>
      <c r="BI23" t="str">
        <f t="shared" ref="BI23" ca="1" si="725">SUBSTITUTE(SUBSTITUTE(SUBSTITUTE(SUBSTITUTE(SUBSTITUTE(LOWER(IF(LEFT(BI22,3)="Box","",TRIM(BI22))),"randomizer","")," ",""),"'","")," ",""),"-","")</f>
        <v/>
      </c>
      <c r="BJ23" t="str">
        <f t="shared" ref="BJ23" ca="1" si="726">SUBSTITUTE(SUBSTITUTE(SUBSTITUTE(SUBSTITUTE(SUBSTITUTE(LOWER(IF(LEFT(BJ22,3)="Box","",TRIM(BJ22))),"randomizer","")," ",""),"'","")," ",""),"-","")</f>
        <v/>
      </c>
      <c r="BK23" t="str">
        <f t="shared" ref="BK23" ca="1" si="727">SUBSTITUTE(SUBSTITUTE(SUBSTITUTE(SUBSTITUTE(SUBSTITUTE(LOWER(IF(LEFT(BK22,3)="Box","",TRIM(BK22))),"randomizer","")," ",""),"'","")," ",""),"-","")</f>
        <v/>
      </c>
      <c r="BL23" t="str">
        <f t="shared" ref="BL23" ca="1" si="728">SUBSTITUTE(SUBSTITUTE(SUBSTITUTE(SUBSTITUTE(SUBSTITUTE(LOWER(IF(LEFT(BL22,3)="Box","",TRIM(BL22))),"randomizer","")," ",""),"'","")," ",""),"-","")</f>
        <v/>
      </c>
      <c r="BM23" t="str">
        <f t="shared" ref="BM23" ca="1" si="729">SUBSTITUTE(SUBSTITUTE(SUBSTITUTE(SUBSTITUTE(SUBSTITUTE(LOWER(IF(LEFT(BM22,3)="Box","",TRIM(BM22))),"randomizer","")," ",""),"'","")," ",""),"-","")</f>
        <v/>
      </c>
      <c r="BN23" t="str">
        <f t="shared" ref="BN23" ca="1" si="730">SUBSTITUTE(SUBSTITUTE(SUBSTITUTE(SUBSTITUTE(SUBSTITUTE(LOWER(IF(LEFT(BN22,3)="Box","",TRIM(BN22))),"randomizer","")," ",""),"'","")," ",""),"-","")</f>
        <v/>
      </c>
      <c r="BO23" t="str">
        <f t="shared" ref="BO23" ca="1" si="731">SUBSTITUTE(SUBSTITUTE(SUBSTITUTE(SUBSTITUTE(SUBSTITUTE(LOWER(IF(LEFT(BO22,3)="Box","",TRIM(BO22))),"randomizer","")," ",""),"'","")," ",""),"-","")</f>
        <v/>
      </c>
      <c r="BP23" t="str">
        <f t="shared" ref="BP23" ca="1" si="732">SUBSTITUTE(SUBSTITUTE(SUBSTITUTE(SUBSTITUTE(SUBSTITUTE(LOWER(IF(LEFT(BP22,3)="Box","",TRIM(BP22))),"randomizer","")," ",""),"'","")," ",""),"-","")</f>
        <v/>
      </c>
      <c r="BQ23" t="str">
        <f t="shared" ref="BQ23" ca="1" si="733">SUBSTITUTE(SUBSTITUTE(SUBSTITUTE(SUBSTITUTE(SUBSTITUTE(LOWER(IF(LEFT(BQ22,3)="Box","",TRIM(BQ22))),"randomizer","")," ",""),"'","")," ",""),"-","")</f>
        <v/>
      </c>
      <c r="BR23" t="str">
        <f t="shared" ref="BR23" ca="1" si="734">SUBSTITUTE(SUBSTITUTE(SUBSTITUTE(SUBSTITUTE(SUBSTITUTE(LOWER(IF(LEFT(BR22,3)="Box","",TRIM(BR22))),"randomizer","")," ",""),"'","")," ",""),"-","")</f>
        <v/>
      </c>
      <c r="BS23" t="str">
        <f t="shared" ref="BS23" ca="1" si="735">SUBSTITUTE(SUBSTITUTE(SUBSTITUTE(SUBSTITUTE(SUBSTITUTE(LOWER(IF(LEFT(BS22,3)="Box","",TRIM(BS22))),"randomizer","")," ",""),"'","")," ",""),"-","")</f>
        <v/>
      </c>
      <c r="BT23" t="str">
        <f t="shared" ref="BT23" ca="1" si="736">SUBSTITUTE(SUBSTITUTE(SUBSTITUTE(SUBSTITUTE(SUBSTITUTE(LOWER(IF(LEFT(BT22,3)="Box","",TRIM(BT22))),"randomizer","")," ",""),"'","")," ",""),"-","")</f>
        <v/>
      </c>
      <c r="BU23" t="str">
        <f t="shared" ref="BU23" ca="1" si="737">SUBSTITUTE(SUBSTITUTE(SUBSTITUTE(SUBSTITUTE(SUBSTITUTE(LOWER(IF(LEFT(BU22,3)="Box","",TRIM(BU22))),"randomizer","")," ",""),"'","")," ",""),"-","")</f>
        <v/>
      </c>
      <c r="BV23" t="str">
        <f t="shared" ref="BV23" ca="1" si="738">SUBSTITUTE(SUBSTITUTE(SUBSTITUTE(SUBSTITUTE(SUBSTITUTE(LOWER(IF(LEFT(BV22,3)="Box","",TRIM(BV22))),"randomizer","")," ",""),"'","")," ",""),"-","")</f>
        <v/>
      </c>
      <c r="BW23" t="str">
        <f t="shared" ref="BW23" ca="1" si="739">SUBSTITUTE(SUBSTITUTE(SUBSTITUTE(SUBSTITUTE(SUBSTITUTE(LOWER(IF(LEFT(BW22,3)="Box","",TRIM(BW22))),"randomizer","")," ",""),"'","")," ",""),"-","")</f>
        <v/>
      </c>
      <c r="BX23" t="str">
        <f t="shared" ref="BX23" ca="1" si="740">SUBSTITUTE(SUBSTITUTE(SUBSTITUTE(SUBSTITUTE(SUBSTITUTE(LOWER(IF(LEFT(BX22,3)="Box","",TRIM(BX22))),"randomizer","")," ",""),"'","")," ",""),"-","")</f>
        <v/>
      </c>
      <c r="BY23" t="str">
        <f t="shared" ref="BY23" ca="1" si="741">SUBSTITUTE(SUBSTITUTE(SUBSTITUTE(SUBSTITUTE(SUBSTITUTE(LOWER(IF(LEFT(BY22,3)="Box","",TRIM(BY22))),"randomizer","")," ",""),"'","")," ",""),"-","")</f>
        <v/>
      </c>
      <c r="BZ23" t="str">
        <f t="shared" ref="BZ23" ca="1" si="742">SUBSTITUTE(SUBSTITUTE(SUBSTITUTE(SUBSTITUTE(SUBSTITUTE(LOWER(IF(LEFT(BZ22,3)="Box","",TRIM(BZ22))),"randomizer","")," ",""),"'","")," ",""),"-","")</f>
        <v/>
      </c>
    </row>
    <row r="24" spans="3:78" x14ac:dyDescent="0.25">
      <c r="C24">
        <f t="shared" si="0"/>
        <v>1</v>
      </c>
      <c r="E24" t="str">
        <f ca="1">OFFSET($G$179,SUM(C$2:C24)-1,0)</f>
        <v>Donald Crank</v>
      </c>
      <c r="F24" t="str">
        <f ca="1">IF(OFFSET($G$179,SUM($C$2:$C24)-1,COLUMNS($E24:F24)+1)=0,"",OFFSET($G$179,SUM($C$2:$C24)-1,COLUMNS($E24:F24)+1))</f>
        <v>Aqueduct</v>
      </c>
      <c r="G24" t="str">
        <f ca="1">IF(OFFSET($G$179,SUM($C$2:$C24)-1,COLUMNS($E24:G24)+1)=0,"",OFFSET($G$179,SUM($C$2:$C24)-1,COLUMNS($E24:G24)+1))</f>
        <v xml:space="preserve"> Colonnade</v>
      </c>
      <c r="H24" t="str">
        <f ca="1">IF(OFFSET($G$179,SUM($C$2:$C24)-1,COLUMNS($E24:H24)+1)=0,"",OFFSET($G$179,SUM($C$2:$C24)-1,COLUMNS($E24:H24)+1))</f>
        <v xml:space="preserve"> Obelisk</v>
      </c>
      <c r="I24" t="str">
        <f ca="1">IF(OFFSET($G$179,SUM($C$2:$C24)-1,COLUMNS($E24:I24)+1)=0,"",OFFSET($G$179,SUM($C$2:$C24)-1,COLUMNS($E24:I24)+1))</f>
        <v/>
      </c>
      <c r="J24" t="str">
        <f ca="1">IF(OFFSET($G$179,SUM($C$2:$C24)-1,COLUMNS($E24:J24)+1)=0,"",OFFSET($G$179,SUM($C$2:$C24)-1,COLUMNS($E24:J24)+1))</f>
        <v/>
      </c>
      <c r="K24" t="str">
        <f ca="1">IF(OFFSET($G$179,SUM($C$2:$C24)-1,COLUMNS($E24:K24)+1)=0,"",OFFSET($G$179,SUM($C$2:$C24)-1,COLUMNS($E24:K24)+1))</f>
        <v/>
      </c>
      <c r="L24" t="str">
        <f ca="1">IF(OFFSET($G$179,SUM($C$2:$C24)-1,COLUMNS($E24:L24)+1)=0,"",OFFSET($G$179,SUM($C$2:$C24)-1,COLUMNS($E24:L24)+1))</f>
        <v/>
      </c>
      <c r="M24" t="str">
        <f ca="1">IF(OFFSET($G$179,SUM($C$2:$C24)-1,COLUMNS($E24:M24)+1)=0,"",OFFSET($G$179,SUM($C$2:$C24)-1,COLUMNS($E24:M24)+1))</f>
        <v/>
      </c>
      <c r="N24" t="str">
        <f ca="1">IF(OFFSET($G$179,SUM($C$2:$C24)-1,COLUMNS($E24:N24)+1)=0,"",OFFSET($G$179,SUM($C$2:$C24)-1,COLUMNS($E24:N24)+1))</f>
        <v/>
      </c>
      <c r="O24" t="str">
        <f ca="1">IF(OFFSET($G$179,SUM($C$2:$C24)-1,COLUMNS($E24:O24)+1)=0,"",OFFSET($G$179,SUM($C$2:$C24)-1,COLUMNS($E24:O24)+1))</f>
        <v/>
      </c>
      <c r="P24" t="str">
        <f ca="1">IF(OFFSET($G$179,SUM($C$2:$C24)-1,COLUMNS($E24:P24)+1)=0,"",OFFSET($G$179,SUM($C$2:$C24)-1,COLUMNS($E24:P24)+1))</f>
        <v/>
      </c>
      <c r="Q24" t="str">
        <f ca="1">IF(OFFSET($G$179,SUM($C$2:$C24)-1,COLUMNS($E24:Q24)+1)=0,"",OFFSET($G$179,SUM($C$2:$C24)-1,COLUMNS($E24:Q24)+1))</f>
        <v/>
      </c>
      <c r="R24" t="str">
        <f ca="1">IF(OFFSET($G$179,SUM($C$2:$C24)-1,COLUMNS($E24:R24)+1)=0,"",OFFSET($G$179,SUM($C$2:$C24)-1,COLUMNS($E24:R24)+1))</f>
        <v/>
      </c>
      <c r="S24" t="str">
        <f ca="1">IF(OFFSET($G$179,SUM($C$2:$C24)-1,COLUMNS($E24:S24)+1)=0,"",OFFSET($G$179,SUM($C$2:$C24)-1,COLUMNS($E24:S24)+1))</f>
        <v/>
      </c>
      <c r="T24" t="str">
        <f ca="1">IF(OFFSET($G$179,SUM($C$2:$C24)-1,COLUMNS($E24:T24)+1)=0,"",OFFSET($G$179,SUM($C$2:$C24)-1,COLUMNS($E24:T24)+1))</f>
        <v/>
      </c>
      <c r="U24" t="str">
        <f ca="1">IF(OFFSET($G$179,SUM($C$2:$C24)-1,COLUMNS($E24:U24)+1)=0,"",OFFSET($G$179,SUM($C$2:$C24)-1,COLUMNS($E24:U24)+1))</f>
        <v/>
      </c>
      <c r="V24" t="str">
        <f ca="1">IF(OFFSET($G$179,SUM($C$2:$C24)-1,COLUMNS($E24:V24)+1)=0,"",OFFSET($G$179,SUM($C$2:$C24)-1,COLUMNS($E24:V24)+1))</f>
        <v/>
      </c>
      <c r="W24" t="str">
        <f ca="1">IF(OFFSET($G$179,SUM($C$2:$C24)-1,COLUMNS($E24:W24)+1)=0,"",OFFSET($G$179,SUM($C$2:$C24)-1,COLUMNS($E24:W24)+1))</f>
        <v/>
      </c>
      <c r="X24" t="str">
        <f ca="1">IF(OFFSET($G$179,SUM($C$2:$C24)-1,COLUMNS($E24:X24)+1)=0,"",OFFSET($G$179,SUM($C$2:$C24)-1,COLUMNS($E24:X24)+1))</f>
        <v/>
      </c>
      <c r="Y24" t="str">
        <f ca="1">IF(OFFSET($G$179,SUM($C$2:$C24)-1,COLUMNS($E24:Y24)+1)=0,"",OFFSET($G$179,SUM($C$2:$C24)-1,COLUMNS($E24:Y24)+1))</f>
        <v/>
      </c>
      <c r="Z24" t="str">
        <f ca="1">IF(OFFSET($G$179,SUM($C$2:$C24)-1,COLUMNS($E24:Z24)+1)=0,"",OFFSET($G$179,SUM($C$2:$C24)-1,COLUMNS($E24:Z24)+1))</f>
        <v/>
      </c>
      <c r="AA24" t="str">
        <f ca="1">IF(OFFSET($G$179,SUM($C$2:$C24)-1,COLUMNS($E24:AA24)+1)=0,"",OFFSET($G$179,SUM($C$2:$C24)-1,COLUMNS($E24:AA24)+1))</f>
        <v/>
      </c>
      <c r="AB24" t="str">
        <f ca="1">IF(OFFSET($G$179,SUM($C$2:$C24)-1,COLUMNS($E24:AB24)+1)=0,"",OFFSET($G$179,SUM($C$2:$C24)-1,COLUMNS($E24:AB24)+1))</f>
        <v/>
      </c>
      <c r="AC24" t="str">
        <f ca="1">IF(OFFSET($G$179,SUM($C$2:$C24)-1,COLUMNS($E24:AC24)+1)=0,"",OFFSET($G$179,SUM($C$2:$C24)-1,COLUMNS($E24:AC24)+1))</f>
        <v/>
      </c>
      <c r="AD24" t="str">
        <f ca="1">IF(OFFSET($G$179,SUM($C$2:$C24)-1,COLUMNS($E24:AD24)+1)=0,"",OFFSET($G$179,SUM($C$2:$C24)-1,COLUMNS($E24:AD24)+1))</f>
        <v/>
      </c>
      <c r="AE24" t="str">
        <f ca="1">IF(OFFSET($G$179,SUM($C$2:$C24)-1,COLUMNS($E24:AE24)+1)=0,"",OFFSET($G$179,SUM($C$2:$C24)-1,COLUMNS($E24:AE24)+1))</f>
        <v/>
      </c>
      <c r="AF24" t="str">
        <f ca="1">IF(OFFSET($G$179,SUM($C$2:$C24)-1,COLUMNS($E24:AF24)+1)=0,"",OFFSET($G$179,SUM($C$2:$C24)-1,COLUMNS($E24:AF24)+1))</f>
        <v/>
      </c>
      <c r="AG24" t="str">
        <f ca="1">IF(OFFSET($G$179,SUM($C$2:$C24)-1,COLUMNS($E24:AG24)+1)=0,"",OFFSET($G$179,SUM($C$2:$C24)-1,COLUMNS($E24:AG24)+1))</f>
        <v/>
      </c>
      <c r="AH24" t="str">
        <f ca="1">IF(OFFSET($G$179,SUM($C$2:$C24)-1,COLUMNS($E24:AH24)+1)=0,"",OFFSET($G$179,SUM($C$2:$C24)-1,COLUMNS($E24:AH24)+1))</f>
        <v/>
      </c>
      <c r="AI24" t="str">
        <f ca="1">IF(OFFSET($G$179,SUM($C$2:$C24)-1,COLUMNS($E24:AI24)+1)=0,"",OFFSET($G$179,SUM($C$2:$C24)-1,COLUMNS($E24:AI24)+1))</f>
        <v/>
      </c>
      <c r="AJ24" t="str">
        <f ca="1">IF(OFFSET($G$179,SUM($C$2:$C24)-1,COLUMNS($E24:AJ24)+1)=0,"",OFFSET($G$179,SUM($C$2:$C24)-1,COLUMNS($E24:AJ24)+1))</f>
        <v/>
      </c>
      <c r="AK24" t="str">
        <f ca="1">IF(OFFSET($G$179,SUM($C$2:$C24)-1,COLUMNS($E24:AK24)+1)=0,"",OFFSET($G$179,SUM($C$2:$C24)-1,COLUMNS($E24:AK24)+1))</f>
        <v/>
      </c>
      <c r="AL24" t="str">
        <f ca="1">IF(OFFSET($G$179,SUM($C$2:$C24)-1,COLUMNS($E24:AL24)+1)=0,"",OFFSET($G$179,SUM($C$2:$C24)-1,COLUMNS($E24:AL24)+1))</f>
        <v/>
      </c>
      <c r="AM24" t="str">
        <f ca="1">IF(OFFSET($G$179,SUM($C$2:$C24)-1,COLUMNS($E24:AM24)+1)=0,"",OFFSET($G$179,SUM($C$2:$C24)-1,COLUMNS($E24:AM24)+1))</f>
        <v/>
      </c>
      <c r="AN24" t="str">
        <f ca="1">IF(OFFSET($G$179,SUM($C$2:$C24)-1,COLUMNS($E24:AN24)+1)=0,"",OFFSET($G$179,SUM($C$2:$C24)-1,COLUMNS($E24:AN24)+1))</f>
        <v/>
      </c>
      <c r="AO24" t="str">
        <f ca="1">IF(OFFSET($G$179,SUM($C$2:$C24)-1,COLUMNS($E24:AO24)+1)=0,"",OFFSET($G$179,SUM($C$2:$C24)-1,COLUMNS($E24:AO24)+1))</f>
        <v/>
      </c>
      <c r="AP24" t="str">
        <f ca="1">IF(OFFSET($G$179,SUM($C$2:$C24)-1,COLUMNS($E24:AP24)+1)=0,"",OFFSET($G$179,SUM($C$2:$C24)-1,COLUMNS($E24:AP24)+1))</f>
        <v/>
      </c>
      <c r="AQ24" t="str">
        <f ca="1">IF(OFFSET($G$179,SUM($C$2:$C24)-1,COLUMNS($E24:AQ24)+1)=0,"",OFFSET($G$179,SUM($C$2:$C24)-1,COLUMNS($E24:AQ24)+1))</f>
        <v/>
      </c>
      <c r="AR24" t="str">
        <f ca="1">IF(OFFSET($G$179,SUM($C$2:$C24)-1,COLUMNS($E24:AR24)+1)=0,"",OFFSET($G$179,SUM($C$2:$C24)-1,COLUMNS($E24:AR24)+1))</f>
        <v/>
      </c>
      <c r="AS24" t="str">
        <f ca="1">IF(OFFSET($G$179,SUM($C$2:$C24)-1,COLUMNS($E24:AS24)+1)=0,"",OFFSET($G$179,SUM($C$2:$C24)-1,COLUMNS($E24:AS24)+1))</f>
        <v/>
      </c>
      <c r="AT24" t="str">
        <f ca="1">IF(OFFSET($G$179,SUM($C$2:$C24)-1,COLUMNS($E24:AT24)+1)=0,"",OFFSET($G$179,SUM($C$2:$C24)-1,COLUMNS($E24:AT24)+1))</f>
        <v/>
      </c>
      <c r="AU24" t="str">
        <f ca="1">IF(OFFSET($G$179,SUM($C$2:$C24)-1,COLUMNS($E24:AU24)+1)=0,"",OFFSET($G$179,SUM($C$2:$C24)-1,COLUMNS($E24:AU24)+1))</f>
        <v/>
      </c>
      <c r="AV24" t="str">
        <f ca="1">IF(OFFSET($G$179,SUM($C$2:$C24)-1,COLUMNS($E24:AV24)+1)=0,"",OFFSET($G$179,SUM($C$2:$C24)-1,COLUMNS($E24:AV24)+1))</f>
        <v/>
      </c>
      <c r="AW24" t="str">
        <f ca="1">IF(OFFSET($G$179,SUM($C$2:$C24)-1,COLUMNS($E24:AW24)+1)=0,"",OFFSET($G$179,SUM($C$2:$C24)-1,COLUMNS($E24:AW24)+1))</f>
        <v/>
      </c>
      <c r="AX24" t="str">
        <f ca="1">IF(OFFSET($G$179,SUM($C$2:$C24)-1,COLUMNS($E24:AX24)+1)=0,"",OFFSET($G$179,SUM($C$2:$C24)-1,COLUMNS($E24:AX24)+1))</f>
        <v/>
      </c>
      <c r="AY24" t="str">
        <f ca="1">IF(OFFSET($G$179,SUM($C$2:$C24)-1,COLUMNS($E24:AY24)+1)=0,"",OFFSET($G$179,SUM($C$2:$C24)-1,COLUMNS($E24:AY24)+1))</f>
        <v/>
      </c>
      <c r="AZ24" t="str">
        <f ca="1">IF(OFFSET($G$179,SUM($C$2:$C24)-1,COLUMNS($E24:AZ24)+1)=0,"",OFFSET($G$179,SUM($C$2:$C24)-1,COLUMNS($E24:AZ24)+1))</f>
        <v/>
      </c>
      <c r="BA24" t="str">
        <f ca="1">IF(OFFSET($G$179,SUM($C$2:$C24)-1,COLUMNS($E24:BA24)+1)=0,"",OFFSET($G$179,SUM($C$2:$C24)-1,COLUMNS($E24:BA24)+1))</f>
        <v/>
      </c>
      <c r="BB24" t="str">
        <f ca="1">IF(OFFSET($G$179,SUM($C$2:$C24)-1,COLUMNS($E24:BB24)+1)=0,"",OFFSET($G$179,SUM($C$2:$C24)-1,COLUMNS($E24:BB24)+1))</f>
        <v/>
      </c>
      <c r="BC24" t="str">
        <f ca="1">IF(OFFSET($G$179,SUM($C$2:$C24)-1,COLUMNS($E24:BC24)+1)=0,"",OFFSET($G$179,SUM($C$2:$C24)-1,COLUMNS($E24:BC24)+1))</f>
        <v/>
      </c>
      <c r="BD24" t="str">
        <f ca="1">IF(OFFSET($G$179,SUM($C$2:$C24)-1,COLUMNS($E24:BD24)+1)=0,"",OFFSET($G$179,SUM($C$2:$C24)-1,COLUMNS($E24:BD24)+1))</f>
        <v/>
      </c>
      <c r="BE24" t="str">
        <f ca="1">IF(OFFSET($G$179,SUM($C$2:$C24)-1,COLUMNS($E24:BE24)+1)=0,"",OFFSET($G$179,SUM($C$2:$C24)-1,COLUMNS($E24:BE24)+1))</f>
        <v/>
      </c>
      <c r="BF24" t="str">
        <f ca="1">IF(OFFSET($G$179,SUM($C$2:$C24)-1,COLUMNS($E24:BF24)+1)=0,"",OFFSET($G$179,SUM($C$2:$C24)-1,COLUMNS($E24:BF24)+1))</f>
        <v/>
      </c>
      <c r="BG24" t="str">
        <f ca="1">IF(OFFSET($G$179,SUM($C$2:$C24)-1,COLUMNS($E24:BG24)+1)=0,"",OFFSET($G$179,SUM($C$2:$C24)-1,COLUMNS($E24:BG24)+1))</f>
        <v/>
      </c>
      <c r="BH24" t="str">
        <f ca="1">IF(OFFSET($G$179,SUM($C$2:$C24)-1,COLUMNS($E24:BH24)+1)=0,"",OFFSET($G$179,SUM($C$2:$C24)-1,COLUMNS($E24:BH24)+1))</f>
        <v/>
      </c>
      <c r="BI24" t="str">
        <f ca="1">IF(OFFSET($G$179,SUM($C$2:$C24)-1,COLUMNS($E24:BI24)+1)=0,"",OFFSET($G$179,SUM($C$2:$C24)-1,COLUMNS($E24:BI24)+1))</f>
        <v/>
      </c>
      <c r="BJ24" t="str">
        <f ca="1">IF(OFFSET($G$179,SUM($C$2:$C24)-1,COLUMNS($E24:BJ24)+1)=0,"",OFFSET($G$179,SUM($C$2:$C24)-1,COLUMNS($E24:BJ24)+1))</f>
        <v/>
      </c>
      <c r="BK24" t="str">
        <f ca="1">IF(OFFSET($G$179,SUM($C$2:$C24)-1,COLUMNS($E24:BK24)+1)=0,"",OFFSET($G$179,SUM($C$2:$C24)-1,COLUMNS($E24:BK24)+1))</f>
        <v/>
      </c>
      <c r="BL24" t="str">
        <f ca="1">IF(OFFSET($G$179,SUM($C$2:$C24)-1,COLUMNS($E24:BL24)+1)=0,"",OFFSET($G$179,SUM($C$2:$C24)-1,COLUMNS($E24:BL24)+1))</f>
        <v/>
      </c>
      <c r="BM24" t="str">
        <f ca="1">IF(OFFSET($G$179,SUM($C$2:$C24)-1,COLUMNS($E24:BM24)+1)=0,"",OFFSET($G$179,SUM($C$2:$C24)-1,COLUMNS($E24:BM24)+1))</f>
        <v/>
      </c>
      <c r="BN24" t="str">
        <f ca="1">IF(OFFSET($G$179,SUM($C$2:$C24)-1,COLUMNS($E24:BN24)+1)=0,"",OFFSET($G$179,SUM($C$2:$C24)-1,COLUMNS($E24:BN24)+1))</f>
        <v/>
      </c>
      <c r="BO24" t="str">
        <f ca="1">IF(OFFSET($G$179,SUM($C$2:$C24)-1,COLUMNS($E24:BO24)+1)=0,"",OFFSET($G$179,SUM($C$2:$C24)-1,COLUMNS($E24:BO24)+1))</f>
        <v/>
      </c>
      <c r="BP24" t="str">
        <f ca="1">IF(OFFSET($G$179,SUM($C$2:$C24)-1,COLUMNS($E24:BP24)+1)=0,"",OFFSET($G$179,SUM($C$2:$C24)-1,COLUMNS($E24:BP24)+1))</f>
        <v/>
      </c>
      <c r="BQ24" t="str">
        <f ca="1">IF(OFFSET($G$179,SUM($C$2:$C24)-1,COLUMNS($E24:BQ24)+1)=0,"",OFFSET($G$179,SUM($C$2:$C24)-1,COLUMNS($E24:BQ24)+1))</f>
        <v/>
      </c>
      <c r="BR24" t="str">
        <f ca="1">IF(OFFSET($G$179,SUM($C$2:$C24)-1,COLUMNS($E24:BR24)+1)=0,"",OFFSET($G$179,SUM($C$2:$C24)-1,COLUMNS($E24:BR24)+1))</f>
        <v/>
      </c>
      <c r="BS24" t="str">
        <f ca="1">IF(OFFSET($G$179,SUM($C$2:$C24)-1,COLUMNS($E24:BS24)+1)=0,"",OFFSET($G$179,SUM($C$2:$C24)-1,COLUMNS($E24:BS24)+1))</f>
        <v/>
      </c>
      <c r="BT24" t="str">
        <f ca="1">IF(OFFSET($G$179,SUM($C$2:$C24)-1,COLUMNS($E24:BT24)+1)=0,"",OFFSET($G$179,SUM($C$2:$C24)-1,COLUMNS($E24:BT24)+1))</f>
        <v/>
      </c>
      <c r="BU24" t="str">
        <f ca="1">IF(OFFSET($G$179,SUM($C$2:$C24)-1,COLUMNS($E24:BU24)+1)=0,"",OFFSET($G$179,SUM($C$2:$C24)-1,COLUMNS($E24:BU24)+1))</f>
        <v/>
      </c>
      <c r="BV24" t="str">
        <f ca="1">IF(OFFSET($G$179,SUM($C$2:$C24)-1,COLUMNS($E24:BV24)+1)=0,"",OFFSET($G$179,SUM($C$2:$C24)-1,COLUMNS($E24:BV24)+1))</f>
        <v/>
      </c>
      <c r="BW24" t="str">
        <f ca="1">IF(OFFSET($G$179,SUM($C$2:$C24)-1,COLUMNS($E24:BW24)+1)=0,"",OFFSET($G$179,SUM($C$2:$C24)-1,COLUMNS($E24:BW24)+1))</f>
        <v/>
      </c>
      <c r="BX24" t="str">
        <f ca="1">IF(OFFSET($G$179,SUM($C$2:$C24)-1,COLUMNS($E24:BX24)+1)=0,"",OFFSET($G$179,SUM($C$2:$C24)-1,COLUMNS($E24:BX24)+1))</f>
        <v/>
      </c>
      <c r="BY24" t="str">
        <f ca="1">IF(OFFSET($G$179,SUM($C$2:$C24)-1,COLUMNS($E24:BY24)+1)=0,"",OFFSET($G$179,SUM($C$2:$C24)-1,COLUMNS($E24:BY24)+1))</f>
        <v/>
      </c>
      <c r="BZ24" t="str">
        <f ca="1">IF(OFFSET($G$179,SUM($C$2:$C24)-1,COLUMNS($E24:BZ24)+1)=0,"",OFFSET($G$179,SUM($C$2:$C24)-1,COLUMNS($E24:BZ24)+1))</f>
        <v/>
      </c>
    </row>
    <row r="25" spans="3:78" x14ac:dyDescent="0.25">
      <c r="C25">
        <f t="shared" si="0"/>
        <v>0</v>
      </c>
      <c r="E25" t="str">
        <f t="shared" ref="E25" ca="1" si="743">E24</f>
        <v>Donald Crank</v>
      </c>
      <c r="F25" t="str">
        <f t="shared" ref="F25" ca="1" si="744">SUBSTITUTE(SUBSTITUTE(SUBSTITUTE(SUBSTITUTE(SUBSTITUTE(LOWER(IF(LEFT(F24,3)="Box","",TRIM(F24))),"randomizer","")," ",""),"'","")," ",""),"-","")</f>
        <v>aqueduct</v>
      </c>
      <c r="G25" t="str">
        <f t="shared" ref="G25" ca="1" si="745">SUBSTITUTE(SUBSTITUTE(SUBSTITUTE(SUBSTITUTE(SUBSTITUTE(LOWER(IF(LEFT(G24,3)="Box","",TRIM(G24))),"randomizer","")," ",""),"'","")," ",""),"-","")</f>
        <v>colonnade</v>
      </c>
      <c r="H25" t="str">
        <f t="shared" ref="H25" ca="1" si="746">SUBSTITUTE(SUBSTITUTE(SUBSTITUTE(SUBSTITUTE(SUBSTITUTE(LOWER(IF(LEFT(H24,3)="Box","",TRIM(H24))),"randomizer","")," ",""),"'","")," ",""),"-","")</f>
        <v>obelisk</v>
      </c>
      <c r="I25" t="str">
        <f t="shared" ref="I25" ca="1" si="747">SUBSTITUTE(SUBSTITUTE(SUBSTITUTE(SUBSTITUTE(SUBSTITUTE(LOWER(IF(LEFT(I24,3)="Box","",TRIM(I24))),"randomizer","")," ",""),"'","")," ",""),"-","")</f>
        <v/>
      </c>
      <c r="J25" t="str">
        <f t="shared" ref="J25" ca="1" si="748">SUBSTITUTE(SUBSTITUTE(SUBSTITUTE(SUBSTITUTE(SUBSTITUTE(LOWER(IF(LEFT(J24,3)="Box","",TRIM(J24))),"randomizer","")," ",""),"'","")," ",""),"-","")</f>
        <v/>
      </c>
      <c r="K25" t="str">
        <f t="shared" ref="K25" ca="1" si="749">SUBSTITUTE(SUBSTITUTE(SUBSTITUTE(SUBSTITUTE(SUBSTITUTE(LOWER(IF(LEFT(K24,3)="Box","",TRIM(K24))),"randomizer","")," ",""),"'","")," ",""),"-","")</f>
        <v/>
      </c>
      <c r="L25" t="str">
        <f t="shared" ref="L25" ca="1" si="750">SUBSTITUTE(SUBSTITUTE(SUBSTITUTE(SUBSTITUTE(SUBSTITUTE(LOWER(IF(LEFT(L24,3)="Box","",TRIM(L24))),"randomizer","")," ",""),"'","")," ",""),"-","")</f>
        <v/>
      </c>
      <c r="M25" t="str">
        <f t="shared" ref="M25" ca="1" si="751">SUBSTITUTE(SUBSTITUTE(SUBSTITUTE(SUBSTITUTE(SUBSTITUTE(LOWER(IF(LEFT(M24,3)="Box","",TRIM(M24))),"randomizer","")," ",""),"'","")," ",""),"-","")</f>
        <v/>
      </c>
      <c r="N25" t="str">
        <f t="shared" ref="N25" ca="1" si="752">SUBSTITUTE(SUBSTITUTE(SUBSTITUTE(SUBSTITUTE(SUBSTITUTE(LOWER(IF(LEFT(N24,3)="Box","",TRIM(N24))),"randomizer","")," ",""),"'","")," ",""),"-","")</f>
        <v/>
      </c>
      <c r="O25" t="str">
        <f t="shared" ref="O25" ca="1" si="753">SUBSTITUTE(SUBSTITUTE(SUBSTITUTE(SUBSTITUTE(SUBSTITUTE(LOWER(IF(LEFT(O24,3)="Box","",TRIM(O24))),"randomizer","")," ",""),"'","")," ",""),"-","")</f>
        <v/>
      </c>
      <c r="P25" t="str">
        <f t="shared" ref="P25" ca="1" si="754">SUBSTITUTE(SUBSTITUTE(SUBSTITUTE(SUBSTITUTE(SUBSTITUTE(LOWER(IF(LEFT(P24,3)="Box","",TRIM(P24))),"randomizer","")," ",""),"'","")," ",""),"-","")</f>
        <v/>
      </c>
      <c r="Q25" t="str">
        <f t="shared" ref="Q25" ca="1" si="755">SUBSTITUTE(SUBSTITUTE(SUBSTITUTE(SUBSTITUTE(SUBSTITUTE(LOWER(IF(LEFT(Q24,3)="Box","",TRIM(Q24))),"randomizer","")," ",""),"'","")," ",""),"-","")</f>
        <v/>
      </c>
      <c r="R25" t="str">
        <f t="shared" ref="R25" ca="1" si="756">SUBSTITUTE(SUBSTITUTE(SUBSTITUTE(SUBSTITUTE(SUBSTITUTE(LOWER(IF(LEFT(R24,3)="Box","",TRIM(R24))),"randomizer","")," ",""),"'","")," ",""),"-","")</f>
        <v/>
      </c>
      <c r="S25" t="str">
        <f t="shared" ref="S25" ca="1" si="757">SUBSTITUTE(SUBSTITUTE(SUBSTITUTE(SUBSTITUTE(SUBSTITUTE(LOWER(IF(LEFT(S24,3)="Box","",TRIM(S24))),"randomizer","")," ",""),"'","")," ",""),"-","")</f>
        <v/>
      </c>
      <c r="T25" t="str">
        <f t="shared" ref="T25" ca="1" si="758">SUBSTITUTE(SUBSTITUTE(SUBSTITUTE(SUBSTITUTE(SUBSTITUTE(LOWER(IF(LEFT(T24,3)="Box","",TRIM(T24))),"randomizer","")," ",""),"'","")," ",""),"-","")</f>
        <v/>
      </c>
      <c r="U25" t="str">
        <f t="shared" ref="U25" ca="1" si="759">SUBSTITUTE(SUBSTITUTE(SUBSTITUTE(SUBSTITUTE(SUBSTITUTE(LOWER(IF(LEFT(U24,3)="Box","",TRIM(U24))),"randomizer","")," ",""),"'","")," ",""),"-","")</f>
        <v/>
      </c>
      <c r="V25" t="str">
        <f t="shared" ref="V25" ca="1" si="760">SUBSTITUTE(SUBSTITUTE(SUBSTITUTE(SUBSTITUTE(SUBSTITUTE(LOWER(IF(LEFT(V24,3)="Box","",TRIM(V24))),"randomizer","")," ",""),"'","")," ",""),"-","")</f>
        <v/>
      </c>
      <c r="W25" t="str">
        <f t="shared" ref="W25" ca="1" si="761">SUBSTITUTE(SUBSTITUTE(SUBSTITUTE(SUBSTITUTE(SUBSTITUTE(LOWER(IF(LEFT(W24,3)="Box","",TRIM(W24))),"randomizer","")," ",""),"'","")," ",""),"-","")</f>
        <v/>
      </c>
      <c r="X25" t="str">
        <f t="shared" ref="X25" ca="1" si="762">SUBSTITUTE(SUBSTITUTE(SUBSTITUTE(SUBSTITUTE(SUBSTITUTE(LOWER(IF(LEFT(X24,3)="Box","",TRIM(X24))),"randomizer","")," ",""),"'","")," ",""),"-","")</f>
        <v/>
      </c>
      <c r="Y25" t="str">
        <f t="shared" ref="Y25" ca="1" si="763">SUBSTITUTE(SUBSTITUTE(SUBSTITUTE(SUBSTITUTE(SUBSTITUTE(LOWER(IF(LEFT(Y24,3)="Box","",TRIM(Y24))),"randomizer","")," ",""),"'","")," ",""),"-","")</f>
        <v/>
      </c>
      <c r="Z25" t="str">
        <f t="shared" ref="Z25" ca="1" si="764">SUBSTITUTE(SUBSTITUTE(SUBSTITUTE(SUBSTITUTE(SUBSTITUTE(LOWER(IF(LEFT(Z24,3)="Box","",TRIM(Z24))),"randomizer","")," ",""),"'","")," ",""),"-","")</f>
        <v/>
      </c>
      <c r="AA25" t="str">
        <f t="shared" ref="AA25" ca="1" si="765">SUBSTITUTE(SUBSTITUTE(SUBSTITUTE(SUBSTITUTE(SUBSTITUTE(LOWER(IF(LEFT(AA24,3)="Box","",TRIM(AA24))),"randomizer","")," ",""),"'","")," ",""),"-","")</f>
        <v/>
      </c>
      <c r="AB25" t="str">
        <f t="shared" ref="AB25" ca="1" si="766">SUBSTITUTE(SUBSTITUTE(SUBSTITUTE(SUBSTITUTE(SUBSTITUTE(LOWER(IF(LEFT(AB24,3)="Box","",TRIM(AB24))),"randomizer","")," ",""),"'","")," ",""),"-","")</f>
        <v/>
      </c>
      <c r="AC25" t="str">
        <f t="shared" ref="AC25" ca="1" si="767">SUBSTITUTE(SUBSTITUTE(SUBSTITUTE(SUBSTITUTE(SUBSTITUTE(LOWER(IF(LEFT(AC24,3)="Box","",TRIM(AC24))),"randomizer","")," ",""),"'","")," ",""),"-","")</f>
        <v/>
      </c>
      <c r="AD25" t="str">
        <f t="shared" ref="AD25" ca="1" si="768">SUBSTITUTE(SUBSTITUTE(SUBSTITUTE(SUBSTITUTE(SUBSTITUTE(LOWER(IF(LEFT(AD24,3)="Box","",TRIM(AD24))),"randomizer","")," ",""),"'","")," ",""),"-","")</f>
        <v/>
      </c>
      <c r="AE25" t="str">
        <f t="shared" ref="AE25" ca="1" si="769">SUBSTITUTE(SUBSTITUTE(SUBSTITUTE(SUBSTITUTE(SUBSTITUTE(LOWER(IF(LEFT(AE24,3)="Box","",TRIM(AE24))),"randomizer","")," ",""),"'","")," ",""),"-","")</f>
        <v/>
      </c>
      <c r="AF25" t="str">
        <f t="shared" ref="AF25" ca="1" si="770">SUBSTITUTE(SUBSTITUTE(SUBSTITUTE(SUBSTITUTE(SUBSTITUTE(LOWER(IF(LEFT(AF24,3)="Box","",TRIM(AF24))),"randomizer","")," ",""),"'","")," ",""),"-","")</f>
        <v/>
      </c>
      <c r="AG25" t="str">
        <f t="shared" ref="AG25" ca="1" si="771">SUBSTITUTE(SUBSTITUTE(SUBSTITUTE(SUBSTITUTE(SUBSTITUTE(LOWER(IF(LEFT(AG24,3)="Box","",TRIM(AG24))),"randomizer","")," ",""),"'","")," ",""),"-","")</f>
        <v/>
      </c>
      <c r="AH25" t="str">
        <f t="shared" ref="AH25" ca="1" si="772">SUBSTITUTE(SUBSTITUTE(SUBSTITUTE(SUBSTITUTE(SUBSTITUTE(LOWER(IF(LEFT(AH24,3)="Box","",TRIM(AH24))),"randomizer","")," ",""),"'","")," ",""),"-","")</f>
        <v/>
      </c>
      <c r="AI25" t="str">
        <f t="shared" ref="AI25" ca="1" si="773">SUBSTITUTE(SUBSTITUTE(SUBSTITUTE(SUBSTITUTE(SUBSTITUTE(LOWER(IF(LEFT(AI24,3)="Box","",TRIM(AI24))),"randomizer","")," ",""),"'","")," ",""),"-","")</f>
        <v/>
      </c>
      <c r="AJ25" t="str">
        <f t="shared" ref="AJ25" ca="1" si="774">SUBSTITUTE(SUBSTITUTE(SUBSTITUTE(SUBSTITUTE(SUBSTITUTE(LOWER(IF(LEFT(AJ24,3)="Box","",TRIM(AJ24))),"randomizer","")," ",""),"'","")," ",""),"-","")</f>
        <v/>
      </c>
      <c r="AK25" t="str">
        <f t="shared" ref="AK25" ca="1" si="775">SUBSTITUTE(SUBSTITUTE(SUBSTITUTE(SUBSTITUTE(SUBSTITUTE(LOWER(IF(LEFT(AK24,3)="Box","",TRIM(AK24))),"randomizer","")," ",""),"'","")," ",""),"-","")</f>
        <v/>
      </c>
      <c r="AL25" t="str">
        <f t="shared" ref="AL25" ca="1" si="776">SUBSTITUTE(SUBSTITUTE(SUBSTITUTE(SUBSTITUTE(SUBSTITUTE(LOWER(IF(LEFT(AL24,3)="Box","",TRIM(AL24))),"randomizer","")," ",""),"'","")," ",""),"-","")</f>
        <v/>
      </c>
      <c r="AM25" t="str">
        <f t="shared" ref="AM25" ca="1" si="777">SUBSTITUTE(SUBSTITUTE(SUBSTITUTE(SUBSTITUTE(SUBSTITUTE(LOWER(IF(LEFT(AM24,3)="Box","",TRIM(AM24))),"randomizer","")," ",""),"'","")," ",""),"-","")</f>
        <v/>
      </c>
      <c r="AN25" t="str">
        <f t="shared" ref="AN25" ca="1" si="778">SUBSTITUTE(SUBSTITUTE(SUBSTITUTE(SUBSTITUTE(SUBSTITUTE(LOWER(IF(LEFT(AN24,3)="Box","",TRIM(AN24))),"randomizer","")," ",""),"'","")," ",""),"-","")</f>
        <v/>
      </c>
      <c r="AO25" t="str">
        <f t="shared" ref="AO25" ca="1" si="779">SUBSTITUTE(SUBSTITUTE(SUBSTITUTE(SUBSTITUTE(SUBSTITUTE(LOWER(IF(LEFT(AO24,3)="Box","",TRIM(AO24))),"randomizer","")," ",""),"'","")," ",""),"-","")</f>
        <v/>
      </c>
      <c r="AP25" t="str">
        <f t="shared" ref="AP25" ca="1" si="780">SUBSTITUTE(SUBSTITUTE(SUBSTITUTE(SUBSTITUTE(SUBSTITUTE(LOWER(IF(LEFT(AP24,3)="Box","",TRIM(AP24))),"randomizer","")," ",""),"'","")," ",""),"-","")</f>
        <v/>
      </c>
      <c r="AQ25" t="str">
        <f t="shared" ref="AQ25" ca="1" si="781">SUBSTITUTE(SUBSTITUTE(SUBSTITUTE(SUBSTITUTE(SUBSTITUTE(LOWER(IF(LEFT(AQ24,3)="Box","",TRIM(AQ24))),"randomizer","")," ",""),"'","")," ",""),"-","")</f>
        <v/>
      </c>
      <c r="AR25" t="str">
        <f t="shared" ref="AR25" ca="1" si="782">SUBSTITUTE(SUBSTITUTE(SUBSTITUTE(SUBSTITUTE(SUBSTITUTE(LOWER(IF(LEFT(AR24,3)="Box","",TRIM(AR24))),"randomizer","")," ",""),"'","")," ",""),"-","")</f>
        <v/>
      </c>
      <c r="AS25" t="str">
        <f t="shared" ref="AS25" ca="1" si="783">SUBSTITUTE(SUBSTITUTE(SUBSTITUTE(SUBSTITUTE(SUBSTITUTE(LOWER(IF(LEFT(AS24,3)="Box","",TRIM(AS24))),"randomizer","")," ",""),"'","")," ",""),"-","")</f>
        <v/>
      </c>
      <c r="AT25" t="str">
        <f t="shared" ref="AT25" ca="1" si="784">SUBSTITUTE(SUBSTITUTE(SUBSTITUTE(SUBSTITUTE(SUBSTITUTE(LOWER(IF(LEFT(AT24,3)="Box","",TRIM(AT24))),"randomizer","")," ",""),"'","")," ",""),"-","")</f>
        <v/>
      </c>
      <c r="AU25" t="str">
        <f t="shared" ref="AU25" ca="1" si="785">SUBSTITUTE(SUBSTITUTE(SUBSTITUTE(SUBSTITUTE(SUBSTITUTE(LOWER(IF(LEFT(AU24,3)="Box","",TRIM(AU24))),"randomizer","")," ",""),"'","")," ",""),"-","")</f>
        <v/>
      </c>
      <c r="AV25" t="str">
        <f t="shared" ref="AV25" ca="1" si="786">SUBSTITUTE(SUBSTITUTE(SUBSTITUTE(SUBSTITUTE(SUBSTITUTE(LOWER(IF(LEFT(AV24,3)="Box","",TRIM(AV24))),"randomizer","")," ",""),"'","")," ",""),"-","")</f>
        <v/>
      </c>
      <c r="AW25" t="str">
        <f t="shared" ref="AW25" ca="1" si="787">SUBSTITUTE(SUBSTITUTE(SUBSTITUTE(SUBSTITUTE(SUBSTITUTE(LOWER(IF(LEFT(AW24,3)="Box","",TRIM(AW24))),"randomizer","")," ",""),"'","")," ",""),"-","")</f>
        <v/>
      </c>
      <c r="AX25" t="str">
        <f t="shared" ref="AX25" ca="1" si="788">SUBSTITUTE(SUBSTITUTE(SUBSTITUTE(SUBSTITUTE(SUBSTITUTE(LOWER(IF(LEFT(AX24,3)="Box","",TRIM(AX24))),"randomizer","")," ",""),"'","")," ",""),"-","")</f>
        <v/>
      </c>
      <c r="AY25" t="str">
        <f t="shared" ref="AY25" ca="1" si="789">SUBSTITUTE(SUBSTITUTE(SUBSTITUTE(SUBSTITUTE(SUBSTITUTE(LOWER(IF(LEFT(AY24,3)="Box","",TRIM(AY24))),"randomizer","")," ",""),"'","")," ",""),"-","")</f>
        <v/>
      </c>
      <c r="AZ25" t="str">
        <f t="shared" ref="AZ25" ca="1" si="790">SUBSTITUTE(SUBSTITUTE(SUBSTITUTE(SUBSTITUTE(SUBSTITUTE(LOWER(IF(LEFT(AZ24,3)="Box","",TRIM(AZ24))),"randomizer","")," ",""),"'","")," ",""),"-","")</f>
        <v/>
      </c>
      <c r="BA25" t="str">
        <f t="shared" ref="BA25" ca="1" si="791">SUBSTITUTE(SUBSTITUTE(SUBSTITUTE(SUBSTITUTE(SUBSTITUTE(LOWER(IF(LEFT(BA24,3)="Box","",TRIM(BA24))),"randomizer","")," ",""),"'","")," ",""),"-","")</f>
        <v/>
      </c>
      <c r="BB25" t="str">
        <f t="shared" ref="BB25" ca="1" si="792">SUBSTITUTE(SUBSTITUTE(SUBSTITUTE(SUBSTITUTE(SUBSTITUTE(LOWER(IF(LEFT(BB24,3)="Box","",TRIM(BB24))),"randomizer","")," ",""),"'","")," ",""),"-","")</f>
        <v/>
      </c>
      <c r="BC25" t="str">
        <f t="shared" ref="BC25" ca="1" si="793">SUBSTITUTE(SUBSTITUTE(SUBSTITUTE(SUBSTITUTE(SUBSTITUTE(LOWER(IF(LEFT(BC24,3)="Box","",TRIM(BC24))),"randomizer","")," ",""),"'","")," ",""),"-","")</f>
        <v/>
      </c>
      <c r="BD25" t="str">
        <f t="shared" ref="BD25" ca="1" si="794">SUBSTITUTE(SUBSTITUTE(SUBSTITUTE(SUBSTITUTE(SUBSTITUTE(LOWER(IF(LEFT(BD24,3)="Box","",TRIM(BD24))),"randomizer","")," ",""),"'","")," ",""),"-","")</f>
        <v/>
      </c>
      <c r="BE25" t="str">
        <f t="shared" ref="BE25" ca="1" si="795">SUBSTITUTE(SUBSTITUTE(SUBSTITUTE(SUBSTITUTE(SUBSTITUTE(LOWER(IF(LEFT(BE24,3)="Box","",TRIM(BE24))),"randomizer","")," ",""),"'","")," ",""),"-","")</f>
        <v/>
      </c>
      <c r="BF25" t="str">
        <f t="shared" ref="BF25" ca="1" si="796">SUBSTITUTE(SUBSTITUTE(SUBSTITUTE(SUBSTITUTE(SUBSTITUTE(LOWER(IF(LEFT(BF24,3)="Box","",TRIM(BF24))),"randomizer","")," ",""),"'","")," ",""),"-","")</f>
        <v/>
      </c>
      <c r="BG25" t="str">
        <f t="shared" ref="BG25" ca="1" si="797">SUBSTITUTE(SUBSTITUTE(SUBSTITUTE(SUBSTITUTE(SUBSTITUTE(LOWER(IF(LEFT(BG24,3)="Box","",TRIM(BG24))),"randomizer","")," ",""),"'","")," ",""),"-","")</f>
        <v/>
      </c>
      <c r="BH25" t="str">
        <f t="shared" ref="BH25" ca="1" si="798">SUBSTITUTE(SUBSTITUTE(SUBSTITUTE(SUBSTITUTE(SUBSTITUTE(LOWER(IF(LEFT(BH24,3)="Box","",TRIM(BH24))),"randomizer","")," ",""),"'","")," ",""),"-","")</f>
        <v/>
      </c>
      <c r="BI25" t="str">
        <f t="shared" ref="BI25" ca="1" si="799">SUBSTITUTE(SUBSTITUTE(SUBSTITUTE(SUBSTITUTE(SUBSTITUTE(LOWER(IF(LEFT(BI24,3)="Box","",TRIM(BI24))),"randomizer","")," ",""),"'","")," ",""),"-","")</f>
        <v/>
      </c>
      <c r="BJ25" t="str">
        <f t="shared" ref="BJ25" ca="1" si="800">SUBSTITUTE(SUBSTITUTE(SUBSTITUTE(SUBSTITUTE(SUBSTITUTE(LOWER(IF(LEFT(BJ24,3)="Box","",TRIM(BJ24))),"randomizer","")," ",""),"'","")," ",""),"-","")</f>
        <v/>
      </c>
      <c r="BK25" t="str">
        <f t="shared" ref="BK25" ca="1" si="801">SUBSTITUTE(SUBSTITUTE(SUBSTITUTE(SUBSTITUTE(SUBSTITUTE(LOWER(IF(LEFT(BK24,3)="Box","",TRIM(BK24))),"randomizer","")," ",""),"'","")," ",""),"-","")</f>
        <v/>
      </c>
      <c r="BL25" t="str">
        <f t="shared" ref="BL25" ca="1" si="802">SUBSTITUTE(SUBSTITUTE(SUBSTITUTE(SUBSTITUTE(SUBSTITUTE(LOWER(IF(LEFT(BL24,3)="Box","",TRIM(BL24))),"randomizer","")," ",""),"'","")," ",""),"-","")</f>
        <v/>
      </c>
      <c r="BM25" t="str">
        <f t="shared" ref="BM25" ca="1" si="803">SUBSTITUTE(SUBSTITUTE(SUBSTITUTE(SUBSTITUTE(SUBSTITUTE(LOWER(IF(LEFT(BM24,3)="Box","",TRIM(BM24))),"randomizer","")," ",""),"'","")," ",""),"-","")</f>
        <v/>
      </c>
      <c r="BN25" t="str">
        <f t="shared" ref="BN25" ca="1" si="804">SUBSTITUTE(SUBSTITUTE(SUBSTITUTE(SUBSTITUTE(SUBSTITUTE(LOWER(IF(LEFT(BN24,3)="Box","",TRIM(BN24))),"randomizer","")," ",""),"'","")," ",""),"-","")</f>
        <v/>
      </c>
      <c r="BO25" t="str">
        <f t="shared" ref="BO25" ca="1" si="805">SUBSTITUTE(SUBSTITUTE(SUBSTITUTE(SUBSTITUTE(SUBSTITUTE(LOWER(IF(LEFT(BO24,3)="Box","",TRIM(BO24))),"randomizer","")," ",""),"'","")," ",""),"-","")</f>
        <v/>
      </c>
      <c r="BP25" t="str">
        <f t="shared" ref="BP25" ca="1" si="806">SUBSTITUTE(SUBSTITUTE(SUBSTITUTE(SUBSTITUTE(SUBSTITUTE(LOWER(IF(LEFT(BP24,3)="Box","",TRIM(BP24))),"randomizer","")," ",""),"'","")," ",""),"-","")</f>
        <v/>
      </c>
      <c r="BQ25" t="str">
        <f t="shared" ref="BQ25" ca="1" si="807">SUBSTITUTE(SUBSTITUTE(SUBSTITUTE(SUBSTITUTE(SUBSTITUTE(LOWER(IF(LEFT(BQ24,3)="Box","",TRIM(BQ24))),"randomizer","")," ",""),"'","")," ",""),"-","")</f>
        <v/>
      </c>
      <c r="BR25" t="str">
        <f t="shared" ref="BR25" ca="1" si="808">SUBSTITUTE(SUBSTITUTE(SUBSTITUTE(SUBSTITUTE(SUBSTITUTE(LOWER(IF(LEFT(BR24,3)="Box","",TRIM(BR24))),"randomizer","")," ",""),"'","")," ",""),"-","")</f>
        <v/>
      </c>
      <c r="BS25" t="str">
        <f t="shared" ref="BS25" ca="1" si="809">SUBSTITUTE(SUBSTITUTE(SUBSTITUTE(SUBSTITUTE(SUBSTITUTE(LOWER(IF(LEFT(BS24,3)="Box","",TRIM(BS24))),"randomizer","")," ",""),"'","")," ",""),"-","")</f>
        <v/>
      </c>
      <c r="BT25" t="str">
        <f t="shared" ref="BT25" ca="1" si="810">SUBSTITUTE(SUBSTITUTE(SUBSTITUTE(SUBSTITUTE(SUBSTITUTE(LOWER(IF(LEFT(BT24,3)="Box","",TRIM(BT24))),"randomizer","")," ",""),"'","")," ",""),"-","")</f>
        <v/>
      </c>
      <c r="BU25" t="str">
        <f t="shared" ref="BU25" ca="1" si="811">SUBSTITUTE(SUBSTITUTE(SUBSTITUTE(SUBSTITUTE(SUBSTITUTE(LOWER(IF(LEFT(BU24,3)="Box","",TRIM(BU24))),"randomizer","")," ",""),"'","")," ",""),"-","")</f>
        <v/>
      </c>
      <c r="BV25" t="str">
        <f t="shared" ref="BV25" ca="1" si="812">SUBSTITUTE(SUBSTITUTE(SUBSTITUTE(SUBSTITUTE(SUBSTITUTE(LOWER(IF(LEFT(BV24,3)="Box","",TRIM(BV24))),"randomizer","")," ",""),"'","")," ",""),"-","")</f>
        <v/>
      </c>
      <c r="BW25" t="str">
        <f t="shared" ref="BW25" ca="1" si="813">SUBSTITUTE(SUBSTITUTE(SUBSTITUTE(SUBSTITUTE(SUBSTITUTE(LOWER(IF(LEFT(BW24,3)="Box","",TRIM(BW24))),"randomizer","")," ",""),"'","")," ",""),"-","")</f>
        <v/>
      </c>
      <c r="BX25" t="str">
        <f t="shared" ref="BX25" ca="1" si="814">SUBSTITUTE(SUBSTITUTE(SUBSTITUTE(SUBSTITUTE(SUBSTITUTE(LOWER(IF(LEFT(BX24,3)="Box","",TRIM(BX24))),"randomizer","")," ",""),"'","")," ",""),"-","")</f>
        <v/>
      </c>
      <c r="BY25" t="str">
        <f t="shared" ref="BY25" ca="1" si="815">SUBSTITUTE(SUBSTITUTE(SUBSTITUTE(SUBSTITUTE(SUBSTITUTE(LOWER(IF(LEFT(BY24,3)="Box","",TRIM(BY24))),"randomizer","")," ",""),"'","")," ",""),"-","")</f>
        <v/>
      </c>
      <c r="BZ25" t="str">
        <f t="shared" ref="BZ25" ca="1" si="816">SUBSTITUTE(SUBSTITUTE(SUBSTITUTE(SUBSTITUTE(SUBSTITUTE(LOWER(IF(LEFT(BZ24,3)="Box","",TRIM(BZ24))),"randomizer","")," ",""),"'","")," ",""),"-","")</f>
        <v/>
      </c>
    </row>
    <row r="26" spans="3:78" x14ac:dyDescent="0.25">
      <c r="C26">
        <f t="shared" si="0"/>
        <v>1</v>
      </c>
      <c r="E26" t="str">
        <f ca="1">OFFSET($G$179,SUM(C$2:C26)-1,0)</f>
        <v>Doris Matthäus</v>
      </c>
      <c r="F26" t="str">
        <f ca="1">IF(OFFSET($G$179,SUM($C$2:$C26)-1,COLUMNS($E26:F26)+1)=0,"",OFFSET($G$179,SUM($C$2:$C26)-1,COLUMNS($E26:F26)+1))</f>
        <v>Ruined Village</v>
      </c>
      <c r="G26" t="str">
        <f ca="1">IF(OFFSET($G$179,SUM($C$2:$C26)-1,COLUMNS($E26:G26)+1)=0,"",OFFSET($G$179,SUM($C$2:$C26)-1,COLUMNS($E26:G26)+1))</f>
        <v xml:space="preserve"> Walled Village</v>
      </c>
      <c r="H26" t="str">
        <f ca="1">IF(OFFSET($G$179,SUM($C$2:$C26)-1,COLUMNS($E26:H26)+1)=0,"",OFFSET($G$179,SUM($C$2:$C26)-1,COLUMNS($E26:H26)+1))</f>
        <v/>
      </c>
      <c r="I26" t="str">
        <f ca="1">IF(OFFSET($G$179,SUM($C$2:$C26)-1,COLUMNS($E26:I26)+1)=0,"",OFFSET($G$179,SUM($C$2:$C26)-1,COLUMNS($E26:I26)+1))</f>
        <v/>
      </c>
      <c r="J26" t="str">
        <f ca="1">IF(OFFSET($G$179,SUM($C$2:$C26)-1,COLUMNS($E26:J26)+1)=0,"",OFFSET($G$179,SUM($C$2:$C26)-1,COLUMNS($E26:J26)+1))</f>
        <v/>
      </c>
      <c r="K26" t="str">
        <f ca="1">IF(OFFSET($G$179,SUM($C$2:$C26)-1,COLUMNS($E26:K26)+1)=0,"",OFFSET($G$179,SUM($C$2:$C26)-1,COLUMNS($E26:K26)+1))</f>
        <v/>
      </c>
      <c r="L26" t="str">
        <f ca="1">IF(OFFSET($G$179,SUM($C$2:$C26)-1,COLUMNS($E26:L26)+1)=0,"",OFFSET($G$179,SUM($C$2:$C26)-1,COLUMNS($E26:L26)+1))</f>
        <v/>
      </c>
      <c r="M26" t="str">
        <f ca="1">IF(OFFSET($G$179,SUM($C$2:$C26)-1,COLUMNS($E26:M26)+1)=0,"",OFFSET($G$179,SUM($C$2:$C26)-1,COLUMNS($E26:M26)+1))</f>
        <v/>
      </c>
      <c r="N26" t="str">
        <f ca="1">IF(OFFSET($G$179,SUM($C$2:$C26)-1,COLUMNS($E26:N26)+1)=0,"",OFFSET($G$179,SUM($C$2:$C26)-1,COLUMNS($E26:N26)+1))</f>
        <v/>
      </c>
      <c r="O26" t="str">
        <f ca="1">IF(OFFSET($G$179,SUM($C$2:$C26)-1,COLUMNS($E26:O26)+1)=0,"",OFFSET($G$179,SUM($C$2:$C26)-1,COLUMNS($E26:O26)+1))</f>
        <v/>
      </c>
      <c r="P26" t="str">
        <f ca="1">IF(OFFSET($G$179,SUM($C$2:$C26)-1,COLUMNS($E26:P26)+1)=0,"",OFFSET($G$179,SUM($C$2:$C26)-1,COLUMNS($E26:P26)+1))</f>
        <v/>
      </c>
      <c r="Q26" t="str">
        <f ca="1">IF(OFFSET($G$179,SUM($C$2:$C26)-1,COLUMNS($E26:Q26)+1)=0,"",OFFSET($G$179,SUM($C$2:$C26)-1,COLUMNS($E26:Q26)+1))</f>
        <v/>
      </c>
      <c r="R26" t="str">
        <f ca="1">IF(OFFSET($G$179,SUM($C$2:$C26)-1,COLUMNS($E26:R26)+1)=0,"",OFFSET($G$179,SUM($C$2:$C26)-1,COLUMNS($E26:R26)+1))</f>
        <v/>
      </c>
      <c r="S26" t="str">
        <f ca="1">IF(OFFSET($G$179,SUM($C$2:$C26)-1,COLUMNS($E26:S26)+1)=0,"",OFFSET($G$179,SUM($C$2:$C26)-1,COLUMNS($E26:S26)+1))</f>
        <v/>
      </c>
      <c r="T26" t="str">
        <f ca="1">IF(OFFSET($G$179,SUM($C$2:$C26)-1,COLUMNS($E26:T26)+1)=0,"",OFFSET($G$179,SUM($C$2:$C26)-1,COLUMNS($E26:T26)+1))</f>
        <v/>
      </c>
      <c r="U26" t="str">
        <f ca="1">IF(OFFSET($G$179,SUM($C$2:$C26)-1,COLUMNS($E26:U26)+1)=0,"",OFFSET($G$179,SUM($C$2:$C26)-1,COLUMNS($E26:U26)+1))</f>
        <v/>
      </c>
      <c r="V26" t="str">
        <f ca="1">IF(OFFSET($G$179,SUM($C$2:$C26)-1,COLUMNS($E26:V26)+1)=0,"",OFFSET($G$179,SUM($C$2:$C26)-1,COLUMNS($E26:V26)+1))</f>
        <v/>
      </c>
      <c r="W26" t="str">
        <f ca="1">IF(OFFSET($G$179,SUM($C$2:$C26)-1,COLUMNS($E26:W26)+1)=0,"",OFFSET($G$179,SUM($C$2:$C26)-1,COLUMNS($E26:W26)+1))</f>
        <v/>
      </c>
      <c r="X26" t="str">
        <f ca="1">IF(OFFSET($G$179,SUM($C$2:$C26)-1,COLUMNS($E26:X26)+1)=0,"",OFFSET($G$179,SUM($C$2:$C26)-1,COLUMNS($E26:X26)+1))</f>
        <v/>
      </c>
      <c r="Y26" t="str">
        <f ca="1">IF(OFFSET($G$179,SUM($C$2:$C26)-1,COLUMNS($E26:Y26)+1)=0,"",OFFSET($G$179,SUM($C$2:$C26)-1,COLUMNS($E26:Y26)+1))</f>
        <v/>
      </c>
      <c r="Z26" t="str">
        <f ca="1">IF(OFFSET($G$179,SUM($C$2:$C26)-1,COLUMNS($E26:Z26)+1)=0,"",OFFSET($G$179,SUM($C$2:$C26)-1,COLUMNS($E26:Z26)+1))</f>
        <v/>
      </c>
      <c r="AA26" t="str">
        <f ca="1">IF(OFFSET($G$179,SUM($C$2:$C26)-1,COLUMNS($E26:AA26)+1)=0,"",OFFSET($G$179,SUM($C$2:$C26)-1,COLUMNS($E26:AA26)+1))</f>
        <v/>
      </c>
      <c r="AB26" t="str">
        <f ca="1">IF(OFFSET($G$179,SUM($C$2:$C26)-1,COLUMNS($E26:AB26)+1)=0,"",OFFSET($G$179,SUM($C$2:$C26)-1,COLUMNS($E26:AB26)+1))</f>
        <v/>
      </c>
      <c r="AC26" t="str">
        <f ca="1">IF(OFFSET($G$179,SUM($C$2:$C26)-1,COLUMNS($E26:AC26)+1)=0,"",OFFSET($G$179,SUM($C$2:$C26)-1,COLUMNS($E26:AC26)+1))</f>
        <v/>
      </c>
      <c r="AD26" t="str">
        <f ca="1">IF(OFFSET($G$179,SUM($C$2:$C26)-1,COLUMNS($E26:AD26)+1)=0,"",OFFSET($G$179,SUM($C$2:$C26)-1,COLUMNS($E26:AD26)+1))</f>
        <v/>
      </c>
      <c r="AE26" t="str">
        <f ca="1">IF(OFFSET($G$179,SUM($C$2:$C26)-1,COLUMNS($E26:AE26)+1)=0,"",OFFSET($G$179,SUM($C$2:$C26)-1,COLUMNS($E26:AE26)+1))</f>
        <v/>
      </c>
      <c r="AF26" t="str">
        <f ca="1">IF(OFFSET($G$179,SUM($C$2:$C26)-1,COLUMNS($E26:AF26)+1)=0,"",OFFSET($G$179,SUM($C$2:$C26)-1,COLUMNS($E26:AF26)+1))</f>
        <v/>
      </c>
      <c r="AG26" t="str">
        <f ca="1">IF(OFFSET($G$179,SUM($C$2:$C26)-1,COLUMNS($E26:AG26)+1)=0,"",OFFSET($G$179,SUM($C$2:$C26)-1,COLUMNS($E26:AG26)+1))</f>
        <v/>
      </c>
      <c r="AH26" t="str">
        <f ca="1">IF(OFFSET($G$179,SUM($C$2:$C26)-1,COLUMNS($E26:AH26)+1)=0,"",OFFSET($G$179,SUM($C$2:$C26)-1,COLUMNS($E26:AH26)+1))</f>
        <v/>
      </c>
      <c r="AI26" t="str">
        <f ca="1">IF(OFFSET($G$179,SUM($C$2:$C26)-1,COLUMNS($E26:AI26)+1)=0,"",OFFSET($G$179,SUM($C$2:$C26)-1,COLUMNS($E26:AI26)+1))</f>
        <v/>
      </c>
      <c r="AJ26" t="str">
        <f ca="1">IF(OFFSET($G$179,SUM($C$2:$C26)-1,COLUMNS($E26:AJ26)+1)=0,"",OFFSET($G$179,SUM($C$2:$C26)-1,COLUMNS($E26:AJ26)+1))</f>
        <v/>
      </c>
      <c r="AK26" t="str">
        <f ca="1">IF(OFFSET($G$179,SUM($C$2:$C26)-1,COLUMNS($E26:AK26)+1)=0,"",OFFSET($G$179,SUM($C$2:$C26)-1,COLUMNS($E26:AK26)+1))</f>
        <v/>
      </c>
      <c r="AL26" t="str">
        <f ca="1">IF(OFFSET($G$179,SUM($C$2:$C26)-1,COLUMNS($E26:AL26)+1)=0,"",OFFSET($G$179,SUM($C$2:$C26)-1,COLUMNS($E26:AL26)+1))</f>
        <v/>
      </c>
      <c r="AM26" t="str">
        <f ca="1">IF(OFFSET($G$179,SUM($C$2:$C26)-1,COLUMNS($E26:AM26)+1)=0,"",OFFSET($G$179,SUM($C$2:$C26)-1,COLUMNS($E26:AM26)+1))</f>
        <v/>
      </c>
      <c r="AN26" t="str">
        <f ca="1">IF(OFFSET($G$179,SUM($C$2:$C26)-1,COLUMNS($E26:AN26)+1)=0,"",OFFSET($G$179,SUM($C$2:$C26)-1,COLUMNS($E26:AN26)+1))</f>
        <v/>
      </c>
      <c r="AO26" t="str">
        <f ca="1">IF(OFFSET($G$179,SUM($C$2:$C26)-1,COLUMNS($E26:AO26)+1)=0,"",OFFSET($G$179,SUM($C$2:$C26)-1,COLUMNS($E26:AO26)+1))</f>
        <v/>
      </c>
      <c r="AP26" t="str">
        <f ca="1">IF(OFFSET($G$179,SUM($C$2:$C26)-1,COLUMNS($E26:AP26)+1)=0,"",OFFSET($G$179,SUM($C$2:$C26)-1,COLUMNS($E26:AP26)+1))</f>
        <v/>
      </c>
      <c r="AQ26" t="str">
        <f ca="1">IF(OFFSET($G$179,SUM($C$2:$C26)-1,COLUMNS($E26:AQ26)+1)=0,"",OFFSET($G$179,SUM($C$2:$C26)-1,COLUMNS($E26:AQ26)+1))</f>
        <v/>
      </c>
      <c r="AR26" t="str">
        <f ca="1">IF(OFFSET($G$179,SUM($C$2:$C26)-1,COLUMNS($E26:AR26)+1)=0,"",OFFSET($G$179,SUM($C$2:$C26)-1,COLUMNS($E26:AR26)+1))</f>
        <v/>
      </c>
      <c r="AS26" t="str">
        <f ca="1">IF(OFFSET($G$179,SUM($C$2:$C26)-1,COLUMNS($E26:AS26)+1)=0,"",OFFSET($G$179,SUM($C$2:$C26)-1,COLUMNS($E26:AS26)+1))</f>
        <v/>
      </c>
      <c r="AT26" t="str">
        <f ca="1">IF(OFFSET($G$179,SUM($C$2:$C26)-1,COLUMNS($E26:AT26)+1)=0,"",OFFSET($G$179,SUM($C$2:$C26)-1,COLUMNS($E26:AT26)+1))</f>
        <v/>
      </c>
      <c r="AU26" t="str">
        <f ca="1">IF(OFFSET($G$179,SUM($C$2:$C26)-1,COLUMNS($E26:AU26)+1)=0,"",OFFSET($G$179,SUM($C$2:$C26)-1,COLUMNS($E26:AU26)+1))</f>
        <v/>
      </c>
      <c r="AV26" t="str">
        <f ca="1">IF(OFFSET($G$179,SUM($C$2:$C26)-1,COLUMNS($E26:AV26)+1)=0,"",OFFSET($G$179,SUM($C$2:$C26)-1,COLUMNS($E26:AV26)+1))</f>
        <v/>
      </c>
      <c r="AW26" t="str">
        <f ca="1">IF(OFFSET($G$179,SUM($C$2:$C26)-1,COLUMNS($E26:AW26)+1)=0,"",OFFSET($G$179,SUM($C$2:$C26)-1,COLUMNS($E26:AW26)+1))</f>
        <v/>
      </c>
      <c r="AX26" t="str">
        <f ca="1">IF(OFFSET($G$179,SUM($C$2:$C26)-1,COLUMNS($E26:AX26)+1)=0,"",OFFSET($G$179,SUM($C$2:$C26)-1,COLUMNS($E26:AX26)+1))</f>
        <v/>
      </c>
      <c r="AY26" t="str">
        <f ca="1">IF(OFFSET($G$179,SUM($C$2:$C26)-1,COLUMNS($E26:AY26)+1)=0,"",OFFSET($G$179,SUM($C$2:$C26)-1,COLUMNS($E26:AY26)+1))</f>
        <v/>
      </c>
      <c r="AZ26" t="str">
        <f ca="1">IF(OFFSET($G$179,SUM($C$2:$C26)-1,COLUMNS($E26:AZ26)+1)=0,"",OFFSET($G$179,SUM($C$2:$C26)-1,COLUMNS($E26:AZ26)+1))</f>
        <v/>
      </c>
      <c r="BA26" t="str">
        <f ca="1">IF(OFFSET($G$179,SUM($C$2:$C26)-1,COLUMNS($E26:BA26)+1)=0,"",OFFSET($G$179,SUM($C$2:$C26)-1,COLUMNS($E26:BA26)+1))</f>
        <v/>
      </c>
      <c r="BB26" t="str">
        <f ca="1">IF(OFFSET($G$179,SUM($C$2:$C26)-1,COLUMNS($E26:BB26)+1)=0,"",OFFSET($G$179,SUM($C$2:$C26)-1,COLUMNS($E26:BB26)+1))</f>
        <v/>
      </c>
      <c r="BC26" t="str">
        <f ca="1">IF(OFFSET($G$179,SUM($C$2:$C26)-1,COLUMNS($E26:BC26)+1)=0,"",OFFSET($G$179,SUM($C$2:$C26)-1,COLUMNS($E26:BC26)+1))</f>
        <v/>
      </c>
      <c r="BD26" t="str">
        <f ca="1">IF(OFFSET($G$179,SUM($C$2:$C26)-1,COLUMNS($E26:BD26)+1)=0,"",OFFSET($G$179,SUM($C$2:$C26)-1,COLUMNS($E26:BD26)+1))</f>
        <v/>
      </c>
      <c r="BE26" t="str">
        <f ca="1">IF(OFFSET($G$179,SUM($C$2:$C26)-1,COLUMNS($E26:BE26)+1)=0,"",OFFSET($G$179,SUM($C$2:$C26)-1,COLUMNS($E26:BE26)+1))</f>
        <v/>
      </c>
      <c r="BF26" t="str">
        <f ca="1">IF(OFFSET($G$179,SUM($C$2:$C26)-1,COLUMNS($E26:BF26)+1)=0,"",OFFSET($G$179,SUM($C$2:$C26)-1,COLUMNS($E26:BF26)+1))</f>
        <v/>
      </c>
      <c r="BG26" t="str">
        <f ca="1">IF(OFFSET($G$179,SUM($C$2:$C26)-1,COLUMNS($E26:BG26)+1)=0,"",OFFSET($G$179,SUM($C$2:$C26)-1,COLUMNS($E26:BG26)+1))</f>
        <v/>
      </c>
      <c r="BH26" t="str">
        <f ca="1">IF(OFFSET($G$179,SUM($C$2:$C26)-1,COLUMNS($E26:BH26)+1)=0,"",OFFSET($G$179,SUM($C$2:$C26)-1,COLUMNS($E26:BH26)+1))</f>
        <v/>
      </c>
      <c r="BI26" t="str">
        <f ca="1">IF(OFFSET($G$179,SUM($C$2:$C26)-1,COLUMNS($E26:BI26)+1)=0,"",OFFSET($G$179,SUM($C$2:$C26)-1,COLUMNS($E26:BI26)+1))</f>
        <v/>
      </c>
      <c r="BJ26" t="str">
        <f ca="1">IF(OFFSET($G$179,SUM($C$2:$C26)-1,COLUMNS($E26:BJ26)+1)=0,"",OFFSET($G$179,SUM($C$2:$C26)-1,COLUMNS($E26:BJ26)+1))</f>
        <v/>
      </c>
      <c r="BK26" t="str">
        <f ca="1">IF(OFFSET($G$179,SUM($C$2:$C26)-1,COLUMNS($E26:BK26)+1)=0,"",OFFSET($G$179,SUM($C$2:$C26)-1,COLUMNS($E26:BK26)+1))</f>
        <v/>
      </c>
      <c r="BL26" t="str">
        <f ca="1">IF(OFFSET($G$179,SUM($C$2:$C26)-1,COLUMNS($E26:BL26)+1)=0,"",OFFSET($G$179,SUM($C$2:$C26)-1,COLUMNS($E26:BL26)+1))</f>
        <v/>
      </c>
      <c r="BM26" t="str">
        <f ca="1">IF(OFFSET($G$179,SUM($C$2:$C26)-1,COLUMNS($E26:BM26)+1)=0,"",OFFSET($G$179,SUM($C$2:$C26)-1,COLUMNS($E26:BM26)+1))</f>
        <v/>
      </c>
      <c r="BN26" t="str">
        <f ca="1">IF(OFFSET($G$179,SUM($C$2:$C26)-1,COLUMNS($E26:BN26)+1)=0,"",OFFSET($G$179,SUM($C$2:$C26)-1,COLUMNS($E26:BN26)+1))</f>
        <v/>
      </c>
      <c r="BO26" t="str">
        <f ca="1">IF(OFFSET($G$179,SUM($C$2:$C26)-1,COLUMNS($E26:BO26)+1)=0,"",OFFSET($G$179,SUM($C$2:$C26)-1,COLUMNS($E26:BO26)+1))</f>
        <v/>
      </c>
      <c r="BP26" t="str">
        <f ca="1">IF(OFFSET($G$179,SUM($C$2:$C26)-1,COLUMNS($E26:BP26)+1)=0,"",OFFSET($G$179,SUM($C$2:$C26)-1,COLUMNS($E26:BP26)+1))</f>
        <v/>
      </c>
      <c r="BQ26" t="str">
        <f ca="1">IF(OFFSET($G$179,SUM($C$2:$C26)-1,COLUMNS($E26:BQ26)+1)=0,"",OFFSET($G$179,SUM($C$2:$C26)-1,COLUMNS($E26:BQ26)+1))</f>
        <v/>
      </c>
      <c r="BR26" t="str">
        <f ca="1">IF(OFFSET($G$179,SUM($C$2:$C26)-1,COLUMNS($E26:BR26)+1)=0,"",OFFSET($G$179,SUM($C$2:$C26)-1,COLUMNS($E26:BR26)+1))</f>
        <v/>
      </c>
      <c r="BS26" t="str">
        <f ca="1">IF(OFFSET($G$179,SUM($C$2:$C26)-1,COLUMNS($E26:BS26)+1)=0,"",OFFSET($G$179,SUM($C$2:$C26)-1,COLUMNS($E26:BS26)+1))</f>
        <v/>
      </c>
      <c r="BT26" t="str">
        <f ca="1">IF(OFFSET($G$179,SUM($C$2:$C26)-1,COLUMNS($E26:BT26)+1)=0,"",OFFSET($G$179,SUM($C$2:$C26)-1,COLUMNS($E26:BT26)+1))</f>
        <v/>
      </c>
      <c r="BU26" t="str">
        <f ca="1">IF(OFFSET($G$179,SUM($C$2:$C26)-1,COLUMNS($E26:BU26)+1)=0,"",OFFSET($G$179,SUM($C$2:$C26)-1,COLUMNS($E26:BU26)+1))</f>
        <v/>
      </c>
      <c r="BV26" t="str">
        <f ca="1">IF(OFFSET($G$179,SUM($C$2:$C26)-1,COLUMNS($E26:BV26)+1)=0,"",OFFSET($G$179,SUM($C$2:$C26)-1,COLUMNS($E26:BV26)+1))</f>
        <v/>
      </c>
      <c r="BW26" t="str">
        <f ca="1">IF(OFFSET($G$179,SUM($C$2:$C26)-1,COLUMNS($E26:BW26)+1)=0,"",OFFSET($G$179,SUM($C$2:$C26)-1,COLUMNS($E26:BW26)+1))</f>
        <v/>
      </c>
      <c r="BX26" t="str">
        <f ca="1">IF(OFFSET($G$179,SUM($C$2:$C26)-1,COLUMNS($E26:BX26)+1)=0,"",OFFSET($G$179,SUM($C$2:$C26)-1,COLUMNS($E26:BX26)+1))</f>
        <v/>
      </c>
      <c r="BY26" t="str">
        <f ca="1">IF(OFFSET($G$179,SUM($C$2:$C26)-1,COLUMNS($E26:BY26)+1)=0,"",OFFSET($G$179,SUM($C$2:$C26)-1,COLUMNS($E26:BY26)+1))</f>
        <v/>
      </c>
      <c r="BZ26" t="str">
        <f ca="1">IF(OFFSET($G$179,SUM($C$2:$C26)-1,COLUMNS($E26:BZ26)+1)=0,"",OFFSET($G$179,SUM($C$2:$C26)-1,COLUMNS($E26:BZ26)+1))</f>
        <v/>
      </c>
    </row>
    <row r="27" spans="3:78" x14ac:dyDescent="0.25">
      <c r="C27">
        <f t="shared" si="0"/>
        <v>0</v>
      </c>
      <c r="E27" t="str">
        <f t="shared" ref="E27" ca="1" si="817">E26</f>
        <v>Doris Matthäus</v>
      </c>
      <c r="F27" t="str">
        <f t="shared" ref="F27" ca="1" si="818">SUBSTITUTE(SUBSTITUTE(SUBSTITUTE(SUBSTITUTE(SUBSTITUTE(LOWER(IF(LEFT(F26,3)="Box","",TRIM(F26))),"randomizer","")," ",""),"'","")," ",""),"-","")</f>
        <v>ruinedvillage</v>
      </c>
      <c r="G27" t="str">
        <f t="shared" ref="G27" ca="1" si="819">SUBSTITUTE(SUBSTITUTE(SUBSTITUTE(SUBSTITUTE(SUBSTITUTE(LOWER(IF(LEFT(G26,3)="Box","",TRIM(G26))),"randomizer","")," ",""),"'","")," ",""),"-","")</f>
        <v>walledvillage</v>
      </c>
      <c r="H27" t="str">
        <f t="shared" ref="H27" ca="1" si="820">SUBSTITUTE(SUBSTITUTE(SUBSTITUTE(SUBSTITUTE(SUBSTITUTE(LOWER(IF(LEFT(H26,3)="Box","",TRIM(H26))),"randomizer","")," ",""),"'","")," ",""),"-","")</f>
        <v/>
      </c>
      <c r="I27" t="str">
        <f t="shared" ref="I27" ca="1" si="821">SUBSTITUTE(SUBSTITUTE(SUBSTITUTE(SUBSTITUTE(SUBSTITUTE(LOWER(IF(LEFT(I26,3)="Box","",TRIM(I26))),"randomizer","")," ",""),"'","")," ",""),"-","")</f>
        <v/>
      </c>
      <c r="J27" t="str">
        <f t="shared" ref="J27" ca="1" si="822">SUBSTITUTE(SUBSTITUTE(SUBSTITUTE(SUBSTITUTE(SUBSTITUTE(LOWER(IF(LEFT(J26,3)="Box","",TRIM(J26))),"randomizer","")," ",""),"'","")," ",""),"-","")</f>
        <v/>
      </c>
      <c r="K27" t="str">
        <f t="shared" ref="K27" ca="1" si="823">SUBSTITUTE(SUBSTITUTE(SUBSTITUTE(SUBSTITUTE(SUBSTITUTE(LOWER(IF(LEFT(K26,3)="Box","",TRIM(K26))),"randomizer","")," ",""),"'","")," ",""),"-","")</f>
        <v/>
      </c>
      <c r="L27" t="str">
        <f t="shared" ref="L27" ca="1" si="824">SUBSTITUTE(SUBSTITUTE(SUBSTITUTE(SUBSTITUTE(SUBSTITUTE(LOWER(IF(LEFT(L26,3)="Box","",TRIM(L26))),"randomizer","")," ",""),"'","")," ",""),"-","")</f>
        <v/>
      </c>
      <c r="M27" t="str">
        <f t="shared" ref="M27" ca="1" si="825">SUBSTITUTE(SUBSTITUTE(SUBSTITUTE(SUBSTITUTE(SUBSTITUTE(LOWER(IF(LEFT(M26,3)="Box","",TRIM(M26))),"randomizer","")," ",""),"'","")," ",""),"-","")</f>
        <v/>
      </c>
      <c r="N27" t="str">
        <f t="shared" ref="N27" ca="1" si="826">SUBSTITUTE(SUBSTITUTE(SUBSTITUTE(SUBSTITUTE(SUBSTITUTE(LOWER(IF(LEFT(N26,3)="Box","",TRIM(N26))),"randomizer","")," ",""),"'","")," ",""),"-","")</f>
        <v/>
      </c>
      <c r="O27" t="str">
        <f t="shared" ref="O27" ca="1" si="827">SUBSTITUTE(SUBSTITUTE(SUBSTITUTE(SUBSTITUTE(SUBSTITUTE(LOWER(IF(LEFT(O26,3)="Box","",TRIM(O26))),"randomizer","")," ",""),"'","")," ",""),"-","")</f>
        <v/>
      </c>
      <c r="P27" t="str">
        <f t="shared" ref="P27" ca="1" si="828">SUBSTITUTE(SUBSTITUTE(SUBSTITUTE(SUBSTITUTE(SUBSTITUTE(LOWER(IF(LEFT(P26,3)="Box","",TRIM(P26))),"randomizer","")," ",""),"'","")," ",""),"-","")</f>
        <v/>
      </c>
      <c r="Q27" t="str">
        <f t="shared" ref="Q27" ca="1" si="829">SUBSTITUTE(SUBSTITUTE(SUBSTITUTE(SUBSTITUTE(SUBSTITUTE(LOWER(IF(LEFT(Q26,3)="Box","",TRIM(Q26))),"randomizer","")," ",""),"'","")," ",""),"-","")</f>
        <v/>
      </c>
      <c r="R27" t="str">
        <f t="shared" ref="R27" ca="1" si="830">SUBSTITUTE(SUBSTITUTE(SUBSTITUTE(SUBSTITUTE(SUBSTITUTE(LOWER(IF(LEFT(R26,3)="Box","",TRIM(R26))),"randomizer","")," ",""),"'","")," ",""),"-","")</f>
        <v/>
      </c>
      <c r="S27" t="str">
        <f t="shared" ref="S27" ca="1" si="831">SUBSTITUTE(SUBSTITUTE(SUBSTITUTE(SUBSTITUTE(SUBSTITUTE(LOWER(IF(LEFT(S26,3)="Box","",TRIM(S26))),"randomizer","")," ",""),"'","")," ",""),"-","")</f>
        <v/>
      </c>
      <c r="T27" t="str">
        <f t="shared" ref="T27" ca="1" si="832">SUBSTITUTE(SUBSTITUTE(SUBSTITUTE(SUBSTITUTE(SUBSTITUTE(LOWER(IF(LEFT(T26,3)="Box","",TRIM(T26))),"randomizer","")," ",""),"'","")," ",""),"-","")</f>
        <v/>
      </c>
      <c r="U27" t="str">
        <f t="shared" ref="U27" ca="1" si="833">SUBSTITUTE(SUBSTITUTE(SUBSTITUTE(SUBSTITUTE(SUBSTITUTE(LOWER(IF(LEFT(U26,3)="Box","",TRIM(U26))),"randomizer","")," ",""),"'","")," ",""),"-","")</f>
        <v/>
      </c>
      <c r="V27" t="str">
        <f t="shared" ref="V27" ca="1" si="834">SUBSTITUTE(SUBSTITUTE(SUBSTITUTE(SUBSTITUTE(SUBSTITUTE(LOWER(IF(LEFT(V26,3)="Box","",TRIM(V26))),"randomizer","")," ",""),"'","")," ",""),"-","")</f>
        <v/>
      </c>
      <c r="W27" t="str">
        <f t="shared" ref="W27" ca="1" si="835">SUBSTITUTE(SUBSTITUTE(SUBSTITUTE(SUBSTITUTE(SUBSTITUTE(LOWER(IF(LEFT(W26,3)="Box","",TRIM(W26))),"randomizer","")," ",""),"'","")," ",""),"-","")</f>
        <v/>
      </c>
      <c r="X27" t="str">
        <f t="shared" ref="X27" ca="1" si="836">SUBSTITUTE(SUBSTITUTE(SUBSTITUTE(SUBSTITUTE(SUBSTITUTE(LOWER(IF(LEFT(X26,3)="Box","",TRIM(X26))),"randomizer","")," ",""),"'","")," ",""),"-","")</f>
        <v/>
      </c>
      <c r="Y27" t="str">
        <f t="shared" ref="Y27" ca="1" si="837">SUBSTITUTE(SUBSTITUTE(SUBSTITUTE(SUBSTITUTE(SUBSTITUTE(LOWER(IF(LEFT(Y26,3)="Box","",TRIM(Y26))),"randomizer","")," ",""),"'","")," ",""),"-","")</f>
        <v/>
      </c>
      <c r="Z27" t="str">
        <f t="shared" ref="Z27" ca="1" si="838">SUBSTITUTE(SUBSTITUTE(SUBSTITUTE(SUBSTITUTE(SUBSTITUTE(LOWER(IF(LEFT(Z26,3)="Box","",TRIM(Z26))),"randomizer","")," ",""),"'","")," ",""),"-","")</f>
        <v/>
      </c>
      <c r="AA27" t="str">
        <f t="shared" ref="AA27" ca="1" si="839">SUBSTITUTE(SUBSTITUTE(SUBSTITUTE(SUBSTITUTE(SUBSTITUTE(LOWER(IF(LEFT(AA26,3)="Box","",TRIM(AA26))),"randomizer","")," ",""),"'","")," ",""),"-","")</f>
        <v/>
      </c>
      <c r="AB27" t="str">
        <f t="shared" ref="AB27" ca="1" si="840">SUBSTITUTE(SUBSTITUTE(SUBSTITUTE(SUBSTITUTE(SUBSTITUTE(LOWER(IF(LEFT(AB26,3)="Box","",TRIM(AB26))),"randomizer","")," ",""),"'","")," ",""),"-","")</f>
        <v/>
      </c>
      <c r="AC27" t="str">
        <f t="shared" ref="AC27" ca="1" si="841">SUBSTITUTE(SUBSTITUTE(SUBSTITUTE(SUBSTITUTE(SUBSTITUTE(LOWER(IF(LEFT(AC26,3)="Box","",TRIM(AC26))),"randomizer","")," ",""),"'","")," ",""),"-","")</f>
        <v/>
      </c>
      <c r="AD27" t="str">
        <f t="shared" ref="AD27" ca="1" si="842">SUBSTITUTE(SUBSTITUTE(SUBSTITUTE(SUBSTITUTE(SUBSTITUTE(LOWER(IF(LEFT(AD26,3)="Box","",TRIM(AD26))),"randomizer","")," ",""),"'","")," ",""),"-","")</f>
        <v/>
      </c>
      <c r="AE27" t="str">
        <f t="shared" ref="AE27" ca="1" si="843">SUBSTITUTE(SUBSTITUTE(SUBSTITUTE(SUBSTITUTE(SUBSTITUTE(LOWER(IF(LEFT(AE26,3)="Box","",TRIM(AE26))),"randomizer","")," ",""),"'","")," ",""),"-","")</f>
        <v/>
      </c>
      <c r="AF27" t="str">
        <f t="shared" ref="AF27" ca="1" si="844">SUBSTITUTE(SUBSTITUTE(SUBSTITUTE(SUBSTITUTE(SUBSTITUTE(LOWER(IF(LEFT(AF26,3)="Box","",TRIM(AF26))),"randomizer","")," ",""),"'","")," ",""),"-","")</f>
        <v/>
      </c>
      <c r="AG27" t="str">
        <f t="shared" ref="AG27" ca="1" si="845">SUBSTITUTE(SUBSTITUTE(SUBSTITUTE(SUBSTITUTE(SUBSTITUTE(LOWER(IF(LEFT(AG26,3)="Box","",TRIM(AG26))),"randomizer","")," ",""),"'","")," ",""),"-","")</f>
        <v/>
      </c>
      <c r="AH27" t="str">
        <f t="shared" ref="AH27" ca="1" si="846">SUBSTITUTE(SUBSTITUTE(SUBSTITUTE(SUBSTITUTE(SUBSTITUTE(LOWER(IF(LEFT(AH26,3)="Box","",TRIM(AH26))),"randomizer","")," ",""),"'","")," ",""),"-","")</f>
        <v/>
      </c>
      <c r="AI27" t="str">
        <f t="shared" ref="AI27" ca="1" si="847">SUBSTITUTE(SUBSTITUTE(SUBSTITUTE(SUBSTITUTE(SUBSTITUTE(LOWER(IF(LEFT(AI26,3)="Box","",TRIM(AI26))),"randomizer","")," ",""),"'","")," ",""),"-","")</f>
        <v/>
      </c>
      <c r="AJ27" t="str">
        <f t="shared" ref="AJ27" ca="1" si="848">SUBSTITUTE(SUBSTITUTE(SUBSTITUTE(SUBSTITUTE(SUBSTITUTE(LOWER(IF(LEFT(AJ26,3)="Box","",TRIM(AJ26))),"randomizer","")," ",""),"'","")," ",""),"-","")</f>
        <v/>
      </c>
      <c r="AK27" t="str">
        <f t="shared" ref="AK27" ca="1" si="849">SUBSTITUTE(SUBSTITUTE(SUBSTITUTE(SUBSTITUTE(SUBSTITUTE(LOWER(IF(LEFT(AK26,3)="Box","",TRIM(AK26))),"randomizer","")," ",""),"'","")," ",""),"-","")</f>
        <v/>
      </c>
      <c r="AL27" t="str">
        <f t="shared" ref="AL27" ca="1" si="850">SUBSTITUTE(SUBSTITUTE(SUBSTITUTE(SUBSTITUTE(SUBSTITUTE(LOWER(IF(LEFT(AL26,3)="Box","",TRIM(AL26))),"randomizer","")," ",""),"'","")," ",""),"-","")</f>
        <v/>
      </c>
      <c r="AM27" t="str">
        <f t="shared" ref="AM27" ca="1" si="851">SUBSTITUTE(SUBSTITUTE(SUBSTITUTE(SUBSTITUTE(SUBSTITUTE(LOWER(IF(LEFT(AM26,3)="Box","",TRIM(AM26))),"randomizer","")," ",""),"'","")," ",""),"-","")</f>
        <v/>
      </c>
      <c r="AN27" t="str">
        <f t="shared" ref="AN27" ca="1" si="852">SUBSTITUTE(SUBSTITUTE(SUBSTITUTE(SUBSTITUTE(SUBSTITUTE(LOWER(IF(LEFT(AN26,3)="Box","",TRIM(AN26))),"randomizer","")," ",""),"'","")," ",""),"-","")</f>
        <v/>
      </c>
      <c r="AO27" t="str">
        <f t="shared" ref="AO27" ca="1" si="853">SUBSTITUTE(SUBSTITUTE(SUBSTITUTE(SUBSTITUTE(SUBSTITUTE(LOWER(IF(LEFT(AO26,3)="Box","",TRIM(AO26))),"randomizer","")," ",""),"'","")," ",""),"-","")</f>
        <v/>
      </c>
      <c r="AP27" t="str">
        <f t="shared" ref="AP27" ca="1" si="854">SUBSTITUTE(SUBSTITUTE(SUBSTITUTE(SUBSTITUTE(SUBSTITUTE(LOWER(IF(LEFT(AP26,3)="Box","",TRIM(AP26))),"randomizer","")," ",""),"'","")," ",""),"-","")</f>
        <v/>
      </c>
      <c r="AQ27" t="str">
        <f t="shared" ref="AQ27" ca="1" si="855">SUBSTITUTE(SUBSTITUTE(SUBSTITUTE(SUBSTITUTE(SUBSTITUTE(LOWER(IF(LEFT(AQ26,3)="Box","",TRIM(AQ26))),"randomizer","")," ",""),"'","")," ",""),"-","")</f>
        <v/>
      </c>
      <c r="AR27" t="str">
        <f t="shared" ref="AR27" ca="1" si="856">SUBSTITUTE(SUBSTITUTE(SUBSTITUTE(SUBSTITUTE(SUBSTITUTE(LOWER(IF(LEFT(AR26,3)="Box","",TRIM(AR26))),"randomizer","")," ",""),"'","")," ",""),"-","")</f>
        <v/>
      </c>
      <c r="AS27" t="str">
        <f t="shared" ref="AS27" ca="1" si="857">SUBSTITUTE(SUBSTITUTE(SUBSTITUTE(SUBSTITUTE(SUBSTITUTE(LOWER(IF(LEFT(AS26,3)="Box","",TRIM(AS26))),"randomizer","")," ",""),"'","")," ",""),"-","")</f>
        <v/>
      </c>
      <c r="AT27" t="str">
        <f t="shared" ref="AT27" ca="1" si="858">SUBSTITUTE(SUBSTITUTE(SUBSTITUTE(SUBSTITUTE(SUBSTITUTE(LOWER(IF(LEFT(AT26,3)="Box","",TRIM(AT26))),"randomizer","")," ",""),"'","")," ",""),"-","")</f>
        <v/>
      </c>
      <c r="AU27" t="str">
        <f t="shared" ref="AU27" ca="1" si="859">SUBSTITUTE(SUBSTITUTE(SUBSTITUTE(SUBSTITUTE(SUBSTITUTE(LOWER(IF(LEFT(AU26,3)="Box","",TRIM(AU26))),"randomizer","")," ",""),"'","")," ",""),"-","")</f>
        <v/>
      </c>
      <c r="AV27" t="str">
        <f t="shared" ref="AV27" ca="1" si="860">SUBSTITUTE(SUBSTITUTE(SUBSTITUTE(SUBSTITUTE(SUBSTITUTE(LOWER(IF(LEFT(AV26,3)="Box","",TRIM(AV26))),"randomizer","")," ",""),"'","")," ",""),"-","")</f>
        <v/>
      </c>
      <c r="AW27" t="str">
        <f t="shared" ref="AW27" ca="1" si="861">SUBSTITUTE(SUBSTITUTE(SUBSTITUTE(SUBSTITUTE(SUBSTITUTE(LOWER(IF(LEFT(AW26,3)="Box","",TRIM(AW26))),"randomizer","")," ",""),"'","")," ",""),"-","")</f>
        <v/>
      </c>
      <c r="AX27" t="str">
        <f t="shared" ref="AX27" ca="1" si="862">SUBSTITUTE(SUBSTITUTE(SUBSTITUTE(SUBSTITUTE(SUBSTITUTE(LOWER(IF(LEFT(AX26,3)="Box","",TRIM(AX26))),"randomizer","")," ",""),"'","")," ",""),"-","")</f>
        <v/>
      </c>
      <c r="AY27" t="str">
        <f t="shared" ref="AY27" ca="1" si="863">SUBSTITUTE(SUBSTITUTE(SUBSTITUTE(SUBSTITUTE(SUBSTITUTE(LOWER(IF(LEFT(AY26,3)="Box","",TRIM(AY26))),"randomizer","")," ",""),"'","")," ",""),"-","")</f>
        <v/>
      </c>
      <c r="AZ27" t="str">
        <f t="shared" ref="AZ27" ca="1" si="864">SUBSTITUTE(SUBSTITUTE(SUBSTITUTE(SUBSTITUTE(SUBSTITUTE(LOWER(IF(LEFT(AZ26,3)="Box","",TRIM(AZ26))),"randomizer","")," ",""),"'","")," ",""),"-","")</f>
        <v/>
      </c>
      <c r="BA27" t="str">
        <f t="shared" ref="BA27" ca="1" si="865">SUBSTITUTE(SUBSTITUTE(SUBSTITUTE(SUBSTITUTE(SUBSTITUTE(LOWER(IF(LEFT(BA26,3)="Box","",TRIM(BA26))),"randomizer","")," ",""),"'","")," ",""),"-","")</f>
        <v/>
      </c>
      <c r="BB27" t="str">
        <f t="shared" ref="BB27" ca="1" si="866">SUBSTITUTE(SUBSTITUTE(SUBSTITUTE(SUBSTITUTE(SUBSTITUTE(LOWER(IF(LEFT(BB26,3)="Box","",TRIM(BB26))),"randomizer","")," ",""),"'","")," ",""),"-","")</f>
        <v/>
      </c>
      <c r="BC27" t="str">
        <f t="shared" ref="BC27" ca="1" si="867">SUBSTITUTE(SUBSTITUTE(SUBSTITUTE(SUBSTITUTE(SUBSTITUTE(LOWER(IF(LEFT(BC26,3)="Box","",TRIM(BC26))),"randomizer","")," ",""),"'","")," ",""),"-","")</f>
        <v/>
      </c>
      <c r="BD27" t="str">
        <f t="shared" ref="BD27" ca="1" si="868">SUBSTITUTE(SUBSTITUTE(SUBSTITUTE(SUBSTITUTE(SUBSTITUTE(LOWER(IF(LEFT(BD26,3)="Box","",TRIM(BD26))),"randomizer","")," ",""),"'","")," ",""),"-","")</f>
        <v/>
      </c>
      <c r="BE27" t="str">
        <f t="shared" ref="BE27" ca="1" si="869">SUBSTITUTE(SUBSTITUTE(SUBSTITUTE(SUBSTITUTE(SUBSTITUTE(LOWER(IF(LEFT(BE26,3)="Box","",TRIM(BE26))),"randomizer","")," ",""),"'","")," ",""),"-","")</f>
        <v/>
      </c>
      <c r="BF27" t="str">
        <f t="shared" ref="BF27" ca="1" si="870">SUBSTITUTE(SUBSTITUTE(SUBSTITUTE(SUBSTITUTE(SUBSTITUTE(LOWER(IF(LEFT(BF26,3)="Box","",TRIM(BF26))),"randomizer","")," ",""),"'","")," ",""),"-","")</f>
        <v/>
      </c>
      <c r="BG27" t="str">
        <f t="shared" ref="BG27" ca="1" si="871">SUBSTITUTE(SUBSTITUTE(SUBSTITUTE(SUBSTITUTE(SUBSTITUTE(LOWER(IF(LEFT(BG26,3)="Box","",TRIM(BG26))),"randomizer","")," ",""),"'","")," ",""),"-","")</f>
        <v/>
      </c>
      <c r="BH27" t="str">
        <f t="shared" ref="BH27" ca="1" si="872">SUBSTITUTE(SUBSTITUTE(SUBSTITUTE(SUBSTITUTE(SUBSTITUTE(LOWER(IF(LEFT(BH26,3)="Box","",TRIM(BH26))),"randomizer","")," ",""),"'","")," ",""),"-","")</f>
        <v/>
      </c>
      <c r="BI27" t="str">
        <f t="shared" ref="BI27" ca="1" si="873">SUBSTITUTE(SUBSTITUTE(SUBSTITUTE(SUBSTITUTE(SUBSTITUTE(LOWER(IF(LEFT(BI26,3)="Box","",TRIM(BI26))),"randomizer","")," ",""),"'","")," ",""),"-","")</f>
        <v/>
      </c>
      <c r="BJ27" t="str">
        <f t="shared" ref="BJ27" ca="1" si="874">SUBSTITUTE(SUBSTITUTE(SUBSTITUTE(SUBSTITUTE(SUBSTITUTE(LOWER(IF(LEFT(BJ26,3)="Box","",TRIM(BJ26))),"randomizer","")," ",""),"'","")," ",""),"-","")</f>
        <v/>
      </c>
      <c r="BK27" t="str">
        <f t="shared" ref="BK27" ca="1" si="875">SUBSTITUTE(SUBSTITUTE(SUBSTITUTE(SUBSTITUTE(SUBSTITUTE(LOWER(IF(LEFT(BK26,3)="Box","",TRIM(BK26))),"randomizer","")," ",""),"'","")," ",""),"-","")</f>
        <v/>
      </c>
      <c r="BL27" t="str">
        <f t="shared" ref="BL27" ca="1" si="876">SUBSTITUTE(SUBSTITUTE(SUBSTITUTE(SUBSTITUTE(SUBSTITUTE(LOWER(IF(LEFT(BL26,3)="Box","",TRIM(BL26))),"randomizer","")," ",""),"'","")," ",""),"-","")</f>
        <v/>
      </c>
      <c r="BM27" t="str">
        <f t="shared" ref="BM27" ca="1" si="877">SUBSTITUTE(SUBSTITUTE(SUBSTITUTE(SUBSTITUTE(SUBSTITUTE(LOWER(IF(LEFT(BM26,3)="Box","",TRIM(BM26))),"randomizer","")," ",""),"'","")," ",""),"-","")</f>
        <v/>
      </c>
      <c r="BN27" t="str">
        <f t="shared" ref="BN27" ca="1" si="878">SUBSTITUTE(SUBSTITUTE(SUBSTITUTE(SUBSTITUTE(SUBSTITUTE(LOWER(IF(LEFT(BN26,3)="Box","",TRIM(BN26))),"randomizer","")," ",""),"'","")," ",""),"-","")</f>
        <v/>
      </c>
      <c r="BO27" t="str">
        <f t="shared" ref="BO27" ca="1" si="879">SUBSTITUTE(SUBSTITUTE(SUBSTITUTE(SUBSTITUTE(SUBSTITUTE(LOWER(IF(LEFT(BO26,3)="Box","",TRIM(BO26))),"randomizer","")," ",""),"'","")," ",""),"-","")</f>
        <v/>
      </c>
      <c r="BP27" t="str">
        <f t="shared" ref="BP27" ca="1" si="880">SUBSTITUTE(SUBSTITUTE(SUBSTITUTE(SUBSTITUTE(SUBSTITUTE(LOWER(IF(LEFT(BP26,3)="Box","",TRIM(BP26))),"randomizer","")," ",""),"'","")," ",""),"-","")</f>
        <v/>
      </c>
      <c r="BQ27" t="str">
        <f t="shared" ref="BQ27" ca="1" si="881">SUBSTITUTE(SUBSTITUTE(SUBSTITUTE(SUBSTITUTE(SUBSTITUTE(LOWER(IF(LEFT(BQ26,3)="Box","",TRIM(BQ26))),"randomizer","")," ",""),"'","")," ",""),"-","")</f>
        <v/>
      </c>
      <c r="BR27" t="str">
        <f t="shared" ref="BR27" ca="1" si="882">SUBSTITUTE(SUBSTITUTE(SUBSTITUTE(SUBSTITUTE(SUBSTITUTE(LOWER(IF(LEFT(BR26,3)="Box","",TRIM(BR26))),"randomizer","")," ",""),"'","")," ",""),"-","")</f>
        <v/>
      </c>
      <c r="BS27" t="str">
        <f t="shared" ref="BS27" ca="1" si="883">SUBSTITUTE(SUBSTITUTE(SUBSTITUTE(SUBSTITUTE(SUBSTITUTE(LOWER(IF(LEFT(BS26,3)="Box","",TRIM(BS26))),"randomizer","")," ",""),"'","")," ",""),"-","")</f>
        <v/>
      </c>
      <c r="BT27" t="str">
        <f t="shared" ref="BT27" ca="1" si="884">SUBSTITUTE(SUBSTITUTE(SUBSTITUTE(SUBSTITUTE(SUBSTITUTE(LOWER(IF(LEFT(BT26,3)="Box","",TRIM(BT26))),"randomizer","")," ",""),"'","")," ",""),"-","")</f>
        <v/>
      </c>
      <c r="BU27" t="str">
        <f t="shared" ref="BU27" ca="1" si="885">SUBSTITUTE(SUBSTITUTE(SUBSTITUTE(SUBSTITUTE(SUBSTITUTE(LOWER(IF(LEFT(BU26,3)="Box","",TRIM(BU26))),"randomizer","")," ",""),"'","")," ",""),"-","")</f>
        <v/>
      </c>
      <c r="BV27" t="str">
        <f t="shared" ref="BV27" ca="1" si="886">SUBSTITUTE(SUBSTITUTE(SUBSTITUTE(SUBSTITUTE(SUBSTITUTE(LOWER(IF(LEFT(BV26,3)="Box","",TRIM(BV26))),"randomizer","")," ",""),"'","")," ",""),"-","")</f>
        <v/>
      </c>
      <c r="BW27" t="str">
        <f t="shared" ref="BW27" ca="1" si="887">SUBSTITUTE(SUBSTITUTE(SUBSTITUTE(SUBSTITUTE(SUBSTITUTE(LOWER(IF(LEFT(BW26,3)="Box","",TRIM(BW26))),"randomizer","")," ",""),"'","")," ",""),"-","")</f>
        <v/>
      </c>
      <c r="BX27" t="str">
        <f t="shared" ref="BX27" ca="1" si="888">SUBSTITUTE(SUBSTITUTE(SUBSTITUTE(SUBSTITUTE(SUBSTITUTE(LOWER(IF(LEFT(BX26,3)="Box","",TRIM(BX26))),"randomizer","")," ",""),"'","")," ",""),"-","")</f>
        <v/>
      </c>
      <c r="BY27" t="str">
        <f t="shared" ref="BY27" ca="1" si="889">SUBSTITUTE(SUBSTITUTE(SUBSTITUTE(SUBSTITUTE(SUBSTITUTE(LOWER(IF(LEFT(BY26,3)="Box","",TRIM(BY26))),"randomizer","")," ",""),"'","")," ",""),"-","")</f>
        <v/>
      </c>
      <c r="BZ27" t="str">
        <f t="shared" ref="BZ27" ca="1" si="890">SUBSTITUTE(SUBSTITUTE(SUBSTITUTE(SUBSTITUTE(SUBSTITUTE(LOWER(IF(LEFT(BZ26,3)="Box","",TRIM(BZ26))),"randomizer","")," ",""),"'","")," ",""),"-","")</f>
        <v/>
      </c>
    </row>
    <row r="28" spans="3:78" x14ac:dyDescent="0.25">
      <c r="C28">
        <f t="shared" si="0"/>
        <v>1</v>
      </c>
      <c r="E28" t="str">
        <f ca="1">OFFSET($G$179,SUM(C$2:C28)-1,0)</f>
        <v>Elisa Cella</v>
      </c>
      <c r="F28" t="str">
        <f ca="1">IF(OFFSET($G$179,SUM($C$2:$C28)-1,COLUMNS($E28:F28)+1)=0,"",OFFSET($G$179,SUM($C$2:$C28)-1,COLUMNS($E28:F28)+1))</f>
        <v>Wheelwright</v>
      </c>
      <c r="G28" t="str">
        <f ca="1">IF(OFFSET($G$179,SUM($C$2:$C28)-1,COLUMNS($E28:G28)+1)=0,"",OFFSET($G$179,SUM($C$2:$C28)-1,COLUMNS($E28:G28)+1))</f>
        <v xml:space="preserve"> Engineer</v>
      </c>
      <c r="H28" t="str">
        <f ca="1">IF(OFFSET($G$179,SUM($C$2:$C28)-1,COLUMNS($E28:H28)+1)=0,"",OFFSET($G$179,SUM($C$2:$C28)-1,COLUMNS($E28:H28)+1))</f>
        <v xml:space="preserve"> Legionary</v>
      </c>
      <c r="I28" t="str">
        <f ca="1">IF(OFFSET($G$179,SUM($C$2:$C28)-1,COLUMNS($E28:I28)+1)=0,"",OFFSET($G$179,SUM($C$2:$C28)-1,COLUMNS($E28:I28)+1))</f>
        <v xml:space="preserve"> Overlord</v>
      </c>
      <c r="J28" t="str">
        <f ca="1">IF(OFFSET($G$179,SUM($C$2:$C28)-1,COLUMNS($E28:J28)+1)=0,"",OFFSET($G$179,SUM($C$2:$C28)-1,COLUMNS($E28:J28)+1))</f>
        <v xml:space="preserve"> Bard</v>
      </c>
      <c r="K28" t="str">
        <f ca="1">IF(OFFSET($G$179,SUM($C$2:$C28)-1,COLUMNS($E28:K28)+1)=0,"",OFFSET($G$179,SUM($C$2:$C28)-1,COLUMNS($E28:K28)+1))</f>
        <v xml:space="preserve"> Night Watchman</v>
      </c>
      <c r="L28" t="str">
        <f ca="1">IF(OFFSET($G$179,SUM($C$2:$C28)-1,COLUMNS($E28:L28)+1)=0,"",OFFSET($G$179,SUM($C$2:$C28)-1,COLUMNS($E28:L28)+1))</f>
        <v xml:space="preserve"> Skulk</v>
      </c>
      <c r="M28" t="str">
        <f ca="1">IF(OFFSET($G$179,SUM($C$2:$C28)-1,COLUMNS($E28:M28)+1)=0,"",OFFSET($G$179,SUM($C$2:$C28)-1,COLUMNS($E28:M28)+1))</f>
        <v xml:space="preserve"> Scholar</v>
      </c>
      <c r="N28" t="str">
        <f ca="1">IF(OFFSET($G$179,SUM($C$2:$C28)-1,COLUMNS($E28:N28)+1)=0,"",OFFSET($G$179,SUM($C$2:$C28)-1,COLUMNS($E28:N28)+1))</f>
        <v xml:space="preserve"> Silk Merchant</v>
      </c>
      <c r="O28" t="str">
        <f ca="1">IF(OFFSET($G$179,SUM($C$2:$C28)-1,COLUMNS($E28:O28)+1)=0,"",OFFSET($G$179,SUM($C$2:$C28)-1,COLUMNS($E28:O28)+1))</f>
        <v xml:space="preserve"> Spices</v>
      </c>
      <c r="P28" t="str">
        <f ca="1">IF(OFFSET($G$179,SUM($C$2:$C28)-1,COLUMNS($E28:P28)+1)=0,"",OFFSET($G$179,SUM($C$2:$C28)-1,COLUMNS($E28:P28)+1))</f>
        <v xml:space="preserve"> Groom</v>
      </c>
      <c r="Q28" t="str">
        <f ca="1">IF(OFFSET($G$179,SUM($C$2:$C28)-1,COLUMNS($E28:Q28)+1)=0,"",OFFSET($G$179,SUM($C$2:$C28)-1,COLUMNS($E28:Q28)+1))</f>
        <v xml:space="preserve"> Hostelry</v>
      </c>
      <c r="R28" t="str">
        <f ca="1">IF(OFFSET($G$179,SUM($C$2:$C28)-1,COLUMNS($E28:R28)+1)=0,"",OFFSET($G$179,SUM($C$2:$C28)-1,COLUMNS($E28:R28)+1))</f>
        <v xml:space="preserve"> Kiln</v>
      </c>
      <c r="S28" t="str">
        <f ca="1">IF(OFFSET($G$179,SUM($C$2:$C28)-1,COLUMNS($E28:S28)+1)=0,"",OFFSET($G$179,SUM($C$2:$C28)-1,COLUMNS($E28:S28)+1))</f>
        <v xml:space="preserve"> Paddock</v>
      </c>
      <c r="T28" t="str">
        <f ca="1">IF(OFFSET($G$179,SUM($C$2:$C28)-1,COLUMNS($E28:T28)+1)=0,"",OFFSET($G$179,SUM($C$2:$C28)-1,COLUMNS($E28:T28)+1))</f>
        <v xml:space="preserve"> Sycophant</v>
      </c>
      <c r="U28" t="str">
        <f ca="1">IF(OFFSET($G$179,SUM($C$2:$C28)-1,COLUMNS($E28:U28)+1)=0,"",OFFSET($G$179,SUM($C$2:$C28)-1,COLUMNS($E28:U28)+1))</f>
        <v xml:space="preserve"> Guildmaster</v>
      </c>
      <c r="V28" t="str">
        <f ca="1">IF(OFFSET($G$179,SUM($C$2:$C28)-1,COLUMNS($E28:V28)+1)=0,"",OFFSET($G$179,SUM($C$2:$C28)-1,COLUMNS($E28:V28)+1))</f>
        <v xml:space="preserve"> Dismantle</v>
      </c>
      <c r="W28" t="str">
        <f ca="1">IF(OFFSET($G$179,SUM($C$2:$C28)-1,COLUMNS($E28:W28)+1)=0,"",OFFSET($G$179,SUM($C$2:$C28)-1,COLUMNS($E28:W28)+1))</f>
        <v/>
      </c>
      <c r="X28" t="str">
        <f ca="1">IF(OFFSET($G$179,SUM($C$2:$C28)-1,COLUMNS($E28:X28)+1)=0,"",OFFSET($G$179,SUM($C$2:$C28)-1,COLUMNS($E28:X28)+1))</f>
        <v/>
      </c>
      <c r="Y28" t="str">
        <f ca="1">IF(OFFSET($G$179,SUM($C$2:$C28)-1,COLUMNS($E28:Y28)+1)=0,"",OFFSET($G$179,SUM($C$2:$C28)-1,COLUMNS($E28:Y28)+1))</f>
        <v/>
      </c>
      <c r="Z28" t="str">
        <f ca="1">IF(OFFSET($G$179,SUM($C$2:$C28)-1,COLUMNS($E28:Z28)+1)=0,"",OFFSET($G$179,SUM($C$2:$C28)-1,COLUMNS($E28:Z28)+1))</f>
        <v/>
      </c>
      <c r="AA28" t="str">
        <f ca="1">IF(OFFSET($G$179,SUM($C$2:$C28)-1,COLUMNS($E28:AA28)+1)=0,"",OFFSET($G$179,SUM($C$2:$C28)-1,COLUMNS($E28:AA28)+1))</f>
        <v/>
      </c>
      <c r="AB28" t="str">
        <f ca="1">IF(OFFSET($G$179,SUM($C$2:$C28)-1,COLUMNS($E28:AB28)+1)=0,"",OFFSET($G$179,SUM($C$2:$C28)-1,COLUMNS($E28:AB28)+1))</f>
        <v/>
      </c>
      <c r="AC28" t="str">
        <f ca="1">IF(OFFSET($G$179,SUM($C$2:$C28)-1,COLUMNS($E28:AC28)+1)=0,"",OFFSET($G$179,SUM($C$2:$C28)-1,COLUMNS($E28:AC28)+1))</f>
        <v/>
      </c>
      <c r="AD28" t="str">
        <f ca="1">IF(OFFSET($G$179,SUM($C$2:$C28)-1,COLUMNS($E28:AD28)+1)=0,"",OFFSET($G$179,SUM($C$2:$C28)-1,COLUMNS($E28:AD28)+1))</f>
        <v/>
      </c>
      <c r="AE28" t="str">
        <f ca="1">IF(OFFSET($G$179,SUM($C$2:$C28)-1,COLUMNS($E28:AE28)+1)=0,"",OFFSET($G$179,SUM($C$2:$C28)-1,COLUMNS($E28:AE28)+1))</f>
        <v/>
      </c>
      <c r="AF28" t="str">
        <f ca="1">IF(OFFSET($G$179,SUM($C$2:$C28)-1,COLUMNS($E28:AF28)+1)=0,"",OFFSET($G$179,SUM($C$2:$C28)-1,COLUMNS($E28:AF28)+1))</f>
        <v/>
      </c>
      <c r="AG28" t="str">
        <f ca="1">IF(OFFSET($G$179,SUM($C$2:$C28)-1,COLUMNS($E28:AG28)+1)=0,"",OFFSET($G$179,SUM($C$2:$C28)-1,COLUMNS($E28:AG28)+1))</f>
        <v/>
      </c>
      <c r="AH28" t="str">
        <f ca="1">IF(OFFSET($G$179,SUM($C$2:$C28)-1,COLUMNS($E28:AH28)+1)=0,"",OFFSET($G$179,SUM($C$2:$C28)-1,COLUMNS($E28:AH28)+1))</f>
        <v/>
      </c>
      <c r="AI28" t="str">
        <f ca="1">IF(OFFSET($G$179,SUM($C$2:$C28)-1,COLUMNS($E28:AI28)+1)=0,"",OFFSET($G$179,SUM($C$2:$C28)-1,COLUMNS($E28:AI28)+1))</f>
        <v/>
      </c>
      <c r="AJ28" t="str">
        <f ca="1">IF(OFFSET($G$179,SUM($C$2:$C28)-1,COLUMNS($E28:AJ28)+1)=0,"",OFFSET($G$179,SUM($C$2:$C28)-1,COLUMNS($E28:AJ28)+1))</f>
        <v/>
      </c>
      <c r="AK28" t="str">
        <f ca="1">IF(OFFSET($G$179,SUM($C$2:$C28)-1,COLUMNS($E28:AK28)+1)=0,"",OFFSET($G$179,SUM($C$2:$C28)-1,COLUMNS($E28:AK28)+1))</f>
        <v/>
      </c>
      <c r="AL28" t="str">
        <f ca="1">IF(OFFSET($G$179,SUM($C$2:$C28)-1,COLUMNS($E28:AL28)+1)=0,"",OFFSET($G$179,SUM($C$2:$C28)-1,COLUMNS($E28:AL28)+1))</f>
        <v/>
      </c>
      <c r="AM28" t="str">
        <f ca="1">IF(OFFSET($G$179,SUM($C$2:$C28)-1,COLUMNS($E28:AM28)+1)=0,"",OFFSET($G$179,SUM($C$2:$C28)-1,COLUMNS($E28:AM28)+1))</f>
        <v/>
      </c>
      <c r="AN28" t="str">
        <f ca="1">IF(OFFSET($G$179,SUM($C$2:$C28)-1,COLUMNS($E28:AN28)+1)=0,"",OFFSET($G$179,SUM($C$2:$C28)-1,COLUMNS($E28:AN28)+1))</f>
        <v/>
      </c>
      <c r="AO28" t="str">
        <f ca="1">IF(OFFSET($G$179,SUM($C$2:$C28)-1,COLUMNS($E28:AO28)+1)=0,"",OFFSET($G$179,SUM($C$2:$C28)-1,COLUMNS($E28:AO28)+1))</f>
        <v/>
      </c>
      <c r="AP28" t="str">
        <f ca="1">IF(OFFSET($G$179,SUM($C$2:$C28)-1,COLUMNS($E28:AP28)+1)=0,"",OFFSET($G$179,SUM($C$2:$C28)-1,COLUMNS($E28:AP28)+1))</f>
        <v/>
      </c>
      <c r="AQ28" t="str">
        <f ca="1">IF(OFFSET($G$179,SUM($C$2:$C28)-1,COLUMNS($E28:AQ28)+1)=0,"",OFFSET($G$179,SUM($C$2:$C28)-1,COLUMNS($E28:AQ28)+1))</f>
        <v/>
      </c>
      <c r="AR28" t="str">
        <f ca="1">IF(OFFSET($G$179,SUM($C$2:$C28)-1,COLUMNS($E28:AR28)+1)=0,"",OFFSET($G$179,SUM($C$2:$C28)-1,COLUMNS($E28:AR28)+1))</f>
        <v/>
      </c>
      <c r="AS28" t="str">
        <f ca="1">IF(OFFSET($G$179,SUM($C$2:$C28)-1,COLUMNS($E28:AS28)+1)=0,"",OFFSET($G$179,SUM($C$2:$C28)-1,COLUMNS($E28:AS28)+1))</f>
        <v/>
      </c>
      <c r="AT28" t="str">
        <f ca="1">IF(OFFSET($G$179,SUM($C$2:$C28)-1,COLUMNS($E28:AT28)+1)=0,"",OFFSET($G$179,SUM($C$2:$C28)-1,COLUMNS($E28:AT28)+1))</f>
        <v/>
      </c>
      <c r="AU28" t="str">
        <f ca="1">IF(OFFSET($G$179,SUM($C$2:$C28)-1,COLUMNS($E28:AU28)+1)=0,"",OFFSET($G$179,SUM($C$2:$C28)-1,COLUMNS($E28:AU28)+1))</f>
        <v/>
      </c>
      <c r="AV28" t="str">
        <f ca="1">IF(OFFSET($G$179,SUM($C$2:$C28)-1,COLUMNS($E28:AV28)+1)=0,"",OFFSET($G$179,SUM($C$2:$C28)-1,COLUMNS($E28:AV28)+1))</f>
        <v/>
      </c>
      <c r="AW28" t="str">
        <f ca="1">IF(OFFSET($G$179,SUM($C$2:$C28)-1,COLUMNS($E28:AW28)+1)=0,"",OFFSET($G$179,SUM($C$2:$C28)-1,COLUMNS($E28:AW28)+1))</f>
        <v/>
      </c>
      <c r="AX28" t="str">
        <f ca="1">IF(OFFSET($G$179,SUM($C$2:$C28)-1,COLUMNS($E28:AX28)+1)=0,"",OFFSET($G$179,SUM($C$2:$C28)-1,COLUMNS($E28:AX28)+1))</f>
        <v/>
      </c>
      <c r="AY28" t="str">
        <f ca="1">IF(OFFSET($G$179,SUM($C$2:$C28)-1,COLUMNS($E28:AY28)+1)=0,"",OFFSET($G$179,SUM($C$2:$C28)-1,COLUMNS($E28:AY28)+1))</f>
        <v/>
      </c>
      <c r="AZ28" t="str">
        <f ca="1">IF(OFFSET($G$179,SUM($C$2:$C28)-1,COLUMNS($E28:AZ28)+1)=0,"",OFFSET($G$179,SUM($C$2:$C28)-1,COLUMNS($E28:AZ28)+1))</f>
        <v/>
      </c>
      <c r="BA28" t="str">
        <f ca="1">IF(OFFSET($G$179,SUM($C$2:$C28)-1,COLUMNS($E28:BA28)+1)=0,"",OFFSET($G$179,SUM($C$2:$C28)-1,COLUMNS($E28:BA28)+1))</f>
        <v/>
      </c>
      <c r="BB28" t="str">
        <f ca="1">IF(OFFSET($G$179,SUM($C$2:$C28)-1,COLUMNS($E28:BB28)+1)=0,"",OFFSET($G$179,SUM($C$2:$C28)-1,COLUMNS($E28:BB28)+1))</f>
        <v/>
      </c>
      <c r="BC28" t="str">
        <f ca="1">IF(OFFSET($G$179,SUM($C$2:$C28)-1,COLUMNS($E28:BC28)+1)=0,"",OFFSET($G$179,SUM($C$2:$C28)-1,COLUMNS($E28:BC28)+1))</f>
        <v/>
      </c>
      <c r="BD28" t="str">
        <f ca="1">IF(OFFSET($G$179,SUM($C$2:$C28)-1,COLUMNS($E28:BD28)+1)=0,"",OFFSET($G$179,SUM($C$2:$C28)-1,COLUMNS($E28:BD28)+1))</f>
        <v/>
      </c>
      <c r="BE28" t="str">
        <f ca="1">IF(OFFSET($G$179,SUM($C$2:$C28)-1,COLUMNS($E28:BE28)+1)=0,"",OFFSET($G$179,SUM($C$2:$C28)-1,COLUMNS($E28:BE28)+1))</f>
        <v/>
      </c>
      <c r="BF28" t="str">
        <f ca="1">IF(OFFSET($G$179,SUM($C$2:$C28)-1,COLUMNS($E28:BF28)+1)=0,"",OFFSET($G$179,SUM($C$2:$C28)-1,COLUMNS($E28:BF28)+1))</f>
        <v/>
      </c>
      <c r="BG28" t="str">
        <f ca="1">IF(OFFSET($G$179,SUM($C$2:$C28)-1,COLUMNS($E28:BG28)+1)=0,"",OFFSET($G$179,SUM($C$2:$C28)-1,COLUMNS($E28:BG28)+1))</f>
        <v/>
      </c>
      <c r="BH28" t="str">
        <f ca="1">IF(OFFSET($G$179,SUM($C$2:$C28)-1,COLUMNS($E28:BH28)+1)=0,"",OFFSET($G$179,SUM($C$2:$C28)-1,COLUMNS($E28:BH28)+1))</f>
        <v/>
      </c>
      <c r="BI28" t="str">
        <f ca="1">IF(OFFSET($G$179,SUM($C$2:$C28)-1,COLUMNS($E28:BI28)+1)=0,"",OFFSET($G$179,SUM($C$2:$C28)-1,COLUMNS($E28:BI28)+1))</f>
        <v/>
      </c>
      <c r="BJ28" t="str">
        <f ca="1">IF(OFFSET($G$179,SUM($C$2:$C28)-1,COLUMNS($E28:BJ28)+1)=0,"",OFFSET($G$179,SUM($C$2:$C28)-1,COLUMNS($E28:BJ28)+1))</f>
        <v/>
      </c>
      <c r="BK28" t="str">
        <f ca="1">IF(OFFSET($G$179,SUM($C$2:$C28)-1,COLUMNS($E28:BK28)+1)=0,"",OFFSET($G$179,SUM($C$2:$C28)-1,COLUMNS($E28:BK28)+1))</f>
        <v/>
      </c>
      <c r="BL28" t="str">
        <f ca="1">IF(OFFSET($G$179,SUM($C$2:$C28)-1,COLUMNS($E28:BL28)+1)=0,"",OFFSET($G$179,SUM($C$2:$C28)-1,COLUMNS($E28:BL28)+1))</f>
        <v/>
      </c>
      <c r="BM28" t="str">
        <f ca="1">IF(OFFSET($G$179,SUM($C$2:$C28)-1,COLUMNS($E28:BM28)+1)=0,"",OFFSET($G$179,SUM($C$2:$C28)-1,COLUMNS($E28:BM28)+1))</f>
        <v/>
      </c>
      <c r="BN28" t="str">
        <f ca="1">IF(OFFSET($G$179,SUM($C$2:$C28)-1,COLUMNS($E28:BN28)+1)=0,"",OFFSET($G$179,SUM($C$2:$C28)-1,COLUMNS($E28:BN28)+1))</f>
        <v/>
      </c>
      <c r="BO28" t="str">
        <f ca="1">IF(OFFSET($G$179,SUM($C$2:$C28)-1,COLUMNS($E28:BO28)+1)=0,"",OFFSET($G$179,SUM($C$2:$C28)-1,COLUMNS($E28:BO28)+1))</f>
        <v/>
      </c>
      <c r="BP28" t="str">
        <f ca="1">IF(OFFSET($G$179,SUM($C$2:$C28)-1,COLUMNS($E28:BP28)+1)=0,"",OFFSET($G$179,SUM($C$2:$C28)-1,COLUMNS($E28:BP28)+1))</f>
        <v/>
      </c>
      <c r="BQ28" t="str">
        <f ca="1">IF(OFFSET($G$179,SUM($C$2:$C28)-1,COLUMNS($E28:BQ28)+1)=0,"",OFFSET($G$179,SUM($C$2:$C28)-1,COLUMNS($E28:BQ28)+1))</f>
        <v/>
      </c>
      <c r="BR28" t="str">
        <f ca="1">IF(OFFSET($G$179,SUM($C$2:$C28)-1,COLUMNS($E28:BR28)+1)=0,"",OFFSET($G$179,SUM($C$2:$C28)-1,COLUMNS($E28:BR28)+1))</f>
        <v/>
      </c>
      <c r="BS28" t="str">
        <f ca="1">IF(OFFSET($G$179,SUM($C$2:$C28)-1,COLUMNS($E28:BS28)+1)=0,"",OFFSET($G$179,SUM($C$2:$C28)-1,COLUMNS($E28:BS28)+1))</f>
        <v/>
      </c>
      <c r="BT28" t="str">
        <f ca="1">IF(OFFSET($G$179,SUM($C$2:$C28)-1,COLUMNS($E28:BT28)+1)=0,"",OFFSET($G$179,SUM($C$2:$C28)-1,COLUMNS($E28:BT28)+1))</f>
        <v/>
      </c>
      <c r="BU28" t="str">
        <f ca="1">IF(OFFSET($G$179,SUM($C$2:$C28)-1,COLUMNS($E28:BU28)+1)=0,"",OFFSET($G$179,SUM($C$2:$C28)-1,COLUMNS($E28:BU28)+1))</f>
        <v/>
      </c>
      <c r="BV28" t="str">
        <f ca="1">IF(OFFSET($G$179,SUM($C$2:$C28)-1,COLUMNS($E28:BV28)+1)=0,"",OFFSET($G$179,SUM($C$2:$C28)-1,COLUMNS($E28:BV28)+1))</f>
        <v/>
      </c>
      <c r="BW28" t="str">
        <f ca="1">IF(OFFSET($G$179,SUM($C$2:$C28)-1,COLUMNS($E28:BW28)+1)=0,"",OFFSET($G$179,SUM($C$2:$C28)-1,COLUMNS($E28:BW28)+1))</f>
        <v/>
      </c>
      <c r="BX28" t="str">
        <f ca="1">IF(OFFSET($G$179,SUM($C$2:$C28)-1,COLUMNS($E28:BX28)+1)=0,"",OFFSET($G$179,SUM($C$2:$C28)-1,COLUMNS($E28:BX28)+1))</f>
        <v/>
      </c>
      <c r="BY28" t="str">
        <f ca="1">IF(OFFSET($G$179,SUM($C$2:$C28)-1,COLUMNS($E28:BY28)+1)=0,"",OFFSET($G$179,SUM($C$2:$C28)-1,COLUMNS($E28:BY28)+1))</f>
        <v/>
      </c>
      <c r="BZ28" t="str">
        <f ca="1">IF(OFFSET($G$179,SUM($C$2:$C28)-1,COLUMNS($E28:BZ28)+1)=0,"",OFFSET($G$179,SUM($C$2:$C28)-1,COLUMNS($E28:BZ28)+1))</f>
        <v/>
      </c>
    </row>
    <row r="29" spans="3:78" x14ac:dyDescent="0.25">
      <c r="C29">
        <f t="shared" si="0"/>
        <v>0</v>
      </c>
      <c r="E29" t="str">
        <f t="shared" ref="E29" ca="1" si="891">E28</f>
        <v>Elisa Cella</v>
      </c>
      <c r="F29" t="str">
        <f t="shared" ref="F29" ca="1" si="892">SUBSTITUTE(SUBSTITUTE(SUBSTITUTE(SUBSTITUTE(SUBSTITUTE(LOWER(IF(LEFT(F28,3)="Box","",TRIM(F28))),"randomizer","")," ",""),"'","")," ",""),"-","")</f>
        <v>wheelwright</v>
      </c>
      <c r="G29" t="str">
        <f t="shared" ref="G29" ca="1" si="893">SUBSTITUTE(SUBSTITUTE(SUBSTITUTE(SUBSTITUTE(SUBSTITUTE(LOWER(IF(LEFT(G28,3)="Box","",TRIM(G28))),"randomizer","")," ",""),"'","")," ",""),"-","")</f>
        <v>engineer</v>
      </c>
      <c r="H29" t="str">
        <f t="shared" ref="H29" ca="1" si="894">SUBSTITUTE(SUBSTITUTE(SUBSTITUTE(SUBSTITUTE(SUBSTITUTE(LOWER(IF(LEFT(H28,3)="Box","",TRIM(H28))),"randomizer","")," ",""),"'","")," ",""),"-","")</f>
        <v>legionary</v>
      </c>
      <c r="I29" t="str">
        <f t="shared" ref="I29" ca="1" si="895">SUBSTITUTE(SUBSTITUTE(SUBSTITUTE(SUBSTITUTE(SUBSTITUTE(LOWER(IF(LEFT(I28,3)="Box","",TRIM(I28))),"randomizer","")," ",""),"'","")," ",""),"-","")</f>
        <v>overlord</v>
      </c>
      <c r="J29" t="str">
        <f t="shared" ref="J29" ca="1" si="896">SUBSTITUTE(SUBSTITUTE(SUBSTITUTE(SUBSTITUTE(SUBSTITUTE(LOWER(IF(LEFT(J28,3)="Box","",TRIM(J28))),"randomizer","")," ",""),"'","")," ",""),"-","")</f>
        <v>bard</v>
      </c>
      <c r="K29" t="str">
        <f t="shared" ref="K29" ca="1" si="897">SUBSTITUTE(SUBSTITUTE(SUBSTITUTE(SUBSTITUTE(SUBSTITUTE(LOWER(IF(LEFT(K28,3)="Box","",TRIM(K28))),"randomizer","")," ",""),"'","")," ",""),"-","")</f>
        <v>nightwatchman</v>
      </c>
      <c r="L29" t="str">
        <f t="shared" ref="L29" ca="1" si="898">SUBSTITUTE(SUBSTITUTE(SUBSTITUTE(SUBSTITUTE(SUBSTITUTE(LOWER(IF(LEFT(L28,3)="Box","",TRIM(L28))),"randomizer","")," ",""),"'","")," ",""),"-","")</f>
        <v>skulk</v>
      </c>
      <c r="M29" t="str">
        <f t="shared" ref="M29" ca="1" si="899">SUBSTITUTE(SUBSTITUTE(SUBSTITUTE(SUBSTITUTE(SUBSTITUTE(LOWER(IF(LEFT(M28,3)="Box","",TRIM(M28))),"randomizer","")," ",""),"'","")," ",""),"-","")</f>
        <v>scholar</v>
      </c>
      <c r="N29" t="str">
        <f t="shared" ref="N29" ca="1" si="900">SUBSTITUTE(SUBSTITUTE(SUBSTITUTE(SUBSTITUTE(SUBSTITUTE(LOWER(IF(LEFT(N28,3)="Box","",TRIM(N28))),"randomizer","")," ",""),"'","")," ",""),"-","")</f>
        <v>silkmerchant</v>
      </c>
      <c r="O29" t="str">
        <f t="shared" ref="O29" ca="1" si="901">SUBSTITUTE(SUBSTITUTE(SUBSTITUTE(SUBSTITUTE(SUBSTITUTE(LOWER(IF(LEFT(O28,3)="Box","",TRIM(O28))),"randomizer","")," ",""),"'","")," ",""),"-","")</f>
        <v>spices</v>
      </c>
      <c r="P29" t="str">
        <f t="shared" ref="P29" ca="1" si="902">SUBSTITUTE(SUBSTITUTE(SUBSTITUTE(SUBSTITUTE(SUBSTITUTE(LOWER(IF(LEFT(P28,3)="Box","",TRIM(P28))),"randomizer","")," ",""),"'","")," ",""),"-","")</f>
        <v>groom</v>
      </c>
      <c r="Q29" t="str">
        <f t="shared" ref="Q29" ca="1" si="903">SUBSTITUTE(SUBSTITUTE(SUBSTITUTE(SUBSTITUTE(SUBSTITUTE(LOWER(IF(LEFT(Q28,3)="Box","",TRIM(Q28))),"randomizer","")," ",""),"'","")," ",""),"-","")</f>
        <v>hostelry</v>
      </c>
      <c r="R29" t="str">
        <f t="shared" ref="R29" ca="1" si="904">SUBSTITUTE(SUBSTITUTE(SUBSTITUTE(SUBSTITUTE(SUBSTITUTE(LOWER(IF(LEFT(R28,3)="Box","",TRIM(R28))),"randomizer","")," ",""),"'","")," ",""),"-","")</f>
        <v>kiln</v>
      </c>
      <c r="S29" t="str">
        <f t="shared" ref="S29" ca="1" si="905">SUBSTITUTE(SUBSTITUTE(SUBSTITUTE(SUBSTITUTE(SUBSTITUTE(LOWER(IF(LEFT(S28,3)="Box","",TRIM(S28))),"randomizer","")," ",""),"'","")," ",""),"-","")</f>
        <v>paddock</v>
      </c>
      <c r="T29" t="str">
        <f t="shared" ref="T29" ca="1" si="906">SUBSTITUTE(SUBSTITUTE(SUBSTITUTE(SUBSTITUTE(SUBSTITUTE(LOWER(IF(LEFT(T28,3)="Box","",TRIM(T28))),"randomizer","")," ",""),"'","")," ",""),"-","")</f>
        <v>sycophant</v>
      </c>
      <c r="U29" t="str">
        <f t="shared" ref="U29" ca="1" si="907">SUBSTITUTE(SUBSTITUTE(SUBSTITUTE(SUBSTITUTE(SUBSTITUTE(LOWER(IF(LEFT(U28,3)="Box","",TRIM(U28))),"randomizer","")," ",""),"'","")," ",""),"-","")</f>
        <v>guildmaster</v>
      </c>
      <c r="V29" t="str">
        <f t="shared" ref="V29" ca="1" si="908">SUBSTITUTE(SUBSTITUTE(SUBSTITUTE(SUBSTITUTE(SUBSTITUTE(LOWER(IF(LEFT(V28,3)="Box","",TRIM(V28))),"randomizer","")," ",""),"'","")," ",""),"-","")</f>
        <v>dismantle</v>
      </c>
      <c r="W29" t="str">
        <f t="shared" ref="W29" ca="1" si="909">SUBSTITUTE(SUBSTITUTE(SUBSTITUTE(SUBSTITUTE(SUBSTITUTE(LOWER(IF(LEFT(W28,3)="Box","",TRIM(W28))),"randomizer","")," ",""),"'","")," ",""),"-","")</f>
        <v/>
      </c>
      <c r="X29" t="str">
        <f t="shared" ref="X29" ca="1" si="910">SUBSTITUTE(SUBSTITUTE(SUBSTITUTE(SUBSTITUTE(SUBSTITUTE(LOWER(IF(LEFT(X28,3)="Box","",TRIM(X28))),"randomizer","")," ",""),"'","")," ",""),"-","")</f>
        <v/>
      </c>
      <c r="Y29" t="str">
        <f t="shared" ref="Y29" ca="1" si="911">SUBSTITUTE(SUBSTITUTE(SUBSTITUTE(SUBSTITUTE(SUBSTITUTE(LOWER(IF(LEFT(Y28,3)="Box","",TRIM(Y28))),"randomizer","")," ",""),"'","")," ",""),"-","")</f>
        <v/>
      </c>
      <c r="Z29" t="str">
        <f t="shared" ref="Z29" ca="1" si="912">SUBSTITUTE(SUBSTITUTE(SUBSTITUTE(SUBSTITUTE(SUBSTITUTE(LOWER(IF(LEFT(Z28,3)="Box","",TRIM(Z28))),"randomizer","")," ",""),"'","")," ",""),"-","")</f>
        <v/>
      </c>
      <c r="AA29" t="str">
        <f t="shared" ref="AA29" ca="1" si="913">SUBSTITUTE(SUBSTITUTE(SUBSTITUTE(SUBSTITUTE(SUBSTITUTE(LOWER(IF(LEFT(AA28,3)="Box","",TRIM(AA28))),"randomizer","")," ",""),"'","")," ",""),"-","")</f>
        <v/>
      </c>
      <c r="AB29" t="str">
        <f t="shared" ref="AB29" ca="1" si="914">SUBSTITUTE(SUBSTITUTE(SUBSTITUTE(SUBSTITUTE(SUBSTITUTE(LOWER(IF(LEFT(AB28,3)="Box","",TRIM(AB28))),"randomizer","")," ",""),"'","")," ",""),"-","")</f>
        <v/>
      </c>
      <c r="AC29" t="str">
        <f t="shared" ref="AC29" ca="1" si="915">SUBSTITUTE(SUBSTITUTE(SUBSTITUTE(SUBSTITUTE(SUBSTITUTE(LOWER(IF(LEFT(AC28,3)="Box","",TRIM(AC28))),"randomizer","")," ",""),"'","")," ",""),"-","")</f>
        <v/>
      </c>
      <c r="AD29" t="str">
        <f t="shared" ref="AD29" ca="1" si="916">SUBSTITUTE(SUBSTITUTE(SUBSTITUTE(SUBSTITUTE(SUBSTITUTE(LOWER(IF(LEFT(AD28,3)="Box","",TRIM(AD28))),"randomizer","")," ",""),"'","")," ",""),"-","")</f>
        <v/>
      </c>
      <c r="AE29" t="str">
        <f t="shared" ref="AE29" ca="1" si="917">SUBSTITUTE(SUBSTITUTE(SUBSTITUTE(SUBSTITUTE(SUBSTITUTE(LOWER(IF(LEFT(AE28,3)="Box","",TRIM(AE28))),"randomizer","")," ",""),"'","")," ",""),"-","")</f>
        <v/>
      </c>
      <c r="AF29" t="str">
        <f t="shared" ref="AF29" ca="1" si="918">SUBSTITUTE(SUBSTITUTE(SUBSTITUTE(SUBSTITUTE(SUBSTITUTE(LOWER(IF(LEFT(AF28,3)="Box","",TRIM(AF28))),"randomizer","")," ",""),"'","")," ",""),"-","")</f>
        <v/>
      </c>
      <c r="AG29" t="str">
        <f t="shared" ref="AG29" ca="1" si="919">SUBSTITUTE(SUBSTITUTE(SUBSTITUTE(SUBSTITUTE(SUBSTITUTE(LOWER(IF(LEFT(AG28,3)="Box","",TRIM(AG28))),"randomizer","")," ",""),"'","")," ",""),"-","")</f>
        <v/>
      </c>
      <c r="AH29" t="str">
        <f t="shared" ref="AH29" ca="1" si="920">SUBSTITUTE(SUBSTITUTE(SUBSTITUTE(SUBSTITUTE(SUBSTITUTE(LOWER(IF(LEFT(AH28,3)="Box","",TRIM(AH28))),"randomizer","")," ",""),"'","")," ",""),"-","")</f>
        <v/>
      </c>
      <c r="AI29" t="str">
        <f t="shared" ref="AI29" ca="1" si="921">SUBSTITUTE(SUBSTITUTE(SUBSTITUTE(SUBSTITUTE(SUBSTITUTE(LOWER(IF(LEFT(AI28,3)="Box","",TRIM(AI28))),"randomizer","")," ",""),"'","")," ",""),"-","")</f>
        <v/>
      </c>
      <c r="AJ29" t="str">
        <f t="shared" ref="AJ29" ca="1" si="922">SUBSTITUTE(SUBSTITUTE(SUBSTITUTE(SUBSTITUTE(SUBSTITUTE(LOWER(IF(LEFT(AJ28,3)="Box","",TRIM(AJ28))),"randomizer","")," ",""),"'","")," ",""),"-","")</f>
        <v/>
      </c>
      <c r="AK29" t="str">
        <f t="shared" ref="AK29" ca="1" si="923">SUBSTITUTE(SUBSTITUTE(SUBSTITUTE(SUBSTITUTE(SUBSTITUTE(LOWER(IF(LEFT(AK28,3)="Box","",TRIM(AK28))),"randomizer","")," ",""),"'","")," ",""),"-","")</f>
        <v/>
      </c>
      <c r="AL29" t="str">
        <f t="shared" ref="AL29" ca="1" si="924">SUBSTITUTE(SUBSTITUTE(SUBSTITUTE(SUBSTITUTE(SUBSTITUTE(LOWER(IF(LEFT(AL28,3)="Box","",TRIM(AL28))),"randomizer","")," ",""),"'","")," ",""),"-","")</f>
        <v/>
      </c>
      <c r="AM29" t="str">
        <f t="shared" ref="AM29" ca="1" si="925">SUBSTITUTE(SUBSTITUTE(SUBSTITUTE(SUBSTITUTE(SUBSTITUTE(LOWER(IF(LEFT(AM28,3)="Box","",TRIM(AM28))),"randomizer","")," ",""),"'","")," ",""),"-","")</f>
        <v/>
      </c>
      <c r="AN29" t="str">
        <f t="shared" ref="AN29" ca="1" si="926">SUBSTITUTE(SUBSTITUTE(SUBSTITUTE(SUBSTITUTE(SUBSTITUTE(LOWER(IF(LEFT(AN28,3)="Box","",TRIM(AN28))),"randomizer","")," ",""),"'","")," ",""),"-","")</f>
        <v/>
      </c>
      <c r="AO29" t="str">
        <f t="shared" ref="AO29" ca="1" si="927">SUBSTITUTE(SUBSTITUTE(SUBSTITUTE(SUBSTITUTE(SUBSTITUTE(LOWER(IF(LEFT(AO28,3)="Box","",TRIM(AO28))),"randomizer","")," ",""),"'","")," ",""),"-","")</f>
        <v/>
      </c>
      <c r="AP29" t="str">
        <f t="shared" ref="AP29" ca="1" si="928">SUBSTITUTE(SUBSTITUTE(SUBSTITUTE(SUBSTITUTE(SUBSTITUTE(LOWER(IF(LEFT(AP28,3)="Box","",TRIM(AP28))),"randomizer","")," ",""),"'","")," ",""),"-","")</f>
        <v/>
      </c>
      <c r="AQ29" t="str">
        <f t="shared" ref="AQ29" ca="1" si="929">SUBSTITUTE(SUBSTITUTE(SUBSTITUTE(SUBSTITUTE(SUBSTITUTE(LOWER(IF(LEFT(AQ28,3)="Box","",TRIM(AQ28))),"randomizer","")," ",""),"'","")," ",""),"-","")</f>
        <v/>
      </c>
      <c r="AR29" t="str">
        <f t="shared" ref="AR29" ca="1" si="930">SUBSTITUTE(SUBSTITUTE(SUBSTITUTE(SUBSTITUTE(SUBSTITUTE(LOWER(IF(LEFT(AR28,3)="Box","",TRIM(AR28))),"randomizer","")," ",""),"'","")," ",""),"-","")</f>
        <v/>
      </c>
      <c r="AS29" t="str">
        <f t="shared" ref="AS29" ca="1" si="931">SUBSTITUTE(SUBSTITUTE(SUBSTITUTE(SUBSTITUTE(SUBSTITUTE(LOWER(IF(LEFT(AS28,3)="Box","",TRIM(AS28))),"randomizer","")," ",""),"'","")," ",""),"-","")</f>
        <v/>
      </c>
      <c r="AT29" t="str">
        <f t="shared" ref="AT29" ca="1" si="932">SUBSTITUTE(SUBSTITUTE(SUBSTITUTE(SUBSTITUTE(SUBSTITUTE(LOWER(IF(LEFT(AT28,3)="Box","",TRIM(AT28))),"randomizer","")," ",""),"'","")," ",""),"-","")</f>
        <v/>
      </c>
      <c r="AU29" t="str">
        <f t="shared" ref="AU29" ca="1" si="933">SUBSTITUTE(SUBSTITUTE(SUBSTITUTE(SUBSTITUTE(SUBSTITUTE(LOWER(IF(LEFT(AU28,3)="Box","",TRIM(AU28))),"randomizer","")," ",""),"'","")," ",""),"-","")</f>
        <v/>
      </c>
      <c r="AV29" t="str">
        <f t="shared" ref="AV29" ca="1" si="934">SUBSTITUTE(SUBSTITUTE(SUBSTITUTE(SUBSTITUTE(SUBSTITUTE(LOWER(IF(LEFT(AV28,3)="Box","",TRIM(AV28))),"randomizer","")," ",""),"'","")," ",""),"-","")</f>
        <v/>
      </c>
      <c r="AW29" t="str">
        <f t="shared" ref="AW29" ca="1" si="935">SUBSTITUTE(SUBSTITUTE(SUBSTITUTE(SUBSTITUTE(SUBSTITUTE(LOWER(IF(LEFT(AW28,3)="Box","",TRIM(AW28))),"randomizer","")," ",""),"'","")," ",""),"-","")</f>
        <v/>
      </c>
      <c r="AX29" t="str">
        <f t="shared" ref="AX29" ca="1" si="936">SUBSTITUTE(SUBSTITUTE(SUBSTITUTE(SUBSTITUTE(SUBSTITUTE(LOWER(IF(LEFT(AX28,3)="Box","",TRIM(AX28))),"randomizer","")," ",""),"'","")," ",""),"-","")</f>
        <v/>
      </c>
      <c r="AY29" t="str">
        <f t="shared" ref="AY29" ca="1" si="937">SUBSTITUTE(SUBSTITUTE(SUBSTITUTE(SUBSTITUTE(SUBSTITUTE(LOWER(IF(LEFT(AY28,3)="Box","",TRIM(AY28))),"randomizer","")," ",""),"'","")," ",""),"-","")</f>
        <v/>
      </c>
      <c r="AZ29" t="str">
        <f t="shared" ref="AZ29" ca="1" si="938">SUBSTITUTE(SUBSTITUTE(SUBSTITUTE(SUBSTITUTE(SUBSTITUTE(LOWER(IF(LEFT(AZ28,3)="Box","",TRIM(AZ28))),"randomizer","")," ",""),"'","")," ",""),"-","")</f>
        <v/>
      </c>
      <c r="BA29" t="str">
        <f t="shared" ref="BA29" ca="1" si="939">SUBSTITUTE(SUBSTITUTE(SUBSTITUTE(SUBSTITUTE(SUBSTITUTE(LOWER(IF(LEFT(BA28,3)="Box","",TRIM(BA28))),"randomizer","")," ",""),"'","")," ",""),"-","")</f>
        <v/>
      </c>
      <c r="BB29" t="str">
        <f t="shared" ref="BB29" ca="1" si="940">SUBSTITUTE(SUBSTITUTE(SUBSTITUTE(SUBSTITUTE(SUBSTITUTE(LOWER(IF(LEFT(BB28,3)="Box","",TRIM(BB28))),"randomizer","")," ",""),"'","")," ",""),"-","")</f>
        <v/>
      </c>
      <c r="BC29" t="str">
        <f t="shared" ref="BC29" ca="1" si="941">SUBSTITUTE(SUBSTITUTE(SUBSTITUTE(SUBSTITUTE(SUBSTITUTE(LOWER(IF(LEFT(BC28,3)="Box","",TRIM(BC28))),"randomizer","")," ",""),"'","")," ",""),"-","")</f>
        <v/>
      </c>
      <c r="BD29" t="str">
        <f t="shared" ref="BD29" ca="1" si="942">SUBSTITUTE(SUBSTITUTE(SUBSTITUTE(SUBSTITUTE(SUBSTITUTE(LOWER(IF(LEFT(BD28,3)="Box","",TRIM(BD28))),"randomizer","")," ",""),"'","")," ",""),"-","")</f>
        <v/>
      </c>
      <c r="BE29" t="str">
        <f t="shared" ref="BE29" ca="1" si="943">SUBSTITUTE(SUBSTITUTE(SUBSTITUTE(SUBSTITUTE(SUBSTITUTE(LOWER(IF(LEFT(BE28,3)="Box","",TRIM(BE28))),"randomizer","")," ",""),"'","")," ",""),"-","")</f>
        <v/>
      </c>
      <c r="BF29" t="str">
        <f t="shared" ref="BF29" ca="1" si="944">SUBSTITUTE(SUBSTITUTE(SUBSTITUTE(SUBSTITUTE(SUBSTITUTE(LOWER(IF(LEFT(BF28,3)="Box","",TRIM(BF28))),"randomizer","")," ",""),"'","")," ",""),"-","")</f>
        <v/>
      </c>
      <c r="BG29" t="str">
        <f t="shared" ref="BG29" ca="1" si="945">SUBSTITUTE(SUBSTITUTE(SUBSTITUTE(SUBSTITUTE(SUBSTITUTE(LOWER(IF(LEFT(BG28,3)="Box","",TRIM(BG28))),"randomizer","")," ",""),"'","")," ",""),"-","")</f>
        <v/>
      </c>
      <c r="BH29" t="str">
        <f t="shared" ref="BH29" ca="1" si="946">SUBSTITUTE(SUBSTITUTE(SUBSTITUTE(SUBSTITUTE(SUBSTITUTE(LOWER(IF(LEFT(BH28,3)="Box","",TRIM(BH28))),"randomizer","")," ",""),"'","")," ",""),"-","")</f>
        <v/>
      </c>
      <c r="BI29" t="str">
        <f t="shared" ref="BI29" ca="1" si="947">SUBSTITUTE(SUBSTITUTE(SUBSTITUTE(SUBSTITUTE(SUBSTITUTE(LOWER(IF(LEFT(BI28,3)="Box","",TRIM(BI28))),"randomizer","")," ",""),"'","")," ",""),"-","")</f>
        <v/>
      </c>
      <c r="BJ29" t="str">
        <f t="shared" ref="BJ29" ca="1" si="948">SUBSTITUTE(SUBSTITUTE(SUBSTITUTE(SUBSTITUTE(SUBSTITUTE(LOWER(IF(LEFT(BJ28,3)="Box","",TRIM(BJ28))),"randomizer","")," ",""),"'","")," ",""),"-","")</f>
        <v/>
      </c>
      <c r="BK29" t="str">
        <f t="shared" ref="BK29" ca="1" si="949">SUBSTITUTE(SUBSTITUTE(SUBSTITUTE(SUBSTITUTE(SUBSTITUTE(LOWER(IF(LEFT(BK28,3)="Box","",TRIM(BK28))),"randomizer","")," ",""),"'","")," ",""),"-","")</f>
        <v/>
      </c>
      <c r="BL29" t="str">
        <f t="shared" ref="BL29" ca="1" si="950">SUBSTITUTE(SUBSTITUTE(SUBSTITUTE(SUBSTITUTE(SUBSTITUTE(LOWER(IF(LEFT(BL28,3)="Box","",TRIM(BL28))),"randomizer","")," ",""),"'","")," ",""),"-","")</f>
        <v/>
      </c>
      <c r="BM29" t="str">
        <f t="shared" ref="BM29" ca="1" si="951">SUBSTITUTE(SUBSTITUTE(SUBSTITUTE(SUBSTITUTE(SUBSTITUTE(LOWER(IF(LEFT(BM28,3)="Box","",TRIM(BM28))),"randomizer","")," ",""),"'","")," ",""),"-","")</f>
        <v/>
      </c>
      <c r="BN29" t="str">
        <f t="shared" ref="BN29" ca="1" si="952">SUBSTITUTE(SUBSTITUTE(SUBSTITUTE(SUBSTITUTE(SUBSTITUTE(LOWER(IF(LEFT(BN28,3)="Box","",TRIM(BN28))),"randomizer","")," ",""),"'","")," ",""),"-","")</f>
        <v/>
      </c>
      <c r="BO29" t="str">
        <f t="shared" ref="BO29" ca="1" si="953">SUBSTITUTE(SUBSTITUTE(SUBSTITUTE(SUBSTITUTE(SUBSTITUTE(LOWER(IF(LEFT(BO28,3)="Box","",TRIM(BO28))),"randomizer","")," ",""),"'","")," ",""),"-","")</f>
        <v/>
      </c>
      <c r="BP29" t="str">
        <f t="shared" ref="BP29" ca="1" si="954">SUBSTITUTE(SUBSTITUTE(SUBSTITUTE(SUBSTITUTE(SUBSTITUTE(LOWER(IF(LEFT(BP28,3)="Box","",TRIM(BP28))),"randomizer","")," ",""),"'","")," ",""),"-","")</f>
        <v/>
      </c>
      <c r="BQ29" t="str">
        <f t="shared" ref="BQ29" ca="1" si="955">SUBSTITUTE(SUBSTITUTE(SUBSTITUTE(SUBSTITUTE(SUBSTITUTE(LOWER(IF(LEFT(BQ28,3)="Box","",TRIM(BQ28))),"randomizer","")," ",""),"'","")," ",""),"-","")</f>
        <v/>
      </c>
      <c r="BR29" t="str">
        <f t="shared" ref="BR29" ca="1" si="956">SUBSTITUTE(SUBSTITUTE(SUBSTITUTE(SUBSTITUTE(SUBSTITUTE(LOWER(IF(LEFT(BR28,3)="Box","",TRIM(BR28))),"randomizer","")," ",""),"'","")," ",""),"-","")</f>
        <v/>
      </c>
      <c r="BS29" t="str">
        <f t="shared" ref="BS29" ca="1" si="957">SUBSTITUTE(SUBSTITUTE(SUBSTITUTE(SUBSTITUTE(SUBSTITUTE(LOWER(IF(LEFT(BS28,3)="Box","",TRIM(BS28))),"randomizer","")," ",""),"'","")," ",""),"-","")</f>
        <v/>
      </c>
      <c r="BT29" t="str">
        <f t="shared" ref="BT29" ca="1" si="958">SUBSTITUTE(SUBSTITUTE(SUBSTITUTE(SUBSTITUTE(SUBSTITUTE(LOWER(IF(LEFT(BT28,3)="Box","",TRIM(BT28))),"randomizer","")," ",""),"'","")," ",""),"-","")</f>
        <v/>
      </c>
      <c r="BU29" t="str">
        <f t="shared" ref="BU29" ca="1" si="959">SUBSTITUTE(SUBSTITUTE(SUBSTITUTE(SUBSTITUTE(SUBSTITUTE(LOWER(IF(LEFT(BU28,3)="Box","",TRIM(BU28))),"randomizer","")," ",""),"'","")," ",""),"-","")</f>
        <v/>
      </c>
      <c r="BV29" t="str">
        <f t="shared" ref="BV29" ca="1" si="960">SUBSTITUTE(SUBSTITUTE(SUBSTITUTE(SUBSTITUTE(SUBSTITUTE(LOWER(IF(LEFT(BV28,3)="Box","",TRIM(BV28))),"randomizer","")," ",""),"'","")," ",""),"-","")</f>
        <v/>
      </c>
      <c r="BW29" t="str">
        <f t="shared" ref="BW29" ca="1" si="961">SUBSTITUTE(SUBSTITUTE(SUBSTITUTE(SUBSTITUTE(SUBSTITUTE(LOWER(IF(LEFT(BW28,3)="Box","",TRIM(BW28))),"randomizer","")," ",""),"'","")," ",""),"-","")</f>
        <v/>
      </c>
      <c r="BX29" t="str">
        <f t="shared" ref="BX29" ca="1" si="962">SUBSTITUTE(SUBSTITUTE(SUBSTITUTE(SUBSTITUTE(SUBSTITUTE(LOWER(IF(LEFT(BX28,3)="Box","",TRIM(BX28))),"randomizer","")," ",""),"'","")," ",""),"-","")</f>
        <v/>
      </c>
      <c r="BY29" t="str">
        <f t="shared" ref="BY29" ca="1" si="963">SUBSTITUTE(SUBSTITUTE(SUBSTITUTE(SUBSTITUTE(SUBSTITUTE(LOWER(IF(LEFT(BY28,3)="Box","",TRIM(BY28))),"randomizer","")," ",""),"'","")," ",""),"-","")</f>
        <v/>
      </c>
      <c r="BZ29" t="str">
        <f t="shared" ref="BZ29" ca="1" si="964">SUBSTITUTE(SUBSTITUTE(SUBSTITUTE(SUBSTITUTE(SUBSTITUTE(LOWER(IF(LEFT(BZ28,3)="Box","",TRIM(BZ28))),"randomizer","")," ",""),"'","")," ",""),"-","")</f>
        <v/>
      </c>
    </row>
    <row r="30" spans="3:78" x14ac:dyDescent="0.25">
      <c r="C30">
        <f t="shared" si="0"/>
        <v>1</v>
      </c>
      <c r="E30" t="str">
        <f ca="1">OFFSET($G$179,SUM(C$2:C30)-1,0)</f>
        <v>Eric J Carter</v>
      </c>
      <c r="F30" t="str">
        <f ca="1">IF(OFFSET($G$179,SUM($C$2:$C30)-1,COLUMNS($E30:F30)+1)=0,"",OFFSET($G$179,SUM($C$2:$C30)-1,COLUMNS($E30:F30)+1))</f>
        <v>Sentry</v>
      </c>
      <c r="G30" t="str">
        <f ca="1">IF(OFFSET($G$179,SUM($C$2:$C30)-1,COLUMNS($E30:G30)+1)=0,"",OFFSET($G$179,SUM($C$2:$C30)-1,COLUMNS($E30:G30)+1))</f>
        <v xml:space="preserve"> Talisman</v>
      </c>
      <c r="H30" t="str">
        <f ca="1">IF(OFFSET($G$179,SUM($C$2:$C30)-1,COLUMNS($E30:H30)+1)=0,"",OFFSET($G$179,SUM($C$2:$C30)-1,COLUMNS($E30:H30)+1))</f>
        <v xml:space="preserve"> Farmland</v>
      </c>
      <c r="I30" t="str">
        <f ca="1">IF(OFFSET($G$179,SUM($C$2:$C30)-1,COLUMNS($E30:I30)+1)=0,"",OFFSET($G$179,SUM($C$2:$C30)-1,COLUMNS($E30:I30)+1))</f>
        <v xml:space="preserve"> Highway</v>
      </c>
      <c r="J30" t="str">
        <f ca="1">IF(OFFSET($G$179,SUM($C$2:$C30)-1,COLUMNS($E30:J30)+1)=0,"",OFFSET($G$179,SUM($C$2:$C30)-1,COLUMNS($E30:J30)+1))</f>
        <v xml:space="preserve"> Forager</v>
      </c>
      <c r="K30" t="str">
        <f ca="1">IF(OFFSET($G$179,SUM($C$2:$C30)-1,COLUMNS($E30:K30)+1)=0,"",OFFSET($G$179,SUM($C$2:$C30)-1,COLUMNS($E30:K30)+1))</f>
        <v xml:space="preserve"> Hovel</v>
      </c>
      <c r="L30" t="str">
        <f ca="1">IF(OFFSET($G$179,SUM($C$2:$C30)-1,COLUMNS($E30:L30)+1)=0,"",OFFSET($G$179,SUM($C$2:$C30)-1,COLUMNS($E30:L30)+1))</f>
        <v xml:space="preserve"> Merchant Guild</v>
      </c>
      <c r="M30" t="str">
        <f ca="1">IF(OFFSET($G$179,SUM($C$2:$C30)-1,COLUMNS($E30:M30)+1)=0,"",OFFSET($G$179,SUM($C$2:$C30)-1,COLUMNS($E30:M30)+1))</f>
        <v xml:space="preserve"> Guide</v>
      </c>
      <c r="N30" t="str">
        <f ca="1">IF(OFFSET($G$179,SUM($C$2:$C30)-1,COLUMNS($E30:N30)+1)=0,"",OFFSET($G$179,SUM($C$2:$C30)-1,COLUMNS($E30:N30)+1))</f>
        <v xml:space="preserve"> Ratcatcher</v>
      </c>
      <c r="O30" t="str">
        <f ca="1">IF(OFFSET($G$179,SUM($C$2:$C30)-1,COLUMNS($E30:O30)+1)=0,"",OFFSET($G$179,SUM($C$2:$C30)-1,COLUMNS($E30:O30)+1))</f>
        <v xml:space="preserve"> Wine Merchant</v>
      </c>
      <c r="P30" t="str">
        <f ca="1">IF(OFFSET($G$179,SUM($C$2:$C30)-1,COLUMNS($E30:P30)+1)=0,"",OFFSET($G$179,SUM($C$2:$C30)-1,COLUMNS($E30:P30)+1))</f>
        <v xml:space="preserve"> Haunted Mirror</v>
      </c>
      <c r="Q30" t="str">
        <f ca="1">IF(OFFSET($G$179,SUM($C$2:$C30)-1,COLUMNS($E30:Q30)+1)=0,"",OFFSET($G$179,SUM($C$2:$C30)-1,COLUMNS($E30:Q30)+1))</f>
        <v xml:space="preserve"> Ghost</v>
      </c>
      <c r="R30" t="str">
        <f ca="1">IF(OFFSET($G$179,SUM($C$2:$C30)-1,COLUMNS($E30:R30)+1)=0,"",OFFSET($G$179,SUM($C$2:$C30)-1,COLUMNS($E30:R30)+1))</f>
        <v xml:space="preserve"> Scrap</v>
      </c>
      <c r="S30" t="str">
        <f ca="1">IF(OFFSET($G$179,SUM($C$2:$C30)-1,COLUMNS($E30:S30)+1)=0,"",OFFSET($G$179,SUM($C$2:$C30)-1,COLUMNS($E30:S30)+1))</f>
        <v xml:space="preserve"> Barge</v>
      </c>
      <c r="T30" t="str">
        <f ca="1">IF(OFFSET($G$179,SUM($C$2:$C30)-1,COLUMNS($E30:T30)+1)=0,"",OFFSET($G$179,SUM($C$2:$C30)-1,COLUMNS($E30:T30)+1))</f>
        <v xml:space="preserve"> Highwayman</v>
      </c>
      <c r="U30" t="str">
        <f ca="1">IF(OFFSET($G$179,SUM($C$2:$C30)-1,COLUMNS($E30:U30)+1)=0,"",OFFSET($G$179,SUM($C$2:$C30)-1,COLUMNS($E30:U30)+1))</f>
        <v xml:space="preserve"> Prince</v>
      </c>
      <c r="V30" t="str">
        <f ca="1">IF(OFFSET($G$179,SUM($C$2:$C30)-1,COLUMNS($E30:V30)+1)=0,"",OFFSET($G$179,SUM($C$2:$C30)-1,COLUMNS($E30:V30)+1))</f>
        <v xml:space="preserve"> Fellowship of Scribes</v>
      </c>
      <c r="W30" t="str">
        <f ca="1">IF(OFFSET($G$179,SUM($C$2:$C30)-1,COLUMNS($E30:W30)+1)=0,"",OFFSET($G$179,SUM($C$2:$C30)-1,COLUMNS($E30:W30)+1))</f>
        <v xml:space="preserve"> Gang of Pickpockets</v>
      </c>
      <c r="X30" t="str">
        <f ca="1">IF(OFFSET($G$179,SUM($C$2:$C30)-1,COLUMNS($E30:X30)+1)=0,"",OFFSET($G$179,SUM($C$2:$C30)-1,COLUMNS($E30:X30)+1))</f>
        <v/>
      </c>
      <c r="Y30" t="str">
        <f ca="1">IF(OFFSET($G$179,SUM($C$2:$C30)-1,COLUMNS($E30:Y30)+1)=0,"",OFFSET($G$179,SUM($C$2:$C30)-1,COLUMNS($E30:Y30)+1))</f>
        <v/>
      </c>
      <c r="Z30" t="str">
        <f ca="1">IF(OFFSET($G$179,SUM($C$2:$C30)-1,COLUMNS($E30:Z30)+1)=0,"",OFFSET($G$179,SUM($C$2:$C30)-1,COLUMNS($E30:Z30)+1))</f>
        <v/>
      </c>
      <c r="AA30" t="str">
        <f ca="1">IF(OFFSET($G$179,SUM($C$2:$C30)-1,COLUMNS($E30:AA30)+1)=0,"",OFFSET($G$179,SUM($C$2:$C30)-1,COLUMNS($E30:AA30)+1))</f>
        <v/>
      </c>
      <c r="AB30" t="str">
        <f ca="1">IF(OFFSET($G$179,SUM($C$2:$C30)-1,COLUMNS($E30:AB30)+1)=0,"",OFFSET($G$179,SUM($C$2:$C30)-1,COLUMNS($E30:AB30)+1))</f>
        <v/>
      </c>
      <c r="AC30" t="str">
        <f ca="1">IF(OFFSET($G$179,SUM($C$2:$C30)-1,COLUMNS($E30:AC30)+1)=0,"",OFFSET($G$179,SUM($C$2:$C30)-1,COLUMNS($E30:AC30)+1))</f>
        <v/>
      </c>
      <c r="AD30" t="str">
        <f ca="1">IF(OFFSET($G$179,SUM($C$2:$C30)-1,COLUMNS($E30:AD30)+1)=0,"",OFFSET($G$179,SUM($C$2:$C30)-1,COLUMNS($E30:AD30)+1))</f>
        <v/>
      </c>
      <c r="AE30" t="str">
        <f ca="1">IF(OFFSET($G$179,SUM($C$2:$C30)-1,COLUMNS($E30:AE30)+1)=0,"",OFFSET($G$179,SUM($C$2:$C30)-1,COLUMNS($E30:AE30)+1))</f>
        <v/>
      </c>
      <c r="AF30" t="str">
        <f ca="1">IF(OFFSET($G$179,SUM($C$2:$C30)-1,COLUMNS($E30:AF30)+1)=0,"",OFFSET($G$179,SUM($C$2:$C30)-1,COLUMNS($E30:AF30)+1))</f>
        <v/>
      </c>
      <c r="AG30" t="str">
        <f ca="1">IF(OFFSET($G$179,SUM($C$2:$C30)-1,COLUMNS($E30:AG30)+1)=0,"",OFFSET($G$179,SUM($C$2:$C30)-1,COLUMNS($E30:AG30)+1))</f>
        <v/>
      </c>
      <c r="AH30" t="str">
        <f ca="1">IF(OFFSET($G$179,SUM($C$2:$C30)-1,COLUMNS($E30:AH30)+1)=0,"",OFFSET($G$179,SUM($C$2:$C30)-1,COLUMNS($E30:AH30)+1))</f>
        <v/>
      </c>
      <c r="AI30" t="str">
        <f ca="1">IF(OFFSET($G$179,SUM($C$2:$C30)-1,COLUMNS($E30:AI30)+1)=0,"",OFFSET($G$179,SUM($C$2:$C30)-1,COLUMNS($E30:AI30)+1))</f>
        <v/>
      </c>
      <c r="AJ30" t="str">
        <f ca="1">IF(OFFSET($G$179,SUM($C$2:$C30)-1,COLUMNS($E30:AJ30)+1)=0,"",OFFSET($G$179,SUM($C$2:$C30)-1,COLUMNS($E30:AJ30)+1))</f>
        <v/>
      </c>
      <c r="AK30" t="str">
        <f ca="1">IF(OFFSET($G$179,SUM($C$2:$C30)-1,COLUMNS($E30:AK30)+1)=0,"",OFFSET($G$179,SUM($C$2:$C30)-1,COLUMNS($E30:AK30)+1))</f>
        <v/>
      </c>
      <c r="AL30" t="str">
        <f ca="1">IF(OFFSET($G$179,SUM($C$2:$C30)-1,COLUMNS($E30:AL30)+1)=0,"",OFFSET($G$179,SUM($C$2:$C30)-1,COLUMNS($E30:AL30)+1))</f>
        <v/>
      </c>
      <c r="AM30" t="str">
        <f ca="1">IF(OFFSET($G$179,SUM($C$2:$C30)-1,COLUMNS($E30:AM30)+1)=0,"",OFFSET($G$179,SUM($C$2:$C30)-1,COLUMNS($E30:AM30)+1))</f>
        <v/>
      </c>
      <c r="AN30" t="str">
        <f ca="1">IF(OFFSET($G$179,SUM($C$2:$C30)-1,COLUMNS($E30:AN30)+1)=0,"",OFFSET($G$179,SUM($C$2:$C30)-1,COLUMNS($E30:AN30)+1))</f>
        <v/>
      </c>
      <c r="AO30" t="str">
        <f ca="1">IF(OFFSET($G$179,SUM($C$2:$C30)-1,COLUMNS($E30:AO30)+1)=0,"",OFFSET($G$179,SUM($C$2:$C30)-1,COLUMNS($E30:AO30)+1))</f>
        <v/>
      </c>
      <c r="AP30" t="str">
        <f ca="1">IF(OFFSET($G$179,SUM($C$2:$C30)-1,COLUMNS($E30:AP30)+1)=0,"",OFFSET($G$179,SUM($C$2:$C30)-1,COLUMNS($E30:AP30)+1))</f>
        <v/>
      </c>
      <c r="AQ30" t="str">
        <f ca="1">IF(OFFSET($G$179,SUM($C$2:$C30)-1,COLUMNS($E30:AQ30)+1)=0,"",OFFSET($G$179,SUM($C$2:$C30)-1,COLUMNS($E30:AQ30)+1))</f>
        <v/>
      </c>
      <c r="AR30" t="str">
        <f ca="1">IF(OFFSET($G$179,SUM($C$2:$C30)-1,COLUMNS($E30:AR30)+1)=0,"",OFFSET($G$179,SUM($C$2:$C30)-1,COLUMNS($E30:AR30)+1))</f>
        <v/>
      </c>
      <c r="AS30" t="str">
        <f ca="1">IF(OFFSET($G$179,SUM($C$2:$C30)-1,COLUMNS($E30:AS30)+1)=0,"",OFFSET($G$179,SUM($C$2:$C30)-1,COLUMNS($E30:AS30)+1))</f>
        <v/>
      </c>
      <c r="AT30" t="str">
        <f ca="1">IF(OFFSET($G$179,SUM($C$2:$C30)-1,COLUMNS($E30:AT30)+1)=0,"",OFFSET($G$179,SUM($C$2:$C30)-1,COLUMNS($E30:AT30)+1))</f>
        <v/>
      </c>
      <c r="AU30" t="str">
        <f ca="1">IF(OFFSET($G$179,SUM($C$2:$C30)-1,COLUMNS($E30:AU30)+1)=0,"",OFFSET($G$179,SUM($C$2:$C30)-1,COLUMNS($E30:AU30)+1))</f>
        <v/>
      </c>
      <c r="AV30" t="str">
        <f ca="1">IF(OFFSET($G$179,SUM($C$2:$C30)-1,COLUMNS($E30:AV30)+1)=0,"",OFFSET($G$179,SUM($C$2:$C30)-1,COLUMNS($E30:AV30)+1))</f>
        <v/>
      </c>
      <c r="AW30" t="str">
        <f ca="1">IF(OFFSET($G$179,SUM($C$2:$C30)-1,COLUMNS($E30:AW30)+1)=0,"",OFFSET($G$179,SUM($C$2:$C30)-1,COLUMNS($E30:AW30)+1))</f>
        <v/>
      </c>
      <c r="AX30" t="str">
        <f ca="1">IF(OFFSET($G$179,SUM($C$2:$C30)-1,COLUMNS($E30:AX30)+1)=0,"",OFFSET($G$179,SUM($C$2:$C30)-1,COLUMNS($E30:AX30)+1))</f>
        <v/>
      </c>
      <c r="AY30" t="str">
        <f ca="1">IF(OFFSET($G$179,SUM($C$2:$C30)-1,COLUMNS($E30:AY30)+1)=0,"",OFFSET($G$179,SUM($C$2:$C30)-1,COLUMNS($E30:AY30)+1))</f>
        <v/>
      </c>
      <c r="AZ30" t="str">
        <f ca="1">IF(OFFSET($G$179,SUM($C$2:$C30)-1,COLUMNS($E30:AZ30)+1)=0,"",OFFSET($G$179,SUM($C$2:$C30)-1,COLUMNS($E30:AZ30)+1))</f>
        <v/>
      </c>
      <c r="BA30" t="str">
        <f ca="1">IF(OFFSET($G$179,SUM($C$2:$C30)-1,COLUMNS($E30:BA30)+1)=0,"",OFFSET($G$179,SUM($C$2:$C30)-1,COLUMNS($E30:BA30)+1))</f>
        <v/>
      </c>
      <c r="BB30" t="str">
        <f ca="1">IF(OFFSET($G$179,SUM($C$2:$C30)-1,COLUMNS($E30:BB30)+1)=0,"",OFFSET($G$179,SUM($C$2:$C30)-1,COLUMNS($E30:BB30)+1))</f>
        <v/>
      </c>
      <c r="BC30" t="str">
        <f ca="1">IF(OFFSET($G$179,SUM($C$2:$C30)-1,COLUMNS($E30:BC30)+1)=0,"",OFFSET($G$179,SUM($C$2:$C30)-1,COLUMNS($E30:BC30)+1))</f>
        <v/>
      </c>
      <c r="BD30" t="str">
        <f ca="1">IF(OFFSET($G$179,SUM($C$2:$C30)-1,COLUMNS($E30:BD30)+1)=0,"",OFFSET($G$179,SUM($C$2:$C30)-1,COLUMNS($E30:BD30)+1))</f>
        <v/>
      </c>
      <c r="BE30" t="str">
        <f ca="1">IF(OFFSET($G$179,SUM($C$2:$C30)-1,COLUMNS($E30:BE30)+1)=0,"",OFFSET($G$179,SUM($C$2:$C30)-1,COLUMNS($E30:BE30)+1))</f>
        <v/>
      </c>
      <c r="BF30" t="str">
        <f ca="1">IF(OFFSET($G$179,SUM($C$2:$C30)-1,COLUMNS($E30:BF30)+1)=0,"",OFFSET($G$179,SUM($C$2:$C30)-1,COLUMNS($E30:BF30)+1))</f>
        <v/>
      </c>
      <c r="BG30" t="str">
        <f ca="1">IF(OFFSET($G$179,SUM($C$2:$C30)-1,COLUMNS($E30:BG30)+1)=0,"",OFFSET($G$179,SUM($C$2:$C30)-1,COLUMNS($E30:BG30)+1))</f>
        <v/>
      </c>
      <c r="BH30" t="str">
        <f ca="1">IF(OFFSET($G$179,SUM($C$2:$C30)-1,COLUMNS($E30:BH30)+1)=0,"",OFFSET($G$179,SUM($C$2:$C30)-1,COLUMNS($E30:BH30)+1))</f>
        <v/>
      </c>
      <c r="BI30" t="str">
        <f ca="1">IF(OFFSET($G$179,SUM($C$2:$C30)-1,COLUMNS($E30:BI30)+1)=0,"",OFFSET($G$179,SUM($C$2:$C30)-1,COLUMNS($E30:BI30)+1))</f>
        <v/>
      </c>
      <c r="BJ30" t="str">
        <f ca="1">IF(OFFSET($G$179,SUM($C$2:$C30)-1,COLUMNS($E30:BJ30)+1)=0,"",OFFSET($G$179,SUM($C$2:$C30)-1,COLUMNS($E30:BJ30)+1))</f>
        <v/>
      </c>
      <c r="BK30" t="str">
        <f ca="1">IF(OFFSET($G$179,SUM($C$2:$C30)-1,COLUMNS($E30:BK30)+1)=0,"",OFFSET($G$179,SUM($C$2:$C30)-1,COLUMNS($E30:BK30)+1))</f>
        <v/>
      </c>
      <c r="BL30" t="str">
        <f ca="1">IF(OFFSET($G$179,SUM($C$2:$C30)-1,COLUMNS($E30:BL30)+1)=0,"",OFFSET($G$179,SUM($C$2:$C30)-1,COLUMNS($E30:BL30)+1))</f>
        <v/>
      </c>
      <c r="BM30" t="str">
        <f ca="1">IF(OFFSET($G$179,SUM($C$2:$C30)-1,COLUMNS($E30:BM30)+1)=0,"",OFFSET($G$179,SUM($C$2:$C30)-1,COLUMNS($E30:BM30)+1))</f>
        <v/>
      </c>
      <c r="BN30" t="str">
        <f ca="1">IF(OFFSET($G$179,SUM($C$2:$C30)-1,COLUMNS($E30:BN30)+1)=0,"",OFFSET($G$179,SUM($C$2:$C30)-1,COLUMNS($E30:BN30)+1))</f>
        <v/>
      </c>
      <c r="BO30" t="str">
        <f ca="1">IF(OFFSET($G$179,SUM($C$2:$C30)-1,COLUMNS($E30:BO30)+1)=0,"",OFFSET($G$179,SUM($C$2:$C30)-1,COLUMNS($E30:BO30)+1))</f>
        <v/>
      </c>
      <c r="BP30" t="str">
        <f ca="1">IF(OFFSET($G$179,SUM($C$2:$C30)-1,COLUMNS($E30:BP30)+1)=0,"",OFFSET($G$179,SUM($C$2:$C30)-1,COLUMNS($E30:BP30)+1))</f>
        <v/>
      </c>
      <c r="BQ30" t="str">
        <f ca="1">IF(OFFSET($G$179,SUM($C$2:$C30)-1,COLUMNS($E30:BQ30)+1)=0,"",OFFSET($G$179,SUM($C$2:$C30)-1,COLUMNS($E30:BQ30)+1))</f>
        <v/>
      </c>
      <c r="BR30" t="str">
        <f ca="1">IF(OFFSET($G$179,SUM($C$2:$C30)-1,COLUMNS($E30:BR30)+1)=0,"",OFFSET($G$179,SUM($C$2:$C30)-1,COLUMNS($E30:BR30)+1))</f>
        <v/>
      </c>
      <c r="BS30" t="str">
        <f ca="1">IF(OFFSET($G$179,SUM($C$2:$C30)-1,COLUMNS($E30:BS30)+1)=0,"",OFFSET($G$179,SUM($C$2:$C30)-1,COLUMNS($E30:BS30)+1))</f>
        <v/>
      </c>
      <c r="BT30" t="str">
        <f ca="1">IF(OFFSET($G$179,SUM($C$2:$C30)-1,COLUMNS($E30:BT30)+1)=0,"",OFFSET($G$179,SUM($C$2:$C30)-1,COLUMNS($E30:BT30)+1))</f>
        <v/>
      </c>
      <c r="BU30" t="str">
        <f ca="1">IF(OFFSET($G$179,SUM($C$2:$C30)-1,COLUMNS($E30:BU30)+1)=0,"",OFFSET($G$179,SUM($C$2:$C30)-1,COLUMNS($E30:BU30)+1))</f>
        <v/>
      </c>
      <c r="BV30" t="str">
        <f ca="1">IF(OFFSET($G$179,SUM($C$2:$C30)-1,COLUMNS($E30:BV30)+1)=0,"",OFFSET($G$179,SUM($C$2:$C30)-1,COLUMNS($E30:BV30)+1))</f>
        <v/>
      </c>
      <c r="BW30" t="str">
        <f ca="1">IF(OFFSET($G$179,SUM($C$2:$C30)-1,COLUMNS($E30:BW30)+1)=0,"",OFFSET($G$179,SUM($C$2:$C30)-1,COLUMNS($E30:BW30)+1))</f>
        <v/>
      </c>
      <c r="BX30" t="str">
        <f ca="1">IF(OFFSET($G$179,SUM($C$2:$C30)-1,COLUMNS($E30:BX30)+1)=0,"",OFFSET($G$179,SUM($C$2:$C30)-1,COLUMNS($E30:BX30)+1))</f>
        <v/>
      </c>
      <c r="BY30" t="str">
        <f ca="1">IF(OFFSET($G$179,SUM($C$2:$C30)-1,COLUMNS($E30:BY30)+1)=0,"",OFFSET($G$179,SUM($C$2:$C30)-1,COLUMNS($E30:BY30)+1))</f>
        <v/>
      </c>
      <c r="BZ30" t="str">
        <f ca="1">IF(OFFSET($G$179,SUM($C$2:$C30)-1,COLUMNS($E30:BZ30)+1)=0,"",OFFSET($G$179,SUM($C$2:$C30)-1,COLUMNS($E30:BZ30)+1))</f>
        <v/>
      </c>
    </row>
    <row r="31" spans="3:78" x14ac:dyDescent="0.25">
      <c r="C31">
        <f t="shared" si="0"/>
        <v>0</v>
      </c>
      <c r="E31" t="str">
        <f t="shared" ref="E31" ca="1" si="965">E30</f>
        <v>Eric J Carter</v>
      </c>
      <c r="F31" t="str">
        <f t="shared" ref="F31" ca="1" si="966">SUBSTITUTE(SUBSTITUTE(SUBSTITUTE(SUBSTITUTE(SUBSTITUTE(LOWER(IF(LEFT(F30,3)="Box","",TRIM(F30))),"randomizer","")," ",""),"'","")," ",""),"-","")</f>
        <v>sentry</v>
      </c>
      <c r="G31" t="str">
        <f t="shared" ref="G31" ca="1" si="967">SUBSTITUTE(SUBSTITUTE(SUBSTITUTE(SUBSTITUTE(SUBSTITUTE(LOWER(IF(LEFT(G30,3)="Box","",TRIM(G30))),"randomizer","")," ",""),"'","")," ",""),"-","")</f>
        <v>talisman</v>
      </c>
      <c r="H31" t="str">
        <f t="shared" ref="H31" ca="1" si="968">SUBSTITUTE(SUBSTITUTE(SUBSTITUTE(SUBSTITUTE(SUBSTITUTE(LOWER(IF(LEFT(H30,3)="Box","",TRIM(H30))),"randomizer","")," ",""),"'","")," ",""),"-","")</f>
        <v>farmland</v>
      </c>
      <c r="I31" t="str">
        <f t="shared" ref="I31" ca="1" si="969">SUBSTITUTE(SUBSTITUTE(SUBSTITUTE(SUBSTITUTE(SUBSTITUTE(LOWER(IF(LEFT(I30,3)="Box","",TRIM(I30))),"randomizer","")," ",""),"'","")," ",""),"-","")</f>
        <v>highway</v>
      </c>
      <c r="J31" t="str">
        <f t="shared" ref="J31" ca="1" si="970">SUBSTITUTE(SUBSTITUTE(SUBSTITUTE(SUBSTITUTE(SUBSTITUTE(LOWER(IF(LEFT(J30,3)="Box","",TRIM(J30))),"randomizer","")," ",""),"'","")," ",""),"-","")</f>
        <v>forager</v>
      </c>
      <c r="K31" t="str">
        <f t="shared" ref="K31" ca="1" si="971">SUBSTITUTE(SUBSTITUTE(SUBSTITUTE(SUBSTITUTE(SUBSTITUTE(LOWER(IF(LEFT(K30,3)="Box","",TRIM(K30))),"randomizer","")," ",""),"'","")," ",""),"-","")</f>
        <v>hovel</v>
      </c>
      <c r="L31" t="str">
        <f t="shared" ref="L31" ca="1" si="972">SUBSTITUTE(SUBSTITUTE(SUBSTITUTE(SUBSTITUTE(SUBSTITUTE(LOWER(IF(LEFT(L30,3)="Box","",TRIM(L30))),"randomizer","")," ",""),"'","")," ",""),"-","")</f>
        <v>merchantguild</v>
      </c>
      <c r="M31" t="str">
        <f t="shared" ref="M31" ca="1" si="973">SUBSTITUTE(SUBSTITUTE(SUBSTITUTE(SUBSTITUTE(SUBSTITUTE(LOWER(IF(LEFT(M30,3)="Box","",TRIM(M30))),"randomizer","")," ",""),"'","")," ",""),"-","")</f>
        <v>guide</v>
      </c>
      <c r="N31" t="str">
        <f t="shared" ref="N31" ca="1" si="974">SUBSTITUTE(SUBSTITUTE(SUBSTITUTE(SUBSTITUTE(SUBSTITUTE(LOWER(IF(LEFT(N30,3)="Box","",TRIM(N30))),"randomizer","")," ",""),"'","")," ",""),"-","")</f>
        <v>ratcatcher</v>
      </c>
      <c r="O31" t="str">
        <f t="shared" ref="O31" ca="1" si="975">SUBSTITUTE(SUBSTITUTE(SUBSTITUTE(SUBSTITUTE(SUBSTITUTE(LOWER(IF(LEFT(O30,3)="Box","",TRIM(O30))),"randomizer","")," ",""),"'","")," ",""),"-","")</f>
        <v>winemerchant</v>
      </c>
      <c r="P31" t="str">
        <f t="shared" ref="P31" ca="1" si="976">SUBSTITUTE(SUBSTITUTE(SUBSTITUTE(SUBSTITUTE(SUBSTITUTE(LOWER(IF(LEFT(P30,3)="Box","",TRIM(P30))),"randomizer","")," ",""),"'","")," ",""),"-","")</f>
        <v>hauntedmirror</v>
      </c>
      <c r="Q31" t="str">
        <f t="shared" ref="Q31" ca="1" si="977">SUBSTITUTE(SUBSTITUTE(SUBSTITUTE(SUBSTITUTE(SUBSTITUTE(LOWER(IF(LEFT(Q30,3)="Box","",TRIM(Q30))),"randomizer","")," ",""),"'","")," ",""),"-","")</f>
        <v>ghost</v>
      </c>
      <c r="R31" t="str">
        <f t="shared" ref="R31" ca="1" si="978">SUBSTITUTE(SUBSTITUTE(SUBSTITUTE(SUBSTITUTE(SUBSTITUTE(LOWER(IF(LEFT(R30,3)="Box","",TRIM(R30))),"randomizer","")," ",""),"'","")," ",""),"-","")</f>
        <v>scrap</v>
      </c>
      <c r="S31" t="str">
        <f t="shared" ref="S31" ca="1" si="979">SUBSTITUTE(SUBSTITUTE(SUBSTITUTE(SUBSTITUTE(SUBSTITUTE(LOWER(IF(LEFT(S30,3)="Box","",TRIM(S30))),"randomizer","")," ",""),"'","")," ",""),"-","")</f>
        <v>barge</v>
      </c>
      <c r="T31" t="str">
        <f t="shared" ref="T31" ca="1" si="980">SUBSTITUTE(SUBSTITUTE(SUBSTITUTE(SUBSTITUTE(SUBSTITUTE(LOWER(IF(LEFT(T30,3)="Box","",TRIM(T30))),"randomizer","")," ",""),"'","")," ",""),"-","")</f>
        <v>highwayman</v>
      </c>
      <c r="U31" t="str">
        <f t="shared" ref="U31" ca="1" si="981">SUBSTITUTE(SUBSTITUTE(SUBSTITUTE(SUBSTITUTE(SUBSTITUTE(LOWER(IF(LEFT(U30,3)="Box","",TRIM(U30))),"randomizer","")," ",""),"'","")," ",""),"-","")</f>
        <v>prince</v>
      </c>
      <c r="V31" t="str">
        <f t="shared" ref="V31" ca="1" si="982">SUBSTITUTE(SUBSTITUTE(SUBSTITUTE(SUBSTITUTE(SUBSTITUTE(LOWER(IF(LEFT(V30,3)="Box","",TRIM(V30))),"randomizer","")," ",""),"'","")," ",""),"-","")</f>
        <v>fellowshipofscribes</v>
      </c>
      <c r="W31" t="str">
        <f t="shared" ref="W31" ca="1" si="983">SUBSTITUTE(SUBSTITUTE(SUBSTITUTE(SUBSTITUTE(SUBSTITUTE(LOWER(IF(LEFT(W30,3)="Box","",TRIM(W30))),"randomizer","")," ",""),"'","")," ",""),"-","")</f>
        <v>gangofpickpockets</v>
      </c>
      <c r="X31" t="str">
        <f t="shared" ref="X31" ca="1" si="984">SUBSTITUTE(SUBSTITUTE(SUBSTITUTE(SUBSTITUTE(SUBSTITUTE(LOWER(IF(LEFT(X30,3)="Box","",TRIM(X30))),"randomizer","")," ",""),"'","")," ",""),"-","")</f>
        <v/>
      </c>
      <c r="Y31" t="str">
        <f t="shared" ref="Y31" ca="1" si="985">SUBSTITUTE(SUBSTITUTE(SUBSTITUTE(SUBSTITUTE(SUBSTITUTE(LOWER(IF(LEFT(Y30,3)="Box","",TRIM(Y30))),"randomizer","")," ",""),"'","")," ",""),"-","")</f>
        <v/>
      </c>
      <c r="Z31" t="str">
        <f t="shared" ref="Z31" ca="1" si="986">SUBSTITUTE(SUBSTITUTE(SUBSTITUTE(SUBSTITUTE(SUBSTITUTE(LOWER(IF(LEFT(Z30,3)="Box","",TRIM(Z30))),"randomizer","")," ",""),"'","")," ",""),"-","")</f>
        <v/>
      </c>
      <c r="AA31" t="str">
        <f t="shared" ref="AA31" ca="1" si="987">SUBSTITUTE(SUBSTITUTE(SUBSTITUTE(SUBSTITUTE(SUBSTITUTE(LOWER(IF(LEFT(AA30,3)="Box","",TRIM(AA30))),"randomizer","")," ",""),"'","")," ",""),"-","")</f>
        <v/>
      </c>
      <c r="AB31" t="str">
        <f t="shared" ref="AB31" ca="1" si="988">SUBSTITUTE(SUBSTITUTE(SUBSTITUTE(SUBSTITUTE(SUBSTITUTE(LOWER(IF(LEFT(AB30,3)="Box","",TRIM(AB30))),"randomizer","")," ",""),"'","")," ",""),"-","")</f>
        <v/>
      </c>
      <c r="AC31" t="str">
        <f t="shared" ref="AC31" ca="1" si="989">SUBSTITUTE(SUBSTITUTE(SUBSTITUTE(SUBSTITUTE(SUBSTITUTE(LOWER(IF(LEFT(AC30,3)="Box","",TRIM(AC30))),"randomizer","")," ",""),"'","")," ",""),"-","")</f>
        <v/>
      </c>
      <c r="AD31" t="str">
        <f t="shared" ref="AD31" ca="1" si="990">SUBSTITUTE(SUBSTITUTE(SUBSTITUTE(SUBSTITUTE(SUBSTITUTE(LOWER(IF(LEFT(AD30,3)="Box","",TRIM(AD30))),"randomizer","")," ",""),"'","")," ",""),"-","")</f>
        <v/>
      </c>
      <c r="AE31" t="str">
        <f t="shared" ref="AE31" ca="1" si="991">SUBSTITUTE(SUBSTITUTE(SUBSTITUTE(SUBSTITUTE(SUBSTITUTE(LOWER(IF(LEFT(AE30,3)="Box","",TRIM(AE30))),"randomizer","")," ",""),"'","")," ",""),"-","")</f>
        <v/>
      </c>
      <c r="AF31" t="str">
        <f t="shared" ref="AF31" ca="1" si="992">SUBSTITUTE(SUBSTITUTE(SUBSTITUTE(SUBSTITUTE(SUBSTITUTE(LOWER(IF(LEFT(AF30,3)="Box","",TRIM(AF30))),"randomizer","")," ",""),"'","")," ",""),"-","")</f>
        <v/>
      </c>
      <c r="AG31" t="str">
        <f t="shared" ref="AG31" ca="1" si="993">SUBSTITUTE(SUBSTITUTE(SUBSTITUTE(SUBSTITUTE(SUBSTITUTE(LOWER(IF(LEFT(AG30,3)="Box","",TRIM(AG30))),"randomizer","")," ",""),"'","")," ",""),"-","")</f>
        <v/>
      </c>
      <c r="AH31" t="str">
        <f t="shared" ref="AH31" ca="1" si="994">SUBSTITUTE(SUBSTITUTE(SUBSTITUTE(SUBSTITUTE(SUBSTITUTE(LOWER(IF(LEFT(AH30,3)="Box","",TRIM(AH30))),"randomizer","")," ",""),"'","")," ",""),"-","")</f>
        <v/>
      </c>
      <c r="AI31" t="str">
        <f t="shared" ref="AI31" ca="1" si="995">SUBSTITUTE(SUBSTITUTE(SUBSTITUTE(SUBSTITUTE(SUBSTITUTE(LOWER(IF(LEFT(AI30,3)="Box","",TRIM(AI30))),"randomizer","")," ",""),"'","")," ",""),"-","")</f>
        <v/>
      </c>
      <c r="AJ31" t="str">
        <f t="shared" ref="AJ31" ca="1" si="996">SUBSTITUTE(SUBSTITUTE(SUBSTITUTE(SUBSTITUTE(SUBSTITUTE(LOWER(IF(LEFT(AJ30,3)="Box","",TRIM(AJ30))),"randomizer","")," ",""),"'","")," ",""),"-","")</f>
        <v/>
      </c>
      <c r="AK31" t="str">
        <f t="shared" ref="AK31" ca="1" si="997">SUBSTITUTE(SUBSTITUTE(SUBSTITUTE(SUBSTITUTE(SUBSTITUTE(LOWER(IF(LEFT(AK30,3)="Box","",TRIM(AK30))),"randomizer","")," ",""),"'","")," ",""),"-","")</f>
        <v/>
      </c>
      <c r="AL31" t="str">
        <f t="shared" ref="AL31" ca="1" si="998">SUBSTITUTE(SUBSTITUTE(SUBSTITUTE(SUBSTITUTE(SUBSTITUTE(LOWER(IF(LEFT(AL30,3)="Box","",TRIM(AL30))),"randomizer","")," ",""),"'","")," ",""),"-","")</f>
        <v/>
      </c>
      <c r="AM31" t="str">
        <f t="shared" ref="AM31" ca="1" si="999">SUBSTITUTE(SUBSTITUTE(SUBSTITUTE(SUBSTITUTE(SUBSTITUTE(LOWER(IF(LEFT(AM30,3)="Box","",TRIM(AM30))),"randomizer","")," ",""),"'","")," ",""),"-","")</f>
        <v/>
      </c>
      <c r="AN31" t="str">
        <f t="shared" ref="AN31" ca="1" si="1000">SUBSTITUTE(SUBSTITUTE(SUBSTITUTE(SUBSTITUTE(SUBSTITUTE(LOWER(IF(LEFT(AN30,3)="Box","",TRIM(AN30))),"randomizer","")," ",""),"'","")," ",""),"-","")</f>
        <v/>
      </c>
      <c r="AO31" t="str">
        <f t="shared" ref="AO31" ca="1" si="1001">SUBSTITUTE(SUBSTITUTE(SUBSTITUTE(SUBSTITUTE(SUBSTITUTE(LOWER(IF(LEFT(AO30,3)="Box","",TRIM(AO30))),"randomizer","")," ",""),"'","")," ",""),"-","")</f>
        <v/>
      </c>
      <c r="AP31" t="str">
        <f t="shared" ref="AP31" ca="1" si="1002">SUBSTITUTE(SUBSTITUTE(SUBSTITUTE(SUBSTITUTE(SUBSTITUTE(LOWER(IF(LEFT(AP30,3)="Box","",TRIM(AP30))),"randomizer","")," ",""),"'","")," ",""),"-","")</f>
        <v/>
      </c>
      <c r="AQ31" t="str">
        <f t="shared" ref="AQ31" ca="1" si="1003">SUBSTITUTE(SUBSTITUTE(SUBSTITUTE(SUBSTITUTE(SUBSTITUTE(LOWER(IF(LEFT(AQ30,3)="Box","",TRIM(AQ30))),"randomizer","")," ",""),"'","")," ",""),"-","")</f>
        <v/>
      </c>
      <c r="AR31" t="str">
        <f t="shared" ref="AR31" ca="1" si="1004">SUBSTITUTE(SUBSTITUTE(SUBSTITUTE(SUBSTITUTE(SUBSTITUTE(LOWER(IF(LEFT(AR30,3)="Box","",TRIM(AR30))),"randomizer","")," ",""),"'","")," ",""),"-","")</f>
        <v/>
      </c>
      <c r="AS31" t="str">
        <f t="shared" ref="AS31" ca="1" si="1005">SUBSTITUTE(SUBSTITUTE(SUBSTITUTE(SUBSTITUTE(SUBSTITUTE(LOWER(IF(LEFT(AS30,3)="Box","",TRIM(AS30))),"randomizer","")," ",""),"'","")," ",""),"-","")</f>
        <v/>
      </c>
      <c r="AT31" t="str">
        <f t="shared" ref="AT31" ca="1" si="1006">SUBSTITUTE(SUBSTITUTE(SUBSTITUTE(SUBSTITUTE(SUBSTITUTE(LOWER(IF(LEFT(AT30,3)="Box","",TRIM(AT30))),"randomizer","")," ",""),"'","")," ",""),"-","")</f>
        <v/>
      </c>
      <c r="AU31" t="str">
        <f t="shared" ref="AU31" ca="1" si="1007">SUBSTITUTE(SUBSTITUTE(SUBSTITUTE(SUBSTITUTE(SUBSTITUTE(LOWER(IF(LEFT(AU30,3)="Box","",TRIM(AU30))),"randomizer","")," ",""),"'","")," ",""),"-","")</f>
        <v/>
      </c>
      <c r="AV31" t="str">
        <f t="shared" ref="AV31" ca="1" si="1008">SUBSTITUTE(SUBSTITUTE(SUBSTITUTE(SUBSTITUTE(SUBSTITUTE(LOWER(IF(LEFT(AV30,3)="Box","",TRIM(AV30))),"randomizer","")," ",""),"'","")," ",""),"-","")</f>
        <v/>
      </c>
      <c r="AW31" t="str">
        <f t="shared" ref="AW31" ca="1" si="1009">SUBSTITUTE(SUBSTITUTE(SUBSTITUTE(SUBSTITUTE(SUBSTITUTE(LOWER(IF(LEFT(AW30,3)="Box","",TRIM(AW30))),"randomizer","")," ",""),"'","")," ",""),"-","")</f>
        <v/>
      </c>
      <c r="AX31" t="str">
        <f t="shared" ref="AX31" ca="1" si="1010">SUBSTITUTE(SUBSTITUTE(SUBSTITUTE(SUBSTITUTE(SUBSTITUTE(LOWER(IF(LEFT(AX30,3)="Box","",TRIM(AX30))),"randomizer","")," ",""),"'","")," ",""),"-","")</f>
        <v/>
      </c>
      <c r="AY31" t="str">
        <f t="shared" ref="AY31" ca="1" si="1011">SUBSTITUTE(SUBSTITUTE(SUBSTITUTE(SUBSTITUTE(SUBSTITUTE(LOWER(IF(LEFT(AY30,3)="Box","",TRIM(AY30))),"randomizer","")," ",""),"'","")," ",""),"-","")</f>
        <v/>
      </c>
      <c r="AZ31" t="str">
        <f t="shared" ref="AZ31" ca="1" si="1012">SUBSTITUTE(SUBSTITUTE(SUBSTITUTE(SUBSTITUTE(SUBSTITUTE(LOWER(IF(LEFT(AZ30,3)="Box","",TRIM(AZ30))),"randomizer","")," ",""),"'","")," ",""),"-","")</f>
        <v/>
      </c>
      <c r="BA31" t="str">
        <f t="shared" ref="BA31" ca="1" si="1013">SUBSTITUTE(SUBSTITUTE(SUBSTITUTE(SUBSTITUTE(SUBSTITUTE(LOWER(IF(LEFT(BA30,3)="Box","",TRIM(BA30))),"randomizer","")," ",""),"'","")," ",""),"-","")</f>
        <v/>
      </c>
      <c r="BB31" t="str">
        <f t="shared" ref="BB31" ca="1" si="1014">SUBSTITUTE(SUBSTITUTE(SUBSTITUTE(SUBSTITUTE(SUBSTITUTE(LOWER(IF(LEFT(BB30,3)="Box","",TRIM(BB30))),"randomizer","")," ",""),"'","")," ",""),"-","")</f>
        <v/>
      </c>
      <c r="BC31" t="str">
        <f t="shared" ref="BC31" ca="1" si="1015">SUBSTITUTE(SUBSTITUTE(SUBSTITUTE(SUBSTITUTE(SUBSTITUTE(LOWER(IF(LEFT(BC30,3)="Box","",TRIM(BC30))),"randomizer","")," ",""),"'","")," ",""),"-","")</f>
        <v/>
      </c>
      <c r="BD31" t="str">
        <f t="shared" ref="BD31" ca="1" si="1016">SUBSTITUTE(SUBSTITUTE(SUBSTITUTE(SUBSTITUTE(SUBSTITUTE(LOWER(IF(LEFT(BD30,3)="Box","",TRIM(BD30))),"randomizer","")," ",""),"'","")," ",""),"-","")</f>
        <v/>
      </c>
      <c r="BE31" t="str">
        <f t="shared" ref="BE31" ca="1" si="1017">SUBSTITUTE(SUBSTITUTE(SUBSTITUTE(SUBSTITUTE(SUBSTITUTE(LOWER(IF(LEFT(BE30,3)="Box","",TRIM(BE30))),"randomizer","")," ",""),"'","")," ",""),"-","")</f>
        <v/>
      </c>
      <c r="BF31" t="str">
        <f t="shared" ref="BF31" ca="1" si="1018">SUBSTITUTE(SUBSTITUTE(SUBSTITUTE(SUBSTITUTE(SUBSTITUTE(LOWER(IF(LEFT(BF30,3)="Box","",TRIM(BF30))),"randomizer","")," ",""),"'","")," ",""),"-","")</f>
        <v/>
      </c>
      <c r="BG31" t="str">
        <f t="shared" ref="BG31" ca="1" si="1019">SUBSTITUTE(SUBSTITUTE(SUBSTITUTE(SUBSTITUTE(SUBSTITUTE(LOWER(IF(LEFT(BG30,3)="Box","",TRIM(BG30))),"randomizer","")," ",""),"'","")," ",""),"-","")</f>
        <v/>
      </c>
      <c r="BH31" t="str">
        <f t="shared" ref="BH31" ca="1" si="1020">SUBSTITUTE(SUBSTITUTE(SUBSTITUTE(SUBSTITUTE(SUBSTITUTE(LOWER(IF(LEFT(BH30,3)="Box","",TRIM(BH30))),"randomizer","")," ",""),"'","")," ",""),"-","")</f>
        <v/>
      </c>
      <c r="BI31" t="str">
        <f t="shared" ref="BI31" ca="1" si="1021">SUBSTITUTE(SUBSTITUTE(SUBSTITUTE(SUBSTITUTE(SUBSTITUTE(LOWER(IF(LEFT(BI30,3)="Box","",TRIM(BI30))),"randomizer","")," ",""),"'","")," ",""),"-","")</f>
        <v/>
      </c>
      <c r="BJ31" t="str">
        <f t="shared" ref="BJ31" ca="1" si="1022">SUBSTITUTE(SUBSTITUTE(SUBSTITUTE(SUBSTITUTE(SUBSTITUTE(LOWER(IF(LEFT(BJ30,3)="Box","",TRIM(BJ30))),"randomizer","")," ",""),"'","")," ",""),"-","")</f>
        <v/>
      </c>
      <c r="BK31" t="str">
        <f t="shared" ref="BK31" ca="1" si="1023">SUBSTITUTE(SUBSTITUTE(SUBSTITUTE(SUBSTITUTE(SUBSTITUTE(LOWER(IF(LEFT(BK30,3)="Box","",TRIM(BK30))),"randomizer","")," ",""),"'","")," ",""),"-","")</f>
        <v/>
      </c>
      <c r="BL31" t="str">
        <f t="shared" ref="BL31" ca="1" si="1024">SUBSTITUTE(SUBSTITUTE(SUBSTITUTE(SUBSTITUTE(SUBSTITUTE(LOWER(IF(LEFT(BL30,3)="Box","",TRIM(BL30))),"randomizer","")," ",""),"'","")," ",""),"-","")</f>
        <v/>
      </c>
      <c r="BM31" t="str">
        <f t="shared" ref="BM31" ca="1" si="1025">SUBSTITUTE(SUBSTITUTE(SUBSTITUTE(SUBSTITUTE(SUBSTITUTE(LOWER(IF(LEFT(BM30,3)="Box","",TRIM(BM30))),"randomizer","")," ",""),"'","")," ",""),"-","")</f>
        <v/>
      </c>
      <c r="BN31" t="str">
        <f t="shared" ref="BN31" ca="1" si="1026">SUBSTITUTE(SUBSTITUTE(SUBSTITUTE(SUBSTITUTE(SUBSTITUTE(LOWER(IF(LEFT(BN30,3)="Box","",TRIM(BN30))),"randomizer","")," ",""),"'","")," ",""),"-","")</f>
        <v/>
      </c>
      <c r="BO31" t="str">
        <f t="shared" ref="BO31" ca="1" si="1027">SUBSTITUTE(SUBSTITUTE(SUBSTITUTE(SUBSTITUTE(SUBSTITUTE(LOWER(IF(LEFT(BO30,3)="Box","",TRIM(BO30))),"randomizer","")," ",""),"'","")," ",""),"-","")</f>
        <v/>
      </c>
      <c r="BP31" t="str">
        <f t="shared" ref="BP31" ca="1" si="1028">SUBSTITUTE(SUBSTITUTE(SUBSTITUTE(SUBSTITUTE(SUBSTITUTE(LOWER(IF(LEFT(BP30,3)="Box","",TRIM(BP30))),"randomizer","")," ",""),"'","")," ",""),"-","")</f>
        <v/>
      </c>
      <c r="BQ31" t="str">
        <f t="shared" ref="BQ31" ca="1" si="1029">SUBSTITUTE(SUBSTITUTE(SUBSTITUTE(SUBSTITUTE(SUBSTITUTE(LOWER(IF(LEFT(BQ30,3)="Box","",TRIM(BQ30))),"randomizer","")," ",""),"'","")," ",""),"-","")</f>
        <v/>
      </c>
      <c r="BR31" t="str">
        <f t="shared" ref="BR31" ca="1" si="1030">SUBSTITUTE(SUBSTITUTE(SUBSTITUTE(SUBSTITUTE(SUBSTITUTE(LOWER(IF(LEFT(BR30,3)="Box","",TRIM(BR30))),"randomizer","")," ",""),"'","")," ",""),"-","")</f>
        <v/>
      </c>
      <c r="BS31" t="str">
        <f t="shared" ref="BS31" ca="1" si="1031">SUBSTITUTE(SUBSTITUTE(SUBSTITUTE(SUBSTITUTE(SUBSTITUTE(LOWER(IF(LEFT(BS30,3)="Box","",TRIM(BS30))),"randomizer","")," ",""),"'","")," ",""),"-","")</f>
        <v/>
      </c>
      <c r="BT31" t="str">
        <f t="shared" ref="BT31" ca="1" si="1032">SUBSTITUTE(SUBSTITUTE(SUBSTITUTE(SUBSTITUTE(SUBSTITUTE(LOWER(IF(LEFT(BT30,3)="Box","",TRIM(BT30))),"randomizer","")," ",""),"'","")," ",""),"-","")</f>
        <v/>
      </c>
      <c r="BU31" t="str">
        <f t="shared" ref="BU31" ca="1" si="1033">SUBSTITUTE(SUBSTITUTE(SUBSTITUTE(SUBSTITUTE(SUBSTITUTE(LOWER(IF(LEFT(BU30,3)="Box","",TRIM(BU30))),"randomizer","")," ",""),"'","")," ",""),"-","")</f>
        <v/>
      </c>
      <c r="BV31" t="str">
        <f t="shared" ref="BV31" ca="1" si="1034">SUBSTITUTE(SUBSTITUTE(SUBSTITUTE(SUBSTITUTE(SUBSTITUTE(LOWER(IF(LEFT(BV30,3)="Box","",TRIM(BV30))),"randomizer","")," ",""),"'","")," ",""),"-","")</f>
        <v/>
      </c>
      <c r="BW31" t="str">
        <f t="shared" ref="BW31" ca="1" si="1035">SUBSTITUTE(SUBSTITUTE(SUBSTITUTE(SUBSTITUTE(SUBSTITUTE(LOWER(IF(LEFT(BW30,3)="Box","",TRIM(BW30))),"randomizer","")," ",""),"'","")," ",""),"-","")</f>
        <v/>
      </c>
      <c r="BX31" t="str">
        <f t="shared" ref="BX31" ca="1" si="1036">SUBSTITUTE(SUBSTITUTE(SUBSTITUTE(SUBSTITUTE(SUBSTITUTE(LOWER(IF(LEFT(BX30,3)="Box","",TRIM(BX30))),"randomizer","")," ",""),"'","")," ",""),"-","")</f>
        <v/>
      </c>
      <c r="BY31" t="str">
        <f t="shared" ref="BY31" ca="1" si="1037">SUBSTITUTE(SUBSTITUTE(SUBSTITUTE(SUBSTITUTE(SUBSTITUTE(LOWER(IF(LEFT(BY30,3)="Box","",TRIM(BY30))),"randomizer","")," ",""),"'","")," ",""),"-","")</f>
        <v/>
      </c>
      <c r="BZ31" t="str">
        <f t="shared" ref="BZ31" ca="1" si="1038">SUBSTITUTE(SUBSTITUTE(SUBSTITUTE(SUBSTITUTE(SUBSTITUTE(LOWER(IF(LEFT(BZ30,3)="Box","",TRIM(BZ30))),"randomizer","")," ",""),"'","")," ",""),"-","")</f>
        <v/>
      </c>
    </row>
    <row r="32" spans="3:78" x14ac:dyDescent="0.25">
      <c r="C32">
        <f t="shared" si="0"/>
        <v>1</v>
      </c>
      <c r="E32" t="str">
        <f ca="1">OFFSET($G$179,SUM(C$2:C32)-1,0)</f>
        <v>Franz Vohwinkel</v>
      </c>
      <c r="F32" t="str">
        <f ca="1">IF(OFFSET($G$179,SUM($C$2:$C32)-1,COLUMNS($E32:F32)+1)=0,"",OFFSET($G$179,SUM($C$2:$C32)-1,COLUMNS($E32:F32)+1))</f>
        <v>Box art: Seaside (First Edition)</v>
      </c>
      <c r="G32" t="str">
        <f ca="1">IF(OFFSET($G$179,SUM($C$2:$C32)-1,COLUMNS($E32:G32)+1)=0,"",OFFSET($G$179,SUM($C$2:$C32)-1,COLUMNS($E32:G32)+1))</f>
        <v xml:space="preserve"> Plunder</v>
      </c>
      <c r="H32" t="str">
        <f ca="1">IF(OFFSET($G$179,SUM($C$2:$C32)-1,COLUMNS($E32:H32)+1)=0,"",OFFSET($G$179,SUM($C$2:$C32)-1,COLUMNS($E32:H32)+1))</f>
        <v/>
      </c>
      <c r="I32" t="str">
        <f ca="1">IF(OFFSET($G$179,SUM($C$2:$C32)-1,COLUMNS($E32:I32)+1)=0,"",OFFSET($G$179,SUM($C$2:$C32)-1,COLUMNS($E32:I32)+1))</f>
        <v/>
      </c>
      <c r="J32" t="str">
        <f ca="1">IF(OFFSET($G$179,SUM($C$2:$C32)-1,COLUMNS($E32:J32)+1)=0,"",OFFSET($G$179,SUM($C$2:$C32)-1,COLUMNS($E32:J32)+1))</f>
        <v/>
      </c>
      <c r="K32" t="str">
        <f ca="1">IF(OFFSET($G$179,SUM($C$2:$C32)-1,COLUMNS($E32:K32)+1)=0,"",OFFSET($G$179,SUM($C$2:$C32)-1,COLUMNS($E32:K32)+1))</f>
        <v/>
      </c>
      <c r="L32" t="str">
        <f ca="1">IF(OFFSET($G$179,SUM($C$2:$C32)-1,COLUMNS($E32:L32)+1)=0,"",OFFSET($G$179,SUM($C$2:$C32)-1,COLUMNS($E32:L32)+1))</f>
        <v/>
      </c>
      <c r="M32" t="str">
        <f ca="1">IF(OFFSET($G$179,SUM($C$2:$C32)-1,COLUMNS($E32:M32)+1)=0,"",OFFSET($G$179,SUM($C$2:$C32)-1,COLUMNS($E32:M32)+1))</f>
        <v/>
      </c>
      <c r="N32" t="str">
        <f ca="1">IF(OFFSET($G$179,SUM($C$2:$C32)-1,COLUMNS($E32:N32)+1)=0,"",OFFSET($G$179,SUM($C$2:$C32)-1,COLUMNS($E32:N32)+1))</f>
        <v/>
      </c>
      <c r="O32" t="str">
        <f ca="1">IF(OFFSET($G$179,SUM($C$2:$C32)-1,COLUMNS($E32:O32)+1)=0,"",OFFSET($G$179,SUM($C$2:$C32)-1,COLUMNS($E32:O32)+1))</f>
        <v/>
      </c>
      <c r="P32" t="str">
        <f ca="1">IF(OFFSET($G$179,SUM($C$2:$C32)-1,COLUMNS($E32:P32)+1)=0,"",OFFSET($G$179,SUM($C$2:$C32)-1,COLUMNS($E32:P32)+1))</f>
        <v/>
      </c>
      <c r="Q32" t="str">
        <f ca="1">IF(OFFSET($G$179,SUM($C$2:$C32)-1,COLUMNS($E32:Q32)+1)=0,"",OFFSET($G$179,SUM($C$2:$C32)-1,COLUMNS($E32:Q32)+1))</f>
        <v/>
      </c>
      <c r="R32" t="str">
        <f ca="1">IF(OFFSET($G$179,SUM($C$2:$C32)-1,COLUMNS($E32:R32)+1)=0,"",OFFSET($G$179,SUM($C$2:$C32)-1,COLUMNS($E32:R32)+1))</f>
        <v/>
      </c>
      <c r="S32" t="str">
        <f ca="1">IF(OFFSET($G$179,SUM($C$2:$C32)-1,COLUMNS($E32:S32)+1)=0,"",OFFSET($G$179,SUM($C$2:$C32)-1,COLUMNS($E32:S32)+1))</f>
        <v/>
      </c>
      <c r="T32" t="str">
        <f ca="1">IF(OFFSET($G$179,SUM($C$2:$C32)-1,COLUMNS($E32:T32)+1)=0,"",OFFSET($G$179,SUM($C$2:$C32)-1,COLUMNS($E32:T32)+1))</f>
        <v/>
      </c>
      <c r="U32" t="str">
        <f ca="1">IF(OFFSET($G$179,SUM($C$2:$C32)-1,COLUMNS($E32:U32)+1)=0,"",OFFSET($G$179,SUM($C$2:$C32)-1,COLUMNS($E32:U32)+1))</f>
        <v/>
      </c>
      <c r="V32" t="str">
        <f ca="1">IF(OFFSET($G$179,SUM($C$2:$C32)-1,COLUMNS($E32:V32)+1)=0,"",OFFSET($G$179,SUM($C$2:$C32)-1,COLUMNS($E32:V32)+1))</f>
        <v/>
      </c>
      <c r="W32" t="str">
        <f ca="1">IF(OFFSET($G$179,SUM($C$2:$C32)-1,COLUMNS($E32:W32)+1)=0,"",OFFSET($G$179,SUM($C$2:$C32)-1,COLUMNS($E32:W32)+1))</f>
        <v/>
      </c>
      <c r="X32" t="str">
        <f ca="1">IF(OFFSET($G$179,SUM($C$2:$C32)-1,COLUMNS($E32:X32)+1)=0,"",OFFSET($G$179,SUM($C$2:$C32)-1,COLUMNS($E32:X32)+1))</f>
        <v/>
      </c>
      <c r="Y32" t="str">
        <f ca="1">IF(OFFSET($G$179,SUM($C$2:$C32)-1,COLUMNS($E32:Y32)+1)=0,"",OFFSET($G$179,SUM($C$2:$C32)-1,COLUMNS($E32:Y32)+1))</f>
        <v/>
      </c>
      <c r="Z32" t="str">
        <f ca="1">IF(OFFSET($G$179,SUM($C$2:$C32)-1,COLUMNS($E32:Z32)+1)=0,"",OFFSET($G$179,SUM($C$2:$C32)-1,COLUMNS($E32:Z32)+1))</f>
        <v/>
      </c>
      <c r="AA32" t="str">
        <f ca="1">IF(OFFSET($G$179,SUM($C$2:$C32)-1,COLUMNS($E32:AA32)+1)=0,"",OFFSET($G$179,SUM($C$2:$C32)-1,COLUMNS($E32:AA32)+1))</f>
        <v/>
      </c>
      <c r="AB32" t="str">
        <f ca="1">IF(OFFSET($G$179,SUM($C$2:$C32)-1,COLUMNS($E32:AB32)+1)=0,"",OFFSET($G$179,SUM($C$2:$C32)-1,COLUMNS($E32:AB32)+1))</f>
        <v/>
      </c>
      <c r="AC32" t="str">
        <f ca="1">IF(OFFSET($G$179,SUM($C$2:$C32)-1,COLUMNS($E32:AC32)+1)=0,"",OFFSET($G$179,SUM($C$2:$C32)-1,COLUMNS($E32:AC32)+1))</f>
        <v/>
      </c>
      <c r="AD32" t="str">
        <f ca="1">IF(OFFSET($G$179,SUM($C$2:$C32)-1,COLUMNS($E32:AD32)+1)=0,"",OFFSET($G$179,SUM($C$2:$C32)-1,COLUMNS($E32:AD32)+1))</f>
        <v/>
      </c>
      <c r="AE32" t="str">
        <f ca="1">IF(OFFSET($G$179,SUM($C$2:$C32)-1,COLUMNS($E32:AE32)+1)=0,"",OFFSET($G$179,SUM($C$2:$C32)-1,COLUMNS($E32:AE32)+1))</f>
        <v/>
      </c>
      <c r="AF32" t="str">
        <f ca="1">IF(OFFSET($G$179,SUM($C$2:$C32)-1,COLUMNS($E32:AF32)+1)=0,"",OFFSET($G$179,SUM($C$2:$C32)-1,COLUMNS($E32:AF32)+1))</f>
        <v/>
      </c>
      <c r="AG32" t="str">
        <f ca="1">IF(OFFSET($G$179,SUM($C$2:$C32)-1,COLUMNS($E32:AG32)+1)=0,"",OFFSET($G$179,SUM($C$2:$C32)-1,COLUMNS($E32:AG32)+1))</f>
        <v/>
      </c>
      <c r="AH32" t="str">
        <f ca="1">IF(OFFSET($G$179,SUM($C$2:$C32)-1,COLUMNS($E32:AH32)+1)=0,"",OFFSET($G$179,SUM($C$2:$C32)-1,COLUMNS($E32:AH32)+1))</f>
        <v/>
      </c>
      <c r="AI32" t="str">
        <f ca="1">IF(OFFSET($G$179,SUM($C$2:$C32)-1,COLUMNS($E32:AI32)+1)=0,"",OFFSET($G$179,SUM($C$2:$C32)-1,COLUMNS($E32:AI32)+1))</f>
        <v/>
      </c>
      <c r="AJ32" t="str">
        <f ca="1">IF(OFFSET($G$179,SUM($C$2:$C32)-1,COLUMNS($E32:AJ32)+1)=0,"",OFFSET($G$179,SUM($C$2:$C32)-1,COLUMNS($E32:AJ32)+1))</f>
        <v/>
      </c>
      <c r="AK32" t="str">
        <f ca="1">IF(OFFSET($G$179,SUM($C$2:$C32)-1,COLUMNS($E32:AK32)+1)=0,"",OFFSET($G$179,SUM($C$2:$C32)-1,COLUMNS($E32:AK32)+1))</f>
        <v/>
      </c>
      <c r="AL32" t="str">
        <f ca="1">IF(OFFSET($G$179,SUM($C$2:$C32)-1,COLUMNS($E32:AL32)+1)=0,"",OFFSET($G$179,SUM($C$2:$C32)-1,COLUMNS($E32:AL32)+1))</f>
        <v/>
      </c>
      <c r="AM32" t="str">
        <f ca="1">IF(OFFSET($G$179,SUM($C$2:$C32)-1,COLUMNS($E32:AM32)+1)=0,"",OFFSET($G$179,SUM($C$2:$C32)-1,COLUMNS($E32:AM32)+1))</f>
        <v/>
      </c>
      <c r="AN32" t="str">
        <f ca="1">IF(OFFSET($G$179,SUM($C$2:$C32)-1,COLUMNS($E32:AN32)+1)=0,"",OFFSET($G$179,SUM($C$2:$C32)-1,COLUMNS($E32:AN32)+1))</f>
        <v/>
      </c>
      <c r="AO32" t="str">
        <f ca="1">IF(OFFSET($G$179,SUM($C$2:$C32)-1,COLUMNS($E32:AO32)+1)=0,"",OFFSET($G$179,SUM($C$2:$C32)-1,COLUMNS($E32:AO32)+1))</f>
        <v/>
      </c>
      <c r="AP32" t="str">
        <f ca="1">IF(OFFSET($G$179,SUM($C$2:$C32)-1,COLUMNS($E32:AP32)+1)=0,"",OFFSET($G$179,SUM($C$2:$C32)-1,COLUMNS($E32:AP32)+1))</f>
        <v/>
      </c>
      <c r="AQ32" t="str">
        <f ca="1">IF(OFFSET($G$179,SUM($C$2:$C32)-1,COLUMNS($E32:AQ32)+1)=0,"",OFFSET($G$179,SUM($C$2:$C32)-1,COLUMNS($E32:AQ32)+1))</f>
        <v/>
      </c>
      <c r="AR32" t="str">
        <f ca="1">IF(OFFSET($G$179,SUM($C$2:$C32)-1,COLUMNS($E32:AR32)+1)=0,"",OFFSET($G$179,SUM($C$2:$C32)-1,COLUMNS($E32:AR32)+1))</f>
        <v/>
      </c>
      <c r="AS32" t="str">
        <f ca="1">IF(OFFSET($G$179,SUM($C$2:$C32)-1,COLUMNS($E32:AS32)+1)=0,"",OFFSET($G$179,SUM($C$2:$C32)-1,COLUMNS($E32:AS32)+1))</f>
        <v/>
      </c>
      <c r="AT32" t="str">
        <f ca="1">IF(OFFSET($G$179,SUM($C$2:$C32)-1,COLUMNS($E32:AT32)+1)=0,"",OFFSET($G$179,SUM($C$2:$C32)-1,COLUMNS($E32:AT32)+1))</f>
        <v/>
      </c>
      <c r="AU32" t="str">
        <f ca="1">IF(OFFSET($G$179,SUM($C$2:$C32)-1,COLUMNS($E32:AU32)+1)=0,"",OFFSET($G$179,SUM($C$2:$C32)-1,COLUMNS($E32:AU32)+1))</f>
        <v/>
      </c>
      <c r="AV32" t="str">
        <f ca="1">IF(OFFSET($G$179,SUM($C$2:$C32)-1,COLUMNS($E32:AV32)+1)=0,"",OFFSET($G$179,SUM($C$2:$C32)-1,COLUMNS($E32:AV32)+1))</f>
        <v/>
      </c>
      <c r="AW32" t="str">
        <f ca="1">IF(OFFSET($G$179,SUM($C$2:$C32)-1,COLUMNS($E32:AW32)+1)=0,"",OFFSET($G$179,SUM($C$2:$C32)-1,COLUMNS($E32:AW32)+1))</f>
        <v/>
      </c>
      <c r="AX32" t="str">
        <f ca="1">IF(OFFSET($G$179,SUM($C$2:$C32)-1,COLUMNS($E32:AX32)+1)=0,"",OFFSET($G$179,SUM($C$2:$C32)-1,COLUMNS($E32:AX32)+1))</f>
        <v/>
      </c>
      <c r="AY32" t="str">
        <f ca="1">IF(OFFSET($G$179,SUM($C$2:$C32)-1,COLUMNS($E32:AY32)+1)=0,"",OFFSET($G$179,SUM($C$2:$C32)-1,COLUMNS($E32:AY32)+1))</f>
        <v/>
      </c>
      <c r="AZ32" t="str">
        <f ca="1">IF(OFFSET($G$179,SUM($C$2:$C32)-1,COLUMNS($E32:AZ32)+1)=0,"",OFFSET($G$179,SUM($C$2:$C32)-1,COLUMNS($E32:AZ32)+1))</f>
        <v/>
      </c>
      <c r="BA32" t="str">
        <f ca="1">IF(OFFSET($G$179,SUM($C$2:$C32)-1,COLUMNS($E32:BA32)+1)=0,"",OFFSET($G$179,SUM($C$2:$C32)-1,COLUMNS($E32:BA32)+1))</f>
        <v/>
      </c>
      <c r="BB32" t="str">
        <f ca="1">IF(OFFSET($G$179,SUM($C$2:$C32)-1,COLUMNS($E32:BB32)+1)=0,"",OFFSET($G$179,SUM($C$2:$C32)-1,COLUMNS($E32:BB32)+1))</f>
        <v/>
      </c>
      <c r="BC32" t="str">
        <f ca="1">IF(OFFSET($G$179,SUM($C$2:$C32)-1,COLUMNS($E32:BC32)+1)=0,"",OFFSET($G$179,SUM($C$2:$C32)-1,COLUMNS($E32:BC32)+1))</f>
        <v/>
      </c>
      <c r="BD32" t="str">
        <f ca="1">IF(OFFSET($G$179,SUM($C$2:$C32)-1,COLUMNS($E32:BD32)+1)=0,"",OFFSET($G$179,SUM($C$2:$C32)-1,COLUMNS($E32:BD32)+1))</f>
        <v/>
      </c>
      <c r="BE32" t="str">
        <f ca="1">IF(OFFSET($G$179,SUM($C$2:$C32)-1,COLUMNS($E32:BE32)+1)=0,"",OFFSET($G$179,SUM($C$2:$C32)-1,COLUMNS($E32:BE32)+1))</f>
        <v/>
      </c>
      <c r="BF32" t="str">
        <f ca="1">IF(OFFSET($G$179,SUM($C$2:$C32)-1,COLUMNS($E32:BF32)+1)=0,"",OFFSET($G$179,SUM($C$2:$C32)-1,COLUMNS($E32:BF32)+1))</f>
        <v/>
      </c>
      <c r="BG32" t="str">
        <f ca="1">IF(OFFSET($G$179,SUM($C$2:$C32)-1,COLUMNS($E32:BG32)+1)=0,"",OFFSET($G$179,SUM($C$2:$C32)-1,COLUMNS($E32:BG32)+1))</f>
        <v/>
      </c>
      <c r="BH32" t="str">
        <f ca="1">IF(OFFSET($G$179,SUM($C$2:$C32)-1,COLUMNS($E32:BH32)+1)=0,"",OFFSET($G$179,SUM($C$2:$C32)-1,COLUMNS($E32:BH32)+1))</f>
        <v/>
      </c>
      <c r="BI32" t="str">
        <f ca="1">IF(OFFSET($G$179,SUM($C$2:$C32)-1,COLUMNS($E32:BI32)+1)=0,"",OFFSET($G$179,SUM($C$2:$C32)-1,COLUMNS($E32:BI32)+1))</f>
        <v/>
      </c>
      <c r="BJ32" t="str">
        <f ca="1">IF(OFFSET($G$179,SUM($C$2:$C32)-1,COLUMNS($E32:BJ32)+1)=0,"",OFFSET($G$179,SUM($C$2:$C32)-1,COLUMNS($E32:BJ32)+1))</f>
        <v/>
      </c>
      <c r="BK32" t="str">
        <f ca="1">IF(OFFSET($G$179,SUM($C$2:$C32)-1,COLUMNS($E32:BK32)+1)=0,"",OFFSET($G$179,SUM($C$2:$C32)-1,COLUMNS($E32:BK32)+1))</f>
        <v/>
      </c>
      <c r="BL32" t="str">
        <f ca="1">IF(OFFSET($G$179,SUM($C$2:$C32)-1,COLUMNS($E32:BL32)+1)=0,"",OFFSET($G$179,SUM($C$2:$C32)-1,COLUMNS($E32:BL32)+1))</f>
        <v/>
      </c>
      <c r="BM32" t="str">
        <f ca="1">IF(OFFSET($G$179,SUM($C$2:$C32)-1,COLUMNS($E32:BM32)+1)=0,"",OFFSET($G$179,SUM($C$2:$C32)-1,COLUMNS($E32:BM32)+1))</f>
        <v/>
      </c>
      <c r="BN32" t="str">
        <f ca="1">IF(OFFSET($G$179,SUM($C$2:$C32)-1,COLUMNS($E32:BN32)+1)=0,"",OFFSET($G$179,SUM($C$2:$C32)-1,COLUMNS($E32:BN32)+1))</f>
        <v/>
      </c>
      <c r="BO32" t="str">
        <f ca="1">IF(OFFSET($G$179,SUM($C$2:$C32)-1,COLUMNS($E32:BO32)+1)=0,"",OFFSET($G$179,SUM($C$2:$C32)-1,COLUMNS($E32:BO32)+1))</f>
        <v/>
      </c>
      <c r="BP32" t="str">
        <f ca="1">IF(OFFSET($G$179,SUM($C$2:$C32)-1,COLUMNS($E32:BP32)+1)=0,"",OFFSET($G$179,SUM($C$2:$C32)-1,COLUMNS($E32:BP32)+1))</f>
        <v/>
      </c>
      <c r="BQ32" t="str">
        <f ca="1">IF(OFFSET($G$179,SUM($C$2:$C32)-1,COLUMNS($E32:BQ32)+1)=0,"",OFFSET($G$179,SUM($C$2:$C32)-1,COLUMNS($E32:BQ32)+1))</f>
        <v/>
      </c>
      <c r="BR32" t="str">
        <f ca="1">IF(OFFSET($G$179,SUM($C$2:$C32)-1,COLUMNS($E32:BR32)+1)=0,"",OFFSET($G$179,SUM($C$2:$C32)-1,COLUMNS($E32:BR32)+1))</f>
        <v/>
      </c>
      <c r="BS32" t="str">
        <f ca="1">IF(OFFSET($G$179,SUM($C$2:$C32)-1,COLUMNS($E32:BS32)+1)=0,"",OFFSET($G$179,SUM($C$2:$C32)-1,COLUMNS($E32:BS32)+1))</f>
        <v/>
      </c>
      <c r="BT32" t="str">
        <f ca="1">IF(OFFSET($G$179,SUM($C$2:$C32)-1,COLUMNS($E32:BT32)+1)=0,"",OFFSET($G$179,SUM($C$2:$C32)-1,COLUMNS($E32:BT32)+1))</f>
        <v/>
      </c>
      <c r="BU32" t="str">
        <f ca="1">IF(OFFSET($G$179,SUM($C$2:$C32)-1,COLUMNS($E32:BU32)+1)=0,"",OFFSET($G$179,SUM($C$2:$C32)-1,COLUMNS($E32:BU32)+1))</f>
        <v/>
      </c>
      <c r="BV32" t="str">
        <f ca="1">IF(OFFSET($G$179,SUM($C$2:$C32)-1,COLUMNS($E32:BV32)+1)=0,"",OFFSET($G$179,SUM($C$2:$C32)-1,COLUMNS($E32:BV32)+1))</f>
        <v/>
      </c>
      <c r="BW32" t="str">
        <f ca="1">IF(OFFSET($G$179,SUM($C$2:$C32)-1,COLUMNS($E32:BW32)+1)=0,"",OFFSET($G$179,SUM($C$2:$C32)-1,COLUMNS($E32:BW32)+1))</f>
        <v/>
      </c>
      <c r="BX32" t="str">
        <f ca="1">IF(OFFSET($G$179,SUM($C$2:$C32)-1,COLUMNS($E32:BX32)+1)=0,"",OFFSET($G$179,SUM($C$2:$C32)-1,COLUMNS($E32:BX32)+1))</f>
        <v/>
      </c>
      <c r="BY32" t="str">
        <f ca="1">IF(OFFSET($G$179,SUM($C$2:$C32)-1,COLUMNS($E32:BY32)+1)=0,"",OFFSET($G$179,SUM($C$2:$C32)-1,COLUMNS($E32:BY32)+1))</f>
        <v/>
      </c>
      <c r="BZ32" t="str">
        <f ca="1">IF(OFFSET($G$179,SUM($C$2:$C32)-1,COLUMNS($E32:BZ32)+1)=0,"",OFFSET($G$179,SUM($C$2:$C32)-1,COLUMNS($E32:BZ32)+1))</f>
        <v/>
      </c>
    </row>
    <row r="33" spans="3:78" x14ac:dyDescent="0.25">
      <c r="C33">
        <f t="shared" si="0"/>
        <v>0</v>
      </c>
      <c r="E33" t="str">
        <f t="shared" ref="E33" ca="1" si="1039">E32</f>
        <v>Franz Vohwinkel</v>
      </c>
      <c r="F33" t="str">
        <f t="shared" ref="F33" ca="1" si="1040">SUBSTITUTE(SUBSTITUTE(SUBSTITUTE(SUBSTITUTE(SUBSTITUTE(LOWER(IF(LEFT(F32,3)="Box","",TRIM(F32))),"randomizer","")," ",""),"'","")," ",""),"-","")</f>
        <v/>
      </c>
      <c r="G33" t="str">
        <f t="shared" ref="G33" ca="1" si="1041">SUBSTITUTE(SUBSTITUTE(SUBSTITUTE(SUBSTITUTE(SUBSTITUTE(LOWER(IF(LEFT(G32,3)="Box","",TRIM(G32))),"randomizer","")," ",""),"'","")," ",""),"-","")</f>
        <v>plunder</v>
      </c>
      <c r="H33" t="str">
        <f t="shared" ref="H33" ca="1" si="1042">SUBSTITUTE(SUBSTITUTE(SUBSTITUTE(SUBSTITUTE(SUBSTITUTE(LOWER(IF(LEFT(H32,3)="Box","",TRIM(H32))),"randomizer","")," ",""),"'","")," ",""),"-","")</f>
        <v/>
      </c>
      <c r="I33" t="str">
        <f t="shared" ref="I33" ca="1" si="1043">SUBSTITUTE(SUBSTITUTE(SUBSTITUTE(SUBSTITUTE(SUBSTITUTE(LOWER(IF(LEFT(I32,3)="Box","",TRIM(I32))),"randomizer","")," ",""),"'","")," ",""),"-","")</f>
        <v/>
      </c>
      <c r="J33" t="str">
        <f t="shared" ref="J33" ca="1" si="1044">SUBSTITUTE(SUBSTITUTE(SUBSTITUTE(SUBSTITUTE(SUBSTITUTE(LOWER(IF(LEFT(J32,3)="Box","",TRIM(J32))),"randomizer","")," ",""),"'","")," ",""),"-","")</f>
        <v/>
      </c>
      <c r="K33" t="str">
        <f t="shared" ref="K33" ca="1" si="1045">SUBSTITUTE(SUBSTITUTE(SUBSTITUTE(SUBSTITUTE(SUBSTITUTE(LOWER(IF(LEFT(K32,3)="Box","",TRIM(K32))),"randomizer","")," ",""),"'","")," ",""),"-","")</f>
        <v/>
      </c>
      <c r="L33" t="str">
        <f t="shared" ref="L33" ca="1" si="1046">SUBSTITUTE(SUBSTITUTE(SUBSTITUTE(SUBSTITUTE(SUBSTITUTE(LOWER(IF(LEFT(L32,3)="Box","",TRIM(L32))),"randomizer","")," ",""),"'","")," ",""),"-","")</f>
        <v/>
      </c>
      <c r="M33" t="str">
        <f t="shared" ref="M33" ca="1" si="1047">SUBSTITUTE(SUBSTITUTE(SUBSTITUTE(SUBSTITUTE(SUBSTITUTE(LOWER(IF(LEFT(M32,3)="Box","",TRIM(M32))),"randomizer","")," ",""),"'","")," ",""),"-","")</f>
        <v/>
      </c>
      <c r="N33" t="str">
        <f t="shared" ref="N33" ca="1" si="1048">SUBSTITUTE(SUBSTITUTE(SUBSTITUTE(SUBSTITUTE(SUBSTITUTE(LOWER(IF(LEFT(N32,3)="Box","",TRIM(N32))),"randomizer","")," ",""),"'","")," ",""),"-","")</f>
        <v/>
      </c>
      <c r="O33" t="str">
        <f t="shared" ref="O33" ca="1" si="1049">SUBSTITUTE(SUBSTITUTE(SUBSTITUTE(SUBSTITUTE(SUBSTITUTE(LOWER(IF(LEFT(O32,3)="Box","",TRIM(O32))),"randomizer","")," ",""),"'","")," ",""),"-","")</f>
        <v/>
      </c>
      <c r="P33" t="str">
        <f t="shared" ref="P33" ca="1" si="1050">SUBSTITUTE(SUBSTITUTE(SUBSTITUTE(SUBSTITUTE(SUBSTITUTE(LOWER(IF(LEFT(P32,3)="Box","",TRIM(P32))),"randomizer","")," ",""),"'","")," ",""),"-","")</f>
        <v/>
      </c>
      <c r="Q33" t="str">
        <f t="shared" ref="Q33" ca="1" si="1051">SUBSTITUTE(SUBSTITUTE(SUBSTITUTE(SUBSTITUTE(SUBSTITUTE(LOWER(IF(LEFT(Q32,3)="Box","",TRIM(Q32))),"randomizer","")," ",""),"'","")," ",""),"-","")</f>
        <v/>
      </c>
      <c r="R33" t="str">
        <f t="shared" ref="R33" ca="1" si="1052">SUBSTITUTE(SUBSTITUTE(SUBSTITUTE(SUBSTITUTE(SUBSTITUTE(LOWER(IF(LEFT(R32,3)="Box","",TRIM(R32))),"randomizer","")," ",""),"'","")," ",""),"-","")</f>
        <v/>
      </c>
      <c r="S33" t="str">
        <f t="shared" ref="S33" ca="1" si="1053">SUBSTITUTE(SUBSTITUTE(SUBSTITUTE(SUBSTITUTE(SUBSTITUTE(LOWER(IF(LEFT(S32,3)="Box","",TRIM(S32))),"randomizer","")," ",""),"'","")," ",""),"-","")</f>
        <v/>
      </c>
      <c r="T33" t="str">
        <f t="shared" ref="T33" ca="1" si="1054">SUBSTITUTE(SUBSTITUTE(SUBSTITUTE(SUBSTITUTE(SUBSTITUTE(LOWER(IF(LEFT(T32,3)="Box","",TRIM(T32))),"randomizer","")," ",""),"'","")," ",""),"-","")</f>
        <v/>
      </c>
      <c r="U33" t="str">
        <f t="shared" ref="U33" ca="1" si="1055">SUBSTITUTE(SUBSTITUTE(SUBSTITUTE(SUBSTITUTE(SUBSTITUTE(LOWER(IF(LEFT(U32,3)="Box","",TRIM(U32))),"randomizer","")," ",""),"'","")," ",""),"-","")</f>
        <v/>
      </c>
      <c r="V33" t="str">
        <f t="shared" ref="V33" ca="1" si="1056">SUBSTITUTE(SUBSTITUTE(SUBSTITUTE(SUBSTITUTE(SUBSTITUTE(LOWER(IF(LEFT(V32,3)="Box","",TRIM(V32))),"randomizer","")," ",""),"'","")," ",""),"-","")</f>
        <v/>
      </c>
      <c r="W33" t="str">
        <f t="shared" ref="W33" ca="1" si="1057">SUBSTITUTE(SUBSTITUTE(SUBSTITUTE(SUBSTITUTE(SUBSTITUTE(LOWER(IF(LEFT(W32,3)="Box","",TRIM(W32))),"randomizer","")," ",""),"'","")," ",""),"-","")</f>
        <v/>
      </c>
      <c r="X33" t="str">
        <f t="shared" ref="X33" ca="1" si="1058">SUBSTITUTE(SUBSTITUTE(SUBSTITUTE(SUBSTITUTE(SUBSTITUTE(LOWER(IF(LEFT(X32,3)="Box","",TRIM(X32))),"randomizer","")," ",""),"'","")," ",""),"-","")</f>
        <v/>
      </c>
      <c r="Y33" t="str">
        <f t="shared" ref="Y33" ca="1" si="1059">SUBSTITUTE(SUBSTITUTE(SUBSTITUTE(SUBSTITUTE(SUBSTITUTE(LOWER(IF(LEFT(Y32,3)="Box","",TRIM(Y32))),"randomizer","")," ",""),"'","")," ",""),"-","")</f>
        <v/>
      </c>
      <c r="Z33" t="str">
        <f t="shared" ref="Z33" ca="1" si="1060">SUBSTITUTE(SUBSTITUTE(SUBSTITUTE(SUBSTITUTE(SUBSTITUTE(LOWER(IF(LEFT(Z32,3)="Box","",TRIM(Z32))),"randomizer","")," ",""),"'","")," ",""),"-","")</f>
        <v/>
      </c>
      <c r="AA33" t="str">
        <f t="shared" ref="AA33" ca="1" si="1061">SUBSTITUTE(SUBSTITUTE(SUBSTITUTE(SUBSTITUTE(SUBSTITUTE(LOWER(IF(LEFT(AA32,3)="Box","",TRIM(AA32))),"randomizer","")," ",""),"'","")," ",""),"-","")</f>
        <v/>
      </c>
      <c r="AB33" t="str">
        <f t="shared" ref="AB33" ca="1" si="1062">SUBSTITUTE(SUBSTITUTE(SUBSTITUTE(SUBSTITUTE(SUBSTITUTE(LOWER(IF(LEFT(AB32,3)="Box","",TRIM(AB32))),"randomizer","")," ",""),"'","")," ",""),"-","")</f>
        <v/>
      </c>
      <c r="AC33" t="str">
        <f t="shared" ref="AC33" ca="1" si="1063">SUBSTITUTE(SUBSTITUTE(SUBSTITUTE(SUBSTITUTE(SUBSTITUTE(LOWER(IF(LEFT(AC32,3)="Box","",TRIM(AC32))),"randomizer","")," ",""),"'","")," ",""),"-","")</f>
        <v/>
      </c>
      <c r="AD33" t="str">
        <f t="shared" ref="AD33" ca="1" si="1064">SUBSTITUTE(SUBSTITUTE(SUBSTITUTE(SUBSTITUTE(SUBSTITUTE(LOWER(IF(LEFT(AD32,3)="Box","",TRIM(AD32))),"randomizer","")," ",""),"'","")," ",""),"-","")</f>
        <v/>
      </c>
      <c r="AE33" t="str">
        <f t="shared" ref="AE33" ca="1" si="1065">SUBSTITUTE(SUBSTITUTE(SUBSTITUTE(SUBSTITUTE(SUBSTITUTE(LOWER(IF(LEFT(AE32,3)="Box","",TRIM(AE32))),"randomizer","")," ",""),"'","")," ",""),"-","")</f>
        <v/>
      </c>
      <c r="AF33" t="str">
        <f t="shared" ref="AF33" ca="1" si="1066">SUBSTITUTE(SUBSTITUTE(SUBSTITUTE(SUBSTITUTE(SUBSTITUTE(LOWER(IF(LEFT(AF32,3)="Box","",TRIM(AF32))),"randomizer","")," ",""),"'","")," ",""),"-","")</f>
        <v/>
      </c>
      <c r="AG33" t="str">
        <f t="shared" ref="AG33" ca="1" si="1067">SUBSTITUTE(SUBSTITUTE(SUBSTITUTE(SUBSTITUTE(SUBSTITUTE(LOWER(IF(LEFT(AG32,3)="Box","",TRIM(AG32))),"randomizer","")," ",""),"'","")," ",""),"-","")</f>
        <v/>
      </c>
      <c r="AH33" t="str">
        <f t="shared" ref="AH33" ca="1" si="1068">SUBSTITUTE(SUBSTITUTE(SUBSTITUTE(SUBSTITUTE(SUBSTITUTE(LOWER(IF(LEFT(AH32,3)="Box","",TRIM(AH32))),"randomizer","")," ",""),"'","")," ",""),"-","")</f>
        <v/>
      </c>
      <c r="AI33" t="str">
        <f t="shared" ref="AI33" ca="1" si="1069">SUBSTITUTE(SUBSTITUTE(SUBSTITUTE(SUBSTITUTE(SUBSTITUTE(LOWER(IF(LEFT(AI32,3)="Box","",TRIM(AI32))),"randomizer","")," ",""),"'","")," ",""),"-","")</f>
        <v/>
      </c>
      <c r="AJ33" t="str">
        <f t="shared" ref="AJ33" ca="1" si="1070">SUBSTITUTE(SUBSTITUTE(SUBSTITUTE(SUBSTITUTE(SUBSTITUTE(LOWER(IF(LEFT(AJ32,3)="Box","",TRIM(AJ32))),"randomizer","")," ",""),"'","")," ",""),"-","")</f>
        <v/>
      </c>
      <c r="AK33" t="str">
        <f t="shared" ref="AK33" ca="1" si="1071">SUBSTITUTE(SUBSTITUTE(SUBSTITUTE(SUBSTITUTE(SUBSTITUTE(LOWER(IF(LEFT(AK32,3)="Box","",TRIM(AK32))),"randomizer","")," ",""),"'","")," ",""),"-","")</f>
        <v/>
      </c>
      <c r="AL33" t="str">
        <f t="shared" ref="AL33" ca="1" si="1072">SUBSTITUTE(SUBSTITUTE(SUBSTITUTE(SUBSTITUTE(SUBSTITUTE(LOWER(IF(LEFT(AL32,3)="Box","",TRIM(AL32))),"randomizer","")," ",""),"'","")," ",""),"-","")</f>
        <v/>
      </c>
      <c r="AM33" t="str">
        <f t="shared" ref="AM33" ca="1" si="1073">SUBSTITUTE(SUBSTITUTE(SUBSTITUTE(SUBSTITUTE(SUBSTITUTE(LOWER(IF(LEFT(AM32,3)="Box","",TRIM(AM32))),"randomizer","")," ",""),"'","")," ",""),"-","")</f>
        <v/>
      </c>
      <c r="AN33" t="str">
        <f t="shared" ref="AN33" ca="1" si="1074">SUBSTITUTE(SUBSTITUTE(SUBSTITUTE(SUBSTITUTE(SUBSTITUTE(LOWER(IF(LEFT(AN32,3)="Box","",TRIM(AN32))),"randomizer","")," ",""),"'","")," ",""),"-","")</f>
        <v/>
      </c>
      <c r="AO33" t="str">
        <f t="shared" ref="AO33" ca="1" si="1075">SUBSTITUTE(SUBSTITUTE(SUBSTITUTE(SUBSTITUTE(SUBSTITUTE(LOWER(IF(LEFT(AO32,3)="Box","",TRIM(AO32))),"randomizer","")," ",""),"'","")," ",""),"-","")</f>
        <v/>
      </c>
      <c r="AP33" t="str">
        <f t="shared" ref="AP33" ca="1" si="1076">SUBSTITUTE(SUBSTITUTE(SUBSTITUTE(SUBSTITUTE(SUBSTITUTE(LOWER(IF(LEFT(AP32,3)="Box","",TRIM(AP32))),"randomizer","")," ",""),"'","")," ",""),"-","")</f>
        <v/>
      </c>
      <c r="AQ33" t="str">
        <f t="shared" ref="AQ33" ca="1" si="1077">SUBSTITUTE(SUBSTITUTE(SUBSTITUTE(SUBSTITUTE(SUBSTITUTE(LOWER(IF(LEFT(AQ32,3)="Box","",TRIM(AQ32))),"randomizer","")," ",""),"'","")," ",""),"-","")</f>
        <v/>
      </c>
      <c r="AR33" t="str">
        <f t="shared" ref="AR33" ca="1" si="1078">SUBSTITUTE(SUBSTITUTE(SUBSTITUTE(SUBSTITUTE(SUBSTITUTE(LOWER(IF(LEFT(AR32,3)="Box","",TRIM(AR32))),"randomizer","")," ",""),"'","")," ",""),"-","")</f>
        <v/>
      </c>
      <c r="AS33" t="str">
        <f t="shared" ref="AS33" ca="1" si="1079">SUBSTITUTE(SUBSTITUTE(SUBSTITUTE(SUBSTITUTE(SUBSTITUTE(LOWER(IF(LEFT(AS32,3)="Box","",TRIM(AS32))),"randomizer","")," ",""),"'","")," ",""),"-","")</f>
        <v/>
      </c>
      <c r="AT33" t="str">
        <f t="shared" ref="AT33" ca="1" si="1080">SUBSTITUTE(SUBSTITUTE(SUBSTITUTE(SUBSTITUTE(SUBSTITUTE(LOWER(IF(LEFT(AT32,3)="Box","",TRIM(AT32))),"randomizer","")," ",""),"'","")," ",""),"-","")</f>
        <v/>
      </c>
      <c r="AU33" t="str">
        <f t="shared" ref="AU33" ca="1" si="1081">SUBSTITUTE(SUBSTITUTE(SUBSTITUTE(SUBSTITUTE(SUBSTITUTE(LOWER(IF(LEFT(AU32,3)="Box","",TRIM(AU32))),"randomizer","")," ",""),"'","")," ",""),"-","")</f>
        <v/>
      </c>
      <c r="AV33" t="str">
        <f t="shared" ref="AV33" ca="1" si="1082">SUBSTITUTE(SUBSTITUTE(SUBSTITUTE(SUBSTITUTE(SUBSTITUTE(LOWER(IF(LEFT(AV32,3)="Box","",TRIM(AV32))),"randomizer","")," ",""),"'","")," ",""),"-","")</f>
        <v/>
      </c>
      <c r="AW33" t="str">
        <f t="shared" ref="AW33" ca="1" si="1083">SUBSTITUTE(SUBSTITUTE(SUBSTITUTE(SUBSTITUTE(SUBSTITUTE(LOWER(IF(LEFT(AW32,3)="Box","",TRIM(AW32))),"randomizer","")," ",""),"'","")," ",""),"-","")</f>
        <v/>
      </c>
      <c r="AX33" t="str">
        <f t="shared" ref="AX33" ca="1" si="1084">SUBSTITUTE(SUBSTITUTE(SUBSTITUTE(SUBSTITUTE(SUBSTITUTE(LOWER(IF(LEFT(AX32,3)="Box","",TRIM(AX32))),"randomizer","")," ",""),"'","")," ",""),"-","")</f>
        <v/>
      </c>
      <c r="AY33" t="str">
        <f t="shared" ref="AY33" ca="1" si="1085">SUBSTITUTE(SUBSTITUTE(SUBSTITUTE(SUBSTITUTE(SUBSTITUTE(LOWER(IF(LEFT(AY32,3)="Box","",TRIM(AY32))),"randomizer","")," ",""),"'","")," ",""),"-","")</f>
        <v/>
      </c>
      <c r="AZ33" t="str">
        <f t="shared" ref="AZ33" ca="1" si="1086">SUBSTITUTE(SUBSTITUTE(SUBSTITUTE(SUBSTITUTE(SUBSTITUTE(LOWER(IF(LEFT(AZ32,3)="Box","",TRIM(AZ32))),"randomizer","")," ",""),"'","")," ",""),"-","")</f>
        <v/>
      </c>
      <c r="BA33" t="str">
        <f t="shared" ref="BA33" ca="1" si="1087">SUBSTITUTE(SUBSTITUTE(SUBSTITUTE(SUBSTITUTE(SUBSTITUTE(LOWER(IF(LEFT(BA32,3)="Box","",TRIM(BA32))),"randomizer","")," ",""),"'","")," ",""),"-","")</f>
        <v/>
      </c>
      <c r="BB33" t="str">
        <f t="shared" ref="BB33" ca="1" si="1088">SUBSTITUTE(SUBSTITUTE(SUBSTITUTE(SUBSTITUTE(SUBSTITUTE(LOWER(IF(LEFT(BB32,3)="Box","",TRIM(BB32))),"randomizer","")," ",""),"'","")," ",""),"-","")</f>
        <v/>
      </c>
      <c r="BC33" t="str">
        <f t="shared" ref="BC33" ca="1" si="1089">SUBSTITUTE(SUBSTITUTE(SUBSTITUTE(SUBSTITUTE(SUBSTITUTE(LOWER(IF(LEFT(BC32,3)="Box","",TRIM(BC32))),"randomizer","")," ",""),"'","")," ",""),"-","")</f>
        <v/>
      </c>
      <c r="BD33" t="str">
        <f t="shared" ref="BD33" ca="1" si="1090">SUBSTITUTE(SUBSTITUTE(SUBSTITUTE(SUBSTITUTE(SUBSTITUTE(LOWER(IF(LEFT(BD32,3)="Box","",TRIM(BD32))),"randomizer","")," ",""),"'","")," ",""),"-","")</f>
        <v/>
      </c>
      <c r="BE33" t="str">
        <f t="shared" ref="BE33" ca="1" si="1091">SUBSTITUTE(SUBSTITUTE(SUBSTITUTE(SUBSTITUTE(SUBSTITUTE(LOWER(IF(LEFT(BE32,3)="Box","",TRIM(BE32))),"randomizer","")," ",""),"'","")," ",""),"-","")</f>
        <v/>
      </c>
      <c r="BF33" t="str">
        <f t="shared" ref="BF33" ca="1" si="1092">SUBSTITUTE(SUBSTITUTE(SUBSTITUTE(SUBSTITUTE(SUBSTITUTE(LOWER(IF(LEFT(BF32,3)="Box","",TRIM(BF32))),"randomizer","")," ",""),"'","")," ",""),"-","")</f>
        <v/>
      </c>
      <c r="BG33" t="str">
        <f t="shared" ref="BG33" ca="1" si="1093">SUBSTITUTE(SUBSTITUTE(SUBSTITUTE(SUBSTITUTE(SUBSTITUTE(LOWER(IF(LEFT(BG32,3)="Box","",TRIM(BG32))),"randomizer","")," ",""),"'","")," ",""),"-","")</f>
        <v/>
      </c>
      <c r="BH33" t="str">
        <f t="shared" ref="BH33" ca="1" si="1094">SUBSTITUTE(SUBSTITUTE(SUBSTITUTE(SUBSTITUTE(SUBSTITUTE(LOWER(IF(LEFT(BH32,3)="Box","",TRIM(BH32))),"randomizer","")," ",""),"'","")," ",""),"-","")</f>
        <v/>
      </c>
      <c r="BI33" t="str">
        <f t="shared" ref="BI33" ca="1" si="1095">SUBSTITUTE(SUBSTITUTE(SUBSTITUTE(SUBSTITUTE(SUBSTITUTE(LOWER(IF(LEFT(BI32,3)="Box","",TRIM(BI32))),"randomizer","")," ",""),"'","")," ",""),"-","")</f>
        <v/>
      </c>
      <c r="BJ33" t="str">
        <f t="shared" ref="BJ33" ca="1" si="1096">SUBSTITUTE(SUBSTITUTE(SUBSTITUTE(SUBSTITUTE(SUBSTITUTE(LOWER(IF(LEFT(BJ32,3)="Box","",TRIM(BJ32))),"randomizer","")," ",""),"'","")," ",""),"-","")</f>
        <v/>
      </c>
      <c r="BK33" t="str">
        <f t="shared" ref="BK33" ca="1" si="1097">SUBSTITUTE(SUBSTITUTE(SUBSTITUTE(SUBSTITUTE(SUBSTITUTE(LOWER(IF(LEFT(BK32,3)="Box","",TRIM(BK32))),"randomizer","")," ",""),"'","")," ",""),"-","")</f>
        <v/>
      </c>
      <c r="BL33" t="str">
        <f t="shared" ref="BL33" ca="1" si="1098">SUBSTITUTE(SUBSTITUTE(SUBSTITUTE(SUBSTITUTE(SUBSTITUTE(LOWER(IF(LEFT(BL32,3)="Box","",TRIM(BL32))),"randomizer","")," ",""),"'","")," ",""),"-","")</f>
        <v/>
      </c>
      <c r="BM33" t="str">
        <f t="shared" ref="BM33" ca="1" si="1099">SUBSTITUTE(SUBSTITUTE(SUBSTITUTE(SUBSTITUTE(SUBSTITUTE(LOWER(IF(LEFT(BM32,3)="Box","",TRIM(BM32))),"randomizer","")," ",""),"'","")," ",""),"-","")</f>
        <v/>
      </c>
      <c r="BN33" t="str">
        <f t="shared" ref="BN33" ca="1" si="1100">SUBSTITUTE(SUBSTITUTE(SUBSTITUTE(SUBSTITUTE(SUBSTITUTE(LOWER(IF(LEFT(BN32,3)="Box","",TRIM(BN32))),"randomizer","")," ",""),"'","")," ",""),"-","")</f>
        <v/>
      </c>
      <c r="BO33" t="str">
        <f t="shared" ref="BO33" ca="1" si="1101">SUBSTITUTE(SUBSTITUTE(SUBSTITUTE(SUBSTITUTE(SUBSTITUTE(LOWER(IF(LEFT(BO32,3)="Box","",TRIM(BO32))),"randomizer","")," ",""),"'","")," ",""),"-","")</f>
        <v/>
      </c>
      <c r="BP33" t="str">
        <f t="shared" ref="BP33" ca="1" si="1102">SUBSTITUTE(SUBSTITUTE(SUBSTITUTE(SUBSTITUTE(SUBSTITUTE(LOWER(IF(LEFT(BP32,3)="Box","",TRIM(BP32))),"randomizer","")," ",""),"'","")," ",""),"-","")</f>
        <v/>
      </c>
      <c r="BQ33" t="str">
        <f t="shared" ref="BQ33" ca="1" si="1103">SUBSTITUTE(SUBSTITUTE(SUBSTITUTE(SUBSTITUTE(SUBSTITUTE(LOWER(IF(LEFT(BQ32,3)="Box","",TRIM(BQ32))),"randomizer","")," ",""),"'","")," ",""),"-","")</f>
        <v/>
      </c>
      <c r="BR33" t="str">
        <f t="shared" ref="BR33" ca="1" si="1104">SUBSTITUTE(SUBSTITUTE(SUBSTITUTE(SUBSTITUTE(SUBSTITUTE(LOWER(IF(LEFT(BR32,3)="Box","",TRIM(BR32))),"randomizer","")," ",""),"'","")," ",""),"-","")</f>
        <v/>
      </c>
      <c r="BS33" t="str">
        <f t="shared" ref="BS33" ca="1" si="1105">SUBSTITUTE(SUBSTITUTE(SUBSTITUTE(SUBSTITUTE(SUBSTITUTE(LOWER(IF(LEFT(BS32,3)="Box","",TRIM(BS32))),"randomizer","")," ",""),"'","")," ",""),"-","")</f>
        <v/>
      </c>
      <c r="BT33" t="str">
        <f t="shared" ref="BT33" ca="1" si="1106">SUBSTITUTE(SUBSTITUTE(SUBSTITUTE(SUBSTITUTE(SUBSTITUTE(LOWER(IF(LEFT(BT32,3)="Box","",TRIM(BT32))),"randomizer","")," ",""),"'","")," ",""),"-","")</f>
        <v/>
      </c>
      <c r="BU33" t="str">
        <f t="shared" ref="BU33" ca="1" si="1107">SUBSTITUTE(SUBSTITUTE(SUBSTITUTE(SUBSTITUTE(SUBSTITUTE(LOWER(IF(LEFT(BU32,3)="Box","",TRIM(BU32))),"randomizer","")," ",""),"'","")," ",""),"-","")</f>
        <v/>
      </c>
      <c r="BV33" t="str">
        <f t="shared" ref="BV33" ca="1" si="1108">SUBSTITUTE(SUBSTITUTE(SUBSTITUTE(SUBSTITUTE(SUBSTITUTE(LOWER(IF(LEFT(BV32,3)="Box","",TRIM(BV32))),"randomizer","")," ",""),"'","")," ",""),"-","")</f>
        <v/>
      </c>
      <c r="BW33" t="str">
        <f t="shared" ref="BW33" ca="1" si="1109">SUBSTITUTE(SUBSTITUTE(SUBSTITUTE(SUBSTITUTE(SUBSTITUTE(LOWER(IF(LEFT(BW32,3)="Box","",TRIM(BW32))),"randomizer","")," ",""),"'","")," ",""),"-","")</f>
        <v/>
      </c>
      <c r="BX33" t="str">
        <f t="shared" ref="BX33" ca="1" si="1110">SUBSTITUTE(SUBSTITUTE(SUBSTITUTE(SUBSTITUTE(SUBSTITUTE(LOWER(IF(LEFT(BX32,3)="Box","",TRIM(BX32))),"randomizer","")," ",""),"'","")," ",""),"-","")</f>
        <v/>
      </c>
      <c r="BY33" t="str">
        <f t="shared" ref="BY33" ca="1" si="1111">SUBSTITUTE(SUBSTITUTE(SUBSTITUTE(SUBSTITUTE(SUBSTITUTE(LOWER(IF(LEFT(BY32,3)="Box","",TRIM(BY32))),"randomizer","")," ",""),"'","")," ",""),"-","")</f>
        <v/>
      </c>
      <c r="BZ33" t="str">
        <f t="shared" ref="BZ33" ca="1" si="1112">SUBSTITUTE(SUBSTITUTE(SUBSTITUTE(SUBSTITUTE(SUBSTITUTE(LOWER(IF(LEFT(BZ32,3)="Box","",TRIM(BZ32))),"randomizer","")," ",""),"'","")," ",""),"-","")</f>
        <v/>
      </c>
    </row>
    <row r="34" spans="3:78" x14ac:dyDescent="0.25">
      <c r="C34">
        <f t="shared" si="0"/>
        <v>1</v>
      </c>
      <c r="E34" t="str">
        <f ca="1">OFFSET($G$179,SUM(C$2:C34)-1,0)</f>
        <v>Franz Vohwinkel</v>
      </c>
      <c r="F34" t="str">
        <f ca="1">IF(OFFSET($G$179,SUM($C$2:$C34)-1,COLUMNS($E34:F34)+1)=0,"",OFFSET($G$179,SUM($C$2:$C34)-1,COLUMNS($E34:F34)+1))</f>
        <v>Masquerade</v>
      </c>
      <c r="G34" t="str">
        <f ca="1">IF(OFFSET($G$179,SUM($C$2:$C34)-1,COLUMNS($E34:G34)+1)=0,"",OFFSET($G$179,SUM($C$2:$C34)-1,COLUMNS($E34:G34)+1))</f>
        <v xml:space="preserve"> Pawn</v>
      </c>
      <c r="H34" t="str">
        <f ca="1">IF(OFFSET($G$179,SUM($C$2:$C34)-1,COLUMNS($E34:H34)+1)=0,"",OFFSET($G$179,SUM($C$2:$C34)-1,COLUMNS($E34:H34)+1))</f>
        <v xml:space="preserve"> Torturer</v>
      </c>
      <c r="I34" t="str">
        <f ca="1">IF(OFFSET($G$179,SUM($C$2:$C34)-1,COLUMNS($E34:I34)+1)=0,"",OFFSET($G$179,SUM($C$2:$C34)-1,COLUMNS($E34:I34)+1))</f>
        <v xml:space="preserve"> Island</v>
      </c>
      <c r="J34" t="str">
        <f ca="1">IF(OFFSET($G$179,SUM($C$2:$C34)-1,COLUMNS($E34:J34)+1)=0,"",OFFSET($G$179,SUM($C$2:$C34)-1,COLUMNS($E34:J34)+1))</f>
        <v xml:space="preserve"> Pirate Ship</v>
      </c>
      <c r="K34" t="str">
        <f ca="1">IF(OFFSET($G$179,SUM($C$2:$C34)-1,COLUMNS($E34:K34)+1)=0,"",OFFSET($G$179,SUM($C$2:$C34)-1,COLUMNS($E34:K34)+1))</f>
        <v xml:space="preserve"> Native Village</v>
      </c>
      <c r="L34" t="str">
        <f ca="1">IF(OFFSET($G$179,SUM($C$2:$C34)-1,COLUMNS($E34:L34)+1)=0,"",OFFSET($G$179,SUM($C$2:$C34)-1,COLUMNS($E34:L34)+1))</f>
        <v xml:space="preserve"> Golem</v>
      </c>
      <c r="M34" t="str">
        <f ca="1">IF(OFFSET($G$179,SUM($C$2:$C34)-1,COLUMNS($E34:M34)+1)=0,"",OFFSET($G$179,SUM($C$2:$C34)-1,COLUMNS($E34:M34)+1))</f>
        <v xml:space="preserve"> Charlatan</v>
      </c>
      <c r="N34" t="str">
        <f ca="1">IF(OFFSET($G$179,SUM($C$2:$C34)-1,COLUMNS($E34:N34)+1)=0,"",OFFSET($G$179,SUM($C$2:$C34)-1,COLUMNS($E34:N34)+1))</f>
        <v xml:space="preserve"> Collection</v>
      </c>
      <c r="O34" t="str">
        <f ca="1">IF(OFFSET($G$179,SUM($C$2:$C34)-1,COLUMNS($E34:O34)+1)=0,"",OFFSET($G$179,SUM($C$2:$C34)-1,COLUMNS($E34:O34)+1))</f>
        <v xml:space="preserve"> Marauder</v>
      </c>
      <c r="P34" t="str">
        <f ca="1">IF(OFFSET($G$179,SUM($C$2:$C34)-1,COLUMNS($E34:P34)+1)=0,"",OFFSET($G$179,SUM($C$2:$C34)-1,COLUMNS($E34:P34)+1))</f>
        <v xml:space="preserve"> Scavenger</v>
      </c>
      <c r="Q34" t="str">
        <f ca="1">IF(OFFSET($G$179,SUM($C$2:$C34)-1,COLUMNS($E34:Q34)+1)=0,"",OFFSET($G$179,SUM($C$2:$C34)-1,COLUMNS($E34:Q34)+1))</f>
        <v xml:space="preserve"> Bounty Hunter</v>
      </c>
      <c r="R34" t="str">
        <f ca="1">IF(OFFSET($G$179,SUM($C$2:$C34)-1,COLUMNS($E34:R34)+1)=0,"",OFFSET($G$179,SUM($C$2:$C34)-1,COLUMNS($E34:R34)+1))</f>
        <v xml:space="preserve"> Village Green</v>
      </c>
      <c r="S34" t="str">
        <f ca="1">IF(OFFSET($G$179,SUM($C$2:$C34)-1,COLUMNS($E34:S34)+1)=0,"",OFFSET($G$179,SUM($C$2:$C34)-1,COLUMNS($E34:S34)+1))</f>
        <v xml:space="preserve"> Mastermind</v>
      </c>
      <c r="T34" t="str">
        <f ca="1">IF(OFFSET($G$179,SUM($C$2:$C34)-1,COLUMNS($E34:T34)+1)=0,"",OFFSET($G$179,SUM($C$2:$C34)-1,COLUMNS($E34:T34)+1))</f>
        <v xml:space="preserve"> Swap</v>
      </c>
      <c r="U34" t="str">
        <f ca="1">IF(OFFSET($G$179,SUM($C$2:$C34)-1,COLUMNS($E34:U34)+1)=0,"",OFFSET($G$179,SUM($C$2:$C34)-1,COLUMNS($E34:U34)+1))</f>
        <v xml:space="preserve"> Marquis</v>
      </c>
      <c r="V34" t="str">
        <f ca="1">IF(OFFSET($G$179,SUM($C$2:$C34)-1,COLUMNS($E34:V34)+1)=0,"",OFFSET($G$179,SUM($C$2:$C34)-1,COLUMNS($E34:V34)+1))</f>
        <v xml:space="preserve"> Black Market</v>
      </c>
      <c r="W34" t="str">
        <f ca="1">IF(OFFSET($G$179,SUM($C$2:$C34)-1,COLUMNS($E34:W34)+1)=0,"",OFFSET($G$179,SUM($C$2:$C34)-1,COLUMNS($E34:W34)+1))</f>
        <v>Delusion</v>
      </c>
      <c r="X34" t="str">
        <f ca="1">IF(OFFSET($G$179,SUM($C$2:$C34)-1,COLUMNS($E34:X34)+1)=0,"",OFFSET($G$179,SUM($C$2:$C34)-1,COLUMNS($E34:X34)+1))</f>
        <v xml:space="preserve"> Fear</v>
      </c>
      <c r="Y34" t="str">
        <f ca="1">IF(OFFSET($G$179,SUM($C$2:$C34)-1,COLUMNS($E34:Y34)+1)=0,"",OFFSET($G$179,SUM($C$2:$C34)-1,COLUMNS($E34:Y34)+1))</f>
        <v/>
      </c>
      <c r="Z34" t="str">
        <f ca="1">IF(OFFSET($G$179,SUM($C$2:$C34)-1,COLUMNS($E34:Z34)+1)=0,"",OFFSET($G$179,SUM($C$2:$C34)-1,COLUMNS($E34:Z34)+1))</f>
        <v/>
      </c>
      <c r="AA34" t="str">
        <f ca="1">IF(OFFSET($G$179,SUM($C$2:$C34)-1,COLUMNS($E34:AA34)+1)=0,"",OFFSET($G$179,SUM($C$2:$C34)-1,COLUMNS($E34:AA34)+1))</f>
        <v/>
      </c>
      <c r="AB34" t="str">
        <f ca="1">IF(OFFSET($G$179,SUM($C$2:$C34)-1,COLUMNS($E34:AB34)+1)=0,"",OFFSET($G$179,SUM($C$2:$C34)-1,COLUMNS($E34:AB34)+1))</f>
        <v/>
      </c>
      <c r="AC34" t="str">
        <f ca="1">IF(OFFSET($G$179,SUM($C$2:$C34)-1,COLUMNS($E34:AC34)+1)=0,"",OFFSET($G$179,SUM($C$2:$C34)-1,COLUMNS($E34:AC34)+1))</f>
        <v/>
      </c>
      <c r="AD34" t="str">
        <f ca="1">IF(OFFSET($G$179,SUM($C$2:$C34)-1,COLUMNS($E34:AD34)+1)=0,"",OFFSET($G$179,SUM($C$2:$C34)-1,COLUMNS($E34:AD34)+1))</f>
        <v/>
      </c>
      <c r="AE34" t="str">
        <f ca="1">IF(OFFSET($G$179,SUM($C$2:$C34)-1,COLUMNS($E34:AE34)+1)=0,"",OFFSET($G$179,SUM($C$2:$C34)-1,COLUMNS($E34:AE34)+1))</f>
        <v/>
      </c>
      <c r="AF34" t="str">
        <f ca="1">IF(OFFSET($G$179,SUM($C$2:$C34)-1,COLUMNS($E34:AF34)+1)=0,"",OFFSET($G$179,SUM($C$2:$C34)-1,COLUMNS($E34:AF34)+1))</f>
        <v/>
      </c>
      <c r="AG34" t="str">
        <f ca="1">IF(OFFSET($G$179,SUM($C$2:$C34)-1,COLUMNS($E34:AG34)+1)=0,"",OFFSET($G$179,SUM($C$2:$C34)-1,COLUMNS($E34:AG34)+1))</f>
        <v/>
      </c>
      <c r="AH34" t="str">
        <f ca="1">IF(OFFSET($G$179,SUM($C$2:$C34)-1,COLUMNS($E34:AH34)+1)=0,"",OFFSET($G$179,SUM($C$2:$C34)-1,COLUMNS($E34:AH34)+1))</f>
        <v/>
      </c>
      <c r="AI34" t="str">
        <f ca="1">IF(OFFSET($G$179,SUM($C$2:$C34)-1,COLUMNS($E34:AI34)+1)=0,"",OFFSET($G$179,SUM($C$2:$C34)-1,COLUMNS($E34:AI34)+1))</f>
        <v/>
      </c>
      <c r="AJ34" t="str">
        <f ca="1">IF(OFFSET($G$179,SUM($C$2:$C34)-1,COLUMNS($E34:AJ34)+1)=0,"",OFFSET($G$179,SUM($C$2:$C34)-1,COLUMNS($E34:AJ34)+1))</f>
        <v/>
      </c>
      <c r="AK34" t="str">
        <f ca="1">IF(OFFSET($G$179,SUM($C$2:$C34)-1,COLUMNS($E34:AK34)+1)=0,"",OFFSET($G$179,SUM($C$2:$C34)-1,COLUMNS($E34:AK34)+1))</f>
        <v/>
      </c>
      <c r="AL34" t="str">
        <f ca="1">IF(OFFSET($G$179,SUM($C$2:$C34)-1,COLUMNS($E34:AL34)+1)=0,"",OFFSET($G$179,SUM($C$2:$C34)-1,COLUMNS($E34:AL34)+1))</f>
        <v/>
      </c>
      <c r="AM34" t="str">
        <f ca="1">IF(OFFSET($G$179,SUM($C$2:$C34)-1,COLUMNS($E34:AM34)+1)=0,"",OFFSET($G$179,SUM($C$2:$C34)-1,COLUMNS($E34:AM34)+1))</f>
        <v/>
      </c>
      <c r="AN34" t="str">
        <f ca="1">IF(OFFSET($G$179,SUM($C$2:$C34)-1,COLUMNS($E34:AN34)+1)=0,"",OFFSET($G$179,SUM($C$2:$C34)-1,COLUMNS($E34:AN34)+1))</f>
        <v/>
      </c>
      <c r="AO34" t="str">
        <f ca="1">IF(OFFSET($G$179,SUM($C$2:$C34)-1,COLUMNS($E34:AO34)+1)=0,"",OFFSET($G$179,SUM($C$2:$C34)-1,COLUMNS($E34:AO34)+1))</f>
        <v/>
      </c>
      <c r="AP34" t="str">
        <f ca="1">IF(OFFSET($G$179,SUM($C$2:$C34)-1,COLUMNS($E34:AP34)+1)=0,"",OFFSET($G$179,SUM($C$2:$C34)-1,COLUMNS($E34:AP34)+1))</f>
        <v/>
      </c>
      <c r="AQ34" t="str">
        <f ca="1">IF(OFFSET($G$179,SUM($C$2:$C34)-1,COLUMNS($E34:AQ34)+1)=0,"",OFFSET($G$179,SUM($C$2:$C34)-1,COLUMNS($E34:AQ34)+1))</f>
        <v/>
      </c>
      <c r="AR34" t="str">
        <f ca="1">IF(OFFSET($G$179,SUM($C$2:$C34)-1,COLUMNS($E34:AR34)+1)=0,"",OFFSET($G$179,SUM($C$2:$C34)-1,COLUMNS($E34:AR34)+1))</f>
        <v/>
      </c>
      <c r="AS34" t="str">
        <f ca="1">IF(OFFSET($G$179,SUM($C$2:$C34)-1,COLUMNS($E34:AS34)+1)=0,"",OFFSET($G$179,SUM($C$2:$C34)-1,COLUMNS($E34:AS34)+1))</f>
        <v/>
      </c>
      <c r="AT34" t="str">
        <f ca="1">IF(OFFSET($G$179,SUM($C$2:$C34)-1,COLUMNS($E34:AT34)+1)=0,"",OFFSET($G$179,SUM($C$2:$C34)-1,COLUMNS($E34:AT34)+1))</f>
        <v/>
      </c>
      <c r="AU34" t="str">
        <f ca="1">IF(OFFSET($G$179,SUM($C$2:$C34)-1,COLUMNS($E34:AU34)+1)=0,"",OFFSET($G$179,SUM($C$2:$C34)-1,COLUMNS($E34:AU34)+1))</f>
        <v/>
      </c>
      <c r="AV34" t="str">
        <f ca="1">IF(OFFSET($G$179,SUM($C$2:$C34)-1,COLUMNS($E34:AV34)+1)=0,"",OFFSET($G$179,SUM($C$2:$C34)-1,COLUMNS($E34:AV34)+1))</f>
        <v/>
      </c>
      <c r="AW34" t="str">
        <f ca="1">IF(OFFSET($G$179,SUM($C$2:$C34)-1,COLUMNS($E34:AW34)+1)=0,"",OFFSET($G$179,SUM($C$2:$C34)-1,COLUMNS($E34:AW34)+1))</f>
        <v/>
      </c>
      <c r="AX34" t="str">
        <f ca="1">IF(OFFSET($G$179,SUM($C$2:$C34)-1,COLUMNS($E34:AX34)+1)=0,"",OFFSET($G$179,SUM($C$2:$C34)-1,COLUMNS($E34:AX34)+1))</f>
        <v/>
      </c>
      <c r="AY34" t="str">
        <f ca="1">IF(OFFSET($G$179,SUM($C$2:$C34)-1,COLUMNS($E34:AY34)+1)=0,"",OFFSET($G$179,SUM($C$2:$C34)-1,COLUMNS($E34:AY34)+1))</f>
        <v/>
      </c>
      <c r="AZ34" t="str">
        <f ca="1">IF(OFFSET($G$179,SUM($C$2:$C34)-1,COLUMNS($E34:AZ34)+1)=0,"",OFFSET($G$179,SUM($C$2:$C34)-1,COLUMNS($E34:AZ34)+1))</f>
        <v/>
      </c>
      <c r="BA34" t="str">
        <f ca="1">IF(OFFSET($G$179,SUM($C$2:$C34)-1,COLUMNS($E34:BA34)+1)=0,"",OFFSET($G$179,SUM($C$2:$C34)-1,COLUMNS($E34:BA34)+1))</f>
        <v/>
      </c>
      <c r="BB34" t="str">
        <f ca="1">IF(OFFSET($G$179,SUM($C$2:$C34)-1,COLUMNS($E34:BB34)+1)=0,"",OFFSET($G$179,SUM($C$2:$C34)-1,COLUMNS($E34:BB34)+1))</f>
        <v/>
      </c>
      <c r="BC34" t="str">
        <f ca="1">IF(OFFSET($G$179,SUM($C$2:$C34)-1,COLUMNS($E34:BC34)+1)=0,"",OFFSET($G$179,SUM($C$2:$C34)-1,COLUMNS($E34:BC34)+1))</f>
        <v/>
      </c>
      <c r="BD34" t="str">
        <f ca="1">IF(OFFSET($G$179,SUM($C$2:$C34)-1,COLUMNS($E34:BD34)+1)=0,"",OFFSET($G$179,SUM($C$2:$C34)-1,COLUMNS($E34:BD34)+1))</f>
        <v/>
      </c>
      <c r="BE34" t="str">
        <f ca="1">IF(OFFSET($G$179,SUM($C$2:$C34)-1,COLUMNS($E34:BE34)+1)=0,"",OFFSET($G$179,SUM($C$2:$C34)-1,COLUMNS($E34:BE34)+1))</f>
        <v/>
      </c>
      <c r="BF34" t="str">
        <f ca="1">IF(OFFSET($G$179,SUM($C$2:$C34)-1,COLUMNS($E34:BF34)+1)=0,"",OFFSET($G$179,SUM($C$2:$C34)-1,COLUMNS($E34:BF34)+1))</f>
        <v/>
      </c>
      <c r="BG34" t="str">
        <f ca="1">IF(OFFSET($G$179,SUM($C$2:$C34)-1,COLUMNS($E34:BG34)+1)=0,"",OFFSET($G$179,SUM($C$2:$C34)-1,COLUMNS($E34:BG34)+1))</f>
        <v/>
      </c>
      <c r="BH34" t="str">
        <f ca="1">IF(OFFSET($G$179,SUM($C$2:$C34)-1,COLUMNS($E34:BH34)+1)=0,"",OFFSET($G$179,SUM($C$2:$C34)-1,COLUMNS($E34:BH34)+1))</f>
        <v/>
      </c>
      <c r="BI34" t="str">
        <f ca="1">IF(OFFSET($G$179,SUM($C$2:$C34)-1,COLUMNS($E34:BI34)+1)=0,"",OFFSET($G$179,SUM($C$2:$C34)-1,COLUMNS($E34:BI34)+1))</f>
        <v/>
      </c>
      <c r="BJ34" t="str">
        <f ca="1">IF(OFFSET($G$179,SUM($C$2:$C34)-1,COLUMNS($E34:BJ34)+1)=0,"",OFFSET($G$179,SUM($C$2:$C34)-1,COLUMNS($E34:BJ34)+1))</f>
        <v/>
      </c>
      <c r="BK34" t="str">
        <f ca="1">IF(OFFSET($G$179,SUM($C$2:$C34)-1,COLUMNS($E34:BK34)+1)=0,"",OFFSET($G$179,SUM($C$2:$C34)-1,COLUMNS($E34:BK34)+1))</f>
        <v/>
      </c>
      <c r="BL34" t="str">
        <f ca="1">IF(OFFSET($G$179,SUM($C$2:$C34)-1,COLUMNS($E34:BL34)+1)=0,"",OFFSET($G$179,SUM($C$2:$C34)-1,COLUMNS($E34:BL34)+1))</f>
        <v/>
      </c>
      <c r="BM34" t="str">
        <f ca="1">IF(OFFSET($G$179,SUM($C$2:$C34)-1,COLUMNS($E34:BM34)+1)=0,"",OFFSET($G$179,SUM($C$2:$C34)-1,COLUMNS($E34:BM34)+1))</f>
        <v/>
      </c>
      <c r="BN34" t="str">
        <f ca="1">IF(OFFSET($G$179,SUM($C$2:$C34)-1,COLUMNS($E34:BN34)+1)=0,"",OFFSET($G$179,SUM($C$2:$C34)-1,COLUMNS($E34:BN34)+1))</f>
        <v/>
      </c>
      <c r="BO34" t="str">
        <f ca="1">IF(OFFSET($G$179,SUM($C$2:$C34)-1,COLUMNS($E34:BO34)+1)=0,"",OFFSET($G$179,SUM($C$2:$C34)-1,COLUMNS($E34:BO34)+1))</f>
        <v/>
      </c>
      <c r="BP34" t="str">
        <f ca="1">IF(OFFSET($G$179,SUM($C$2:$C34)-1,COLUMNS($E34:BP34)+1)=0,"",OFFSET($G$179,SUM($C$2:$C34)-1,COLUMNS($E34:BP34)+1))</f>
        <v/>
      </c>
      <c r="BQ34" t="str">
        <f ca="1">IF(OFFSET($G$179,SUM($C$2:$C34)-1,COLUMNS($E34:BQ34)+1)=0,"",OFFSET($G$179,SUM($C$2:$C34)-1,COLUMNS($E34:BQ34)+1))</f>
        <v/>
      </c>
      <c r="BR34" t="str">
        <f ca="1">IF(OFFSET($G$179,SUM($C$2:$C34)-1,COLUMNS($E34:BR34)+1)=0,"",OFFSET($G$179,SUM($C$2:$C34)-1,COLUMNS($E34:BR34)+1))</f>
        <v/>
      </c>
      <c r="BS34" t="str">
        <f ca="1">IF(OFFSET($G$179,SUM($C$2:$C34)-1,COLUMNS($E34:BS34)+1)=0,"",OFFSET($G$179,SUM($C$2:$C34)-1,COLUMNS($E34:BS34)+1))</f>
        <v/>
      </c>
      <c r="BT34" t="str">
        <f ca="1">IF(OFFSET($G$179,SUM($C$2:$C34)-1,COLUMNS($E34:BT34)+1)=0,"",OFFSET($G$179,SUM($C$2:$C34)-1,COLUMNS($E34:BT34)+1))</f>
        <v/>
      </c>
      <c r="BU34" t="str">
        <f ca="1">IF(OFFSET($G$179,SUM($C$2:$C34)-1,COLUMNS($E34:BU34)+1)=0,"",OFFSET($G$179,SUM($C$2:$C34)-1,COLUMNS($E34:BU34)+1))</f>
        <v/>
      </c>
      <c r="BV34" t="str">
        <f ca="1">IF(OFFSET($G$179,SUM($C$2:$C34)-1,COLUMNS($E34:BV34)+1)=0,"",OFFSET($G$179,SUM($C$2:$C34)-1,COLUMNS($E34:BV34)+1))</f>
        <v/>
      </c>
      <c r="BW34" t="str">
        <f ca="1">IF(OFFSET($G$179,SUM($C$2:$C34)-1,COLUMNS($E34:BW34)+1)=0,"",OFFSET($G$179,SUM($C$2:$C34)-1,COLUMNS($E34:BW34)+1))</f>
        <v/>
      </c>
      <c r="BX34" t="str">
        <f ca="1">IF(OFFSET($G$179,SUM($C$2:$C34)-1,COLUMNS($E34:BX34)+1)=0,"",OFFSET($G$179,SUM($C$2:$C34)-1,COLUMNS($E34:BX34)+1))</f>
        <v/>
      </c>
      <c r="BY34" t="str">
        <f ca="1">IF(OFFSET($G$179,SUM($C$2:$C34)-1,COLUMNS($E34:BY34)+1)=0,"",OFFSET($G$179,SUM($C$2:$C34)-1,COLUMNS($E34:BY34)+1))</f>
        <v/>
      </c>
      <c r="BZ34" t="str">
        <f ca="1">IF(OFFSET($G$179,SUM($C$2:$C34)-1,COLUMNS($E34:BZ34)+1)=0,"",OFFSET($G$179,SUM($C$2:$C34)-1,COLUMNS($E34:BZ34)+1))</f>
        <v/>
      </c>
    </row>
    <row r="35" spans="3:78" x14ac:dyDescent="0.25">
      <c r="C35">
        <f t="shared" si="0"/>
        <v>0</v>
      </c>
      <c r="E35" t="str">
        <f t="shared" ref="E35" ca="1" si="1113">E34</f>
        <v>Franz Vohwinkel</v>
      </c>
      <c r="F35" t="str">
        <f t="shared" ref="F35" ca="1" si="1114">SUBSTITUTE(SUBSTITUTE(SUBSTITUTE(SUBSTITUTE(SUBSTITUTE(LOWER(IF(LEFT(F34,3)="Box","",TRIM(F34))),"randomizer","")," ",""),"'","")," ",""),"-","")</f>
        <v>masquerade</v>
      </c>
      <c r="G35" t="str">
        <f t="shared" ref="G35" ca="1" si="1115">SUBSTITUTE(SUBSTITUTE(SUBSTITUTE(SUBSTITUTE(SUBSTITUTE(LOWER(IF(LEFT(G34,3)="Box","",TRIM(G34))),"randomizer","")," ",""),"'","")," ",""),"-","")</f>
        <v>pawn</v>
      </c>
      <c r="H35" t="str">
        <f t="shared" ref="H35" ca="1" si="1116">SUBSTITUTE(SUBSTITUTE(SUBSTITUTE(SUBSTITUTE(SUBSTITUTE(LOWER(IF(LEFT(H34,3)="Box","",TRIM(H34))),"randomizer","")," ",""),"'","")," ",""),"-","")</f>
        <v>torturer</v>
      </c>
      <c r="I35" t="str">
        <f t="shared" ref="I35" ca="1" si="1117">SUBSTITUTE(SUBSTITUTE(SUBSTITUTE(SUBSTITUTE(SUBSTITUTE(LOWER(IF(LEFT(I34,3)="Box","",TRIM(I34))),"randomizer","")," ",""),"'","")," ",""),"-","")</f>
        <v>island</v>
      </c>
      <c r="J35" t="str">
        <f t="shared" ref="J35" ca="1" si="1118">SUBSTITUTE(SUBSTITUTE(SUBSTITUTE(SUBSTITUTE(SUBSTITUTE(LOWER(IF(LEFT(J34,3)="Box","",TRIM(J34))),"randomizer","")," ",""),"'","")," ",""),"-","")</f>
        <v>pirateship</v>
      </c>
      <c r="K35" t="str">
        <f t="shared" ref="K35" ca="1" si="1119">SUBSTITUTE(SUBSTITUTE(SUBSTITUTE(SUBSTITUTE(SUBSTITUTE(LOWER(IF(LEFT(K34,3)="Box","",TRIM(K34))),"randomizer","")," ",""),"'","")," ",""),"-","")</f>
        <v>nativevillage</v>
      </c>
      <c r="L35" t="str">
        <f t="shared" ref="L35" ca="1" si="1120">SUBSTITUTE(SUBSTITUTE(SUBSTITUTE(SUBSTITUTE(SUBSTITUTE(LOWER(IF(LEFT(L34,3)="Box","",TRIM(L34))),"randomizer","")," ",""),"'","")," ",""),"-","")</f>
        <v>golem</v>
      </c>
      <c r="M35" t="str">
        <f t="shared" ref="M35" ca="1" si="1121">SUBSTITUTE(SUBSTITUTE(SUBSTITUTE(SUBSTITUTE(SUBSTITUTE(LOWER(IF(LEFT(M34,3)="Box","",TRIM(M34))),"randomizer","")," ",""),"'","")," ",""),"-","")</f>
        <v>charlatan</v>
      </c>
      <c r="N35" t="str">
        <f t="shared" ref="N35" ca="1" si="1122">SUBSTITUTE(SUBSTITUTE(SUBSTITUTE(SUBSTITUTE(SUBSTITUTE(LOWER(IF(LEFT(N34,3)="Box","",TRIM(N34))),"randomizer","")," ",""),"'","")," ",""),"-","")</f>
        <v>collection</v>
      </c>
      <c r="O35" t="str">
        <f t="shared" ref="O35" ca="1" si="1123">SUBSTITUTE(SUBSTITUTE(SUBSTITUTE(SUBSTITUTE(SUBSTITUTE(LOWER(IF(LEFT(O34,3)="Box","",TRIM(O34))),"randomizer","")," ",""),"'","")," ",""),"-","")</f>
        <v>marauder</v>
      </c>
      <c r="P35" t="str">
        <f t="shared" ref="P35" ca="1" si="1124">SUBSTITUTE(SUBSTITUTE(SUBSTITUTE(SUBSTITUTE(SUBSTITUTE(LOWER(IF(LEFT(P34,3)="Box","",TRIM(P34))),"randomizer","")," ",""),"'","")," ",""),"-","")</f>
        <v>scavenger</v>
      </c>
      <c r="Q35" t="str">
        <f t="shared" ref="Q35" ca="1" si="1125">SUBSTITUTE(SUBSTITUTE(SUBSTITUTE(SUBSTITUTE(SUBSTITUTE(LOWER(IF(LEFT(Q34,3)="Box","",TRIM(Q34))),"randomizer","")," ",""),"'","")," ",""),"-","")</f>
        <v>bountyhunter</v>
      </c>
      <c r="R35" t="str">
        <f t="shared" ref="R35" ca="1" si="1126">SUBSTITUTE(SUBSTITUTE(SUBSTITUTE(SUBSTITUTE(SUBSTITUTE(LOWER(IF(LEFT(R34,3)="Box","",TRIM(R34))),"randomizer","")," ",""),"'","")," ",""),"-","")</f>
        <v>villagegreen</v>
      </c>
      <c r="S35" t="str">
        <f t="shared" ref="S35" ca="1" si="1127">SUBSTITUTE(SUBSTITUTE(SUBSTITUTE(SUBSTITUTE(SUBSTITUTE(LOWER(IF(LEFT(S34,3)="Box","",TRIM(S34))),"randomizer","")," ",""),"'","")," ",""),"-","")</f>
        <v>mastermind</v>
      </c>
      <c r="T35" t="str">
        <f t="shared" ref="T35" ca="1" si="1128">SUBSTITUTE(SUBSTITUTE(SUBSTITUTE(SUBSTITUTE(SUBSTITUTE(LOWER(IF(LEFT(T34,3)="Box","",TRIM(T34))),"randomizer","")," ",""),"'","")," ",""),"-","")</f>
        <v>swap</v>
      </c>
      <c r="U35" t="str">
        <f t="shared" ref="U35" ca="1" si="1129">SUBSTITUTE(SUBSTITUTE(SUBSTITUTE(SUBSTITUTE(SUBSTITUTE(LOWER(IF(LEFT(U34,3)="Box","",TRIM(U34))),"randomizer","")," ",""),"'","")," ",""),"-","")</f>
        <v>marquis</v>
      </c>
      <c r="V35" t="str">
        <f t="shared" ref="V35" ca="1" si="1130">SUBSTITUTE(SUBSTITUTE(SUBSTITUTE(SUBSTITUTE(SUBSTITUTE(LOWER(IF(LEFT(V34,3)="Box","",TRIM(V34))),"randomizer","")," ",""),"'","")," ",""),"-","")</f>
        <v>blackmarket</v>
      </c>
      <c r="W35" t="str">
        <f t="shared" ref="W35" ca="1" si="1131">SUBSTITUTE(SUBSTITUTE(SUBSTITUTE(SUBSTITUTE(SUBSTITUTE(LOWER(IF(LEFT(W34,3)="Box","",TRIM(W34))),"randomizer","")," ",""),"'","")," ",""),"-","")</f>
        <v>delusion</v>
      </c>
      <c r="X35" t="str">
        <f t="shared" ref="X35" ca="1" si="1132">SUBSTITUTE(SUBSTITUTE(SUBSTITUTE(SUBSTITUTE(SUBSTITUTE(LOWER(IF(LEFT(X34,3)="Box","",TRIM(X34))),"randomizer","")," ",""),"'","")," ",""),"-","")</f>
        <v>fear</v>
      </c>
      <c r="Y35" t="str">
        <f t="shared" ref="Y35" ca="1" si="1133">SUBSTITUTE(SUBSTITUTE(SUBSTITUTE(SUBSTITUTE(SUBSTITUTE(LOWER(IF(LEFT(Y34,3)="Box","",TRIM(Y34))),"randomizer","")," ",""),"'","")," ",""),"-","")</f>
        <v/>
      </c>
      <c r="Z35" t="str">
        <f t="shared" ref="Z35" ca="1" si="1134">SUBSTITUTE(SUBSTITUTE(SUBSTITUTE(SUBSTITUTE(SUBSTITUTE(LOWER(IF(LEFT(Z34,3)="Box","",TRIM(Z34))),"randomizer","")," ",""),"'","")," ",""),"-","")</f>
        <v/>
      </c>
      <c r="AA35" t="str">
        <f t="shared" ref="AA35" ca="1" si="1135">SUBSTITUTE(SUBSTITUTE(SUBSTITUTE(SUBSTITUTE(SUBSTITUTE(LOWER(IF(LEFT(AA34,3)="Box","",TRIM(AA34))),"randomizer","")," ",""),"'","")," ",""),"-","")</f>
        <v/>
      </c>
      <c r="AB35" t="str">
        <f t="shared" ref="AB35" ca="1" si="1136">SUBSTITUTE(SUBSTITUTE(SUBSTITUTE(SUBSTITUTE(SUBSTITUTE(LOWER(IF(LEFT(AB34,3)="Box","",TRIM(AB34))),"randomizer","")," ",""),"'","")," ",""),"-","")</f>
        <v/>
      </c>
      <c r="AC35" t="str">
        <f t="shared" ref="AC35" ca="1" si="1137">SUBSTITUTE(SUBSTITUTE(SUBSTITUTE(SUBSTITUTE(SUBSTITUTE(LOWER(IF(LEFT(AC34,3)="Box","",TRIM(AC34))),"randomizer","")," ",""),"'","")," ",""),"-","")</f>
        <v/>
      </c>
      <c r="AD35" t="str">
        <f t="shared" ref="AD35" ca="1" si="1138">SUBSTITUTE(SUBSTITUTE(SUBSTITUTE(SUBSTITUTE(SUBSTITUTE(LOWER(IF(LEFT(AD34,3)="Box","",TRIM(AD34))),"randomizer","")," ",""),"'","")," ",""),"-","")</f>
        <v/>
      </c>
      <c r="AE35" t="str">
        <f t="shared" ref="AE35" ca="1" si="1139">SUBSTITUTE(SUBSTITUTE(SUBSTITUTE(SUBSTITUTE(SUBSTITUTE(LOWER(IF(LEFT(AE34,3)="Box","",TRIM(AE34))),"randomizer","")," ",""),"'","")," ",""),"-","")</f>
        <v/>
      </c>
      <c r="AF35" t="str">
        <f t="shared" ref="AF35" ca="1" si="1140">SUBSTITUTE(SUBSTITUTE(SUBSTITUTE(SUBSTITUTE(SUBSTITUTE(LOWER(IF(LEFT(AF34,3)="Box","",TRIM(AF34))),"randomizer","")," ",""),"'","")," ",""),"-","")</f>
        <v/>
      </c>
      <c r="AG35" t="str">
        <f t="shared" ref="AG35" ca="1" si="1141">SUBSTITUTE(SUBSTITUTE(SUBSTITUTE(SUBSTITUTE(SUBSTITUTE(LOWER(IF(LEFT(AG34,3)="Box","",TRIM(AG34))),"randomizer","")," ",""),"'","")," ",""),"-","")</f>
        <v/>
      </c>
      <c r="AH35" t="str">
        <f t="shared" ref="AH35" ca="1" si="1142">SUBSTITUTE(SUBSTITUTE(SUBSTITUTE(SUBSTITUTE(SUBSTITUTE(LOWER(IF(LEFT(AH34,3)="Box","",TRIM(AH34))),"randomizer","")," ",""),"'","")," ",""),"-","")</f>
        <v/>
      </c>
      <c r="AI35" t="str">
        <f t="shared" ref="AI35" ca="1" si="1143">SUBSTITUTE(SUBSTITUTE(SUBSTITUTE(SUBSTITUTE(SUBSTITUTE(LOWER(IF(LEFT(AI34,3)="Box","",TRIM(AI34))),"randomizer","")," ",""),"'","")," ",""),"-","")</f>
        <v/>
      </c>
      <c r="AJ35" t="str">
        <f t="shared" ref="AJ35" ca="1" si="1144">SUBSTITUTE(SUBSTITUTE(SUBSTITUTE(SUBSTITUTE(SUBSTITUTE(LOWER(IF(LEFT(AJ34,3)="Box","",TRIM(AJ34))),"randomizer","")," ",""),"'","")," ",""),"-","")</f>
        <v/>
      </c>
      <c r="AK35" t="str">
        <f t="shared" ref="AK35" ca="1" si="1145">SUBSTITUTE(SUBSTITUTE(SUBSTITUTE(SUBSTITUTE(SUBSTITUTE(LOWER(IF(LEFT(AK34,3)="Box","",TRIM(AK34))),"randomizer","")," ",""),"'","")," ",""),"-","")</f>
        <v/>
      </c>
      <c r="AL35" t="str">
        <f t="shared" ref="AL35" ca="1" si="1146">SUBSTITUTE(SUBSTITUTE(SUBSTITUTE(SUBSTITUTE(SUBSTITUTE(LOWER(IF(LEFT(AL34,3)="Box","",TRIM(AL34))),"randomizer","")," ",""),"'","")," ",""),"-","")</f>
        <v/>
      </c>
      <c r="AM35" t="str">
        <f t="shared" ref="AM35" ca="1" si="1147">SUBSTITUTE(SUBSTITUTE(SUBSTITUTE(SUBSTITUTE(SUBSTITUTE(LOWER(IF(LEFT(AM34,3)="Box","",TRIM(AM34))),"randomizer","")," ",""),"'","")," ",""),"-","")</f>
        <v/>
      </c>
      <c r="AN35" t="str">
        <f t="shared" ref="AN35" ca="1" si="1148">SUBSTITUTE(SUBSTITUTE(SUBSTITUTE(SUBSTITUTE(SUBSTITUTE(LOWER(IF(LEFT(AN34,3)="Box","",TRIM(AN34))),"randomizer","")," ",""),"'","")," ",""),"-","")</f>
        <v/>
      </c>
      <c r="AO35" t="str">
        <f t="shared" ref="AO35" ca="1" si="1149">SUBSTITUTE(SUBSTITUTE(SUBSTITUTE(SUBSTITUTE(SUBSTITUTE(LOWER(IF(LEFT(AO34,3)="Box","",TRIM(AO34))),"randomizer","")," ",""),"'","")," ",""),"-","")</f>
        <v/>
      </c>
      <c r="AP35" t="str">
        <f t="shared" ref="AP35" ca="1" si="1150">SUBSTITUTE(SUBSTITUTE(SUBSTITUTE(SUBSTITUTE(SUBSTITUTE(LOWER(IF(LEFT(AP34,3)="Box","",TRIM(AP34))),"randomizer","")," ",""),"'","")," ",""),"-","")</f>
        <v/>
      </c>
      <c r="AQ35" t="str">
        <f t="shared" ref="AQ35" ca="1" si="1151">SUBSTITUTE(SUBSTITUTE(SUBSTITUTE(SUBSTITUTE(SUBSTITUTE(LOWER(IF(LEFT(AQ34,3)="Box","",TRIM(AQ34))),"randomizer","")," ",""),"'","")," ",""),"-","")</f>
        <v/>
      </c>
      <c r="AR35" t="str">
        <f t="shared" ref="AR35" ca="1" si="1152">SUBSTITUTE(SUBSTITUTE(SUBSTITUTE(SUBSTITUTE(SUBSTITUTE(LOWER(IF(LEFT(AR34,3)="Box","",TRIM(AR34))),"randomizer","")," ",""),"'","")," ",""),"-","")</f>
        <v/>
      </c>
      <c r="AS35" t="str">
        <f t="shared" ref="AS35" ca="1" si="1153">SUBSTITUTE(SUBSTITUTE(SUBSTITUTE(SUBSTITUTE(SUBSTITUTE(LOWER(IF(LEFT(AS34,3)="Box","",TRIM(AS34))),"randomizer","")," ",""),"'","")," ",""),"-","")</f>
        <v/>
      </c>
      <c r="AT35" t="str">
        <f t="shared" ref="AT35" ca="1" si="1154">SUBSTITUTE(SUBSTITUTE(SUBSTITUTE(SUBSTITUTE(SUBSTITUTE(LOWER(IF(LEFT(AT34,3)="Box","",TRIM(AT34))),"randomizer","")," ",""),"'","")," ",""),"-","")</f>
        <v/>
      </c>
      <c r="AU35" t="str">
        <f t="shared" ref="AU35" ca="1" si="1155">SUBSTITUTE(SUBSTITUTE(SUBSTITUTE(SUBSTITUTE(SUBSTITUTE(LOWER(IF(LEFT(AU34,3)="Box","",TRIM(AU34))),"randomizer","")," ",""),"'","")," ",""),"-","")</f>
        <v/>
      </c>
      <c r="AV35" t="str">
        <f t="shared" ref="AV35" ca="1" si="1156">SUBSTITUTE(SUBSTITUTE(SUBSTITUTE(SUBSTITUTE(SUBSTITUTE(LOWER(IF(LEFT(AV34,3)="Box","",TRIM(AV34))),"randomizer","")," ",""),"'","")," ",""),"-","")</f>
        <v/>
      </c>
      <c r="AW35" t="str">
        <f t="shared" ref="AW35" ca="1" si="1157">SUBSTITUTE(SUBSTITUTE(SUBSTITUTE(SUBSTITUTE(SUBSTITUTE(LOWER(IF(LEFT(AW34,3)="Box","",TRIM(AW34))),"randomizer","")," ",""),"'","")," ",""),"-","")</f>
        <v/>
      </c>
      <c r="AX35" t="str">
        <f t="shared" ref="AX35" ca="1" si="1158">SUBSTITUTE(SUBSTITUTE(SUBSTITUTE(SUBSTITUTE(SUBSTITUTE(LOWER(IF(LEFT(AX34,3)="Box","",TRIM(AX34))),"randomizer","")," ",""),"'","")," ",""),"-","")</f>
        <v/>
      </c>
      <c r="AY35" t="str">
        <f t="shared" ref="AY35" ca="1" si="1159">SUBSTITUTE(SUBSTITUTE(SUBSTITUTE(SUBSTITUTE(SUBSTITUTE(LOWER(IF(LEFT(AY34,3)="Box","",TRIM(AY34))),"randomizer","")," ",""),"'","")," ",""),"-","")</f>
        <v/>
      </c>
      <c r="AZ35" t="str">
        <f t="shared" ref="AZ35" ca="1" si="1160">SUBSTITUTE(SUBSTITUTE(SUBSTITUTE(SUBSTITUTE(SUBSTITUTE(LOWER(IF(LEFT(AZ34,3)="Box","",TRIM(AZ34))),"randomizer","")," ",""),"'","")," ",""),"-","")</f>
        <v/>
      </c>
      <c r="BA35" t="str">
        <f t="shared" ref="BA35" ca="1" si="1161">SUBSTITUTE(SUBSTITUTE(SUBSTITUTE(SUBSTITUTE(SUBSTITUTE(LOWER(IF(LEFT(BA34,3)="Box","",TRIM(BA34))),"randomizer","")," ",""),"'","")," ",""),"-","")</f>
        <v/>
      </c>
      <c r="BB35" t="str">
        <f t="shared" ref="BB35" ca="1" si="1162">SUBSTITUTE(SUBSTITUTE(SUBSTITUTE(SUBSTITUTE(SUBSTITUTE(LOWER(IF(LEFT(BB34,3)="Box","",TRIM(BB34))),"randomizer","")," ",""),"'","")," ",""),"-","")</f>
        <v/>
      </c>
      <c r="BC35" t="str">
        <f t="shared" ref="BC35" ca="1" si="1163">SUBSTITUTE(SUBSTITUTE(SUBSTITUTE(SUBSTITUTE(SUBSTITUTE(LOWER(IF(LEFT(BC34,3)="Box","",TRIM(BC34))),"randomizer","")," ",""),"'","")," ",""),"-","")</f>
        <v/>
      </c>
      <c r="BD35" t="str">
        <f t="shared" ref="BD35" ca="1" si="1164">SUBSTITUTE(SUBSTITUTE(SUBSTITUTE(SUBSTITUTE(SUBSTITUTE(LOWER(IF(LEFT(BD34,3)="Box","",TRIM(BD34))),"randomizer","")," ",""),"'","")," ",""),"-","")</f>
        <v/>
      </c>
      <c r="BE35" t="str">
        <f t="shared" ref="BE35" ca="1" si="1165">SUBSTITUTE(SUBSTITUTE(SUBSTITUTE(SUBSTITUTE(SUBSTITUTE(LOWER(IF(LEFT(BE34,3)="Box","",TRIM(BE34))),"randomizer","")," ",""),"'","")," ",""),"-","")</f>
        <v/>
      </c>
      <c r="BF35" t="str">
        <f t="shared" ref="BF35" ca="1" si="1166">SUBSTITUTE(SUBSTITUTE(SUBSTITUTE(SUBSTITUTE(SUBSTITUTE(LOWER(IF(LEFT(BF34,3)="Box","",TRIM(BF34))),"randomizer","")," ",""),"'","")," ",""),"-","")</f>
        <v/>
      </c>
      <c r="BG35" t="str">
        <f t="shared" ref="BG35" ca="1" si="1167">SUBSTITUTE(SUBSTITUTE(SUBSTITUTE(SUBSTITUTE(SUBSTITUTE(LOWER(IF(LEFT(BG34,3)="Box","",TRIM(BG34))),"randomizer","")," ",""),"'","")," ",""),"-","")</f>
        <v/>
      </c>
      <c r="BH35" t="str">
        <f t="shared" ref="BH35" ca="1" si="1168">SUBSTITUTE(SUBSTITUTE(SUBSTITUTE(SUBSTITUTE(SUBSTITUTE(LOWER(IF(LEFT(BH34,3)="Box","",TRIM(BH34))),"randomizer","")," ",""),"'","")," ",""),"-","")</f>
        <v/>
      </c>
      <c r="BI35" t="str">
        <f t="shared" ref="BI35" ca="1" si="1169">SUBSTITUTE(SUBSTITUTE(SUBSTITUTE(SUBSTITUTE(SUBSTITUTE(LOWER(IF(LEFT(BI34,3)="Box","",TRIM(BI34))),"randomizer","")," ",""),"'","")," ",""),"-","")</f>
        <v/>
      </c>
      <c r="BJ35" t="str">
        <f t="shared" ref="BJ35" ca="1" si="1170">SUBSTITUTE(SUBSTITUTE(SUBSTITUTE(SUBSTITUTE(SUBSTITUTE(LOWER(IF(LEFT(BJ34,3)="Box","",TRIM(BJ34))),"randomizer","")," ",""),"'","")," ",""),"-","")</f>
        <v/>
      </c>
      <c r="BK35" t="str">
        <f t="shared" ref="BK35" ca="1" si="1171">SUBSTITUTE(SUBSTITUTE(SUBSTITUTE(SUBSTITUTE(SUBSTITUTE(LOWER(IF(LEFT(BK34,3)="Box","",TRIM(BK34))),"randomizer","")," ",""),"'","")," ",""),"-","")</f>
        <v/>
      </c>
      <c r="BL35" t="str">
        <f t="shared" ref="BL35" ca="1" si="1172">SUBSTITUTE(SUBSTITUTE(SUBSTITUTE(SUBSTITUTE(SUBSTITUTE(LOWER(IF(LEFT(BL34,3)="Box","",TRIM(BL34))),"randomizer","")," ",""),"'","")," ",""),"-","")</f>
        <v/>
      </c>
      <c r="BM35" t="str">
        <f t="shared" ref="BM35" ca="1" si="1173">SUBSTITUTE(SUBSTITUTE(SUBSTITUTE(SUBSTITUTE(SUBSTITUTE(LOWER(IF(LEFT(BM34,3)="Box","",TRIM(BM34))),"randomizer","")," ",""),"'","")," ",""),"-","")</f>
        <v/>
      </c>
      <c r="BN35" t="str">
        <f t="shared" ref="BN35" ca="1" si="1174">SUBSTITUTE(SUBSTITUTE(SUBSTITUTE(SUBSTITUTE(SUBSTITUTE(LOWER(IF(LEFT(BN34,3)="Box","",TRIM(BN34))),"randomizer","")," ",""),"'","")," ",""),"-","")</f>
        <v/>
      </c>
      <c r="BO35" t="str">
        <f t="shared" ref="BO35" ca="1" si="1175">SUBSTITUTE(SUBSTITUTE(SUBSTITUTE(SUBSTITUTE(SUBSTITUTE(LOWER(IF(LEFT(BO34,3)="Box","",TRIM(BO34))),"randomizer","")," ",""),"'","")," ",""),"-","")</f>
        <v/>
      </c>
      <c r="BP35" t="str">
        <f t="shared" ref="BP35" ca="1" si="1176">SUBSTITUTE(SUBSTITUTE(SUBSTITUTE(SUBSTITUTE(SUBSTITUTE(LOWER(IF(LEFT(BP34,3)="Box","",TRIM(BP34))),"randomizer","")," ",""),"'","")," ",""),"-","")</f>
        <v/>
      </c>
      <c r="BQ35" t="str">
        <f t="shared" ref="BQ35" ca="1" si="1177">SUBSTITUTE(SUBSTITUTE(SUBSTITUTE(SUBSTITUTE(SUBSTITUTE(LOWER(IF(LEFT(BQ34,3)="Box","",TRIM(BQ34))),"randomizer","")," ",""),"'","")," ",""),"-","")</f>
        <v/>
      </c>
      <c r="BR35" t="str">
        <f t="shared" ref="BR35" ca="1" si="1178">SUBSTITUTE(SUBSTITUTE(SUBSTITUTE(SUBSTITUTE(SUBSTITUTE(LOWER(IF(LEFT(BR34,3)="Box","",TRIM(BR34))),"randomizer","")," ",""),"'","")," ",""),"-","")</f>
        <v/>
      </c>
      <c r="BS35" t="str">
        <f t="shared" ref="BS35" ca="1" si="1179">SUBSTITUTE(SUBSTITUTE(SUBSTITUTE(SUBSTITUTE(SUBSTITUTE(LOWER(IF(LEFT(BS34,3)="Box","",TRIM(BS34))),"randomizer","")," ",""),"'","")," ",""),"-","")</f>
        <v/>
      </c>
      <c r="BT35" t="str">
        <f t="shared" ref="BT35" ca="1" si="1180">SUBSTITUTE(SUBSTITUTE(SUBSTITUTE(SUBSTITUTE(SUBSTITUTE(LOWER(IF(LEFT(BT34,3)="Box","",TRIM(BT34))),"randomizer","")," ",""),"'","")," ",""),"-","")</f>
        <v/>
      </c>
      <c r="BU35" t="str">
        <f t="shared" ref="BU35" ca="1" si="1181">SUBSTITUTE(SUBSTITUTE(SUBSTITUTE(SUBSTITUTE(SUBSTITUTE(LOWER(IF(LEFT(BU34,3)="Box","",TRIM(BU34))),"randomizer","")," ",""),"'","")," ",""),"-","")</f>
        <v/>
      </c>
      <c r="BV35" t="str">
        <f t="shared" ref="BV35" ca="1" si="1182">SUBSTITUTE(SUBSTITUTE(SUBSTITUTE(SUBSTITUTE(SUBSTITUTE(LOWER(IF(LEFT(BV34,3)="Box","",TRIM(BV34))),"randomizer","")," ",""),"'","")," ",""),"-","")</f>
        <v/>
      </c>
      <c r="BW35" t="str">
        <f t="shared" ref="BW35" ca="1" si="1183">SUBSTITUTE(SUBSTITUTE(SUBSTITUTE(SUBSTITUTE(SUBSTITUTE(LOWER(IF(LEFT(BW34,3)="Box","",TRIM(BW34))),"randomizer","")," ",""),"'","")," ",""),"-","")</f>
        <v/>
      </c>
      <c r="BX35" t="str">
        <f t="shared" ref="BX35" ca="1" si="1184">SUBSTITUTE(SUBSTITUTE(SUBSTITUTE(SUBSTITUTE(SUBSTITUTE(LOWER(IF(LEFT(BX34,3)="Box","",TRIM(BX34))),"randomizer","")," ",""),"'","")," ",""),"-","")</f>
        <v/>
      </c>
      <c r="BY35" t="str">
        <f t="shared" ref="BY35" ca="1" si="1185">SUBSTITUTE(SUBSTITUTE(SUBSTITUTE(SUBSTITUTE(SUBSTITUTE(LOWER(IF(LEFT(BY34,3)="Box","",TRIM(BY34))),"randomizer","")," ",""),"'","")," ",""),"-","")</f>
        <v/>
      </c>
      <c r="BZ35" t="str">
        <f t="shared" ref="BZ35" ca="1" si="1186">SUBSTITUTE(SUBSTITUTE(SUBSTITUTE(SUBSTITUTE(SUBSTITUTE(LOWER(IF(LEFT(BZ34,3)="Box","",TRIM(BZ34))),"randomizer","")," ",""),"'","")," ",""),"-","")</f>
        <v/>
      </c>
    </row>
    <row r="36" spans="3:78" x14ac:dyDescent="0.25">
      <c r="C36">
        <f t="shared" si="0"/>
        <v>1</v>
      </c>
      <c r="E36" t="str">
        <f ca="1">OFFSET($G$179,SUM(C$2:C36)-1,0)</f>
        <v>Garret DeChellis</v>
      </c>
      <c r="F36" t="str">
        <f ca="1">IF(OFFSET($G$179,SUM($C$2:$C36)-1,COLUMNS($E36:F36)+1)=0,"",OFFSET($G$179,SUM($C$2:$C36)-1,COLUMNS($E36:F36)+1))</f>
        <v>Box art: Nocturne</v>
      </c>
      <c r="G36" t="str">
        <f ca="1">IF(OFFSET($G$179,SUM($C$2:$C36)-1,COLUMNS($E36:G36)+1)=0,"",OFFSET($G$179,SUM($C$2:$C36)-1,COLUMNS($E36:G36)+1))</f>
        <v/>
      </c>
      <c r="H36" t="str">
        <f ca="1">IF(OFFSET($G$179,SUM($C$2:$C36)-1,COLUMNS($E36:H36)+1)=0,"",OFFSET($G$179,SUM($C$2:$C36)-1,COLUMNS($E36:H36)+1))</f>
        <v/>
      </c>
      <c r="I36" t="str">
        <f ca="1">IF(OFFSET($G$179,SUM($C$2:$C36)-1,COLUMNS($E36:I36)+1)=0,"",OFFSET($G$179,SUM($C$2:$C36)-1,COLUMNS($E36:I36)+1))</f>
        <v/>
      </c>
      <c r="J36" t="str">
        <f ca="1">IF(OFFSET($G$179,SUM($C$2:$C36)-1,COLUMNS($E36:J36)+1)=0,"",OFFSET($G$179,SUM($C$2:$C36)-1,COLUMNS($E36:J36)+1))</f>
        <v/>
      </c>
      <c r="K36" t="str">
        <f ca="1">IF(OFFSET($G$179,SUM($C$2:$C36)-1,COLUMNS($E36:K36)+1)=0,"",OFFSET($G$179,SUM($C$2:$C36)-1,COLUMNS($E36:K36)+1))</f>
        <v/>
      </c>
      <c r="L36" t="str">
        <f ca="1">IF(OFFSET($G$179,SUM($C$2:$C36)-1,COLUMNS($E36:L36)+1)=0,"",OFFSET($G$179,SUM($C$2:$C36)-1,COLUMNS($E36:L36)+1))</f>
        <v/>
      </c>
      <c r="M36" t="str">
        <f ca="1">IF(OFFSET($G$179,SUM($C$2:$C36)-1,COLUMNS($E36:M36)+1)=0,"",OFFSET($G$179,SUM($C$2:$C36)-1,COLUMNS($E36:M36)+1))</f>
        <v/>
      </c>
      <c r="N36" t="str">
        <f ca="1">IF(OFFSET($G$179,SUM($C$2:$C36)-1,COLUMNS($E36:N36)+1)=0,"",OFFSET($G$179,SUM($C$2:$C36)-1,COLUMNS($E36:N36)+1))</f>
        <v/>
      </c>
      <c r="O36" t="str">
        <f ca="1">IF(OFFSET($G$179,SUM($C$2:$C36)-1,COLUMNS($E36:O36)+1)=0,"",OFFSET($G$179,SUM($C$2:$C36)-1,COLUMNS($E36:O36)+1))</f>
        <v/>
      </c>
      <c r="P36" t="str">
        <f ca="1">IF(OFFSET($G$179,SUM($C$2:$C36)-1,COLUMNS($E36:P36)+1)=0,"",OFFSET($G$179,SUM($C$2:$C36)-1,COLUMNS($E36:P36)+1))</f>
        <v/>
      </c>
      <c r="Q36" t="str">
        <f ca="1">IF(OFFSET($G$179,SUM($C$2:$C36)-1,COLUMNS($E36:Q36)+1)=0,"",OFFSET($G$179,SUM($C$2:$C36)-1,COLUMNS($E36:Q36)+1))</f>
        <v/>
      </c>
      <c r="R36" t="str">
        <f ca="1">IF(OFFSET($G$179,SUM($C$2:$C36)-1,COLUMNS($E36:R36)+1)=0,"",OFFSET($G$179,SUM($C$2:$C36)-1,COLUMNS($E36:R36)+1))</f>
        <v/>
      </c>
      <c r="S36" t="str">
        <f ca="1">IF(OFFSET($G$179,SUM($C$2:$C36)-1,COLUMNS($E36:S36)+1)=0,"",OFFSET($G$179,SUM($C$2:$C36)-1,COLUMNS($E36:S36)+1))</f>
        <v/>
      </c>
      <c r="T36" t="str">
        <f ca="1">IF(OFFSET($G$179,SUM($C$2:$C36)-1,COLUMNS($E36:T36)+1)=0,"",OFFSET($G$179,SUM($C$2:$C36)-1,COLUMNS($E36:T36)+1))</f>
        <v/>
      </c>
      <c r="U36" t="str">
        <f ca="1">IF(OFFSET($G$179,SUM($C$2:$C36)-1,COLUMNS($E36:U36)+1)=0,"",OFFSET($G$179,SUM($C$2:$C36)-1,COLUMNS($E36:U36)+1))</f>
        <v/>
      </c>
      <c r="V36" t="str">
        <f ca="1">IF(OFFSET($G$179,SUM($C$2:$C36)-1,COLUMNS($E36:V36)+1)=0,"",OFFSET($G$179,SUM($C$2:$C36)-1,COLUMNS($E36:V36)+1))</f>
        <v/>
      </c>
      <c r="W36" t="str">
        <f ca="1">IF(OFFSET($G$179,SUM($C$2:$C36)-1,COLUMNS($E36:W36)+1)=0,"",OFFSET($G$179,SUM($C$2:$C36)-1,COLUMNS($E36:W36)+1))</f>
        <v/>
      </c>
      <c r="X36" t="str">
        <f ca="1">IF(OFFSET($G$179,SUM($C$2:$C36)-1,COLUMNS($E36:X36)+1)=0,"",OFFSET($G$179,SUM($C$2:$C36)-1,COLUMNS($E36:X36)+1))</f>
        <v/>
      </c>
      <c r="Y36" t="str">
        <f ca="1">IF(OFFSET($G$179,SUM($C$2:$C36)-1,COLUMNS($E36:Y36)+1)=0,"",OFFSET($G$179,SUM($C$2:$C36)-1,COLUMNS($E36:Y36)+1))</f>
        <v/>
      </c>
      <c r="Z36" t="str">
        <f ca="1">IF(OFFSET($G$179,SUM($C$2:$C36)-1,COLUMNS($E36:Z36)+1)=0,"",OFFSET($G$179,SUM($C$2:$C36)-1,COLUMNS($E36:Z36)+1))</f>
        <v/>
      </c>
      <c r="AA36" t="str">
        <f ca="1">IF(OFFSET($G$179,SUM($C$2:$C36)-1,COLUMNS($E36:AA36)+1)=0,"",OFFSET($G$179,SUM($C$2:$C36)-1,COLUMNS($E36:AA36)+1))</f>
        <v/>
      </c>
      <c r="AB36" t="str">
        <f ca="1">IF(OFFSET($G$179,SUM($C$2:$C36)-1,COLUMNS($E36:AB36)+1)=0,"",OFFSET($G$179,SUM($C$2:$C36)-1,COLUMNS($E36:AB36)+1))</f>
        <v/>
      </c>
      <c r="AC36" t="str">
        <f ca="1">IF(OFFSET($G$179,SUM($C$2:$C36)-1,COLUMNS($E36:AC36)+1)=0,"",OFFSET($G$179,SUM($C$2:$C36)-1,COLUMNS($E36:AC36)+1))</f>
        <v/>
      </c>
      <c r="AD36" t="str">
        <f ca="1">IF(OFFSET($G$179,SUM($C$2:$C36)-1,COLUMNS($E36:AD36)+1)=0,"",OFFSET($G$179,SUM($C$2:$C36)-1,COLUMNS($E36:AD36)+1))</f>
        <v/>
      </c>
      <c r="AE36" t="str">
        <f ca="1">IF(OFFSET($G$179,SUM($C$2:$C36)-1,COLUMNS($E36:AE36)+1)=0,"",OFFSET($G$179,SUM($C$2:$C36)-1,COLUMNS($E36:AE36)+1))</f>
        <v/>
      </c>
      <c r="AF36" t="str">
        <f ca="1">IF(OFFSET($G$179,SUM($C$2:$C36)-1,COLUMNS($E36:AF36)+1)=0,"",OFFSET($G$179,SUM($C$2:$C36)-1,COLUMNS($E36:AF36)+1))</f>
        <v/>
      </c>
      <c r="AG36" t="str">
        <f ca="1">IF(OFFSET($G$179,SUM($C$2:$C36)-1,COLUMNS($E36:AG36)+1)=0,"",OFFSET($G$179,SUM($C$2:$C36)-1,COLUMNS($E36:AG36)+1))</f>
        <v/>
      </c>
      <c r="AH36" t="str">
        <f ca="1">IF(OFFSET($G$179,SUM($C$2:$C36)-1,COLUMNS($E36:AH36)+1)=0,"",OFFSET($G$179,SUM($C$2:$C36)-1,COLUMNS($E36:AH36)+1))</f>
        <v/>
      </c>
      <c r="AI36" t="str">
        <f ca="1">IF(OFFSET($G$179,SUM($C$2:$C36)-1,COLUMNS($E36:AI36)+1)=0,"",OFFSET($G$179,SUM($C$2:$C36)-1,COLUMNS($E36:AI36)+1))</f>
        <v/>
      </c>
      <c r="AJ36" t="str">
        <f ca="1">IF(OFFSET($G$179,SUM($C$2:$C36)-1,COLUMNS($E36:AJ36)+1)=0,"",OFFSET($G$179,SUM($C$2:$C36)-1,COLUMNS($E36:AJ36)+1))</f>
        <v/>
      </c>
      <c r="AK36" t="str">
        <f ca="1">IF(OFFSET($G$179,SUM($C$2:$C36)-1,COLUMNS($E36:AK36)+1)=0,"",OFFSET($G$179,SUM($C$2:$C36)-1,COLUMNS($E36:AK36)+1))</f>
        <v/>
      </c>
      <c r="AL36" t="str">
        <f ca="1">IF(OFFSET($G$179,SUM($C$2:$C36)-1,COLUMNS($E36:AL36)+1)=0,"",OFFSET($G$179,SUM($C$2:$C36)-1,COLUMNS($E36:AL36)+1))</f>
        <v/>
      </c>
      <c r="AM36" t="str">
        <f ca="1">IF(OFFSET($G$179,SUM($C$2:$C36)-1,COLUMNS($E36:AM36)+1)=0,"",OFFSET($G$179,SUM($C$2:$C36)-1,COLUMNS($E36:AM36)+1))</f>
        <v/>
      </c>
      <c r="AN36" t="str">
        <f ca="1">IF(OFFSET($G$179,SUM($C$2:$C36)-1,COLUMNS($E36:AN36)+1)=0,"",OFFSET($G$179,SUM($C$2:$C36)-1,COLUMNS($E36:AN36)+1))</f>
        <v/>
      </c>
      <c r="AO36" t="str">
        <f ca="1">IF(OFFSET($G$179,SUM($C$2:$C36)-1,COLUMNS($E36:AO36)+1)=0,"",OFFSET($G$179,SUM($C$2:$C36)-1,COLUMNS($E36:AO36)+1))</f>
        <v/>
      </c>
      <c r="AP36" t="str">
        <f ca="1">IF(OFFSET($G$179,SUM($C$2:$C36)-1,COLUMNS($E36:AP36)+1)=0,"",OFFSET($G$179,SUM($C$2:$C36)-1,COLUMNS($E36:AP36)+1))</f>
        <v/>
      </c>
      <c r="AQ36" t="str">
        <f ca="1">IF(OFFSET($G$179,SUM($C$2:$C36)-1,COLUMNS($E36:AQ36)+1)=0,"",OFFSET($G$179,SUM($C$2:$C36)-1,COLUMNS($E36:AQ36)+1))</f>
        <v/>
      </c>
      <c r="AR36" t="str">
        <f ca="1">IF(OFFSET($G$179,SUM($C$2:$C36)-1,COLUMNS($E36:AR36)+1)=0,"",OFFSET($G$179,SUM($C$2:$C36)-1,COLUMNS($E36:AR36)+1))</f>
        <v/>
      </c>
      <c r="AS36" t="str">
        <f ca="1">IF(OFFSET($G$179,SUM($C$2:$C36)-1,COLUMNS($E36:AS36)+1)=0,"",OFFSET($G$179,SUM($C$2:$C36)-1,COLUMNS($E36:AS36)+1))</f>
        <v/>
      </c>
      <c r="AT36" t="str">
        <f ca="1">IF(OFFSET($G$179,SUM($C$2:$C36)-1,COLUMNS($E36:AT36)+1)=0,"",OFFSET($G$179,SUM($C$2:$C36)-1,COLUMNS($E36:AT36)+1))</f>
        <v/>
      </c>
      <c r="AU36" t="str">
        <f ca="1">IF(OFFSET($G$179,SUM($C$2:$C36)-1,COLUMNS($E36:AU36)+1)=0,"",OFFSET($G$179,SUM($C$2:$C36)-1,COLUMNS($E36:AU36)+1))</f>
        <v/>
      </c>
      <c r="AV36" t="str">
        <f ca="1">IF(OFFSET($G$179,SUM($C$2:$C36)-1,COLUMNS($E36:AV36)+1)=0,"",OFFSET($G$179,SUM($C$2:$C36)-1,COLUMNS($E36:AV36)+1))</f>
        <v/>
      </c>
      <c r="AW36" t="str">
        <f ca="1">IF(OFFSET($G$179,SUM($C$2:$C36)-1,COLUMNS($E36:AW36)+1)=0,"",OFFSET($G$179,SUM($C$2:$C36)-1,COLUMNS($E36:AW36)+1))</f>
        <v/>
      </c>
      <c r="AX36" t="str">
        <f ca="1">IF(OFFSET($G$179,SUM($C$2:$C36)-1,COLUMNS($E36:AX36)+1)=0,"",OFFSET($G$179,SUM($C$2:$C36)-1,COLUMNS($E36:AX36)+1))</f>
        <v/>
      </c>
      <c r="AY36" t="str">
        <f ca="1">IF(OFFSET($G$179,SUM($C$2:$C36)-1,COLUMNS($E36:AY36)+1)=0,"",OFFSET($G$179,SUM($C$2:$C36)-1,COLUMNS($E36:AY36)+1))</f>
        <v/>
      </c>
      <c r="AZ36" t="str">
        <f ca="1">IF(OFFSET($G$179,SUM($C$2:$C36)-1,COLUMNS($E36:AZ36)+1)=0,"",OFFSET($G$179,SUM($C$2:$C36)-1,COLUMNS($E36:AZ36)+1))</f>
        <v/>
      </c>
      <c r="BA36" t="str">
        <f ca="1">IF(OFFSET($G$179,SUM($C$2:$C36)-1,COLUMNS($E36:BA36)+1)=0,"",OFFSET($G$179,SUM($C$2:$C36)-1,COLUMNS($E36:BA36)+1))</f>
        <v/>
      </c>
      <c r="BB36" t="str">
        <f ca="1">IF(OFFSET($G$179,SUM($C$2:$C36)-1,COLUMNS($E36:BB36)+1)=0,"",OFFSET($G$179,SUM($C$2:$C36)-1,COLUMNS($E36:BB36)+1))</f>
        <v/>
      </c>
      <c r="BC36" t="str">
        <f ca="1">IF(OFFSET($G$179,SUM($C$2:$C36)-1,COLUMNS($E36:BC36)+1)=0,"",OFFSET($G$179,SUM($C$2:$C36)-1,COLUMNS($E36:BC36)+1))</f>
        <v/>
      </c>
      <c r="BD36" t="str">
        <f ca="1">IF(OFFSET($G$179,SUM($C$2:$C36)-1,COLUMNS($E36:BD36)+1)=0,"",OFFSET($G$179,SUM($C$2:$C36)-1,COLUMNS($E36:BD36)+1))</f>
        <v/>
      </c>
      <c r="BE36" t="str">
        <f ca="1">IF(OFFSET($G$179,SUM($C$2:$C36)-1,COLUMNS($E36:BE36)+1)=0,"",OFFSET($G$179,SUM($C$2:$C36)-1,COLUMNS($E36:BE36)+1))</f>
        <v/>
      </c>
      <c r="BF36" t="str">
        <f ca="1">IF(OFFSET($G$179,SUM($C$2:$C36)-1,COLUMNS($E36:BF36)+1)=0,"",OFFSET($G$179,SUM($C$2:$C36)-1,COLUMNS($E36:BF36)+1))</f>
        <v/>
      </c>
      <c r="BG36" t="str">
        <f ca="1">IF(OFFSET($G$179,SUM($C$2:$C36)-1,COLUMNS($E36:BG36)+1)=0,"",OFFSET($G$179,SUM($C$2:$C36)-1,COLUMNS($E36:BG36)+1))</f>
        <v/>
      </c>
      <c r="BH36" t="str">
        <f ca="1">IF(OFFSET($G$179,SUM($C$2:$C36)-1,COLUMNS($E36:BH36)+1)=0,"",OFFSET($G$179,SUM($C$2:$C36)-1,COLUMNS($E36:BH36)+1))</f>
        <v/>
      </c>
      <c r="BI36" t="str">
        <f ca="1">IF(OFFSET($G$179,SUM($C$2:$C36)-1,COLUMNS($E36:BI36)+1)=0,"",OFFSET($G$179,SUM($C$2:$C36)-1,COLUMNS($E36:BI36)+1))</f>
        <v/>
      </c>
      <c r="BJ36" t="str">
        <f ca="1">IF(OFFSET($G$179,SUM($C$2:$C36)-1,COLUMNS($E36:BJ36)+1)=0,"",OFFSET($G$179,SUM($C$2:$C36)-1,COLUMNS($E36:BJ36)+1))</f>
        <v/>
      </c>
      <c r="BK36" t="str">
        <f ca="1">IF(OFFSET($G$179,SUM($C$2:$C36)-1,COLUMNS($E36:BK36)+1)=0,"",OFFSET($G$179,SUM($C$2:$C36)-1,COLUMNS($E36:BK36)+1))</f>
        <v/>
      </c>
      <c r="BL36" t="str">
        <f ca="1">IF(OFFSET($G$179,SUM($C$2:$C36)-1,COLUMNS($E36:BL36)+1)=0,"",OFFSET($G$179,SUM($C$2:$C36)-1,COLUMNS($E36:BL36)+1))</f>
        <v/>
      </c>
      <c r="BM36" t="str">
        <f ca="1">IF(OFFSET($G$179,SUM($C$2:$C36)-1,COLUMNS($E36:BM36)+1)=0,"",OFFSET($G$179,SUM($C$2:$C36)-1,COLUMNS($E36:BM36)+1))</f>
        <v/>
      </c>
      <c r="BN36" t="str">
        <f ca="1">IF(OFFSET($G$179,SUM($C$2:$C36)-1,COLUMNS($E36:BN36)+1)=0,"",OFFSET($G$179,SUM($C$2:$C36)-1,COLUMNS($E36:BN36)+1))</f>
        <v/>
      </c>
      <c r="BO36" t="str">
        <f ca="1">IF(OFFSET($G$179,SUM($C$2:$C36)-1,COLUMNS($E36:BO36)+1)=0,"",OFFSET($G$179,SUM($C$2:$C36)-1,COLUMNS($E36:BO36)+1))</f>
        <v/>
      </c>
      <c r="BP36" t="str">
        <f ca="1">IF(OFFSET($G$179,SUM($C$2:$C36)-1,COLUMNS($E36:BP36)+1)=0,"",OFFSET($G$179,SUM($C$2:$C36)-1,COLUMNS($E36:BP36)+1))</f>
        <v/>
      </c>
      <c r="BQ36" t="str">
        <f ca="1">IF(OFFSET($G$179,SUM($C$2:$C36)-1,COLUMNS($E36:BQ36)+1)=0,"",OFFSET($G$179,SUM($C$2:$C36)-1,COLUMNS($E36:BQ36)+1))</f>
        <v/>
      </c>
      <c r="BR36" t="str">
        <f ca="1">IF(OFFSET($G$179,SUM($C$2:$C36)-1,COLUMNS($E36:BR36)+1)=0,"",OFFSET($G$179,SUM($C$2:$C36)-1,COLUMNS($E36:BR36)+1))</f>
        <v/>
      </c>
      <c r="BS36" t="str">
        <f ca="1">IF(OFFSET($G$179,SUM($C$2:$C36)-1,COLUMNS($E36:BS36)+1)=0,"",OFFSET($G$179,SUM($C$2:$C36)-1,COLUMNS($E36:BS36)+1))</f>
        <v/>
      </c>
      <c r="BT36" t="str">
        <f ca="1">IF(OFFSET($G$179,SUM($C$2:$C36)-1,COLUMNS($E36:BT36)+1)=0,"",OFFSET($G$179,SUM($C$2:$C36)-1,COLUMNS($E36:BT36)+1))</f>
        <v/>
      </c>
      <c r="BU36" t="str">
        <f ca="1">IF(OFFSET($G$179,SUM($C$2:$C36)-1,COLUMNS($E36:BU36)+1)=0,"",OFFSET($G$179,SUM($C$2:$C36)-1,COLUMNS($E36:BU36)+1))</f>
        <v/>
      </c>
      <c r="BV36" t="str">
        <f ca="1">IF(OFFSET($G$179,SUM($C$2:$C36)-1,COLUMNS($E36:BV36)+1)=0,"",OFFSET($G$179,SUM($C$2:$C36)-1,COLUMNS($E36:BV36)+1))</f>
        <v/>
      </c>
      <c r="BW36" t="str">
        <f ca="1">IF(OFFSET($G$179,SUM($C$2:$C36)-1,COLUMNS($E36:BW36)+1)=0,"",OFFSET($G$179,SUM($C$2:$C36)-1,COLUMNS($E36:BW36)+1))</f>
        <v/>
      </c>
      <c r="BX36" t="str">
        <f ca="1">IF(OFFSET($G$179,SUM($C$2:$C36)-1,COLUMNS($E36:BX36)+1)=0,"",OFFSET($G$179,SUM($C$2:$C36)-1,COLUMNS($E36:BX36)+1))</f>
        <v/>
      </c>
      <c r="BY36" t="str">
        <f ca="1">IF(OFFSET($G$179,SUM($C$2:$C36)-1,COLUMNS($E36:BY36)+1)=0,"",OFFSET($G$179,SUM($C$2:$C36)-1,COLUMNS($E36:BY36)+1))</f>
        <v/>
      </c>
      <c r="BZ36" t="str">
        <f ca="1">IF(OFFSET($G$179,SUM($C$2:$C36)-1,COLUMNS($E36:BZ36)+1)=0,"",OFFSET($G$179,SUM($C$2:$C36)-1,COLUMNS($E36:BZ36)+1))</f>
        <v/>
      </c>
    </row>
    <row r="37" spans="3:78" x14ac:dyDescent="0.25">
      <c r="C37">
        <f t="shared" si="0"/>
        <v>0</v>
      </c>
      <c r="E37" t="str">
        <f t="shared" ref="E37" ca="1" si="1187">E36</f>
        <v>Garret DeChellis</v>
      </c>
      <c r="F37" t="str">
        <f t="shared" ref="F37" ca="1" si="1188">SUBSTITUTE(SUBSTITUTE(SUBSTITUTE(SUBSTITUTE(SUBSTITUTE(LOWER(IF(LEFT(F36,3)="Box","",TRIM(F36))),"randomizer","")," ",""),"'","")," ",""),"-","")</f>
        <v/>
      </c>
      <c r="G37" t="str">
        <f t="shared" ref="G37" ca="1" si="1189">SUBSTITUTE(SUBSTITUTE(SUBSTITUTE(SUBSTITUTE(SUBSTITUTE(LOWER(IF(LEFT(G36,3)="Box","",TRIM(G36))),"randomizer","")," ",""),"'","")," ",""),"-","")</f>
        <v/>
      </c>
      <c r="H37" t="str">
        <f t="shared" ref="H37" ca="1" si="1190">SUBSTITUTE(SUBSTITUTE(SUBSTITUTE(SUBSTITUTE(SUBSTITUTE(LOWER(IF(LEFT(H36,3)="Box","",TRIM(H36))),"randomizer","")," ",""),"'","")," ",""),"-","")</f>
        <v/>
      </c>
      <c r="I37" t="str">
        <f t="shared" ref="I37" ca="1" si="1191">SUBSTITUTE(SUBSTITUTE(SUBSTITUTE(SUBSTITUTE(SUBSTITUTE(LOWER(IF(LEFT(I36,3)="Box","",TRIM(I36))),"randomizer","")," ",""),"'","")," ",""),"-","")</f>
        <v/>
      </c>
      <c r="J37" t="str">
        <f t="shared" ref="J37" ca="1" si="1192">SUBSTITUTE(SUBSTITUTE(SUBSTITUTE(SUBSTITUTE(SUBSTITUTE(LOWER(IF(LEFT(J36,3)="Box","",TRIM(J36))),"randomizer","")," ",""),"'","")," ",""),"-","")</f>
        <v/>
      </c>
      <c r="K37" t="str">
        <f t="shared" ref="K37" ca="1" si="1193">SUBSTITUTE(SUBSTITUTE(SUBSTITUTE(SUBSTITUTE(SUBSTITUTE(LOWER(IF(LEFT(K36,3)="Box","",TRIM(K36))),"randomizer","")," ",""),"'","")," ",""),"-","")</f>
        <v/>
      </c>
      <c r="L37" t="str">
        <f t="shared" ref="L37" ca="1" si="1194">SUBSTITUTE(SUBSTITUTE(SUBSTITUTE(SUBSTITUTE(SUBSTITUTE(LOWER(IF(LEFT(L36,3)="Box","",TRIM(L36))),"randomizer","")," ",""),"'","")," ",""),"-","")</f>
        <v/>
      </c>
      <c r="M37" t="str">
        <f t="shared" ref="M37" ca="1" si="1195">SUBSTITUTE(SUBSTITUTE(SUBSTITUTE(SUBSTITUTE(SUBSTITUTE(LOWER(IF(LEFT(M36,3)="Box","",TRIM(M36))),"randomizer","")," ",""),"'","")," ",""),"-","")</f>
        <v/>
      </c>
      <c r="N37" t="str">
        <f t="shared" ref="N37" ca="1" si="1196">SUBSTITUTE(SUBSTITUTE(SUBSTITUTE(SUBSTITUTE(SUBSTITUTE(LOWER(IF(LEFT(N36,3)="Box","",TRIM(N36))),"randomizer","")," ",""),"'","")," ",""),"-","")</f>
        <v/>
      </c>
      <c r="O37" t="str">
        <f t="shared" ref="O37" ca="1" si="1197">SUBSTITUTE(SUBSTITUTE(SUBSTITUTE(SUBSTITUTE(SUBSTITUTE(LOWER(IF(LEFT(O36,3)="Box","",TRIM(O36))),"randomizer","")," ",""),"'","")," ",""),"-","")</f>
        <v/>
      </c>
      <c r="P37" t="str">
        <f t="shared" ref="P37" ca="1" si="1198">SUBSTITUTE(SUBSTITUTE(SUBSTITUTE(SUBSTITUTE(SUBSTITUTE(LOWER(IF(LEFT(P36,3)="Box","",TRIM(P36))),"randomizer","")," ",""),"'","")," ",""),"-","")</f>
        <v/>
      </c>
      <c r="Q37" t="str">
        <f t="shared" ref="Q37" ca="1" si="1199">SUBSTITUTE(SUBSTITUTE(SUBSTITUTE(SUBSTITUTE(SUBSTITUTE(LOWER(IF(LEFT(Q36,3)="Box","",TRIM(Q36))),"randomizer","")," ",""),"'","")," ",""),"-","")</f>
        <v/>
      </c>
      <c r="R37" t="str">
        <f t="shared" ref="R37" ca="1" si="1200">SUBSTITUTE(SUBSTITUTE(SUBSTITUTE(SUBSTITUTE(SUBSTITUTE(LOWER(IF(LEFT(R36,3)="Box","",TRIM(R36))),"randomizer","")," ",""),"'","")," ",""),"-","")</f>
        <v/>
      </c>
      <c r="S37" t="str">
        <f t="shared" ref="S37" ca="1" si="1201">SUBSTITUTE(SUBSTITUTE(SUBSTITUTE(SUBSTITUTE(SUBSTITUTE(LOWER(IF(LEFT(S36,3)="Box","",TRIM(S36))),"randomizer","")," ",""),"'","")," ",""),"-","")</f>
        <v/>
      </c>
      <c r="T37" t="str">
        <f t="shared" ref="T37" ca="1" si="1202">SUBSTITUTE(SUBSTITUTE(SUBSTITUTE(SUBSTITUTE(SUBSTITUTE(LOWER(IF(LEFT(T36,3)="Box","",TRIM(T36))),"randomizer","")," ",""),"'","")," ",""),"-","")</f>
        <v/>
      </c>
      <c r="U37" t="str">
        <f t="shared" ref="U37" ca="1" si="1203">SUBSTITUTE(SUBSTITUTE(SUBSTITUTE(SUBSTITUTE(SUBSTITUTE(LOWER(IF(LEFT(U36,3)="Box","",TRIM(U36))),"randomizer","")," ",""),"'","")," ",""),"-","")</f>
        <v/>
      </c>
      <c r="V37" t="str">
        <f t="shared" ref="V37" ca="1" si="1204">SUBSTITUTE(SUBSTITUTE(SUBSTITUTE(SUBSTITUTE(SUBSTITUTE(LOWER(IF(LEFT(V36,3)="Box","",TRIM(V36))),"randomizer","")," ",""),"'","")," ",""),"-","")</f>
        <v/>
      </c>
      <c r="W37" t="str">
        <f t="shared" ref="W37" ca="1" si="1205">SUBSTITUTE(SUBSTITUTE(SUBSTITUTE(SUBSTITUTE(SUBSTITUTE(LOWER(IF(LEFT(W36,3)="Box","",TRIM(W36))),"randomizer","")," ",""),"'","")," ",""),"-","")</f>
        <v/>
      </c>
      <c r="X37" t="str">
        <f t="shared" ref="X37" ca="1" si="1206">SUBSTITUTE(SUBSTITUTE(SUBSTITUTE(SUBSTITUTE(SUBSTITUTE(LOWER(IF(LEFT(X36,3)="Box","",TRIM(X36))),"randomizer","")," ",""),"'","")," ",""),"-","")</f>
        <v/>
      </c>
      <c r="Y37" t="str">
        <f t="shared" ref="Y37" ca="1" si="1207">SUBSTITUTE(SUBSTITUTE(SUBSTITUTE(SUBSTITUTE(SUBSTITUTE(LOWER(IF(LEFT(Y36,3)="Box","",TRIM(Y36))),"randomizer","")," ",""),"'","")," ",""),"-","")</f>
        <v/>
      </c>
      <c r="Z37" t="str">
        <f t="shared" ref="Z37" ca="1" si="1208">SUBSTITUTE(SUBSTITUTE(SUBSTITUTE(SUBSTITUTE(SUBSTITUTE(LOWER(IF(LEFT(Z36,3)="Box","",TRIM(Z36))),"randomizer","")," ",""),"'","")," ",""),"-","")</f>
        <v/>
      </c>
      <c r="AA37" t="str">
        <f t="shared" ref="AA37" ca="1" si="1209">SUBSTITUTE(SUBSTITUTE(SUBSTITUTE(SUBSTITUTE(SUBSTITUTE(LOWER(IF(LEFT(AA36,3)="Box","",TRIM(AA36))),"randomizer","")," ",""),"'","")," ",""),"-","")</f>
        <v/>
      </c>
      <c r="AB37" t="str">
        <f t="shared" ref="AB37" ca="1" si="1210">SUBSTITUTE(SUBSTITUTE(SUBSTITUTE(SUBSTITUTE(SUBSTITUTE(LOWER(IF(LEFT(AB36,3)="Box","",TRIM(AB36))),"randomizer","")," ",""),"'","")," ",""),"-","")</f>
        <v/>
      </c>
      <c r="AC37" t="str">
        <f t="shared" ref="AC37" ca="1" si="1211">SUBSTITUTE(SUBSTITUTE(SUBSTITUTE(SUBSTITUTE(SUBSTITUTE(LOWER(IF(LEFT(AC36,3)="Box","",TRIM(AC36))),"randomizer","")," ",""),"'","")," ",""),"-","")</f>
        <v/>
      </c>
      <c r="AD37" t="str">
        <f t="shared" ref="AD37" ca="1" si="1212">SUBSTITUTE(SUBSTITUTE(SUBSTITUTE(SUBSTITUTE(SUBSTITUTE(LOWER(IF(LEFT(AD36,3)="Box","",TRIM(AD36))),"randomizer","")," ",""),"'","")," ",""),"-","")</f>
        <v/>
      </c>
      <c r="AE37" t="str">
        <f t="shared" ref="AE37" ca="1" si="1213">SUBSTITUTE(SUBSTITUTE(SUBSTITUTE(SUBSTITUTE(SUBSTITUTE(LOWER(IF(LEFT(AE36,3)="Box","",TRIM(AE36))),"randomizer","")," ",""),"'","")," ",""),"-","")</f>
        <v/>
      </c>
      <c r="AF37" t="str">
        <f t="shared" ref="AF37" ca="1" si="1214">SUBSTITUTE(SUBSTITUTE(SUBSTITUTE(SUBSTITUTE(SUBSTITUTE(LOWER(IF(LEFT(AF36,3)="Box","",TRIM(AF36))),"randomizer","")," ",""),"'","")," ",""),"-","")</f>
        <v/>
      </c>
      <c r="AG37" t="str">
        <f t="shared" ref="AG37" ca="1" si="1215">SUBSTITUTE(SUBSTITUTE(SUBSTITUTE(SUBSTITUTE(SUBSTITUTE(LOWER(IF(LEFT(AG36,3)="Box","",TRIM(AG36))),"randomizer","")," ",""),"'","")," ",""),"-","")</f>
        <v/>
      </c>
      <c r="AH37" t="str">
        <f t="shared" ref="AH37" ca="1" si="1216">SUBSTITUTE(SUBSTITUTE(SUBSTITUTE(SUBSTITUTE(SUBSTITUTE(LOWER(IF(LEFT(AH36,3)="Box","",TRIM(AH36))),"randomizer","")," ",""),"'","")," ",""),"-","")</f>
        <v/>
      </c>
      <c r="AI37" t="str">
        <f t="shared" ref="AI37" ca="1" si="1217">SUBSTITUTE(SUBSTITUTE(SUBSTITUTE(SUBSTITUTE(SUBSTITUTE(LOWER(IF(LEFT(AI36,3)="Box","",TRIM(AI36))),"randomizer","")," ",""),"'","")," ",""),"-","")</f>
        <v/>
      </c>
      <c r="AJ37" t="str">
        <f t="shared" ref="AJ37" ca="1" si="1218">SUBSTITUTE(SUBSTITUTE(SUBSTITUTE(SUBSTITUTE(SUBSTITUTE(LOWER(IF(LEFT(AJ36,3)="Box","",TRIM(AJ36))),"randomizer","")," ",""),"'","")," ",""),"-","")</f>
        <v/>
      </c>
      <c r="AK37" t="str">
        <f t="shared" ref="AK37" ca="1" si="1219">SUBSTITUTE(SUBSTITUTE(SUBSTITUTE(SUBSTITUTE(SUBSTITUTE(LOWER(IF(LEFT(AK36,3)="Box","",TRIM(AK36))),"randomizer","")," ",""),"'","")," ",""),"-","")</f>
        <v/>
      </c>
      <c r="AL37" t="str">
        <f t="shared" ref="AL37" ca="1" si="1220">SUBSTITUTE(SUBSTITUTE(SUBSTITUTE(SUBSTITUTE(SUBSTITUTE(LOWER(IF(LEFT(AL36,3)="Box","",TRIM(AL36))),"randomizer","")," ",""),"'","")," ",""),"-","")</f>
        <v/>
      </c>
      <c r="AM37" t="str">
        <f t="shared" ref="AM37" ca="1" si="1221">SUBSTITUTE(SUBSTITUTE(SUBSTITUTE(SUBSTITUTE(SUBSTITUTE(LOWER(IF(LEFT(AM36,3)="Box","",TRIM(AM36))),"randomizer","")," ",""),"'","")," ",""),"-","")</f>
        <v/>
      </c>
      <c r="AN37" t="str">
        <f t="shared" ref="AN37" ca="1" si="1222">SUBSTITUTE(SUBSTITUTE(SUBSTITUTE(SUBSTITUTE(SUBSTITUTE(LOWER(IF(LEFT(AN36,3)="Box","",TRIM(AN36))),"randomizer","")," ",""),"'","")," ",""),"-","")</f>
        <v/>
      </c>
      <c r="AO37" t="str">
        <f t="shared" ref="AO37" ca="1" si="1223">SUBSTITUTE(SUBSTITUTE(SUBSTITUTE(SUBSTITUTE(SUBSTITUTE(LOWER(IF(LEFT(AO36,3)="Box","",TRIM(AO36))),"randomizer","")," ",""),"'","")," ",""),"-","")</f>
        <v/>
      </c>
      <c r="AP37" t="str">
        <f t="shared" ref="AP37" ca="1" si="1224">SUBSTITUTE(SUBSTITUTE(SUBSTITUTE(SUBSTITUTE(SUBSTITUTE(LOWER(IF(LEFT(AP36,3)="Box","",TRIM(AP36))),"randomizer","")," ",""),"'","")," ",""),"-","")</f>
        <v/>
      </c>
      <c r="AQ37" t="str">
        <f t="shared" ref="AQ37" ca="1" si="1225">SUBSTITUTE(SUBSTITUTE(SUBSTITUTE(SUBSTITUTE(SUBSTITUTE(LOWER(IF(LEFT(AQ36,3)="Box","",TRIM(AQ36))),"randomizer","")," ",""),"'","")," ",""),"-","")</f>
        <v/>
      </c>
      <c r="AR37" t="str">
        <f t="shared" ref="AR37" ca="1" si="1226">SUBSTITUTE(SUBSTITUTE(SUBSTITUTE(SUBSTITUTE(SUBSTITUTE(LOWER(IF(LEFT(AR36,3)="Box","",TRIM(AR36))),"randomizer","")," ",""),"'","")," ",""),"-","")</f>
        <v/>
      </c>
      <c r="AS37" t="str">
        <f t="shared" ref="AS37" ca="1" si="1227">SUBSTITUTE(SUBSTITUTE(SUBSTITUTE(SUBSTITUTE(SUBSTITUTE(LOWER(IF(LEFT(AS36,3)="Box","",TRIM(AS36))),"randomizer","")," ",""),"'","")," ",""),"-","")</f>
        <v/>
      </c>
      <c r="AT37" t="str">
        <f t="shared" ref="AT37" ca="1" si="1228">SUBSTITUTE(SUBSTITUTE(SUBSTITUTE(SUBSTITUTE(SUBSTITUTE(LOWER(IF(LEFT(AT36,3)="Box","",TRIM(AT36))),"randomizer","")," ",""),"'","")," ",""),"-","")</f>
        <v/>
      </c>
      <c r="AU37" t="str">
        <f t="shared" ref="AU37" ca="1" si="1229">SUBSTITUTE(SUBSTITUTE(SUBSTITUTE(SUBSTITUTE(SUBSTITUTE(LOWER(IF(LEFT(AU36,3)="Box","",TRIM(AU36))),"randomizer","")," ",""),"'","")," ",""),"-","")</f>
        <v/>
      </c>
      <c r="AV37" t="str">
        <f t="shared" ref="AV37" ca="1" si="1230">SUBSTITUTE(SUBSTITUTE(SUBSTITUTE(SUBSTITUTE(SUBSTITUTE(LOWER(IF(LEFT(AV36,3)="Box","",TRIM(AV36))),"randomizer","")," ",""),"'","")," ",""),"-","")</f>
        <v/>
      </c>
      <c r="AW37" t="str">
        <f t="shared" ref="AW37" ca="1" si="1231">SUBSTITUTE(SUBSTITUTE(SUBSTITUTE(SUBSTITUTE(SUBSTITUTE(LOWER(IF(LEFT(AW36,3)="Box","",TRIM(AW36))),"randomizer","")," ",""),"'","")," ",""),"-","")</f>
        <v/>
      </c>
      <c r="AX37" t="str">
        <f t="shared" ref="AX37" ca="1" si="1232">SUBSTITUTE(SUBSTITUTE(SUBSTITUTE(SUBSTITUTE(SUBSTITUTE(LOWER(IF(LEFT(AX36,3)="Box","",TRIM(AX36))),"randomizer","")," ",""),"'","")," ",""),"-","")</f>
        <v/>
      </c>
      <c r="AY37" t="str">
        <f t="shared" ref="AY37" ca="1" si="1233">SUBSTITUTE(SUBSTITUTE(SUBSTITUTE(SUBSTITUTE(SUBSTITUTE(LOWER(IF(LEFT(AY36,3)="Box","",TRIM(AY36))),"randomizer","")," ",""),"'","")," ",""),"-","")</f>
        <v/>
      </c>
      <c r="AZ37" t="str">
        <f t="shared" ref="AZ37" ca="1" si="1234">SUBSTITUTE(SUBSTITUTE(SUBSTITUTE(SUBSTITUTE(SUBSTITUTE(LOWER(IF(LEFT(AZ36,3)="Box","",TRIM(AZ36))),"randomizer","")," ",""),"'","")," ",""),"-","")</f>
        <v/>
      </c>
      <c r="BA37" t="str">
        <f t="shared" ref="BA37" ca="1" si="1235">SUBSTITUTE(SUBSTITUTE(SUBSTITUTE(SUBSTITUTE(SUBSTITUTE(LOWER(IF(LEFT(BA36,3)="Box","",TRIM(BA36))),"randomizer","")," ",""),"'","")," ",""),"-","")</f>
        <v/>
      </c>
      <c r="BB37" t="str">
        <f t="shared" ref="BB37" ca="1" si="1236">SUBSTITUTE(SUBSTITUTE(SUBSTITUTE(SUBSTITUTE(SUBSTITUTE(LOWER(IF(LEFT(BB36,3)="Box","",TRIM(BB36))),"randomizer","")," ",""),"'","")," ",""),"-","")</f>
        <v/>
      </c>
      <c r="BC37" t="str">
        <f t="shared" ref="BC37" ca="1" si="1237">SUBSTITUTE(SUBSTITUTE(SUBSTITUTE(SUBSTITUTE(SUBSTITUTE(LOWER(IF(LEFT(BC36,3)="Box","",TRIM(BC36))),"randomizer","")," ",""),"'","")," ",""),"-","")</f>
        <v/>
      </c>
      <c r="BD37" t="str">
        <f t="shared" ref="BD37" ca="1" si="1238">SUBSTITUTE(SUBSTITUTE(SUBSTITUTE(SUBSTITUTE(SUBSTITUTE(LOWER(IF(LEFT(BD36,3)="Box","",TRIM(BD36))),"randomizer","")," ",""),"'","")," ",""),"-","")</f>
        <v/>
      </c>
      <c r="BE37" t="str">
        <f t="shared" ref="BE37" ca="1" si="1239">SUBSTITUTE(SUBSTITUTE(SUBSTITUTE(SUBSTITUTE(SUBSTITUTE(LOWER(IF(LEFT(BE36,3)="Box","",TRIM(BE36))),"randomizer","")," ",""),"'","")," ",""),"-","")</f>
        <v/>
      </c>
      <c r="BF37" t="str">
        <f t="shared" ref="BF37" ca="1" si="1240">SUBSTITUTE(SUBSTITUTE(SUBSTITUTE(SUBSTITUTE(SUBSTITUTE(LOWER(IF(LEFT(BF36,3)="Box","",TRIM(BF36))),"randomizer","")," ",""),"'","")," ",""),"-","")</f>
        <v/>
      </c>
      <c r="BG37" t="str">
        <f t="shared" ref="BG37" ca="1" si="1241">SUBSTITUTE(SUBSTITUTE(SUBSTITUTE(SUBSTITUTE(SUBSTITUTE(LOWER(IF(LEFT(BG36,3)="Box","",TRIM(BG36))),"randomizer","")," ",""),"'","")," ",""),"-","")</f>
        <v/>
      </c>
      <c r="BH37" t="str">
        <f t="shared" ref="BH37" ca="1" si="1242">SUBSTITUTE(SUBSTITUTE(SUBSTITUTE(SUBSTITUTE(SUBSTITUTE(LOWER(IF(LEFT(BH36,3)="Box","",TRIM(BH36))),"randomizer","")," ",""),"'","")," ",""),"-","")</f>
        <v/>
      </c>
      <c r="BI37" t="str">
        <f t="shared" ref="BI37" ca="1" si="1243">SUBSTITUTE(SUBSTITUTE(SUBSTITUTE(SUBSTITUTE(SUBSTITUTE(LOWER(IF(LEFT(BI36,3)="Box","",TRIM(BI36))),"randomizer","")," ",""),"'","")," ",""),"-","")</f>
        <v/>
      </c>
      <c r="BJ37" t="str">
        <f t="shared" ref="BJ37" ca="1" si="1244">SUBSTITUTE(SUBSTITUTE(SUBSTITUTE(SUBSTITUTE(SUBSTITUTE(LOWER(IF(LEFT(BJ36,3)="Box","",TRIM(BJ36))),"randomizer","")," ",""),"'","")," ",""),"-","")</f>
        <v/>
      </c>
      <c r="BK37" t="str">
        <f t="shared" ref="BK37" ca="1" si="1245">SUBSTITUTE(SUBSTITUTE(SUBSTITUTE(SUBSTITUTE(SUBSTITUTE(LOWER(IF(LEFT(BK36,3)="Box","",TRIM(BK36))),"randomizer","")," ",""),"'","")," ",""),"-","")</f>
        <v/>
      </c>
      <c r="BL37" t="str">
        <f t="shared" ref="BL37" ca="1" si="1246">SUBSTITUTE(SUBSTITUTE(SUBSTITUTE(SUBSTITUTE(SUBSTITUTE(LOWER(IF(LEFT(BL36,3)="Box","",TRIM(BL36))),"randomizer","")," ",""),"'","")," ",""),"-","")</f>
        <v/>
      </c>
      <c r="BM37" t="str">
        <f t="shared" ref="BM37" ca="1" si="1247">SUBSTITUTE(SUBSTITUTE(SUBSTITUTE(SUBSTITUTE(SUBSTITUTE(LOWER(IF(LEFT(BM36,3)="Box","",TRIM(BM36))),"randomizer","")," ",""),"'","")," ",""),"-","")</f>
        <v/>
      </c>
      <c r="BN37" t="str">
        <f t="shared" ref="BN37" ca="1" si="1248">SUBSTITUTE(SUBSTITUTE(SUBSTITUTE(SUBSTITUTE(SUBSTITUTE(LOWER(IF(LEFT(BN36,3)="Box","",TRIM(BN36))),"randomizer","")," ",""),"'","")," ",""),"-","")</f>
        <v/>
      </c>
      <c r="BO37" t="str">
        <f t="shared" ref="BO37" ca="1" si="1249">SUBSTITUTE(SUBSTITUTE(SUBSTITUTE(SUBSTITUTE(SUBSTITUTE(LOWER(IF(LEFT(BO36,3)="Box","",TRIM(BO36))),"randomizer","")," ",""),"'","")," ",""),"-","")</f>
        <v/>
      </c>
      <c r="BP37" t="str">
        <f t="shared" ref="BP37" ca="1" si="1250">SUBSTITUTE(SUBSTITUTE(SUBSTITUTE(SUBSTITUTE(SUBSTITUTE(LOWER(IF(LEFT(BP36,3)="Box","",TRIM(BP36))),"randomizer","")," ",""),"'","")," ",""),"-","")</f>
        <v/>
      </c>
      <c r="BQ37" t="str">
        <f t="shared" ref="BQ37" ca="1" si="1251">SUBSTITUTE(SUBSTITUTE(SUBSTITUTE(SUBSTITUTE(SUBSTITUTE(LOWER(IF(LEFT(BQ36,3)="Box","",TRIM(BQ36))),"randomizer","")," ",""),"'","")," ",""),"-","")</f>
        <v/>
      </c>
      <c r="BR37" t="str">
        <f t="shared" ref="BR37" ca="1" si="1252">SUBSTITUTE(SUBSTITUTE(SUBSTITUTE(SUBSTITUTE(SUBSTITUTE(LOWER(IF(LEFT(BR36,3)="Box","",TRIM(BR36))),"randomizer","")," ",""),"'","")," ",""),"-","")</f>
        <v/>
      </c>
      <c r="BS37" t="str">
        <f t="shared" ref="BS37" ca="1" si="1253">SUBSTITUTE(SUBSTITUTE(SUBSTITUTE(SUBSTITUTE(SUBSTITUTE(LOWER(IF(LEFT(BS36,3)="Box","",TRIM(BS36))),"randomizer","")," ",""),"'","")," ",""),"-","")</f>
        <v/>
      </c>
      <c r="BT37" t="str">
        <f t="shared" ref="BT37" ca="1" si="1254">SUBSTITUTE(SUBSTITUTE(SUBSTITUTE(SUBSTITUTE(SUBSTITUTE(LOWER(IF(LEFT(BT36,3)="Box","",TRIM(BT36))),"randomizer","")," ",""),"'","")," ",""),"-","")</f>
        <v/>
      </c>
      <c r="BU37" t="str">
        <f t="shared" ref="BU37" ca="1" si="1255">SUBSTITUTE(SUBSTITUTE(SUBSTITUTE(SUBSTITUTE(SUBSTITUTE(LOWER(IF(LEFT(BU36,3)="Box","",TRIM(BU36))),"randomizer","")," ",""),"'","")," ",""),"-","")</f>
        <v/>
      </c>
      <c r="BV37" t="str">
        <f t="shared" ref="BV37" ca="1" si="1256">SUBSTITUTE(SUBSTITUTE(SUBSTITUTE(SUBSTITUTE(SUBSTITUTE(LOWER(IF(LEFT(BV36,3)="Box","",TRIM(BV36))),"randomizer","")," ",""),"'","")," ",""),"-","")</f>
        <v/>
      </c>
      <c r="BW37" t="str">
        <f t="shared" ref="BW37" ca="1" si="1257">SUBSTITUTE(SUBSTITUTE(SUBSTITUTE(SUBSTITUTE(SUBSTITUTE(LOWER(IF(LEFT(BW36,3)="Box","",TRIM(BW36))),"randomizer","")," ",""),"'","")," ",""),"-","")</f>
        <v/>
      </c>
      <c r="BX37" t="str">
        <f t="shared" ref="BX37" ca="1" si="1258">SUBSTITUTE(SUBSTITUTE(SUBSTITUTE(SUBSTITUTE(SUBSTITUTE(LOWER(IF(LEFT(BX36,3)="Box","",TRIM(BX36))),"randomizer","")," ",""),"'","")," ",""),"-","")</f>
        <v/>
      </c>
      <c r="BY37" t="str">
        <f t="shared" ref="BY37" ca="1" si="1259">SUBSTITUTE(SUBSTITUTE(SUBSTITUTE(SUBSTITUTE(SUBSTITUTE(LOWER(IF(LEFT(BY36,3)="Box","",TRIM(BY36))),"randomizer","")," ",""),"'","")," ",""),"-","")</f>
        <v/>
      </c>
      <c r="BZ37" t="str">
        <f t="shared" ref="BZ37" ca="1" si="1260">SUBSTITUTE(SUBSTITUTE(SUBSTITUTE(SUBSTITUTE(SUBSTITUTE(LOWER(IF(LEFT(BZ36,3)="Box","",TRIM(BZ36))),"randomizer","")," ",""),"'","")," ",""),"-","")</f>
        <v/>
      </c>
    </row>
    <row r="38" spans="3:78" x14ac:dyDescent="0.25">
      <c r="C38">
        <f t="shared" si="0"/>
        <v>1</v>
      </c>
      <c r="E38" t="str">
        <f ca="1">OFFSET($G$179,SUM(C$2:C38)-1,0)</f>
        <v>Garret DeChellis</v>
      </c>
      <c r="F38" t="str">
        <f ca="1">IF(OFFSET($G$179,SUM($C$2:$C38)-1,COLUMNS($E38:F38)+1)=0,"",OFFSET($G$179,SUM($C$2:$C38)-1,COLUMNS($E38:F38)+1))</f>
        <v>Farming Village</v>
      </c>
      <c r="G38" t="str">
        <f ca="1">IF(OFFSET($G$179,SUM($C$2:$C38)-1,COLUMNS($E38:G38)+1)=0,"",OFFSET($G$179,SUM($C$2:$C38)-1,COLUMNS($E38:G38)+1))</f>
        <v xml:space="preserve"> Nomad Camp</v>
      </c>
      <c r="H38" t="str">
        <f ca="1">IF(OFFSET($G$179,SUM($C$2:$C38)-1,COLUMNS($E38:H38)+1)=0,"",OFFSET($G$179,SUM($C$2:$C38)-1,COLUMNS($E38:H38)+1))</f>
        <v xml:space="preserve"> Cauldron</v>
      </c>
      <c r="I38" t="str">
        <f ca="1">IF(OFFSET($G$179,SUM($C$2:$C38)-1,COLUMNS($E38:I38)+1)=0,"",OFFSET($G$179,SUM($C$2:$C38)-1,COLUMNS($E38:I38)+1))</f>
        <v xml:space="preserve"> Souk</v>
      </c>
      <c r="J38" t="str">
        <f ca="1">IF(OFFSET($G$179,SUM($C$2:$C38)-1,COLUMNS($E38:J38)+1)=0,"",OFFSET($G$179,SUM($C$2:$C38)-1,COLUMNS($E38:J38)+1))</f>
        <v xml:space="preserve"> Beggar</v>
      </c>
      <c r="K38" t="str">
        <f ca="1">IF(OFFSET($G$179,SUM($C$2:$C38)-1,COLUMNS($E38:K38)+1)=0,"",OFFSET($G$179,SUM($C$2:$C38)-1,COLUMNS($E38:K38)+1))</f>
        <v xml:space="preserve"> Sir Vander</v>
      </c>
      <c r="L38" t="str">
        <f ca="1">IF(OFFSET($G$179,SUM($C$2:$C38)-1,COLUMNS($E38:L38)+1)=0,"",OFFSET($G$179,SUM($C$2:$C38)-1,COLUMNS($E38:L38)+1))</f>
        <v xml:space="preserve"> Patrician</v>
      </c>
      <c r="M38" t="str">
        <f ca="1">IF(OFFSET($G$179,SUM($C$2:$C38)-1,COLUMNS($E38:M38)+1)=0,"",OFFSET($G$179,SUM($C$2:$C38)-1,COLUMNS($E38:M38)+1))</f>
        <v xml:space="preserve"> Emporium</v>
      </c>
      <c r="N38" t="str">
        <f ca="1">IF(OFFSET($G$179,SUM($C$2:$C38)-1,COLUMNS($E38:N38)+1)=0,"",OFFSET($G$179,SUM($C$2:$C38)-1,COLUMNS($E38:N38)+1))</f>
        <v xml:space="preserve"> Gatekeeper</v>
      </c>
      <c r="O38" t="str">
        <f ca="1">IF(OFFSET($G$179,SUM($C$2:$C38)-1,COLUMNS($E38:O38)+1)=0,"",OFFSET($G$179,SUM($C$2:$C38)-1,COLUMNS($E38:O38)+1))</f>
        <v xml:space="preserve"> Livery</v>
      </c>
      <c r="P38" t="str">
        <f ca="1">IF(OFFSET($G$179,SUM($C$2:$C38)-1,COLUMNS($E38:P38)+1)=0,"",OFFSET($G$179,SUM($C$2:$C38)-1,COLUMNS($E38:P38)+1))</f>
        <v xml:space="preserve"> Destrier</v>
      </c>
      <c r="Q38" t="str">
        <f ca="1">IF(OFFSET($G$179,SUM($C$2:$C38)-1,COLUMNS($E38:Q38)+1)=0,"",OFFSET($G$179,SUM($C$2:$C38)-1,COLUMNS($E38:Q38)+1))</f>
        <v xml:space="preserve"> Wayfarer</v>
      </c>
      <c r="R38" t="str">
        <f ca="1">IF(OFFSET($G$179,SUM($C$2:$C38)-1,COLUMNS($E38:R38)+1)=0,"",OFFSET($G$179,SUM($C$2:$C38)-1,COLUMNS($E38:R38)+1))</f>
        <v xml:space="preserve"> Forts</v>
      </c>
      <c r="S38" t="str">
        <f ca="1">IF(OFFSET($G$179,SUM($C$2:$C38)-1,COLUMNS($E38:S38)+1)=0,"",OFFSET($G$179,SUM($C$2:$C38)-1,COLUMNS($E38:S38)+1))</f>
        <v xml:space="preserve"> Tent</v>
      </c>
      <c r="T38" t="str">
        <f ca="1">IF(OFFSET($G$179,SUM($C$2:$C38)-1,COLUMNS($E38:T38)+1)=0,"",OFFSET($G$179,SUM($C$2:$C38)-1,COLUMNS($E38:T38)+1))</f>
        <v xml:space="preserve"> Garrison</v>
      </c>
      <c r="U38" t="str">
        <f ca="1">IF(OFFSET($G$179,SUM($C$2:$C38)-1,COLUMNS($E38:U38)+1)=0,"",OFFSET($G$179,SUM($C$2:$C38)-1,COLUMNS($E38:U38)+1))</f>
        <v xml:space="preserve"> Hill Fort</v>
      </c>
      <c r="V38" t="str">
        <f ca="1">IF(OFFSET($G$179,SUM($C$2:$C38)-1,COLUMNS($E38:V38)+1)=0,"",OFFSET($G$179,SUM($C$2:$C38)-1,COLUMNS($E38:V38)+1))</f>
        <v xml:space="preserve"> Stronghold</v>
      </c>
      <c r="W38" t="str">
        <f ca="1">IF(OFFSET($G$179,SUM($C$2:$C38)-1,COLUMNS($E38:W38)+1)=0,"",OFFSET($G$179,SUM($C$2:$C38)-1,COLUMNS($E38:W38)+1))</f>
        <v xml:space="preserve"> Pilgrimage</v>
      </c>
      <c r="X38" t="str">
        <f ca="1">IF(OFFSET($G$179,SUM($C$2:$C38)-1,COLUMNS($E38:X38)+1)=0,"",OFFSET($G$179,SUM($C$2:$C38)-1,COLUMNS($E38:X38)+1))</f>
        <v xml:space="preserve"> Pathfinding</v>
      </c>
      <c r="Y38" t="str">
        <f ca="1">IF(OFFSET($G$179,SUM($C$2:$C38)-1,COLUMNS($E38:Y38)+1)=0,"",OFFSET($G$179,SUM($C$2:$C38)-1,COLUMNS($E38:Y38)+1))</f>
        <v xml:space="preserve"> Battlefield</v>
      </c>
      <c r="Z38" t="str">
        <f ca="1">IF(OFFSET($G$179,SUM($C$2:$C38)-1,COLUMNS($E38:Z38)+1)=0,"",OFFSET($G$179,SUM($C$2:$C38)-1,COLUMNS($E38:Z38)+1))</f>
        <v xml:space="preserve"> Mountain Pass</v>
      </c>
      <c r="AA38" t="str">
        <f ca="1">IF(OFFSET($G$179,SUM($C$2:$C38)-1,COLUMNS($E38:AA38)+1)=0,"",OFFSET($G$179,SUM($C$2:$C38)-1,COLUMNS($E38:AA38)+1))</f>
        <v xml:space="preserve"> Fair</v>
      </c>
      <c r="AB38" t="str">
        <f ca="1">IF(OFFSET($G$179,SUM($C$2:$C38)-1,COLUMNS($E38:AB38)+1)=0,"",OFFSET($G$179,SUM($C$2:$C38)-1,COLUMNS($E38:AB38)+1))</f>
        <v/>
      </c>
      <c r="AC38" t="str">
        <f ca="1">IF(OFFSET($G$179,SUM($C$2:$C38)-1,COLUMNS($E38:AC38)+1)=0,"",OFFSET($G$179,SUM($C$2:$C38)-1,COLUMNS($E38:AC38)+1))</f>
        <v/>
      </c>
      <c r="AD38" t="str">
        <f ca="1">IF(OFFSET($G$179,SUM($C$2:$C38)-1,COLUMNS($E38:AD38)+1)=0,"",OFFSET($G$179,SUM($C$2:$C38)-1,COLUMNS($E38:AD38)+1))</f>
        <v/>
      </c>
      <c r="AE38" t="str">
        <f ca="1">IF(OFFSET($G$179,SUM($C$2:$C38)-1,COLUMNS($E38:AE38)+1)=0,"",OFFSET($G$179,SUM($C$2:$C38)-1,COLUMNS($E38:AE38)+1))</f>
        <v/>
      </c>
      <c r="AF38" t="str">
        <f ca="1">IF(OFFSET($G$179,SUM($C$2:$C38)-1,COLUMNS($E38:AF38)+1)=0,"",OFFSET($G$179,SUM($C$2:$C38)-1,COLUMNS($E38:AF38)+1))</f>
        <v/>
      </c>
      <c r="AG38" t="str">
        <f ca="1">IF(OFFSET($G$179,SUM($C$2:$C38)-1,COLUMNS($E38:AG38)+1)=0,"",OFFSET($G$179,SUM($C$2:$C38)-1,COLUMNS($E38:AG38)+1))</f>
        <v/>
      </c>
      <c r="AH38" t="str">
        <f ca="1">IF(OFFSET($G$179,SUM($C$2:$C38)-1,COLUMNS($E38:AH38)+1)=0,"",OFFSET($G$179,SUM($C$2:$C38)-1,COLUMNS($E38:AH38)+1))</f>
        <v/>
      </c>
      <c r="AI38" t="str">
        <f ca="1">IF(OFFSET($G$179,SUM($C$2:$C38)-1,COLUMNS($E38:AI38)+1)=0,"",OFFSET($G$179,SUM($C$2:$C38)-1,COLUMNS($E38:AI38)+1))</f>
        <v/>
      </c>
      <c r="AJ38" t="str">
        <f ca="1">IF(OFFSET($G$179,SUM($C$2:$C38)-1,COLUMNS($E38:AJ38)+1)=0,"",OFFSET($G$179,SUM($C$2:$C38)-1,COLUMNS($E38:AJ38)+1))</f>
        <v/>
      </c>
      <c r="AK38" t="str">
        <f ca="1">IF(OFFSET($G$179,SUM($C$2:$C38)-1,COLUMNS($E38:AK38)+1)=0,"",OFFSET($G$179,SUM($C$2:$C38)-1,COLUMNS($E38:AK38)+1))</f>
        <v/>
      </c>
      <c r="AL38" t="str">
        <f ca="1">IF(OFFSET($G$179,SUM($C$2:$C38)-1,COLUMNS($E38:AL38)+1)=0,"",OFFSET($G$179,SUM($C$2:$C38)-1,COLUMNS($E38:AL38)+1))</f>
        <v/>
      </c>
      <c r="AM38" t="str">
        <f ca="1">IF(OFFSET($G$179,SUM($C$2:$C38)-1,COLUMNS($E38:AM38)+1)=0,"",OFFSET($G$179,SUM($C$2:$C38)-1,COLUMNS($E38:AM38)+1))</f>
        <v/>
      </c>
      <c r="AN38" t="str">
        <f ca="1">IF(OFFSET($G$179,SUM($C$2:$C38)-1,COLUMNS($E38:AN38)+1)=0,"",OFFSET($G$179,SUM($C$2:$C38)-1,COLUMNS($E38:AN38)+1))</f>
        <v/>
      </c>
      <c r="AO38" t="str">
        <f ca="1">IF(OFFSET($G$179,SUM($C$2:$C38)-1,COLUMNS($E38:AO38)+1)=0,"",OFFSET($G$179,SUM($C$2:$C38)-1,COLUMNS($E38:AO38)+1))</f>
        <v/>
      </c>
      <c r="AP38" t="str">
        <f ca="1">IF(OFFSET($G$179,SUM($C$2:$C38)-1,COLUMNS($E38:AP38)+1)=0,"",OFFSET($G$179,SUM($C$2:$C38)-1,COLUMNS($E38:AP38)+1))</f>
        <v/>
      </c>
      <c r="AQ38" t="str">
        <f ca="1">IF(OFFSET($G$179,SUM($C$2:$C38)-1,COLUMNS($E38:AQ38)+1)=0,"",OFFSET($G$179,SUM($C$2:$C38)-1,COLUMNS($E38:AQ38)+1))</f>
        <v/>
      </c>
      <c r="AR38" t="str">
        <f ca="1">IF(OFFSET($G$179,SUM($C$2:$C38)-1,COLUMNS($E38:AR38)+1)=0,"",OFFSET($G$179,SUM($C$2:$C38)-1,COLUMNS($E38:AR38)+1))</f>
        <v/>
      </c>
      <c r="AS38" t="str">
        <f ca="1">IF(OFFSET($G$179,SUM($C$2:$C38)-1,COLUMNS($E38:AS38)+1)=0,"",OFFSET($G$179,SUM($C$2:$C38)-1,COLUMNS($E38:AS38)+1))</f>
        <v/>
      </c>
      <c r="AT38" t="str">
        <f ca="1">IF(OFFSET($G$179,SUM($C$2:$C38)-1,COLUMNS($E38:AT38)+1)=0,"",OFFSET($G$179,SUM($C$2:$C38)-1,COLUMNS($E38:AT38)+1))</f>
        <v/>
      </c>
      <c r="AU38" t="str">
        <f ca="1">IF(OFFSET($G$179,SUM($C$2:$C38)-1,COLUMNS($E38:AU38)+1)=0,"",OFFSET($G$179,SUM($C$2:$C38)-1,COLUMNS($E38:AU38)+1))</f>
        <v/>
      </c>
      <c r="AV38" t="str">
        <f ca="1">IF(OFFSET($G$179,SUM($C$2:$C38)-1,COLUMNS($E38:AV38)+1)=0,"",OFFSET($G$179,SUM($C$2:$C38)-1,COLUMNS($E38:AV38)+1))</f>
        <v/>
      </c>
      <c r="AW38" t="str">
        <f ca="1">IF(OFFSET($G$179,SUM($C$2:$C38)-1,COLUMNS($E38:AW38)+1)=0,"",OFFSET($G$179,SUM($C$2:$C38)-1,COLUMNS($E38:AW38)+1))</f>
        <v/>
      </c>
      <c r="AX38" t="str">
        <f ca="1">IF(OFFSET($G$179,SUM($C$2:$C38)-1,COLUMNS($E38:AX38)+1)=0,"",OFFSET($G$179,SUM($C$2:$C38)-1,COLUMNS($E38:AX38)+1))</f>
        <v/>
      </c>
      <c r="AY38" t="str">
        <f ca="1">IF(OFFSET($G$179,SUM($C$2:$C38)-1,COLUMNS($E38:AY38)+1)=0,"",OFFSET($G$179,SUM($C$2:$C38)-1,COLUMNS($E38:AY38)+1))</f>
        <v/>
      </c>
      <c r="AZ38" t="str">
        <f ca="1">IF(OFFSET($G$179,SUM($C$2:$C38)-1,COLUMNS($E38:AZ38)+1)=0,"",OFFSET($G$179,SUM($C$2:$C38)-1,COLUMNS($E38:AZ38)+1))</f>
        <v/>
      </c>
      <c r="BA38" t="str">
        <f ca="1">IF(OFFSET($G$179,SUM($C$2:$C38)-1,COLUMNS($E38:BA38)+1)=0,"",OFFSET($G$179,SUM($C$2:$C38)-1,COLUMNS($E38:BA38)+1))</f>
        <v/>
      </c>
      <c r="BB38" t="str">
        <f ca="1">IF(OFFSET($G$179,SUM($C$2:$C38)-1,COLUMNS($E38:BB38)+1)=0,"",OFFSET($G$179,SUM($C$2:$C38)-1,COLUMNS($E38:BB38)+1))</f>
        <v/>
      </c>
      <c r="BC38" t="str">
        <f ca="1">IF(OFFSET($G$179,SUM($C$2:$C38)-1,COLUMNS($E38:BC38)+1)=0,"",OFFSET($G$179,SUM($C$2:$C38)-1,COLUMNS($E38:BC38)+1))</f>
        <v/>
      </c>
      <c r="BD38" t="str">
        <f ca="1">IF(OFFSET($G$179,SUM($C$2:$C38)-1,COLUMNS($E38:BD38)+1)=0,"",OFFSET($G$179,SUM($C$2:$C38)-1,COLUMNS($E38:BD38)+1))</f>
        <v/>
      </c>
      <c r="BE38" t="str">
        <f ca="1">IF(OFFSET($G$179,SUM($C$2:$C38)-1,COLUMNS($E38:BE38)+1)=0,"",OFFSET($G$179,SUM($C$2:$C38)-1,COLUMNS($E38:BE38)+1))</f>
        <v/>
      </c>
      <c r="BF38" t="str">
        <f ca="1">IF(OFFSET($G$179,SUM($C$2:$C38)-1,COLUMNS($E38:BF38)+1)=0,"",OFFSET($G$179,SUM($C$2:$C38)-1,COLUMNS($E38:BF38)+1))</f>
        <v/>
      </c>
      <c r="BG38" t="str">
        <f ca="1">IF(OFFSET($G$179,SUM($C$2:$C38)-1,COLUMNS($E38:BG38)+1)=0,"",OFFSET($G$179,SUM($C$2:$C38)-1,COLUMNS($E38:BG38)+1))</f>
        <v/>
      </c>
      <c r="BH38" t="str">
        <f ca="1">IF(OFFSET($G$179,SUM($C$2:$C38)-1,COLUMNS($E38:BH38)+1)=0,"",OFFSET($G$179,SUM($C$2:$C38)-1,COLUMNS($E38:BH38)+1))</f>
        <v/>
      </c>
      <c r="BI38" t="str">
        <f ca="1">IF(OFFSET($G$179,SUM($C$2:$C38)-1,COLUMNS($E38:BI38)+1)=0,"",OFFSET($G$179,SUM($C$2:$C38)-1,COLUMNS($E38:BI38)+1))</f>
        <v/>
      </c>
      <c r="BJ38" t="str">
        <f ca="1">IF(OFFSET($G$179,SUM($C$2:$C38)-1,COLUMNS($E38:BJ38)+1)=0,"",OFFSET($G$179,SUM($C$2:$C38)-1,COLUMNS($E38:BJ38)+1))</f>
        <v/>
      </c>
      <c r="BK38" t="str">
        <f ca="1">IF(OFFSET($G$179,SUM($C$2:$C38)-1,COLUMNS($E38:BK38)+1)=0,"",OFFSET($G$179,SUM($C$2:$C38)-1,COLUMNS($E38:BK38)+1))</f>
        <v/>
      </c>
      <c r="BL38" t="str">
        <f ca="1">IF(OFFSET($G$179,SUM($C$2:$C38)-1,COLUMNS($E38:BL38)+1)=0,"",OFFSET($G$179,SUM($C$2:$C38)-1,COLUMNS($E38:BL38)+1))</f>
        <v/>
      </c>
      <c r="BM38" t="str">
        <f ca="1">IF(OFFSET($G$179,SUM($C$2:$C38)-1,COLUMNS($E38:BM38)+1)=0,"",OFFSET($G$179,SUM($C$2:$C38)-1,COLUMNS($E38:BM38)+1))</f>
        <v/>
      </c>
      <c r="BN38" t="str">
        <f ca="1">IF(OFFSET($G$179,SUM($C$2:$C38)-1,COLUMNS($E38:BN38)+1)=0,"",OFFSET($G$179,SUM($C$2:$C38)-1,COLUMNS($E38:BN38)+1))</f>
        <v/>
      </c>
      <c r="BO38" t="str">
        <f ca="1">IF(OFFSET($G$179,SUM($C$2:$C38)-1,COLUMNS($E38:BO38)+1)=0,"",OFFSET($G$179,SUM($C$2:$C38)-1,COLUMNS($E38:BO38)+1))</f>
        <v/>
      </c>
      <c r="BP38" t="str">
        <f ca="1">IF(OFFSET($G$179,SUM($C$2:$C38)-1,COLUMNS($E38:BP38)+1)=0,"",OFFSET($G$179,SUM($C$2:$C38)-1,COLUMNS($E38:BP38)+1))</f>
        <v/>
      </c>
      <c r="BQ38" t="str">
        <f ca="1">IF(OFFSET($G$179,SUM($C$2:$C38)-1,COLUMNS($E38:BQ38)+1)=0,"",OFFSET($G$179,SUM($C$2:$C38)-1,COLUMNS($E38:BQ38)+1))</f>
        <v/>
      </c>
      <c r="BR38" t="str">
        <f ca="1">IF(OFFSET($G$179,SUM($C$2:$C38)-1,COLUMNS($E38:BR38)+1)=0,"",OFFSET($G$179,SUM($C$2:$C38)-1,COLUMNS($E38:BR38)+1))</f>
        <v/>
      </c>
      <c r="BS38" t="str">
        <f ca="1">IF(OFFSET($G$179,SUM($C$2:$C38)-1,COLUMNS($E38:BS38)+1)=0,"",OFFSET($G$179,SUM($C$2:$C38)-1,COLUMNS($E38:BS38)+1))</f>
        <v/>
      </c>
      <c r="BT38" t="str">
        <f ca="1">IF(OFFSET($G$179,SUM($C$2:$C38)-1,COLUMNS($E38:BT38)+1)=0,"",OFFSET($G$179,SUM($C$2:$C38)-1,COLUMNS($E38:BT38)+1))</f>
        <v/>
      </c>
      <c r="BU38" t="str">
        <f ca="1">IF(OFFSET($G$179,SUM($C$2:$C38)-1,COLUMNS($E38:BU38)+1)=0,"",OFFSET($G$179,SUM($C$2:$C38)-1,COLUMNS($E38:BU38)+1))</f>
        <v/>
      </c>
      <c r="BV38" t="str">
        <f ca="1">IF(OFFSET($G$179,SUM($C$2:$C38)-1,COLUMNS($E38:BV38)+1)=0,"",OFFSET($G$179,SUM($C$2:$C38)-1,COLUMNS($E38:BV38)+1))</f>
        <v/>
      </c>
      <c r="BW38" t="str">
        <f ca="1">IF(OFFSET($G$179,SUM($C$2:$C38)-1,COLUMNS($E38:BW38)+1)=0,"",OFFSET($G$179,SUM($C$2:$C38)-1,COLUMNS($E38:BW38)+1))</f>
        <v/>
      </c>
      <c r="BX38" t="str">
        <f ca="1">IF(OFFSET($G$179,SUM($C$2:$C38)-1,COLUMNS($E38:BX38)+1)=0,"",OFFSET($G$179,SUM($C$2:$C38)-1,COLUMNS($E38:BX38)+1))</f>
        <v/>
      </c>
      <c r="BY38" t="str">
        <f ca="1">IF(OFFSET($G$179,SUM($C$2:$C38)-1,COLUMNS($E38:BY38)+1)=0,"",OFFSET($G$179,SUM($C$2:$C38)-1,COLUMNS($E38:BY38)+1))</f>
        <v/>
      </c>
      <c r="BZ38" t="str">
        <f ca="1">IF(OFFSET($G$179,SUM($C$2:$C38)-1,COLUMNS($E38:BZ38)+1)=0,"",OFFSET($G$179,SUM($C$2:$C38)-1,COLUMNS($E38:BZ38)+1))</f>
        <v/>
      </c>
    </row>
    <row r="39" spans="3:78" x14ac:dyDescent="0.25">
      <c r="C39">
        <f t="shared" si="0"/>
        <v>0</v>
      </c>
      <c r="E39" t="str">
        <f t="shared" ref="E39" ca="1" si="1261">E38</f>
        <v>Garret DeChellis</v>
      </c>
      <c r="F39" t="str">
        <f t="shared" ref="F39" ca="1" si="1262">SUBSTITUTE(SUBSTITUTE(SUBSTITUTE(SUBSTITUTE(SUBSTITUTE(LOWER(IF(LEFT(F38,3)="Box","",TRIM(F38))),"randomizer","")," ",""),"'","")," ",""),"-","")</f>
        <v>farmingvillage</v>
      </c>
      <c r="G39" t="str">
        <f t="shared" ref="G39" ca="1" si="1263">SUBSTITUTE(SUBSTITUTE(SUBSTITUTE(SUBSTITUTE(SUBSTITUTE(LOWER(IF(LEFT(G38,3)="Box","",TRIM(G38))),"randomizer","")," ",""),"'","")," ",""),"-","")</f>
        <v>nomadcamp</v>
      </c>
      <c r="H39" t="str">
        <f t="shared" ref="H39" ca="1" si="1264">SUBSTITUTE(SUBSTITUTE(SUBSTITUTE(SUBSTITUTE(SUBSTITUTE(LOWER(IF(LEFT(H38,3)="Box","",TRIM(H38))),"randomizer","")," ",""),"'","")," ",""),"-","")</f>
        <v>cauldron</v>
      </c>
      <c r="I39" t="str">
        <f t="shared" ref="I39" ca="1" si="1265">SUBSTITUTE(SUBSTITUTE(SUBSTITUTE(SUBSTITUTE(SUBSTITUTE(LOWER(IF(LEFT(I38,3)="Box","",TRIM(I38))),"randomizer","")," ",""),"'","")," ",""),"-","")</f>
        <v>souk</v>
      </c>
      <c r="J39" t="str">
        <f t="shared" ref="J39" ca="1" si="1266">SUBSTITUTE(SUBSTITUTE(SUBSTITUTE(SUBSTITUTE(SUBSTITUTE(LOWER(IF(LEFT(J38,3)="Box","",TRIM(J38))),"randomizer","")," ",""),"'","")," ",""),"-","")</f>
        <v>beggar</v>
      </c>
      <c r="K39" t="str">
        <f t="shared" ref="K39" ca="1" si="1267">SUBSTITUTE(SUBSTITUTE(SUBSTITUTE(SUBSTITUTE(SUBSTITUTE(LOWER(IF(LEFT(K38,3)="Box","",TRIM(K38))),"randomizer","")," ",""),"'","")," ",""),"-","")</f>
        <v>sirvander</v>
      </c>
      <c r="L39" t="str">
        <f t="shared" ref="L39" ca="1" si="1268">SUBSTITUTE(SUBSTITUTE(SUBSTITUTE(SUBSTITUTE(SUBSTITUTE(LOWER(IF(LEFT(L38,3)="Box","",TRIM(L38))),"randomizer","")," ",""),"'","")," ",""),"-","")</f>
        <v>patrician</v>
      </c>
      <c r="M39" t="str">
        <f t="shared" ref="M39" ca="1" si="1269">SUBSTITUTE(SUBSTITUTE(SUBSTITUTE(SUBSTITUTE(SUBSTITUTE(LOWER(IF(LEFT(M38,3)="Box","",TRIM(M38))),"randomizer","")," ",""),"'","")," ",""),"-","")</f>
        <v>emporium</v>
      </c>
      <c r="N39" t="str">
        <f t="shared" ref="N39" ca="1" si="1270">SUBSTITUTE(SUBSTITUTE(SUBSTITUTE(SUBSTITUTE(SUBSTITUTE(LOWER(IF(LEFT(N38,3)="Box","",TRIM(N38))),"randomizer","")," ",""),"'","")," ",""),"-","")</f>
        <v>gatekeeper</v>
      </c>
      <c r="O39" t="str">
        <f t="shared" ref="O39" ca="1" si="1271">SUBSTITUTE(SUBSTITUTE(SUBSTITUTE(SUBSTITUTE(SUBSTITUTE(LOWER(IF(LEFT(O38,3)="Box","",TRIM(O38))),"randomizer","")," ",""),"'","")," ",""),"-","")</f>
        <v>livery</v>
      </c>
      <c r="P39" t="str">
        <f t="shared" ref="P39" ca="1" si="1272">SUBSTITUTE(SUBSTITUTE(SUBSTITUTE(SUBSTITUTE(SUBSTITUTE(LOWER(IF(LEFT(P38,3)="Box","",TRIM(P38))),"randomizer","")," ",""),"'","")," ",""),"-","")</f>
        <v>destrier</v>
      </c>
      <c r="Q39" t="str">
        <f t="shared" ref="Q39" ca="1" si="1273">SUBSTITUTE(SUBSTITUTE(SUBSTITUTE(SUBSTITUTE(SUBSTITUTE(LOWER(IF(LEFT(Q38,3)="Box","",TRIM(Q38))),"randomizer","")," ",""),"'","")," ",""),"-","")</f>
        <v>wayfarer</v>
      </c>
      <c r="R39" t="str">
        <f t="shared" ref="R39" ca="1" si="1274">SUBSTITUTE(SUBSTITUTE(SUBSTITUTE(SUBSTITUTE(SUBSTITUTE(LOWER(IF(LEFT(R38,3)="Box","",TRIM(R38))),"randomizer","")," ",""),"'","")," ",""),"-","")</f>
        <v>forts</v>
      </c>
      <c r="S39" t="str">
        <f t="shared" ref="S39" ca="1" si="1275">SUBSTITUTE(SUBSTITUTE(SUBSTITUTE(SUBSTITUTE(SUBSTITUTE(LOWER(IF(LEFT(S38,3)="Box","",TRIM(S38))),"randomizer","")," ",""),"'","")," ",""),"-","")</f>
        <v>tent</v>
      </c>
      <c r="T39" t="str">
        <f t="shared" ref="T39" ca="1" si="1276">SUBSTITUTE(SUBSTITUTE(SUBSTITUTE(SUBSTITUTE(SUBSTITUTE(LOWER(IF(LEFT(T38,3)="Box","",TRIM(T38))),"randomizer","")," ",""),"'","")," ",""),"-","")</f>
        <v>garrison</v>
      </c>
      <c r="U39" t="str">
        <f t="shared" ref="U39" ca="1" si="1277">SUBSTITUTE(SUBSTITUTE(SUBSTITUTE(SUBSTITUTE(SUBSTITUTE(LOWER(IF(LEFT(U38,3)="Box","",TRIM(U38))),"randomizer","")," ",""),"'","")," ",""),"-","")</f>
        <v>hillfort</v>
      </c>
      <c r="V39" t="str">
        <f t="shared" ref="V39" ca="1" si="1278">SUBSTITUTE(SUBSTITUTE(SUBSTITUTE(SUBSTITUTE(SUBSTITUTE(LOWER(IF(LEFT(V38,3)="Box","",TRIM(V38))),"randomizer","")," ",""),"'","")," ",""),"-","")</f>
        <v>stronghold</v>
      </c>
      <c r="W39" t="str">
        <f t="shared" ref="W39" ca="1" si="1279">SUBSTITUTE(SUBSTITUTE(SUBSTITUTE(SUBSTITUTE(SUBSTITUTE(LOWER(IF(LEFT(W38,3)="Box","",TRIM(W38))),"randomizer","")," ",""),"'","")," ",""),"-","")</f>
        <v>pilgrimage</v>
      </c>
      <c r="X39" t="str">
        <f t="shared" ref="X39" ca="1" si="1280">SUBSTITUTE(SUBSTITUTE(SUBSTITUTE(SUBSTITUTE(SUBSTITUTE(LOWER(IF(LEFT(X38,3)="Box","",TRIM(X38))),"randomizer","")," ",""),"'","")," ",""),"-","")</f>
        <v>pathfinding</v>
      </c>
      <c r="Y39" t="str">
        <f t="shared" ref="Y39" ca="1" si="1281">SUBSTITUTE(SUBSTITUTE(SUBSTITUTE(SUBSTITUTE(SUBSTITUTE(LOWER(IF(LEFT(Y38,3)="Box","",TRIM(Y38))),"randomizer","")," ",""),"'","")," ",""),"-","")</f>
        <v>battlefield</v>
      </c>
      <c r="Z39" t="str">
        <f t="shared" ref="Z39" ca="1" si="1282">SUBSTITUTE(SUBSTITUTE(SUBSTITUTE(SUBSTITUTE(SUBSTITUTE(LOWER(IF(LEFT(Z38,3)="Box","",TRIM(Z38))),"randomizer","")," ",""),"'","")," ",""),"-","")</f>
        <v>mountainpass</v>
      </c>
      <c r="AA39" t="str">
        <f t="shared" ref="AA39" ca="1" si="1283">SUBSTITUTE(SUBSTITUTE(SUBSTITUTE(SUBSTITUTE(SUBSTITUTE(LOWER(IF(LEFT(AA38,3)="Box","",TRIM(AA38))),"randomizer","")," ",""),"'","")," ",""),"-","")</f>
        <v>fair</v>
      </c>
      <c r="AB39" t="str">
        <f t="shared" ref="AB39" ca="1" si="1284">SUBSTITUTE(SUBSTITUTE(SUBSTITUTE(SUBSTITUTE(SUBSTITUTE(LOWER(IF(LEFT(AB38,3)="Box","",TRIM(AB38))),"randomizer","")," ",""),"'","")," ",""),"-","")</f>
        <v/>
      </c>
      <c r="AC39" t="str">
        <f t="shared" ref="AC39" ca="1" si="1285">SUBSTITUTE(SUBSTITUTE(SUBSTITUTE(SUBSTITUTE(SUBSTITUTE(LOWER(IF(LEFT(AC38,3)="Box","",TRIM(AC38))),"randomizer","")," ",""),"'","")," ",""),"-","")</f>
        <v/>
      </c>
      <c r="AD39" t="str">
        <f t="shared" ref="AD39" ca="1" si="1286">SUBSTITUTE(SUBSTITUTE(SUBSTITUTE(SUBSTITUTE(SUBSTITUTE(LOWER(IF(LEFT(AD38,3)="Box","",TRIM(AD38))),"randomizer","")," ",""),"'","")," ",""),"-","")</f>
        <v/>
      </c>
      <c r="AE39" t="str">
        <f t="shared" ref="AE39" ca="1" si="1287">SUBSTITUTE(SUBSTITUTE(SUBSTITUTE(SUBSTITUTE(SUBSTITUTE(LOWER(IF(LEFT(AE38,3)="Box","",TRIM(AE38))),"randomizer","")," ",""),"'","")," ",""),"-","")</f>
        <v/>
      </c>
      <c r="AF39" t="str">
        <f t="shared" ref="AF39" ca="1" si="1288">SUBSTITUTE(SUBSTITUTE(SUBSTITUTE(SUBSTITUTE(SUBSTITUTE(LOWER(IF(LEFT(AF38,3)="Box","",TRIM(AF38))),"randomizer","")," ",""),"'","")," ",""),"-","")</f>
        <v/>
      </c>
      <c r="AG39" t="str">
        <f t="shared" ref="AG39" ca="1" si="1289">SUBSTITUTE(SUBSTITUTE(SUBSTITUTE(SUBSTITUTE(SUBSTITUTE(LOWER(IF(LEFT(AG38,3)="Box","",TRIM(AG38))),"randomizer","")," ",""),"'","")," ",""),"-","")</f>
        <v/>
      </c>
      <c r="AH39" t="str">
        <f t="shared" ref="AH39" ca="1" si="1290">SUBSTITUTE(SUBSTITUTE(SUBSTITUTE(SUBSTITUTE(SUBSTITUTE(LOWER(IF(LEFT(AH38,3)="Box","",TRIM(AH38))),"randomizer","")," ",""),"'","")," ",""),"-","")</f>
        <v/>
      </c>
      <c r="AI39" t="str">
        <f t="shared" ref="AI39" ca="1" si="1291">SUBSTITUTE(SUBSTITUTE(SUBSTITUTE(SUBSTITUTE(SUBSTITUTE(LOWER(IF(LEFT(AI38,3)="Box","",TRIM(AI38))),"randomizer","")," ",""),"'","")," ",""),"-","")</f>
        <v/>
      </c>
      <c r="AJ39" t="str">
        <f t="shared" ref="AJ39" ca="1" si="1292">SUBSTITUTE(SUBSTITUTE(SUBSTITUTE(SUBSTITUTE(SUBSTITUTE(LOWER(IF(LEFT(AJ38,3)="Box","",TRIM(AJ38))),"randomizer","")," ",""),"'","")," ",""),"-","")</f>
        <v/>
      </c>
      <c r="AK39" t="str">
        <f t="shared" ref="AK39" ca="1" si="1293">SUBSTITUTE(SUBSTITUTE(SUBSTITUTE(SUBSTITUTE(SUBSTITUTE(LOWER(IF(LEFT(AK38,3)="Box","",TRIM(AK38))),"randomizer","")," ",""),"'","")," ",""),"-","")</f>
        <v/>
      </c>
      <c r="AL39" t="str">
        <f t="shared" ref="AL39" ca="1" si="1294">SUBSTITUTE(SUBSTITUTE(SUBSTITUTE(SUBSTITUTE(SUBSTITUTE(LOWER(IF(LEFT(AL38,3)="Box","",TRIM(AL38))),"randomizer","")," ",""),"'","")," ",""),"-","")</f>
        <v/>
      </c>
      <c r="AM39" t="str">
        <f t="shared" ref="AM39" ca="1" si="1295">SUBSTITUTE(SUBSTITUTE(SUBSTITUTE(SUBSTITUTE(SUBSTITUTE(LOWER(IF(LEFT(AM38,3)="Box","",TRIM(AM38))),"randomizer","")," ",""),"'","")," ",""),"-","")</f>
        <v/>
      </c>
      <c r="AN39" t="str">
        <f t="shared" ref="AN39" ca="1" si="1296">SUBSTITUTE(SUBSTITUTE(SUBSTITUTE(SUBSTITUTE(SUBSTITUTE(LOWER(IF(LEFT(AN38,3)="Box","",TRIM(AN38))),"randomizer","")," ",""),"'","")," ",""),"-","")</f>
        <v/>
      </c>
      <c r="AO39" t="str">
        <f t="shared" ref="AO39" ca="1" si="1297">SUBSTITUTE(SUBSTITUTE(SUBSTITUTE(SUBSTITUTE(SUBSTITUTE(LOWER(IF(LEFT(AO38,3)="Box","",TRIM(AO38))),"randomizer","")," ",""),"'","")," ",""),"-","")</f>
        <v/>
      </c>
      <c r="AP39" t="str">
        <f t="shared" ref="AP39" ca="1" si="1298">SUBSTITUTE(SUBSTITUTE(SUBSTITUTE(SUBSTITUTE(SUBSTITUTE(LOWER(IF(LEFT(AP38,3)="Box","",TRIM(AP38))),"randomizer","")," ",""),"'","")," ",""),"-","")</f>
        <v/>
      </c>
      <c r="AQ39" t="str">
        <f t="shared" ref="AQ39" ca="1" si="1299">SUBSTITUTE(SUBSTITUTE(SUBSTITUTE(SUBSTITUTE(SUBSTITUTE(LOWER(IF(LEFT(AQ38,3)="Box","",TRIM(AQ38))),"randomizer","")," ",""),"'","")," ",""),"-","")</f>
        <v/>
      </c>
      <c r="AR39" t="str">
        <f t="shared" ref="AR39" ca="1" si="1300">SUBSTITUTE(SUBSTITUTE(SUBSTITUTE(SUBSTITUTE(SUBSTITUTE(LOWER(IF(LEFT(AR38,3)="Box","",TRIM(AR38))),"randomizer","")," ",""),"'","")," ",""),"-","")</f>
        <v/>
      </c>
      <c r="AS39" t="str">
        <f t="shared" ref="AS39" ca="1" si="1301">SUBSTITUTE(SUBSTITUTE(SUBSTITUTE(SUBSTITUTE(SUBSTITUTE(LOWER(IF(LEFT(AS38,3)="Box","",TRIM(AS38))),"randomizer","")," ",""),"'","")," ",""),"-","")</f>
        <v/>
      </c>
      <c r="AT39" t="str">
        <f t="shared" ref="AT39" ca="1" si="1302">SUBSTITUTE(SUBSTITUTE(SUBSTITUTE(SUBSTITUTE(SUBSTITUTE(LOWER(IF(LEFT(AT38,3)="Box","",TRIM(AT38))),"randomizer","")," ",""),"'","")," ",""),"-","")</f>
        <v/>
      </c>
      <c r="AU39" t="str">
        <f t="shared" ref="AU39" ca="1" si="1303">SUBSTITUTE(SUBSTITUTE(SUBSTITUTE(SUBSTITUTE(SUBSTITUTE(LOWER(IF(LEFT(AU38,3)="Box","",TRIM(AU38))),"randomizer","")," ",""),"'","")," ",""),"-","")</f>
        <v/>
      </c>
      <c r="AV39" t="str">
        <f t="shared" ref="AV39" ca="1" si="1304">SUBSTITUTE(SUBSTITUTE(SUBSTITUTE(SUBSTITUTE(SUBSTITUTE(LOWER(IF(LEFT(AV38,3)="Box","",TRIM(AV38))),"randomizer","")," ",""),"'","")," ",""),"-","")</f>
        <v/>
      </c>
      <c r="AW39" t="str">
        <f t="shared" ref="AW39" ca="1" si="1305">SUBSTITUTE(SUBSTITUTE(SUBSTITUTE(SUBSTITUTE(SUBSTITUTE(LOWER(IF(LEFT(AW38,3)="Box","",TRIM(AW38))),"randomizer","")," ",""),"'","")," ",""),"-","")</f>
        <v/>
      </c>
      <c r="AX39" t="str">
        <f t="shared" ref="AX39" ca="1" si="1306">SUBSTITUTE(SUBSTITUTE(SUBSTITUTE(SUBSTITUTE(SUBSTITUTE(LOWER(IF(LEFT(AX38,3)="Box","",TRIM(AX38))),"randomizer","")," ",""),"'","")," ",""),"-","")</f>
        <v/>
      </c>
      <c r="AY39" t="str">
        <f t="shared" ref="AY39" ca="1" si="1307">SUBSTITUTE(SUBSTITUTE(SUBSTITUTE(SUBSTITUTE(SUBSTITUTE(LOWER(IF(LEFT(AY38,3)="Box","",TRIM(AY38))),"randomizer","")," ",""),"'","")," ",""),"-","")</f>
        <v/>
      </c>
      <c r="AZ39" t="str">
        <f t="shared" ref="AZ39" ca="1" si="1308">SUBSTITUTE(SUBSTITUTE(SUBSTITUTE(SUBSTITUTE(SUBSTITUTE(LOWER(IF(LEFT(AZ38,3)="Box","",TRIM(AZ38))),"randomizer","")," ",""),"'","")," ",""),"-","")</f>
        <v/>
      </c>
      <c r="BA39" t="str">
        <f t="shared" ref="BA39" ca="1" si="1309">SUBSTITUTE(SUBSTITUTE(SUBSTITUTE(SUBSTITUTE(SUBSTITUTE(LOWER(IF(LEFT(BA38,3)="Box","",TRIM(BA38))),"randomizer","")," ",""),"'","")," ",""),"-","")</f>
        <v/>
      </c>
      <c r="BB39" t="str">
        <f t="shared" ref="BB39" ca="1" si="1310">SUBSTITUTE(SUBSTITUTE(SUBSTITUTE(SUBSTITUTE(SUBSTITUTE(LOWER(IF(LEFT(BB38,3)="Box","",TRIM(BB38))),"randomizer","")," ",""),"'","")," ",""),"-","")</f>
        <v/>
      </c>
      <c r="BC39" t="str">
        <f t="shared" ref="BC39" ca="1" si="1311">SUBSTITUTE(SUBSTITUTE(SUBSTITUTE(SUBSTITUTE(SUBSTITUTE(LOWER(IF(LEFT(BC38,3)="Box","",TRIM(BC38))),"randomizer","")," ",""),"'","")," ",""),"-","")</f>
        <v/>
      </c>
      <c r="BD39" t="str">
        <f t="shared" ref="BD39" ca="1" si="1312">SUBSTITUTE(SUBSTITUTE(SUBSTITUTE(SUBSTITUTE(SUBSTITUTE(LOWER(IF(LEFT(BD38,3)="Box","",TRIM(BD38))),"randomizer","")," ",""),"'","")," ",""),"-","")</f>
        <v/>
      </c>
      <c r="BE39" t="str">
        <f t="shared" ref="BE39" ca="1" si="1313">SUBSTITUTE(SUBSTITUTE(SUBSTITUTE(SUBSTITUTE(SUBSTITUTE(LOWER(IF(LEFT(BE38,3)="Box","",TRIM(BE38))),"randomizer","")," ",""),"'","")," ",""),"-","")</f>
        <v/>
      </c>
      <c r="BF39" t="str">
        <f t="shared" ref="BF39" ca="1" si="1314">SUBSTITUTE(SUBSTITUTE(SUBSTITUTE(SUBSTITUTE(SUBSTITUTE(LOWER(IF(LEFT(BF38,3)="Box","",TRIM(BF38))),"randomizer","")," ",""),"'","")," ",""),"-","")</f>
        <v/>
      </c>
      <c r="BG39" t="str">
        <f t="shared" ref="BG39" ca="1" si="1315">SUBSTITUTE(SUBSTITUTE(SUBSTITUTE(SUBSTITUTE(SUBSTITUTE(LOWER(IF(LEFT(BG38,3)="Box","",TRIM(BG38))),"randomizer","")," ",""),"'","")," ",""),"-","")</f>
        <v/>
      </c>
      <c r="BH39" t="str">
        <f t="shared" ref="BH39" ca="1" si="1316">SUBSTITUTE(SUBSTITUTE(SUBSTITUTE(SUBSTITUTE(SUBSTITUTE(LOWER(IF(LEFT(BH38,3)="Box","",TRIM(BH38))),"randomizer","")," ",""),"'","")," ",""),"-","")</f>
        <v/>
      </c>
      <c r="BI39" t="str">
        <f t="shared" ref="BI39" ca="1" si="1317">SUBSTITUTE(SUBSTITUTE(SUBSTITUTE(SUBSTITUTE(SUBSTITUTE(LOWER(IF(LEFT(BI38,3)="Box","",TRIM(BI38))),"randomizer","")," ",""),"'","")," ",""),"-","")</f>
        <v/>
      </c>
      <c r="BJ39" t="str">
        <f t="shared" ref="BJ39" ca="1" si="1318">SUBSTITUTE(SUBSTITUTE(SUBSTITUTE(SUBSTITUTE(SUBSTITUTE(LOWER(IF(LEFT(BJ38,3)="Box","",TRIM(BJ38))),"randomizer","")," ",""),"'","")," ",""),"-","")</f>
        <v/>
      </c>
      <c r="BK39" t="str">
        <f t="shared" ref="BK39" ca="1" si="1319">SUBSTITUTE(SUBSTITUTE(SUBSTITUTE(SUBSTITUTE(SUBSTITUTE(LOWER(IF(LEFT(BK38,3)="Box","",TRIM(BK38))),"randomizer","")," ",""),"'","")," ",""),"-","")</f>
        <v/>
      </c>
      <c r="BL39" t="str">
        <f t="shared" ref="BL39" ca="1" si="1320">SUBSTITUTE(SUBSTITUTE(SUBSTITUTE(SUBSTITUTE(SUBSTITUTE(LOWER(IF(LEFT(BL38,3)="Box","",TRIM(BL38))),"randomizer","")," ",""),"'","")," ",""),"-","")</f>
        <v/>
      </c>
      <c r="BM39" t="str">
        <f t="shared" ref="BM39" ca="1" si="1321">SUBSTITUTE(SUBSTITUTE(SUBSTITUTE(SUBSTITUTE(SUBSTITUTE(LOWER(IF(LEFT(BM38,3)="Box","",TRIM(BM38))),"randomizer","")," ",""),"'","")," ",""),"-","")</f>
        <v/>
      </c>
      <c r="BN39" t="str">
        <f t="shared" ref="BN39" ca="1" si="1322">SUBSTITUTE(SUBSTITUTE(SUBSTITUTE(SUBSTITUTE(SUBSTITUTE(LOWER(IF(LEFT(BN38,3)="Box","",TRIM(BN38))),"randomizer","")," ",""),"'","")," ",""),"-","")</f>
        <v/>
      </c>
      <c r="BO39" t="str">
        <f t="shared" ref="BO39" ca="1" si="1323">SUBSTITUTE(SUBSTITUTE(SUBSTITUTE(SUBSTITUTE(SUBSTITUTE(LOWER(IF(LEFT(BO38,3)="Box","",TRIM(BO38))),"randomizer","")," ",""),"'","")," ",""),"-","")</f>
        <v/>
      </c>
      <c r="BP39" t="str">
        <f t="shared" ref="BP39" ca="1" si="1324">SUBSTITUTE(SUBSTITUTE(SUBSTITUTE(SUBSTITUTE(SUBSTITUTE(LOWER(IF(LEFT(BP38,3)="Box","",TRIM(BP38))),"randomizer","")," ",""),"'","")," ",""),"-","")</f>
        <v/>
      </c>
      <c r="BQ39" t="str">
        <f t="shared" ref="BQ39" ca="1" si="1325">SUBSTITUTE(SUBSTITUTE(SUBSTITUTE(SUBSTITUTE(SUBSTITUTE(LOWER(IF(LEFT(BQ38,3)="Box","",TRIM(BQ38))),"randomizer","")," ",""),"'","")," ",""),"-","")</f>
        <v/>
      </c>
      <c r="BR39" t="str">
        <f t="shared" ref="BR39" ca="1" si="1326">SUBSTITUTE(SUBSTITUTE(SUBSTITUTE(SUBSTITUTE(SUBSTITUTE(LOWER(IF(LEFT(BR38,3)="Box","",TRIM(BR38))),"randomizer","")," ",""),"'","")," ",""),"-","")</f>
        <v/>
      </c>
      <c r="BS39" t="str">
        <f t="shared" ref="BS39" ca="1" si="1327">SUBSTITUTE(SUBSTITUTE(SUBSTITUTE(SUBSTITUTE(SUBSTITUTE(LOWER(IF(LEFT(BS38,3)="Box","",TRIM(BS38))),"randomizer","")," ",""),"'","")," ",""),"-","")</f>
        <v/>
      </c>
      <c r="BT39" t="str">
        <f t="shared" ref="BT39" ca="1" si="1328">SUBSTITUTE(SUBSTITUTE(SUBSTITUTE(SUBSTITUTE(SUBSTITUTE(LOWER(IF(LEFT(BT38,3)="Box","",TRIM(BT38))),"randomizer","")," ",""),"'","")," ",""),"-","")</f>
        <v/>
      </c>
      <c r="BU39" t="str">
        <f t="shared" ref="BU39" ca="1" si="1329">SUBSTITUTE(SUBSTITUTE(SUBSTITUTE(SUBSTITUTE(SUBSTITUTE(LOWER(IF(LEFT(BU38,3)="Box","",TRIM(BU38))),"randomizer","")," ",""),"'","")," ",""),"-","")</f>
        <v/>
      </c>
      <c r="BV39" t="str">
        <f t="shared" ref="BV39" ca="1" si="1330">SUBSTITUTE(SUBSTITUTE(SUBSTITUTE(SUBSTITUTE(SUBSTITUTE(LOWER(IF(LEFT(BV38,3)="Box","",TRIM(BV38))),"randomizer","")," ",""),"'","")," ",""),"-","")</f>
        <v/>
      </c>
      <c r="BW39" t="str">
        <f t="shared" ref="BW39" ca="1" si="1331">SUBSTITUTE(SUBSTITUTE(SUBSTITUTE(SUBSTITUTE(SUBSTITUTE(LOWER(IF(LEFT(BW38,3)="Box","",TRIM(BW38))),"randomizer","")," ",""),"'","")," ",""),"-","")</f>
        <v/>
      </c>
      <c r="BX39" t="str">
        <f t="shared" ref="BX39" ca="1" si="1332">SUBSTITUTE(SUBSTITUTE(SUBSTITUTE(SUBSTITUTE(SUBSTITUTE(LOWER(IF(LEFT(BX38,3)="Box","",TRIM(BX38))),"randomizer","")," ",""),"'","")," ",""),"-","")</f>
        <v/>
      </c>
      <c r="BY39" t="str">
        <f t="shared" ref="BY39" ca="1" si="1333">SUBSTITUTE(SUBSTITUTE(SUBSTITUTE(SUBSTITUTE(SUBSTITUTE(LOWER(IF(LEFT(BY38,3)="Box","",TRIM(BY38))),"randomizer","")," ",""),"'","")," ",""),"-","")</f>
        <v/>
      </c>
      <c r="BZ39" t="str">
        <f t="shared" ref="BZ39" ca="1" si="1334">SUBSTITUTE(SUBSTITUTE(SUBSTITUTE(SUBSTITUTE(SUBSTITUTE(LOWER(IF(LEFT(BZ38,3)="Box","",TRIM(BZ38))),"randomizer","")," ",""),"'","")," ",""),"-","")</f>
        <v/>
      </c>
    </row>
    <row r="40" spans="3:78" x14ac:dyDescent="0.25">
      <c r="C40">
        <f t="shared" si="0"/>
        <v>1</v>
      </c>
      <c r="E40" t="str">
        <f ca="1">OFFSET($G$179,SUM(C$2:C40)-1,0)</f>
        <v>Grant Hansen</v>
      </c>
      <c r="F40" t="str">
        <f ca="1">IF(OFFSET($G$179,SUM($C$2:$C40)-1,COLUMNS($E40:F40)+1)=0,"",OFFSET($G$179,SUM($C$2:$C40)-1,COLUMNS($E40:F40)+1))</f>
        <v>Box art: Renaissance</v>
      </c>
      <c r="G40" t="str">
        <f ca="1">IF(OFFSET($G$179,SUM($C$2:$C40)-1,COLUMNS($E40:G40)+1)=0,"",OFFSET($G$179,SUM($C$2:$C40)-1,COLUMNS($E40:G40)+1))</f>
        <v/>
      </c>
      <c r="H40" t="str">
        <f ca="1">IF(OFFSET($G$179,SUM($C$2:$C40)-1,COLUMNS($E40:H40)+1)=0,"",OFFSET($G$179,SUM($C$2:$C40)-1,COLUMNS($E40:H40)+1))</f>
        <v/>
      </c>
      <c r="I40" t="str">
        <f ca="1">IF(OFFSET($G$179,SUM($C$2:$C40)-1,COLUMNS($E40:I40)+1)=0,"",OFFSET($G$179,SUM($C$2:$C40)-1,COLUMNS($E40:I40)+1))</f>
        <v/>
      </c>
      <c r="J40" t="str">
        <f ca="1">IF(OFFSET($G$179,SUM($C$2:$C40)-1,COLUMNS($E40:J40)+1)=0,"",OFFSET($G$179,SUM($C$2:$C40)-1,COLUMNS($E40:J40)+1))</f>
        <v/>
      </c>
      <c r="K40" t="str">
        <f ca="1">IF(OFFSET($G$179,SUM($C$2:$C40)-1,COLUMNS($E40:K40)+1)=0,"",OFFSET($G$179,SUM($C$2:$C40)-1,COLUMNS($E40:K40)+1))</f>
        <v/>
      </c>
      <c r="L40" t="str">
        <f ca="1">IF(OFFSET($G$179,SUM($C$2:$C40)-1,COLUMNS($E40:L40)+1)=0,"",OFFSET($G$179,SUM($C$2:$C40)-1,COLUMNS($E40:L40)+1))</f>
        <v/>
      </c>
      <c r="M40" t="str">
        <f ca="1">IF(OFFSET($G$179,SUM($C$2:$C40)-1,COLUMNS($E40:M40)+1)=0,"",OFFSET($G$179,SUM($C$2:$C40)-1,COLUMNS($E40:M40)+1))</f>
        <v/>
      </c>
      <c r="N40" t="str">
        <f ca="1">IF(OFFSET($G$179,SUM($C$2:$C40)-1,COLUMNS($E40:N40)+1)=0,"",OFFSET($G$179,SUM($C$2:$C40)-1,COLUMNS($E40:N40)+1))</f>
        <v/>
      </c>
      <c r="O40" t="str">
        <f ca="1">IF(OFFSET($G$179,SUM($C$2:$C40)-1,COLUMNS($E40:O40)+1)=0,"",OFFSET($G$179,SUM($C$2:$C40)-1,COLUMNS($E40:O40)+1))</f>
        <v/>
      </c>
      <c r="P40" t="str">
        <f ca="1">IF(OFFSET($G$179,SUM($C$2:$C40)-1,COLUMNS($E40:P40)+1)=0,"",OFFSET($G$179,SUM($C$2:$C40)-1,COLUMNS($E40:P40)+1))</f>
        <v/>
      </c>
      <c r="Q40" t="str">
        <f ca="1">IF(OFFSET($G$179,SUM($C$2:$C40)-1,COLUMNS($E40:Q40)+1)=0,"",OFFSET($G$179,SUM($C$2:$C40)-1,COLUMNS($E40:Q40)+1))</f>
        <v/>
      </c>
      <c r="R40" t="str">
        <f ca="1">IF(OFFSET($G$179,SUM($C$2:$C40)-1,COLUMNS($E40:R40)+1)=0,"",OFFSET($G$179,SUM($C$2:$C40)-1,COLUMNS($E40:R40)+1))</f>
        <v/>
      </c>
      <c r="S40" t="str">
        <f ca="1">IF(OFFSET($G$179,SUM($C$2:$C40)-1,COLUMNS($E40:S40)+1)=0,"",OFFSET($G$179,SUM($C$2:$C40)-1,COLUMNS($E40:S40)+1))</f>
        <v/>
      </c>
      <c r="T40" t="str">
        <f ca="1">IF(OFFSET($G$179,SUM($C$2:$C40)-1,COLUMNS($E40:T40)+1)=0,"",OFFSET($G$179,SUM($C$2:$C40)-1,COLUMNS($E40:T40)+1))</f>
        <v/>
      </c>
      <c r="U40" t="str">
        <f ca="1">IF(OFFSET($G$179,SUM($C$2:$C40)-1,COLUMNS($E40:U40)+1)=0,"",OFFSET($G$179,SUM($C$2:$C40)-1,COLUMNS($E40:U40)+1))</f>
        <v/>
      </c>
      <c r="V40" t="str">
        <f ca="1">IF(OFFSET($G$179,SUM($C$2:$C40)-1,COLUMNS($E40:V40)+1)=0,"",OFFSET($G$179,SUM($C$2:$C40)-1,COLUMNS($E40:V40)+1))</f>
        <v/>
      </c>
      <c r="W40" t="str">
        <f ca="1">IF(OFFSET($G$179,SUM($C$2:$C40)-1,COLUMNS($E40:W40)+1)=0,"",OFFSET($G$179,SUM($C$2:$C40)-1,COLUMNS($E40:W40)+1))</f>
        <v/>
      </c>
      <c r="X40" t="str">
        <f ca="1">IF(OFFSET($G$179,SUM($C$2:$C40)-1,COLUMNS($E40:X40)+1)=0,"",OFFSET($G$179,SUM($C$2:$C40)-1,COLUMNS($E40:X40)+1))</f>
        <v/>
      </c>
      <c r="Y40" t="str">
        <f ca="1">IF(OFFSET($G$179,SUM($C$2:$C40)-1,COLUMNS($E40:Y40)+1)=0,"",OFFSET($G$179,SUM($C$2:$C40)-1,COLUMNS($E40:Y40)+1))</f>
        <v/>
      </c>
      <c r="Z40" t="str">
        <f ca="1">IF(OFFSET($G$179,SUM($C$2:$C40)-1,COLUMNS($E40:Z40)+1)=0,"",OFFSET($G$179,SUM($C$2:$C40)-1,COLUMNS($E40:Z40)+1))</f>
        <v/>
      </c>
      <c r="AA40" t="str">
        <f ca="1">IF(OFFSET($G$179,SUM($C$2:$C40)-1,COLUMNS($E40:AA40)+1)=0,"",OFFSET($G$179,SUM($C$2:$C40)-1,COLUMNS($E40:AA40)+1))</f>
        <v/>
      </c>
      <c r="AB40" t="str">
        <f ca="1">IF(OFFSET($G$179,SUM($C$2:$C40)-1,COLUMNS($E40:AB40)+1)=0,"",OFFSET($G$179,SUM($C$2:$C40)-1,COLUMNS($E40:AB40)+1))</f>
        <v/>
      </c>
      <c r="AC40" t="str">
        <f ca="1">IF(OFFSET($G$179,SUM($C$2:$C40)-1,COLUMNS($E40:AC40)+1)=0,"",OFFSET($G$179,SUM($C$2:$C40)-1,COLUMNS($E40:AC40)+1))</f>
        <v/>
      </c>
      <c r="AD40" t="str">
        <f ca="1">IF(OFFSET($G$179,SUM($C$2:$C40)-1,COLUMNS($E40:AD40)+1)=0,"",OFFSET($G$179,SUM($C$2:$C40)-1,COLUMNS($E40:AD40)+1))</f>
        <v/>
      </c>
      <c r="AE40" t="str">
        <f ca="1">IF(OFFSET($G$179,SUM($C$2:$C40)-1,COLUMNS($E40:AE40)+1)=0,"",OFFSET($G$179,SUM($C$2:$C40)-1,COLUMNS($E40:AE40)+1))</f>
        <v/>
      </c>
      <c r="AF40" t="str">
        <f ca="1">IF(OFFSET($G$179,SUM($C$2:$C40)-1,COLUMNS($E40:AF40)+1)=0,"",OFFSET($G$179,SUM($C$2:$C40)-1,COLUMNS($E40:AF40)+1))</f>
        <v/>
      </c>
      <c r="AG40" t="str">
        <f ca="1">IF(OFFSET($G$179,SUM($C$2:$C40)-1,COLUMNS($E40:AG40)+1)=0,"",OFFSET($G$179,SUM($C$2:$C40)-1,COLUMNS($E40:AG40)+1))</f>
        <v/>
      </c>
      <c r="AH40" t="str">
        <f ca="1">IF(OFFSET($G$179,SUM($C$2:$C40)-1,COLUMNS($E40:AH40)+1)=0,"",OFFSET($G$179,SUM($C$2:$C40)-1,COLUMNS($E40:AH40)+1))</f>
        <v/>
      </c>
      <c r="AI40" t="str">
        <f ca="1">IF(OFFSET($G$179,SUM($C$2:$C40)-1,COLUMNS($E40:AI40)+1)=0,"",OFFSET($G$179,SUM($C$2:$C40)-1,COLUMNS($E40:AI40)+1))</f>
        <v/>
      </c>
      <c r="AJ40" t="str">
        <f ca="1">IF(OFFSET($G$179,SUM($C$2:$C40)-1,COLUMNS($E40:AJ40)+1)=0,"",OFFSET($G$179,SUM($C$2:$C40)-1,COLUMNS($E40:AJ40)+1))</f>
        <v/>
      </c>
      <c r="AK40" t="str">
        <f ca="1">IF(OFFSET($G$179,SUM($C$2:$C40)-1,COLUMNS($E40:AK40)+1)=0,"",OFFSET($G$179,SUM($C$2:$C40)-1,COLUMNS($E40:AK40)+1))</f>
        <v/>
      </c>
      <c r="AL40" t="str">
        <f ca="1">IF(OFFSET($G$179,SUM($C$2:$C40)-1,COLUMNS($E40:AL40)+1)=0,"",OFFSET($G$179,SUM($C$2:$C40)-1,COLUMNS($E40:AL40)+1))</f>
        <v/>
      </c>
      <c r="AM40" t="str">
        <f ca="1">IF(OFFSET($G$179,SUM($C$2:$C40)-1,COLUMNS($E40:AM40)+1)=0,"",OFFSET($G$179,SUM($C$2:$C40)-1,COLUMNS($E40:AM40)+1))</f>
        <v/>
      </c>
      <c r="AN40" t="str">
        <f ca="1">IF(OFFSET($G$179,SUM($C$2:$C40)-1,COLUMNS($E40:AN40)+1)=0,"",OFFSET($G$179,SUM($C$2:$C40)-1,COLUMNS($E40:AN40)+1))</f>
        <v/>
      </c>
      <c r="AO40" t="str">
        <f ca="1">IF(OFFSET($G$179,SUM($C$2:$C40)-1,COLUMNS($E40:AO40)+1)=0,"",OFFSET($G$179,SUM($C$2:$C40)-1,COLUMNS($E40:AO40)+1))</f>
        <v/>
      </c>
      <c r="AP40" t="str">
        <f ca="1">IF(OFFSET($G$179,SUM($C$2:$C40)-1,COLUMNS($E40:AP40)+1)=0,"",OFFSET($G$179,SUM($C$2:$C40)-1,COLUMNS($E40:AP40)+1))</f>
        <v/>
      </c>
      <c r="AQ40" t="str">
        <f ca="1">IF(OFFSET($G$179,SUM($C$2:$C40)-1,COLUMNS($E40:AQ40)+1)=0,"",OFFSET($G$179,SUM($C$2:$C40)-1,COLUMNS($E40:AQ40)+1))</f>
        <v/>
      </c>
      <c r="AR40" t="str">
        <f ca="1">IF(OFFSET($G$179,SUM($C$2:$C40)-1,COLUMNS($E40:AR40)+1)=0,"",OFFSET($G$179,SUM($C$2:$C40)-1,COLUMNS($E40:AR40)+1))</f>
        <v/>
      </c>
      <c r="AS40" t="str">
        <f ca="1">IF(OFFSET($G$179,SUM($C$2:$C40)-1,COLUMNS($E40:AS40)+1)=0,"",OFFSET($G$179,SUM($C$2:$C40)-1,COLUMNS($E40:AS40)+1))</f>
        <v/>
      </c>
      <c r="AT40" t="str">
        <f ca="1">IF(OFFSET($G$179,SUM($C$2:$C40)-1,COLUMNS($E40:AT40)+1)=0,"",OFFSET($G$179,SUM($C$2:$C40)-1,COLUMNS($E40:AT40)+1))</f>
        <v/>
      </c>
      <c r="AU40" t="str">
        <f ca="1">IF(OFFSET($G$179,SUM($C$2:$C40)-1,COLUMNS($E40:AU40)+1)=0,"",OFFSET($G$179,SUM($C$2:$C40)-1,COLUMNS($E40:AU40)+1))</f>
        <v/>
      </c>
      <c r="AV40" t="str">
        <f ca="1">IF(OFFSET($G$179,SUM($C$2:$C40)-1,COLUMNS($E40:AV40)+1)=0,"",OFFSET($G$179,SUM($C$2:$C40)-1,COLUMNS($E40:AV40)+1))</f>
        <v/>
      </c>
      <c r="AW40" t="str">
        <f ca="1">IF(OFFSET($G$179,SUM($C$2:$C40)-1,COLUMNS($E40:AW40)+1)=0,"",OFFSET($G$179,SUM($C$2:$C40)-1,COLUMNS($E40:AW40)+1))</f>
        <v/>
      </c>
      <c r="AX40" t="str">
        <f ca="1">IF(OFFSET($G$179,SUM($C$2:$C40)-1,COLUMNS($E40:AX40)+1)=0,"",OFFSET($G$179,SUM($C$2:$C40)-1,COLUMNS($E40:AX40)+1))</f>
        <v/>
      </c>
      <c r="AY40" t="str">
        <f ca="1">IF(OFFSET($G$179,SUM($C$2:$C40)-1,COLUMNS($E40:AY40)+1)=0,"",OFFSET($G$179,SUM($C$2:$C40)-1,COLUMNS($E40:AY40)+1))</f>
        <v/>
      </c>
      <c r="AZ40" t="str">
        <f ca="1">IF(OFFSET($G$179,SUM($C$2:$C40)-1,COLUMNS($E40:AZ40)+1)=0,"",OFFSET($G$179,SUM($C$2:$C40)-1,COLUMNS($E40:AZ40)+1))</f>
        <v/>
      </c>
      <c r="BA40" t="str">
        <f ca="1">IF(OFFSET($G$179,SUM($C$2:$C40)-1,COLUMNS($E40:BA40)+1)=0,"",OFFSET($G$179,SUM($C$2:$C40)-1,COLUMNS($E40:BA40)+1))</f>
        <v/>
      </c>
      <c r="BB40" t="str">
        <f ca="1">IF(OFFSET($G$179,SUM($C$2:$C40)-1,COLUMNS($E40:BB40)+1)=0,"",OFFSET($G$179,SUM($C$2:$C40)-1,COLUMNS($E40:BB40)+1))</f>
        <v/>
      </c>
      <c r="BC40" t="str">
        <f ca="1">IF(OFFSET($G$179,SUM($C$2:$C40)-1,COLUMNS($E40:BC40)+1)=0,"",OFFSET($G$179,SUM($C$2:$C40)-1,COLUMNS($E40:BC40)+1))</f>
        <v/>
      </c>
      <c r="BD40" t="str">
        <f ca="1">IF(OFFSET($G$179,SUM($C$2:$C40)-1,COLUMNS($E40:BD40)+1)=0,"",OFFSET($G$179,SUM($C$2:$C40)-1,COLUMNS($E40:BD40)+1))</f>
        <v/>
      </c>
      <c r="BE40" t="str">
        <f ca="1">IF(OFFSET($G$179,SUM($C$2:$C40)-1,COLUMNS($E40:BE40)+1)=0,"",OFFSET($G$179,SUM($C$2:$C40)-1,COLUMNS($E40:BE40)+1))</f>
        <v/>
      </c>
      <c r="BF40" t="str">
        <f ca="1">IF(OFFSET($G$179,SUM($C$2:$C40)-1,COLUMNS($E40:BF40)+1)=0,"",OFFSET($G$179,SUM($C$2:$C40)-1,COLUMNS($E40:BF40)+1))</f>
        <v/>
      </c>
      <c r="BG40" t="str">
        <f ca="1">IF(OFFSET($G$179,SUM($C$2:$C40)-1,COLUMNS($E40:BG40)+1)=0,"",OFFSET($G$179,SUM($C$2:$C40)-1,COLUMNS($E40:BG40)+1))</f>
        <v/>
      </c>
      <c r="BH40" t="str">
        <f ca="1">IF(OFFSET($G$179,SUM($C$2:$C40)-1,COLUMNS($E40:BH40)+1)=0,"",OFFSET($G$179,SUM($C$2:$C40)-1,COLUMNS($E40:BH40)+1))</f>
        <v/>
      </c>
      <c r="BI40" t="str">
        <f ca="1">IF(OFFSET($G$179,SUM($C$2:$C40)-1,COLUMNS($E40:BI40)+1)=0,"",OFFSET($G$179,SUM($C$2:$C40)-1,COLUMNS($E40:BI40)+1))</f>
        <v/>
      </c>
      <c r="BJ40" t="str">
        <f ca="1">IF(OFFSET($G$179,SUM($C$2:$C40)-1,COLUMNS($E40:BJ40)+1)=0,"",OFFSET($G$179,SUM($C$2:$C40)-1,COLUMNS($E40:BJ40)+1))</f>
        <v/>
      </c>
      <c r="BK40" t="str">
        <f ca="1">IF(OFFSET($G$179,SUM($C$2:$C40)-1,COLUMNS($E40:BK40)+1)=0,"",OFFSET($G$179,SUM($C$2:$C40)-1,COLUMNS($E40:BK40)+1))</f>
        <v/>
      </c>
      <c r="BL40" t="str">
        <f ca="1">IF(OFFSET($G$179,SUM($C$2:$C40)-1,COLUMNS($E40:BL40)+1)=0,"",OFFSET($G$179,SUM($C$2:$C40)-1,COLUMNS($E40:BL40)+1))</f>
        <v/>
      </c>
      <c r="BM40" t="str">
        <f ca="1">IF(OFFSET($G$179,SUM($C$2:$C40)-1,COLUMNS($E40:BM40)+1)=0,"",OFFSET($G$179,SUM($C$2:$C40)-1,COLUMNS($E40:BM40)+1))</f>
        <v/>
      </c>
      <c r="BN40" t="str">
        <f ca="1">IF(OFFSET($G$179,SUM($C$2:$C40)-1,COLUMNS($E40:BN40)+1)=0,"",OFFSET($G$179,SUM($C$2:$C40)-1,COLUMNS($E40:BN40)+1))</f>
        <v/>
      </c>
      <c r="BO40" t="str">
        <f ca="1">IF(OFFSET($G$179,SUM($C$2:$C40)-1,COLUMNS($E40:BO40)+1)=0,"",OFFSET($G$179,SUM($C$2:$C40)-1,COLUMNS($E40:BO40)+1))</f>
        <v/>
      </c>
      <c r="BP40" t="str">
        <f ca="1">IF(OFFSET($G$179,SUM($C$2:$C40)-1,COLUMNS($E40:BP40)+1)=0,"",OFFSET($G$179,SUM($C$2:$C40)-1,COLUMNS($E40:BP40)+1))</f>
        <v/>
      </c>
      <c r="BQ40" t="str">
        <f ca="1">IF(OFFSET($G$179,SUM($C$2:$C40)-1,COLUMNS($E40:BQ40)+1)=0,"",OFFSET($G$179,SUM($C$2:$C40)-1,COLUMNS($E40:BQ40)+1))</f>
        <v/>
      </c>
      <c r="BR40" t="str">
        <f ca="1">IF(OFFSET($G$179,SUM($C$2:$C40)-1,COLUMNS($E40:BR40)+1)=0,"",OFFSET($G$179,SUM($C$2:$C40)-1,COLUMNS($E40:BR40)+1))</f>
        <v/>
      </c>
      <c r="BS40" t="str">
        <f ca="1">IF(OFFSET($G$179,SUM($C$2:$C40)-1,COLUMNS($E40:BS40)+1)=0,"",OFFSET($G$179,SUM($C$2:$C40)-1,COLUMNS($E40:BS40)+1))</f>
        <v/>
      </c>
      <c r="BT40" t="str">
        <f ca="1">IF(OFFSET($G$179,SUM($C$2:$C40)-1,COLUMNS($E40:BT40)+1)=0,"",OFFSET($G$179,SUM($C$2:$C40)-1,COLUMNS($E40:BT40)+1))</f>
        <v/>
      </c>
      <c r="BU40" t="str">
        <f ca="1">IF(OFFSET($G$179,SUM($C$2:$C40)-1,COLUMNS($E40:BU40)+1)=0,"",OFFSET($G$179,SUM($C$2:$C40)-1,COLUMNS($E40:BU40)+1))</f>
        <v/>
      </c>
      <c r="BV40" t="str">
        <f ca="1">IF(OFFSET($G$179,SUM($C$2:$C40)-1,COLUMNS($E40:BV40)+1)=0,"",OFFSET($G$179,SUM($C$2:$C40)-1,COLUMNS($E40:BV40)+1))</f>
        <v/>
      </c>
      <c r="BW40" t="str">
        <f ca="1">IF(OFFSET($G$179,SUM($C$2:$C40)-1,COLUMNS($E40:BW40)+1)=0,"",OFFSET($G$179,SUM($C$2:$C40)-1,COLUMNS($E40:BW40)+1))</f>
        <v/>
      </c>
      <c r="BX40" t="str">
        <f ca="1">IF(OFFSET($G$179,SUM($C$2:$C40)-1,COLUMNS($E40:BX40)+1)=0,"",OFFSET($G$179,SUM($C$2:$C40)-1,COLUMNS($E40:BX40)+1))</f>
        <v/>
      </c>
      <c r="BY40" t="str">
        <f ca="1">IF(OFFSET($G$179,SUM($C$2:$C40)-1,COLUMNS($E40:BY40)+1)=0,"",OFFSET($G$179,SUM($C$2:$C40)-1,COLUMNS($E40:BY40)+1))</f>
        <v/>
      </c>
      <c r="BZ40" t="str">
        <f ca="1">IF(OFFSET($G$179,SUM($C$2:$C40)-1,COLUMNS($E40:BZ40)+1)=0,"",OFFSET($G$179,SUM($C$2:$C40)-1,COLUMNS($E40:BZ40)+1))</f>
        <v/>
      </c>
    </row>
    <row r="41" spans="3:78" x14ac:dyDescent="0.25">
      <c r="C41">
        <f t="shared" si="0"/>
        <v>0</v>
      </c>
      <c r="E41" t="str">
        <f t="shared" ref="E41" ca="1" si="1335">E40</f>
        <v>Grant Hansen</v>
      </c>
      <c r="F41" t="str">
        <f t="shared" ref="F41" ca="1" si="1336">SUBSTITUTE(SUBSTITUTE(SUBSTITUTE(SUBSTITUTE(SUBSTITUTE(LOWER(IF(LEFT(F40,3)="Box","",TRIM(F40))),"randomizer","")," ",""),"'","")," ",""),"-","")</f>
        <v/>
      </c>
      <c r="G41" t="str">
        <f t="shared" ref="G41" ca="1" si="1337">SUBSTITUTE(SUBSTITUTE(SUBSTITUTE(SUBSTITUTE(SUBSTITUTE(LOWER(IF(LEFT(G40,3)="Box","",TRIM(G40))),"randomizer","")," ",""),"'","")," ",""),"-","")</f>
        <v/>
      </c>
      <c r="H41" t="str">
        <f t="shared" ref="H41" ca="1" si="1338">SUBSTITUTE(SUBSTITUTE(SUBSTITUTE(SUBSTITUTE(SUBSTITUTE(LOWER(IF(LEFT(H40,3)="Box","",TRIM(H40))),"randomizer","")," ",""),"'","")," ",""),"-","")</f>
        <v/>
      </c>
      <c r="I41" t="str">
        <f t="shared" ref="I41" ca="1" si="1339">SUBSTITUTE(SUBSTITUTE(SUBSTITUTE(SUBSTITUTE(SUBSTITUTE(LOWER(IF(LEFT(I40,3)="Box","",TRIM(I40))),"randomizer","")," ",""),"'","")," ",""),"-","")</f>
        <v/>
      </c>
      <c r="J41" t="str">
        <f t="shared" ref="J41" ca="1" si="1340">SUBSTITUTE(SUBSTITUTE(SUBSTITUTE(SUBSTITUTE(SUBSTITUTE(LOWER(IF(LEFT(J40,3)="Box","",TRIM(J40))),"randomizer","")," ",""),"'","")," ",""),"-","")</f>
        <v/>
      </c>
      <c r="K41" t="str">
        <f t="shared" ref="K41" ca="1" si="1341">SUBSTITUTE(SUBSTITUTE(SUBSTITUTE(SUBSTITUTE(SUBSTITUTE(LOWER(IF(LEFT(K40,3)="Box","",TRIM(K40))),"randomizer","")," ",""),"'","")," ",""),"-","")</f>
        <v/>
      </c>
      <c r="L41" t="str">
        <f t="shared" ref="L41" ca="1" si="1342">SUBSTITUTE(SUBSTITUTE(SUBSTITUTE(SUBSTITUTE(SUBSTITUTE(LOWER(IF(LEFT(L40,3)="Box","",TRIM(L40))),"randomizer","")," ",""),"'","")," ",""),"-","")</f>
        <v/>
      </c>
      <c r="M41" t="str">
        <f t="shared" ref="M41" ca="1" si="1343">SUBSTITUTE(SUBSTITUTE(SUBSTITUTE(SUBSTITUTE(SUBSTITUTE(LOWER(IF(LEFT(M40,3)="Box","",TRIM(M40))),"randomizer","")," ",""),"'","")," ",""),"-","")</f>
        <v/>
      </c>
      <c r="N41" t="str">
        <f t="shared" ref="N41" ca="1" si="1344">SUBSTITUTE(SUBSTITUTE(SUBSTITUTE(SUBSTITUTE(SUBSTITUTE(LOWER(IF(LEFT(N40,3)="Box","",TRIM(N40))),"randomizer","")," ",""),"'","")," ",""),"-","")</f>
        <v/>
      </c>
      <c r="O41" t="str">
        <f t="shared" ref="O41" ca="1" si="1345">SUBSTITUTE(SUBSTITUTE(SUBSTITUTE(SUBSTITUTE(SUBSTITUTE(LOWER(IF(LEFT(O40,3)="Box","",TRIM(O40))),"randomizer","")," ",""),"'","")," ",""),"-","")</f>
        <v/>
      </c>
      <c r="P41" t="str">
        <f t="shared" ref="P41" ca="1" si="1346">SUBSTITUTE(SUBSTITUTE(SUBSTITUTE(SUBSTITUTE(SUBSTITUTE(LOWER(IF(LEFT(P40,3)="Box","",TRIM(P40))),"randomizer","")," ",""),"'","")," ",""),"-","")</f>
        <v/>
      </c>
      <c r="Q41" t="str">
        <f t="shared" ref="Q41" ca="1" si="1347">SUBSTITUTE(SUBSTITUTE(SUBSTITUTE(SUBSTITUTE(SUBSTITUTE(LOWER(IF(LEFT(Q40,3)="Box","",TRIM(Q40))),"randomizer","")," ",""),"'","")," ",""),"-","")</f>
        <v/>
      </c>
      <c r="R41" t="str">
        <f t="shared" ref="R41" ca="1" si="1348">SUBSTITUTE(SUBSTITUTE(SUBSTITUTE(SUBSTITUTE(SUBSTITUTE(LOWER(IF(LEFT(R40,3)="Box","",TRIM(R40))),"randomizer","")," ",""),"'","")," ",""),"-","")</f>
        <v/>
      </c>
      <c r="S41" t="str">
        <f t="shared" ref="S41" ca="1" si="1349">SUBSTITUTE(SUBSTITUTE(SUBSTITUTE(SUBSTITUTE(SUBSTITUTE(LOWER(IF(LEFT(S40,3)="Box","",TRIM(S40))),"randomizer","")," ",""),"'","")," ",""),"-","")</f>
        <v/>
      </c>
      <c r="T41" t="str">
        <f t="shared" ref="T41" ca="1" si="1350">SUBSTITUTE(SUBSTITUTE(SUBSTITUTE(SUBSTITUTE(SUBSTITUTE(LOWER(IF(LEFT(T40,3)="Box","",TRIM(T40))),"randomizer","")," ",""),"'","")," ",""),"-","")</f>
        <v/>
      </c>
      <c r="U41" t="str">
        <f t="shared" ref="U41" ca="1" si="1351">SUBSTITUTE(SUBSTITUTE(SUBSTITUTE(SUBSTITUTE(SUBSTITUTE(LOWER(IF(LEFT(U40,3)="Box","",TRIM(U40))),"randomizer","")," ",""),"'","")," ",""),"-","")</f>
        <v/>
      </c>
      <c r="V41" t="str">
        <f t="shared" ref="V41" ca="1" si="1352">SUBSTITUTE(SUBSTITUTE(SUBSTITUTE(SUBSTITUTE(SUBSTITUTE(LOWER(IF(LEFT(V40,3)="Box","",TRIM(V40))),"randomizer","")," ",""),"'","")," ",""),"-","")</f>
        <v/>
      </c>
      <c r="W41" t="str">
        <f t="shared" ref="W41" ca="1" si="1353">SUBSTITUTE(SUBSTITUTE(SUBSTITUTE(SUBSTITUTE(SUBSTITUTE(LOWER(IF(LEFT(W40,3)="Box","",TRIM(W40))),"randomizer","")," ",""),"'","")," ",""),"-","")</f>
        <v/>
      </c>
      <c r="X41" t="str">
        <f t="shared" ref="X41" ca="1" si="1354">SUBSTITUTE(SUBSTITUTE(SUBSTITUTE(SUBSTITUTE(SUBSTITUTE(LOWER(IF(LEFT(X40,3)="Box","",TRIM(X40))),"randomizer","")," ",""),"'","")," ",""),"-","")</f>
        <v/>
      </c>
      <c r="Y41" t="str">
        <f t="shared" ref="Y41" ca="1" si="1355">SUBSTITUTE(SUBSTITUTE(SUBSTITUTE(SUBSTITUTE(SUBSTITUTE(LOWER(IF(LEFT(Y40,3)="Box","",TRIM(Y40))),"randomizer","")," ",""),"'","")," ",""),"-","")</f>
        <v/>
      </c>
      <c r="Z41" t="str">
        <f t="shared" ref="Z41" ca="1" si="1356">SUBSTITUTE(SUBSTITUTE(SUBSTITUTE(SUBSTITUTE(SUBSTITUTE(LOWER(IF(LEFT(Z40,3)="Box","",TRIM(Z40))),"randomizer","")," ",""),"'","")," ",""),"-","")</f>
        <v/>
      </c>
      <c r="AA41" t="str">
        <f t="shared" ref="AA41" ca="1" si="1357">SUBSTITUTE(SUBSTITUTE(SUBSTITUTE(SUBSTITUTE(SUBSTITUTE(LOWER(IF(LEFT(AA40,3)="Box","",TRIM(AA40))),"randomizer","")," ",""),"'","")," ",""),"-","")</f>
        <v/>
      </c>
      <c r="AB41" t="str">
        <f t="shared" ref="AB41" ca="1" si="1358">SUBSTITUTE(SUBSTITUTE(SUBSTITUTE(SUBSTITUTE(SUBSTITUTE(LOWER(IF(LEFT(AB40,3)="Box","",TRIM(AB40))),"randomizer","")," ",""),"'","")," ",""),"-","")</f>
        <v/>
      </c>
      <c r="AC41" t="str">
        <f t="shared" ref="AC41" ca="1" si="1359">SUBSTITUTE(SUBSTITUTE(SUBSTITUTE(SUBSTITUTE(SUBSTITUTE(LOWER(IF(LEFT(AC40,3)="Box","",TRIM(AC40))),"randomizer","")," ",""),"'","")," ",""),"-","")</f>
        <v/>
      </c>
      <c r="AD41" t="str">
        <f t="shared" ref="AD41" ca="1" si="1360">SUBSTITUTE(SUBSTITUTE(SUBSTITUTE(SUBSTITUTE(SUBSTITUTE(LOWER(IF(LEFT(AD40,3)="Box","",TRIM(AD40))),"randomizer","")," ",""),"'","")," ",""),"-","")</f>
        <v/>
      </c>
      <c r="AE41" t="str">
        <f t="shared" ref="AE41" ca="1" si="1361">SUBSTITUTE(SUBSTITUTE(SUBSTITUTE(SUBSTITUTE(SUBSTITUTE(LOWER(IF(LEFT(AE40,3)="Box","",TRIM(AE40))),"randomizer","")," ",""),"'","")," ",""),"-","")</f>
        <v/>
      </c>
      <c r="AF41" t="str">
        <f t="shared" ref="AF41" ca="1" si="1362">SUBSTITUTE(SUBSTITUTE(SUBSTITUTE(SUBSTITUTE(SUBSTITUTE(LOWER(IF(LEFT(AF40,3)="Box","",TRIM(AF40))),"randomizer","")," ",""),"'","")," ",""),"-","")</f>
        <v/>
      </c>
      <c r="AG41" t="str">
        <f t="shared" ref="AG41" ca="1" si="1363">SUBSTITUTE(SUBSTITUTE(SUBSTITUTE(SUBSTITUTE(SUBSTITUTE(LOWER(IF(LEFT(AG40,3)="Box","",TRIM(AG40))),"randomizer","")," ",""),"'","")," ",""),"-","")</f>
        <v/>
      </c>
      <c r="AH41" t="str">
        <f t="shared" ref="AH41" ca="1" si="1364">SUBSTITUTE(SUBSTITUTE(SUBSTITUTE(SUBSTITUTE(SUBSTITUTE(LOWER(IF(LEFT(AH40,3)="Box","",TRIM(AH40))),"randomizer","")," ",""),"'","")," ",""),"-","")</f>
        <v/>
      </c>
      <c r="AI41" t="str">
        <f t="shared" ref="AI41" ca="1" si="1365">SUBSTITUTE(SUBSTITUTE(SUBSTITUTE(SUBSTITUTE(SUBSTITUTE(LOWER(IF(LEFT(AI40,3)="Box","",TRIM(AI40))),"randomizer","")," ",""),"'","")," ",""),"-","")</f>
        <v/>
      </c>
      <c r="AJ41" t="str">
        <f t="shared" ref="AJ41" ca="1" si="1366">SUBSTITUTE(SUBSTITUTE(SUBSTITUTE(SUBSTITUTE(SUBSTITUTE(LOWER(IF(LEFT(AJ40,3)="Box","",TRIM(AJ40))),"randomizer","")," ",""),"'","")," ",""),"-","")</f>
        <v/>
      </c>
      <c r="AK41" t="str">
        <f t="shared" ref="AK41" ca="1" si="1367">SUBSTITUTE(SUBSTITUTE(SUBSTITUTE(SUBSTITUTE(SUBSTITUTE(LOWER(IF(LEFT(AK40,3)="Box","",TRIM(AK40))),"randomizer","")," ",""),"'","")," ",""),"-","")</f>
        <v/>
      </c>
      <c r="AL41" t="str">
        <f t="shared" ref="AL41" ca="1" si="1368">SUBSTITUTE(SUBSTITUTE(SUBSTITUTE(SUBSTITUTE(SUBSTITUTE(LOWER(IF(LEFT(AL40,3)="Box","",TRIM(AL40))),"randomizer","")," ",""),"'","")," ",""),"-","")</f>
        <v/>
      </c>
      <c r="AM41" t="str">
        <f t="shared" ref="AM41" ca="1" si="1369">SUBSTITUTE(SUBSTITUTE(SUBSTITUTE(SUBSTITUTE(SUBSTITUTE(LOWER(IF(LEFT(AM40,3)="Box","",TRIM(AM40))),"randomizer","")," ",""),"'","")," ",""),"-","")</f>
        <v/>
      </c>
      <c r="AN41" t="str">
        <f t="shared" ref="AN41" ca="1" si="1370">SUBSTITUTE(SUBSTITUTE(SUBSTITUTE(SUBSTITUTE(SUBSTITUTE(LOWER(IF(LEFT(AN40,3)="Box","",TRIM(AN40))),"randomizer","")," ",""),"'","")," ",""),"-","")</f>
        <v/>
      </c>
      <c r="AO41" t="str">
        <f t="shared" ref="AO41" ca="1" si="1371">SUBSTITUTE(SUBSTITUTE(SUBSTITUTE(SUBSTITUTE(SUBSTITUTE(LOWER(IF(LEFT(AO40,3)="Box","",TRIM(AO40))),"randomizer","")," ",""),"'","")," ",""),"-","")</f>
        <v/>
      </c>
      <c r="AP41" t="str">
        <f t="shared" ref="AP41" ca="1" si="1372">SUBSTITUTE(SUBSTITUTE(SUBSTITUTE(SUBSTITUTE(SUBSTITUTE(LOWER(IF(LEFT(AP40,3)="Box","",TRIM(AP40))),"randomizer","")," ",""),"'","")," ",""),"-","")</f>
        <v/>
      </c>
      <c r="AQ41" t="str">
        <f t="shared" ref="AQ41" ca="1" si="1373">SUBSTITUTE(SUBSTITUTE(SUBSTITUTE(SUBSTITUTE(SUBSTITUTE(LOWER(IF(LEFT(AQ40,3)="Box","",TRIM(AQ40))),"randomizer","")," ",""),"'","")," ",""),"-","")</f>
        <v/>
      </c>
      <c r="AR41" t="str">
        <f t="shared" ref="AR41" ca="1" si="1374">SUBSTITUTE(SUBSTITUTE(SUBSTITUTE(SUBSTITUTE(SUBSTITUTE(LOWER(IF(LEFT(AR40,3)="Box","",TRIM(AR40))),"randomizer","")," ",""),"'","")," ",""),"-","")</f>
        <v/>
      </c>
      <c r="AS41" t="str">
        <f t="shared" ref="AS41" ca="1" si="1375">SUBSTITUTE(SUBSTITUTE(SUBSTITUTE(SUBSTITUTE(SUBSTITUTE(LOWER(IF(LEFT(AS40,3)="Box","",TRIM(AS40))),"randomizer","")," ",""),"'","")," ",""),"-","")</f>
        <v/>
      </c>
      <c r="AT41" t="str">
        <f t="shared" ref="AT41" ca="1" si="1376">SUBSTITUTE(SUBSTITUTE(SUBSTITUTE(SUBSTITUTE(SUBSTITUTE(LOWER(IF(LEFT(AT40,3)="Box","",TRIM(AT40))),"randomizer","")," ",""),"'","")," ",""),"-","")</f>
        <v/>
      </c>
      <c r="AU41" t="str">
        <f t="shared" ref="AU41" ca="1" si="1377">SUBSTITUTE(SUBSTITUTE(SUBSTITUTE(SUBSTITUTE(SUBSTITUTE(LOWER(IF(LEFT(AU40,3)="Box","",TRIM(AU40))),"randomizer","")," ",""),"'","")," ",""),"-","")</f>
        <v/>
      </c>
      <c r="AV41" t="str">
        <f t="shared" ref="AV41" ca="1" si="1378">SUBSTITUTE(SUBSTITUTE(SUBSTITUTE(SUBSTITUTE(SUBSTITUTE(LOWER(IF(LEFT(AV40,3)="Box","",TRIM(AV40))),"randomizer","")," ",""),"'","")," ",""),"-","")</f>
        <v/>
      </c>
      <c r="AW41" t="str">
        <f t="shared" ref="AW41" ca="1" si="1379">SUBSTITUTE(SUBSTITUTE(SUBSTITUTE(SUBSTITUTE(SUBSTITUTE(LOWER(IF(LEFT(AW40,3)="Box","",TRIM(AW40))),"randomizer","")," ",""),"'","")," ",""),"-","")</f>
        <v/>
      </c>
      <c r="AX41" t="str">
        <f t="shared" ref="AX41" ca="1" si="1380">SUBSTITUTE(SUBSTITUTE(SUBSTITUTE(SUBSTITUTE(SUBSTITUTE(LOWER(IF(LEFT(AX40,3)="Box","",TRIM(AX40))),"randomizer","")," ",""),"'","")," ",""),"-","")</f>
        <v/>
      </c>
      <c r="AY41" t="str">
        <f t="shared" ref="AY41" ca="1" si="1381">SUBSTITUTE(SUBSTITUTE(SUBSTITUTE(SUBSTITUTE(SUBSTITUTE(LOWER(IF(LEFT(AY40,3)="Box","",TRIM(AY40))),"randomizer","")," ",""),"'","")," ",""),"-","")</f>
        <v/>
      </c>
      <c r="AZ41" t="str">
        <f t="shared" ref="AZ41" ca="1" si="1382">SUBSTITUTE(SUBSTITUTE(SUBSTITUTE(SUBSTITUTE(SUBSTITUTE(LOWER(IF(LEFT(AZ40,3)="Box","",TRIM(AZ40))),"randomizer","")," ",""),"'","")," ",""),"-","")</f>
        <v/>
      </c>
      <c r="BA41" t="str">
        <f t="shared" ref="BA41" ca="1" si="1383">SUBSTITUTE(SUBSTITUTE(SUBSTITUTE(SUBSTITUTE(SUBSTITUTE(LOWER(IF(LEFT(BA40,3)="Box","",TRIM(BA40))),"randomizer","")," ",""),"'","")," ",""),"-","")</f>
        <v/>
      </c>
      <c r="BB41" t="str">
        <f t="shared" ref="BB41" ca="1" si="1384">SUBSTITUTE(SUBSTITUTE(SUBSTITUTE(SUBSTITUTE(SUBSTITUTE(LOWER(IF(LEFT(BB40,3)="Box","",TRIM(BB40))),"randomizer","")," ",""),"'","")," ",""),"-","")</f>
        <v/>
      </c>
      <c r="BC41" t="str">
        <f t="shared" ref="BC41" ca="1" si="1385">SUBSTITUTE(SUBSTITUTE(SUBSTITUTE(SUBSTITUTE(SUBSTITUTE(LOWER(IF(LEFT(BC40,3)="Box","",TRIM(BC40))),"randomizer","")," ",""),"'","")," ",""),"-","")</f>
        <v/>
      </c>
      <c r="BD41" t="str">
        <f t="shared" ref="BD41" ca="1" si="1386">SUBSTITUTE(SUBSTITUTE(SUBSTITUTE(SUBSTITUTE(SUBSTITUTE(LOWER(IF(LEFT(BD40,3)="Box","",TRIM(BD40))),"randomizer","")," ",""),"'","")," ",""),"-","")</f>
        <v/>
      </c>
      <c r="BE41" t="str">
        <f t="shared" ref="BE41" ca="1" si="1387">SUBSTITUTE(SUBSTITUTE(SUBSTITUTE(SUBSTITUTE(SUBSTITUTE(LOWER(IF(LEFT(BE40,3)="Box","",TRIM(BE40))),"randomizer","")," ",""),"'","")," ",""),"-","")</f>
        <v/>
      </c>
      <c r="BF41" t="str">
        <f t="shared" ref="BF41" ca="1" si="1388">SUBSTITUTE(SUBSTITUTE(SUBSTITUTE(SUBSTITUTE(SUBSTITUTE(LOWER(IF(LEFT(BF40,3)="Box","",TRIM(BF40))),"randomizer","")," ",""),"'","")," ",""),"-","")</f>
        <v/>
      </c>
      <c r="BG41" t="str">
        <f t="shared" ref="BG41" ca="1" si="1389">SUBSTITUTE(SUBSTITUTE(SUBSTITUTE(SUBSTITUTE(SUBSTITUTE(LOWER(IF(LEFT(BG40,3)="Box","",TRIM(BG40))),"randomizer","")," ",""),"'","")," ",""),"-","")</f>
        <v/>
      </c>
      <c r="BH41" t="str">
        <f t="shared" ref="BH41" ca="1" si="1390">SUBSTITUTE(SUBSTITUTE(SUBSTITUTE(SUBSTITUTE(SUBSTITUTE(LOWER(IF(LEFT(BH40,3)="Box","",TRIM(BH40))),"randomizer","")," ",""),"'","")," ",""),"-","")</f>
        <v/>
      </c>
      <c r="BI41" t="str">
        <f t="shared" ref="BI41" ca="1" si="1391">SUBSTITUTE(SUBSTITUTE(SUBSTITUTE(SUBSTITUTE(SUBSTITUTE(LOWER(IF(LEFT(BI40,3)="Box","",TRIM(BI40))),"randomizer","")," ",""),"'","")," ",""),"-","")</f>
        <v/>
      </c>
      <c r="BJ41" t="str">
        <f t="shared" ref="BJ41" ca="1" si="1392">SUBSTITUTE(SUBSTITUTE(SUBSTITUTE(SUBSTITUTE(SUBSTITUTE(LOWER(IF(LEFT(BJ40,3)="Box","",TRIM(BJ40))),"randomizer","")," ",""),"'","")," ",""),"-","")</f>
        <v/>
      </c>
      <c r="BK41" t="str">
        <f t="shared" ref="BK41" ca="1" si="1393">SUBSTITUTE(SUBSTITUTE(SUBSTITUTE(SUBSTITUTE(SUBSTITUTE(LOWER(IF(LEFT(BK40,3)="Box","",TRIM(BK40))),"randomizer","")," ",""),"'","")," ",""),"-","")</f>
        <v/>
      </c>
      <c r="BL41" t="str">
        <f t="shared" ref="BL41" ca="1" si="1394">SUBSTITUTE(SUBSTITUTE(SUBSTITUTE(SUBSTITUTE(SUBSTITUTE(LOWER(IF(LEFT(BL40,3)="Box","",TRIM(BL40))),"randomizer","")," ",""),"'","")," ",""),"-","")</f>
        <v/>
      </c>
      <c r="BM41" t="str">
        <f t="shared" ref="BM41" ca="1" si="1395">SUBSTITUTE(SUBSTITUTE(SUBSTITUTE(SUBSTITUTE(SUBSTITUTE(LOWER(IF(LEFT(BM40,3)="Box","",TRIM(BM40))),"randomizer","")," ",""),"'","")," ",""),"-","")</f>
        <v/>
      </c>
      <c r="BN41" t="str">
        <f t="shared" ref="BN41" ca="1" si="1396">SUBSTITUTE(SUBSTITUTE(SUBSTITUTE(SUBSTITUTE(SUBSTITUTE(LOWER(IF(LEFT(BN40,3)="Box","",TRIM(BN40))),"randomizer","")," ",""),"'","")," ",""),"-","")</f>
        <v/>
      </c>
      <c r="BO41" t="str">
        <f t="shared" ref="BO41" ca="1" si="1397">SUBSTITUTE(SUBSTITUTE(SUBSTITUTE(SUBSTITUTE(SUBSTITUTE(LOWER(IF(LEFT(BO40,3)="Box","",TRIM(BO40))),"randomizer","")," ",""),"'","")," ",""),"-","")</f>
        <v/>
      </c>
      <c r="BP41" t="str">
        <f t="shared" ref="BP41" ca="1" si="1398">SUBSTITUTE(SUBSTITUTE(SUBSTITUTE(SUBSTITUTE(SUBSTITUTE(LOWER(IF(LEFT(BP40,3)="Box","",TRIM(BP40))),"randomizer","")," ",""),"'","")," ",""),"-","")</f>
        <v/>
      </c>
      <c r="BQ41" t="str">
        <f t="shared" ref="BQ41" ca="1" si="1399">SUBSTITUTE(SUBSTITUTE(SUBSTITUTE(SUBSTITUTE(SUBSTITUTE(LOWER(IF(LEFT(BQ40,3)="Box","",TRIM(BQ40))),"randomizer","")," ",""),"'","")," ",""),"-","")</f>
        <v/>
      </c>
      <c r="BR41" t="str">
        <f t="shared" ref="BR41" ca="1" si="1400">SUBSTITUTE(SUBSTITUTE(SUBSTITUTE(SUBSTITUTE(SUBSTITUTE(LOWER(IF(LEFT(BR40,3)="Box","",TRIM(BR40))),"randomizer","")," ",""),"'","")," ",""),"-","")</f>
        <v/>
      </c>
      <c r="BS41" t="str">
        <f t="shared" ref="BS41" ca="1" si="1401">SUBSTITUTE(SUBSTITUTE(SUBSTITUTE(SUBSTITUTE(SUBSTITUTE(LOWER(IF(LEFT(BS40,3)="Box","",TRIM(BS40))),"randomizer","")," ",""),"'","")," ",""),"-","")</f>
        <v/>
      </c>
      <c r="BT41" t="str">
        <f t="shared" ref="BT41" ca="1" si="1402">SUBSTITUTE(SUBSTITUTE(SUBSTITUTE(SUBSTITUTE(SUBSTITUTE(LOWER(IF(LEFT(BT40,3)="Box","",TRIM(BT40))),"randomizer","")," ",""),"'","")," ",""),"-","")</f>
        <v/>
      </c>
      <c r="BU41" t="str">
        <f t="shared" ref="BU41" ca="1" si="1403">SUBSTITUTE(SUBSTITUTE(SUBSTITUTE(SUBSTITUTE(SUBSTITUTE(LOWER(IF(LEFT(BU40,3)="Box","",TRIM(BU40))),"randomizer","")," ",""),"'","")," ",""),"-","")</f>
        <v/>
      </c>
      <c r="BV41" t="str">
        <f t="shared" ref="BV41" ca="1" si="1404">SUBSTITUTE(SUBSTITUTE(SUBSTITUTE(SUBSTITUTE(SUBSTITUTE(LOWER(IF(LEFT(BV40,3)="Box","",TRIM(BV40))),"randomizer","")," ",""),"'","")," ",""),"-","")</f>
        <v/>
      </c>
      <c r="BW41" t="str">
        <f t="shared" ref="BW41" ca="1" si="1405">SUBSTITUTE(SUBSTITUTE(SUBSTITUTE(SUBSTITUTE(SUBSTITUTE(LOWER(IF(LEFT(BW40,3)="Box","",TRIM(BW40))),"randomizer","")," ",""),"'","")," ",""),"-","")</f>
        <v/>
      </c>
      <c r="BX41" t="str">
        <f t="shared" ref="BX41" ca="1" si="1406">SUBSTITUTE(SUBSTITUTE(SUBSTITUTE(SUBSTITUTE(SUBSTITUTE(LOWER(IF(LEFT(BX40,3)="Box","",TRIM(BX40))),"randomizer","")," ",""),"'","")," ",""),"-","")</f>
        <v/>
      </c>
      <c r="BY41" t="str">
        <f t="shared" ref="BY41" ca="1" si="1407">SUBSTITUTE(SUBSTITUTE(SUBSTITUTE(SUBSTITUTE(SUBSTITUTE(LOWER(IF(LEFT(BY40,3)="Box","",TRIM(BY40))),"randomizer","")," ",""),"'","")," ",""),"-","")</f>
        <v/>
      </c>
      <c r="BZ41" t="str">
        <f t="shared" ref="BZ41" ca="1" si="1408">SUBSTITUTE(SUBSTITUTE(SUBSTITUTE(SUBSTITUTE(SUBSTITUTE(LOWER(IF(LEFT(BZ40,3)="Box","",TRIM(BZ40))),"randomizer","")," ",""),"'","")," ",""),"-","")</f>
        <v/>
      </c>
    </row>
    <row r="42" spans="3:78" x14ac:dyDescent="0.25">
      <c r="C42">
        <f t="shared" si="0"/>
        <v>1</v>
      </c>
      <c r="E42" t="str">
        <f ca="1">OFFSET($G$179,SUM(C$2:C42)-1,0)</f>
        <v>Grant Hansen</v>
      </c>
      <c r="F42" t="str">
        <f ca="1">IF(OFFSET($G$179,SUM($C$2:$C42)-1,COLUMNS($E42:F42)+1)=0,"",OFFSET($G$179,SUM($C$2:$C42)-1,COLUMNS($E42:F42)+1))</f>
        <v>Astrolabe</v>
      </c>
      <c r="G42" t="str">
        <f ca="1">IF(OFFSET($G$179,SUM($C$2:$C42)-1,COLUMNS($E42:G42)+1)=0,"",OFFSET($G$179,SUM($C$2:$C42)-1,COLUMNS($E42:G42)+1))</f>
        <v xml:space="preserve"> Cargo Ship</v>
      </c>
      <c r="H42" t="str">
        <f ca="1">IF(OFFSET($G$179,SUM($C$2:$C42)-1,COLUMNS($E42:H42)+1)=0,"",OFFSET($G$179,SUM($C$2:$C42)-1,COLUMNS($E42:H42)+1))</f>
        <v xml:space="preserve"> Druid</v>
      </c>
      <c r="I42" t="str">
        <f ca="1">IF(OFFSET($G$179,SUM($C$2:$C42)-1,COLUMNS($E42:I42)+1)=0,"",OFFSET($G$179,SUM($C$2:$C42)-1,COLUMNS($E42:I42)+1))</f>
        <v xml:space="preserve"> Flag Bearer</v>
      </c>
      <c r="J42" t="str">
        <f ca="1">IF(OFFSET($G$179,SUM($C$2:$C42)-1,COLUMNS($E42:J42)+1)=0,"",OFFSET($G$179,SUM($C$2:$C42)-1,COLUMNS($E42:J42)+1))</f>
        <v xml:space="preserve"> Lackeys</v>
      </c>
      <c r="K42" t="str">
        <f ca="1">IF(OFFSET($G$179,SUM($C$2:$C42)-1,COLUMNS($E42:K42)+1)=0,"",OFFSET($G$179,SUM($C$2:$C42)-1,COLUMNS($E42:K42)+1))</f>
        <v xml:space="preserve"> Monkey</v>
      </c>
      <c r="L42" t="str">
        <f ca="1">IF(OFFSET($G$179,SUM($C$2:$C42)-1,COLUMNS($E42:L42)+1)=0,"",OFFSET($G$179,SUM($C$2:$C42)-1,COLUMNS($E42:L42)+1))</f>
        <v xml:space="preserve"> Stockpile</v>
      </c>
      <c r="M42" t="str">
        <f ca="1">IF(OFFSET($G$179,SUM($C$2:$C42)-1,COLUMNS($E42:M42)+1)=0,"",OFFSET($G$179,SUM($C$2:$C42)-1,COLUMNS($E42:M42)+1))</f>
        <v xml:space="preserve"> Supplies</v>
      </c>
      <c r="N42" t="str">
        <f ca="1">IF(OFFSET($G$179,SUM($C$2:$C42)-1,COLUMNS($E42:N42)+1)=0,"",OFFSET($G$179,SUM($C$2:$C42)-1,COLUMNS($E42:N42)+1))</f>
        <v xml:space="preserve"> Werewolf</v>
      </c>
      <c r="O42" t="str">
        <f ca="1">IF(OFFSET($G$179,SUM($C$2:$C42)-1,COLUMNS($E42:O42)+1)=0,"",OFFSET($G$179,SUM($C$2:$C42)-1,COLUMNS($E42:O42)+1))</f>
        <v>Star Chart</v>
      </c>
      <c r="P42" t="str">
        <f ca="1">IF(OFFSET($G$179,SUM($C$2:$C42)-1,COLUMNS($E42:P42)+1)=0,"",OFFSET($G$179,SUM($C$2:$C42)-1,COLUMNS($E42:P42)+1))</f>
        <v xml:space="preserve"> Flag</v>
      </c>
      <c r="Q42" t="str">
        <f ca="1">IF(OFFSET($G$179,SUM($C$2:$C42)-1,COLUMNS($E42:Q42)+1)=0,"",OFFSET($G$179,SUM($C$2:$C42)-1,COLUMNS($E42:Q42)+1))</f>
        <v xml:space="preserve"> Way of the Chameleon</v>
      </c>
      <c r="R42" t="str">
        <f ca="1">IF(OFFSET($G$179,SUM($C$2:$C42)-1,COLUMNS($E42:R42)+1)=0,"",OFFSET($G$179,SUM($C$2:$C42)-1,COLUMNS($E42:R42)+1))</f>
        <v xml:space="preserve"> Way of the Rat</v>
      </c>
      <c r="S42" t="str">
        <f ca="1">IF(OFFSET($G$179,SUM($C$2:$C42)-1,COLUMNS($E42:S42)+1)=0,"",OFFSET($G$179,SUM($C$2:$C42)-1,COLUMNS($E42:S42)+1))</f>
        <v xml:space="preserve"> Band of Nomads</v>
      </c>
      <c r="T42" t="str">
        <f ca="1">IF(OFFSET($G$179,SUM($C$2:$C42)-1,COLUMNS($E42:T42)+1)=0,"",OFFSET($G$179,SUM($C$2:$C42)-1,COLUMNS($E42:T42)+1))</f>
        <v xml:space="preserve"> Circle of Witches</v>
      </c>
      <c r="U42" t="str">
        <f ca="1">IF(OFFSET($G$179,SUM($C$2:$C42)-1,COLUMNS($E42:U42)+1)=0,"",OFFSET($G$179,SUM($C$2:$C42)-1,COLUMNS($E42:U42)+1))</f>
        <v/>
      </c>
      <c r="V42" t="str">
        <f ca="1">IF(OFFSET($G$179,SUM($C$2:$C42)-1,COLUMNS($E42:V42)+1)=0,"",OFFSET($G$179,SUM($C$2:$C42)-1,COLUMNS($E42:V42)+1))</f>
        <v/>
      </c>
      <c r="W42" t="str">
        <f ca="1">IF(OFFSET($G$179,SUM($C$2:$C42)-1,COLUMNS($E42:W42)+1)=0,"",OFFSET($G$179,SUM($C$2:$C42)-1,COLUMNS($E42:W42)+1))</f>
        <v/>
      </c>
      <c r="X42" t="str">
        <f ca="1">IF(OFFSET($G$179,SUM($C$2:$C42)-1,COLUMNS($E42:X42)+1)=0,"",OFFSET($G$179,SUM($C$2:$C42)-1,COLUMNS($E42:X42)+1))</f>
        <v/>
      </c>
      <c r="Y42" t="str">
        <f ca="1">IF(OFFSET($G$179,SUM($C$2:$C42)-1,COLUMNS($E42:Y42)+1)=0,"",OFFSET($G$179,SUM($C$2:$C42)-1,COLUMNS($E42:Y42)+1))</f>
        <v/>
      </c>
      <c r="Z42" t="str">
        <f ca="1">IF(OFFSET($G$179,SUM($C$2:$C42)-1,COLUMNS($E42:Z42)+1)=0,"",OFFSET($G$179,SUM($C$2:$C42)-1,COLUMNS($E42:Z42)+1))</f>
        <v/>
      </c>
      <c r="AA42" t="str">
        <f ca="1">IF(OFFSET($G$179,SUM($C$2:$C42)-1,COLUMNS($E42:AA42)+1)=0,"",OFFSET($G$179,SUM($C$2:$C42)-1,COLUMNS($E42:AA42)+1))</f>
        <v/>
      </c>
      <c r="AB42" t="str">
        <f ca="1">IF(OFFSET($G$179,SUM($C$2:$C42)-1,COLUMNS($E42:AB42)+1)=0,"",OFFSET($G$179,SUM($C$2:$C42)-1,COLUMNS($E42:AB42)+1))</f>
        <v/>
      </c>
      <c r="AC42" t="str">
        <f ca="1">IF(OFFSET($G$179,SUM($C$2:$C42)-1,COLUMNS($E42:AC42)+1)=0,"",OFFSET($G$179,SUM($C$2:$C42)-1,COLUMNS($E42:AC42)+1))</f>
        <v/>
      </c>
      <c r="AD42" t="str">
        <f ca="1">IF(OFFSET($G$179,SUM($C$2:$C42)-1,COLUMNS($E42:AD42)+1)=0,"",OFFSET($G$179,SUM($C$2:$C42)-1,COLUMNS($E42:AD42)+1))</f>
        <v/>
      </c>
      <c r="AE42" t="str">
        <f ca="1">IF(OFFSET($G$179,SUM($C$2:$C42)-1,COLUMNS($E42:AE42)+1)=0,"",OFFSET($G$179,SUM($C$2:$C42)-1,COLUMNS($E42:AE42)+1))</f>
        <v/>
      </c>
      <c r="AF42" t="str">
        <f ca="1">IF(OFFSET($G$179,SUM($C$2:$C42)-1,COLUMNS($E42:AF42)+1)=0,"",OFFSET($G$179,SUM($C$2:$C42)-1,COLUMNS($E42:AF42)+1))</f>
        <v/>
      </c>
      <c r="AG42" t="str">
        <f ca="1">IF(OFFSET($G$179,SUM($C$2:$C42)-1,COLUMNS($E42:AG42)+1)=0,"",OFFSET($G$179,SUM($C$2:$C42)-1,COLUMNS($E42:AG42)+1))</f>
        <v/>
      </c>
      <c r="AH42" t="str">
        <f ca="1">IF(OFFSET($G$179,SUM($C$2:$C42)-1,COLUMNS($E42:AH42)+1)=0,"",OFFSET($G$179,SUM($C$2:$C42)-1,COLUMNS($E42:AH42)+1))</f>
        <v/>
      </c>
      <c r="AI42" t="str">
        <f ca="1">IF(OFFSET($G$179,SUM($C$2:$C42)-1,COLUMNS($E42:AI42)+1)=0,"",OFFSET($G$179,SUM($C$2:$C42)-1,COLUMNS($E42:AI42)+1))</f>
        <v/>
      </c>
      <c r="AJ42" t="str">
        <f ca="1">IF(OFFSET($G$179,SUM($C$2:$C42)-1,COLUMNS($E42:AJ42)+1)=0,"",OFFSET($G$179,SUM($C$2:$C42)-1,COLUMNS($E42:AJ42)+1))</f>
        <v/>
      </c>
      <c r="AK42" t="str">
        <f ca="1">IF(OFFSET($G$179,SUM($C$2:$C42)-1,COLUMNS($E42:AK42)+1)=0,"",OFFSET($G$179,SUM($C$2:$C42)-1,COLUMNS($E42:AK42)+1))</f>
        <v/>
      </c>
      <c r="AL42" t="str">
        <f ca="1">IF(OFFSET($G$179,SUM($C$2:$C42)-1,COLUMNS($E42:AL42)+1)=0,"",OFFSET($G$179,SUM($C$2:$C42)-1,COLUMNS($E42:AL42)+1))</f>
        <v/>
      </c>
      <c r="AM42" t="str">
        <f ca="1">IF(OFFSET($G$179,SUM($C$2:$C42)-1,COLUMNS($E42:AM42)+1)=0,"",OFFSET($G$179,SUM($C$2:$C42)-1,COLUMNS($E42:AM42)+1))</f>
        <v/>
      </c>
      <c r="AN42" t="str">
        <f ca="1">IF(OFFSET($G$179,SUM($C$2:$C42)-1,COLUMNS($E42:AN42)+1)=0,"",OFFSET($G$179,SUM($C$2:$C42)-1,COLUMNS($E42:AN42)+1))</f>
        <v/>
      </c>
      <c r="AO42" t="str">
        <f ca="1">IF(OFFSET($G$179,SUM($C$2:$C42)-1,COLUMNS($E42:AO42)+1)=0,"",OFFSET($G$179,SUM($C$2:$C42)-1,COLUMNS($E42:AO42)+1))</f>
        <v/>
      </c>
      <c r="AP42" t="str">
        <f ca="1">IF(OFFSET($G$179,SUM($C$2:$C42)-1,COLUMNS($E42:AP42)+1)=0,"",OFFSET($G$179,SUM($C$2:$C42)-1,COLUMNS($E42:AP42)+1))</f>
        <v/>
      </c>
      <c r="AQ42" t="str">
        <f ca="1">IF(OFFSET($G$179,SUM($C$2:$C42)-1,COLUMNS($E42:AQ42)+1)=0,"",OFFSET($G$179,SUM($C$2:$C42)-1,COLUMNS($E42:AQ42)+1))</f>
        <v/>
      </c>
      <c r="AR42" t="str">
        <f ca="1">IF(OFFSET($G$179,SUM($C$2:$C42)-1,COLUMNS($E42:AR42)+1)=0,"",OFFSET($G$179,SUM($C$2:$C42)-1,COLUMNS($E42:AR42)+1))</f>
        <v/>
      </c>
      <c r="AS42" t="str">
        <f ca="1">IF(OFFSET($G$179,SUM($C$2:$C42)-1,COLUMNS($E42:AS42)+1)=0,"",OFFSET($G$179,SUM($C$2:$C42)-1,COLUMNS($E42:AS42)+1))</f>
        <v/>
      </c>
      <c r="AT42" t="str">
        <f ca="1">IF(OFFSET($G$179,SUM($C$2:$C42)-1,COLUMNS($E42:AT42)+1)=0,"",OFFSET($G$179,SUM($C$2:$C42)-1,COLUMNS($E42:AT42)+1))</f>
        <v/>
      </c>
      <c r="AU42" t="str">
        <f ca="1">IF(OFFSET($G$179,SUM($C$2:$C42)-1,COLUMNS($E42:AU42)+1)=0,"",OFFSET($G$179,SUM($C$2:$C42)-1,COLUMNS($E42:AU42)+1))</f>
        <v/>
      </c>
      <c r="AV42" t="str">
        <f ca="1">IF(OFFSET($G$179,SUM($C$2:$C42)-1,COLUMNS($E42:AV42)+1)=0,"",OFFSET($G$179,SUM($C$2:$C42)-1,COLUMNS($E42:AV42)+1))</f>
        <v/>
      </c>
      <c r="AW42" t="str">
        <f ca="1">IF(OFFSET($G$179,SUM($C$2:$C42)-1,COLUMNS($E42:AW42)+1)=0,"",OFFSET($G$179,SUM($C$2:$C42)-1,COLUMNS($E42:AW42)+1))</f>
        <v/>
      </c>
      <c r="AX42" t="str">
        <f ca="1">IF(OFFSET($G$179,SUM($C$2:$C42)-1,COLUMNS($E42:AX42)+1)=0,"",OFFSET($G$179,SUM($C$2:$C42)-1,COLUMNS($E42:AX42)+1))</f>
        <v/>
      </c>
      <c r="AY42" t="str">
        <f ca="1">IF(OFFSET($G$179,SUM($C$2:$C42)-1,COLUMNS($E42:AY42)+1)=0,"",OFFSET($G$179,SUM($C$2:$C42)-1,COLUMNS($E42:AY42)+1))</f>
        <v/>
      </c>
      <c r="AZ42" t="str">
        <f ca="1">IF(OFFSET($G$179,SUM($C$2:$C42)-1,COLUMNS($E42:AZ42)+1)=0,"",OFFSET($G$179,SUM($C$2:$C42)-1,COLUMNS($E42:AZ42)+1))</f>
        <v/>
      </c>
      <c r="BA42" t="str">
        <f ca="1">IF(OFFSET($G$179,SUM($C$2:$C42)-1,COLUMNS($E42:BA42)+1)=0,"",OFFSET($G$179,SUM($C$2:$C42)-1,COLUMNS($E42:BA42)+1))</f>
        <v/>
      </c>
      <c r="BB42" t="str">
        <f ca="1">IF(OFFSET($G$179,SUM($C$2:$C42)-1,COLUMNS($E42:BB42)+1)=0,"",OFFSET($G$179,SUM($C$2:$C42)-1,COLUMNS($E42:BB42)+1))</f>
        <v/>
      </c>
      <c r="BC42" t="str">
        <f ca="1">IF(OFFSET($G$179,SUM($C$2:$C42)-1,COLUMNS($E42:BC42)+1)=0,"",OFFSET($G$179,SUM($C$2:$C42)-1,COLUMNS($E42:BC42)+1))</f>
        <v/>
      </c>
      <c r="BD42" t="str">
        <f ca="1">IF(OFFSET($G$179,SUM($C$2:$C42)-1,COLUMNS($E42:BD42)+1)=0,"",OFFSET($G$179,SUM($C$2:$C42)-1,COLUMNS($E42:BD42)+1))</f>
        <v/>
      </c>
      <c r="BE42" t="str">
        <f ca="1">IF(OFFSET($G$179,SUM($C$2:$C42)-1,COLUMNS($E42:BE42)+1)=0,"",OFFSET($G$179,SUM($C$2:$C42)-1,COLUMNS($E42:BE42)+1))</f>
        <v/>
      </c>
      <c r="BF42" t="str">
        <f ca="1">IF(OFFSET($G$179,SUM($C$2:$C42)-1,COLUMNS($E42:BF42)+1)=0,"",OFFSET($G$179,SUM($C$2:$C42)-1,COLUMNS($E42:BF42)+1))</f>
        <v/>
      </c>
      <c r="BG42" t="str">
        <f ca="1">IF(OFFSET($G$179,SUM($C$2:$C42)-1,COLUMNS($E42:BG42)+1)=0,"",OFFSET($G$179,SUM($C$2:$C42)-1,COLUMNS($E42:BG42)+1))</f>
        <v/>
      </c>
      <c r="BH42" t="str">
        <f ca="1">IF(OFFSET($G$179,SUM($C$2:$C42)-1,COLUMNS($E42:BH42)+1)=0,"",OFFSET($G$179,SUM($C$2:$C42)-1,COLUMNS($E42:BH42)+1))</f>
        <v/>
      </c>
      <c r="BI42" t="str">
        <f ca="1">IF(OFFSET($G$179,SUM($C$2:$C42)-1,COLUMNS($E42:BI42)+1)=0,"",OFFSET($G$179,SUM($C$2:$C42)-1,COLUMNS($E42:BI42)+1))</f>
        <v/>
      </c>
      <c r="BJ42" t="str">
        <f ca="1">IF(OFFSET($G$179,SUM($C$2:$C42)-1,COLUMNS($E42:BJ42)+1)=0,"",OFFSET($G$179,SUM($C$2:$C42)-1,COLUMNS($E42:BJ42)+1))</f>
        <v/>
      </c>
      <c r="BK42" t="str">
        <f ca="1">IF(OFFSET($G$179,SUM($C$2:$C42)-1,COLUMNS($E42:BK42)+1)=0,"",OFFSET($G$179,SUM($C$2:$C42)-1,COLUMNS($E42:BK42)+1))</f>
        <v/>
      </c>
      <c r="BL42" t="str">
        <f ca="1">IF(OFFSET($G$179,SUM($C$2:$C42)-1,COLUMNS($E42:BL42)+1)=0,"",OFFSET($G$179,SUM($C$2:$C42)-1,COLUMNS($E42:BL42)+1))</f>
        <v/>
      </c>
      <c r="BM42" t="str">
        <f ca="1">IF(OFFSET($G$179,SUM($C$2:$C42)-1,COLUMNS($E42:BM42)+1)=0,"",OFFSET($G$179,SUM($C$2:$C42)-1,COLUMNS($E42:BM42)+1))</f>
        <v/>
      </c>
      <c r="BN42" t="str">
        <f ca="1">IF(OFFSET($G$179,SUM($C$2:$C42)-1,COLUMNS($E42:BN42)+1)=0,"",OFFSET($G$179,SUM($C$2:$C42)-1,COLUMNS($E42:BN42)+1))</f>
        <v/>
      </c>
      <c r="BO42" t="str">
        <f ca="1">IF(OFFSET($G$179,SUM($C$2:$C42)-1,COLUMNS($E42:BO42)+1)=0,"",OFFSET($G$179,SUM($C$2:$C42)-1,COLUMNS($E42:BO42)+1))</f>
        <v/>
      </c>
      <c r="BP42" t="str">
        <f ca="1">IF(OFFSET($G$179,SUM($C$2:$C42)-1,COLUMNS($E42:BP42)+1)=0,"",OFFSET($G$179,SUM($C$2:$C42)-1,COLUMNS($E42:BP42)+1))</f>
        <v/>
      </c>
      <c r="BQ42" t="str">
        <f ca="1">IF(OFFSET($G$179,SUM($C$2:$C42)-1,COLUMNS($E42:BQ42)+1)=0,"",OFFSET($G$179,SUM($C$2:$C42)-1,COLUMNS($E42:BQ42)+1))</f>
        <v/>
      </c>
      <c r="BR42" t="str">
        <f ca="1">IF(OFFSET($G$179,SUM($C$2:$C42)-1,COLUMNS($E42:BR42)+1)=0,"",OFFSET($G$179,SUM($C$2:$C42)-1,COLUMNS($E42:BR42)+1))</f>
        <v/>
      </c>
      <c r="BS42" t="str">
        <f ca="1">IF(OFFSET($G$179,SUM($C$2:$C42)-1,COLUMNS($E42:BS42)+1)=0,"",OFFSET($G$179,SUM($C$2:$C42)-1,COLUMNS($E42:BS42)+1))</f>
        <v/>
      </c>
      <c r="BT42" t="str">
        <f ca="1">IF(OFFSET($G$179,SUM($C$2:$C42)-1,COLUMNS($E42:BT42)+1)=0,"",OFFSET($G$179,SUM($C$2:$C42)-1,COLUMNS($E42:BT42)+1))</f>
        <v/>
      </c>
      <c r="BU42" t="str">
        <f ca="1">IF(OFFSET($G$179,SUM($C$2:$C42)-1,COLUMNS($E42:BU42)+1)=0,"",OFFSET($G$179,SUM($C$2:$C42)-1,COLUMNS($E42:BU42)+1))</f>
        <v/>
      </c>
      <c r="BV42" t="str">
        <f ca="1">IF(OFFSET($G$179,SUM($C$2:$C42)-1,COLUMNS($E42:BV42)+1)=0,"",OFFSET($G$179,SUM($C$2:$C42)-1,COLUMNS($E42:BV42)+1))</f>
        <v/>
      </c>
      <c r="BW42" t="str">
        <f ca="1">IF(OFFSET($G$179,SUM($C$2:$C42)-1,COLUMNS($E42:BW42)+1)=0,"",OFFSET($G$179,SUM($C$2:$C42)-1,COLUMNS($E42:BW42)+1))</f>
        <v/>
      </c>
      <c r="BX42" t="str">
        <f ca="1">IF(OFFSET($G$179,SUM($C$2:$C42)-1,COLUMNS($E42:BX42)+1)=0,"",OFFSET($G$179,SUM($C$2:$C42)-1,COLUMNS($E42:BX42)+1))</f>
        <v/>
      </c>
      <c r="BY42" t="str">
        <f ca="1">IF(OFFSET($G$179,SUM($C$2:$C42)-1,COLUMNS($E42:BY42)+1)=0,"",OFFSET($G$179,SUM($C$2:$C42)-1,COLUMNS($E42:BY42)+1))</f>
        <v/>
      </c>
      <c r="BZ42" t="str">
        <f ca="1">IF(OFFSET($G$179,SUM($C$2:$C42)-1,COLUMNS($E42:BZ42)+1)=0,"",OFFSET($G$179,SUM($C$2:$C42)-1,COLUMNS($E42:BZ42)+1))</f>
        <v/>
      </c>
    </row>
    <row r="43" spans="3:78" x14ac:dyDescent="0.25">
      <c r="C43">
        <f t="shared" si="0"/>
        <v>0</v>
      </c>
      <c r="E43" t="str">
        <f t="shared" ref="E43" ca="1" si="1409">E42</f>
        <v>Grant Hansen</v>
      </c>
      <c r="F43" t="str">
        <f t="shared" ref="F43" ca="1" si="1410">SUBSTITUTE(SUBSTITUTE(SUBSTITUTE(SUBSTITUTE(SUBSTITUTE(LOWER(IF(LEFT(F42,3)="Box","",TRIM(F42))),"randomizer","")," ",""),"'","")," ",""),"-","")</f>
        <v>astrolabe</v>
      </c>
      <c r="G43" t="str">
        <f t="shared" ref="G43" ca="1" si="1411">SUBSTITUTE(SUBSTITUTE(SUBSTITUTE(SUBSTITUTE(SUBSTITUTE(LOWER(IF(LEFT(G42,3)="Box","",TRIM(G42))),"randomizer","")," ",""),"'","")," ",""),"-","")</f>
        <v>cargoship</v>
      </c>
      <c r="H43" t="str">
        <f t="shared" ref="H43" ca="1" si="1412">SUBSTITUTE(SUBSTITUTE(SUBSTITUTE(SUBSTITUTE(SUBSTITUTE(LOWER(IF(LEFT(H42,3)="Box","",TRIM(H42))),"randomizer","")," ",""),"'","")," ",""),"-","")</f>
        <v>druid</v>
      </c>
      <c r="I43" t="str">
        <f t="shared" ref="I43" ca="1" si="1413">SUBSTITUTE(SUBSTITUTE(SUBSTITUTE(SUBSTITUTE(SUBSTITUTE(LOWER(IF(LEFT(I42,3)="Box","",TRIM(I42))),"randomizer","")," ",""),"'","")," ",""),"-","")</f>
        <v>flagbearer</v>
      </c>
      <c r="J43" t="str">
        <f t="shared" ref="J43" ca="1" si="1414">SUBSTITUTE(SUBSTITUTE(SUBSTITUTE(SUBSTITUTE(SUBSTITUTE(LOWER(IF(LEFT(J42,3)="Box","",TRIM(J42))),"randomizer","")," ",""),"'","")," ",""),"-","")</f>
        <v>lackeys</v>
      </c>
      <c r="K43" t="str">
        <f t="shared" ref="K43" ca="1" si="1415">SUBSTITUTE(SUBSTITUTE(SUBSTITUTE(SUBSTITUTE(SUBSTITUTE(LOWER(IF(LEFT(K42,3)="Box","",TRIM(K42))),"randomizer","")," ",""),"'","")," ",""),"-","")</f>
        <v>monkey</v>
      </c>
      <c r="L43" t="str">
        <f t="shared" ref="L43" ca="1" si="1416">SUBSTITUTE(SUBSTITUTE(SUBSTITUTE(SUBSTITUTE(SUBSTITUTE(LOWER(IF(LEFT(L42,3)="Box","",TRIM(L42))),"randomizer","")," ",""),"'","")," ",""),"-","")</f>
        <v>stockpile</v>
      </c>
      <c r="M43" t="str">
        <f t="shared" ref="M43" ca="1" si="1417">SUBSTITUTE(SUBSTITUTE(SUBSTITUTE(SUBSTITUTE(SUBSTITUTE(LOWER(IF(LEFT(M42,3)="Box","",TRIM(M42))),"randomizer","")," ",""),"'","")," ",""),"-","")</f>
        <v>supplies</v>
      </c>
      <c r="N43" t="str">
        <f t="shared" ref="N43" ca="1" si="1418">SUBSTITUTE(SUBSTITUTE(SUBSTITUTE(SUBSTITUTE(SUBSTITUTE(LOWER(IF(LEFT(N42,3)="Box","",TRIM(N42))),"randomizer","")," ",""),"'","")," ",""),"-","")</f>
        <v>werewolf</v>
      </c>
      <c r="O43" t="str">
        <f t="shared" ref="O43" ca="1" si="1419">SUBSTITUTE(SUBSTITUTE(SUBSTITUTE(SUBSTITUTE(SUBSTITUTE(LOWER(IF(LEFT(O42,3)="Box","",TRIM(O42))),"randomizer","")," ",""),"'","")," ",""),"-","")</f>
        <v>starchart</v>
      </c>
      <c r="P43" t="str">
        <f t="shared" ref="P43" ca="1" si="1420">SUBSTITUTE(SUBSTITUTE(SUBSTITUTE(SUBSTITUTE(SUBSTITUTE(LOWER(IF(LEFT(P42,3)="Box","",TRIM(P42))),"randomizer","")," ",""),"'","")," ",""),"-","")</f>
        <v>flag</v>
      </c>
      <c r="Q43" t="str">
        <f t="shared" ref="Q43" ca="1" si="1421">SUBSTITUTE(SUBSTITUTE(SUBSTITUTE(SUBSTITUTE(SUBSTITUTE(LOWER(IF(LEFT(Q42,3)="Box","",TRIM(Q42))),"randomizer","")," ",""),"'","")," ",""),"-","")</f>
        <v>wayofthechameleon</v>
      </c>
      <c r="R43" t="str">
        <f t="shared" ref="R43" ca="1" si="1422">SUBSTITUTE(SUBSTITUTE(SUBSTITUTE(SUBSTITUTE(SUBSTITUTE(LOWER(IF(LEFT(R42,3)="Box","",TRIM(R42))),"randomizer","")," ",""),"'","")," ",""),"-","")</f>
        <v>wayoftherat</v>
      </c>
      <c r="S43" t="str">
        <f t="shared" ref="S43" ca="1" si="1423">SUBSTITUTE(SUBSTITUTE(SUBSTITUTE(SUBSTITUTE(SUBSTITUTE(LOWER(IF(LEFT(S42,3)="Box","",TRIM(S42))),"randomizer","")," ",""),"'","")," ",""),"-","")</f>
        <v>bandofnomads</v>
      </c>
      <c r="T43" t="str">
        <f t="shared" ref="T43" ca="1" si="1424">SUBSTITUTE(SUBSTITUTE(SUBSTITUTE(SUBSTITUTE(SUBSTITUTE(LOWER(IF(LEFT(T42,3)="Box","",TRIM(T42))),"randomizer","")," ",""),"'","")," ",""),"-","")</f>
        <v>circleofwitches</v>
      </c>
      <c r="U43" t="str">
        <f t="shared" ref="U43" ca="1" si="1425">SUBSTITUTE(SUBSTITUTE(SUBSTITUTE(SUBSTITUTE(SUBSTITUTE(LOWER(IF(LEFT(U42,3)="Box","",TRIM(U42))),"randomizer","")," ",""),"'","")," ",""),"-","")</f>
        <v/>
      </c>
      <c r="V43" t="str">
        <f t="shared" ref="V43" ca="1" si="1426">SUBSTITUTE(SUBSTITUTE(SUBSTITUTE(SUBSTITUTE(SUBSTITUTE(LOWER(IF(LEFT(V42,3)="Box","",TRIM(V42))),"randomizer","")," ",""),"'","")," ",""),"-","")</f>
        <v/>
      </c>
      <c r="W43" t="str">
        <f t="shared" ref="W43" ca="1" si="1427">SUBSTITUTE(SUBSTITUTE(SUBSTITUTE(SUBSTITUTE(SUBSTITUTE(LOWER(IF(LEFT(W42,3)="Box","",TRIM(W42))),"randomizer","")," ",""),"'","")," ",""),"-","")</f>
        <v/>
      </c>
      <c r="X43" t="str">
        <f t="shared" ref="X43" ca="1" si="1428">SUBSTITUTE(SUBSTITUTE(SUBSTITUTE(SUBSTITUTE(SUBSTITUTE(LOWER(IF(LEFT(X42,3)="Box","",TRIM(X42))),"randomizer","")," ",""),"'","")," ",""),"-","")</f>
        <v/>
      </c>
      <c r="Y43" t="str">
        <f t="shared" ref="Y43" ca="1" si="1429">SUBSTITUTE(SUBSTITUTE(SUBSTITUTE(SUBSTITUTE(SUBSTITUTE(LOWER(IF(LEFT(Y42,3)="Box","",TRIM(Y42))),"randomizer","")," ",""),"'","")," ",""),"-","")</f>
        <v/>
      </c>
      <c r="Z43" t="str">
        <f t="shared" ref="Z43" ca="1" si="1430">SUBSTITUTE(SUBSTITUTE(SUBSTITUTE(SUBSTITUTE(SUBSTITUTE(LOWER(IF(LEFT(Z42,3)="Box","",TRIM(Z42))),"randomizer","")," ",""),"'","")," ",""),"-","")</f>
        <v/>
      </c>
      <c r="AA43" t="str">
        <f t="shared" ref="AA43" ca="1" si="1431">SUBSTITUTE(SUBSTITUTE(SUBSTITUTE(SUBSTITUTE(SUBSTITUTE(LOWER(IF(LEFT(AA42,3)="Box","",TRIM(AA42))),"randomizer","")," ",""),"'","")," ",""),"-","")</f>
        <v/>
      </c>
      <c r="AB43" t="str">
        <f t="shared" ref="AB43" ca="1" si="1432">SUBSTITUTE(SUBSTITUTE(SUBSTITUTE(SUBSTITUTE(SUBSTITUTE(LOWER(IF(LEFT(AB42,3)="Box","",TRIM(AB42))),"randomizer","")," ",""),"'","")," ",""),"-","")</f>
        <v/>
      </c>
      <c r="AC43" t="str">
        <f t="shared" ref="AC43" ca="1" si="1433">SUBSTITUTE(SUBSTITUTE(SUBSTITUTE(SUBSTITUTE(SUBSTITUTE(LOWER(IF(LEFT(AC42,3)="Box","",TRIM(AC42))),"randomizer","")," ",""),"'","")," ",""),"-","")</f>
        <v/>
      </c>
      <c r="AD43" t="str">
        <f t="shared" ref="AD43" ca="1" si="1434">SUBSTITUTE(SUBSTITUTE(SUBSTITUTE(SUBSTITUTE(SUBSTITUTE(LOWER(IF(LEFT(AD42,3)="Box","",TRIM(AD42))),"randomizer","")," ",""),"'","")," ",""),"-","")</f>
        <v/>
      </c>
      <c r="AE43" t="str">
        <f t="shared" ref="AE43" ca="1" si="1435">SUBSTITUTE(SUBSTITUTE(SUBSTITUTE(SUBSTITUTE(SUBSTITUTE(LOWER(IF(LEFT(AE42,3)="Box","",TRIM(AE42))),"randomizer","")," ",""),"'","")," ",""),"-","")</f>
        <v/>
      </c>
      <c r="AF43" t="str">
        <f t="shared" ref="AF43" ca="1" si="1436">SUBSTITUTE(SUBSTITUTE(SUBSTITUTE(SUBSTITUTE(SUBSTITUTE(LOWER(IF(LEFT(AF42,3)="Box","",TRIM(AF42))),"randomizer","")," ",""),"'","")," ",""),"-","")</f>
        <v/>
      </c>
      <c r="AG43" t="str">
        <f t="shared" ref="AG43" ca="1" si="1437">SUBSTITUTE(SUBSTITUTE(SUBSTITUTE(SUBSTITUTE(SUBSTITUTE(LOWER(IF(LEFT(AG42,3)="Box","",TRIM(AG42))),"randomizer","")," ",""),"'","")," ",""),"-","")</f>
        <v/>
      </c>
      <c r="AH43" t="str">
        <f t="shared" ref="AH43" ca="1" si="1438">SUBSTITUTE(SUBSTITUTE(SUBSTITUTE(SUBSTITUTE(SUBSTITUTE(LOWER(IF(LEFT(AH42,3)="Box","",TRIM(AH42))),"randomizer","")," ",""),"'","")," ",""),"-","")</f>
        <v/>
      </c>
      <c r="AI43" t="str">
        <f t="shared" ref="AI43" ca="1" si="1439">SUBSTITUTE(SUBSTITUTE(SUBSTITUTE(SUBSTITUTE(SUBSTITUTE(LOWER(IF(LEFT(AI42,3)="Box","",TRIM(AI42))),"randomizer","")," ",""),"'","")," ",""),"-","")</f>
        <v/>
      </c>
      <c r="AJ43" t="str">
        <f t="shared" ref="AJ43" ca="1" si="1440">SUBSTITUTE(SUBSTITUTE(SUBSTITUTE(SUBSTITUTE(SUBSTITUTE(LOWER(IF(LEFT(AJ42,3)="Box","",TRIM(AJ42))),"randomizer","")," ",""),"'","")," ",""),"-","")</f>
        <v/>
      </c>
      <c r="AK43" t="str">
        <f t="shared" ref="AK43" ca="1" si="1441">SUBSTITUTE(SUBSTITUTE(SUBSTITUTE(SUBSTITUTE(SUBSTITUTE(LOWER(IF(LEFT(AK42,3)="Box","",TRIM(AK42))),"randomizer","")," ",""),"'","")," ",""),"-","")</f>
        <v/>
      </c>
      <c r="AL43" t="str">
        <f t="shared" ref="AL43" ca="1" si="1442">SUBSTITUTE(SUBSTITUTE(SUBSTITUTE(SUBSTITUTE(SUBSTITUTE(LOWER(IF(LEFT(AL42,3)="Box","",TRIM(AL42))),"randomizer","")," ",""),"'","")," ",""),"-","")</f>
        <v/>
      </c>
      <c r="AM43" t="str">
        <f t="shared" ref="AM43" ca="1" si="1443">SUBSTITUTE(SUBSTITUTE(SUBSTITUTE(SUBSTITUTE(SUBSTITUTE(LOWER(IF(LEFT(AM42,3)="Box","",TRIM(AM42))),"randomizer","")," ",""),"'","")," ",""),"-","")</f>
        <v/>
      </c>
      <c r="AN43" t="str">
        <f t="shared" ref="AN43" ca="1" si="1444">SUBSTITUTE(SUBSTITUTE(SUBSTITUTE(SUBSTITUTE(SUBSTITUTE(LOWER(IF(LEFT(AN42,3)="Box","",TRIM(AN42))),"randomizer","")," ",""),"'","")," ",""),"-","")</f>
        <v/>
      </c>
      <c r="AO43" t="str">
        <f t="shared" ref="AO43" ca="1" si="1445">SUBSTITUTE(SUBSTITUTE(SUBSTITUTE(SUBSTITUTE(SUBSTITUTE(LOWER(IF(LEFT(AO42,3)="Box","",TRIM(AO42))),"randomizer","")," ",""),"'","")," ",""),"-","")</f>
        <v/>
      </c>
      <c r="AP43" t="str">
        <f t="shared" ref="AP43" ca="1" si="1446">SUBSTITUTE(SUBSTITUTE(SUBSTITUTE(SUBSTITUTE(SUBSTITUTE(LOWER(IF(LEFT(AP42,3)="Box","",TRIM(AP42))),"randomizer","")," ",""),"'","")," ",""),"-","")</f>
        <v/>
      </c>
      <c r="AQ43" t="str">
        <f t="shared" ref="AQ43" ca="1" si="1447">SUBSTITUTE(SUBSTITUTE(SUBSTITUTE(SUBSTITUTE(SUBSTITUTE(LOWER(IF(LEFT(AQ42,3)="Box","",TRIM(AQ42))),"randomizer","")," ",""),"'","")," ",""),"-","")</f>
        <v/>
      </c>
      <c r="AR43" t="str">
        <f t="shared" ref="AR43" ca="1" si="1448">SUBSTITUTE(SUBSTITUTE(SUBSTITUTE(SUBSTITUTE(SUBSTITUTE(LOWER(IF(LEFT(AR42,3)="Box","",TRIM(AR42))),"randomizer","")," ",""),"'","")," ",""),"-","")</f>
        <v/>
      </c>
      <c r="AS43" t="str">
        <f t="shared" ref="AS43" ca="1" si="1449">SUBSTITUTE(SUBSTITUTE(SUBSTITUTE(SUBSTITUTE(SUBSTITUTE(LOWER(IF(LEFT(AS42,3)="Box","",TRIM(AS42))),"randomizer","")," ",""),"'","")," ",""),"-","")</f>
        <v/>
      </c>
      <c r="AT43" t="str">
        <f t="shared" ref="AT43" ca="1" si="1450">SUBSTITUTE(SUBSTITUTE(SUBSTITUTE(SUBSTITUTE(SUBSTITUTE(LOWER(IF(LEFT(AT42,3)="Box","",TRIM(AT42))),"randomizer","")," ",""),"'","")," ",""),"-","")</f>
        <v/>
      </c>
      <c r="AU43" t="str">
        <f t="shared" ref="AU43" ca="1" si="1451">SUBSTITUTE(SUBSTITUTE(SUBSTITUTE(SUBSTITUTE(SUBSTITUTE(LOWER(IF(LEFT(AU42,3)="Box","",TRIM(AU42))),"randomizer","")," ",""),"'","")," ",""),"-","")</f>
        <v/>
      </c>
      <c r="AV43" t="str">
        <f t="shared" ref="AV43" ca="1" si="1452">SUBSTITUTE(SUBSTITUTE(SUBSTITUTE(SUBSTITUTE(SUBSTITUTE(LOWER(IF(LEFT(AV42,3)="Box","",TRIM(AV42))),"randomizer","")," ",""),"'","")," ",""),"-","")</f>
        <v/>
      </c>
      <c r="AW43" t="str">
        <f t="shared" ref="AW43" ca="1" si="1453">SUBSTITUTE(SUBSTITUTE(SUBSTITUTE(SUBSTITUTE(SUBSTITUTE(LOWER(IF(LEFT(AW42,3)="Box","",TRIM(AW42))),"randomizer","")," ",""),"'","")," ",""),"-","")</f>
        <v/>
      </c>
      <c r="AX43" t="str">
        <f t="shared" ref="AX43" ca="1" si="1454">SUBSTITUTE(SUBSTITUTE(SUBSTITUTE(SUBSTITUTE(SUBSTITUTE(LOWER(IF(LEFT(AX42,3)="Box","",TRIM(AX42))),"randomizer","")," ",""),"'","")," ",""),"-","")</f>
        <v/>
      </c>
      <c r="AY43" t="str">
        <f t="shared" ref="AY43" ca="1" si="1455">SUBSTITUTE(SUBSTITUTE(SUBSTITUTE(SUBSTITUTE(SUBSTITUTE(LOWER(IF(LEFT(AY42,3)="Box","",TRIM(AY42))),"randomizer","")," ",""),"'","")," ",""),"-","")</f>
        <v/>
      </c>
      <c r="AZ43" t="str">
        <f t="shared" ref="AZ43" ca="1" si="1456">SUBSTITUTE(SUBSTITUTE(SUBSTITUTE(SUBSTITUTE(SUBSTITUTE(LOWER(IF(LEFT(AZ42,3)="Box","",TRIM(AZ42))),"randomizer","")," ",""),"'","")," ",""),"-","")</f>
        <v/>
      </c>
      <c r="BA43" t="str">
        <f t="shared" ref="BA43" ca="1" si="1457">SUBSTITUTE(SUBSTITUTE(SUBSTITUTE(SUBSTITUTE(SUBSTITUTE(LOWER(IF(LEFT(BA42,3)="Box","",TRIM(BA42))),"randomizer","")," ",""),"'","")," ",""),"-","")</f>
        <v/>
      </c>
      <c r="BB43" t="str">
        <f t="shared" ref="BB43" ca="1" si="1458">SUBSTITUTE(SUBSTITUTE(SUBSTITUTE(SUBSTITUTE(SUBSTITUTE(LOWER(IF(LEFT(BB42,3)="Box","",TRIM(BB42))),"randomizer","")," ",""),"'","")," ",""),"-","")</f>
        <v/>
      </c>
      <c r="BC43" t="str">
        <f t="shared" ref="BC43" ca="1" si="1459">SUBSTITUTE(SUBSTITUTE(SUBSTITUTE(SUBSTITUTE(SUBSTITUTE(LOWER(IF(LEFT(BC42,3)="Box","",TRIM(BC42))),"randomizer","")," ",""),"'","")," ",""),"-","")</f>
        <v/>
      </c>
      <c r="BD43" t="str">
        <f t="shared" ref="BD43" ca="1" si="1460">SUBSTITUTE(SUBSTITUTE(SUBSTITUTE(SUBSTITUTE(SUBSTITUTE(LOWER(IF(LEFT(BD42,3)="Box","",TRIM(BD42))),"randomizer","")," ",""),"'","")," ",""),"-","")</f>
        <v/>
      </c>
      <c r="BE43" t="str">
        <f t="shared" ref="BE43" ca="1" si="1461">SUBSTITUTE(SUBSTITUTE(SUBSTITUTE(SUBSTITUTE(SUBSTITUTE(LOWER(IF(LEFT(BE42,3)="Box","",TRIM(BE42))),"randomizer","")," ",""),"'","")," ",""),"-","")</f>
        <v/>
      </c>
      <c r="BF43" t="str">
        <f t="shared" ref="BF43" ca="1" si="1462">SUBSTITUTE(SUBSTITUTE(SUBSTITUTE(SUBSTITUTE(SUBSTITUTE(LOWER(IF(LEFT(BF42,3)="Box","",TRIM(BF42))),"randomizer","")," ",""),"'","")," ",""),"-","")</f>
        <v/>
      </c>
      <c r="BG43" t="str">
        <f t="shared" ref="BG43" ca="1" si="1463">SUBSTITUTE(SUBSTITUTE(SUBSTITUTE(SUBSTITUTE(SUBSTITUTE(LOWER(IF(LEFT(BG42,3)="Box","",TRIM(BG42))),"randomizer","")," ",""),"'","")," ",""),"-","")</f>
        <v/>
      </c>
      <c r="BH43" t="str">
        <f t="shared" ref="BH43" ca="1" si="1464">SUBSTITUTE(SUBSTITUTE(SUBSTITUTE(SUBSTITUTE(SUBSTITUTE(LOWER(IF(LEFT(BH42,3)="Box","",TRIM(BH42))),"randomizer","")," ",""),"'","")," ",""),"-","")</f>
        <v/>
      </c>
      <c r="BI43" t="str">
        <f t="shared" ref="BI43" ca="1" si="1465">SUBSTITUTE(SUBSTITUTE(SUBSTITUTE(SUBSTITUTE(SUBSTITUTE(LOWER(IF(LEFT(BI42,3)="Box","",TRIM(BI42))),"randomizer","")," ",""),"'","")," ",""),"-","")</f>
        <v/>
      </c>
      <c r="BJ43" t="str">
        <f t="shared" ref="BJ43" ca="1" si="1466">SUBSTITUTE(SUBSTITUTE(SUBSTITUTE(SUBSTITUTE(SUBSTITUTE(LOWER(IF(LEFT(BJ42,3)="Box","",TRIM(BJ42))),"randomizer","")," ",""),"'","")," ",""),"-","")</f>
        <v/>
      </c>
      <c r="BK43" t="str">
        <f t="shared" ref="BK43" ca="1" si="1467">SUBSTITUTE(SUBSTITUTE(SUBSTITUTE(SUBSTITUTE(SUBSTITUTE(LOWER(IF(LEFT(BK42,3)="Box","",TRIM(BK42))),"randomizer","")," ",""),"'","")," ",""),"-","")</f>
        <v/>
      </c>
      <c r="BL43" t="str">
        <f t="shared" ref="BL43" ca="1" si="1468">SUBSTITUTE(SUBSTITUTE(SUBSTITUTE(SUBSTITUTE(SUBSTITUTE(LOWER(IF(LEFT(BL42,3)="Box","",TRIM(BL42))),"randomizer","")," ",""),"'","")," ",""),"-","")</f>
        <v/>
      </c>
      <c r="BM43" t="str">
        <f t="shared" ref="BM43" ca="1" si="1469">SUBSTITUTE(SUBSTITUTE(SUBSTITUTE(SUBSTITUTE(SUBSTITUTE(LOWER(IF(LEFT(BM42,3)="Box","",TRIM(BM42))),"randomizer","")," ",""),"'","")," ",""),"-","")</f>
        <v/>
      </c>
      <c r="BN43" t="str">
        <f t="shared" ref="BN43" ca="1" si="1470">SUBSTITUTE(SUBSTITUTE(SUBSTITUTE(SUBSTITUTE(SUBSTITUTE(LOWER(IF(LEFT(BN42,3)="Box","",TRIM(BN42))),"randomizer","")," ",""),"'","")," ",""),"-","")</f>
        <v/>
      </c>
      <c r="BO43" t="str">
        <f t="shared" ref="BO43" ca="1" si="1471">SUBSTITUTE(SUBSTITUTE(SUBSTITUTE(SUBSTITUTE(SUBSTITUTE(LOWER(IF(LEFT(BO42,3)="Box","",TRIM(BO42))),"randomizer","")," ",""),"'","")," ",""),"-","")</f>
        <v/>
      </c>
      <c r="BP43" t="str">
        <f t="shared" ref="BP43" ca="1" si="1472">SUBSTITUTE(SUBSTITUTE(SUBSTITUTE(SUBSTITUTE(SUBSTITUTE(LOWER(IF(LEFT(BP42,3)="Box","",TRIM(BP42))),"randomizer","")," ",""),"'","")," ",""),"-","")</f>
        <v/>
      </c>
      <c r="BQ43" t="str">
        <f t="shared" ref="BQ43" ca="1" si="1473">SUBSTITUTE(SUBSTITUTE(SUBSTITUTE(SUBSTITUTE(SUBSTITUTE(LOWER(IF(LEFT(BQ42,3)="Box","",TRIM(BQ42))),"randomizer","")," ",""),"'","")," ",""),"-","")</f>
        <v/>
      </c>
      <c r="BR43" t="str">
        <f t="shared" ref="BR43" ca="1" si="1474">SUBSTITUTE(SUBSTITUTE(SUBSTITUTE(SUBSTITUTE(SUBSTITUTE(LOWER(IF(LEFT(BR42,3)="Box","",TRIM(BR42))),"randomizer","")," ",""),"'","")," ",""),"-","")</f>
        <v/>
      </c>
      <c r="BS43" t="str">
        <f t="shared" ref="BS43" ca="1" si="1475">SUBSTITUTE(SUBSTITUTE(SUBSTITUTE(SUBSTITUTE(SUBSTITUTE(LOWER(IF(LEFT(BS42,3)="Box","",TRIM(BS42))),"randomizer","")," ",""),"'","")," ",""),"-","")</f>
        <v/>
      </c>
      <c r="BT43" t="str">
        <f t="shared" ref="BT43" ca="1" si="1476">SUBSTITUTE(SUBSTITUTE(SUBSTITUTE(SUBSTITUTE(SUBSTITUTE(LOWER(IF(LEFT(BT42,3)="Box","",TRIM(BT42))),"randomizer","")," ",""),"'","")," ",""),"-","")</f>
        <v/>
      </c>
      <c r="BU43" t="str">
        <f t="shared" ref="BU43" ca="1" si="1477">SUBSTITUTE(SUBSTITUTE(SUBSTITUTE(SUBSTITUTE(SUBSTITUTE(LOWER(IF(LEFT(BU42,3)="Box","",TRIM(BU42))),"randomizer","")," ",""),"'","")," ",""),"-","")</f>
        <v/>
      </c>
      <c r="BV43" t="str">
        <f t="shared" ref="BV43" ca="1" si="1478">SUBSTITUTE(SUBSTITUTE(SUBSTITUTE(SUBSTITUTE(SUBSTITUTE(LOWER(IF(LEFT(BV42,3)="Box","",TRIM(BV42))),"randomizer","")," ",""),"'","")," ",""),"-","")</f>
        <v/>
      </c>
      <c r="BW43" t="str">
        <f t="shared" ref="BW43" ca="1" si="1479">SUBSTITUTE(SUBSTITUTE(SUBSTITUTE(SUBSTITUTE(SUBSTITUTE(LOWER(IF(LEFT(BW42,3)="Box","",TRIM(BW42))),"randomizer","")," ",""),"'","")," ",""),"-","")</f>
        <v/>
      </c>
      <c r="BX43" t="str">
        <f t="shared" ref="BX43" ca="1" si="1480">SUBSTITUTE(SUBSTITUTE(SUBSTITUTE(SUBSTITUTE(SUBSTITUTE(LOWER(IF(LEFT(BX42,3)="Box","",TRIM(BX42))),"randomizer","")," ",""),"'","")," ",""),"-","")</f>
        <v/>
      </c>
      <c r="BY43" t="str">
        <f t="shared" ref="BY43" ca="1" si="1481">SUBSTITUTE(SUBSTITUTE(SUBSTITUTE(SUBSTITUTE(SUBSTITUTE(LOWER(IF(LEFT(BY42,3)="Box","",TRIM(BY42))),"randomizer","")," ",""),"'","")," ",""),"-","")</f>
        <v/>
      </c>
      <c r="BZ43" t="str">
        <f t="shared" ref="BZ43" ca="1" si="1482">SUBSTITUTE(SUBSTITUTE(SUBSTITUTE(SUBSTITUTE(SUBSTITUTE(LOWER(IF(LEFT(BZ42,3)="Box","",TRIM(BZ42))),"randomizer","")," ",""),"'","")," ",""),"-","")</f>
        <v/>
      </c>
    </row>
    <row r="44" spans="3:78" x14ac:dyDescent="0.25">
      <c r="C44">
        <f t="shared" si="0"/>
        <v>1</v>
      </c>
      <c r="E44" t="str">
        <f ca="1">OFFSET($G$179,SUM(C$2:C44)-1,0)</f>
        <v>Guillaume Ducos</v>
      </c>
      <c r="F44" t="str">
        <f ca="1">IF(OFFSET($G$179,SUM($C$2:$C44)-1,COLUMNS($E44:F44)+1)=0,"",OFFSET($G$179,SUM($C$2:$C44)-1,COLUMNS($E44:F44)+1))</f>
        <v>Wandering Minstrel</v>
      </c>
      <c r="G44" t="str">
        <f ca="1">IF(OFFSET($G$179,SUM($C$2:$C44)-1,COLUMNS($E44:G44)+1)=0,"",OFFSET($G$179,SUM($C$2:$C44)-1,COLUMNS($E44:G44)+1))</f>
        <v/>
      </c>
      <c r="H44" t="str">
        <f ca="1">IF(OFFSET($G$179,SUM($C$2:$C44)-1,COLUMNS($E44:H44)+1)=0,"",OFFSET($G$179,SUM($C$2:$C44)-1,COLUMNS($E44:H44)+1))</f>
        <v/>
      </c>
      <c r="I44" t="str">
        <f ca="1">IF(OFFSET($G$179,SUM($C$2:$C44)-1,COLUMNS($E44:I44)+1)=0,"",OFFSET($G$179,SUM($C$2:$C44)-1,COLUMNS($E44:I44)+1))</f>
        <v/>
      </c>
      <c r="J44" t="str">
        <f ca="1">IF(OFFSET($G$179,SUM($C$2:$C44)-1,COLUMNS($E44:J44)+1)=0,"",OFFSET($G$179,SUM($C$2:$C44)-1,COLUMNS($E44:J44)+1))</f>
        <v/>
      </c>
      <c r="K44" t="str">
        <f ca="1">IF(OFFSET($G$179,SUM($C$2:$C44)-1,COLUMNS($E44:K44)+1)=0,"",OFFSET($G$179,SUM($C$2:$C44)-1,COLUMNS($E44:K44)+1))</f>
        <v/>
      </c>
      <c r="L44" t="str">
        <f ca="1">IF(OFFSET($G$179,SUM($C$2:$C44)-1,COLUMNS($E44:L44)+1)=0,"",OFFSET($G$179,SUM($C$2:$C44)-1,COLUMNS($E44:L44)+1))</f>
        <v/>
      </c>
      <c r="M44" t="str">
        <f ca="1">IF(OFFSET($G$179,SUM($C$2:$C44)-1,COLUMNS($E44:M44)+1)=0,"",OFFSET($G$179,SUM($C$2:$C44)-1,COLUMNS($E44:M44)+1))</f>
        <v/>
      </c>
      <c r="N44" t="str">
        <f ca="1">IF(OFFSET($G$179,SUM($C$2:$C44)-1,COLUMNS($E44:N44)+1)=0,"",OFFSET($G$179,SUM($C$2:$C44)-1,COLUMNS($E44:N44)+1))</f>
        <v/>
      </c>
      <c r="O44" t="str">
        <f ca="1">IF(OFFSET($G$179,SUM($C$2:$C44)-1,COLUMNS($E44:O44)+1)=0,"",OFFSET($G$179,SUM($C$2:$C44)-1,COLUMNS($E44:O44)+1))</f>
        <v/>
      </c>
      <c r="P44" t="str">
        <f ca="1">IF(OFFSET($G$179,SUM($C$2:$C44)-1,COLUMNS($E44:P44)+1)=0,"",OFFSET($G$179,SUM($C$2:$C44)-1,COLUMNS($E44:P44)+1))</f>
        <v/>
      </c>
      <c r="Q44" t="str">
        <f ca="1">IF(OFFSET($G$179,SUM($C$2:$C44)-1,COLUMNS($E44:Q44)+1)=0,"",OFFSET($G$179,SUM($C$2:$C44)-1,COLUMNS($E44:Q44)+1))</f>
        <v/>
      </c>
      <c r="R44" t="str">
        <f ca="1">IF(OFFSET($G$179,SUM($C$2:$C44)-1,COLUMNS($E44:R44)+1)=0,"",OFFSET($G$179,SUM($C$2:$C44)-1,COLUMNS($E44:R44)+1))</f>
        <v/>
      </c>
      <c r="S44" t="str">
        <f ca="1">IF(OFFSET($G$179,SUM($C$2:$C44)-1,COLUMNS($E44:S44)+1)=0,"",OFFSET($G$179,SUM($C$2:$C44)-1,COLUMNS($E44:S44)+1))</f>
        <v/>
      </c>
      <c r="T44" t="str">
        <f ca="1">IF(OFFSET($G$179,SUM($C$2:$C44)-1,COLUMNS($E44:T44)+1)=0,"",OFFSET($G$179,SUM($C$2:$C44)-1,COLUMNS($E44:T44)+1))</f>
        <v/>
      </c>
      <c r="U44" t="str">
        <f ca="1">IF(OFFSET($G$179,SUM($C$2:$C44)-1,COLUMNS($E44:U44)+1)=0,"",OFFSET($G$179,SUM($C$2:$C44)-1,COLUMNS($E44:U44)+1))</f>
        <v/>
      </c>
      <c r="V44" t="str">
        <f ca="1">IF(OFFSET($G$179,SUM($C$2:$C44)-1,COLUMNS($E44:V44)+1)=0,"",OFFSET($G$179,SUM($C$2:$C44)-1,COLUMNS($E44:V44)+1))</f>
        <v/>
      </c>
      <c r="W44" t="str">
        <f ca="1">IF(OFFSET($G$179,SUM($C$2:$C44)-1,COLUMNS($E44:W44)+1)=0,"",OFFSET($G$179,SUM($C$2:$C44)-1,COLUMNS($E44:W44)+1))</f>
        <v/>
      </c>
      <c r="X44" t="str">
        <f ca="1">IF(OFFSET($G$179,SUM($C$2:$C44)-1,COLUMNS($E44:X44)+1)=0,"",OFFSET($G$179,SUM($C$2:$C44)-1,COLUMNS($E44:X44)+1))</f>
        <v/>
      </c>
      <c r="Y44" t="str">
        <f ca="1">IF(OFFSET($G$179,SUM($C$2:$C44)-1,COLUMNS($E44:Y44)+1)=0,"",OFFSET($G$179,SUM($C$2:$C44)-1,COLUMNS($E44:Y44)+1))</f>
        <v/>
      </c>
      <c r="Z44" t="str">
        <f ca="1">IF(OFFSET($G$179,SUM($C$2:$C44)-1,COLUMNS($E44:Z44)+1)=0,"",OFFSET($G$179,SUM($C$2:$C44)-1,COLUMNS($E44:Z44)+1))</f>
        <v/>
      </c>
      <c r="AA44" t="str">
        <f ca="1">IF(OFFSET($G$179,SUM($C$2:$C44)-1,COLUMNS($E44:AA44)+1)=0,"",OFFSET($G$179,SUM($C$2:$C44)-1,COLUMNS($E44:AA44)+1))</f>
        <v/>
      </c>
      <c r="AB44" t="str">
        <f ca="1">IF(OFFSET($G$179,SUM($C$2:$C44)-1,COLUMNS($E44:AB44)+1)=0,"",OFFSET($G$179,SUM($C$2:$C44)-1,COLUMNS($E44:AB44)+1))</f>
        <v/>
      </c>
      <c r="AC44" t="str">
        <f ca="1">IF(OFFSET($G$179,SUM($C$2:$C44)-1,COLUMNS($E44:AC44)+1)=0,"",OFFSET($G$179,SUM($C$2:$C44)-1,COLUMNS($E44:AC44)+1))</f>
        <v/>
      </c>
      <c r="AD44" t="str">
        <f ca="1">IF(OFFSET($G$179,SUM($C$2:$C44)-1,COLUMNS($E44:AD44)+1)=0,"",OFFSET($G$179,SUM($C$2:$C44)-1,COLUMNS($E44:AD44)+1))</f>
        <v/>
      </c>
      <c r="AE44" t="str">
        <f ca="1">IF(OFFSET($G$179,SUM($C$2:$C44)-1,COLUMNS($E44:AE44)+1)=0,"",OFFSET($G$179,SUM($C$2:$C44)-1,COLUMNS($E44:AE44)+1))</f>
        <v/>
      </c>
      <c r="AF44" t="str">
        <f ca="1">IF(OFFSET($G$179,SUM($C$2:$C44)-1,COLUMNS($E44:AF44)+1)=0,"",OFFSET($G$179,SUM($C$2:$C44)-1,COLUMNS($E44:AF44)+1))</f>
        <v/>
      </c>
      <c r="AG44" t="str">
        <f ca="1">IF(OFFSET($G$179,SUM($C$2:$C44)-1,COLUMNS($E44:AG44)+1)=0,"",OFFSET($G$179,SUM($C$2:$C44)-1,COLUMNS($E44:AG44)+1))</f>
        <v/>
      </c>
      <c r="AH44" t="str">
        <f ca="1">IF(OFFSET($G$179,SUM($C$2:$C44)-1,COLUMNS($E44:AH44)+1)=0,"",OFFSET($G$179,SUM($C$2:$C44)-1,COLUMNS($E44:AH44)+1))</f>
        <v/>
      </c>
      <c r="AI44" t="str">
        <f ca="1">IF(OFFSET($G$179,SUM($C$2:$C44)-1,COLUMNS($E44:AI44)+1)=0,"",OFFSET($G$179,SUM($C$2:$C44)-1,COLUMNS($E44:AI44)+1))</f>
        <v/>
      </c>
      <c r="AJ44" t="str">
        <f ca="1">IF(OFFSET($G$179,SUM($C$2:$C44)-1,COLUMNS($E44:AJ44)+1)=0,"",OFFSET($G$179,SUM($C$2:$C44)-1,COLUMNS($E44:AJ44)+1))</f>
        <v/>
      </c>
      <c r="AK44" t="str">
        <f ca="1">IF(OFFSET($G$179,SUM($C$2:$C44)-1,COLUMNS($E44:AK44)+1)=0,"",OFFSET($G$179,SUM($C$2:$C44)-1,COLUMNS($E44:AK44)+1))</f>
        <v/>
      </c>
      <c r="AL44" t="str">
        <f ca="1">IF(OFFSET($G$179,SUM($C$2:$C44)-1,COLUMNS($E44:AL44)+1)=0,"",OFFSET($G$179,SUM($C$2:$C44)-1,COLUMNS($E44:AL44)+1))</f>
        <v/>
      </c>
      <c r="AM44" t="str">
        <f ca="1">IF(OFFSET($G$179,SUM($C$2:$C44)-1,COLUMNS($E44:AM44)+1)=0,"",OFFSET($G$179,SUM($C$2:$C44)-1,COLUMNS($E44:AM44)+1))</f>
        <v/>
      </c>
      <c r="AN44" t="str">
        <f ca="1">IF(OFFSET($G$179,SUM($C$2:$C44)-1,COLUMNS($E44:AN44)+1)=0,"",OFFSET($G$179,SUM($C$2:$C44)-1,COLUMNS($E44:AN44)+1))</f>
        <v/>
      </c>
      <c r="AO44" t="str">
        <f ca="1">IF(OFFSET($G$179,SUM($C$2:$C44)-1,COLUMNS($E44:AO44)+1)=0,"",OFFSET($G$179,SUM($C$2:$C44)-1,COLUMNS($E44:AO44)+1))</f>
        <v/>
      </c>
      <c r="AP44" t="str">
        <f ca="1">IF(OFFSET($G$179,SUM($C$2:$C44)-1,COLUMNS($E44:AP44)+1)=0,"",OFFSET($G$179,SUM($C$2:$C44)-1,COLUMNS($E44:AP44)+1))</f>
        <v/>
      </c>
      <c r="AQ44" t="str">
        <f ca="1">IF(OFFSET($G$179,SUM($C$2:$C44)-1,COLUMNS($E44:AQ44)+1)=0,"",OFFSET($G$179,SUM($C$2:$C44)-1,COLUMNS($E44:AQ44)+1))</f>
        <v/>
      </c>
      <c r="AR44" t="str">
        <f ca="1">IF(OFFSET($G$179,SUM($C$2:$C44)-1,COLUMNS($E44:AR44)+1)=0,"",OFFSET($G$179,SUM($C$2:$C44)-1,COLUMNS($E44:AR44)+1))</f>
        <v/>
      </c>
      <c r="AS44" t="str">
        <f ca="1">IF(OFFSET($G$179,SUM($C$2:$C44)-1,COLUMNS($E44:AS44)+1)=0,"",OFFSET($G$179,SUM($C$2:$C44)-1,COLUMNS($E44:AS44)+1))</f>
        <v/>
      </c>
      <c r="AT44" t="str">
        <f ca="1">IF(OFFSET($G$179,SUM($C$2:$C44)-1,COLUMNS($E44:AT44)+1)=0,"",OFFSET($G$179,SUM($C$2:$C44)-1,COLUMNS($E44:AT44)+1))</f>
        <v/>
      </c>
      <c r="AU44" t="str">
        <f ca="1">IF(OFFSET($G$179,SUM($C$2:$C44)-1,COLUMNS($E44:AU44)+1)=0,"",OFFSET($G$179,SUM($C$2:$C44)-1,COLUMNS($E44:AU44)+1))</f>
        <v/>
      </c>
      <c r="AV44" t="str">
        <f ca="1">IF(OFFSET($G$179,SUM($C$2:$C44)-1,COLUMNS($E44:AV44)+1)=0,"",OFFSET($G$179,SUM($C$2:$C44)-1,COLUMNS($E44:AV44)+1))</f>
        <v/>
      </c>
      <c r="AW44" t="str">
        <f ca="1">IF(OFFSET($G$179,SUM($C$2:$C44)-1,COLUMNS($E44:AW44)+1)=0,"",OFFSET($G$179,SUM($C$2:$C44)-1,COLUMNS($E44:AW44)+1))</f>
        <v/>
      </c>
      <c r="AX44" t="str">
        <f ca="1">IF(OFFSET($G$179,SUM($C$2:$C44)-1,COLUMNS($E44:AX44)+1)=0,"",OFFSET($G$179,SUM($C$2:$C44)-1,COLUMNS($E44:AX44)+1))</f>
        <v/>
      </c>
      <c r="AY44" t="str">
        <f ca="1">IF(OFFSET($G$179,SUM($C$2:$C44)-1,COLUMNS($E44:AY44)+1)=0,"",OFFSET($G$179,SUM($C$2:$C44)-1,COLUMNS($E44:AY44)+1))</f>
        <v/>
      </c>
      <c r="AZ44" t="str">
        <f ca="1">IF(OFFSET($G$179,SUM($C$2:$C44)-1,COLUMNS($E44:AZ44)+1)=0,"",OFFSET($G$179,SUM($C$2:$C44)-1,COLUMNS($E44:AZ44)+1))</f>
        <v/>
      </c>
      <c r="BA44" t="str">
        <f ca="1">IF(OFFSET($G$179,SUM($C$2:$C44)-1,COLUMNS($E44:BA44)+1)=0,"",OFFSET($G$179,SUM($C$2:$C44)-1,COLUMNS($E44:BA44)+1))</f>
        <v/>
      </c>
      <c r="BB44" t="str">
        <f ca="1">IF(OFFSET($G$179,SUM($C$2:$C44)-1,COLUMNS($E44:BB44)+1)=0,"",OFFSET($G$179,SUM($C$2:$C44)-1,COLUMNS($E44:BB44)+1))</f>
        <v/>
      </c>
      <c r="BC44" t="str">
        <f ca="1">IF(OFFSET($G$179,SUM($C$2:$C44)-1,COLUMNS($E44:BC44)+1)=0,"",OFFSET($G$179,SUM($C$2:$C44)-1,COLUMNS($E44:BC44)+1))</f>
        <v/>
      </c>
      <c r="BD44" t="str">
        <f ca="1">IF(OFFSET($G$179,SUM($C$2:$C44)-1,COLUMNS($E44:BD44)+1)=0,"",OFFSET($G$179,SUM($C$2:$C44)-1,COLUMNS($E44:BD44)+1))</f>
        <v/>
      </c>
      <c r="BE44" t="str">
        <f ca="1">IF(OFFSET($G$179,SUM($C$2:$C44)-1,COLUMNS($E44:BE44)+1)=0,"",OFFSET($G$179,SUM($C$2:$C44)-1,COLUMNS($E44:BE44)+1))</f>
        <v/>
      </c>
      <c r="BF44" t="str">
        <f ca="1">IF(OFFSET($G$179,SUM($C$2:$C44)-1,COLUMNS($E44:BF44)+1)=0,"",OFFSET($G$179,SUM($C$2:$C44)-1,COLUMNS($E44:BF44)+1))</f>
        <v/>
      </c>
      <c r="BG44" t="str">
        <f ca="1">IF(OFFSET($G$179,SUM($C$2:$C44)-1,COLUMNS($E44:BG44)+1)=0,"",OFFSET($G$179,SUM($C$2:$C44)-1,COLUMNS($E44:BG44)+1))</f>
        <v/>
      </c>
      <c r="BH44" t="str">
        <f ca="1">IF(OFFSET($G$179,SUM($C$2:$C44)-1,COLUMNS($E44:BH44)+1)=0,"",OFFSET($G$179,SUM($C$2:$C44)-1,COLUMNS($E44:BH44)+1))</f>
        <v/>
      </c>
      <c r="BI44" t="str">
        <f ca="1">IF(OFFSET($G$179,SUM($C$2:$C44)-1,COLUMNS($E44:BI44)+1)=0,"",OFFSET($G$179,SUM($C$2:$C44)-1,COLUMNS($E44:BI44)+1))</f>
        <v/>
      </c>
      <c r="BJ44" t="str">
        <f ca="1">IF(OFFSET($G$179,SUM($C$2:$C44)-1,COLUMNS($E44:BJ44)+1)=0,"",OFFSET($G$179,SUM($C$2:$C44)-1,COLUMNS($E44:BJ44)+1))</f>
        <v/>
      </c>
      <c r="BK44" t="str">
        <f ca="1">IF(OFFSET($G$179,SUM($C$2:$C44)-1,COLUMNS($E44:BK44)+1)=0,"",OFFSET($G$179,SUM($C$2:$C44)-1,COLUMNS($E44:BK44)+1))</f>
        <v/>
      </c>
      <c r="BL44" t="str">
        <f ca="1">IF(OFFSET($G$179,SUM($C$2:$C44)-1,COLUMNS($E44:BL44)+1)=0,"",OFFSET($G$179,SUM($C$2:$C44)-1,COLUMNS($E44:BL44)+1))</f>
        <v/>
      </c>
      <c r="BM44" t="str">
        <f ca="1">IF(OFFSET($G$179,SUM($C$2:$C44)-1,COLUMNS($E44:BM44)+1)=0,"",OFFSET($G$179,SUM($C$2:$C44)-1,COLUMNS($E44:BM44)+1))</f>
        <v/>
      </c>
      <c r="BN44" t="str">
        <f ca="1">IF(OFFSET($G$179,SUM($C$2:$C44)-1,COLUMNS($E44:BN44)+1)=0,"",OFFSET($G$179,SUM($C$2:$C44)-1,COLUMNS($E44:BN44)+1))</f>
        <v/>
      </c>
      <c r="BO44" t="str">
        <f ca="1">IF(OFFSET($G$179,SUM($C$2:$C44)-1,COLUMNS($E44:BO44)+1)=0,"",OFFSET($G$179,SUM($C$2:$C44)-1,COLUMNS($E44:BO44)+1))</f>
        <v/>
      </c>
      <c r="BP44" t="str">
        <f ca="1">IF(OFFSET($G$179,SUM($C$2:$C44)-1,COLUMNS($E44:BP44)+1)=0,"",OFFSET($G$179,SUM($C$2:$C44)-1,COLUMNS($E44:BP44)+1))</f>
        <v/>
      </c>
      <c r="BQ44" t="str">
        <f ca="1">IF(OFFSET($G$179,SUM($C$2:$C44)-1,COLUMNS($E44:BQ44)+1)=0,"",OFFSET($G$179,SUM($C$2:$C44)-1,COLUMNS($E44:BQ44)+1))</f>
        <v/>
      </c>
      <c r="BR44" t="str">
        <f ca="1">IF(OFFSET($G$179,SUM($C$2:$C44)-1,COLUMNS($E44:BR44)+1)=0,"",OFFSET($G$179,SUM($C$2:$C44)-1,COLUMNS($E44:BR44)+1))</f>
        <v/>
      </c>
      <c r="BS44" t="str">
        <f ca="1">IF(OFFSET($G$179,SUM($C$2:$C44)-1,COLUMNS($E44:BS44)+1)=0,"",OFFSET($G$179,SUM($C$2:$C44)-1,COLUMNS($E44:BS44)+1))</f>
        <v/>
      </c>
      <c r="BT44" t="str">
        <f ca="1">IF(OFFSET($G$179,SUM($C$2:$C44)-1,COLUMNS($E44:BT44)+1)=0,"",OFFSET($G$179,SUM($C$2:$C44)-1,COLUMNS($E44:BT44)+1))</f>
        <v/>
      </c>
      <c r="BU44" t="str">
        <f ca="1">IF(OFFSET($G$179,SUM($C$2:$C44)-1,COLUMNS($E44:BU44)+1)=0,"",OFFSET($G$179,SUM($C$2:$C44)-1,COLUMNS($E44:BU44)+1))</f>
        <v/>
      </c>
      <c r="BV44" t="str">
        <f ca="1">IF(OFFSET($G$179,SUM($C$2:$C44)-1,COLUMNS($E44:BV44)+1)=0,"",OFFSET($G$179,SUM($C$2:$C44)-1,COLUMNS($E44:BV44)+1))</f>
        <v/>
      </c>
      <c r="BW44" t="str">
        <f ca="1">IF(OFFSET($G$179,SUM($C$2:$C44)-1,COLUMNS($E44:BW44)+1)=0,"",OFFSET($G$179,SUM($C$2:$C44)-1,COLUMNS($E44:BW44)+1))</f>
        <v/>
      </c>
      <c r="BX44" t="str">
        <f ca="1">IF(OFFSET($G$179,SUM($C$2:$C44)-1,COLUMNS($E44:BX44)+1)=0,"",OFFSET($G$179,SUM($C$2:$C44)-1,COLUMNS($E44:BX44)+1))</f>
        <v/>
      </c>
      <c r="BY44" t="str">
        <f ca="1">IF(OFFSET($G$179,SUM($C$2:$C44)-1,COLUMNS($E44:BY44)+1)=0,"",OFFSET($G$179,SUM($C$2:$C44)-1,COLUMNS($E44:BY44)+1))</f>
        <v/>
      </c>
      <c r="BZ44" t="str">
        <f ca="1">IF(OFFSET($G$179,SUM($C$2:$C44)-1,COLUMNS($E44:BZ44)+1)=0,"",OFFSET($G$179,SUM($C$2:$C44)-1,COLUMNS($E44:BZ44)+1))</f>
        <v/>
      </c>
    </row>
    <row r="45" spans="3:78" x14ac:dyDescent="0.25">
      <c r="C45">
        <f t="shared" si="0"/>
        <v>0</v>
      </c>
      <c r="E45" t="str">
        <f t="shared" ref="E45" ca="1" si="1483">E44</f>
        <v>Guillaume Ducos</v>
      </c>
      <c r="F45" t="str">
        <f t="shared" ref="F45" ca="1" si="1484">SUBSTITUTE(SUBSTITUTE(SUBSTITUTE(SUBSTITUTE(SUBSTITUTE(LOWER(IF(LEFT(F44,3)="Box","",TRIM(F44))),"randomizer","")," ",""),"'","")," ",""),"-","")</f>
        <v>wanderingminstrel</v>
      </c>
      <c r="G45" t="str">
        <f t="shared" ref="G45" ca="1" si="1485">SUBSTITUTE(SUBSTITUTE(SUBSTITUTE(SUBSTITUTE(SUBSTITUTE(LOWER(IF(LEFT(G44,3)="Box","",TRIM(G44))),"randomizer","")," ",""),"'","")," ",""),"-","")</f>
        <v/>
      </c>
      <c r="H45" t="str">
        <f t="shared" ref="H45" ca="1" si="1486">SUBSTITUTE(SUBSTITUTE(SUBSTITUTE(SUBSTITUTE(SUBSTITUTE(LOWER(IF(LEFT(H44,3)="Box","",TRIM(H44))),"randomizer","")," ",""),"'","")," ",""),"-","")</f>
        <v/>
      </c>
      <c r="I45" t="str">
        <f t="shared" ref="I45" ca="1" si="1487">SUBSTITUTE(SUBSTITUTE(SUBSTITUTE(SUBSTITUTE(SUBSTITUTE(LOWER(IF(LEFT(I44,3)="Box","",TRIM(I44))),"randomizer","")," ",""),"'","")," ",""),"-","")</f>
        <v/>
      </c>
      <c r="J45" t="str">
        <f t="shared" ref="J45" ca="1" si="1488">SUBSTITUTE(SUBSTITUTE(SUBSTITUTE(SUBSTITUTE(SUBSTITUTE(LOWER(IF(LEFT(J44,3)="Box","",TRIM(J44))),"randomizer","")," ",""),"'","")," ",""),"-","")</f>
        <v/>
      </c>
      <c r="K45" t="str">
        <f t="shared" ref="K45" ca="1" si="1489">SUBSTITUTE(SUBSTITUTE(SUBSTITUTE(SUBSTITUTE(SUBSTITUTE(LOWER(IF(LEFT(K44,3)="Box","",TRIM(K44))),"randomizer","")," ",""),"'","")," ",""),"-","")</f>
        <v/>
      </c>
      <c r="L45" t="str">
        <f t="shared" ref="L45" ca="1" si="1490">SUBSTITUTE(SUBSTITUTE(SUBSTITUTE(SUBSTITUTE(SUBSTITUTE(LOWER(IF(LEFT(L44,3)="Box","",TRIM(L44))),"randomizer","")," ",""),"'","")," ",""),"-","")</f>
        <v/>
      </c>
      <c r="M45" t="str">
        <f t="shared" ref="M45" ca="1" si="1491">SUBSTITUTE(SUBSTITUTE(SUBSTITUTE(SUBSTITUTE(SUBSTITUTE(LOWER(IF(LEFT(M44,3)="Box","",TRIM(M44))),"randomizer","")," ",""),"'","")," ",""),"-","")</f>
        <v/>
      </c>
      <c r="N45" t="str">
        <f t="shared" ref="N45" ca="1" si="1492">SUBSTITUTE(SUBSTITUTE(SUBSTITUTE(SUBSTITUTE(SUBSTITUTE(LOWER(IF(LEFT(N44,3)="Box","",TRIM(N44))),"randomizer","")," ",""),"'","")," ",""),"-","")</f>
        <v/>
      </c>
      <c r="O45" t="str">
        <f t="shared" ref="O45" ca="1" si="1493">SUBSTITUTE(SUBSTITUTE(SUBSTITUTE(SUBSTITUTE(SUBSTITUTE(LOWER(IF(LEFT(O44,3)="Box","",TRIM(O44))),"randomizer","")," ",""),"'","")," ",""),"-","")</f>
        <v/>
      </c>
      <c r="P45" t="str">
        <f t="shared" ref="P45" ca="1" si="1494">SUBSTITUTE(SUBSTITUTE(SUBSTITUTE(SUBSTITUTE(SUBSTITUTE(LOWER(IF(LEFT(P44,3)="Box","",TRIM(P44))),"randomizer","")," ",""),"'","")," ",""),"-","")</f>
        <v/>
      </c>
      <c r="Q45" t="str">
        <f t="shared" ref="Q45" ca="1" si="1495">SUBSTITUTE(SUBSTITUTE(SUBSTITUTE(SUBSTITUTE(SUBSTITUTE(LOWER(IF(LEFT(Q44,3)="Box","",TRIM(Q44))),"randomizer","")," ",""),"'","")," ",""),"-","")</f>
        <v/>
      </c>
      <c r="R45" t="str">
        <f t="shared" ref="R45" ca="1" si="1496">SUBSTITUTE(SUBSTITUTE(SUBSTITUTE(SUBSTITUTE(SUBSTITUTE(LOWER(IF(LEFT(R44,3)="Box","",TRIM(R44))),"randomizer","")," ",""),"'","")," ",""),"-","")</f>
        <v/>
      </c>
      <c r="S45" t="str">
        <f t="shared" ref="S45" ca="1" si="1497">SUBSTITUTE(SUBSTITUTE(SUBSTITUTE(SUBSTITUTE(SUBSTITUTE(LOWER(IF(LEFT(S44,3)="Box","",TRIM(S44))),"randomizer","")," ",""),"'","")," ",""),"-","")</f>
        <v/>
      </c>
      <c r="T45" t="str">
        <f t="shared" ref="T45" ca="1" si="1498">SUBSTITUTE(SUBSTITUTE(SUBSTITUTE(SUBSTITUTE(SUBSTITUTE(LOWER(IF(LEFT(T44,3)="Box","",TRIM(T44))),"randomizer","")," ",""),"'","")," ",""),"-","")</f>
        <v/>
      </c>
      <c r="U45" t="str">
        <f t="shared" ref="U45" ca="1" si="1499">SUBSTITUTE(SUBSTITUTE(SUBSTITUTE(SUBSTITUTE(SUBSTITUTE(LOWER(IF(LEFT(U44,3)="Box","",TRIM(U44))),"randomizer","")," ",""),"'","")," ",""),"-","")</f>
        <v/>
      </c>
      <c r="V45" t="str">
        <f t="shared" ref="V45" ca="1" si="1500">SUBSTITUTE(SUBSTITUTE(SUBSTITUTE(SUBSTITUTE(SUBSTITUTE(LOWER(IF(LEFT(V44,3)="Box","",TRIM(V44))),"randomizer","")," ",""),"'","")," ",""),"-","")</f>
        <v/>
      </c>
      <c r="W45" t="str">
        <f t="shared" ref="W45" ca="1" si="1501">SUBSTITUTE(SUBSTITUTE(SUBSTITUTE(SUBSTITUTE(SUBSTITUTE(LOWER(IF(LEFT(W44,3)="Box","",TRIM(W44))),"randomizer","")," ",""),"'","")," ",""),"-","")</f>
        <v/>
      </c>
      <c r="X45" t="str">
        <f t="shared" ref="X45" ca="1" si="1502">SUBSTITUTE(SUBSTITUTE(SUBSTITUTE(SUBSTITUTE(SUBSTITUTE(LOWER(IF(LEFT(X44,3)="Box","",TRIM(X44))),"randomizer","")," ",""),"'","")," ",""),"-","")</f>
        <v/>
      </c>
      <c r="Y45" t="str">
        <f t="shared" ref="Y45" ca="1" si="1503">SUBSTITUTE(SUBSTITUTE(SUBSTITUTE(SUBSTITUTE(SUBSTITUTE(LOWER(IF(LEFT(Y44,3)="Box","",TRIM(Y44))),"randomizer","")," ",""),"'","")," ",""),"-","")</f>
        <v/>
      </c>
      <c r="Z45" t="str">
        <f t="shared" ref="Z45" ca="1" si="1504">SUBSTITUTE(SUBSTITUTE(SUBSTITUTE(SUBSTITUTE(SUBSTITUTE(LOWER(IF(LEFT(Z44,3)="Box","",TRIM(Z44))),"randomizer","")," ",""),"'","")," ",""),"-","")</f>
        <v/>
      </c>
      <c r="AA45" t="str">
        <f t="shared" ref="AA45" ca="1" si="1505">SUBSTITUTE(SUBSTITUTE(SUBSTITUTE(SUBSTITUTE(SUBSTITUTE(LOWER(IF(LEFT(AA44,3)="Box","",TRIM(AA44))),"randomizer","")," ",""),"'","")," ",""),"-","")</f>
        <v/>
      </c>
      <c r="AB45" t="str">
        <f t="shared" ref="AB45" ca="1" si="1506">SUBSTITUTE(SUBSTITUTE(SUBSTITUTE(SUBSTITUTE(SUBSTITUTE(LOWER(IF(LEFT(AB44,3)="Box","",TRIM(AB44))),"randomizer","")," ",""),"'","")," ",""),"-","")</f>
        <v/>
      </c>
      <c r="AC45" t="str">
        <f t="shared" ref="AC45" ca="1" si="1507">SUBSTITUTE(SUBSTITUTE(SUBSTITUTE(SUBSTITUTE(SUBSTITUTE(LOWER(IF(LEFT(AC44,3)="Box","",TRIM(AC44))),"randomizer","")," ",""),"'","")," ",""),"-","")</f>
        <v/>
      </c>
      <c r="AD45" t="str">
        <f t="shared" ref="AD45" ca="1" si="1508">SUBSTITUTE(SUBSTITUTE(SUBSTITUTE(SUBSTITUTE(SUBSTITUTE(LOWER(IF(LEFT(AD44,3)="Box","",TRIM(AD44))),"randomizer","")," ",""),"'","")," ",""),"-","")</f>
        <v/>
      </c>
      <c r="AE45" t="str">
        <f t="shared" ref="AE45" ca="1" si="1509">SUBSTITUTE(SUBSTITUTE(SUBSTITUTE(SUBSTITUTE(SUBSTITUTE(LOWER(IF(LEFT(AE44,3)="Box","",TRIM(AE44))),"randomizer","")," ",""),"'","")," ",""),"-","")</f>
        <v/>
      </c>
      <c r="AF45" t="str">
        <f t="shared" ref="AF45" ca="1" si="1510">SUBSTITUTE(SUBSTITUTE(SUBSTITUTE(SUBSTITUTE(SUBSTITUTE(LOWER(IF(LEFT(AF44,3)="Box","",TRIM(AF44))),"randomizer","")," ",""),"'","")," ",""),"-","")</f>
        <v/>
      </c>
      <c r="AG45" t="str">
        <f t="shared" ref="AG45" ca="1" si="1511">SUBSTITUTE(SUBSTITUTE(SUBSTITUTE(SUBSTITUTE(SUBSTITUTE(LOWER(IF(LEFT(AG44,3)="Box","",TRIM(AG44))),"randomizer","")," ",""),"'","")," ",""),"-","")</f>
        <v/>
      </c>
      <c r="AH45" t="str">
        <f t="shared" ref="AH45" ca="1" si="1512">SUBSTITUTE(SUBSTITUTE(SUBSTITUTE(SUBSTITUTE(SUBSTITUTE(LOWER(IF(LEFT(AH44,3)="Box","",TRIM(AH44))),"randomizer","")," ",""),"'","")," ",""),"-","")</f>
        <v/>
      </c>
      <c r="AI45" t="str">
        <f t="shared" ref="AI45" ca="1" si="1513">SUBSTITUTE(SUBSTITUTE(SUBSTITUTE(SUBSTITUTE(SUBSTITUTE(LOWER(IF(LEFT(AI44,3)="Box","",TRIM(AI44))),"randomizer","")," ",""),"'","")," ",""),"-","")</f>
        <v/>
      </c>
      <c r="AJ45" t="str">
        <f t="shared" ref="AJ45" ca="1" si="1514">SUBSTITUTE(SUBSTITUTE(SUBSTITUTE(SUBSTITUTE(SUBSTITUTE(LOWER(IF(LEFT(AJ44,3)="Box","",TRIM(AJ44))),"randomizer","")," ",""),"'","")," ",""),"-","")</f>
        <v/>
      </c>
      <c r="AK45" t="str">
        <f t="shared" ref="AK45" ca="1" si="1515">SUBSTITUTE(SUBSTITUTE(SUBSTITUTE(SUBSTITUTE(SUBSTITUTE(LOWER(IF(LEFT(AK44,3)="Box","",TRIM(AK44))),"randomizer","")," ",""),"'","")," ",""),"-","")</f>
        <v/>
      </c>
      <c r="AL45" t="str">
        <f t="shared" ref="AL45" ca="1" si="1516">SUBSTITUTE(SUBSTITUTE(SUBSTITUTE(SUBSTITUTE(SUBSTITUTE(LOWER(IF(LEFT(AL44,3)="Box","",TRIM(AL44))),"randomizer","")," ",""),"'","")," ",""),"-","")</f>
        <v/>
      </c>
      <c r="AM45" t="str">
        <f t="shared" ref="AM45" ca="1" si="1517">SUBSTITUTE(SUBSTITUTE(SUBSTITUTE(SUBSTITUTE(SUBSTITUTE(LOWER(IF(LEFT(AM44,3)="Box","",TRIM(AM44))),"randomizer","")," ",""),"'","")," ",""),"-","")</f>
        <v/>
      </c>
      <c r="AN45" t="str">
        <f t="shared" ref="AN45" ca="1" si="1518">SUBSTITUTE(SUBSTITUTE(SUBSTITUTE(SUBSTITUTE(SUBSTITUTE(LOWER(IF(LEFT(AN44,3)="Box","",TRIM(AN44))),"randomizer","")," ",""),"'","")," ",""),"-","")</f>
        <v/>
      </c>
      <c r="AO45" t="str">
        <f t="shared" ref="AO45" ca="1" si="1519">SUBSTITUTE(SUBSTITUTE(SUBSTITUTE(SUBSTITUTE(SUBSTITUTE(LOWER(IF(LEFT(AO44,3)="Box","",TRIM(AO44))),"randomizer","")," ",""),"'","")," ",""),"-","")</f>
        <v/>
      </c>
      <c r="AP45" t="str">
        <f t="shared" ref="AP45" ca="1" si="1520">SUBSTITUTE(SUBSTITUTE(SUBSTITUTE(SUBSTITUTE(SUBSTITUTE(LOWER(IF(LEFT(AP44,3)="Box","",TRIM(AP44))),"randomizer","")," ",""),"'","")," ",""),"-","")</f>
        <v/>
      </c>
      <c r="AQ45" t="str">
        <f t="shared" ref="AQ45" ca="1" si="1521">SUBSTITUTE(SUBSTITUTE(SUBSTITUTE(SUBSTITUTE(SUBSTITUTE(LOWER(IF(LEFT(AQ44,3)="Box","",TRIM(AQ44))),"randomizer","")," ",""),"'","")," ",""),"-","")</f>
        <v/>
      </c>
      <c r="AR45" t="str">
        <f t="shared" ref="AR45" ca="1" si="1522">SUBSTITUTE(SUBSTITUTE(SUBSTITUTE(SUBSTITUTE(SUBSTITUTE(LOWER(IF(LEFT(AR44,3)="Box","",TRIM(AR44))),"randomizer","")," ",""),"'","")," ",""),"-","")</f>
        <v/>
      </c>
      <c r="AS45" t="str">
        <f t="shared" ref="AS45" ca="1" si="1523">SUBSTITUTE(SUBSTITUTE(SUBSTITUTE(SUBSTITUTE(SUBSTITUTE(LOWER(IF(LEFT(AS44,3)="Box","",TRIM(AS44))),"randomizer","")," ",""),"'","")," ",""),"-","")</f>
        <v/>
      </c>
      <c r="AT45" t="str">
        <f t="shared" ref="AT45" ca="1" si="1524">SUBSTITUTE(SUBSTITUTE(SUBSTITUTE(SUBSTITUTE(SUBSTITUTE(LOWER(IF(LEFT(AT44,3)="Box","",TRIM(AT44))),"randomizer","")," ",""),"'","")," ",""),"-","")</f>
        <v/>
      </c>
      <c r="AU45" t="str">
        <f t="shared" ref="AU45" ca="1" si="1525">SUBSTITUTE(SUBSTITUTE(SUBSTITUTE(SUBSTITUTE(SUBSTITUTE(LOWER(IF(LEFT(AU44,3)="Box","",TRIM(AU44))),"randomizer","")," ",""),"'","")," ",""),"-","")</f>
        <v/>
      </c>
      <c r="AV45" t="str">
        <f t="shared" ref="AV45" ca="1" si="1526">SUBSTITUTE(SUBSTITUTE(SUBSTITUTE(SUBSTITUTE(SUBSTITUTE(LOWER(IF(LEFT(AV44,3)="Box","",TRIM(AV44))),"randomizer","")," ",""),"'","")," ",""),"-","")</f>
        <v/>
      </c>
      <c r="AW45" t="str">
        <f t="shared" ref="AW45" ca="1" si="1527">SUBSTITUTE(SUBSTITUTE(SUBSTITUTE(SUBSTITUTE(SUBSTITUTE(LOWER(IF(LEFT(AW44,3)="Box","",TRIM(AW44))),"randomizer","")," ",""),"'","")," ",""),"-","")</f>
        <v/>
      </c>
      <c r="AX45" t="str">
        <f t="shared" ref="AX45" ca="1" si="1528">SUBSTITUTE(SUBSTITUTE(SUBSTITUTE(SUBSTITUTE(SUBSTITUTE(LOWER(IF(LEFT(AX44,3)="Box","",TRIM(AX44))),"randomizer","")," ",""),"'","")," ",""),"-","")</f>
        <v/>
      </c>
      <c r="AY45" t="str">
        <f t="shared" ref="AY45" ca="1" si="1529">SUBSTITUTE(SUBSTITUTE(SUBSTITUTE(SUBSTITUTE(SUBSTITUTE(LOWER(IF(LEFT(AY44,3)="Box","",TRIM(AY44))),"randomizer","")," ",""),"'","")," ",""),"-","")</f>
        <v/>
      </c>
      <c r="AZ45" t="str">
        <f t="shared" ref="AZ45" ca="1" si="1530">SUBSTITUTE(SUBSTITUTE(SUBSTITUTE(SUBSTITUTE(SUBSTITUTE(LOWER(IF(LEFT(AZ44,3)="Box","",TRIM(AZ44))),"randomizer","")," ",""),"'","")," ",""),"-","")</f>
        <v/>
      </c>
      <c r="BA45" t="str">
        <f t="shared" ref="BA45" ca="1" si="1531">SUBSTITUTE(SUBSTITUTE(SUBSTITUTE(SUBSTITUTE(SUBSTITUTE(LOWER(IF(LEFT(BA44,3)="Box","",TRIM(BA44))),"randomizer","")," ",""),"'","")," ",""),"-","")</f>
        <v/>
      </c>
      <c r="BB45" t="str">
        <f t="shared" ref="BB45" ca="1" si="1532">SUBSTITUTE(SUBSTITUTE(SUBSTITUTE(SUBSTITUTE(SUBSTITUTE(LOWER(IF(LEFT(BB44,3)="Box","",TRIM(BB44))),"randomizer","")," ",""),"'","")," ",""),"-","")</f>
        <v/>
      </c>
      <c r="BC45" t="str">
        <f t="shared" ref="BC45" ca="1" si="1533">SUBSTITUTE(SUBSTITUTE(SUBSTITUTE(SUBSTITUTE(SUBSTITUTE(LOWER(IF(LEFT(BC44,3)="Box","",TRIM(BC44))),"randomizer","")," ",""),"'","")," ",""),"-","")</f>
        <v/>
      </c>
      <c r="BD45" t="str">
        <f t="shared" ref="BD45" ca="1" si="1534">SUBSTITUTE(SUBSTITUTE(SUBSTITUTE(SUBSTITUTE(SUBSTITUTE(LOWER(IF(LEFT(BD44,3)="Box","",TRIM(BD44))),"randomizer","")," ",""),"'","")," ",""),"-","")</f>
        <v/>
      </c>
      <c r="BE45" t="str">
        <f t="shared" ref="BE45" ca="1" si="1535">SUBSTITUTE(SUBSTITUTE(SUBSTITUTE(SUBSTITUTE(SUBSTITUTE(LOWER(IF(LEFT(BE44,3)="Box","",TRIM(BE44))),"randomizer","")," ",""),"'","")," ",""),"-","")</f>
        <v/>
      </c>
      <c r="BF45" t="str">
        <f t="shared" ref="BF45" ca="1" si="1536">SUBSTITUTE(SUBSTITUTE(SUBSTITUTE(SUBSTITUTE(SUBSTITUTE(LOWER(IF(LEFT(BF44,3)="Box","",TRIM(BF44))),"randomizer","")," ",""),"'","")," ",""),"-","")</f>
        <v/>
      </c>
      <c r="BG45" t="str">
        <f t="shared" ref="BG45" ca="1" si="1537">SUBSTITUTE(SUBSTITUTE(SUBSTITUTE(SUBSTITUTE(SUBSTITUTE(LOWER(IF(LEFT(BG44,3)="Box","",TRIM(BG44))),"randomizer","")," ",""),"'","")," ",""),"-","")</f>
        <v/>
      </c>
      <c r="BH45" t="str">
        <f t="shared" ref="BH45" ca="1" si="1538">SUBSTITUTE(SUBSTITUTE(SUBSTITUTE(SUBSTITUTE(SUBSTITUTE(LOWER(IF(LEFT(BH44,3)="Box","",TRIM(BH44))),"randomizer","")," ",""),"'","")," ",""),"-","")</f>
        <v/>
      </c>
      <c r="BI45" t="str">
        <f t="shared" ref="BI45" ca="1" si="1539">SUBSTITUTE(SUBSTITUTE(SUBSTITUTE(SUBSTITUTE(SUBSTITUTE(LOWER(IF(LEFT(BI44,3)="Box","",TRIM(BI44))),"randomizer","")," ",""),"'","")," ",""),"-","")</f>
        <v/>
      </c>
      <c r="BJ45" t="str">
        <f t="shared" ref="BJ45" ca="1" si="1540">SUBSTITUTE(SUBSTITUTE(SUBSTITUTE(SUBSTITUTE(SUBSTITUTE(LOWER(IF(LEFT(BJ44,3)="Box","",TRIM(BJ44))),"randomizer","")," ",""),"'","")," ",""),"-","")</f>
        <v/>
      </c>
      <c r="BK45" t="str">
        <f t="shared" ref="BK45" ca="1" si="1541">SUBSTITUTE(SUBSTITUTE(SUBSTITUTE(SUBSTITUTE(SUBSTITUTE(LOWER(IF(LEFT(BK44,3)="Box","",TRIM(BK44))),"randomizer","")," ",""),"'","")," ",""),"-","")</f>
        <v/>
      </c>
      <c r="BL45" t="str">
        <f t="shared" ref="BL45" ca="1" si="1542">SUBSTITUTE(SUBSTITUTE(SUBSTITUTE(SUBSTITUTE(SUBSTITUTE(LOWER(IF(LEFT(BL44,3)="Box","",TRIM(BL44))),"randomizer","")," ",""),"'","")," ",""),"-","")</f>
        <v/>
      </c>
      <c r="BM45" t="str">
        <f t="shared" ref="BM45" ca="1" si="1543">SUBSTITUTE(SUBSTITUTE(SUBSTITUTE(SUBSTITUTE(SUBSTITUTE(LOWER(IF(LEFT(BM44,3)="Box","",TRIM(BM44))),"randomizer","")," ",""),"'","")," ",""),"-","")</f>
        <v/>
      </c>
      <c r="BN45" t="str">
        <f t="shared" ref="BN45" ca="1" si="1544">SUBSTITUTE(SUBSTITUTE(SUBSTITUTE(SUBSTITUTE(SUBSTITUTE(LOWER(IF(LEFT(BN44,3)="Box","",TRIM(BN44))),"randomizer","")," ",""),"'","")," ",""),"-","")</f>
        <v/>
      </c>
      <c r="BO45" t="str">
        <f t="shared" ref="BO45" ca="1" si="1545">SUBSTITUTE(SUBSTITUTE(SUBSTITUTE(SUBSTITUTE(SUBSTITUTE(LOWER(IF(LEFT(BO44,3)="Box","",TRIM(BO44))),"randomizer","")," ",""),"'","")," ",""),"-","")</f>
        <v/>
      </c>
      <c r="BP45" t="str">
        <f t="shared" ref="BP45" ca="1" si="1546">SUBSTITUTE(SUBSTITUTE(SUBSTITUTE(SUBSTITUTE(SUBSTITUTE(LOWER(IF(LEFT(BP44,3)="Box","",TRIM(BP44))),"randomizer","")," ",""),"'","")," ",""),"-","")</f>
        <v/>
      </c>
      <c r="BQ45" t="str">
        <f t="shared" ref="BQ45" ca="1" si="1547">SUBSTITUTE(SUBSTITUTE(SUBSTITUTE(SUBSTITUTE(SUBSTITUTE(LOWER(IF(LEFT(BQ44,3)="Box","",TRIM(BQ44))),"randomizer","")," ",""),"'","")," ",""),"-","")</f>
        <v/>
      </c>
      <c r="BR45" t="str">
        <f t="shared" ref="BR45" ca="1" si="1548">SUBSTITUTE(SUBSTITUTE(SUBSTITUTE(SUBSTITUTE(SUBSTITUTE(LOWER(IF(LEFT(BR44,3)="Box","",TRIM(BR44))),"randomizer","")," ",""),"'","")," ",""),"-","")</f>
        <v/>
      </c>
      <c r="BS45" t="str">
        <f t="shared" ref="BS45" ca="1" si="1549">SUBSTITUTE(SUBSTITUTE(SUBSTITUTE(SUBSTITUTE(SUBSTITUTE(LOWER(IF(LEFT(BS44,3)="Box","",TRIM(BS44))),"randomizer","")," ",""),"'","")," ",""),"-","")</f>
        <v/>
      </c>
      <c r="BT45" t="str">
        <f t="shared" ref="BT45" ca="1" si="1550">SUBSTITUTE(SUBSTITUTE(SUBSTITUTE(SUBSTITUTE(SUBSTITUTE(LOWER(IF(LEFT(BT44,3)="Box","",TRIM(BT44))),"randomizer","")," ",""),"'","")," ",""),"-","")</f>
        <v/>
      </c>
      <c r="BU45" t="str">
        <f t="shared" ref="BU45" ca="1" si="1551">SUBSTITUTE(SUBSTITUTE(SUBSTITUTE(SUBSTITUTE(SUBSTITUTE(LOWER(IF(LEFT(BU44,3)="Box","",TRIM(BU44))),"randomizer","")," ",""),"'","")," ",""),"-","")</f>
        <v/>
      </c>
      <c r="BV45" t="str">
        <f t="shared" ref="BV45" ca="1" si="1552">SUBSTITUTE(SUBSTITUTE(SUBSTITUTE(SUBSTITUTE(SUBSTITUTE(LOWER(IF(LEFT(BV44,3)="Box","",TRIM(BV44))),"randomizer","")," ",""),"'","")," ",""),"-","")</f>
        <v/>
      </c>
      <c r="BW45" t="str">
        <f t="shared" ref="BW45" ca="1" si="1553">SUBSTITUTE(SUBSTITUTE(SUBSTITUTE(SUBSTITUTE(SUBSTITUTE(LOWER(IF(LEFT(BW44,3)="Box","",TRIM(BW44))),"randomizer","")," ",""),"'","")," ",""),"-","")</f>
        <v/>
      </c>
      <c r="BX45" t="str">
        <f t="shared" ref="BX45" ca="1" si="1554">SUBSTITUTE(SUBSTITUTE(SUBSTITUTE(SUBSTITUTE(SUBSTITUTE(LOWER(IF(LEFT(BX44,3)="Box","",TRIM(BX44))),"randomizer","")," ",""),"'","")," ",""),"-","")</f>
        <v/>
      </c>
      <c r="BY45" t="str">
        <f t="shared" ref="BY45" ca="1" si="1555">SUBSTITUTE(SUBSTITUTE(SUBSTITUTE(SUBSTITUTE(SUBSTITUTE(LOWER(IF(LEFT(BY44,3)="Box","",TRIM(BY44))),"randomizer","")," ",""),"'","")," ",""),"-","")</f>
        <v/>
      </c>
      <c r="BZ45" t="str">
        <f t="shared" ref="BZ45" ca="1" si="1556">SUBSTITUTE(SUBSTITUTE(SUBSTITUTE(SUBSTITUTE(SUBSTITUTE(LOWER(IF(LEFT(BZ44,3)="Box","",TRIM(BZ44))),"randomizer","")," ",""),"'","")," ",""),"-","")</f>
        <v/>
      </c>
    </row>
    <row r="46" spans="3:78" x14ac:dyDescent="0.25">
      <c r="C46">
        <f t="shared" si="0"/>
        <v>1</v>
      </c>
      <c r="E46" t="str">
        <f ca="1">OFFSET($G$179,SUM(C$2:C46)-1,0)</f>
        <v>Hans Krill</v>
      </c>
      <c r="F46" t="str">
        <f ca="1">IF(OFFSET($G$179,SUM($C$2:$C46)-1,COLUMNS($E46:F46)+1)=0,"",OFFSET($G$179,SUM($C$2:$C46)-1,COLUMNS($E46:F46)+1))</f>
        <v>Augurs</v>
      </c>
      <c r="G46" t="str">
        <f ca="1">IF(OFFSET($G$179,SUM($C$2:$C46)-1,COLUMNS($E46:G46)+1)=0,"",OFFSET($G$179,SUM($C$2:$C46)-1,COLUMNS($E46:G46)+1))</f>
        <v xml:space="preserve"> Herb Gatherer</v>
      </c>
      <c r="H46" t="str">
        <f ca="1">IF(OFFSET($G$179,SUM($C$2:$C46)-1,COLUMNS($E46:H46)+1)=0,"",OFFSET($G$179,SUM($C$2:$C46)-1,COLUMNS($E46:H46)+1))</f>
        <v xml:space="preserve"> Acolyte</v>
      </c>
      <c r="I46" t="str">
        <f ca="1">IF(OFFSET($G$179,SUM($C$2:$C46)-1,COLUMNS($E46:I46)+1)=0,"",OFFSET($G$179,SUM($C$2:$C46)-1,COLUMNS($E46:I46)+1))</f>
        <v xml:space="preserve"> Sorceress</v>
      </c>
      <c r="J46" t="str">
        <f ca="1">IF(OFFSET($G$179,SUM($C$2:$C46)-1,COLUMNS($E46:J46)+1)=0,"",OFFSET($G$179,SUM($C$2:$C46)-1,COLUMNS($E46:J46)+1))</f>
        <v xml:space="preserve"> Sibyl</v>
      </c>
      <c r="K46" t="str">
        <f ca="1">IF(OFFSET($G$179,SUM($C$2:$C46)-1,COLUMNS($E46:K46)+1)=0,"",OFFSET($G$179,SUM($C$2:$C46)-1,COLUMNS($E46:K46)+1))</f>
        <v xml:space="preserve"> Sinister Plot</v>
      </c>
      <c r="L46" t="str">
        <f ca="1">IF(OFFSET($G$179,SUM($C$2:$C46)-1,COLUMNS($E46:L46)+1)=0,"",OFFSET($G$179,SUM($C$2:$C46)-1,COLUMNS($E46:L46)+1))</f>
        <v xml:space="preserve"> Guildhall</v>
      </c>
      <c r="M46" t="str">
        <f ca="1">IF(OFFSET($G$179,SUM($C$2:$C46)-1,COLUMNS($E46:M46)+1)=0,"",OFFSET($G$179,SUM($C$2:$C46)-1,COLUMNS($E46:M46)+1))</f>
        <v xml:space="preserve"> Toil</v>
      </c>
      <c r="N46" t="str">
        <f ca="1">IF(OFFSET($G$179,SUM($C$2:$C46)-1,COLUMNS($E46:N46)+1)=0,"",OFFSET($G$179,SUM($C$2:$C46)-1,COLUMNS($E46:N46)+1))</f>
        <v xml:space="preserve"> Seize the Day</v>
      </c>
      <c r="O46" t="str">
        <f ca="1">IF(OFFSET($G$179,SUM($C$2:$C46)-1,COLUMNS($E46:O46)+1)=0,"",OFFSET($G$179,SUM($C$2:$C46)-1,COLUMNS($E46:O46)+1))</f>
        <v xml:space="preserve"> Alliance</v>
      </c>
      <c r="P46" t="str">
        <f ca="1">IF(OFFSET($G$179,SUM($C$2:$C46)-1,COLUMNS($E46:P46)+1)=0,"",OFFSET($G$179,SUM($C$2:$C46)-1,COLUMNS($E46:P46)+1))</f>
        <v xml:space="preserve"> Populate</v>
      </c>
      <c r="Q46" t="str">
        <f ca="1">IF(OFFSET($G$179,SUM($C$2:$C46)-1,COLUMNS($E46:Q46)+1)=0,"",OFFSET($G$179,SUM($C$2:$C46)-1,COLUMNS($E46:Q46)+1))</f>
        <v xml:space="preserve"> Way of the Sheep</v>
      </c>
      <c r="R46" t="str">
        <f ca="1">IF(OFFSET($G$179,SUM($C$2:$C46)-1,COLUMNS($E46:R46)+1)=0,"",OFFSET($G$179,SUM($C$2:$C46)-1,COLUMNS($E46:R46)+1))</f>
        <v/>
      </c>
      <c r="S46" t="str">
        <f ca="1">IF(OFFSET($G$179,SUM($C$2:$C46)-1,COLUMNS($E46:S46)+1)=0,"",OFFSET($G$179,SUM($C$2:$C46)-1,COLUMNS($E46:S46)+1))</f>
        <v/>
      </c>
      <c r="T46" t="str">
        <f ca="1">IF(OFFSET($G$179,SUM($C$2:$C46)-1,COLUMNS($E46:T46)+1)=0,"",OFFSET($G$179,SUM($C$2:$C46)-1,COLUMNS($E46:T46)+1))</f>
        <v/>
      </c>
      <c r="U46" t="str">
        <f ca="1">IF(OFFSET($G$179,SUM($C$2:$C46)-1,COLUMNS($E46:U46)+1)=0,"",OFFSET($G$179,SUM($C$2:$C46)-1,COLUMNS($E46:U46)+1))</f>
        <v/>
      </c>
      <c r="V46" t="str">
        <f ca="1">IF(OFFSET($G$179,SUM($C$2:$C46)-1,COLUMNS($E46:V46)+1)=0,"",OFFSET($G$179,SUM($C$2:$C46)-1,COLUMNS($E46:V46)+1))</f>
        <v/>
      </c>
      <c r="W46" t="str">
        <f ca="1">IF(OFFSET($G$179,SUM($C$2:$C46)-1,COLUMNS($E46:W46)+1)=0,"",OFFSET($G$179,SUM($C$2:$C46)-1,COLUMNS($E46:W46)+1))</f>
        <v/>
      </c>
      <c r="X46" t="str">
        <f ca="1">IF(OFFSET($G$179,SUM($C$2:$C46)-1,COLUMNS($E46:X46)+1)=0,"",OFFSET($G$179,SUM($C$2:$C46)-1,COLUMNS($E46:X46)+1))</f>
        <v/>
      </c>
      <c r="Y46" t="str">
        <f ca="1">IF(OFFSET($G$179,SUM($C$2:$C46)-1,COLUMNS($E46:Y46)+1)=0,"",OFFSET($G$179,SUM($C$2:$C46)-1,COLUMNS($E46:Y46)+1))</f>
        <v/>
      </c>
      <c r="Z46" t="str">
        <f ca="1">IF(OFFSET($G$179,SUM($C$2:$C46)-1,COLUMNS($E46:Z46)+1)=0,"",OFFSET($G$179,SUM($C$2:$C46)-1,COLUMNS($E46:Z46)+1))</f>
        <v/>
      </c>
      <c r="AA46" t="str">
        <f ca="1">IF(OFFSET($G$179,SUM($C$2:$C46)-1,COLUMNS($E46:AA46)+1)=0,"",OFFSET($G$179,SUM($C$2:$C46)-1,COLUMNS($E46:AA46)+1))</f>
        <v/>
      </c>
      <c r="AB46" t="str">
        <f ca="1">IF(OFFSET($G$179,SUM($C$2:$C46)-1,COLUMNS($E46:AB46)+1)=0,"",OFFSET($G$179,SUM($C$2:$C46)-1,COLUMNS($E46:AB46)+1))</f>
        <v/>
      </c>
      <c r="AC46" t="str">
        <f ca="1">IF(OFFSET($G$179,SUM($C$2:$C46)-1,COLUMNS($E46:AC46)+1)=0,"",OFFSET($G$179,SUM($C$2:$C46)-1,COLUMNS($E46:AC46)+1))</f>
        <v/>
      </c>
      <c r="AD46" t="str">
        <f ca="1">IF(OFFSET($G$179,SUM($C$2:$C46)-1,COLUMNS($E46:AD46)+1)=0,"",OFFSET($G$179,SUM($C$2:$C46)-1,COLUMNS($E46:AD46)+1))</f>
        <v/>
      </c>
      <c r="AE46" t="str">
        <f ca="1">IF(OFFSET($G$179,SUM($C$2:$C46)-1,COLUMNS($E46:AE46)+1)=0,"",OFFSET($G$179,SUM($C$2:$C46)-1,COLUMNS($E46:AE46)+1))</f>
        <v/>
      </c>
      <c r="AF46" t="str">
        <f ca="1">IF(OFFSET($G$179,SUM($C$2:$C46)-1,COLUMNS($E46:AF46)+1)=0,"",OFFSET($G$179,SUM($C$2:$C46)-1,COLUMNS($E46:AF46)+1))</f>
        <v/>
      </c>
      <c r="AG46" t="str">
        <f ca="1">IF(OFFSET($G$179,SUM($C$2:$C46)-1,COLUMNS($E46:AG46)+1)=0,"",OFFSET($G$179,SUM($C$2:$C46)-1,COLUMNS($E46:AG46)+1))</f>
        <v/>
      </c>
      <c r="AH46" t="str">
        <f ca="1">IF(OFFSET($G$179,SUM($C$2:$C46)-1,COLUMNS($E46:AH46)+1)=0,"",OFFSET($G$179,SUM($C$2:$C46)-1,COLUMNS($E46:AH46)+1))</f>
        <v/>
      </c>
      <c r="AI46" t="str">
        <f ca="1">IF(OFFSET($G$179,SUM($C$2:$C46)-1,COLUMNS($E46:AI46)+1)=0,"",OFFSET($G$179,SUM($C$2:$C46)-1,COLUMNS($E46:AI46)+1))</f>
        <v/>
      </c>
      <c r="AJ46" t="str">
        <f ca="1">IF(OFFSET($G$179,SUM($C$2:$C46)-1,COLUMNS($E46:AJ46)+1)=0,"",OFFSET($G$179,SUM($C$2:$C46)-1,COLUMNS($E46:AJ46)+1))</f>
        <v/>
      </c>
      <c r="AK46" t="str">
        <f ca="1">IF(OFFSET($G$179,SUM($C$2:$C46)-1,COLUMNS($E46:AK46)+1)=0,"",OFFSET($G$179,SUM($C$2:$C46)-1,COLUMNS($E46:AK46)+1))</f>
        <v/>
      </c>
      <c r="AL46" t="str">
        <f ca="1">IF(OFFSET($G$179,SUM($C$2:$C46)-1,COLUMNS($E46:AL46)+1)=0,"",OFFSET($G$179,SUM($C$2:$C46)-1,COLUMNS($E46:AL46)+1))</f>
        <v/>
      </c>
      <c r="AM46" t="str">
        <f ca="1">IF(OFFSET($G$179,SUM($C$2:$C46)-1,COLUMNS($E46:AM46)+1)=0,"",OFFSET($G$179,SUM($C$2:$C46)-1,COLUMNS($E46:AM46)+1))</f>
        <v/>
      </c>
      <c r="AN46" t="str">
        <f ca="1">IF(OFFSET($G$179,SUM($C$2:$C46)-1,COLUMNS($E46:AN46)+1)=0,"",OFFSET($G$179,SUM($C$2:$C46)-1,COLUMNS($E46:AN46)+1))</f>
        <v/>
      </c>
      <c r="AO46" t="str">
        <f ca="1">IF(OFFSET($G$179,SUM($C$2:$C46)-1,COLUMNS($E46:AO46)+1)=0,"",OFFSET($G$179,SUM($C$2:$C46)-1,COLUMNS($E46:AO46)+1))</f>
        <v/>
      </c>
      <c r="AP46" t="str">
        <f ca="1">IF(OFFSET($G$179,SUM($C$2:$C46)-1,COLUMNS($E46:AP46)+1)=0,"",OFFSET($G$179,SUM($C$2:$C46)-1,COLUMNS($E46:AP46)+1))</f>
        <v/>
      </c>
      <c r="AQ46" t="str">
        <f ca="1">IF(OFFSET($G$179,SUM($C$2:$C46)-1,COLUMNS($E46:AQ46)+1)=0,"",OFFSET($G$179,SUM($C$2:$C46)-1,COLUMNS($E46:AQ46)+1))</f>
        <v/>
      </c>
      <c r="AR46" t="str">
        <f ca="1">IF(OFFSET($G$179,SUM($C$2:$C46)-1,COLUMNS($E46:AR46)+1)=0,"",OFFSET($G$179,SUM($C$2:$C46)-1,COLUMNS($E46:AR46)+1))</f>
        <v/>
      </c>
      <c r="AS46" t="str">
        <f ca="1">IF(OFFSET($G$179,SUM($C$2:$C46)-1,COLUMNS($E46:AS46)+1)=0,"",OFFSET($G$179,SUM($C$2:$C46)-1,COLUMNS($E46:AS46)+1))</f>
        <v/>
      </c>
      <c r="AT46" t="str">
        <f ca="1">IF(OFFSET($G$179,SUM($C$2:$C46)-1,COLUMNS($E46:AT46)+1)=0,"",OFFSET($G$179,SUM($C$2:$C46)-1,COLUMNS($E46:AT46)+1))</f>
        <v/>
      </c>
      <c r="AU46" t="str">
        <f ca="1">IF(OFFSET($G$179,SUM($C$2:$C46)-1,COLUMNS($E46:AU46)+1)=0,"",OFFSET($G$179,SUM($C$2:$C46)-1,COLUMNS($E46:AU46)+1))</f>
        <v/>
      </c>
      <c r="AV46" t="str">
        <f ca="1">IF(OFFSET($G$179,SUM($C$2:$C46)-1,COLUMNS($E46:AV46)+1)=0,"",OFFSET($G$179,SUM($C$2:$C46)-1,COLUMNS($E46:AV46)+1))</f>
        <v/>
      </c>
      <c r="AW46" t="str">
        <f ca="1">IF(OFFSET($G$179,SUM($C$2:$C46)-1,COLUMNS($E46:AW46)+1)=0,"",OFFSET($G$179,SUM($C$2:$C46)-1,COLUMNS($E46:AW46)+1))</f>
        <v/>
      </c>
      <c r="AX46" t="str">
        <f ca="1">IF(OFFSET($G$179,SUM($C$2:$C46)-1,COLUMNS($E46:AX46)+1)=0,"",OFFSET($G$179,SUM($C$2:$C46)-1,COLUMNS($E46:AX46)+1))</f>
        <v/>
      </c>
      <c r="AY46" t="str">
        <f ca="1">IF(OFFSET($G$179,SUM($C$2:$C46)-1,COLUMNS($E46:AY46)+1)=0,"",OFFSET($G$179,SUM($C$2:$C46)-1,COLUMNS($E46:AY46)+1))</f>
        <v/>
      </c>
      <c r="AZ46" t="str">
        <f ca="1">IF(OFFSET($G$179,SUM($C$2:$C46)-1,COLUMNS($E46:AZ46)+1)=0,"",OFFSET($G$179,SUM($C$2:$C46)-1,COLUMNS($E46:AZ46)+1))</f>
        <v/>
      </c>
      <c r="BA46" t="str">
        <f ca="1">IF(OFFSET($G$179,SUM($C$2:$C46)-1,COLUMNS($E46:BA46)+1)=0,"",OFFSET($G$179,SUM($C$2:$C46)-1,COLUMNS($E46:BA46)+1))</f>
        <v/>
      </c>
      <c r="BB46" t="str">
        <f ca="1">IF(OFFSET($G$179,SUM($C$2:$C46)-1,COLUMNS($E46:BB46)+1)=0,"",OFFSET($G$179,SUM($C$2:$C46)-1,COLUMNS($E46:BB46)+1))</f>
        <v/>
      </c>
      <c r="BC46" t="str">
        <f ca="1">IF(OFFSET($G$179,SUM($C$2:$C46)-1,COLUMNS($E46:BC46)+1)=0,"",OFFSET($G$179,SUM($C$2:$C46)-1,COLUMNS($E46:BC46)+1))</f>
        <v/>
      </c>
      <c r="BD46" t="str">
        <f ca="1">IF(OFFSET($G$179,SUM($C$2:$C46)-1,COLUMNS($E46:BD46)+1)=0,"",OFFSET($G$179,SUM($C$2:$C46)-1,COLUMNS($E46:BD46)+1))</f>
        <v/>
      </c>
      <c r="BE46" t="str">
        <f ca="1">IF(OFFSET($G$179,SUM($C$2:$C46)-1,COLUMNS($E46:BE46)+1)=0,"",OFFSET($G$179,SUM($C$2:$C46)-1,COLUMNS($E46:BE46)+1))</f>
        <v/>
      </c>
      <c r="BF46" t="str">
        <f ca="1">IF(OFFSET($G$179,SUM($C$2:$C46)-1,COLUMNS($E46:BF46)+1)=0,"",OFFSET($G$179,SUM($C$2:$C46)-1,COLUMNS($E46:BF46)+1))</f>
        <v/>
      </c>
      <c r="BG46" t="str">
        <f ca="1">IF(OFFSET($G$179,SUM($C$2:$C46)-1,COLUMNS($E46:BG46)+1)=0,"",OFFSET($G$179,SUM($C$2:$C46)-1,COLUMNS($E46:BG46)+1))</f>
        <v/>
      </c>
      <c r="BH46" t="str">
        <f ca="1">IF(OFFSET($G$179,SUM($C$2:$C46)-1,COLUMNS($E46:BH46)+1)=0,"",OFFSET($G$179,SUM($C$2:$C46)-1,COLUMNS($E46:BH46)+1))</f>
        <v/>
      </c>
      <c r="BI46" t="str">
        <f ca="1">IF(OFFSET($G$179,SUM($C$2:$C46)-1,COLUMNS($E46:BI46)+1)=0,"",OFFSET($G$179,SUM($C$2:$C46)-1,COLUMNS($E46:BI46)+1))</f>
        <v/>
      </c>
      <c r="BJ46" t="str">
        <f ca="1">IF(OFFSET($G$179,SUM($C$2:$C46)-1,COLUMNS($E46:BJ46)+1)=0,"",OFFSET($G$179,SUM($C$2:$C46)-1,COLUMNS($E46:BJ46)+1))</f>
        <v/>
      </c>
      <c r="BK46" t="str">
        <f ca="1">IF(OFFSET($G$179,SUM($C$2:$C46)-1,COLUMNS($E46:BK46)+1)=0,"",OFFSET($G$179,SUM($C$2:$C46)-1,COLUMNS($E46:BK46)+1))</f>
        <v/>
      </c>
      <c r="BL46" t="str">
        <f ca="1">IF(OFFSET($G$179,SUM($C$2:$C46)-1,COLUMNS($E46:BL46)+1)=0,"",OFFSET($G$179,SUM($C$2:$C46)-1,COLUMNS($E46:BL46)+1))</f>
        <v/>
      </c>
      <c r="BM46" t="str">
        <f ca="1">IF(OFFSET($G$179,SUM($C$2:$C46)-1,COLUMNS($E46:BM46)+1)=0,"",OFFSET($G$179,SUM($C$2:$C46)-1,COLUMNS($E46:BM46)+1))</f>
        <v/>
      </c>
      <c r="BN46" t="str">
        <f ca="1">IF(OFFSET($G$179,SUM($C$2:$C46)-1,COLUMNS($E46:BN46)+1)=0,"",OFFSET($G$179,SUM($C$2:$C46)-1,COLUMNS($E46:BN46)+1))</f>
        <v/>
      </c>
      <c r="BO46" t="str">
        <f ca="1">IF(OFFSET($G$179,SUM($C$2:$C46)-1,COLUMNS($E46:BO46)+1)=0,"",OFFSET($G$179,SUM($C$2:$C46)-1,COLUMNS($E46:BO46)+1))</f>
        <v/>
      </c>
      <c r="BP46" t="str">
        <f ca="1">IF(OFFSET($G$179,SUM($C$2:$C46)-1,COLUMNS($E46:BP46)+1)=0,"",OFFSET($G$179,SUM($C$2:$C46)-1,COLUMNS($E46:BP46)+1))</f>
        <v/>
      </c>
      <c r="BQ46" t="str">
        <f ca="1">IF(OFFSET($G$179,SUM($C$2:$C46)-1,COLUMNS($E46:BQ46)+1)=0,"",OFFSET($G$179,SUM($C$2:$C46)-1,COLUMNS($E46:BQ46)+1))</f>
        <v/>
      </c>
      <c r="BR46" t="str">
        <f ca="1">IF(OFFSET($G$179,SUM($C$2:$C46)-1,COLUMNS($E46:BR46)+1)=0,"",OFFSET($G$179,SUM($C$2:$C46)-1,COLUMNS($E46:BR46)+1))</f>
        <v/>
      </c>
      <c r="BS46" t="str">
        <f ca="1">IF(OFFSET($G$179,SUM($C$2:$C46)-1,COLUMNS($E46:BS46)+1)=0,"",OFFSET($G$179,SUM($C$2:$C46)-1,COLUMNS($E46:BS46)+1))</f>
        <v/>
      </c>
      <c r="BT46" t="str">
        <f ca="1">IF(OFFSET($G$179,SUM($C$2:$C46)-1,COLUMNS($E46:BT46)+1)=0,"",OFFSET($G$179,SUM($C$2:$C46)-1,COLUMNS($E46:BT46)+1))</f>
        <v/>
      </c>
      <c r="BU46" t="str">
        <f ca="1">IF(OFFSET($G$179,SUM($C$2:$C46)-1,COLUMNS($E46:BU46)+1)=0,"",OFFSET($G$179,SUM($C$2:$C46)-1,COLUMNS($E46:BU46)+1))</f>
        <v/>
      </c>
      <c r="BV46" t="str">
        <f ca="1">IF(OFFSET($G$179,SUM($C$2:$C46)-1,COLUMNS($E46:BV46)+1)=0,"",OFFSET($G$179,SUM($C$2:$C46)-1,COLUMNS($E46:BV46)+1))</f>
        <v/>
      </c>
      <c r="BW46" t="str">
        <f ca="1">IF(OFFSET($G$179,SUM($C$2:$C46)-1,COLUMNS($E46:BW46)+1)=0,"",OFFSET($G$179,SUM($C$2:$C46)-1,COLUMNS($E46:BW46)+1))</f>
        <v/>
      </c>
      <c r="BX46" t="str">
        <f ca="1">IF(OFFSET($G$179,SUM($C$2:$C46)-1,COLUMNS($E46:BX46)+1)=0,"",OFFSET($G$179,SUM($C$2:$C46)-1,COLUMNS($E46:BX46)+1))</f>
        <v/>
      </c>
      <c r="BY46" t="str">
        <f ca="1">IF(OFFSET($G$179,SUM($C$2:$C46)-1,COLUMNS($E46:BY46)+1)=0,"",OFFSET($G$179,SUM($C$2:$C46)-1,COLUMNS($E46:BY46)+1))</f>
        <v/>
      </c>
      <c r="BZ46" t="str">
        <f ca="1">IF(OFFSET($G$179,SUM($C$2:$C46)-1,COLUMNS($E46:BZ46)+1)=0,"",OFFSET($G$179,SUM($C$2:$C46)-1,COLUMNS($E46:BZ46)+1))</f>
        <v/>
      </c>
    </row>
    <row r="47" spans="3:78" x14ac:dyDescent="0.25">
      <c r="C47">
        <f t="shared" si="0"/>
        <v>0</v>
      </c>
      <c r="E47" t="str">
        <f t="shared" ref="E47" ca="1" si="1557">E46</f>
        <v>Hans Krill</v>
      </c>
      <c r="F47" t="str">
        <f t="shared" ref="F47" ca="1" si="1558">SUBSTITUTE(SUBSTITUTE(SUBSTITUTE(SUBSTITUTE(SUBSTITUTE(LOWER(IF(LEFT(F46,3)="Box","",TRIM(F46))),"randomizer","")," ",""),"'","")," ",""),"-","")</f>
        <v>augurs</v>
      </c>
      <c r="G47" t="str">
        <f t="shared" ref="G47" ca="1" si="1559">SUBSTITUTE(SUBSTITUTE(SUBSTITUTE(SUBSTITUTE(SUBSTITUTE(LOWER(IF(LEFT(G46,3)="Box","",TRIM(G46))),"randomizer","")," ",""),"'","")," ",""),"-","")</f>
        <v>herbgatherer</v>
      </c>
      <c r="H47" t="str">
        <f t="shared" ref="H47" ca="1" si="1560">SUBSTITUTE(SUBSTITUTE(SUBSTITUTE(SUBSTITUTE(SUBSTITUTE(LOWER(IF(LEFT(H46,3)="Box","",TRIM(H46))),"randomizer","")," ",""),"'","")," ",""),"-","")</f>
        <v>acolyte</v>
      </c>
      <c r="I47" t="str">
        <f t="shared" ref="I47" ca="1" si="1561">SUBSTITUTE(SUBSTITUTE(SUBSTITUTE(SUBSTITUTE(SUBSTITUTE(LOWER(IF(LEFT(I46,3)="Box","",TRIM(I46))),"randomizer","")," ",""),"'","")," ",""),"-","")</f>
        <v>sorceress</v>
      </c>
      <c r="J47" t="str">
        <f t="shared" ref="J47" ca="1" si="1562">SUBSTITUTE(SUBSTITUTE(SUBSTITUTE(SUBSTITUTE(SUBSTITUTE(LOWER(IF(LEFT(J46,3)="Box","",TRIM(J46))),"randomizer","")," ",""),"'","")," ",""),"-","")</f>
        <v>sibyl</v>
      </c>
      <c r="K47" t="str">
        <f t="shared" ref="K47" ca="1" si="1563">SUBSTITUTE(SUBSTITUTE(SUBSTITUTE(SUBSTITUTE(SUBSTITUTE(LOWER(IF(LEFT(K46,3)="Box","",TRIM(K46))),"randomizer","")," ",""),"'","")," ",""),"-","")</f>
        <v>sinisterplot</v>
      </c>
      <c r="L47" t="str">
        <f t="shared" ref="L47" ca="1" si="1564">SUBSTITUTE(SUBSTITUTE(SUBSTITUTE(SUBSTITUTE(SUBSTITUTE(LOWER(IF(LEFT(L46,3)="Box","",TRIM(L46))),"randomizer","")," ",""),"'","")," ",""),"-","")</f>
        <v>guildhall</v>
      </c>
      <c r="M47" t="str">
        <f t="shared" ref="M47" ca="1" si="1565">SUBSTITUTE(SUBSTITUTE(SUBSTITUTE(SUBSTITUTE(SUBSTITUTE(LOWER(IF(LEFT(M46,3)="Box","",TRIM(M46))),"randomizer","")," ",""),"'","")," ",""),"-","")</f>
        <v>toil</v>
      </c>
      <c r="N47" t="str">
        <f t="shared" ref="N47" ca="1" si="1566">SUBSTITUTE(SUBSTITUTE(SUBSTITUTE(SUBSTITUTE(SUBSTITUTE(LOWER(IF(LEFT(N46,3)="Box","",TRIM(N46))),"randomizer","")," ",""),"'","")," ",""),"-","")</f>
        <v>seizetheday</v>
      </c>
      <c r="O47" t="str">
        <f t="shared" ref="O47" ca="1" si="1567">SUBSTITUTE(SUBSTITUTE(SUBSTITUTE(SUBSTITUTE(SUBSTITUTE(LOWER(IF(LEFT(O46,3)="Box","",TRIM(O46))),"randomizer","")," ",""),"'","")," ",""),"-","")</f>
        <v>alliance</v>
      </c>
      <c r="P47" t="str">
        <f t="shared" ref="P47" ca="1" si="1568">SUBSTITUTE(SUBSTITUTE(SUBSTITUTE(SUBSTITUTE(SUBSTITUTE(LOWER(IF(LEFT(P46,3)="Box","",TRIM(P46))),"randomizer","")," ",""),"'","")," ",""),"-","")</f>
        <v>populate</v>
      </c>
      <c r="Q47" t="str">
        <f t="shared" ref="Q47" ca="1" si="1569">SUBSTITUTE(SUBSTITUTE(SUBSTITUTE(SUBSTITUTE(SUBSTITUTE(LOWER(IF(LEFT(Q46,3)="Box","",TRIM(Q46))),"randomizer","")," ",""),"'","")," ",""),"-","")</f>
        <v>wayofthesheep</v>
      </c>
      <c r="R47" t="str">
        <f t="shared" ref="R47" ca="1" si="1570">SUBSTITUTE(SUBSTITUTE(SUBSTITUTE(SUBSTITUTE(SUBSTITUTE(LOWER(IF(LEFT(R46,3)="Box","",TRIM(R46))),"randomizer","")," ",""),"'","")," ",""),"-","")</f>
        <v/>
      </c>
      <c r="S47" t="str">
        <f t="shared" ref="S47" ca="1" si="1571">SUBSTITUTE(SUBSTITUTE(SUBSTITUTE(SUBSTITUTE(SUBSTITUTE(LOWER(IF(LEFT(S46,3)="Box","",TRIM(S46))),"randomizer","")," ",""),"'","")," ",""),"-","")</f>
        <v/>
      </c>
      <c r="T47" t="str">
        <f t="shared" ref="T47" ca="1" si="1572">SUBSTITUTE(SUBSTITUTE(SUBSTITUTE(SUBSTITUTE(SUBSTITUTE(LOWER(IF(LEFT(T46,3)="Box","",TRIM(T46))),"randomizer","")," ",""),"'","")," ",""),"-","")</f>
        <v/>
      </c>
      <c r="U47" t="str">
        <f t="shared" ref="U47" ca="1" si="1573">SUBSTITUTE(SUBSTITUTE(SUBSTITUTE(SUBSTITUTE(SUBSTITUTE(LOWER(IF(LEFT(U46,3)="Box","",TRIM(U46))),"randomizer","")," ",""),"'","")," ",""),"-","")</f>
        <v/>
      </c>
      <c r="V47" t="str">
        <f t="shared" ref="V47" ca="1" si="1574">SUBSTITUTE(SUBSTITUTE(SUBSTITUTE(SUBSTITUTE(SUBSTITUTE(LOWER(IF(LEFT(V46,3)="Box","",TRIM(V46))),"randomizer","")," ",""),"'","")," ",""),"-","")</f>
        <v/>
      </c>
      <c r="W47" t="str">
        <f t="shared" ref="W47" ca="1" si="1575">SUBSTITUTE(SUBSTITUTE(SUBSTITUTE(SUBSTITUTE(SUBSTITUTE(LOWER(IF(LEFT(W46,3)="Box","",TRIM(W46))),"randomizer","")," ",""),"'","")," ",""),"-","")</f>
        <v/>
      </c>
      <c r="X47" t="str">
        <f t="shared" ref="X47" ca="1" si="1576">SUBSTITUTE(SUBSTITUTE(SUBSTITUTE(SUBSTITUTE(SUBSTITUTE(LOWER(IF(LEFT(X46,3)="Box","",TRIM(X46))),"randomizer","")," ",""),"'","")," ",""),"-","")</f>
        <v/>
      </c>
      <c r="Y47" t="str">
        <f t="shared" ref="Y47" ca="1" si="1577">SUBSTITUTE(SUBSTITUTE(SUBSTITUTE(SUBSTITUTE(SUBSTITUTE(LOWER(IF(LEFT(Y46,3)="Box","",TRIM(Y46))),"randomizer","")," ",""),"'","")," ",""),"-","")</f>
        <v/>
      </c>
      <c r="Z47" t="str">
        <f t="shared" ref="Z47" ca="1" si="1578">SUBSTITUTE(SUBSTITUTE(SUBSTITUTE(SUBSTITUTE(SUBSTITUTE(LOWER(IF(LEFT(Z46,3)="Box","",TRIM(Z46))),"randomizer","")," ",""),"'","")," ",""),"-","")</f>
        <v/>
      </c>
      <c r="AA47" t="str">
        <f t="shared" ref="AA47" ca="1" si="1579">SUBSTITUTE(SUBSTITUTE(SUBSTITUTE(SUBSTITUTE(SUBSTITUTE(LOWER(IF(LEFT(AA46,3)="Box","",TRIM(AA46))),"randomizer","")," ",""),"'","")," ",""),"-","")</f>
        <v/>
      </c>
      <c r="AB47" t="str">
        <f t="shared" ref="AB47" ca="1" si="1580">SUBSTITUTE(SUBSTITUTE(SUBSTITUTE(SUBSTITUTE(SUBSTITUTE(LOWER(IF(LEFT(AB46,3)="Box","",TRIM(AB46))),"randomizer","")," ",""),"'","")," ",""),"-","")</f>
        <v/>
      </c>
      <c r="AC47" t="str">
        <f t="shared" ref="AC47" ca="1" si="1581">SUBSTITUTE(SUBSTITUTE(SUBSTITUTE(SUBSTITUTE(SUBSTITUTE(LOWER(IF(LEFT(AC46,3)="Box","",TRIM(AC46))),"randomizer","")," ",""),"'","")," ",""),"-","")</f>
        <v/>
      </c>
      <c r="AD47" t="str">
        <f t="shared" ref="AD47" ca="1" si="1582">SUBSTITUTE(SUBSTITUTE(SUBSTITUTE(SUBSTITUTE(SUBSTITUTE(LOWER(IF(LEFT(AD46,3)="Box","",TRIM(AD46))),"randomizer","")," ",""),"'","")," ",""),"-","")</f>
        <v/>
      </c>
      <c r="AE47" t="str">
        <f t="shared" ref="AE47" ca="1" si="1583">SUBSTITUTE(SUBSTITUTE(SUBSTITUTE(SUBSTITUTE(SUBSTITUTE(LOWER(IF(LEFT(AE46,3)="Box","",TRIM(AE46))),"randomizer","")," ",""),"'","")," ",""),"-","")</f>
        <v/>
      </c>
      <c r="AF47" t="str">
        <f t="shared" ref="AF47" ca="1" si="1584">SUBSTITUTE(SUBSTITUTE(SUBSTITUTE(SUBSTITUTE(SUBSTITUTE(LOWER(IF(LEFT(AF46,3)="Box","",TRIM(AF46))),"randomizer","")," ",""),"'","")," ",""),"-","")</f>
        <v/>
      </c>
      <c r="AG47" t="str">
        <f t="shared" ref="AG47" ca="1" si="1585">SUBSTITUTE(SUBSTITUTE(SUBSTITUTE(SUBSTITUTE(SUBSTITUTE(LOWER(IF(LEFT(AG46,3)="Box","",TRIM(AG46))),"randomizer","")," ",""),"'","")," ",""),"-","")</f>
        <v/>
      </c>
      <c r="AH47" t="str">
        <f t="shared" ref="AH47" ca="1" si="1586">SUBSTITUTE(SUBSTITUTE(SUBSTITUTE(SUBSTITUTE(SUBSTITUTE(LOWER(IF(LEFT(AH46,3)="Box","",TRIM(AH46))),"randomizer","")," ",""),"'","")," ",""),"-","")</f>
        <v/>
      </c>
      <c r="AI47" t="str">
        <f t="shared" ref="AI47" ca="1" si="1587">SUBSTITUTE(SUBSTITUTE(SUBSTITUTE(SUBSTITUTE(SUBSTITUTE(LOWER(IF(LEFT(AI46,3)="Box","",TRIM(AI46))),"randomizer","")," ",""),"'","")," ",""),"-","")</f>
        <v/>
      </c>
      <c r="AJ47" t="str">
        <f t="shared" ref="AJ47" ca="1" si="1588">SUBSTITUTE(SUBSTITUTE(SUBSTITUTE(SUBSTITUTE(SUBSTITUTE(LOWER(IF(LEFT(AJ46,3)="Box","",TRIM(AJ46))),"randomizer","")," ",""),"'","")," ",""),"-","")</f>
        <v/>
      </c>
      <c r="AK47" t="str">
        <f t="shared" ref="AK47" ca="1" si="1589">SUBSTITUTE(SUBSTITUTE(SUBSTITUTE(SUBSTITUTE(SUBSTITUTE(LOWER(IF(LEFT(AK46,3)="Box","",TRIM(AK46))),"randomizer","")," ",""),"'","")," ",""),"-","")</f>
        <v/>
      </c>
      <c r="AL47" t="str">
        <f t="shared" ref="AL47" ca="1" si="1590">SUBSTITUTE(SUBSTITUTE(SUBSTITUTE(SUBSTITUTE(SUBSTITUTE(LOWER(IF(LEFT(AL46,3)="Box","",TRIM(AL46))),"randomizer","")," ",""),"'","")," ",""),"-","")</f>
        <v/>
      </c>
      <c r="AM47" t="str">
        <f t="shared" ref="AM47" ca="1" si="1591">SUBSTITUTE(SUBSTITUTE(SUBSTITUTE(SUBSTITUTE(SUBSTITUTE(LOWER(IF(LEFT(AM46,3)="Box","",TRIM(AM46))),"randomizer","")," ",""),"'","")," ",""),"-","")</f>
        <v/>
      </c>
      <c r="AN47" t="str">
        <f t="shared" ref="AN47" ca="1" si="1592">SUBSTITUTE(SUBSTITUTE(SUBSTITUTE(SUBSTITUTE(SUBSTITUTE(LOWER(IF(LEFT(AN46,3)="Box","",TRIM(AN46))),"randomizer","")," ",""),"'","")," ",""),"-","")</f>
        <v/>
      </c>
      <c r="AO47" t="str">
        <f t="shared" ref="AO47" ca="1" si="1593">SUBSTITUTE(SUBSTITUTE(SUBSTITUTE(SUBSTITUTE(SUBSTITUTE(LOWER(IF(LEFT(AO46,3)="Box","",TRIM(AO46))),"randomizer","")," ",""),"'","")," ",""),"-","")</f>
        <v/>
      </c>
      <c r="AP47" t="str">
        <f t="shared" ref="AP47" ca="1" si="1594">SUBSTITUTE(SUBSTITUTE(SUBSTITUTE(SUBSTITUTE(SUBSTITUTE(LOWER(IF(LEFT(AP46,3)="Box","",TRIM(AP46))),"randomizer","")," ",""),"'","")," ",""),"-","")</f>
        <v/>
      </c>
      <c r="AQ47" t="str">
        <f t="shared" ref="AQ47" ca="1" si="1595">SUBSTITUTE(SUBSTITUTE(SUBSTITUTE(SUBSTITUTE(SUBSTITUTE(LOWER(IF(LEFT(AQ46,3)="Box","",TRIM(AQ46))),"randomizer","")," ",""),"'","")," ",""),"-","")</f>
        <v/>
      </c>
      <c r="AR47" t="str">
        <f t="shared" ref="AR47" ca="1" si="1596">SUBSTITUTE(SUBSTITUTE(SUBSTITUTE(SUBSTITUTE(SUBSTITUTE(LOWER(IF(LEFT(AR46,3)="Box","",TRIM(AR46))),"randomizer","")," ",""),"'","")," ",""),"-","")</f>
        <v/>
      </c>
      <c r="AS47" t="str">
        <f t="shared" ref="AS47" ca="1" si="1597">SUBSTITUTE(SUBSTITUTE(SUBSTITUTE(SUBSTITUTE(SUBSTITUTE(LOWER(IF(LEFT(AS46,3)="Box","",TRIM(AS46))),"randomizer","")," ",""),"'","")," ",""),"-","")</f>
        <v/>
      </c>
      <c r="AT47" t="str">
        <f t="shared" ref="AT47" ca="1" si="1598">SUBSTITUTE(SUBSTITUTE(SUBSTITUTE(SUBSTITUTE(SUBSTITUTE(LOWER(IF(LEFT(AT46,3)="Box","",TRIM(AT46))),"randomizer","")," ",""),"'","")," ",""),"-","")</f>
        <v/>
      </c>
      <c r="AU47" t="str">
        <f t="shared" ref="AU47" ca="1" si="1599">SUBSTITUTE(SUBSTITUTE(SUBSTITUTE(SUBSTITUTE(SUBSTITUTE(LOWER(IF(LEFT(AU46,3)="Box","",TRIM(AU46))),"randomizer","")," ",""),"'","")," ",""),"-","")</f>
        <v/>
      </c>
      <c r="AV47" t="str">
        <f t="shared" ref="AV47" ca="1" si="1600">SUBSTITUTE(SUBSTITUTE(SUBSTITUTE(SUBSTITUTE(SUBSTITUTE(LOWER(IF(LEFT(AV46,3)="Box","",TRIM(AV46))),"randomizer","")," ",""),"'","")," ",""),"-","")</f>
        <v/>
      </c>
      <c r="AW47" t="str">
        <f t="shared" ref="AW47" ca="1" si="1601">SUBSTITUTE(SUBSTITUTE(SUBSTITUTE(SUBSTITUTE(SUBSTITUTE(LOWER(IF(LEFT(AW46,3)="Box","",TRIM(AW46))),"randomizer","")," ",""),"'","")," ",""),"-","")</f>
        <v/>
      </c>
      <c r="AX47" t="str">
        <f t="shared" ref="AX47" ca="1" si="1602">SUBSTITUTE(SUBSTITUTE(SUBSTITUTE(SUBSTITUTE(SUBSTITUTE(LOWER(IF(LEFT(AX46,3)="Box","",TRIM(AX46))),"randomizer","")," ",""),"'","")," ",""),"-","")</f>
        <v/>
      </c>
      <c r="AY47" t="str">
        <f t="shared" ref="AY47" ca="1" si="1603">SUBSTITUTE(SUBSTITUTE(SUBSTITUTE(SUBSTITUTE(SUBSTITUTE(LOWER(IF(LEFT(AY46,3)="Box","",TRIM(AY46))),"randomizer","")," ",""),"'","")," ",""),"-","")</f>
        <v/>
      </c>
      <c r="AZ47" t="str">
        <f t="shared" ref="AZ47" ca="1" si="1604">SUBSTITUTE(SUBSTITUTE(SUBSTITUTE(SUBSTITUTE(SUBSTITUTE(LOWER(IF(LEFT(AZ46,3)="Box","",TRIM(AZ46))),"randomizer","")," ",""),"'","")," ",""),"-","")</f>
        <v/>
      </c>
      <c r="BA47" t="str">
        <f t="shared" ref="BA47" ca="1" si="1605">SUBSTITUTE(SUBSTITUTE(SUBSTITUTE(SUBSTITUTE(SUBSTITUTE(LOWER(IF(LEFT(BA46,3)="Box","",TRIM(BA46))),"randomizer","")," ",""),"'","")," ",""),"-","")</f>
        <v/>
      </c>
      <c r="BB47" t="str">
        <f t="shared" ref="BB47" ca="1" si="1606">SUBSTITUTE(SUBSTITUTE(SUBSTITUTE(SUBSTITUTE(SUBSTITUTE(LOWER(IF(LEFT(BB46,3)="Box","",TRIM(BB46))),"randomizer","")," ",""),"'","")," ",""),"-","")</f>
        <v/>
      </c>
      <c r="BC47" t="str">
        <f t="shared" ref="BC47" ca="1" si="1607">SUBSTITUTE(SUBSTITUTE(SUBSTITUTE(SUBSTITUTE(SUBSTITUTE(LOWER(IF(LEFT(BC46,3)="Box","",TRIM(BC46))),"randomizer","")," ",""),"'","")," ",""),"-","")</f>
        <v/>
      </c>
      <c r="BD47" t="str">
        <f t="shared" ref="BD47" ca="1" si="1608">SUBSTITUTE(SUBSTITUTE(SUBSTITUTE(SUBSTITUTE(SUBSTITUTE(LOWER(IF(LEFT(BD46,3)="Box","",TRIM(BD46))),"randomizer","")," ",""),"'","")," ",""),"-","")</f>
        <v/>
      </c>
      <c r="BE47" t="str">
        <f t="shared" ref="BE47" ca="1" si="1609">SUBSTITUTE(SUBSTITUTE(SUBSTITUTE(SUBSTITUTE(SUBSTITUTE(LOWER(IF(LEFT(BE46,3)="Box","",TRIM(BE46))),"randomizer","")," ",""),"'","")," ",""),"-","")</f>
        <v/>
      </c>
      <c r="BF47" t="str">
        <f t="shared" ref="BF47" ca="1" si="1610">SUBSTITUTE(SUBSTITUTE(SUBSTITUTE(SUBSTITUTE(SUBSTITUTE(LOWER(IF(LEFT(BF46,3)="Box","",TRIM(BF46))),"randomizer","")," ",""),"'","")," ",""),"-","")</f>
        <v/>
      </c>
      <c r="BG47" t="str">
        <f t="shared" ref="BG47" ca="1" si="1611">SUBSTITUTE(SUBSTITUTE(SUBSTITUTE(SUBSTITUTE(SUBSTITUTE(LOWER(IF(LEFT(BG46,3)="Box","",TRIM(BG46))),"randomizer","")," ",""),"'","")," ",""),"-","")</f>
        <v/>
      </c>
      <c r="BH47" t="str">
        <f t="shared" ref="BH47" ca="1" si="1612">SUBSTITUTE(SUBSTITUTE(SUBSTITUTE(SUBSTITUTE(SUBSTITUTE(LOWER(IF(LEFT(BH46,3)="Box","",TRIM(BH46))),"randomizer","")," ",""),"'","")," ",""),"-","")</f>
        <v/>
      </c>
      <c r="BI47" t="str">
        <f t="shared" ref="BI47" ca="1" si="1613">SUBSTITUTE(SUBSTITUTE(SUBSTITUTE(SUBSTITUTE(SUBSTITUTE(LOWER(IF(LEFT(BI46,3)="Box","",TRIM(BI46))),"randomizer","")," ",""),"'","")," ",""),"-","")</f>
        <v/>
      </c>
      <c r="BJ47" t="str">
        <f t="shared" ref="BJ47" ca="1" si="1614">SUBSTITUTE(SUBSTITUTE(SUBSTITUTE(SUBSTITUTE(SUBSTITUTE(LOWER(IF(LEFT(BJ46,3)="Box","",TRIM(BJ46))),"randomizer","")," ",""),"'","")," ",""),"-","")</f>
        <v/>
      </c>
      <c r="BK47" t="str">
        <f t="shared" ref="BK47" ca="1" si="1615">SUBSTITUTE(SUBSTITUTE(SUBSTITUTE(SUBSTITUTE(SUBSTITUTE(LOWER(IF(LEFT(BK46,3)="Box","",TRIM(BK46))),"randomizer","")," ",""),"'","")," ",""),"-","")</f>
        <v/>
      </c>
      <c r="BL47" t="str">
        <f t="shared" ref="BL47" ca="1" si="1616">SUBSTITUTE(SUBSTITUTE(SUBSTITUTE(SUBSTITUTE(SUBSTITUTE(LOWER(IF(LEFT(BL46,3)="Box","",TRIM(BL46))),"randomizer","")," ",""),"'","")," ",""),"-","")</f>
        <v/>
      </c>
      <c r="BM47" t="str">
        <f t="shared" ref="BM47" ca="1" si="1617">SUBSTITUTE(SUBSTITUTE(SUBSTITUTE(SUBSTITUTE(SUBSTITUTE(LOWER(IF(LEFT(BM46,3)="Box","",TRIM(BM46))),"randomizer","")," ",""),"'","")," ",""),"-","")</f>
        <v/>
      </c>
      <c r="BN47" t="str">
        <f t="shared" ref="BN47" ca="1" si="1618">SUBSTITUTE(SUBSTITUTE(SUBSTITUTE(SUBSTITUTE(SUBSTITUTE(LOWER(IF(LEFT(BN46,3)="Box","",TRIM(BN46))),"randomizer","")," ",""),"'","")," ",""),"-","")</f>
        <v/>
      </c>
      <c r="BO47" t="str">
        <f t="shared" ref="BO47" ca="1" si="1619">SUBSTITUTE(SUBSTITUTE(SUBSTITUTE(SUBSTITUTE(SUBSTITUTE(LOWER(IF(LEFT(BO46,3)="Box","",TRIM(BO46))),"randomizer","")," ",""),"'","")," ",""),"-","")</f>
        <v/>
      </c>
      <c r="BP47" t="str">
        <f t="shared" ref="BP47" ca="1" si="1620">SUBSTITUTE(SUBSTITUTE(SUBSTITUTE(SUBSTITUTE(SUBSTITUTE(LOWER(IF(LEFT(BP46,3)="Box","",TRIM(BP46))),"randomizer","")," ",""),"'","")," ",""),"-","")</f>
        <v/>
      </c>
      <c r="BQ47" t="str">
        <f t="shared" ref="BQ47" ca="1" si="1621">SUBSTITUTE(SUBSTITUTE(SUBSTITUTE(SUBSTITUTE(SUBSTITUTE(LOWER(IF(LEFT(BQ46,3)="Box","",TRIM(BQ46))),"randomizer","")," ",""),"'","")," ",""),"-","")</f>
        <v/>
      </c>
      <c r="BR47" t="str">
        <f t="shared" ref="BR47" ca="1" si="1622">SUBSTITUTE(SUBSTITUTE(SUBSTITUTE(SUBSTITUTE(SUBSTITUTE(LOWER(IF(LEFT(BR46,3)="Box","",TRIM(BR46))),"randomizer","")," ",""),"'","")," ",""),"-","")</f>
        <v/>
      </c>
      <c r="BS47" t="str">
        <f t="shared" ref="BS47" ca="1" si="1623">SUBSTITUTE(SUBSTITUTE(SUBSTITUTE(SUBSTITUTE(SUBSTITUTE(LOWER(IF(LEFT(BS46,3)="Box","",TRIM(BS46))),"randomizer","")," ",""),"'","")," ",""),"-","")</f>
        <v/>
      </c>
      <c r="BT47" t="str">
        <f t="shared" ref="BT47" ca="1" si="1624">SUBSTITUTE(SUBSTITUTE(SUBSTITUTE(SUBSTITUTE(SUBSTITUTE(LOWER(IF(LEFT(BT46,3)="Box","",TRIM(BT46))),"randomizer","")," ",""),"'","")," ",""),"-","")</f>
        <v/>
      </c>
      <c r="BU47" t="str">
        <f t="shared" ref="BU47" ca="1" si="1625">SUBSTITUTE(SUBSTITUTE(SUBSTITUTE(SUBSTITUTE(SUBSTITUTE(LOWER(IF(LEFT(BU46,3)="Box","",TRIM(BU46))),"randomizer","")," ",""),"'","")," ",""),"-","")</f>
        <v/>
      </c>
      <c r="BV47" t="str">
        <f t="shared" ref="BV47" ca="1" si="1626">SUBSTITUTE(SUBSTITUTE(SUBSTITUTE(SUBSTITUTE(SUBSTITUTE(LOWER(IF(LEFT(BV46,3)="Box","",TRIM(BV46))),"randomizer","")," ",""),"'","")," ",""),"-","")</f>
        <v/>
      </c>
      <c r="BW47" t="str">
        <f t="shared" ref="BW47" ca="1" si="1627">SUBSTITUTE(SUBSTITUTE(SUBSTITUTE(SUBSTITUTE(SUBSTITUTE(LOWER(IF(LEFT(BW46,3)="Box","",TRIM(BW46))),"randomizer","")," ",""),"'","")," ",""),"-","")</f>
        <v/>
      </c>
      <c r="BX47" t="str">
        <f t="shared" ref="BX47" ca="1" si="1628">SUBSTITUTE(SUBSTITUTE(SUBSTITUTE(SUBSTITUTE(SUBSTITUTE(LOWER(IF(LEFT(BX46,3)="Box","",TRIM(BX46))),"randomizer","")," ",""),"'","")," ",""),"-","")</f>
        <v/>
      </c>
      <c r="BY47" t="str">
        <f t="shared" ref="BY47" ca="1" si="1629">SUBSTITUTE(SUBSTITUTE(SUBSTITUTE(SUBSTITUTE(SUBSTITUTE(LOWER(IF(LEFT(BY46,3)="Box","",TRIM(BY46))),"randomizer","")," ",""),"'","")," ",""),"-","")</f>
        <v/>
      </c>
      <c r="BZ47" t="str">
        <f t="shared" ref="BZ47" ca="1" si="1630">SUBSTITUTE(SUBSTITUTE(SUBSTITUTE(SUBSTITUTE(SUBSTITUTE(LOWER(IF(LEFT(BZ46,3)="Box","",TRIM(BZ46))),"randomizer","")," ",""),"'","")," ",""),"-","")</f>
        <v/>
      </c>
    </row>
    <row r="48" spans="3:78" x14ac:dyDescent="0.25">
      <c r="C48">
        <f t="shared" si="0"/>
        <v>1</v>
      </c>
      <c r="E48" t="str">
        <f ca="1">OFFSET($G$179,SUM(C$2:C48)-1,0)</f>
        <v>Harald Lieske</v>
      </c>
      <c r="F48" t="str">
        <f ca="1">IF(OFFSET($G$179,SUM($C$2:$C48)-1,COLUMNS($E48:F48)+1)=0,"",OFFSET($G$179,SUM($C$2:$C48)-1,COLUMNS($E48:F48)+1))</f>
        <v>Box art: Prosperity (First Edition)</v>
      </c>
      <c r="G48" t="str">
        <f ca="1">IF(OFFSET($G$179,SUM($C$2:$C48)-1,COLUMNS($E48:G48)+1)=0,"",OFFSET($G$179,SUM($C$2:$C48)-1,COLUMNS($E48:G48)+1))</f>
        <v xml:space="preserve"> Prosperity (Second Edition)</v>
      </c>
      <c r="H48" t="str">
        <f ca="1">IF(OFFSET($G$179,SUM($C$2:$C48)-1,COLUMNS($E48:H48)+1)=0,"",OFFSET($G$179,SUM($C$2:$C48)-1,COLUMNS($E48:H48)+1))</f>
        <v/>
      </c>
      <c r="I48" t="str">
        <f ca="1">IF(OFFSET($G$179,SUM($C$2:$C48)-1,COLUMNS($E48:I48)+1)=0,"",OFFSET($G$179,SUM($C$2:$C48)-1,COLUMNS($E48:I48)+1))</f>
        <v/>
      </c>
      <c r="J48" t="str">
        <f ca="1">IF(OFFSET($G$179,SUM($C$2:$C48)-1,COLUMNS($E48:J48)+1)=0,"",OFFSET($G$179,SUM($C$2:$C48)-1,COLUMNS($E48:J48)+1))</f>
        <v/>
      </c>
      <c r="K48" t="str">
        <f ca="1">IF(OFFSET($G$179,SUM($C$2:$C48)-1,COLUMNS($E48:K48)+1)=0,"",OFFSET($G$179,SUM($C$2:$C48)-1,COLUMNS($E48:K48)+1))</f>
        <v/>
      </c>
      <c r="L48" t="str">
        <f ca="1">IF(OFFSET($G$179,SUM($C$2:$C48)-1,COLUMNS($E48:L48)+1)=0,"",OFFSET($G$179,SUM($C$2:$C48)-1,COLUMNS($E48:L48)+1))</f>
        <v/>
      </c>
      <c r="M48" t="str">
        <f ca="1">IF(OFFSET($G$179,SUM($C$2:$C48)-1,COLUMNS($E48:M48)+1)=0,"",OFFSET($G$179,SUM($C$2:$C48)-1,COLUMNS($E48:M48)+1))</f>
        <v/>
      </c>
      <c r="N48" t="str">
        <f ca="1">IF(OFFSET($G$179,SUM($C$2:$C48)-1,COLUMNS($E48:N48)+1)=0,"",OFFSET($G$179,SUM($C$2:$C48)-1,COLUMNS($E48:N48)+1))</f>
        <v/>
      </c>
      <c r="O48" t="str">
        <f ca="1">IF(OFFSET($G$179,SUM($C$2:$C48)-1,COLUMNS($E48:O48)+1)=0,"",OFFSET($G$179,SUM($C$2:$C48)-1,COLUMNS($E48:O48)+1))</f>
        <v/>
      </c>
      <c r="P48" t="str">
        <f ca="1">IF(OFFSET($G$179,SUM($C$2:$C48)-1,COLUMNS($E48:P48)+1)=0,"",OFFSET($G$179,SUM($C$2:$C48)-1,COLUMNS($E48:P48)+1))</f>
        <v/>
      </c>
      <c r="Q48" t="str">
        <f ca="1">IF(OFFSET($G$179,SUM($C$2:$C48)-1,COLUMNS($E48:Q48)+1)=0,"",OFFSET($G$179,SUM($C$2:$C48)-1,COLUMNS($E48:Q48)+1))</f>
        <v/>
      </c>
      <c r="R48" t="str">
        <f ca="1">IF(OFFSET($G$179,SUM($C$2:$C48)-1,COLUMNS($E48:R48)+1)=0,"",OFFSET($G$179,SUM($C$2:$C48)-1,COLUMNS($E48:R48)+1))</f>
        <v/>
      </c>
      <c r="S48" t="str">
        <f ca="1">IF(OFFSET($G$179,SUM($C$2:$C48)-1,COLUMNS($E48:S48)+1)=0,"",OFFSET($G$179,SUM($C$2:$C48)-1,COLUMNS($E48:S48)+1))</f>
        <v/>
      </c>
      <c r="T48" t="str">
        <f ca="1">IF(OFFSET($G$179,SUM($C$2:$C48)-1,COLUMNS($E48:T48)+1)=0,"",OFFSET($G$179,SUM($C$2:$C48)-1,COLUMNS($E48:T48)+1))</f>
        <v/>
      </c>
      <c r="U48" t="str">
        <f ca="1">IF(OFFSET($G$179,SUM($C$2:$C48)-1,COLUMNS($E48:U48)+1)=0,"",OFFSET($G$179,SUM($C$2:$C48)-1,COLUMNS($E48:U48)+1))</f>
        <v/>
      </c>
      <c r="V48" t="str">
        <f ca="1">IF(OFFSET($G$179,SUM($C$2:$C48)-1,COLUMNS($E48:V48)+1)=0,"",OFFSET($G$179,SUM($C$2:$C48)-1,COLUMNS($E48:V48)+1))</f>
        <v/>
      </c>
      <c r="W48" t="str">
        <f ca="1">IF(OFFSET($G$179,SUM($C$2:$C48)-1,COLUMNS($E48:W48)+1)=0,"",OFFSET($G$179,SUM($C$2:$C48)-1,COLUMNS($E48:W48)+1))</f>
        <v/>
      </c>
      <c r="X48" t="str">
        <f ca="1">IF(OFFSET($G$179,SUM($C$2:$C48)-1,COLUMNS($E48:X48)+1)=0,"",OFFSET($G$179,SUM($C$2:$C48)-1,COLUMNS($E48:X48)+1))</f>
        <v/>
      </c>
      <c r="Y48" t="str">
        <f ca="1">IF(OFFSET($G$179,SUM($C$2:$C48)-1,COLUMNS($E48:Y48)+1)=0,"",OFFSET($G$179,SUM($C$2:$C48)-1,COLUMNS($E48:Y48)+1))</f>
        <v/>
      </c>
      <c r="Z48" t="str">
        <f ca="1">IF(OFFSET($G$179,SUM($C$2:$C48)-1,COLUMNS($E48:Z48)+1)=0,"",OFFSET($G$179,SUM($C$2:$C48)-1,COLUMNS($E48:Z48)+1))</f>
        <v/>
      </c>
      <c r="AA48" t="str">
        <f ca="1">IF(OFFSET($G$179,SUM($C$2:$C48)-1,COLUMNS($E48:AA48)+1)=0,"",OFFSET($G$179,SUM($C$2:$C48)-1,COLUMNS($E48:AA48)+1))</f>
        <v/>
      </c>
      <c r="AB48" t="str">
        <f ca="1">IF(OFFSET($G$179,SUM($C$2:$C48)-1,COLUMNS($E48:AB48)+1)=0,"",OFFSET($G$179,SUM($C$2:$C48)-1,COLUMNS($E48:AB48)+1))</f>
        <v/>
      </c>
      <c r="AC48" t="str">
        <f ca="1">IF(OFFSET($G$179,SUM($C$2:$C48)-1,COLUMNS($E48:AC48)+1)=0,"",OFFSET($G$179,SUM($C$2:$C48)-1,COLUMNS($E48:AC48)+1))</f>
        <v/>
      </c>
      <c r="AD48" t="str">
        <f ca="1">IF(OFFSET($G$179,SUM($C$2:$C48)-1,COLUMNS($E48:AD48)+1)=0,"",OFFSET($G$179,SUM($C$2:$C48)-1,COLUMNS($E48:AD48)+1))</f>
        <v/>
      </c>
      <c r="AE48" t="str">
        <f ca="1">IF(OFFSET($G$179,SUM($C$2:$C48)-1,COLUMNS($E48:AE48)+1)=0,"",OFFSET($G$179,SUM($C$2:$C48)-1,COLUMNS($E48:AE48)+1))</f>
        <v/>
      </c>
      <c r="AF48" t="str">
        <f ca="1">IF(OFFSET($G$179,SUM($C$2:$C48)-1,COLUMNS($E48:AF48)+1)=0,"",OFFSET($G$179,SUM($C$2:$C48)-1,COLUMNS($E48:AF48)+1))</f>
        <v/>
      </c>
      <c r="AG48" t="str">
        <f ca="1">IF(OFFSET($G$179,SUM($C$2:$C48)-1,COLUMNS($E48:AG48)+1)=0,"",OFFSET($G$179,SUM($C$2:$C48)-1,COLUMNS($E48:AG48)+1))</f>
        <v/>
      </c>
      <c r="AH48" t="str">
        <f ca="1">IF(OFFSET($G$179,SUM($C$2:$C48)-1,COLUMNS($E48:AH48)+1)=0,"",OFFSET($G$179,SUM($C$2:$C48)-1,COLUMNS($E48:AH48)+1))</f>
        <v/>
      </c>
      <c r="AI48" t="str">
        <f ca="1">IF(OFFSET($G$179,SUM($C$2:$C48)-1,COLUMNS($E48:AI48)+1)=0,"",OFFSET($G$179,SUM($C$2:$C48)-1,COLUMNS($E48:AI48)+1))</f>
        <v/>
      </c>
      <c r="AJ48" t="str">
        <f ca="1">IF(OFFSET($G$179,SUM($C$2:$C48)-1,COLUMNS($E48:AJ48)+1)=0,"",OFFSET($G$179,SUM($C$2:$C48)-1,COLUMNS($E48:AJ48)+1))</f>
        <v/>
      </c>
      <c r="AK48" t="str">
        <f ca="1">IF(OFFSET($G$179,SUM($C$2:$C48)-1,COLUMNS($E48:AK48)+1)=0,"",OFFSET($G$179,SUM($C$2:$C48)-1,COLUMNS($E48:AK48)+1))</f>
        <v/>
      </c>
      <c r="AL48" t="str">
        <f ca="1">IF(OFFSET($G$179,SUM($C$2:$C48)-1,COLUMNS($E48:AL48)+1)=0,"",OFFSET($G$179,SUM($C$2:$C48)-1,COLUMNS($E48:AL48)+1))</f>
        <v/>
      </c>
      <c r="AM48" t="str">
        <f ca="1">IF(OFFSET($G$179,SUM($C$2:$C48)-1,COLUMNS($E48:AM48)+1)=0,"",OFFSET($G$179,SUM($C$2:$C48)-1,COLUMNS($E48:AM48)+1))</f>
        <v/>
      </c>
      <c r="AN48" t="str">
        <f ca="1">IF(OFFSET($G$179,SUM($C$2:$C48)-1,COLUMNS($E48:AN48)+1)=0,"",OFFSET($G$179,SUM($C$2:$C48)-1,COLUMNS($E48:AN48)+1))</f>
        <v/>
      </c>
      <c r="AO48" t="str">
        <f ca="1">IF(OFFSET($G$179,SUM($C$2:$C48)-1,COLUMNS($E48:AO48)+1)=0,"",OFFSET($G$179,SUM($C$2:$C48)-1,COLUMNS($E48:AO48)+1))</f>
        <v/>
      </c>
      <c r="AP48" t="str">
        <f ca="1">IF(OFFSET($G$179,SUM($C$2:$C48)-1,COLUMNS($E48:AP48)+1)=0,"",OFFSET($G$179,SUM($C$2:$C48)-1,COLUMNS($E48:AP48)+1))</f>
        <v/>
      </c>
      <c r="AQ48" t="str">
        <f ca="1">IF(OFFSET($G$179,SUM($C$2:$C48)-1,COLUMNS($E48:AQ48)+1)=0,"",OFFSET($G$179,SUM($C$2:$C48)-1,COLUMNS($E48:AQ48)+1))</f>
        <v/>
      </c>
      <c r="AR48" t="str">
        <f ca="1">IF(OFFSET($G$179,SUM($C$2:$C48)-1,COLUMNS($E48:AR48)+1)=0,"",OFFSET($G$179,SUM($C$2:$C48)-1,COLUMNS($E48:AR48)+1))</f>
        <v/>
      </c>
      <c r="AS48" t="str">
        <f ca="1">IF(OFFSET($G$179,SUM($C$2:$C48)-1,COLUMNS($E48:AS48)+1)=0,"",OFFSET($G$179,SUM($C$2:$C48)-1,COLUMNS($E48:AS48)+1))</f>
        <v/>
      </c>
      <c r="AT48" t="str">
        <f ca="1">IF(OFFSET($G$179,SUM($C$2:$C48)-1,COLUMNS($E48:AT48)+1)=0,"",OFFSET($G$179,SUM($C$2:$C48)-1,COLUMNS($E48:AT48)+1))</f>
        <v/>
      </c>
      <c r="AU48" t="str">
        <f ca="1">IF(OFFSET($G$179,SUM($C$2:$C48)-1,COLUMNS($E48:AU48)+1)=0,"",OFFSET($G$179,SUM($C$2:$C48)-1,COLUMNS($E48:AU48)+1))</f>
        <v/>
      </c>
      <c r="AV48" t="str">
        <f ca="1">IF(OFFSET($G$179,SUM($C$2:$C48)-1,COLUMNS($E48:AV48)+1)=0,"",OFFSET($G$179,SUM($C$2:$C48)-1,COLUMNS($E48:AV48)+1))</f>
        <v/>
      </c>
      <c r="AW48" t="str">
        <f ca="1">IF(OFFSET($G$179,SUM($C$2:$C48)-1,COLUMNS($E48:AW48)+1)=0,"",OFFSET($G$179,SUM($C$2:$C48)-1,COLUMNS($E48:AW48)+1))</f>
        <v/>
      </c>
      <c r="AX48" t="str">
        <f ca="1">IF(OFFSET($G$179,SUM($C$2:$C48)-1,COLUMNS($E48:AX48)+1)=0,"",OFFSET($G$179,SUM($C$2:$C48)-1,COLUMNS($E48:AX48)+1))</f>
        <v/>
      </c>
      <c r="AY48" t="str">
        <f ca="1">IF(OFFSET($G$179,SUM($C$2:$C48)-1,COLUMNS($E48:AY48)+1)=0,"",OFFSET($G$179,SUM($C$2:$C48)-1,COLUMNS($E48:AY48)+1))</f>
        <v/>
      </c>
      <c r="AZ48" t="str">
        <f ca="1">IF(OFFSET($G$179,SUM($C$2:$C48)-1,COLUMNS($E48:AZ48)+1)=0,"",OFFSET($G$179,SUM($C$2:$C48)-1,COLUMNS($E48:AZ48)+1))</f>
        <v/>
      </c>
      <c r="BA48" t="str">
        <f ca="1">IF(OFFSET($G$179,SUM($C$2:$C48)-1,COLUMNS($E48:BA48)+1)=0,"",OFFSET($G$179,SUM($C$2:$C48)-1,COLUMNS($E48:BA48)+1))</f>
        <v/>
      </c>
      <c r="BB48" t="str">
        <f ca="1">IF(OFFSET($G$179,SUM($C$2:$C48)-1,COLUMNS($E48:BB48)+1)=0,"",OFFSET($G$179,SUM($C$2:$C48)-1,COLUMNS($E48:BB48)+1))</f>
        <v/>
      </c>
      <c r="BC48" t="str">
        <f ca="1">IF(OFFSET($G$179,SUM($C$2:$C48)-1,COLUMNS($E48:BC48)+1)=0,"",OFFSET($G$179,SUM($C$2:$C48)-1,COLUMNS($E48:BC48)+1))</f>
        <v/>
      </c>
      <c r="BD48" t="str">
        <f ca="1">IF(OFFSET($G$179,SUM($C$2:$C48)-1,COLUMNS($E48:BD48)+1)=0,"",OFFSET($G$179,SUM($C$2:$C48)-1,COLUMNS($E48:BD48)+1))</f>
        <v/>
      </c>
      <c r="BE48" t="str">
        <f ca="1">IF(OFFSET($G$179,SUM($C$2:$C48)-1,COLUMNS($E48:BE48)+1)=0,"",OFFSET($G$179,SUM($C$2:$C48)-1,COLUMNS($E48:BE48)+1))</f>
        <v/>
      </c>
      <c r="BF48" t="str">
        <f ca="1">IF(OFFSET($G$179,SUM($C$2:$C48)-1,COLUMNS($E48:BF48)+1)=0,"",OFFSET($G$179,SUM($C$2:$C48)-1,COLUMNS($E48:BF48)+1))</f>
        <v/>
      </c>
      <c r="BG48" t="str">
        <f ca="1">IF(OFFSET($G$179,SUM($C$2:$C48)-1,COLUMNS($E48:BG48)+1)=0,"",OFFSET($G$179,SUM($C$2:$C48)-1,COLUMNS($E48:BG48)+1))</f>
        <v/>
      </c>
      <c r="BH48" t="str">
        <f ca="1">IF(OFFSET($G$179,SUM($C$2:$C48)-1,COLUMNS($E48:BH48)+1)=0,"",OFFSET($G$179,SUM($C$2:$C48)-1,COLUMNS($E48:BH48)+1))</f>
        <v/>
      </c>
      <c r="BI48" t="str">
        <f ca="1">IF(OFFSET($G$179,SUM($C$2:$C48)-1,COLUMNS($E48:BI48)+1)=0,"",OFFSET($G$179,SUM($C$2:$C48)-1,COLUMNS($E48:BI48)+1))</f>
        <v/>
      </c>
      <c r="BJ48" t="str">
        <f ca="1">IF(OFFSET($G$179,SUM($C$2:$C48)-1,COLUMNS($E48:BJ48)+1)=0,"",OFFSET($G$179,SUM($C$2:$C48)-1,COLUMNS($E48:BJ48)+1))</f>
        <v/>
      </c>
      <c r="BK48" t="str">
        <f ca="1">IF(OFFSET($G$179,SUM($C$2:$C48)-1,COLUMNS($E48:BK48)+1)=0,"",OFFSET($G$179,SUM($C$2:$C48)-1,COLUMNS($E48:BK48)+1))</f>
        <v/>
      </c>
      <c r="BL48" t="str">
        <f ca="1">IF(OFFSET($G$179,SUM($C$2:$C48)-1,COLUMNS($E48:BL48)+1)=0,"",OFFSET($G$179,SUM($C$2:$C48)-1,COLUMNS($E48:BL48)+1))</f>
        <v/>
      </c>
      <c r="BM48" t="str">
        <f ca="1">IF(OFFSET($G$179,SUM($C$2:$C48)-1,COLUMNS($E48:BM48)+1)=0,"",OFFSET($G$179,SUM($C$2:$C48)-1,COLUMNS($E48:BM48)+1))</f>
        <v/>
      </c>
      <c r="BN48" t="str">
        <f ca="1">IF(OFFSET($G$179,SUM($C$2:$C48)-1,COLUMNS($E48:BN48)+1)=0,"",OFFSET($G$179,SUM($C$2:$C48)-1,COLUMNS($E48:BN48)+1))</f>
        <v/>
      </c>
      <c r="BO48" t="str">
        <f ca="1">IF(OFFSET($G$179,SUM($C$2:$C48)-1,COLUMNS($E48:BO48)+1)=0,"",OFFSET($G$179,SUM($C$2:$C48)-1,COLUMNS($E48:BO48)+1))</f>
        <v/>
      </c>
      <c r="BP48" t="str">
        <f ca="1">IF(OFFSET($G$179,SUM($C$2:$C48)-1,COLUMNS($E48:BP48)+1)=0,"",OFFSET($G$179,SUM($C$2:$C48)-1,COLUMNS($E48:BP48)+1))</f>
        <v/>
      </c>
      <c r="BQ48" t="str">
        <f ca="1">IF(OFFSET($G$179,SUM($C$2:$C48)-1,COLUMNS($E48:BQ48)+1)=0,"",OFFSET($G$179,SUM($C$2:$C48)-1,COLUMNS($E48:BQ48)+1))</f>
        <v/>
      </c>
      <c r="BR48" t="str">
        <f ca="1">IF(OFFSET($G$179,SUM($C$2:$C48)-1,COLUMNS($E48:BR48)+1)=0,"",OFFSET($G$179,SUM($C$2:$C48)-1,COLUMNS($E48:BR48)+1))</f>
        <v/>
      </c>
      <c r="BS48" t="str">
        <f ca="1">IF(OFFSET($G$179,SUM($C$2:$C48)-1,COLUMNS($E48:BS48)+1)=0,"",OFFSET($G$179,SUM($C$2:$C48)-1,COLUMNS($E48:BS48)+1))</f>
        <v/>
      </c>
      <c r="BT48" t="str">
        <f ca="1">IF(OFFSET($G$179,SUM($C$2:$C48)-1,COLUMNS($E48:BT48)+1)=0,"",OFFSET($G$179,SUM($C$2:$C48)-1,COLUMNS($E48:BT48)+1))</f>
        <v/>
      </c>
      <c r="BU48" t="str">
        <f ca="1">IF(OFFSET($G$179,SUM($C$2:$C48)-1,COLUMNS($E48:BU48)+1)=0,"",OFFSET($G$179,SUM($C$2:$C48)-1,COLUMNS($E48:BU48)+1))</f>
        <v/>
      </c>
      <c r="BV48" t="str">
        <f ca="1">IF(OFFSET($G$179,SUM($C$2:$C48)-1,COLUMNS($E48:BV48)+1)=0,"",OFFSET($G$179,SUM($C$2:$C48)-1,COLUMNS($E48:BV48)+1))</f>
        <v/>
      </c>
      <c r="BW48" t="str">
        <f ca="1">IF(OFFSET($G$179,SUM($C$2:$C48)-1,COLUMNS($E48:BW48)+1)=0,"",OFFSET($G$179,SUM($C$2:$C48)-1,COLUMNS($E48:BW48)+1))</f>
        <v/>
      </c>
      <c r="BX48" t="str">
        <f ca="1">IF(OFFSET($G$179,SUM($C$2:$C48)-1,COLUMNS($E48:BX48)+1)=0,"",OFFSET($G$179,SUM($C$2:$C48)-1,COLUMNS($E48:BX48)+1))</f>
        <v/>
      </c>
      <c r="BY48" t="str">
        <f ca="1">IF(OFFSET($G$179,SUM($C$2:$C48)-1,COLUMNS($E48:BY48)+1)=0,"",OFFSET($G$179,SUM($C$2:$C48)-1,COLUMNS($E48:BY48)+1))</f>
        <v/>
      </c>
      <c r="BZ48" t="str">
        <f ca="1">IF(OFFSET($G$179,SUM($C$2:$C48)-1,COLUMNS($E48:BZ48)+1)=0,"",OFFSET($G$179,SUM($C$2:$C48)-1,COLUMNS($E48:BZ48)+1))</f>
        <v/>
      </c>
    </row>
    <row r="49" spans="3:78" x14ac:dyDescent="0.25">
      <c r="C49">
        <f t="shared" si="0"/>
        <v>0</v>
      </c>
      <c r="E49" t="str">
        <f t="shared" ref="E49" ca="1" si="1631">E48</f>
        <v>Harald Lieske</v>
      </c>
      <c r="F49" t="str">
        <f t="shared" ref="F49" ca="1" si="1632">SUBSTITUTE(SUBSTITUTE(SUBSTITUTE(SUBSTITUTE(SUBSTITUTE(LOWER(IF(LEFT(F48,3)="Box","",TRIM(F48))),"randomizer","")," ",""),"'","")," ",""),"-","")</f>
        <v/>
      </c>
      <c r="G49" t="str">
        <f t="shared" ref="G49" ca="1" si="1633">SUBSTITUTE(SUBSTITUTE(SUBSTITUTE(SUBSTITUTE(SUBSTITUTE(LOWER(IF(LEFT(G48,3)="Box","",TRIM(G48))),"randomizer","")," ",""),"'","")," ",""),"-","")</f>
        <v>prosperity(secondedition)</v>
      </c>
      <c r="H49" t="str">
        <f t="shared" ref="H49" ca="1" si="1634">SUBSTITUTE(SUBSTITUTE(SUBSTITUTE(SUBSTITUTE(SUBSTITUTE(LOWER(IF(LEFT(H48,3)="Box","",TRIM(H48))),"randomizer","")," ",""),"'","")," ",""),"-","")</f>
        <v/>
      </c>
      <c r="I49" t="str">
        <f t="shared" ref="I49" ca="1" si="1635">SUBSTITUTE(SUBSTITUTE(SUBSTITUTE(SUBSTITUTE(SUBSTITUTE(LOWER(IF(LEFT(I48,3)="Box","",TRIM(I48))),"randomizer","")," ",""),"'","")," ",""),"-","")</f>
        <v/>
      </c>
      <c r="J49" t="str">
        <f t="shared" ref="J49" ca="1" si="1636">SUBSTITUTE(SUBSTITUTE(SUBSTITUTE(SUBSTITUTE(SUBSTITUTE(LOWER(IF(LEFT(J48,3)="Box","",TRIM(J48))),"randomizer","")," ",""),"'","")," ",""),"-","")</f>
        <v/>
      </c>
      <c r="K49" t="str">
        <f t="shared" ref="K49" ca="1" si="1637">SUBSTITUTE(SUBSTITUTE(SUBSTITUTE(SUBSTITUTE(SUBSTITUTE(LOWER(IF(LEFT(K48,3)="Box","",TRIM(K48))),"randomizer","")," ",""),"'","")," ",""),"-","")</f>
        <v/>
      </c>
      <c r="L49" t="str">
        <f t="shared" ref="L49" ca="1" si="1638">SUBSTITUTE(SUBSTITUTE(SUBSTITUTE(SUBSTITUTE(SUBSTITUTE(LOWER(IF(LEFT(L48,3)="Box","",TRIM(L48))),"randomizer","")," ",""),"'","")," ",""),"-","")</f>
        <v/>
      </c>
      <c r="M49" t="str">
        <f t="shared" ref="M49" ca="1" si="1639">SUBSTITUTE(SUBSTITUTE(SUBSTITUTE(SUBSTITUTE(SUBSTITUTE(LOWER(IF(LEFT(M48,3)="Box","",TRIM(M48))),"randomizer","")," ",""),"'","")," ",""),"-","")</f>
        <v/>
      </c>
      <c r="N49" t="str">
        <f t="shared" ref="N49" ca="1" si="1640">SUBSTITUTE(SUBSTITUTE(SUBSTITUTE(SUBSTITUTE(SUBSTITUTE(LOWER(IF(LEFT(N48,3)="Box","",TRIM(N48))),"randomizer","")," ",""),"'","")," ",""),"-","")</f>
        <v/>
      </c>
      <c r="O49" t="str">
        <f t="shared" ref="O49" ca="1" si="1641">SUBSTITUTE(SUBSTITUTE(SUBSTITUTE(SUBSTITUTE(SUBSTITUTE(LOWER(IF(LEFT(O48,3)="Box","",TRIM(O48))),"randomizer","")," ",""),"'","")," ",""),"-","")</f>
        <v/>
      </c>
      <c r="P49" t="str">
        <f t="shared" ref="P49" ca="1" si="1642">SUBSTITUTE(SUBSTITUTE(SUBSTITUTE(SUBSTITUTE(SUBSTITUTE(LOWER(IF(LEFT(P48,3)="Box","",TRIM(P48))),"randomizer","")," ",""),"'","")," ",""),"-","")</f>
        <v/>
      </c>
      <c r="Q49" t="str">
        <f t="shared" ref="Q49" ca="1" si="1643">SUBSTITUTE(SUBSTITUTE(SUBSTITUTE(SUBSTITUTE(SUBSTITUTE(LOWER(IF(LEFT(Q48,3)="Box","",TRIM(Q48))),"randomizer","")," ",""),"'","")," ",""),"-","")</f>
        <v/>
      </c>
      <c r="R49" t="str">
        <f t="shared" ref="R49" ca="1" si="1644">SUBSTITUTE(SUBSTITUTE(SUBSTITUTE(SUBSTITUTE(SUBSTITUTE(LOWER(IF(LEFT(R48,3)="Box","",TRIM(R48))),"randomizer","")," ",""),"'","")," ",""),"-","")</f>
        <v/>
      </c>
      <c r="S49" t="str">
        <f t="shared" ref="S49" ca="1" si="1645">SUBSTITUTE(SUBSTITUTE(SUBSTITUTE(SUBSTITUTE(SUBSTITUTE(LOWER(IF(LEFT(S48,3)="Box","",TRIM(S48))),"randomizer","")," ",""),"'","")," ",""),"-","")</f>
        <v/>
      </c>
      <c r="T49" t="str">
        <f t="shared" ref="T49" ca="1" si="1646">SUBSTITUTE(SUBSTITUTE(SUBSTITUTE(SUBSTITUTE(SUBSTITUTE(LOWER(IF(LEFT(T48,3)="Box","",TRIM(T48))),"randomizer","")," ",""),"'","")," ",""),"-","")</f>
        <v/>
      </c>
      <c r="U49" t="str">
        <f t="shared" ref="U49" ca="1" si="1647">SUBSTITUTE(SUBSTITUTE(SUBSTITUTE(SUBSTITUTE(SUBSTITUTE(LOWER(IF(LEFT(U48,3)="Box","",TRIM(U48))),"randomizer","")," ",""),"'","")," ",""),"-","")</f>
        <v/>
      </c>
      <c r="V49" t="str">
        <f t="shared" ref="V49" ca="1" si="1648">SUBSTITUTE(SUBSTITUTE(SUBSTITUTE(SUBSTITUTE(SUBSTITUTE(LOWER(IF(LEFT(V48,3)="Box","",TRIM(V48))),"randomizer","")," ",""),"'","")," ",""),"-","")</f>
        <v/>
      </c>
      <c r="W49" t="str">
        <f t="shared" ref="W49" ca="1" si="1649">SUBSTITUTE(SUBSTITUTE(SUBSTITUTE(SUBSTITUTE(SUBSTITUTE(LOWER(IF(LEFT(W48,3)="Box","",TRIM(W48))),"randomizer","")," ",""),"'","")," ",""),"-","")</f>
        <v/>
      </c>
      <c r="X49" t="str">
        <f t="shared" ref="X49" ca="1" si="1650">SUBSTITUTE(SUBSTITUTE(SUBSTITUTE(SUBSTITUTE(SUBSTITUTE(LOWER(IF(LEFT(X48,3)="Box","",TRIM(X48))),"randomizer","")," ",""),"'","")," ",""),"-","")</f>
        <v/>
      </c>
      <c r="Y49" t="str">
        <f t="shared" ref="Y49" ca="1" si="1651">SUBSTITUTE(SUBSTITUTE(SUBSTITUTE(SUBSTITUTE(SUBSTITUTE(LOWER(IF(LEFT(Y48,3)="Box","",TRIM(Y48))),"randomizer","")," ",""),"'","")," ",""),"-","")</f>
        <v/>
      </c>
      <c r="Z49" t="str">
        <f t="shared" ref="Z49" ca="1" si="1652">SUBSTITUTE(SUBSTITUTE(SUBSTITUTE(SUBSTITUTE(SUBSTITUTE(LOWER(IF(LEFT(Z48,3)="Box","",TRIM(Z48))),"randomizer","")," ",""),"'","")," ",""),"-","")</f>
        <v/>
      </c>
      <c r="AA49" t="str">
        <f t="shared" ref="AA49" ca="1" si="1653">SUBSTITUTE(SUBSTITUTE(SUBSTITUTE(SUBSTITUTE(SUBSTITUTE(LOWER(IF(LEFT(AA48,3)="Box","",TRIM(AA48))),"randomizer","")," ",""),"'","")," ",""),"-","")</f>
        <v/>
      </c>
      <c r="AB49" t="str">
        <f t="shared" ref="AB49" ca="1" si="1654">SUBSTITUTE(SUBSTITUTE(SUBSTITUTE(SUBSTITUTE(SUBSTITUTE(LOWER(IF(LEFT(AB48,3)="Box","",TRIM(AB48))),"randomizer","")," ",""),"'","")," ",""),"-","")</f>
        <v/>
      </c>
      <c r="AC49" t="str">
        <f t="shared" ref="AC49" ca="1" si="1655">SUBSTITUTE(SUBSTITUTE(SUBSTITUTE(SUBSTITUTE(SUBSTITUTE(LOWER(IF(LEFT(AC48,3)="Box","",TRIM(AC48))),"randomizer","")," ",""),"'","")," ",""),"-","")</f>
        <v/>
      </c>
      <c r="AD49" t="str">
        <f t="shared" ref="AD49" ca="1" si="1656">SUBSTITUTE(SUBSTITUTE(SUBSTITUTE(SUBSTITUTE(SUBSTITUTE(LOWER(IF(LEFT(AD48,3)="Box","",TRIM(AD48))),"randomizer","")," ",""),"'","")," ",""),"-","")</f>
        <v/>
      </c>
      <c r="AE49" t="str">
        <f t="shared" ref="AE49" ca="1" si="1657">SUBSTITUTE(SUBSTITUTE(SUBSTITUTE(SUBSTITUTE(SUBSTITUTE(LOWER(IF(LEFT(AE48,3)="Box","",TRIM(AE48))),"randomizer","")," ",""),"'","")," ",""),"-","")</f>
        <v/>
      </c>
      <c r="AF49" t="str">
        <f t="shared" ref="AF49" ca="1" si="1658">SUBSTITUTE(SUBSTITUTE(SUBSTITUTE(SUBSTITUTE(SUBSTITUTE(LOWER(IF(LEFT(AF48,3)="Box","",TRIM(AF48))),"randomizer","")," ",""),"'","")," ",""),"-","")</f>
        <v/>
      </c>
      <c r="AG49" t="str">
        <f t="shared" ref="AG49" ca="1" si="1659">SUBSTITUTE(SUBSTITUTE(SUBSTITUTE(SUBSTITUTE(SUBSTITUTE(LOWER(IF(LEFT(AG48,3)="Box","",TRIM(AG48))),"randomizer","")," ",""),"'","")," ",""),"-","")</f>
        <v/>
      </c>
      <c r="AH49" t="str">
        <f t="shared" ref="AH49" ca="1" si="1660">SUBSTITUTE(SUBSTITUTE(SUBSTITUTE(SUBSTITUTE(SUBSTITUTE(LOWER(IF(LEFT(AH48,3)="Box","",TRIM(AH48))),"randomizer","")," ",""),"'","")," ",""),"-","")</f>
        <v/>
      </c>
      <c r="AI49" t="str">
        <f t="shared" ref="AI49" ca="1" si="1661">SUBSTITUTE(SUBSTITUTE(SUBSTITUTE(SUBSTITUTE(SUBSTITUTE(LOWER(IF(LEFT(AI48,3)="Box","",TRIM(AI48))),"randomizer","")," ",""),"'","")," ",""),"-","")</f>
        <v/>
      </c>
      <c r="AJ49" t="str">
        <f t="shared" ref="AJ49" ca="1" si="1662">SUBSTITUTE(SUBSTITUTE(SUBSTITUTE(SUBSTITUTE(SUBSTITUTE(LOWER(IF(LEFT(AJ48,3)="Box","",TRIM(AJ48))),"randomizer","")," ",""),"'","")," ",""),"-","")</f>
        <v/>
      </c>
      <c r="AK49" t="str">
        <f t="shared" ref="AK49" ca="1" si="1663">SUBSTITUTE(SUBSTITUTE(SUBSTITUTE(SUBSTITUTE(SUBSTITUTE(LOWER(IF(LEFT(AK48,3)="Box","",TRIM(AK48))),"randomizer","")," ",""),"'","")," ",""),"-","")</f>
        <v/>
      </c>
      <c r="AL49" t="str">
        <f t="shared" ref="AL49" ca="1" si="1664">SUBSTITUTE(SUBSTITUTE(SUBSTITUTE(SUBSTITUTE(SUBSTITUTE(LOWER(IF(LEFT(AL48,3)="Box","",TRIM(AL48))),"randomizer","")," ",""),"'","")," ",""),"-","")</f>
        <v/>
      </c>
      <c r="AM49" t="str">
        <f t="shared" ref="AM49" ca="1" si="1665">SUBSTITUTE(SUBSTITUTE(SUBSTITUTE(SUBSTITUTE(SUBSTITUTE(LOWER(IF(LEFT(AM48,3)="Box","",TRIM(AM48))),"randomizer","")," ",""),"'","")," ",""),"-","")</f>
        <v/>
      </c>
      <c r="AN49" t="str">
        <f t="shared" ref="AN49" ca="1" si="1666">SUBSTITUTE(SUBSTITUTE(SUBSTITUTE(SUBSTITUTE(SUBSTITUTE(LOWER(IF(LEFT(AN48,3)="Box","",TRIM(AN48))),"randomizer","")," ",""),"'","")," ",""),"-","")</f>
        <v/>
      </c>
      <c r="AO49" t="str">
        <f t="shared" ref="AO49" ca="1" si="1667">SUBSTITUTE(SUBSTITUTE(SUBSTITUTE(SUBSTITUTE(SUBSTITUTE(LOWER(IF(LEFT(AO48,3)="Box","",TRIM(AO48))),"randomizer","")," ",""),"'","")," ",""),"-","")</f>
        <v/>
      </c>
      <c r="AP49" t="str">
        <f t="shared" ref="AP49" ca="1" si="1668">SUBSTITUTE(SUBSTITUTE(SUBSTITUTE(SUBSTITUTE(SUBSTITUTE(LOWER(IF(LEFT(AP48,3)="Box","",TRIM(AP48))),"randomizer","")," ",""),"'","")," ",""),"-","")</f>
        <v/>
      </c>
      <c r="AQ49" t="str">
        <f t="shared" ref="AQ49" ca="1" si="1669">SUBSTITUTE(SUBSTITUTE(SUBSTITUTE(SUBSTITUTE(SUBSTITUTE(LOWER(IF(LEFT(AQ48,3)="Box","",TRIM(AQ48))),"randomizer","")," ",""),"'","")," ",""),"-","")</f>
        <v/>
      </c>
      <c r="AR49" t="str">
        <f t="shared" ref="AR49" ca="1" si="1670">SUBSTITUTE(SUBSTITUTE(SUBSTITUTE(SUBSTITUTE(SUBSTITUTE(LOWER(IF(LEFT(AR48,3)="Box","",TRIM(AR48))),"randomizer","")," ",""),"'","")," ",""),"-","")</f>
        <v/>
      </c>
      <c r="AS49" t="str">
        <f t="shared" ref="AS49" ca="1" si="1671">SUBSTITUTE(SUBSTITUTE(SUBSTITUTE(SUBSTITUTE(SUBSTITUTE(LOWER(IF(LEFT(AS48,3)="Box","",TRIM(AS48))),"randomizer","")," ",""),"'","")," ",""),"-","")</f>
        <v/>
      </c>
      <c r="AT49" t="str">
        <f t="shared" ref="AT49" ca="1" si="1672">SUBSTITUTE(SUBSTITUTE(SUBSTITUTE(SUBSTITUTE(SUBSTITUTE(LOWER(IF(LEFT(AT48,3)="Box","",TRIM(AT48))),"randomizer","")," ",""),"'","")," ",""),"-","")</f>
        <v/>
      </c>
      <c r="AU49" t="str">
        <f t="shared" ref="AU49" ca="1" si="1673">SUBSTITUTE(SUBSTITUTE(SUBSTITUTE(SUBSTITUTE(SUBSTITUTE(LOWER(IF(LEFT(AU48,3)="Box","",TRIM(AU48))),"randomizer","")," ",""),"'","")," ",""),"-","")</f>
        <v/>
      </c>
      <c r="AV49" t="str">
        <f t="shared" ref="AV49" ca="1" si="1674">SUBSTITUTE(SUBSTITUTE(SUBSTITUTE(SUBSTITUTE(SUBSTITUTE(LOWER(IF(LEFT(AV48,3)="Box","",TRIM(AV48))),"randomizer","")," ",""),"'","")," ",""),"-","")</f>
        <v/>
      </c>
      <c r="AW49" t="str">
        <f t="shared" ref="AW49" ca="1" si="1675">SUBSTITUTE(SUBSTITUTE(SUBSTITUTE(SUBSTITUTE(SUBSTITUTE(LOWER(IF(LEFT(AW48,3)="Box","",TRIM(AW48))),"randomizer","")," ",""),"'","")," ",""),"-","")</f>
        <v/>
      </c>
      <c r="AX49" t="str">
        <f t="shared" ref="AX49" ca="1" si="1676">SUBSTITUTE(SUBSTITUTE(SUBSTITUTE(SUBSTITUTE(SUBSTITUTE(LOWER(IF(LEFT(AX48,3)="Box","",TRIM(AX48))),"randomizer","")," ",""),"'","")," ",""),"-","")</f>
        <v/>
      </c>
      <c r="AY49" t="str">
        <f t="shared" ref="AY49" ca="1" si="1677">SUBSTITUTE(SUBSTITUTE(SUBSTITUTE(SUBSTITUTE(SUBSTITUTE(LOWER(IF(LEFT(AY48,3)="Box","",TRIM(AY48))),"randomizer","")," ",""),"'","")," ",""),"-","")</f>
        <v/>
      </c>
      <c r="AZ49" t="str">
        <f t="shared" ref="AZ49" ca="1" si="1678">SUBSTITUTE(SUBSTITUTE(SUBSTITUTE(SUBSTITUTE(SUBSTITUTE(LOWER(IF(LEFT(AZ48,3)="Box","",TRIM(AZ48))),"randomizer","")," ",""),"'","")," ",""),"-","")</f>
        <v/>
      </c>
      <c r="BA49" t="str">
        <f t="shared" ref="BA49" ca="1" si="1679">SUBSTITUTE(SUBSTITUTE(SUBSTITUTE(SUBSTITUTE(SUBSTITUTE(LOWER(IF(LEFT(BA48,3)="Box","",TRIM(BA48))),"randomizer","")," ",""),"'","")," ",""),"-","")</f>
        <v/>
      </c>
      <c r="BB49" t="str">
        <f t="shared" ref="BB49" ca="1" si="1680">SUBSTITUTE(SUBSTITUTE(SUBSTITUTE(SUBSTITUTE(SUBSTITUTE(LOWER(IF(LEFT(BB48,3)="Box","",TRIM(BB48))),"randomizer","")," ",""),"'","")," ",""),"-","")</f>
        <v/>
      </c>
      <c r="BC49" t="str">
        <f t="shared" ref="BC49" ca="1" si="1681">SUBSTITUTE(SUBSTITUTE(SUBSTITUTE(SUBSTITUTE(SUBSTITUTE(LOWER(IF(LEFT(BC48,3)="Box","",TRIM(BC48))),"randomizer","")," ",""),"'","")," ",""),"-","")</f>
        <v/>
      </c>
      <c r="BD49" t="str">
        <f t="shared" ref="BD49" ca="1" si="1682">SUBSTITUTE(SUBSTITUTE(SUBSTITUTE(SUBSTITUTE(SUBSTITUTE(LOWER(IF(LEFT(BD48,3)="Box","",TRIM(BD48))),"randomizer","")," ",""),"'","")," ",""),"-","")</f>
        <v/>
      </c>
      <c r="BE49" t="str">
        <f t="shared" ref="BE49" ca="1" si="1683">SUBSTITUTE(SUBSTITUTE(SUBSTITUTE(SUBSTITUTE(SUBSTITUTE(LOWER(IF(LEFT(BE48,3)="Box","",TRIM(BE48))),"randomizer","")," ",""),"'","")," ",""),"-","")</f>
        <v/>
      </c>
      <c r="BF49" t="str">
        <f t="shared" ref="BF49" ca="1" si="1684">SUBSTITUTE(SUBSTITUTE(SUBSTITUTE(SUBSTITUTE(SUBSTITUTE(LOWER(IF(LEFT(BF48,3)="Box","",TRIM(BF48))),"randomizer","")," ",""),"'","")," ",""),"-","")</f>
        <v/>
      </c>
      <c r="BG49" t="str">
        <f t="shared" ref="BG49" ca="1" si="1685">SUBSTITUTE(SUBSTITUTE(SUBSTITUTE(SUBSTITUTE(SUBSTITUTE(LOWER(IF(LEFT(BG48,3)="Box","",TRIM(BG48))),"randomizer","")," ",""),"'","")," ",""),"-","")</f>
        <v/>
      </c>
      <c r="BH49" t="str">
        <f t="shared" ref="BH49" ca="1" si="1686">SUBSTITUTE(SUBSTITUTE(SUBSTITUTE(SUBSTITUTE(SUBSTITUTE(LOWER(IF(LEFT(BH48,3)="Box","",TRIM(BH48))),"randomizer","")," ",""),"'","")," ",""),"-","")</f>
        <v/>
      </c>
      <c r="BI49" t="str">
        <f t="shared" ref="BI49" ca="1" si="1687">SUBSTITUTE(SUBSTITUTE(SUBSTITUTE(SUBSTITUTE(SUBSTITUTE(LOWER(IF(LEFT(BI48,3)="Box","",TRIM(BI48))),"randomizer","")," ",""),"'","")," ",""),"-","")</f>
        <v/>
      </c>
      <c r="BJ49" t="str">
        <f t="shared" ref="BJ49" ca="1" si="1688">SUBSTITUTE(SUBSTITUTE(SUBSTITUTE(SUBSTITUTE(SUBSTITUTE(LOWER(IF(LEFT(BJ48,3)="Box","",TRIM(BJ48))),"randomizer","")," ",""),"'","")," ",""),"-","")</f>
        <v/>
      </c>
      <c r="BK49" t="str">
        <f t="shared" ref="BK49" ca="1" si="1689">SUBSTITUTE(SUBSTITUTE(SUBSTITUTE(SUBSTITUTE(SUBSTITUTE(LOWER(IF(LEFT(BK48,3)="Box","",TRIM(BK48))),"randomizer","")," ",""),"'","")," ",""),"-","")</f>
        <v/>
      </c>
      <c r="BL49" t="str">
        <f t="shared" ref="BL49" ca="1" si="1690">SUBSTITUTE(SUBSTITUTE(SUBSTITUTE(SUBSTITUTE(SUBSTITUTE(LOWER(IF(LEFT(BL48,3)="Box","",TRIM(BL48))),"randomizer","")," ",""),"'","")," ",""),"-","")</f>
        <v/>
      </c>
      <c r="BM49" t="str">
        <f t="shared" ref="BM49" ca="1" si="1691">SUBSTITUTE(SUBSTITUTE(SUBSTITUTE(SUBSTITUTE(SUBSTITUTE(LOWER(IF(LEFT(BM48,3)="Box","",TRIM(BM48))),"randomizer","")," ",""),"'","")," ",""),"-","")</f>
        <v/>
      </c>
      <c r="BN49" t="str">
        <f t="shared" ref="BN49" ca="1" si="1692">SUBSTITUTE(SUBSTITUTE(SUBSTITUTE(SUBSTITUTE(SUBSTITUTE(LOWER(IF(LEFT(BN48,3)="Box","",TRIM(BN48))),"randomizer","")," ",""),"'","")," ",""),"-","")</f>
        <v/>
      </c>
      <c r="BO49" t="str">
        <f t="shared" ref="BO49" ca="1" si="1693">SUBSTITUTE(SUBSTITUTE(SUBSTITUTE(SUBSTITUTE(SUBSTITUTE(LOWER(IF(LEFT(BO48,3)="Box","",TRIM(BO48))),"randomizer","")," ",""),"'","")," ",""),"-","")</f>
        <v/>
      </c>
      <c r="BP49" t="str">
        <f t="shared" ref="BP49" ca="1" si="1694">SUBSTITUTE(SUBSTITUTE(SUBSTITUTE(SUBSTITUTE(SUBSTITUTE(LOWER(IF(LEFT(BP48,3)="Box","",TRIM(BP48))),"randomizer","")," ",""),"'","")," ",""),"-","")</f>
        <v/>
      </c>
      <c r="BQ49" t="str">
        <f t="shared" ref="BQ49" ca="1" si="1695">SUBSTITUTE(SUBSTITUTE(SUBSTITUTE(SUBSTITUTE(SUBSTITUTE(LOWER(IF(LEFT(BQ48,3)="Box","",TRIM(BQ48))),"randomizer","")," ",""),"'","")," ",""),"-","")</f>
        <v/>
      </c>
      <c r="BR49" t="str">
        <f t="shared" ref="BR49" ca="1" si="1696">SUBSTITUTE(SUBSTITUTE(SUBSTITUTE(SUBSTITUTE(SUBSTITUTE(LOWER(IF(LEFT(BR48,3)="Box","",TRIM(BR48))),"randomizer","")," ",""),"'","")," ",""),"-","")</f>
        <v/>
      </c>
      <c r="BS49" t="str">
        <f t="shared" ref="BS49" ca="1" si="1697">SUBSTITUTE(SUBSTITUTE(SUBSTITUTE(SUBSTITUTE(SUBSTITUTE(LOWER(IF(LEFT(BS48,3)="Box","",TRIM(BS48))),"randomizer","")," ",""),"'","")," ",""),"-","")</f>
        <v/>
      </c>
      <c r="BT49" t="str">
        <f t="shared" ref="BT49" ca="1" si="1698">SUBSTITUTE(SUBSTITUTE(SUBSTITUTE(SUBSTITUTE(SUBSTITUTE(LOWER(IF(LEFT(BT48,3)="Box","",TRIM(BT48))),"randomizer","")," ",""),"'","")," ",""),"-","")</f>
        <v/>
      </c>
      <c r="BU49" t="str">
        <f t="shared" ref="BU49" ca="1" si="1699">SUBSTITUTE(SUBSTITUTE(SUBSTITUTE(SUBSTITUTE(SUBSTITUTE(LOWER(IF(LEFT(BU48,3)="Box","",TRIM(BU48))),"randomizer","")," ",""),"'","")," ",""),"-","")</f>
        <v/>
      </c>
      <c r="BV49" t="str">
        <f t="shared" ref="BV49" ca="1" si="1700">SUBSTITUTE(SUBSTITUTE(SUBSTITUTE(SUBSTITUTE(SUBSTITUTE(LOWER(IF(LEFT(BV48,3)="Box","",TRIM(BV48))),"randomizer","")," ",""),"'","")," ",""),"-","")</f>
        <v/>
      </c>
      <c r="BW49" t="str">
        <f t="shared" ref="BW49" ca="1" si="1701">SUBSTITUTE(SUBSTITUTE(SUBSTITUTE(SUBSTITUTE(SUBSTITUTE(LOWER(IF(LEFT(BW48,3)="Box","",TRIM(BW48))),"randomizer","")," ",""),"'","")," ",""),"-","")</f>
        <v/>
      </c>
      <c r="BX49" t="str">
        <f t="shared" ref="BX49" ca="1" si="1702">SUBSTITUTE(SUBSTITUTE(SUBSTITUTE(SUBSTITUTE(SUBSTITUTE(LOWER(IF(LEFT(BX48,3)="Box","",TRIM(BX48))),"randomizer","")," ",""),"'","")," ",""),"-","")</f>
        <v/>
      </c>
      <c r="BY49" t="str">
        <f t="shared" ref="BY49" ca="1" si="1703">SUBSTITUTE(SUBSTITUTE(SUBSTITUTE(SUBSTITUTE(SUBSTITUTE(LOWER(IF(LEFT(BY48,3)="Box","",TRIM(BY48))),"randomizer","")," ",""),"'","")," ",""),"-","")</f>
        <v/>
      </c>
      <c r="BZ49" t="str">
        <f t="shared" ref="BZ49" ca="1" si="1704">SUBSTITUTE(SUBSTITUTE(SUBSTITUTE(SUBSTITUTE(SUBSTITUTE(LOWER(IF(LEFT(BZ48,3)="Box","",TRIM(BZ48))),"randomizer","")," ",""),"'","")," ",""),"-","")</f>
        <v/>
      </c>
    </row>
    <row r="50" spans="3:78" x14ac:dyDescent="0.25">
      <c r="C50">
        <f t="shared" si="0"/>
        <v>1</v>
      </c>
      <c r="E50" t="str">
        <f ca="1">OFFSET($G$179,SUM(C$2:C50)-1,0)</f>
        <v>Harald Lieske</v>
      </c>
      <c r="F50" t="str">
        <f ca="1">IF(OFFSET($G$179,SUM($C$2:$C50)-1,COLUMNS($E50:F50)+1)=0,"",OFFSET($G$179,SUM($C$2:$C50)-1,COLUMNS($E50:F50)+1))</f>
        <v>Artisan</v>
      </c>
      <c r="G50" t="str">
        <f ca="1">IF(OFFSET($G$179,SUM($C$2:$C50)-1,COLUMNS($E50:G50)+1)=0,"",OFFSET($G$179,SUM($C$2:$C50)-1,COLUMNS($E50:G50)+1))</f>
        <v xml:space="preserve"> Library</v>
      </c>
      <c r="H50" t="str">
        <f ca="1">IF(OFFSET($G$179,SUM($C$2:$C50)-1,COLUMNS($E50:H50)+1)=0,"",OFFSET($G$179,SUM($C$2:$C50)-1,COLUMNS($E50:H50)+1))</f>
        <v xml:space="preserve"> Ruined Library</v>
      </c>
      <c r="I50" t="str">
        <f ca="1">IF(OFFSET($G$179,SUM($C$2:$C50)-1,COLUMNS($E50:I50)+1)=0,"",OFFSET($G$179,SUM($C$2:$C50)-1,COLUMNS($E50:I50)+1))</f>
        <v xml:space="preserve"> Throne Room</v>
      </c>
      <c r="J50" t="str">
        <f ca="1">IF(OFFSET($G$179,SUM($C$2:$C50)-1,COLUMNS($E50:J50)+1)=0,"",OFFSET($G$179,SUM($C$2:$C50)-1,COLUMNS($E50:J50)+1))</f>
        <v xml:space="preserve"> Bridge</v>
      </c>
      <c r="K50" t="str">
        <f ca="1">IF(OFFSET($G$179,SUM($C$2:$C50)-1,COLUMNS($E50:K50)+1)=0,"",OFFSET($G$179,SUM($C$2:$C50)-1,COLUMNS($E50:K50)+1))</f>
        <v xml:space="preserve"> Courtyard</v>
      </c>
      <c r="L50" t="str">
        <f ca="1">IF(OFFSET($G$179,SUM($C$2:$C50)-1,COLUMNS($E50:L50)+1)=0,"",OFFSET($G$179,SUM($C$2:$C50)-1,COLUMNS($E50:L50)+1))</f>
        <v xml:space="preserve"> Patrol</v>
      </c>
      <c r="M50" t="str">
        <f ca="1">IF(OFFSET($G$179,SUM($C$2:$C50)-1,COLUMNS($E50:M50)+1)=0,"",OFFSET($G$179,SUM($C$2:$C50)-1,COLUMNS($E50:M50)+1))</f>
        <v xml:space="preserve"> Embargo</v>
      </c>
      <c r="N50" t="str">
        <f ca="1">IF(OFFSET($G$179,SUM($C$2:$C50)-1,COLUMNS($E50:N50)+1)=0,"",OFFSET($G$179,SUM($C$2:$C50)-1,COLUMNS($E50:N50)+1))</f>
        <v xml:space="preserve"> Fishing Village</v>
      </c>
      <c r="O50" t="str">
        <f ca="1">IF(OFFSET($G$179,SUM($C$2:$C50)-1,COLUMNS($E50:O50)+1)=0,"",OFFSET($G$179,SUM($C$2:$C50)-1,COLUMNS($E50:O50)+1))</f>
        <v xml:space="preserve"> Herbalist</v>
      </c>
      <c r="P50" t="str">
        <f ca="1">IF(OFFSET($G$179,SUM($C$2:$C50)-1,COLUMNS($E50:P50)+1)=0,"",OFFSET($G$179,SUM($C$2:$C50)-1,COLUMNS($E50:P50)+1))</f>
        <v xml:space="preserve"> Trade Route</v>
      </c>
      <c r="Q50" t="str">
        <f ca="1">IF(OFFSET($G$179,SUM($C$2:$C50)-1,COLUMNS($E50:Q50)+1)=0,"",OFFSET($G$179,SUM($C$2:$C50)-1,COLUMNS($E50:Q50)+1))</f>
        <v xml:space="preserve"> Clerk</v>
      </c>
      <c r="R50" t="str">
        <f ca="1">IF(OFFSET($G$179,SUM($C$2:$C50)-1,COLUMNS($E50:R50)+1)=0,"",OFFSET($G$179,SUM($C$2:$C50)-1,COLUMNS($E50:R50)+1))</f>
        <v xml:space="preserve"> Magnate</v>
      </c>
      <c r="S50" t="str">
        <f ca="1">IF(OFFSET($G$179,SUM($C$2:$C50)-1,COLUMNS($E50:S50)+1)=0,"",OFFSET($G$179,SUM($C$2:$C50)-1,COLUMNS($E50:S50)+1))</f>
        <v xml:space="preserve"> Sage</v>
      </c>
      <c r="T50" t="str">
        <f ca="1">IF(OFFSET($G$179,SUM($C$2:$C50)-1,COLUMNS($E50:T50)+1)=0,"",OFFSET($G$179,SUM($C$2:$C50)-1,COLUMNS($E50:T50)+1))</f>
        <v xml:space="preserve"> Squire</v>
      </c>
      <c r="U50" t="str">
        <f ca="1">IF(OFFSET($G$179,SUM($C$2:$C50)-1,COLUMNS($E50:U50)+1)=0,"",OFFSET($G$179,SUM($C$2:$C50)-1,COLUMNS($E50:U50)+1))</f>
        <v xml:space="preserve"> Peasant</v>
      </c>
      <c r="V50" t="str">
        <f ca="1">IF(OFFSET($G$179,SUM($C$2:$C50)-1,COLUMNS($E50:V50)+1)=0,"",OFFSET($G$179,SUM($C$2:$C50)-1,COLUMNS($E50:V50)+1))</f>
        <v xml:space="preserve"> Soldier</v>
      </c>
      <c r="W50" t="str">
        <f ca="1">IF(OFFSET($G$179,SUM($C$2:$C50)-1,COLUMNS($E50:W50)+1)=0,"",OFFSET($G$179,SUM($C$2:$C50)-1,COLUMNS($E50:W50)+1))</f>
        <v xml:space="preserve"> Fugitive</v>
      </c>
      <c r="X50" t="str">
        <f ca="1">IF(OFFSET($G$179,SUM($C$2:$C50)-1,COLUMNS($E50:X50)+1)=0,"",OFFSET($G$179,SUM($C$2:$C50)-1,COLUMNS($E50:X50)+1))</f>
        <v xml:space="preserve"> Disciple</v>
      </c>
      <c r="Y50" t="str">
        <f ca="1">IF(OFFSET($G$179,SUM($C$2:$C50)-1,COLUMNS($E50:Y50)+1)=0,"",OFFSET($G$179,SUM($C$2:$C50)-1,COLUMNS($E50:Y50)+1))</f>
        <v xml:space="preserve"> Teacher</v>
      </c>
      <c r="Z50" t="str">
        <f ca="1">IF(OFFSET($G$179,SUM($C$2:$C50)-1,COLUMNS($E50:Z50)+1)=0,"",OFFSET($G$179,SUM($C$2:$C50)-1,COLUMNS($E50:Z50)+1))</f>
        <v xml:space="preserve"> Temple</v>
      </c>
      <c r="AA50" t="str">
        <f ca="1">IF(OFFSET($G$179,SUM($C$2:$C50)-1,COLUMNS($E50:AA50)+1)=0,"",OFFSET($G$179,SUM($C$2:$C50)-1,COLUMNS($E50:AA50)+1))</f>
        <v xml:space="preserve"> Villa</v>
      </c>
      <c r="AB50" t="str">
        <f ca="1">IF(OFFSET($G$179,SUM($C$2:$C50)-1,COLUMNS($E50:AB50)+1)=0,"",OFFSET($G$179,SUM($C$2:$C50)-1,COLUMNS($E50:AB50)+1))</f>
        <v xml:space="preserve"> Wild Hunt</v>
      </c>
      <c r="AC50" t="str">
        <f ca="1">IF(OFFSET($G$179,SUM($C$2:$C50)-1,COLUMNS($E50:AC50)+1)=0,"",OFFSET($G$179,SUM($C$2:$C50)-1,COLUMNS($E50:AC50)+1))</f>
        <v xml:space="preserve"> Monastery</v>
      </c>
      <c r="AD50" t="str">
        <f ca="1">IF(OFFSET($G$179,SUM($C$2:$C50)-1,COLUMNS($E50:AD50)+1)=0,"",OFFSET($G$179,SUM($C$2:$C50)-1,COLUMNS($E50:AD50)+1))</f>
        <v xml:space="preserve"> Pooka</v>
      </c>
      <c r="AE50" t="str">
        <f ca="1">IF(OFFSET($G$179,SUM($C$2:$C50)-1,COLUMNS($E50:AE50)+1)=0,"",OFFSET($G$179,SUM($C$2:$C50)-1,COLUMNS($E50:AE50)+1))</f>
        <v xml:space="preserve"> Cursed Gold</v>
      </c>
      <c r="AF50" t="str">
        <f ca="1">IF(OFFSET($G$179,SUM($C$2:$C50)-1,COLUMNS($E50:AF50)+1)=0,"",OFFSET($G$179,SUM($C$2:$C50)-1,COLUMNS($E50:AF50)+1))</f>
        <v xml:space="preserve"> Mountain Village</v>
      </c>
      <c r="AG50" t="str">
        <f ca="1">IF(OFFSET($G$179,SUM($C$2:$C50)-1,COLUMNS($E50:AG50)+1)=0,"",OFFSET($G$179,SUM($C$2:$C50)-1,COLUMNS($E50:AG50)+1))</f>
        <v xml:space="preserve"> Clashes</v>
      </c>
      <c r="AH50" t="str">
        <f ca="1">IF(OFFSET($G$179,SUM($C$2:$C50)-1,COLUMNS($E50:AH50)+1)=0,"",OFFSET($G$179,SUM($C$2:$C50)-1,COLUMNS($E50:AH50)+1))</f>
        <v xml:space="preserve"> Battle Plan</v>
      </c>
      <c r="AI50" t="str">
        <f ca="1">IF(OFFSET($G$179,SUM($C$2:$C50)-1,COLUMNS($E50:AI50)+1)=0,"",OFFSET($G$179,SUM($C$2:$C50)-1,COLUMNS($E50:AI50)+1))</f>
        <v xml:space="preserve"> Archer</v>
      </c>
      <c r="AJ50" t="str">
        <f ca="1">IF(OFFSET($G$179,SUM($C$2:$C50)-1,COLUMNS($E50:AJ50)+1)=0,"",OFFSET($G$179,SUM($C$2:$C50)-1,COLUMNS($E50:AJ50)+1))</f>
        <v xml:space="preserve"> Warlord</v>
      </c>
      <c r="AK50" t="str">
        <f ca="1">IF(OFFSET($G$179,SUM($C$2:$C50)-1,COLUMNS($E50:AK50)+1)=0,"",OFFSET($G$179,SUM($C$2:$C50)-1,COLUMNS($E50:AK50)+1))</f>
        <v xml:space="preserve"> Territory</v>
      </c>
      <c r="AL50" t="str">
        <f ca="1">IF(OFFSET($G$179,SUM($C$2:$C50)-1,COLUMNS($E50:AL50)+1)=0,"",OFFSET($G$179,SUM($C$2:$C50)-1,COLUMNS($E50:AL50)+1))</f>
        <v xml:space="preserve"> Wizards</v>
      </c>
      <c r="AM50" t="str">
        <f ca="1">IF(OFFSET($G$179,SUM($C$2:$C50)-1,COLUMNS($E50:AM50)+1)=0,"",OFFSET($G$179,SUM($C$2:$C50)-1,COLUMNS($E50:AM50)+1))</f>
        <v xml:space="preserve"> Student</v>
      </c>
      <c r="AN50" t="str">
        <f ca="1">IF(OFFSET($G$179,SUM($C$2:$C50)-1,COLUMNS($E50:AN50)+1)=0,"",OFFSET($G$179,SUM($C$2:$C50)-1,COLUMNS($E50:AN50)+1))</f>
        <v xml:space="preserve"> Conjurer</v>
      </c>
      <c r="AO50" t="str">
        <f ca="1">IF(OFFSET($G$179,SUM($C$2:$C50)-1,COLUMNS($E50:AO50)+1)=0,"",OFFSET($G$179,SUM($C$2:$C50)-1,COLUMNS($E50:AO50)+1))</f>
        <v xml:space="preserve"> Sorcerer</v>
      </c>
      <c r="AP50" t="str">
        <f ca="1">IF(OFFSET($G$179,SUM($C$2:$C50)-1,COLUMNS($E50:AP50)+1)=0,"",OFFSET($G$179,SUM($C$2:$C50)-1,COLUMNS($E50:AP50)+1))</f>
        <v xml:space="preserve"> Lich</v>
      </c>
      <c r="AQ50" t="str">
        <f ca="1">IF(OFFSET($G$179,SUM($C$2:$C50)-1,COLUMNS($E50:AQ50)+1)=0,"",OFFSET($G$179,SUM($C$2:$C50)-1,COLUMNS($E50:AQ50)+1))</f>
        <v xml:space="preserve"> Governor</v>
      </c>
      <c r="AR50" t="str">
        <f ca="1">IF(OFFSET($G$179,SUM($C$2:$C50)-1,COLUMNS($E50:AR50)+1)=0,"",OFFSET($G$179,SUM($C$2:$C50)-1,COLUMNS($E50:AR50)+1))</f>
        <v xml:space="preserve"> Horn</v>
      </c>
      <c r="AS50" t="str">
        <f ca="1">IF(OFFSET($G$179,SUM($C$2:$C50)-1,COLUMNS($E50:AS50)+1)=0,"",OFFSET($G$179,SUM($C$2:$C50)-1,COLUMNS($E50:AS50)+1))</f>
        <v xml:space="preserve"> City Gate</v>
      </c>
      <c r="AT50" t="str">
        <f ca="1">IF(OFFSET($G$179,SUM($C$2:$C50)-1,COLUMNS($E50:AT50)+1)=0,"",OFFSET($G$179,SUM($C$2:$C50)-1,COLUMNS($E50:AT50)+1))</f>
        <v xml:space="preserve"> Citadel</v>
      </c>
      <c r="AU50" t="str">
        <f ca="1">IF(OFFSET($G$179,SUM($C$2:$C50)-1,COLUMNS($E50:AU50)+1)=0,"",OFFSET($G$179,SUM($C$2:$C50)-1,COLUMNS($E50:AU50)+1))</f>
        <v xml:space="preserve"> Banish</v>
      </c>
      <c r="AV50" t="str">
        <f ca="1">IF(OFFSET($G$179,SUM($C$2:$C50)-1,COLUMNS($E50:AV50)+1)=0,"",OFFSET($G$179,SUM($C$2:$C50)-1,COLUMNS($E50:AV50)+1))</f>
        <v xml:space="preserve"> Bargain</v>
      </c>
      <c r="AW50" t="str">
        <f ca="1">IF(OFFSET($G$179,SUM($C$2:$C50)-1,COLUMNS($E50:AW50)+1)=0,"",OFFSET($G$179,SUM($C$2:$C50)-1,COLUMNS($E50:AW50)+1))</f>
        <v xml:space="preserve"> Demand</v>
      </c>
      <c r="AX50" t="str">
        <f ca="1">IF(OFFSET($G$179,SUM($C$2:$C50)-1,COLUMNS($E50:AX50)+1)=0,"",OFFSET($G$179,SUM($C$2:$C50)-1,COLUMNS($E50:AX50)+1))</f>
        <v xml:space="preserve"> Reap</v>
      </c>
      <c r="AY50" t="str">
        <f ca="1">IF(OFFSET($G$179,SUM($C$2:$C50)-1,COLUMNS($E50:AY50)+1)=0,"",OFFSET($G$179,SUM($C$2:$C50)-1,COLUMNS($E50:AY50)+1))</f>
        <v xml:space="preserve"> Way of the Otter</v>
      </c>
      <c r="AZ50" t="str">
        <f ca="1">IF(OFFSET($G$179,SUM($C$2:$C50)-1,COLUMNS($E50:AZ50)+1)=0,"",OFFSET($G$179,SUM($C$2:$C50)-1,COLUMNS($E50:AZ50)+1))</f>
        <v/>
      </c>
      <c r="BA50" t="str">
        <f ca="1">IF(OFFSET($G$179,SUM($C$2:$C50)-1,COLUMNS($E50:BA50)+1)=0,"",OFFSET($G$179,SUM($C$2:$C50)-1,COLUMNS($E50:BA50)+1))</f>
        <v/>
      </c>
      <c r="BB50" t="str">
        <f ca="1">IF(OFFSET($G$179,SUM($C$2:$C50)-1,COLUMNS($E50:BB50)+1)=0,"",OFFSET($G$179,SUM($C$2:$C50)-1,COLUMNS($E50:BB50)+1))</f>
        <v/>
      </c>
      <c r="BC50" t="str">
        <f ca="1">IF(OFFSET($G$179,SUM($C$2:$C50)-1,COLUMNS($E50:BC50)+1)=0,"",OFFSET($G$179,SUM($C$2:$C50)-1,COLUMNS($E50:BC50)+1))</f>
        <v/>
      </c>
      <c r="BD50" t="str">
        <f ca="1">IF(OFFSET($G$179,SUM($C$2:$C50)-1,COLUMNS($E50:BD50)+1)=0,"",OFFSET($G$179,SUM($C$2:$C50)-1,COLUMNS($E50:BD50)+1))</f>
        <v/>
      </c>
      <c r="BE50" t="str">
        <f ca="1">IF(OFFSET($G$179,SUM($C$2:$C50)-1,COLUMNS($E50:BE50)+1)=0,"",OFFSET($G$179,SUM($C$2:$C50)-1,COLUMNS($E50:BE50)+1))</f>
        <v/>
      </c>
      <c r="BF50" t="str">
        <f ca="1">IF(OFFSET($G$179,SUM($C$2:$C50)-1,COLUMNS($E50:BF50)+1)=0,"",OFFSET($G$179,SUM($C$2:$C50)-1,COLUMNS($E50:BF50)+1))</f>
        <v/>
      </c>
      <c r="BG50" t="str">
        <f ca="1">IF(OFFSET($G$179,SUM($C$2:$C50)-1,COLUMNS($E50:BG50)+1)=0,"",OFFSET($G$179,SUM($C$2:$C50)-1,COLUMNS($E50:BG50)+1))</f>
        <v/>
      </c>
      <c r="BH50" t="str">
        <f ca="1">IF(OFFSET($G$179,SUM($C$2:$C50)-1,COLUMNS($E50:BH50)+1)=0,"",OFFSET($G$179,SUM($C$2:$C50)-1,COLUMNS($E50:BH50)+1))</f>
        <v/>
      </c>
      <c r="BI50" t="str">
        <f ca="1">IF(OFFSET($G$179,SUM($C$2:$C50)-1,COLUMNS($E50:BI50)+1)=0,"",OFFSET($G$179,SUM($C$2:$C50)-1,COLUMNS($E50:BI50)+1))</f>
        <v/>
      </c>
      <c r="BJ50" t="str">
        <f ca="1">IF(OFFSET($G$179,SUM($C$2:$C50)-1,COLUMNS($E50:BJ50)+1)=0,"",OFFSET($G$179,SUM($C$2:$C50)-1,COLUMNS($E50:BJ50)+1))</f>
        <v/>
      </c>
      <c r="BK50" t="str">
        <f ca="1">IF(OFFSET($G$179,SUM($C$2:$C50)-1,COLUMNS($E50:BK50)+1)=0,"",OFFSET($G$179,SUM($C$2:$C50)-1,COLUMNS($E50:BK50)+1))</f>
        <v/>
      </c>
      <c r="BL50" t="str">
        <f ca="1">IF(OFFSET($G$179,SUM($C$2:$C50)-1,COLUMNS($E50:BL50)+1)=0,"",OFFSET($G$179,SUM($C$2:$C50)-1,COLUMNS($E50:BL50)+1))</f>
        <v/>
      </c>
      <c r="BM50" t="str">
        <f ca="1">IF(OFFSET($G$179,SUM($C$2:$C50)-1,COLUMNS($E50:BM50)+1)=0,"",OFFSET($G$179,SUM($C$2:$C50)-1,COLUMNS($E50:BM50)+1))</f>
        <v/>
      </c>
      <c r="BN50" t="str">
        <f ca="1">IF(OFFSET($G$179,SUM($C$2:$C50)-1,COLUMNS($E50:BN50)+1)=0,"",OFFSET($G$179,SUM($C$2:$C50)-1,COLUMNS($E50:BN50)+1))</f>
        <v/>
      </c>
      <c r="BO50" t="str">
        <f ca="1">IF(OFFSET($G$179,SUM($C$2:$C50)-1,COLUMNS($E50:BO50)+1)=0,"",OFFSET($G$179,SUM($C$2:$C50)-1,COLUMNS($E50:BO50)+1))</f>
        <v/>
      </c>
      <c r="BP50" t="str">
        <f ca="1">IF(OFFSET($G$179,SUM($C$2:$C50)-1,COLUMNS($E50:BP50)+1)=0,"",OFFSET($G$179,SUM($C$2:$C50)-1,COLUMNS($E50:BP50)+1))</f>
        <v/>
      </c>
      <c r="BQ50" t="str">
        <f ca="1">IF(OFFSET($G$179,SUM($C$2:$C50)-1,COLUMNS($E50:BQ50)+1)=0,"",OFFSET($G$179,SUM($C$2:$C50)-1,COLUMNS($E50:BQ50)+1))</f>
        <v/>
      </c>
      <c r="BR50" t="str">
        <f ca="1">IF(OFFSET($G$179,SUM($C$2:$C50)-1,COLUMNS($E50:BR50)+1)=0,"",OFFSET($G$179,SUM($C$2:$C50)-1,COLUMNS($E50:BR50)+1))</f>
        <v/>
      </c>
      <c r="BS50" t="str">
        <f ca="1">IF(OFFSET($G$179,SUM($C$2:$C50)-1,COLUMNS($E50:BS50)+1)=0,"",OFFSET($G$179,SUM($C$2:$C50)-1,COLUMNS($E50:BS50)+1))</f>
        <v/>
      </c>
      <c r="BT50" t="str">
        <f ca="1">IF(OFFSET($G$179,SUM($C$2:$C50)-1,COLUMNS($E50:BT50)+1)=0,"",OFFSET($G$179,SUM($C$2:$C50)-1,COLUMNS($E50:BT50)+1))</f>
        <v/>
      </c>
      <c r="BU50" t="str">
        <f ca="1">IF(OFFSET($G$179,SUM($C$2:$C50)-1,COLUMNS($E50:BU50)+1)=0,"",OFFSET($G$179,SUM($C$2:$C50)-1,COLUMNS($E50:BU50)+1))</f>
        <v/>
      </c>
      <c r="BV50" t="str">
        <f ca="1">IF(OFFSET($G$179,SUM($C$2:$C50)-1,COLUMNS($E50:BV50)+1)=0,"",OFFSET($G$179,SUM($C$2:$C50)-1,COLUMNS($E50:BV50)+1))</f>
        <v/>
      </c>
      <c r="BW50" t="str">
        <f ca="1">IF(OFFSET($G$179,SUM($C$2:$C50)-1,COLUMNS($E50:BW50)+1)=0,"",OFFSET($G$179,SUM($C$2:$C50)-1,COLUMNS($E50:BW50)+1))</f>
        <v/>
      </c>
      <c r="BX50" t="str">
        <f ca="1">IF(OFFSET($G$179,SUM($C$2:$C50)-1,COLUMNS($E50:BX50)+1)=0,"",OFFSET($G$179,SUM($C$2:$C50)-1,COLUMNS($E50:BX50)+1))</f>
        <v/>
      </c>
      <c r="BY50" t="str">
        <f ca="1">IF(OFFSET($G$179,SUM($C$2:$C50)-1,COLUMNS($E50:BY50)+1)=0,"",OFFSET($G$179,SUM($C$2:$C50)-1,COLUMNS($E50:BY50)+1))</f>
        <v/>
      </c>
      <c r="BZ50" t="str">
        <f ca="1">IF(OFFSET($G$179,SUM($C$2:$C50)-1,COLUMNS($E50:BZ50)+1)=0,"",OFFSET($G$179,SUM($C$2:$C50)-1,COLUMNS($E50:BZ50)+1))</f>
        <v/>
      </c>
    </row>
    <row r="51" spans="3:78" x14ac:dyDescent="0.25">
      <c r="C51">
        <f t="shared" si="0"/>
        <v>0</v>
      </c>
      <c r="E51" t="str">
        <f t="shared" ref="E51" ca="1" si="1705">E50</f>
        <v>Harald Lieske</v>
      </c>
      <c r="F51" t="str">
        <f t="shared" ref="F51" ca="1" si="1706">SUBSTITUTE(SUBSTITUTE(SUBSTITUTE(SUBSTITUTE(SUBSTITUTE(LOWER(IF(LEFT(F50,3)="Box","",TRIM(F50))),"randomizer","")," ",""),"'","")," ",""),"-","")</f>
        <v>artisan</v>
      </c>
      <c r="G51" t="str">
        <f t="shared" ref="G51" ca="1" si="1707">SUBSTITUTE(SUBSTITUTE(SUBSTITUTE(SUBSTITUTE(SUBSTITUTE(LOWER(IF(LEFT(G50,3)="Box","",TRIM(G50))),"randomizer","")," ",""),"'","")," ",""),"-","")</f>
        <v>library</v>
      </c>
      <c r="H51" t="str">
        <f t="shared" ref="H51" ca="1" si="1708">SUBSTITUTE(SUBSTITUTE(SUBSTITUTE(SUBSTITUTE(SUBSTITUTE(LOWER(IF(LEFT(H50,3)="Box","",TRIM(H50))),"randomizer","")," ",""),"'","")," ",""),"-","")</f>
        <v>ruinedlibrary</v>
      </c>
      <c r="I51" t="str">
        <f t="shared" ref="I51" ca="1" si="1709">SUBSTITUTE(SUBSTITUTE(SUBSTITUTE(SUBSTITUTE(SUBSTITUTE(LOWER(IF(LEFT(I50,3)="Box","",TRIM(I50))),"randomizer","")," ",""),"'","")," ",""),"-","")</f>
        <v>throneroom</v>
      </c>
      <c r="J51" t="str">
        <f t="shared" ref="J51" ca="1" si="1710">SUBSTITUTE(SUBSTITUTE(SUBSTITUTE(SUBSTITUTE(SUBSTITUTE(LOWER(IF(LEFT(J50,3)="Box","",TRIM(J50))),"randomizer","")," ",""),"'","")," ",""),"-","")</f>
        <v>bridge</v>
      </c>
      <c r="K51" t="str">
        <f t="shared" ref="K51" ca="1" si="1711">SUBSTITUTE(SUBSTITUTE(SUBSTITUTE(SUBSTITUTE(SUBSTITUTE(LOWER(IF(LEFT(K50,3)="Box","",TRIM(K50))),"randomizer","")," ",""),"'","")," ",""),"-","")</f>
        <v>courtyard</v>
      </c>
      <c r="L51" t="str">
        <f t="shared" ref="L51" ca="1" si="1712">SUBSTITUTE(SUBSTITUTE(SUBSTITUTE(SUBSTITUTE(SUBSTITUTE(LOWER(IF(LEFT(L50,3)="Box","",TRIM(L50))),"randomizer","")," ",""),"'","")," ",""),"-","")</f>
        <v>patrol</v>
      </c>
      <c r="M51" t="str">
        <f t="shared" ref="M51" ca="1" si="1713">SUBSTITUTE(SUBSTITUTE(SUBSTITUTE(SUBSTITUTE(SUBSTITUTE(LOWER(IF(LEFT(M50,3)="Box","",TRIM(M50))),"randomizer","")," ",""),"'","")," ",""),"-","")</f>
        <v>embargo</v>
      </c>
      <c r="N51" t="str">
        <f t="shared" ref="N51" ca="1" si="1714">SUBSTITUTE(SUBSTITUTE(SUBSTITUTE(SUBSTITUTE(SUBSTITUTE(LOWER(IF(LEFT(N50,3)="Box","",TRIM(N50))),"randomizer","")," ",""),"'","")," ",""),"-","")</f>
        <v>fishingvillage</v>
      </c>
      <c r="O51" t="str">
        <f t="shared" ref="O51" ca="1" si="1715">SUBSTITUTE(SUBSTITUTE(SUBSTITUTE(SUBSTITUTE(SUBSTITUTE(LOWER(IF(LEFT(O50,3)="Box","",TRIM(O50))),"randomizer","")," ",""),"'","")," ",""),"-","")</f>
        <v>herbalist</v>
      </c>
      <c r="P51" t="str">
        <f t="shared" ref="P51" ca="1" si="1716">SUBSTITUTE(SUBSTITUTE(SUBSTITUTE(SUBSTITUTE(SUBSTITUTE(LOWER(IF(LEFT(P50,3)="Box","",TRIM(P50))),"randomizer","")," ",""),"'","")," ",""),"-","")</f>
        <v>traderoute</v>
      </c>
      <c r="Q51" t="str">
        <f t="shared" ref="Q51" ca="1" si="1717">SUBSTITUTE(SUBSTITUTE(SUBSTITUTE(SUBSTITUTE(SUBSTITUTE(LOWER(IF(LEFT(Q50,3)="Box","",TRIM(Q50))),"randomizer","")," ",""),"'","")," ",""),"-","")</f>
        <v>clerk</v>
      </c>
      <c r="R51" t="str">
        <f t="shared" ref="R51" ca="1" si="1718">SUBSTITUTE(SUBSTITUTE(SUBSTITUTE(SUBSTITUTE(SUBSTITUTE(LOWER(IF(LEFT(R50,3)="Box","",TRIM(R50))),"randomizer","")," ",""),"'","")," ",""),"-","")</f>
        <v>magnate</v>
      </c>
      <c r="S51" t="str">
        <f t="shared" ref="S51" ca="1" si="1719">SUBSTITUTE(SUBSTITUTE(SUBSTITUTE(SUBSTITUTE(SUBSTITUTE(LOWER(IF(LEFT(S50,3)="Box","",TRIM(S50))),"randomizer","")," ",""),"'","")," ",""),"-","")</f>
        <v>sage</v>
      </c>
      <c r="T51" t="str">
        <f t="shared" ref="T51" ca="1" si="1720">SUBSTITUTE(SUBSTITUTE(SUBSTITUTE(SUBSTITUTE(SUBSTITUTE(LOWER(IF(LEFT(T50,3)="Box","",TRIM(T50))),"randomizer","")," ",""),"'","")," ",""),"-","")</f>
        <v>squire</v>
      </c>
      <c r="U51" t="str">
        <f t="shared" ref="U51" ca="1" si="1721">SUBSTITUTE(SUBSTITUTE(SUBSTITUTE(SUBSTITUTE(SUBSTITUTE(LOWER(IF(LEFT(U50,3)="Box","",TRIM(U50))),"randomizer","")," ",""),"'","")," ",""),"-","")</f>
        <v>peasant</v>
      </c>
      <c r="V51" t="str">
        <f t="shared" ref="V51" ca="1" si="1722">SUBSTITUTE(SUBSTITUTE(SUBSTITUTE(SUBSTITUTE(SUBSTITUTE(LOWER(IF(LEFT(V50,3)="Box","",TRIM(V50))),"randomizer","")," ",""),"'","")," ",""),"-","")</f>
        <v>soldier</v>
      </c>
      <c r="W51" t="str">
        <f t="shared" ref="W51" ca="1" si="1723">SUBSTITUTE(SUBSTITUTE(SUBSTITUTE(SUBSTITUTE(SUBSTITUTE(LOWER(IF(LEFT(W50,3)="Box","",TRIM(W50))),"randomizer","")," ",""),"'","")," ",""),"-","")</f>
        <v>fugitive</v>
      </c>
      <c r="X51" t="str">
        <f t="shared" ref="X51" ca="1" si="1724">SUBSTITUTE(SUBSTITUTE(SUBSTITUTE(SUBSTITUTE(SUBSTITUTE(LOWER(IF(LEFT(X50,3)="Box","",TRIM(X50))),"randomizer","")," ",""),"'","")," ",""),"-","")</f>
        <v>disciple</v>
      </c>
      <c r="Y51" t="str">
        <f t="shared" ref="Y51" ca="1" si="1725">SUBSTITUTE(SUBSTITUTE(SUBSTITUTE(SUBSTITUTE(SUBSTITUTE(LOWER(IF(LEFT(Y50,3)="Box","",TRIM(Y50))),"randomizer","")," ",""),"'","")," ",""),"-","")</f>
        <v>teacher</v>
      </c>
      <c r="Z51" t="str">
        <f t="shared" ref="Z51" ca="1" si="1726">SUBSTITUTE(SUBSTITUTE(SUBSTITUTE(SUBSTITUTE(SUBSTITUTE(LOWER(IF(LEFT(Z50,3)="Box","",TRIM(Z50))),"randomizer","")," ",""),"'","")," ",""),"-","")</f>
        <v>temple</v>
      </c>
      <c r="AA51" t="str">
        <f t="shared" ref="AA51" ca="1" si="1727">SUBSTITUTE(SUBSTITUTE(SUBSTITUTE(SUBSTITUTE(SUBSTITUTE(LOWER(IF(LEFT(AA50,3)="Box","",TRIM(AA50))),"randomizer","")," ",""),"'","")," ",""),"-","")</f>
        <v>villa</v>
      </c>
      <c r="AB51" t="str">
        <f t="shared" ref="AB51" ca="1" si="1728">SUBSTITUTE(SUBSTITUTE(SUBSTITUTE(SUBSTITUTE(SUBSTITUTE(LOWER(IF(LEFT(AB50,3)="Box","",TRIM(AB50))),"randomizer","")," ",""),"'","")," ",""),"-","")</f>
        <v>wildhunt</v>
      </c>
      <c r="AC51" t="str">
        <f t="shared" ref="AC51" ca="1" si="1729">SUBSTITUTE(SUBSTITUTE(SUBSTITUTE(SUBSTITUTE(SUBSTITUTE(LOWER(IF(LEFT(AC50,3)="Box","",TRIM(AC50))),"randomizer","")," ",""),"'","")," ",""),"-","")</f>
        <v>monastery</v>
      </c>
      <c r="AD51" t="str">
        <f t="shared" ref="AD51" ca="1" si="1730">SUBSTITUTE(SUBSTITUTE(SUBSTITUTE(SUBSTITUTE(SUBSTITUTE(LOWER(IF(LEFT(AD50,3)="Box","",TRIM(AD50))),"randomizer","")," ",""),"'","")," ",""),"-","")</f>
        <v>pooka</v>
      </c>
      <c r="AE51" t="str">
        <f t="shared" ref="AE51" ca="1" si="1731">SUBSTITUTE(SUBSTITUTE(SUBSTITUTE(SUBSTITUTE(SUBSTITUTE(LOWER(IF(LEFT(AE50,3)="Box","",TRIM(AE50))),"randomizer","")," ",""),"'","")," ",""),"-","")</f>
        <v>cursedgold</v>
      </c>
      <c r="AF51" t="str">
        <f t="shared" ref="AF51" ca="1" si="1732">SUBSTITUTE(SUBSTITUTE(SUBSTITUTE(SUBSTITUTE(SUBSTITUTE(LOWER(IF(LEFT(AF50,3)="Box","",TRIM(AF50))),"randomizer","")," ",""),"'","")," ",""),"-","")</f>
        <v>mountainvillage</v>
      </c>
      <c r="AG51" t="str">
        <f t="shared" ref="AG51" ca="1" si="1733">SUBSTITUTE(SUBSTITUTE(SUBSTITUTE(SUBSTITUTE(SUBSTITUTE(LOWER(IF(LEFT(AG50,3)="Box","",TRIM(AG50))),"randomizer","")," ",""),"'","")," ",""),"-","")</f>
        <v>clashes</v>
      </c>
      <c r="AH51" t="str">
        <f t="shared" ref="AH51" ca="1" si="1734">SUBSTITUTE(SUBSTITUTE(SUBSTITUTE(SUBSTITUTE(SUBSTITUTE(LOWER(IF(LEFT(AH50,3)="Box","",TRIM(AH50))),"randomizer","")," ",""),"'","")," ",""),"-","")</f>
        <v>battleplan</v>
      </c>
      <c r="AI51" t="str">
        <f t="shared" ref="AI51" ca="1" si="1735">SUBSTITUTE(SUBSTITUTE(SUBSTITUTE(SUBSTITUTE(SUBSTITUTE(LOWER(IF(LEFT(AI50,3)="Box","",TRIM(AI50))),"randomizer","")," ",""),"'","")," ",""),"-","")</f>
        <v>archer</v>
      </c>
      <c r="AJ51" t="str">
        <f t="shared" ref="AJ51" ca="1" si="1736">SUBSTITUTE(SUBSTITUTE(SUBSTITUTE(SUBSTITUTE(SUBSTITUTE(LOWER(IF(LEFT(AJ50,3)="Box","",TRIM(AJ50))),"randomizer","")," ",""),"'","")," ",""),"-","")</f>
        <v>warlord</v>
      </c>
      <c r="AK51" t="str">
        <f t="shared" ref="AK51" ca="1" si="1737">SUBSTITUTE(SUBSTITUTE(SUBSTITUTE(SUBSTITUTE(SUBSTITUTE(LOWER(IF(LEFT(AK50,3)="Box","",TRIM(AK50))),"randomizer","")," ",""),"'","")," ",""),"-","")</f>
        <v>territory</v>
      </c>
      <c r="AL51" t="str">
        <f t="shared" ref="AL51" ca="1" si="1738">SUBSTITUTE(SUBSTITUTE(SUBSTITUTE(SUBSTITUTE(SUBSTITUTE(LOWER(IF(LEFT(AL50,3)="Box","",TRIM(AL50))),"randomizer","")," ",""),"'","")," ",""),"-","")</f>
        <v>wizards</v>
      </c>
      <c r="AM51" t="str">
        <f t="shared" ref="AM51" ca="1" si="1739">SUBSTITUTE(SUBSTITUTE(SUBSTITUTE(SUBSTITUTE(SUBSTITUTE(LOWER(IF(LEFT(AM50,3)="Box","",TRIM(AM50))),"randomizer","")," ",""),"'","")," ",""),"-","")</f>
        <v>student</v>
      </c>
      <c r="AN51" t="str">
        <f t="shared" ref="AN51" ca="1" si="1740">SUBSTITUTE(SUBSTITUTE(SUBSTITUTE(SUBSTITUTE(SUBSTITUTE(LOWER(IF(LEFT(AN50,3)="Box","",TRIM(AN50))),"randomizer","")," ",""),"'","")," ",""),"-","")</f>
        <v>conjurer</v>
      </c>
      <c r="AO51" t="str">
        <f t="shared" ref="AO51" ca="1" si="1741">SUBSTITUTE(SUBSTITUTE(SUBSTITUTE(SUBSTITUTE(SUBSTITUTE(LOWER(IF(LEFT(AO50,3)="Box","",TRIM(AO50))),"randomizer","")," ",""),"'","")," ",""),"-","")</f>
        <v>sorcerer</v>
      </c>
      <c r="AP51" t="str">
        <f t="shared" ref="AP51" ca="1" si="1742">SUBSTITUTE(SUBSTITUTE(SUBSTITUTE(SUBSTITUTE(SUBSTITUTE(LOWER(IF(LEFT(AP50,3)="Box","",TRIM(AP50))),"randomizer","")," ",""),"'","")," ",""),"-","")</f>
        <v>lich</v>
      </c>
      <c r="AQ51" t="str">
        <f t="shared" ref="AQ51" ca="1" si="1743">SUBSTITUTE(SUBSTITUTE(SUBSTITUTE(SUBSTITUTE(SUBSTITUTE(LOWER(IF(LEFT(AQ50,3)="Box","",TRIM(AQ50))),"randomizer","")," ",""),"'","")," ",""),"-","")</f>
        <v>governor</v>
      </c>
      <c r="AR51" t="str">
        <f t="shared" ref="AR51" ca="1" si="1744">SUBSTITUTE(SUBSTITUTE(SUBSTITUTE(SUBSTITUTE(SUBSTITUTE(LOWER(IF(LEFT(AR50,3)="Box","",TRIM(AR50))),"randomizer","")," ",""),"'","")," ",""),"-","")</f>
        <v>horn</v>
      </c>
      <c r="AS51" t="str">
        <f t="shared" ref="AS51" ca="1" si="1745">SUBSTITUTE(SUBSTITUTE(SUBSTITUTE(SUBSTITUTE(SUBSTITUTE(LOWER(IF(LEFT(AS50,3)="Box","",TRIM(AS50))),"randomizer","")," ",""),"'","")," ",""),"-","")</f>
        <v>citygate</v>
      </c>
      <c r="AT51" t="str">
        <f t="shared" ref="AT51" ca="1" si="1746">SUBSTITUTE(SUBSTITUTE(SUBSTITUTE(SUBSTITUTE(SUBSTITUTE(LOWER(IF(LEFT(AT50,3)="Box","",TRIM(AT50))),"randomizer","")," ",""),"'","")," ",""),"-","")</f>
        <v>citadel</v>
      </c>
      <c r="AU51" t="str">
        <f t="shared" ref="AU51" ca="1" si="1747">SUBSTITUTE(SUBSTITUTE(SUBSTITUTE(SUBSTITUTE(SUBSTITUTE(LOWER(IF(LEFT(AU50,3)="Box","",TRIM(AU50))),"randomizer","")," ",""),"'","")," ",""),"-","")</f>
        <v>banish</v>
      </c>
      <c r="AV51" t="str">
        <f t="shared" ref="AV51" ca="1" si="1748">SUBSTITUTE(SUBSTITUTE(SUBSTITUTE(SUBSTITUTE(SUBSTITUTE(LOWER(IF(LEFT(AV50,3)="Box","",TRIM(AV50))),"randomizer","")," ",""),"'","")," ",""),"-","")</f>
        <v>bargain</v>
      </c>
      <c r="AW51" t="str">
        <f t="shared" ref="AW51" ca="1" si="1749">SUBSTITUTE(SUBSTITUTE(SUBSTITUTE(SUBSTITUTE(SUBSTITUTE(LOWER(IF(LEFT(AW50,3)="Box","",TRIM(AW50))),"randomizer","")," ",""),"'","")," ",""),"-","")</f>
        <v>demand</v>
      </c>
      <c r="AX51" t="str">
        <f t="shared" ref="AX51" ca="1" si="1750">SUBSTITUTE(SUBSTITUTE(SUBSTITUTE(SUBSTITUTE(SUBSTITUTE(LOWER(IF(LEFT(AX50,3)="Box","",TRIM(AX50))),"randomizer","")," ",""),"'","")," ",""),"-","")</f>
        <v>reap</v>
      </c>
      <c r="AY51" t="str">
        <f t="shared" ref="AY51" ca="1" si="1751">SUBSTITUTE(SUBSTITUTE(SUBSTITUTE(SUBSTITUTE(SUBSTITUTE(LOWER(IF(LEFT(AY50,3)="Box","",TRIM(AY50))),"randomizer","")," ",""),"'","")," ",""),"-","")</f>
        <v>wayoftheotter</v>
      </c>
      <c r="AZ51" t="str">
        <f t="shared" ref="AZ51" ca="1" si="1752">SUBSTITUTE(SUBSTITUTE(SUBSTITUTE(SUBSTITUTE(SUBSTITUTE(LOWER(IF(LEFT(AZ50,3)="Box","",TRIM(AZ50))),"randomizer","")," ",""),"'","")," ",""),"-","")</f>
        <v/>
      </c>
      <c r="BA51" t="str">
        <f t="shared" ref="BA51" ca="1" si="1753">SUBSTITUTE(SUBSTITUTE(SUBSTITUTE(SUBSTITUTE(SUBSTITUTE(LOWER(IF(LEFT(BA50,3)="Box","",TRIM(BA50))),"randomizer","")," ",""),"'","")," ",""),"-","")</f>
        <v/>
      </c>
      <c r="BB51" t="str">
        <f t="shared" ref="BB51" ca="1" si="1754">SUBSTITUTE(SUBSTITUTE(SUBSTITUTE(SUBSTITUTE(SUBSTITUTE(LOWER(IF(LEFT(BB50,3)="Box","",TRIM(BB50))),"randomizer","")," ",""),"'","")," ",""),"-","")</f>
        <v/>
      </c>
      <c r="BC51" t="str">
        <f t="shared" ref="BC51" ca="1" si="1755">SUBSTITUTE(SUBSTITUTE(SUBSTITUTE(SUBSTITUTE(SUBSTITUTE(LOWER(IF(LEFT(BC50,3)="Box","",TRIM(BC50))),"randomizer","")," ",""),"'","")," ",""),"-","")</f>
        <v/>
      </c>
      <c r="BD51" t="str">
        <f t="shared" ref="BD51" ca="1" si="1756">SUBSTITUTE(SUBSTITUTE(SUBSTITUTE(SUBSTITUTE(SUBSTITUTE(LOWER(IF(LEFT(BD50,3)="Box","",TRIM(BD50))),"randomizer","")," ",""),"'","")," ",""),"-","")</f>
        <v/>
      </c>
      <c r="BE51" t="str">
        <f t="shared" ref="BE51" ca="1" si="1757">SUBSTITUTE(SUBSTITUTE(SUBSTITUTE(SUBSTITUTE(SUBSTITUTE(LOWER(IF(LEFT(BE50,3)="Box","",TRIM(BE50))),"randomizer","")," ",""),"'","")," ",""),"-","")</f>
        <v/>
      </c>
      <c r="BF51" t="str">
        <f t="shared" ref="BF51" ca="1" si="1758">SUBSTITUTE(SUBSTITUTE(SUBSTITUTE(SUBSTITUTE(SUBSTITUTE(LOWER(IF(LEFT(BF50,3)="Box","",TRIM(BF50))),"randomizer","")," ",""),"'","")," ",""),"-","")</f>
        <v/>
      </c>
      <c r="BG51" t="str">
        <f t="shared" ref="BG51" ca="1" si="1759">SUBSTITUTE(SUBSTITUTE(SUBSTITUTE(SUBSTITUTE(SUBSTITUTE(LOWER(IF(LEFT(BG50,3)="Box","",TRIM(BG50))),"randomizer","")," ",""),"'","")," ",""),"-","")</f>
        <v/>
      </c>
      <c r="BH51" t="str">
        <f t="shared" ref="BH51" ca="1" si="1760">SUBSTITUTE(SUBSTITUTE(SUBSTITUTE(SUBSTITUTE(SUBSTITUTE(LOWER(IF(LEFT(BH50,3)="Box","",TRIM(BH50))),"randomizer","")," ",""),"'","")," ",""),"-","")</f>
        <v/>
      </c>
      <c r="BI51" t="str">
        <f t="shared" ref="BI51" ca="1" si="1761">SUBSTITUTE(SUBSTITUTE(SUBSTITUTE(SUBSTITUTE(SUBSTITUTE(LOWER(IF(LEFT(BI50,3)="Box","",TRIM(BI50))),"randomizer","")," ",""),"'","")," ",""),"-","")</f>
        <v/>
      </c>
      <c r="BJ51" t="str">
        <f t="shared" ref="BJ51" ca="1" si="1762">SUBSTITUTE(SUBSTITUTE(SUBSTITUTE(SUBSTITUTE(SUBSTITUTE(LOWER(IF(LEFT(BJ50,3)="Box","",TRIM(BJ50))),"randomizer","")," ",""),"'","")," ",""),"-","")</f>
        <v/>
      </c>
      <c r="BK51" t="str">
        <f t="shared" ref="BK51" ca="1" si="1763">SUBSTITUTE(SUBSTITUTE(SUBSTITUTE(SUBSTITUTE(SUBSTITUTE(LOWER(IF(LEFT(BK50,3)="Box","",TRIM(BK50))),"randomizer","")," ",""),"'","")," ",""),"-","")</f>
        <v/>
      </c>
      <c r="BL51" t="str">
        <f t="shared" ref="BL51" ca="1" si="1764">SUBSTITUTE(SUBSTITUTE(SUBSTITUTE(SUBSTITUTE(SUBSTITUTE(LOWER(IF(LEFT(BL50,3)="Box","",TRIM(BL50))),"randomizer","")," ",""),"'","")," ",""),"-","")</f>
        <v/>
      </c>
      <c r="BM51" t="str">
        <f t="shared" ref="BM51" ca="1" si="1765">SUBSTITUTE(SUBSTITUTE(SUBSTITUTE(SUBSTITUTE(SUBSTITUTE(LOWER(IF(LEFT(BM50,3)="Box","",TRIM(BM50))),"randomizer","")," ",""),"'","")," ",""),"-","")</f>
        <v/>
      </c>
      <c r="BN51" t="str">
        <f t="shared" ref="BN51" ca="1" si="1766">SUBSTITUTE(SUBSTITUTE(SUBSTITUTE(SUBSTITUTE(SUBSTITUTE(LOWER(IF(LEFT(BN50,3)="Box","",TRIM(BN50))),"randomizer","")," ",""),"'","")," ",""),"-","")</f>
        <v/>
      </c>
      <c r="BO51" t="str">
        <f t="shared" ref="BO51" ca="1" si="1767">SUBSTITUTE(SUBSTITUTE(SUBSTITUTE(SUBSTITUTE(SUBSTITUTE(LOWER(IF(LEFT(BO50,3)="Box","",TRIM(BO50))),"randomizer","")," ",""),"'","")," ",""),"-","")</f>
        <v/>
      </c>
      <c r="BP51" t="str">
        <f t="shared" ref="BP51" ca="1" si="1768">SUBSTITUTE(SUBSTITUTE(SUBSTITUTE(SUBSTITUTE(SUBSTITUTE(LOWER(IF(LEFT(BP50,3)="Box","",TRIM(BP50))),"randomizer","")," ",""),"'","")," ",""),"-","")</f>
        <v/>
      </c>
      <c r="BQ51" t="str">
        <f t="shared" ref="BQ51" ca="1" si="1769">SUBSTITUTE(SUBSTITUTE(SUBSTITUTE(SUBSTITUTE(SUBSTITUTE(LOWER(IF(LEFT(BQ50,3)="Box","",TRIM(BQ50))),"randomizer","")," ",""),"'","")," ",""),"-","")</f>
        <v/>
      </c>
      <c r="BR51" t="str">
        <f t="shared" ref="BR51" ca="1" si="1770">SUBSTITUTE(SUBSTITUTE(SUBSTITUTE(SUBSTITUTE(SUBSTITUTE(LOWER(IF(LEFT(BR50,3)="Box","",TRIM(BR50))),"randomizer","")," ",""),"'","")," ",""),"-","")</f>
        <v/>
      </c>
      <c r="BS51" t="str">
        <f t="shared" ref="BS51" ca="1" si="1771">SUBSTITUTE(SUBSTITUTE(SUBSTITUTE(SUBSTITUTE(SUBSTITUTE(LOWER(IF(LEFT(BS50,3)="Box","",TRIM(BS50))),"randomizer","")," ",""),"'","")," ",""),"-","")</f>
        <v/>
      </c>
      <c r="BT51" t="str">
        <f t="shared" ref="BT51" ca="1" si="1772">SUBSTITUTE(SUBSTITUTE(SUBSTITUTE(SUBSTITUTE(SUBSTITUTE(LOWER(IF(LEFT(BT50,3)="Box","",TRIM(BT50))),"randomizer","")," ",""),"'","")," ",""),"-","")</f>
        <v/>
      </c>
      <c r="BU51" t="str">
        <f t="shared" ref="BU51" ca="1" si="1773">SUBSTITUTE(SUBSTITUTE(SUBSTITUTE(SUBSTITUTE(SUBSTITUTE(LOWER(IF(LEFT(BU50,3)="Box","",TRIM(BU50))),"randomizer","")," ",""),"'","")," ",""),"-","")</f>
        <v/>
      </c>
      <c r="BV51" t="str">
        <f t="shared" ref="BV51" ca="1" si="1774">SUBSTITUTE(SUBSTITUTE(SUBSTITUTE(SUBSTITUTE(SUBSTITUTE(LOWER(IF(LEFT(BV50,3)="Box","",TRIM(BV50))),"randomizer","")," ",""),"'","")," ",""),"-","")</f>
        <v/>
      </c>
      <c r="BW51" t="str">
        <f t="shared" ref="BW51" ca="1" si="1775">SUBSTITUTE(SUBSTITUTE(SUBSTITUTE(SUBSTITUTE(SUBSTITUTE(LOWER(IF(LEFT(BW50,3)="Box","",TRIM(BW50))),"randomizer","")," ",""),"'","")," ",""),"-","")</f>
        <v/>
      </c>
      <c r="BX51" t="str">
        <f t="shared" ref="BX51" ca="1" si="1776">SUBSTITUTE(SUBSTITUTE(SUBSTITUTE(SUBSTITUTE(SUBSTITUTE(LOWER(IF(LEFT(BX50,3)="Box","",TRIM(BX50))),"randomizer","")," ",""),"'","")," ",""),"-","")</f>
        <v/>
      </c>
      <c r="BY51" t="str">
        <f t="shared" ref="BY51" ca="1" si="1777">SUBSTITUTE(SUBSTITUTE(SUBSTITUTE(SUBSTITUTE(SUBSTITUTE(LOWER(IF(LEFT(BY50,3)="Box","",TRIM(BY50))),"randomizer","")," ",""),"'","")," ",""),"-","")</f>
        <v/>
      </c>
      <c r="BZ51" t="str">
        <f t="shared" ref="BZ51" ca="1" si="1778">SUBSTITUTE(SUBSTITUTE(SUBSTITUTE(SUBSTITUTE(SUBSTITUTE(LOWER(IF(LEFT(BZ50,3)="Box","",TRIM(BZ50))),"randomizer","")," ",""),"'","")," ",""),"-","")</f>
        <v/>
      </c>
    </row>
    <row r="52" spans="3:78" x14ac:dyDescent="0.25">
      <c r="C52">
        <f t="shared" si="0"/>
        <v>1</v>
      </c>
      <c r="E52" t="str">
        <f ca="1">OFFSET($G$179,SUM(C$2:C52)-1,0)</f>
        <v>Ian Kirkpatrick</v>
      </c>
      <c r="F52" t="str">
        <f ca="1">IF(OFFSET($G$179,SUM($C$2:$C52)-1,COLUMNS($E52:F52)+1)=0,"",OFFSET($G$179,SUM($C$2:$C52)-1,COLUMNS($E52:F52)+1))</f>
        <v>Rats</v>
      </c>
      <c r="G52" t="str">
        <f ca="1">IF(OFFSET($G$179,SUM($C$2:$C52)-1,COLUMNS($E52:G52)+1)=0,"",OFFSET($G$179,SUM($C$2:$C52)-1,COLUMNS($E52:G52)+1))</f>
        <v/>
      </c>
      <c r="H52" t="str">
        <f ca="1">IF(OFFSET($G$179,SUM($C$2:$C52)-1,COLUMNS($E52:H52)+1)=0,"",OFFSET($G$179,SUM($C$2:$C52)-1,COLUMNS($E52:H52)+1))</f>
        <v/>
      </c>
      <c r="I52" t="str">
        <f ca="1">IF(OFFSET($G$179,SUM($C$2:$C52)-1,COLUMNS($E52:I52)+1)=0,"",OFFSET($G$179,SUM($C$2:$C52)-1,COLUMNS($E52:I52)+1))</f>
        <v/>
      </c>
      <c r="J52" t="str">
        <f ca="1">IF(OFFSET($G$179,SUM($C$2:$C52)-1,COLUMNS($E52:J52)+1)=0,"",OFFSET($G$179,SUM($C$2:$C52)-1,COLUMNS($E52:J52)+1))</f>
        <v/>
      </c>
      <c r="K52" t="str">
        <f ca="1">IF(OFFSET($G$179,SUM($C$2:$C52)-1,COLUMNS($E52:K52)+1)=0,"",OFFSET($G$179,SUM($C$2:$C52)-1,COLUMNS($E52:K52)+1))</f>
        <v/>
      </c>
      <c r="L52" t="str">
        <f ca="1">IF(OFFSET($G$179,SUM($C$2:$C52)-1,COLUMNS($E52:L52)+1)=0,"",OFFSET($G$179,SUM($C$2:$C52)-1,COLUMNS($E52:L52)+1))</f>
        <v/>
      </c>
      <c r="M52" t="str">
        <f ca="1">IF(OFFSET($G$179,SUM($C$2:$C52)-1,COLUMNS($E52:M52)+1)=0,"",OFFSET($G$179,SUM($C$2:$C52)-1,COLUMNS($E52:M52)+1))</f>
        <v/>
      </c>
      <c r="N52" t="str">
        <f ca="1">IF(OFFSET($G$179,SUM($C$2:$C52)-1,COLUMNS($E52:N52)+1)=0,"",OFFSET($G$179,SUM($C$2:$C52)-1,COLUMNS($E52:N52)+1))</f>
        <v/>
      </c>
      <c r="O52" t="str">
        <f ca="1">IF(OFFSET($G$179,SUM($C$2:$C52)-1,COLUMNS($E52:O52)+1)=0,"",OFFSET($G$179,SUM($C$2:$C52)-1,COLUMNS($E52:O52)+1))</f>
        <v/>
      </c>
      <c r="P52" t="str">
        <f ca="1">IF(OFFSET($G$179,SUM($C$2:$C52)-1,COLUMNS($E52:P52)+1)=0,"",OFFSET($G$179,SUM($C$2:$C52)-1,COLUMNS($E52:P52)+1))</f>
        <v/>
      </c>
      <c r="Q52" t="str">
        <f ca="1">IF(OFFSET($G$179,SUM($C$2:$C52)-1,COLUMNS($E52:Q52)+1)=0,"",OFFSET($G$179,SUM($C$2:$C52)-1,COLUMNS($E52:Q52)+1))</f>
        <v/>
      </c>
      <c r="R52" t="str">
        <f ca="1">IF(OFFSET($G$179,SUM($C$2:$C52)-1,COLUMNS($E52:R52)+1)=0,"",OFFSET($G$179,SUM($C$2:$C52)-1,COLUMNS($E52:R52)+1))</f>
        <v/>
      </c>
      <c r="S52" t="str">
        <f ca="1">IF(OFFSET($G$179,SUM($C$2:$C52)-1,COLUMNS($E52:S52)+1)=0,"",OFFSET($G$179,SUM($C$2:$C52)-1,COLUMNS($E52:S52)+1))</f>
        <v/>
      </c>
      <c r="T52" t="str">
        <f ca="1">IF(OFFSET($G$179,SUM($C$2:$C52)-1,COLUMNS($E52:T52)+1)=0,"",OFFSET($G$179,SUM($C$2:$C52)-1,COLUMNS($E52:T52)+1))</f>
        <v/>
      </c>
      <c r="U52" t="str">
        <f ca="1">IF(OFFSET($G$179,SUM($C$2:$C52)-1,COLUMNS($E52:U52)+1)=0,"",OFFSET($G$179,SUM($C$2:$C52)-1,COLUMNS($E52:U52)+1))</f>
        <v/>
      </c>
      <c r="V52" t="str">
        <f ca="1">IF(OFFSET($G$179,SUM($C$2:$C52)-1,COLUMNS($E52:V52)+1)=0,"",OFFSET($G$179,SUM($C$2:$C52)-1,COLUMNS($E52:V52)+1))</f>
        <v/>
      </c>
      <c r="W52" t="str">
        <f ca="1">IF(OFFSET($G$179,SUM($C$2:$C52)-1,COLUMNS($E52:W52)+1)=0,"",OFFSET($G$179,SUM($C$2:$C52)-1,COLUMNS($E52:W52)+1))</f>
        <v/>
      </c>
      <c r="X52" t="str">
        <f ca="1">IF(OFFSET($G$179,SUM($C$2:$C52)-1,COLUMNS($E52:X52)+1)=0,"",OFFSET($G$179,SUM($C$2:$C52)-1,COLUMNS($E52:X52)+1))</f>
        <v/>
      </c>
      <c r="Y52" t="str">
        <f ca="1">IF(OFFSET($G$179,SUM($C$2:$C52)-1,COLUMNS($E52:Y52)+1)=0,"",OFFSET($G$179,SUM($C$2:$C52)-1,COLUMNS($E52:Y52)+1))</f>
        <v/>
      </c>
      <c r="Z52" t="str">
        <f ca="1">IF(OFFSET($G$179,SUM($C$2:$C52)-1,COLUMNS($E52:Z52)+1)=0,"",OFFSET($G$179,SUM($C$2:$C52)-1,COLUMNS($E52:Z52)+1))</f>
        <v/>
      </c>
      <c r="AA52" t="str">
        <f ca="1">IF(OFFSET($G$179,SUM($C$2:$C52)-1,COLUMNS($E52:AA52)+1)=0,"",OFFSET($G$179,SUM($C$2:$C52)-1,COLUMNS($E52:AA52)+1))</f>
        <v/>
      </c>
      <c r="AB52" t="str">
        <f ca="1">IF(OFFSET($G$179,SUM($C$2:$C52)-1,COLUMNS($E52:AB52)+1)=0,"",OFFSET($G$179,SUM($C$2:$C52)-1,COLUMNS($E52:AB52)+1))</f>
        <v/>
      </c>
      <c r="AC52" t="str">
        <f ca="1">IF(OFFSET($G$179,SUM($C$2:$C52)-1,COLUMNS($E52:AC52)+1)=0,"",OFFSET($G$179,SUM($C$2:$C52)-1,COLUMNS($E52:AC52)+1))</f>
        <v/>
      </c>
      <c r="AD52" t="str">
        <f ca="1">IF(OFFSET($G$179,SUM($C$2:$C52)-1,COLUMNS($E52:AD52)+1)=0,"",OFFSET($G$179,SUM($C$2:$C52)-1,COLUMNS($E52:AD52)+1))</f>
        <v/>
      </c>
      <c r="AE52" t="str">
        <f ca="1">IF(OFFSET($G$179,SUM($C$2:$C52)-1,COLUMNS($E52:AE52)+1)=0,"",OFFSET($G$179,SUM($C$2:$C52)-1,COLUMNS($E52:AE52)+1))</f>
        <v/>
      </c>
      <c r="AF52" t="str">
        <f ca="1">IF(OFFSET($G$179,SUM($C$2:$C52)-1,COLUMNS($E52:AF52)+1)=0,"",OFFSET($G$179,SUM($C$2:$C52)-1,COLUMNS($E52:AF52)+1))</f>
        <v/>
      </c>
      <c r="AG52" t="str">
        <f ca="1">IF(OFFSET($G$179,SUM($C$2:$C52)-1,COLUMNS($E52:AG52)+1)=0,"",OFFSET($G$179,SUM($C$2:$C52)-1,COLUMNS($E52:AG52)+1))</f>
        <v/>
      </c>
      <c r="AH52" t="str">
        <f ca="1">IF(OFFSET($G$179,SUM($C$2:$C52)-1,COLUMNS($E52:AH52)+1)=0,"",OFFSET($G$179,SUM($C$2:$C52)-1,COLUMNS($E52:AH52)+1))</f>
        <v/>
      </c>
      <c r="AI52" t="str">
        <f ca="1">IF(OFFSET($G$179,SUM($C$2:$C52)-1,COLUMNS($E52:AI52)+1)=0,"",OFFSET($G$179,SUM($C$2:$C52)-1,COLUMNS($E52:AI52)+1))</f>
        <v/>
      </c>
      <c r="AJ52" t="str">
        <f ca="1">IF(OFFSET($G$179,SUM($C$2:$C52)-1,COLUMNS($E52:AJ52)+1)=0,"",OFFSET($G$179,SUM($C$2:$C52)-1,COLUMNS($E52:AJ52)+1))</f>
        <v/>
      </c>
      <c r="AK52" t="str">
        <f ca="1">IF(OFFSET($G$179,SUM($C$2:$C52)-1,COLUMNS($E52:AK52)+1)=0,"",OFFSET($G$179,SUM($C$2:$C52)-1,COLUMNS($E52:AK52)+1))</f>
        <v/>
      </c>
      <c r="AL52" t="str">
        <f ca="1">IF(OFFSET($G$179,SUM($C$2:$C52)-1,COLUMNS($E52:AL52)+1)=0,"",OFFSET($G$179,SUM($C$2:$C52)-1,COLUMNS($E52:AL52)+1))</f>
        <v/>
      </c>
      <c r="AM52" t="str">
        <f ca="1">IF(OFFSET($G$179,SUM($C$2:$C52)-1,COLUMNS($E52:AM52)+1)=0,"",OFFSET($G$179,SUM($C$2:$C52)-1,COLUMNS($E52:AM52)+1))</f>
        <v/>
      </c>
      <c r="AN52" t="str">
        <f ca="1">IF(OFFSET($G$179,SUM($C$2:$C52)-1,COLUMNS($E52:AN52)+1)=0,"",OFFSET($G$179,SUM($C$2:$C52)-1,COLUMNS($E52:AN52)+1))</f>
        <v/>
      </c>
      <c r="AO52" t="str">
        <f ca="1">IF(OFFSET($G$179,SUM($C$2:$C52)-1,COLUMNS($E52:AO52)+1)=0,"",OFFSET($G$179,SUM($C$2:$C52)-1,COLUMNS($E52:AO52)+1))</f>
        <v/>
      </c>
      <c r="AP52" t="str">
        <f ca="1">IF(OFFSET($G$179,SUM($C$2:$C52)-1,COLUMNS($E52:AP52)+1)=0,"",OFFSET($G$179,SUM($C$2:$C52)-1,COLUMNS($E52:AP52)+1))</f>
        <v/>
      </c>
      <c r="AQ52" t="str">
        <f ca="1">IF(OFFSET($G$179,SUM($C$2:$C52)-1,COLUMNS($E52:AQ52)+1)=0,"",OFFSET($G$179,SUM($C$2:$C52)-1,COLUMNS($E52:AQ52)+1))</f>
        <v/>
      </c>
      <c r="AR52" t="str">
        <f ca="1">IF(OFFSET($G$179,SUM($C$2:$C52)-1,COLUMNS($E52:AR52)+1)=0,"",OFFSET($G$179,SUM($C$2:$C52)-1,COLUMNS($E52:AR52)+1))</f>
        <v/>
      </c>
      <c r="AS52" t="str">
        <f ca="1">IF(OFFSET($G$179,SUM($C$2:$C52)-1,COLUMNS($E52:AS52)+1)=0,"",OFFSET($G$179,SUM($C$2:$C52)-1,COLUMNS($E52:AS52)+1))</f>
        <v/>
      </c>
      <c r="AT52" t="str">
        <f ca="1">IF(OFFSET($G$179,SUM($C$2:$C52)-1,COLUMNS($E52:AT52)+1)=0,"",OFFSET($G$179,SUM($C$2:$C52)-1,COLUMNS($E52:AT52)+1))</f>
        <v/>
      </c>
      <c r="AU52" t="str">
        <f ca="1">IF(OFFSET($G$179,SUM($C$2:$C52)-1,COLUMNS($E52:AU52)+1)=0,"",OFFSET($G$179,SUM($C$2:$C52)-1,COLUMNS($E52:AU52)+1))</f>
        <v/>
      </c>
      <c r="AV52" t="str">
        <f ca="1">IF(OFFSET($G$179,SUM($C$2:$C52)-1,COLUMNS($E52:AV52)+1)=0,"",OFFSET($G$179,SUM($C$2:$C52)-1,COLUMNS($E52:AV52)+1))</f>
        <v/>
      </c>
      <c r="AW52" t="str">
        <f ca="1">IF(OFFSET($G$179,SUM($C$2:$C52)-1,COLUMNS($E52:AW52)+1)=0,"",OFFSET($G$179,SUM($C$2:$C52)-1,COLUMNS($E52:AW52)+1))</f>
        <v/>
      </c>
      <c r="AX52" t="str">
        <f ca="1">IF(OFFSET($G$179,SUM($C$2:$C52)-1,COLUMNS($E52:AX52)+1)=0,"",OFFSET($G$179,SUM($C$2:$C52)-1,COLUMNS($E52:AX52)+1))</f>
        <v/>
      </c>
      <c r="AY52" t="str">
        <f ca="1">IF(OFFSET($G$179,SUM($C$2:$C52)-1,COLUMNS($E52:AY52)+1)=0,"",OFFSET($G$179,SUM($C$2:$C52)-1,COLUMNS($E52:AY52)+1))</f>
        <v/>
      </c>
      <c r="AZ52" t="str">
        <f ca="1">IF(OFFSET($G$179,SUM($C$2:$C52)-1,COLUMNS($E52:AZ52)+1)=0,"",OFFSET($G$179,SUM($C$2:$C52)-1,COLUMNS($E52:AZ52)+1))</f>
        <v/>
      </c>
      <c r="BA52" t="str">
        <f ca="1">IF(OFFSET($G$179,SUM($C$2:$C52)-1,COLUMNS($E52:BA52)+1)=0,"",OFFSET($G$179,SUM($C$2:$C52)-1,COLUMNS($E52:BA52)+1))</f>
        <v/>
      </c>
      <c r="BB52" t="str">
        <f ca="1">IF(OFFSET($G$179,SUM($C$2:$C52)-1,COLUMNS($E52:BB52)+1)=0,"",OFFSET($G$179,SUM($C$2:$C52)-1,COLUMNS($E52:BB52)+1))</f>
        <v/>
      </c>
      <c r="BC52" t="str">
        <f ca="1">IF(OFFSET($G$179,SUM($C$2:$C52)-1,COLUMNS($E52:BC52)+1)=0,"",OFFSET($G$179,SUM($C$2:$C52)-1,COLUMNS($E52:BC52)+1))</f>
        <v/>
      </c>
      <c r="BD52" t="str">
        <f ca="1">IF(OFFSET($G$179,SUM($C$2:$C52)-1,COLUMNS($E52:BD52)+1)=0,"",OFFSET($G$179,SUM($C$2:$C52)-1,COLUMNS($E52:BD52)+1))</f>
        <v/>
      </c>
      <c r="BE52" t="str">
        <f ca="1">IF(OFFSET($G$179,SUM($C$2:$C52)-1,COLUMNS($E52:BE52)+1)=0,"",OFFSET($G$179,SUM($C$2:$C52)-1,COLUMNS($E52:BE52)+1))</f>
        <v/>
      </c>
      <c r="BF52" t="str">
        <f ca="1">IF(OFFSET($G$179,SUM($C$2:$C52)-1,COLUMNS($E52:BF52)+1)=0,"",OFFSET($G$179,SUM($C$2:$C52)-1,COLUMNS($E52:BF52)+1))</f>
        <v/>
      </c>
      <c r="BG52" t="str">
        <f ca="1">IF(OFFSET($G$179,SUM($C$2:$C52)-1,COLUMNS($E52:BG52)+1)=0,"",OFFSET($G$179,SUM($C$2:$C52)-1,COLUMNS($E52:BG52)+1))</f>
        <v/>
      </c>
      <c r="BH52" t="str">
        <f ca="1">IF(OFFSET($G$179,SUM($C$2:$C52)-1,COLUMNS($E52:BH52)+1)=0,"",OFFSET($G$179,SUM($C$2:$C52)-1,COLUMNS($E52:BH52)+1))</f>
        <v/>
      </c>
      <c r="BI52" t="str">
        <f ca="1">IF(OFFSET($G$179,SUM($C$2:$C52)-1,COLUMNS($E52:BI52)+1)=0,"",OFFSET($G$179,SUM($C$2:$C52)-1,COLUMNS($E52:BI52)+1))</f>
        <v/>
      </c>
      <c r="BJ52" t="str">
        <f ca="1">IF(OFFSET($G$179,SUM($C$2:$C52)-1,COLUMNS($E52:BJ52)+1)=0,"",OFFSET($G$179,SUM($C$2:$C52)-1,COLUMNS($E52:BJ52)+1))</f>
        <v/>
      </c>
      <c r="BK52" t="str">
        <f ca="1">IF(OFFSET($G$179,SUM($C$2:$C52)-1,COLUMNS($E52:BK52)+1)=0,"",OFFSET($G$179,SUM($C$2:$C52)-1,COLUMNS($E52:BK52)+1))</f>
        <v/>
      </c>
      <c r="BL52" t="str">
        <f ca="1">IF(OFFSET($G$179,SUM($C$2:$C52)-1,COLUMNS($E52:BL52)+1)=0,"",OFFSET($G$179,SUM($C$2:$C52)-1,COLUMNS($E52:BL52)+1))</f>
        <v/>
      </c>
      <c r="BM52" t="str">
        <f ca="1">IF(OFFSET($G$179,SUM($C$2:$C52)-1,COLUMNS($E52:BM52)+1)=0,"",OFFSET($G$179,SUM($C$2:$C52)-1,COLUMNS($E52:BM52)+1))</f>
        <v/>
      </c>
      <c r="BN52" t="str">
        <f ca="1">IF(OFFSET($G$179,SUM($C$2:$C52)-1,COLUMNS($E52:BN52)+1)=0,"",OFFSET($G$179,SUM($C$2:$C52)-1,COLUMNS($E52:BN52)+1))</f>
        <v/>
      </c>
      <c r="BO52" t="str">
        <f ca="1">IF(OFFSET($G$179,SUM($C$2:$C52)-1,COLUMNS($E52:BO52)+1)=0,"",OFFSET($G$179,SUM($C$2:$C52)-1,COLUMNS($E52:BO52)+1))</f>
        <v/>
      </c>
      <c r="BP52" t="str">
        <f ca="1">IF(OFFSET($G$179,SUM($C$2:$C52)-1,COLUMNS($E52:BP52)+1)=0,"",OFFSET($G$179,SUM($C$2:$C52)-1,COLUMNS($E52:BP52)+1))</f>
        <v/>
      </c>
      <c r="BQ52" t="str">
        <f ca="1">IF(OFFSET($G$179,SUM($C$2:$C52)-1,COLUMNS($E52:BQ52)+1)=0,"",OFFSET($G$179,SUM($C$2:$C52)-1,COLUMNS($E52:BQ52)+1))</f>
        <v/>
      </c>
      <c r="BR52" t="str">
        <f ca="1">IF(OFFSET($G$179,SUM($C$2:$C52)-1,COLUMNS($E52:BR52)+1)=0,"",OFFSET($G$179,SUM($C$2:$C52)-1,COLUMNS($E52:BR52)+1))</f>
        <v/>
      </c>
      <c r="BS52" t="str">
        <f ca="1">IF(OFFSET($G$179,SUM($C$2:$C52)-1,COLUMNS($E52:BS52)+1)=0,"",OFFSET($G$179,SUM($C$2:$C52)-1,COLUMNS($E52:BS52)+1))</f>
        <v/>
      </c>
      <c r="BT52" t="str">
        <f ca="1">IF(OFFSET($G$179,SUM($C$2:$C52)-1,COLUMNS($E52:BT52)+1)=0,"",OFFSET($G$179,SUM($C$2:$C52)-1,COLUMNS($E52:BT52)+1))</f>
        <v/>
      </c>
      <c r="BU52" t="str">
        <f ca="1">IF(OFFSET($G$179,SUM($C$2:$C52)-1,COLUMNS($E52:BU52)+1)=0,"",OFFSET($G$179,SUM($C$2:$C52)-1,COLUMNS($E52:BU52)+1))</f>
        <v/>
      </c>
      <c r="BV52" t="str">
        <f ca="1">IF(OFFSET($G$179,SUM($C$2:$C52)-1,COLUMNS($E52:BV52)+1)=0,"",OFFSET($G$179,SUM($C$2:$C52)-1,COLUMNS($E52:BV52)+1))</f>
        <v/>
      </c>
      <c r="BW52" t="str">
        <f ca="1">IF(OFFSET($G$179,SUM($C$2:$C52)-1,COLUMNS($E52:BW52)+1)=0,"",OFFSET($G$179,SUM($C$2:$C52)-1,COLUMNS($E52:BW52)+1))</f>
        <v/>
      </c>
      <c r="BX52" t="str">
        <f ca="1">IF(OFFSET($G$179,SUM($C$2:$C52)-1,COLUMNS($E52:BX52)+1)=0,"",OFFSET($G$179,SUM($C$2:$C52)-1,COLUMNS($E52:BX52)+1))</f>
        <v/>
      </c>
      <c r="BY52" t="str">
        <f ca="1">IF(OFFSET($G$179,SUM($C$2:$C52)-1,COLUMNS($E52:BY52)+1)=0,"",OFFSET($G$179,SUM($C$2:$C52)-1,COLUMNS($E52:BY52)+1))</f>
        <v/>
      </c>
      <c r="BZ52" t="str">
        <f ca="1">IF(OFFSET($G$179,SUM($C$2:$C52)-1,COLUMNS($E52:BZ52)+1)=0,"",OFFSET($G$179,SUM($C$2:$C52)-1,COLUMNS($E52:BZ52)+1))</f>
        <v/>
      </c>
    </row>
    <row r="53" spans="3:78" x14ac:dyDescent="0.25">
      <c r="C53">
        <f t="shared" si="0"/>
        <v>0</v>
      </c>
      <c r="E53" t="str">
        <f t="shared" ref="E53" ca="1" si="1779">E52</f>
        <v>Ian Kirkpatrick</v>
      </c>
      <c r="F53" t="str">
        <f t="shared" ref="F53" ca="1" si="1780">SUBSTITUTE(SUBSTITUTE(SUBSTITUTE(SUBSTITUTE(SUBSTITUTE(LOWER(IF(LEFT(F52,3)="Box","",TRIM(F52))),"randomizer","")," ",""),"'","")," ",""),"-","")</f>
        <v>rats</v>
      </c>
      <c r="G53" t="str">
        <f t="shared" ref="G53" ca="1" si="1781">SUBSTITUTE(SUBSTITUTE(SUBSTITUTE(SUBSTITUTE(SUBSTITUTE(LOWER(IF(LEFT(G52,3)="Box","",TRIM(G52))),"randomizer","")," ",""),"'","")," ",""),"-","")</f>
        <v/>
      </c>
      <c r="H53" t="str">
        <f t="shared" ref="H53" ca="1" si="1782">SUBSTITUTE(SUBSTITUTE(SUBSTITUTE(SUBSTITUTE(SUBSTITUTE(LOWER(IF(LEFT(H52,3)="Box","",TRIM(H52))),"randomizer","")," ",""),"'","")," ",""),"-","")</f>
        <v/>
      </c>
      <c r="I53" t="str">
        <f t="shared" ref="I53" ca="1" si="1783">SUBSTITUTE(SUBSTITUTE(SUBSTITUTE(SUBSTITUTE(SUBSTITUTE(LOWER(IF(LEFT(I52,3)="Box","",TRIM(I52))),"randomizer","")," ",""),"'","")," ",""),"-","")</f>
        <v/>
      </c>
      <c r="J53" t="str">
        <f t="shared" ref="J53" ca="1" si="1784">SUBSTITUTE(SUBSTITUTE(SUBSTITUTE(SUBSTITUTE(SUBSTITUTE(LOWER(IF(LEFT(J52,3)="Box","",TRIM(J52))),"randomizer","")," ",""),"'","")," ",""),"-","")</f>
        <v/>
      </c>
      <c r="K53" t="str">
        <f t="shared" ref="K53" ca="1" si="1785">SUBSTITUTE(SUBSTITUTE(SUBSTITUTE(SUBSTITUTE(SUBSTITUTE(LOWER(IF(LEFT(K52,3)="Box","",TRIM(K52))),"randomizer","")," ",""),"'","")," ",""),"-","")</f>
        <v/>
      </c>
      <c r="L53" t="str">
        <f t="shared" ref="L53" ca="1" si="1786">SUBSTITUTE(SUBSTITUTE(SUBSTITUTE(SUBSTITUTE(SUBSTITUTE(LOWER(IF(LEFT(L52,3)="Box","",TRIM(L52))),"randomizer","")," ",""),"'","")," ",""),"-","")</f>
        <v/>
      </c>
      <c r="M53" t="str">
        <f t="shared" ref="M53" ca="1" si="1787">SUBSTITUTE(SUBSTITUTE(SUBSTITUTE(SUBSTITUTE(SUBSTITUTE(LOWER(IF(LEFT(M52,3)="Box","",TRIM(M52))),"randomizer","")," ",""),"'","")," ",""),"-","")</f>
        <v/>
      </c>
      <c r="N53" t="str">
        <f t="shared" ref="N53" ca="1" si="1788">SUBSTITUTE(SUBSTITUTE(SUBSTITUTE(SUBSTITUTE(SUBSTITUTE(LOWER(IF(LEFT(N52,3)="Box","",TRIM(N52))),"randomizer","")," ",""),"'","")," ",""),"-","")</f>
        <v/>
      </c>
      <c r="O53" t="str">
        <f t="shared" ref="O53" ca="1" si="1789">SUBSTITUTE(SUBSTITUTE(SUBSTITUTE(SUBSTITUTE(SUBSTITUTE(LOWER(IF(LEFT(O52,3)="Box","",TRIM(O52))),"randomizer","")," ",""),"'","")," ",""),"-","")</f>
        <v/>
      </c>
      <c r="P53" t="str">
        <f t="shared" ref="P53" ca="1" si="1790">SUBSTITUTE(SUBSTITUTE(SUBSTITUTE(SUBSTITUTE(SUBSTITUTE(LOWER(IF(LEFT(P52,3)="Box","",TRIM(P52))),"randomizer","")," ",""),"'","")," ",""),"-","")</f>
        <v/>
      </c>
      <c r="Q53" t="str">
        <f t="shared" ref="Q53" ca="1" si="1791">SUBSTITUTE(SUBSTITUTE(SUBSTITUTE(SUBSTITUTE(SUBSTITUTE(LOWER(IF(LEFT(Q52,3)="Box","",TRIM(Q52))),"randomizer","")," ",""),"'","")," ",""),"-","")</f>
        <v/>
      </c>
      <c r="R53" t="str">
        <f t="shared" ref="R53" ca="1" si="1792">SUBSTITUTE(SUBSTITUTE(SUBSTITUTE(SUBSTITUTE(SUBSTITUTE(LOWER(IF(LEFT(R52,3)="Box","",TRIM(R52))),"randomizer","")," ",""),"'","")," ",""),"-","")</f>
        <v/>
      </c>
      <c r="S53" t="str">
        <f t="shared" ref="S53" ca="1" si="1793">SUBSTITUTE(SUBSTITUTE(SUBSTITUTE(SUBSTITUTE(SUBSTITUTE(LOWER(IF(LEFT(S52,3)="Box","",TRIM(S52))),"randomizer","")," ",""),"'","")," ",""),"-","")</f>
        <v/>
      </c>
      <c r="T53" t="str">
        <f t="shared" ref="T53" ca="1" si="1794">SUBSTITUTE(SUBSTITUTE(SUBSTITUTE(SUBSTITUTE(SUBSTITUTE(LOWER(IF(LEFT(T52,3)="Box","",TRIM(T52))),"randomizer","")," ",""),"'","")," ",""),"-","")</f>
        <v/>
      </c>
      <c r="U53" t="str">
        <f t="shared" ref="U53" ca="1" si="1795">SUBSTITUTE(SUBSTITUTE(SUBSTITUTE(SUBSTITUTE(SUBSTITUTE(LOWER(IF(LEFT(U52,3)="Box","",TRIM(U52))),"randomizer","")," ",""),"'","")," ",""),"-","")</f>
        <v/>
      </c>
      <c r="V53" t="str">
        <f t="shared" ref="V53" ca="1" si="1796">SUBSTITUTE(SUBSTITUTE(SUBSTITUTE(SUBSTITUTE(SUBSTITUTE(LOWER(IF(LEFT(V52,3)="Box","",TRIM(V52))),"randomizer","")," ",""),"'","")," ",""),"-","")</f>
        <v/>
      </c>
      <c r="W53" t="str">
        <f t="shared" ref="W53" ca="1" si="1797">SUBSTITUTE(SUBSTITUTE(SUBSTITUTE(SUBSTITUTE(SUBSTITUTE(LOWER(IF(LEFT(W52,3)="Box","",TRIM(W52))),"randomizer","")," ",""),"'","")," ",""),"-","")</f>
        <v/>
      </c>
      <c r="X53" t="str">
        <f t="shared" ref="X53" ca="1" si="1798">SUBSTITUTE(SUBSTITUTE(SUBSTITUTE(SUBSTITUTE(SUBSTITUTE(LOWER(IF(LEFT(X52,3)="Box","",TRIM(X52))),"randomizer","")," ",""),"'","")," ",""),"-","")</f>
        <v/>
      </c>
      <c r="Y53" t="str">
        <f t="shared" ref="Y53" ca="1" si="1799">SUBSTITUTE(SUBSTITUTE(SUBSTITUTE(SUBSTITUTE(SUBSTITUTE(LOWER(IF(LEFT(Y52,3)="Box","",TRIM(Y52))),"randomizer","")," ",""),"'","")," ",""),"-","")</f>
        <v/>
      </c>
      <c r="Z53" t="str">
        <f t="shared" ref="Z53" ca="1" si="1800">SUBSTITUTE(SUBSTITUTE(SUBSTITUTE(SUBSTITUTE(SUBSTITUTE(LOWER(IF(LEFT(Z52,3)="Box","",TRIM(Z52))),"randomizer","")," ",""),"'","")," ",""),"-","")</f>
        <v/>
      </c>
      <c r="AA53" t="str">
        <f t="shared" ref="AA53" ca="1" si="1801">SUBSTITUTE(SUBSTITUTE(SUBSTITUTE(SUBSTITUTE(SUBSTITUTE(LOWER(IF(LEFT(AA52,3)="Box","",TRIM(AA52))),"randomizer","")," ",""),"'","")," ",""),"-","")</f>
        <v/>
      </c>
      <c r="AB53" t="str">
        <f t="shared" ref="AB53" ca="1" si="1802">SUBSTITUTE(SUBSTITUTE(SUBSTITUTE(SUBSTITUTE(SUBSTITUTE(LOWER(IF(LEFT(AB52,3)="Box","",TRIM(AB52))),"randomizer","")," ",""),"'","")," ",""),"-","")</f>
        <v/>
      </c>
      <c r="AC53" t="str">
        <f t="shared" ref="AC53" ca="1" si="1803">SUBSTITUTE(SUBSTITUTE(SUBSTITUTE(SUBSTITUTE(SUBSTITUTE(LOWER(IF(LEFT(AC52,3)="Box","",TRIM(AC52))),"randomizer","")," ",""),"'","")," ",""),"-","")</f>
        <v/>
      </c>
      <c r="AD53" t="str">
        <f t="shared" ref="AD53" ca="1" si="1804">SUBSTITUTE(SUBSTITUTE(SUBSTITUTE(SUBSTITUTE(SUBSTITUTE(LOWER(IF(LEFT(AD52,3)="Box","",TRIM(AD52))),"randomizer","")," ",""),"'","")," ",""),"-","")</f>
        <v/>
      </c>
      <c r="AE53" t="str">
        <f t="shared" ref="AE53" ca="1" si="1805">SUBSTITUTE(SUBSTITUTE(SUBSTITUTE(SUBSTITUTE(SUBSTITUTE(LOWER(IF(LEFT(AE52,3)="Box","",TRIM(AE52))),"randomizer","")," ",""),"'","")," ",""),"-","")</f>
        <v/>
      </c>
      <c r="AF53" t="str">
        <f t="shared" ref="AF53" ca="1" si="1806">SUBSTITUTE(SUBSTITUTE(SUBSTITUTE(SUBSTITUTE(SUBSTITUTE(LOWER(IF(LEFT(AF52,3)="Box","",TRIM(AF52))),"randomizer","")," ",""),"'","")," ",""),"-","")</f>
        <v/>
      </c>
      <c r="AG53" t="str">
        <f t="shared" ref="AG53" ca="1" si="1807">SUBSTITUTE(SUBSTITUTE(SUBSTITUTE(SUBSTITUTE(SUBSTITUTE(LOWER(IF(LEFT(AG52,3)="Box","",TRIM(AG52))),"randomizer","")," ",""),"'","")," ",""),"-","")</f>
        <v/>
      </c>
      <c r="AH53" t="str">
        <f t="shared" ref="AH53" ca="1" si="1808">SUBSTITUTE(SUBSTITUTE(SUBSTITUTE(SUBSTITUTE(SUBSTITUTE(LOWER(IF(LEFT(AH52,3)="Box","",TRIM(AH52))),"randomizer","")," ",""),"'","")," ",""),"-","")</f>
        <v/>
      </c>
      <c r="AI53" t="str">
        <f t="shared" ref="AI53" ca="1" si="1809">SUBSTITUTE(SUBSTITUTE(SUBSTITUTE(SUBSTITUTE(SUBSTITUTE(LOWER(IF(LEFT(AI52,3)="Box","",TRIM(AI52))),"randomizer","")," ",""),"'","")," ",""),"-","")</f>
        <v/>
      </c>
      <c r="AJ53" t="str">
        <f t="shared" ref="AJ53" ca="1" si="1810">SUBSTITUTE(SUBSTITUTE(SUBSTITUTE(SUBSTITUTE(SUBSTITUTE(LOWER(IF(LEFT(AJ52,3)="Box","",TRIM(AJ52))),"randomizer","")," ",""),"'","")," ",""),"-","")</f>
        <v/>
      </c>
      <c r="AK53" t="str">
        <f t="shared" ref="AK53" ca="1" si="1811">SUBSTITUTE(SUBSTITUTE(SUBSTITUTE(SUBSTITUTE(SUBSTITUTE(LOWER(IF(LEFT(AK52,3)="Box","",TRIM(AK52))),"randomizer","")," ",""),"'","")," ",""),"-","")</f>
        <v/>
      </c>
      <c r="AL53" t="str">
        <f t="shared" ref="AL53" ca="1" si="1812">SUBSTITUTE(SUBSTITUTE(SUBSTITUTE(SUBSTITUTE(SUBSTITUTE(LOWER(IF(LEFT(AL52,3)="Box","",TRIM(AL52))),"randomizer","")," ",""),"'","")," ",""),"-","")</f>
        <v/>
      </c>
      <c r="AM53" t="str">
        <f t="shared" ref="AM53" ca="1" si="1813">SUBSTITUTE(SUBSTITUTE(SUBSTITUTE(SUBSTITUTE(SUBSTITUTE(LOWER(IF(LEFT(AM52,3)="Box","",TRIM(AM52))),"randomizer","")," ",""),"'","")," ",""),"-","")</f>
        <v/>
      </c>
      <c r="AN53" t="str">
        <f t="shared" ref="AN53" ca="1" si="1814">SUBSTITUTE(SUBSTITUTE(SUBSTITUTE(SUBSTITUTE(SUBSTITUTE(LOWER(IF(LEFT(AN52,3)="Box","",TRIM(AN52))),"randomizer","")," ",""),"'","")," ",""),"-","")</f>
        <v/>
      </c>
      <c r="AO53" t="str">
        <f t="shared" ref="AO53" ca="1" si="1815">SUBSTITUTE(SUBSTITUTE(SUBSTITUTE(SUBSTITUTE(SUBSTITUTE(LOWER(IF(LEFT(AO52,3)="Box","",TRIM(AO52))),"randomizer","")," ",""),"'","")," ",""),"-","")</f>
        <v/>
      </c>
      <c r="AP53" t="str">
        <f t="shared" ref="AP53" ca="1" si="1816">SUBSTITUTE(SUBSTITUTE(SUBSTITUTE(SUBSTITUTE(SUBSTITUTE(LOWER(IF(LEFT(AP52,3)="Box","",TRIM(AP52))),"randomizer","")," ",""),"'","")," ",""),"-","")</f>
        <v/>
      </c>
      <c r="AQ53" t="str">
        <f t="shared" ref="AQ53" ca="1" si="1817">SUBSTITUTE(SUBSTITUTE(SUBSTITUTE(SUBSTITUTE(SUBSTITUTE(LOWER(IF(LEFT(AQ52,3)="Box","",TRIM(AQ52))),"randomizer","")," ",""),"'","")," ",""),"-","")</f>
        <v/>
      </c>
      <c r="AR53" t="str">
        <f t="shared" ref="AR53" ca="1" si="1818">SUBSTITUTE(SUBSTITUTE(SUBSTITUTE(SUBSTITUTE(SUBSTITUTE(LOWER(IF(LEFT(AR52,3)="Box","",TRIM(AR52))),"randomizer","")," ",""),"'","")," ",""),"-","")</f>
        <v/>
      </c>
      <c r="AS53" t="str">
        <f t="shared" ref="AS53" ca="1" si="1819">SUBSTITUTE(SUBSTITUTE(SUBSTITUTE(SUBSTITUTE(SUBSTITUTE(LOWER(IF(LEFT(AS52,3)="Box","",TRIM(AS52))),"randomizer","")," ",""),"'","")," ",""),"-","")</f>
        <v/>
      </c>
      <c r="AT53" t="str">
        <f t="shared" ref="AT53" ca="1" si="1820">SUBSTITUTE(SUBSTITUTE(SUBSTITUTE(SUBSTITUTE(SUBSTITUTE(LOWER(IF(LEFT(AT52,3)="Box","",TRIM(AT52))),"randomizer","")," ",""),"'","")," ",""),"-","")</f>
        <v/>
      </c>
      <c r="AU53" t="str">
        <f t="shared" ref="AU53" ca="1" si="1821">SUBSTITUTE(SUBSTITUTE(SUBSTITUTE(SUBSTITUTE(SUBSTITUTE(LOWER(IF(LEFT(AU52,3)="Box","",TRIM(AU52))),"randomizer","")," ",""),"'","")," ",""),"-","")</f>
        <v/>
      </c>
      <c r="AV53" t="str">
        <f t="shared" ref="AV53" ca="1" si="1822">SUBSTITUTE(SUBSTITUTE(SUBSTITUTE(SUBSTITUTE(SUBSTITUTE(LOWER(IF(LEFT(AV52,3)="Box","",TRIM(AV52))),"randomizer","")," ",""),"'","")," ",""),"-","")</f>
        <v/>
      </c>
      <c r="AW53" t="str">
        <f t="shared" ref="AW53" ca="1" si="1823">SUBSTITUTE(SUBSTITUTE(SUBSTITUTE(SUBSTITUTE(SUBSTITUTE(LOWER(IF(LEFT(AW52,3)="Box","",TRIM(AW52))),"randomizer","")," ",""),"'","")," ",""),"-","")</f>
        <v/>
      </c>
      <c r="AX53" t="str">
        <f t="shared" ref="AX53" ca="1" si="1824">SUBSTITUTE(SUBSTITUTE(SUBSTITUTE(SUBSTITUTE(SUBSTITUTE(LOWER(IF(LEFT(AX52,3)="Box","",TRIM(AX52))),"randomizer","")," ",""),"'","")," ",""),"-","")</f>
        <v/>
      </c>
      <c r="AY53" t="str">
        <f t="shared" ref="AY53" ca="1" si="1825">SUBSTITUTE(SUBSTITUTE(SUBSTITUTE(SUBSTITUTE(SUBSTITUTE(LOWER(IF(LEFT(AY52,3)="Box","",TRIM(AY52))),"randomizer","")," ",""),"'","")," ",""),"-","")</f>
        <v/>
      </c>
      <c r="AZ53" t="str">
        <f t="shared" ref="AZ53" ca="1" si="1826">SUBSTITUTE(SUBSTITUTE(SUBSTITUTE(SUBSTITUTE(SUBSTITUTE(LOWER(IF(LEFT(AZ52,3)="Box","",TRIM(AZ52))),"randomizer","")," ",""),"'","")," ",""),"-","")</f>
        <v/>
      </c>
      <c r="BA53" t="str">
        <f t="shared" ref="BA53" ca="1" si="1827">SUBSTITUTE(SUBSTITUTE(SUBSTITUTE(SUBSTITUTE(SUBSTITUTE(LOWER(IF(LEFT(BA52,3)="Box","",TRIM(BA52))),"randomizer","")," ",""),"'","")," ",""),"-","")</f>
        <v/>
      </c>
      <c r="BB53" t="str">
        <f t="shared" ref="BB53" ca="1" si="1828">SUBSTITUTE(SUBSTITUTE(SUBSTITUTE(SUBSTITUTE(SUBSTITUTE(LOWER(IF(LEFT(BB52,3)="Box","",TRIM(BB52))),"randomizer","")," ",""),"'","")," ",""),"-","")</f>
        <v/>
      </c>
      <c r="BC53" t="str">
        <f t="shared" ref="BC53" ca="1" si="1829">SUBSTITUTE(SUBSTITUTE(SUBSTITUTE(SUBSTITUTE(SUBSTITUTE(LOWER(IF(LEFT(BC52,3)="Box","",TRIM(BC52))),"randomizer","")," ",""),"'","")," ",""),"-","")</f>
        <v/>
      </c>
      <c r="BD53" t="str">
        <f t="shared" ref="BD53" ca="1" si="1830">SUBSTITUTE(SUBSTITUTE(SUBSTITUTE(SUBSTITUTE(SUBSTITUTE(LOWER(IF(LEFT(BD52,3)="Box","",TRIM(BD52))),"randomizer","")," ",""),"'","")," ",""),"-","")</f>
        <v/>
      </c>
      <c r="BE53" t="str">
        <f t="shared" ref="BE53" ca="1" si="1831">SUBSTITUTE(SUBSTITUTE(SUBSTITUTE(SUBSTITUTE(SUBSTITUTE(LOWER(IF(LEFT(BE52,3)="Box","",TRIM(BE52))),"randomizer","")," ",""),"'","")," ",""),"-","")</f>
        <v/>
      </c>
      <c r="BF53" t="str">
        <f t="shared" ref="BF53" ca="1" si="1832">SUBSTITUTE(SUBSTITUTE(SUBSTITUTE(SUBSTITUTE(SUBSTITUTE(LOWER(IF(LEFT(BF52,3)="Box","",TRIM(BF52))),"randomizer","")," ",""),"'","")," ",""),"-","")</f>
        <v/>
      </c>
      <c r="BG53" t="str">
        <f t="shared" ref="BG53" ca="1" si="1833">SUBSTITUTE(SUBSTITUTE(SUBSTITUTE(SUBSTITUTE(SUBSTITUTE(LOWER(IF(LEFT(BG52,3)="Box","",TRIM(BG52))),"randomizer","")," ",""),"'","")," ",""),"-","")</f>
        <v/>
      </c>
      <c r="BH53" t="str">
        <f t="shared" ref="BH53" ca="1" si="1834">SUBSTITUTE(SUBSTITUTE(SUBSTITUTE(SUBSTITUTE(SUBSTITUTE(LOWER(IF(LEFT(BH52,3)="Box","",TRIM(BH52))),"randomizer","")," ",""),"'","")," ",""),"-","")</f>
        <v/>
      </c>
      <c r="BI53" t="str">
        <f t="shared" ref="BI53" ca="1" si="1835">SUBSTITUTE(SUBSTITUTE(SUBSTITUTE(SUBSTITUTE(SUBSTITUTE(LOWER(IF(LEFT(BI52,3)="Box","",TRIM(BI52))),"randomizer","")," ",""),"'","")," ",""),"-","")</f>
        <v/>
      </c>
      <c r="BJ53" t="str">
        <f t="shared" ref="BJ53" ca="1" si="1836">SUBSTITUTE(SUBSTITUTE(SUBSTITUTE(SUBSTITUTE(SUBSTITUTE(LOWER(IF(LEFT(BJ52,3)="Box","",TRIM(BJ52))),"randomizer","")," ",""),"'","")," ",""),"-","")</f>
        <v/>
      </c>
      <c r="BK53" t="str">
        <f t="shared" ref="BK53" ca="1" si="1837">SUBSTITUTE(SUBSTITUTE(SUBSTITUTE(SUBSTITUTE(SUBSTITUTE(LOWER(IF(LEFT(BK52,3)="Box","",TRIM(BK52))),"randomizer","")," ",""),"'","")," ",""),"-","")</f>
        <v/>
      </c>
      <c r="BL53" t="str">
        <f t="shared" ref="BL53" ca="1" si="1838">SUBSTITUTE(SUBSTITUTE(SUBSTITUTE(SUBSTITUTE(SUBSTITUTE(LOWER(IF(LEFT(BL52,3)="Box","",TRIM(BL52))),"randomizer","")," ",""),"'","")," ",""),"-","")</f>
        <v/>
      </c>
      <c r="BM53" t="str">
        <f t="shared" ref="BM53" ca="1" si="1839">SUBSTITUTE(SUBSTITUTE(SUBSTITUTE(SUBSTITUTE(SUBSTITUTE(LOWER(IF(LEFT(BM52,3)="Box","",TRIM(BM52))),"randomizer","")," ",""),"'","")," ",""),"-","")</f>
        <v/>
      </c>
      <c r="BN53" t="str">
        <f t="shared" ref="BN53" ca="1" si="1840">SUBSTITUTE(SUBSTITUTE(SUBSTITUTE(SUBSTITUTE(SUBSTITUTE(LOWER(IF(LEFT(BN52,3)="Box","",TRIM(BN52))),"randomizer","")," ",""),"'","")," ",""),"-","")</f>
        <v/>
      </c>
      <c r="BO53" t="str">
        <f t="shared" ref="BO53" ca="1" si="1841">SUBSTITUTE(SUBSTITUTE(SUBSTITUTE(SUBSTITUTE(SUBSTITUTE(LOWER(IF(LEFT(BO52,3)="Box","",TRIM(BO52))),"randomizer","")," ",""),"'","")," ",""),"-","")</f>
        <v/>
      </c>
      <c r="BP53" t="str">
        <f t="shared" ref="BP53" ca="1" si="1842">SUBSTITUTE(SUBSTITUTE(SUBSTITUTE(SUBSTITUTE(SUBSTITUTE(LOWER(IF(LEFT(BP52,3)="Box","",TRIM(BP52))),"randomizer","")," ",""),"'","")," ",""),"-","")</f>
        <v/>
      </c>
      <c r="BQ53" t="str">
        <f t="shared" ref="BQ53" ca="1" si="1843">SUBSTITUTE(SUBSTITUTE(SUBSTITUTE(SUBSTITUTE(SUBSTITUTE(LOWER(IF(LEFT(BQ52,3)="Box","",TRIM(BQ52))),"randomizer","")," ",""),"'","")," ",""),"-","")</f>
        <v/>
      </c>
      <c r="BR53" t="str">
        <f t="shared" ref="BR53" ca="1" si="1844">SUBSTITUTE(SUBSTITUTE(SUBSTITUTE(SUBSTITUTE(SUBSTITUTE(LOWER(IF(LEFT(BR52,3)="Box","",TRIM(BR52))),"randomizer","")," ",""),"'","")," ",""),"-","")</f>
        <v/>
      </c>
      <c r="BS53" t="str">
        <f t="shared" ref="BS53" ca="1" si="1845">SUBSTITUTE(SUBSTITUTE(SUBSTITUTE(SUBSTITUTE(SUBSTITUTE(LOWER(IF(LEFT(BS52,3)="Box","",TRIM(BS52))),"randomizer","")," ",""),"'","")," ",""),"-","")</f>
        <v/>
      </c>
      <c r="BT53" t="str">
        <f t="shared" ref="BT53" ca="1" si="1846">SUBSTITUTE(SUBSTITUTE(SUBSTITUTE(SUBSTITUTE(SUBSTITUTE(LOWER(IF(LEFT(BT52,3)="Box","",TRIM(BT52))),"randomizer","")," ",""),"'","")," ",""),"-","")</f>
        <v/>
      </c>
      <c r="BU53" t="str">
        <f t="shared" ref="BU53" ca="1" si="1847">SUBSTITUTE(SUBSTITUTE(SUBSTITUTE(SUBSTITUTE(SUBSTITUTE(LOWER(IF(LEFT(BU52,3)="Box","",TRIM(BU52))),"randomizer","")," ",""),"'","")," ",""),"-","")</f>
        <v/>
      </c>
      <c r="BV53" t="str">
        <f t="shared" ref="BV53" ca="1" si="1848">SUBSTITUTE(SUBSTITUTE(SUBSTITUTE(SUBSTITUTE(SUBSTITUTE(LOWER(IF(LEFT(BV52,3)="Box","",TRIM(BV52))),"randomizer","")," ",""),"'","")," ",""),"-","")</f>
        <v/>
      </c>
      <c r="BW53" t="str">
        <f t="shared" ref="BW53" ca="1" si="1849">SUBSTITUTE(SUBSTITUTE(SUBSTITUTE(SUBSTITUTE(SUBSTITUTE(LOWER(IF(LEFT(BW52,3)="Box","",TRIM(BW52))),"randomizer","")," ",""),"'","")," ",""),"-","")</f>
        <v/>
      </c>
      <c r="BX53" t="str">
        <f t="shared" ref="BX53" ca="1" si="1850">SUBSTITUTE(SUBSTITUTE(SUBSTITUTE(SUBSTITUTE(SUBSTITUTE(LOWER(IF(LEFT(BX52,3)="Box","",TRIM(BX52))),"randomizer","")," ",""),"'","")," ",""),"-","")</f>
        <v/>
      </c>
      <c r="BY53" t="str">
        <f t="shared" ref="BY53" ca="1" si="1851">SUBSTITUTE(SUBSTITUTE(SUBSTITUTE(SUBSTITUTE(SUBSTITUTE(LOWER(IF(LEFT(BY52,3)="Box","",TRIM(BY52))),"randomizer","")," ",""),"'","")," ",""),"-","")</f>
        <v/>
      </c>
      <c r="BZ53" t="str">
        <f t="shared" ref="BZ53" ca="1" si="1852">SUBSTITUTE(SUBSTITUTE(SUBSTITUTE(SUBSTITUTE(SUBSTITUTE(LOWER(IF(LEFT(BZ52,3)="Box","",TRIM(BZ52))),"randomizer","")," ",""),"'","")," ",""),"-","")</f>
        <v/>
      </c>
    </row>
    <row r="54" spans="3:78" x14ac:dyDescent="0.25">
      <c r="C54">
        <f t="shared" si="0"/>
        <v>1</v>
      </c>
      <c r="E54" t="str">
        <f ca="1">OFFSET($G$179,SUM(C$2:C54)-1,0)</f>
        <v>Jacob Corn</v>
      </c>
      <c r="F54" t="str">
        <f ca="1">IF(OFFSET($G$179,SUM($C$2:$C54)-1,COLUMNS($E54:F54)+1)=0,"",OFFSET($G$179,SUM($C$2:$C54)-1,COLUMNS($E54:F54)+1))</f>
        <v>Philosopher's Stone</v>
      </c>
      <c r="G54" t="str">
        <f ca="1">IF(OFFSET($G$179,SUM($C$2:$C54)-1,COLUMNS($E54:G54)+1)=0,"",OFFSET($G$179,SUM($C$2:$C54)-1,COLUMNS($E54:G54)+1))</f>
        <v/>
      </c>
      <c r="H54" t="str">
        <f ca="1">IF(OFFSET($G$179,SUM($C$2:$C54)-1,COLUMNS($E54:H54)+1)=0,"",OFFSET($G$179,SUM($C$2:$C54)-1,COLUMNS($E54:H54)+1))</f>
        <v/>
      </c>
      <c r="I54" t="str">
        <f ca="1">IF(OFFSET($G$179,SUM($C$2:$C54)-1,COLUMNS($E54:I54)+1)=0,"",OFFSET($G$179,SUM($C$2:$C54)-1,COLUMNS($E54:I54)+1))</f>
        <v/>
      </c>
      <c r="J54" t="str">
        <f ca="1">IF(OFFSET($G$179,SUM($C$2:$C54)-1,COLUMNS($E54:J54)+1)=0,"",OFFSET($G$179,SUM($C$2:$C54)-1,COLUMNS($E54:J54)+1))</f>
        <v/>
      </c>
      <c r="K54" t="str">
        <f ca="1">IF(OFFSET($G$179,SUM($C$2:$C54)-1,COLUMNS($E54:K54)+1)=0,"",OFFSET($G$179,SUM($C$2:$C54)-1,COLUMNS($E54:K54)+1))</f>
        <v/>
      </c>
      <c r="L54" t="str">
        <f ca="1">IF(OFFSET($G$179,SUM($C$2:$C54)-1,COLUMNS($E54:L54)+1)=0,"",OFFSET($G$179,SUM($C$2:$C54)-1,COLUMNS($E54:L54)+1))</f>
        <v/>
      </c>
      <c r="M54" t="str">
        <f ca="1">IF(OFFSET($G$179,SUM($C$2:$C54)-1,COLUMNS($E54:M54)+1)=0,"",OFFSET($G$179,SUM($C$2:$C54)-1,COLUMNS($E54:M54)+1))</f>
        <v/>
      </c>
      <c r="N54" t="str">
        <f ca="1">IF(OFFSET($G$179,SUM($C$2:$C54)-1,COLUMNS($E54:N54)+1)=0,"",OFFSET($G$179,SUM($C$2:$C54)-1,COLUMNS($E54:N54)+1))</f>
        <v/>
      </c>
      <c r="O54" t="str">
        <f ca="1">IF(OFFSET($G$179,SUM($C$2:$C54)-1,COLUMNS($E54:O54)+1)=0,"",OFFSET($G$179,SUM($C$2:$C54)-1,COLUMNS($E54:O54)+1))</f>
        <v/>
      </c>
      <c r="P54" t="str">
        <f ca="1">IF(OFFSET($G$179,SUM($C$2:$C54)-1,COLUMNS($E54:P54)+1)=0,"",OFFSET($G$179,SUM($C$2:$C54)-1,COLUMNS($E54:P54)+1))</f>
        <v/>
      </c>
      <c r="Q54" t="str">
        <f ca="1">IF(OFFSET($G$179,SUM($C$2:$C54)-1,COLUMNS($E54:Q54)+1)=0,"",OFFSET($G$179,SUM($C$2:$C54)-1,COLUMNS($E54:Q54)+1))</f>
        <v/>
      </c>
      <c r="R54" t="str">
        <f ca="1">IF(OFFSET($G$179,SUM($C$2:$C54)-1,COLUMNS($E54:R54)+1)=0,"",OFFSET($G$179,SUM($C$2:$C54)-1,COLUMNS($E54:R54)+1))</f>
        <v/>
      </c>
      <c r="S54" t="str">
        <f ca="1">IF(OFFSET($G$179,SUM($C$2:$C54)-1,COLUMNS($E54:S54)+1)=0,"",OFFSET($G$179,SUM($C$2:$C54)-1,COLUMNS($E54:S54)+1))</f>
        <v/>
      </c>
      <c r="T54" t="str">
        <f ca="1">IF(OFFSET($G$179,SUM($C$2:$C54)-1,COLUMNS($E54:T54)+1)=0,"",OFFSET($G$179,SUM($C$2:$C54)-1,COLUMNS($E54:T54)+1))</f>
        <v/>
      </c>
      <c r="U54" t="str">
        <f ca="1">IF(OFFSET($G$179,SUM($C$2:$C54)-1,COLUMNS($E54:U54)+1)=0,"",OFFSET($G$179,SUM($C$2:$C54)-1,COLUMNS($E54:U54)+1))</f>
        <v/>
      </c>
      <c r="V54" t="str">
        <f ca="1">IF(OFFSET($G$179,SUM($C$2:$C54)-1,COLUMNS($E54:V54)+1)=0,"",OFFSET($G$179,SUM($C$2:$C54)-1,COLUMNS($E54:V54)+1))</f>
        <v/>
      </c>
      <c r="W54" t="str">
        <f ca="1">IF(OFFSET($G$179,SUM($C$2:$C54)-1,COLUMNS($E54:W54)+1)=0,"",OFFSET($G$179,SUM($C$2:$C54)-1,COLUMNS($E54:W54)+1))</f>
        <v/>
      </c>
      <c r="X54" t="str">
        <f ca="1">IF(OFFSET($G$179,SUM($C$2:$C54)-1,COLUMNS($E54:X54)+1)=0,"",OFFSET($G$179,SUM($C$2:$C54)-1,COLUMNS($E54:X54)+1))</f>
        <v/>
      </c>
      <c r="Y54" t="str">
        <f ca="1">IF(OFFSET($G$179,SUM($C$2:$C54)-1,COLUMNS($E54:Y54)+1)=0,"",OFFSET($G$179,SUM($C$2:$C54)-1,COLUMNS($E54:Y54)+1))</f>
        <v/>
      </c>
      <c r="Z54" t="str">
        <f ca="1">IF(OFFSET($G$179,SUM($C$2:$C54)-1,COLUMNS($E54:Z54)+1)=0,"",OFFSET($G$179,SUM($C$2:$C54)-1,COLUMNS($E54:Z54)+1))</f>
        <v/>
      </c>
      <c r="AA54" t="str">
        <f ca="1">IF(OFFSET($G$179,SUM($C$2:$C54)-1,COLUMNS($E54:AA54)+1)=0,"",OFFSET($G$179,SUM($C$2:$C54)-1,COLUMNS($E54:AA54)+1))</f>
        <v/>
      </c>
      <c r="AB54" t="str">
        <f ca="1">IF(OFFSET($G$179,SUM($C$2:$C54)-1,COLUMNS($E54:AB54)+1)=0,"",OFFSET($G$179,SUM($C$2:$C54)-1,COLUMNS($E54:AB54)+1))</f>
        <v/>
      </c>
      <c r="AC54" t="str">
        <f ca="1">IF(OFFSET($G$179,SUM($C$2:$C54)-1,COLUMNS($E54:AC54)+1)=0,"",OFFSET($G$179,SUM($C$2:$C54)-1,COLUMNS($E54:AC54)+1))</f>
        <v/>
      </c>
      <c r="AD54" t="str">
        <f ca="1">IF(OFFSET($G$179,SUM($C$2:$C54)-1,COLUMNS($E54:AD54)+1)=0,"",OFFSET($G$179,SUM($C$2:$C54)-1,COLUMNS($E54:AD54)+1))</f>
        <v/>
      </c>
      <c r="AE54" t="str">
        <f ca="1">IF(OFFSET($G$179,SUM($C$2:$C54)-1,COLUMNS($E54:AE54)+1)=0,"",OFFSET($G$179,SUM($C$2:$C54)-1,COLUMNS($E54:AE54)+1))</f>
        <v/>
      </c>
      <c r="AF54" t="str">
        <f ca="1">IF(OFFSET($G$179,SUM($C$2:$C54)-1,COLUMNS($E54:AF54)+1)=0,"",OFFSET($G$179,SUM($C$2:$C54)-1,COLUMNS($E54:AF54)+1))</f>
        <v/>
      </c>
      <c r="AG54" t="str">
        <f ca="1">IF(OFFSET($G$179,SUM($C$2:$C54)-1,COLUMNS($E54:AG54)+1)=0,"",OFFSET($G$179,SUM($C$2:$C54)-1,COLUMNS($E54:AG54)+1))</f>
        <v/>
      </c>
      <c r="AH54" t="str">
        <f ca="1">IF(OFFSET($G$179,SUM($C$2:$C54)-1,COLUMNS($E54:AH54)+1)=0,"",OFFSET($G$179,SUM($C$2:$C54)-1,COLUMNS($E54:AH54)+1))</f>
        <v/>
      </c>
      <c r="AI54" t="str">
        <f ca="1">IF(OFFSET($G$179,SUM($C$2:$C54)-1,COLUMNS($E54:AI54)+1)=0,"",OFFSET($G$179,SUM($C$2:$C54)-1,COLUMNS($E54:AI54)+1))</f>
        <v/>
      </c>
      <c r="AJ54" t="str">
        <f ca="1">IF(OFFSET($G$179,SUM($C$2:$C54)-1,COLUMNS($E54:AJ54)+1)=0,"",OFFSET($G$179,SUM($C$2:$C54)-1,COLUMNS($E54:AJ54)+1))</f>
        <v/>
      </c>
      <c r="AK54" t="str">
        <f ca="1">IF(OFFSET($G$179,SUM($C$2:$C54)-1,COLUMNS($E54:AK54)+1)=0,"",OFFSET($G$179,SUM($C$2:$C54)-1,COLUMNS($E54:AK54)+1))</f>
        <v/>
      </c>
      <c r="AL54" t="str">
        <f ca="1">IF(OFFSET($G$179,SUM($C$2:$C54)-1,COLUMNS($E54:AL54)+1)=0,"",OFFSET($G$179,SUM($C$2:$C54)-1,COLUMNS($E54:AL54)+1))</f>
        <v/>
      </c>
      <c r="AM54" t="str">
        <f ca="1">IF(OFFSET($G$179,SUM($C$2:$C54)-1,COLUMNS($E54:AM54)+1)=0,"",OFFSET($G$179,SUM($C$2:$C54)-1,COLUMNS($E54:AM54)+1))</f>
        <v/>
      </c>
      <c r="AN54" t="str">
        <f ca="1">IF(OFFSET($G$179,SUM($C$2:$C54)-1,COLUMNS($E54:AN54)+1)=0,"",OFFSET($G$179,SUM($C$2:$C54)-1,COLUMNS($E54:AN54)+1))</f>
        <v/>
      </c>
      <c r="AO54" t="str">
        <f ca="1">IF(OFFSET($G$179,SUM($C$2:$C54)-1,COLUMNS($E54:AO54)+1)=0,"",OFFSET($G$179,SUM($C$2:$C54)-1,COLUMNS($E54:AO54)+1))</f>
        <v/>
      </c>
      <c r="AP54" t="str">
        <f ca="1">IF(OFFSET($G$179,SUM($C$2:$C54)-1,COLUMNS($E54:AP54)+1)=0,"",OFFSET($G$179,SUM($C$2:$C54)-1,COLUMNS($E54:AP54)+1))</f>
        <v/>
      </c>
      <c r="AQ54" t="str">
        <f ca="1">IF(OFFSET($G$179,SUM($C$2:$C54)-1,COLUMNS($E54:AQ54)+1)=0,"",OFFSET($G$179,SUM($C$2:$C54)-1,COLUMNS($E54:AQ54)+1))</f>
        <v/>
      </c>
      <c r="AR54" t="str">
        <f ca="1">IF(OFFSET($G$179,SUM($C$2:$C54)-1,COLUMNS($E54:AR54)+1)=0,"",OFFSET($G$179,SUM($C$2:$C54)-1,COLUMNS($E54:AR54)+1))</f>
        <v/>
      </c>
      <c r="AS54" t="str">
        <f ca="1">IF(OFFSET($G$179,SUM($C$2:$C54)-1,COLUMNS($E54:AS54)+1)=0,"",OFFSET($G$179,SUM($C$2:$C54)-1,COLUMNS($E54:AS54)+1))</f>
        <v/>
      </c>
      <c r="AT54" t="str">
        <f ca="1">IF(OFFSET($G$179,SUM($C$2:$C54)-1,COLUMNS($E54:AT54)+1)=0,"",OFFSET($G$179,SUM($C$2:$C54)-1,COLUMNS($E54:AT54)+1))</f>
        <v/>
      </c>
      <c r="AU54" t="str">
        <f ca="1">IF(OFFSET($G$179,SUM($C$2:$C54)-1,COLUMNS($E54:AU54)+1)=0,"",OFFSET($G$179,SUM($C$2:$C54)-1,COLUMNS($E54:AU54)+1))</f>
        <v/>
      </c>
      <c r="AV54" t="str">
        <f ca="1">IF(OFFSET($G$179,SUM($C$2:$C54)-1,COLUMNS($E54:AV54)+1)=0,"",OFFSET($G$179,SUM($C$2:$C54)-1,COLUMNS($E54:AV54)+1))</f>
        <v/>
      </c>
      <c r="AW54" t="str">
        <f ca="1">IF(OFFSET($G$179,SUM($C$2:$C54)-1,COLUMNS($E54:AW54)+1)=0,"",OFFSET($G$179,SUM($C$2:$C54)-1,COLUMNS($E54:AW54)+1))</f>
        <v/>
      </c>
      <c r="AX54" t="str">
        <f ca="1">IF(OFFSET($G$179,SUM($C$2:$C54)-1,COLUMNS($E54:AX54)+1)=0,"",OFFSET($G$179,SUM($C$2:$C54)-1,COLUMNS($E54:AX54)+1))</f>
        <v/>
      </c>
      <c r="AY54" t="str">
        <f ca="1">IF(OFFSET($G$179,SUM($C$2:$C54)-1,COLUMNS($E54:AY54)+1)=0,"",OFFSET($G$179,SUM($C$2:$C54)-1,COLUMNS($E54:AY54)+1))</f>
        <v/>
      </c>
      <c r="AZ54" t="str">
        <f ca="1">IF(OFFSET($G$179,SUM($C$2:$C54)-1,COLUMNS($E54:AZ54)+1)=0,"",OFFSET($G$179,SUM($C$2:$C54)-1,COLUMNS($E54:AZ54)+1))</f>
        <v/>
      </c>
      <c r="BA54" t="str">
        <f ca="1">IF(OFFSET($G$179,SUM($C$2:$C54)-1,COLUMNS($E54:BA54)+1)=0,"",OFFSET($G$179,SUM($C$2:$C54)-1,COLUMNS($E54:BA54)+1))</f>
        <v/>
      </c>
      <c r="BB54" t="str">
        <f ca="1">IF(OFFSET($G$179,SUM($C$2:$C54)-1,COLUMNS($E54:BB54)+1)=0,"",OFFSET($G$179,SUM($C$2:$C54)-1,COLUMNS($E54:BB54)+1))</f>
        <v/>
      </c>
      <c r="BC54" t="str">
        <f ca="1">IF(OFFSET($G$179,SUM($C$2:$C54)-1,COLUMNS($E54:BC54)+1)=0,"",OFFSET($G$179,SUM($C$2:$C54)-1,COLUMNS($E54:BC54)+1))</f>
        <v/>
      </c>
      <c r="BD54" t="str">
        <f ca="1">IF(OFFSET($G$179,SUM($C$2:$C54)-1,COLUMNS($E54:BD54)+1)=0,"",OFFSET($G$179,SUM($C$2:$C54)-1,COLUMNS($E54:BD54)+1))</f>
        <v/>
      </c>
      <c r="BE54" t="str">
        <f ca="1">IF(OFFSET($G$179,SUM($C$2:$C54)-1,COLUMNS($E54:BE54)+1)=0,"",OFFSET($G$179,SUM($C$2:$C54)-1,COLUMNS($E54:BE54)+1))</f>
        <v/>
      </c>
      <c r="BF54" t="str">
        <f ca="1">IF(OFFSET($G$179,SUM($C$2:$C54)-1,COLUMNS($E54:BF54)+1)=0,"",OFFSET($G$179,SUM($C$2:$C54)-1,COLUMNS($E54:BF54)+1))</f>
        <v/>
      </c>
      <c r="BG54" t="str">
        <f ca="1">IF(OFFSET($G$179,SUM($C$2:$C54)-1,COLUMNS($E54:BG54)+1)=0,"",OFFSET($G$179,SUM($C$2:$C54)-1,COLUMNS($E54:BG54)+1))</f>
        <v/>
      </c>
      <c r="BH54" t="str">
        <f ca="1">IF(OFFSET($G$179,SUM($C$2:$C54)-1,COLUMNS($E54:BH54)+1)=0,"",OFFSET($G$179,SUM($C$2:$C54)-1,COLUMNS($E54:BH54)+1))</f>
        <v/>
      </c>
      <c r="BI54" t="str">
        <f ca="1">IF(OFFSET($G$179,SUM($C$2:$C54)-1,COLUMNS($E54:BI54)+1)=0,"",OFFSET($G$179,SUM($C$2:$C54)-1,COLUMNS($E54:BI54)+1))</f>
        <v/>
      </c>
      <c r="BJ54" t="str">
        <f ca="1">IF(OFFSET($G$179,SUM($C$2:$C54)-1,COLUMNS($E54:BJ54)+1)=0,"",OFFSET($G$179,SUM($C$2:$C54)-1,COLUMNS($E54:BJ54)+1))</f>
        <v/>
      </c>
      <c r="BK54" t="str">
        <f ca="1">IF(OFFSET($G$179,SUM($C$2:$C54)-1,COLUMNS($E54:BK54)+1)=0,"",OFFSET($G$179,SUM($C$2:$C54)-1,COLUMNS($E54:BK54)+1))</f>
        <v/>
      </c>
      <c r="BL54" t="str">
        <f ca="1">IF(OFFSET($G$179,SUM($C$2:$C54)-1,COLUMNS($E54:BL54)+1)=0,"",OFFSET($G$179,SUM($C$2:$C54)-1,COLUMNS($E54:BL54)+1))</f>
        <v/>
      </c>
      <c r="BM54" t="str">
        <f ca="1">IF(OFFSET($G$179,SUM($C$2:$C54)-1,COLUMNS($E54:BM54)+1)=0,"",OFFSET($G$179,SUM($C$2:$C54)-1,COLUMNS($E54:BM54)+1))</f>
        <v/>
      </c>
      <c r="BN54" t="str">
        <f ca="1">IF(OFFSET($G$179,SUM($C$2:$C54)-1,COLUMNS($E54:BN54)+1)=0,"",OFFSET($G$179,SUM($C$2:$C54)-1,COLUMNS($E54:BN54)+1))</f>
        <v/>
      </c>
      <c r="BO54" t="str">
        <f ca="1">IF(OFFSET($G$179,SUM($C$2:$C54)-1,COLUMNS($E54:BO54)+1)=0,"",OFFSET($G$179,SUM($C$2:$C54)-1,COLUMNS($E54:BO54)+1))</f>
        <v/>
      </c>
      <c r="BP54" t="str">
        <f ca="1">IF(OFFSET($G$179,SUM($C$2:$C54)-1,COLUMNS($E54:BP54)+1)=0,"",OFFSET($G$179,SUM($C$2:$C54)-1,COLUMNS($E54:BP54)+1))</f>
        <v/>
      </c>
      <c r="BQ54" t="str">
        <f ca="1">IF(OFFSET($G$179,SUM($C$2:$C54)-1,COLUMNS($E54:BQ54)+1)=0,"",OFFSET($G$179,SUM($C$2:$C54)-1,COLUMNS($E54:BQ54)+1))</f>
        <v/>
      </c>
      <c r="BR54" t="str">
        <f ca="1">IF(OFFSET($G$179,SUM($C$2:$C54)-1,COLUMNS($E54:BR54)+1)=0,"",OFFSET($G$179,SUM($C$2:$C54)-1,COLUMNS($E54:BR54)+1))</f>
        <v/>
      </c>
      <c r="BS54" t="str">
        <f ca="1">IF(OFFSET($G$179,SUM($C$2:$C54)-1,COLUMNS($E54:BS54)+1)=0,"",OFFSET($G$179,SUM($C$2:$C54)-1,COLUMNS($E54:BS54)+1))</f>
        <v/>
      </c>
      <c r="BT54" t="str">
        <f ca="1">IF(OFFSET($G$179,SUM($C$2:$C54)-1,COLUMNS($E54:BT54)+1)=0,"",OFFSET($G$179,SUM($C$2:$C54)-1,COLUMNS($E54:BT54)+1))</f>
        <v/>
      </c>
      <c r="BU54" t="str">
        <f ca="1">IF(OFFSET($G$179,SUM($C$2:$C54)-1,COLUMNS($E54:BU54)+1)=0,"",OFFSET($G$179,SUM($C$2:$C54)-1,COLUMNS($E54:BU54)+1))</f>
        <v/>
      </c>
      <c r="BV54" t="str">
        <f ca="1">IF(OFFSET($G$179,SUM($C$2:$C54)-1,COLUMNS($E54:BV54)+1)=0,"",OFFSET($G$179,SUM($C$2:$C54)-1,COLUMNS($E54:BV54)+1))</f>
        <v/>
      </c>
      <c r="BW54" t="str">
        <f ca="1">IF(OFFSET($G$179,SUM($C$2:$C54)-1,COLUMNS($E54:BW54)+1)=0,"",OFFSET($G$179,SUM($C$2:$C54)-1,COLUMNS($E54:BW54)+1))</f>
        <v/>
      </c>
      <c r="BX54" t="str">
        <f ca="1">IF(OFFSET($G$179,SUM($C$2:$C54)-1,COLUMNS($E54:BX54)+1)=0,"",OFFSET($G$179,SUM($C$2:$C54)-1,COLUMNS($E54:BX54)+1))</f>
        <v/>
      </c>
      <c r="BY54" t="str">
        <f ca="1">IF(OFFSET($G$179,SUM($C$2:$C54)-1,COLUMNS($E54:BY54)+1)=0,"",OFFSET($G$179,SUM($C$2:$C54)-1,COLUMNS($E54:BY54)+1))</f>
        <v/>
      </c>
      <c r="BZ54" t="str">
        <f ca="1">IF(OFFSET($G$179,SUM($C$2:$C54)-1,COLUMNS($E54:BZ54)+1)=0,"",OFFSET($G$179,SUM($C$2:$C54)-1,COLUMNS($E54:BZ54)+1))</f>
        <v/>
      </c>
    </row>
    <row r="55" spans="3:78" x14ac:dyDescent="0.25">
      <c r="C55">
        <f t="shared" si="0"/>
        <v>0</v>
      </c>
      <c r="E55" t="str">
        <f t="shared" ref="E55" ca="1" si="1853">E54</f>
        <v>Jacob Corn</v>
      </c>
      <c r="F55" t="str">
        <f t="shared" ref="F55" ca="1" si="1854">SUBSTITUTE(SUBSTITUTE(SUBSTITUTE(SUBSTITUTE(SUBSTITUTE(LOWER(IF(LEFT(F54,3)="Box","",TRIM(F54))),"randomizer","")," ",""),"'","")," ",""),"-","")</f>
        <v>philosophersstone</v>
      </c>
      <c r="G55" t="str">
        <f t="shared" ref="G55" ca="1" si="1855">SUBSTITUTE(SUBSTITUTE(SUBSTITUTE(SUBSTITUTE(SUBSTITUTE(LOWER(IF(LEFT(G54,3)="Box","",TRIM(G54))),"randomizer","")," ",""),"'","")," ",""),"-","")</f>
        <v/>
      </c>
      <c r="H55" t="str">
        <f t="shared" ref="H55" ca="1" si="1856">SUBSTITUTE(SUBSTITUTE(SUBSTITUTE(SUBSTITUTE(SUBSTITUTE(LOWER(IF(LEFT(H54,3)="Box","",TRIM(H54))),"randomizer","")," ",""),"'","")," ",""),"-","")</f>
        <v/>
      </c>
      <c r="I55" t="str">
        <f t="shared" ref="I55" ca="1" si="1857">SUBSTITUTE(SUBSTITUTE(SUBSTITUTE(SUBSTITUTE(SUBSTITUTE(LOWER(IF(LEFT(I54,3)="Box","",TRIM(I54))),"randomizer","")," ",""),"'","")," ",""),"-","")</f>
        <v/>
      </c>
      <c r="J55" t="str">
        <f t="shared" ref="J55" ca="1" si="1858">SUBSTITUTE(SUBSTITUTE(SUBSTITUTE(SUBSTITUTE(SUBSTITUTE(LOWER(IF(LEFT(J54,3)="Box","",TRIM(J54))),"randomizer","")," ",""),"'","")," ",""),"-","")</f>
        <v/>
      </c>
      <c r="K55" t="str">
        <f t="shared" ref="K55" ca="1" si="1859">SUBSTITUTE(SUBSTITUTE(SUBSTITUTE(SUBSTITUTE(SUBSTITUTE(LOWER(IF(LEFT(K54,3)="Box","",TRIM(K54))),"randomizer","")," ",""),"'","")," ",""),"-","")</f>
        <v/>
      </c>
      <c r="L55" t="str">
        <f t="shared" ref="L55" ca="1" si="1860">SUBSTITUTE(SUBSTITUTE(SUBSTITUTE(SUBSTITUTE(SUBSTITUTE(LOWER(IF(LEFT(L54,3)="Box","",TRIM(L54))),"randomizer","")," ",""),"'","")," ",""),"-","")</f>
        <v/>
      </c>
      <c r="M55" t="str">
        <f t="shared" ref="M55" ca="1" si="1861">SUBSTITUTE(SUBSTITUTE(SUBSTITUTE(SUBSTITUTE(SUBSTITUTE(LOWER(IF(LEFT(M54,3)="Box","",TRIM(M54))),"randomizer","")," ",""),"'","")," ",""),"-","")</f>
        <v/>
      </c>
      <c r="N55" t="str">
        <f t="shared" ref="N55" ca="1" si="1862">SUBSTITUTE(SUBSTITUTE(SUBSTITUTE(SUBSTITUTE(SUBSTITUTE(LOWER(IF(LEFT(N54,3)="Box","",TRIM(N54))),"randomizer","")," ",""),"'","")," ",""),"-","")</f>
        <v/>
      </c>
      <c r="O55" t="str">
        <f t="shared" ref="O55" ca="1" si="1863">SUBSTITUTE(SUBSTITUTE(SUBSTITUTE(SUBSTITUTE(SUBSTITUTE(LOWER(IF(LEFT(O54,3)="Box","",TRIM(O54))),"randomizer","")," ",""),"'","")," ",""),"-","")</f>
        <v/>
      </c>
      <c r="P55" t="str">
        <f t="shared" ref="P55" ca="1" si="1864">SUBSTITUTE(SUBSTITUTE(SUBSTITUTE(SUBSTITUTE(SUBSTITUTE(LOWER(IF(LEFT(P54,3)="Box","",TRIM(P54))),"randomizer","")," ",""),"'","")," ",""),"-","")</f>
        <v/>
      </c>
      <c r="Q55" t="str">
        <f t="shared" ref="Q55" ca="1" si="1865">SUBSTITUTE(SUBSTITUTE(SUBSTITUTE(SUBSTITUTE(SUBSTITUTE(LOWER(IF(LEFT(Q54,3)="Box","",TRIM(Q54))),"randomizer","")," ",""),"'","")," ",""),"-","")</f>
        <v/>
      </c>
      <c r="R55" t="str">
        <f t="shared" ref="R55" ca="1" si="1866">SUBSTITUTE(SUBSTITUTE(SUBSTITUTE(SUBSTITUTE(SUBSTITUTE(LOWER(IF(LEFT(R54,3)="Box","",TRIM(R54))),"randomizer","")," ",""),"'","")," ",""),"-","")</f>
        <v/>
      </c>
      <c r="S55" t="str">
        <f t="shared" ref="S55" ca="1" si="1867">SUBSTITUTE(SUBSTITUTE(SUBSTITUTE(SUBSTITUTE(SUBSTITUTE(LOWER(IF(LEFT(S54,3)="Box","",TRIM(S54))),"randomizer","")," ",""),"'","")," ",""),"-","")</f>
        <v/>
      </c>
      <c r="T55" t="str">
        <f t="shared" ref="T55" ca="1" si="1868">SUBSTITUTE(SUBSTITUTE(SUBSTITUTE(SUBSTITUTE(SUBSTITUTE(LOWER(IF(LEFT(T54,3)="Box","",TRIM(T54))),"randomizer","")," ",""),"'","")," ",""),"-","")</f>
        <v/>
      </c>
      <c r="U55" t="str">
        <f t="shared" ref="U55" ca="1" si="1869">SUBSTITUTE(SUBSTITUTE(SUBSTITUTE(SUBSTITUTE(SUBSTITUTE(LOWER(IF(LEFT(U54,3)="Box","",TRIM(U54))),"randomizer","")," ",""),"'","")," ",""),"-","")</f>
        <v/>
      </c>
      <c r="V55" t="str">
        <f t="shared" ref="V55" ca="1" si="1870">SUBSTITUTE(SUBSTITUTE(SUBSTITUTE(SUBSTITUTE(SUBSTITUTE(LOWER(IF(LEFT(V54,3)="Box","",TRIM(V54))),"randomizer","")," ",""),"'","")," ",""),"-","")</f>
        <v/>
      </c>
      <c r="W55" t="str">
        <f t="shared" ref="W55" ca="1" si="1871">SUBSTITUTE(SUBSTITUTE(SUBSTITUTE(SUBSTITUTE(SUBSTITUTE(LOWER(IF(LEFT(W54,3)="Box","",TRIM(W54))),"randomizer","")," ",""),"'","")," ",""),"-","")</f>
        <v/>
      </c>
      <c r="X55" t="str">
        <f t="shared" ref="X55" ca="1" si="1872">SUBSTITUTE(SUBSTITUTE(SUBSTITUTE(SUBSTITUTE(SUBSTITUTE(LOWER(IF(LEFT(X54,3)="Box","",TRIM(X54))),"randomizer","")," ",""),"'","")," ",""),"-","")</f>
        <v/>
      </c>
      <c r="Y55" t="str">
        <f t="shared" ref="Y55" ca="1" si="1873">SUBSTITUTE(SUBSTITUTE(SUBSTITUTE(SUBSTITUTE(SUBSTITUTE(LOWER(IF(LEFT(Y54,3)="Box","",TRIM(Y54))),"randomizer","")," ",""),"'","")," ",""),"-","")</f>
        <v/>
      </c>
      <c r="Z55" t="str">
        <f t="shared" ref="Z55" ca="1" si="1874">SUBSTITUTE(SUBSTITUTE(SUBSTITUTE(SUBSTITUTE(SUBSTITUTE(LOWER(IF(LEFT(Z54,3)="Box","",TRIM(Z54))),"randomizer","")," ",""),"'","")," ",""),"-","")</f>
        <v/>
      </c>
      <c r="AA55" t="str">
        <f t="shared" ref="AA55" ca="1" si="1875">SUBSTITUTE(SUBSTITUTE(SUBSTITUTE(SUBSTITUTE(SUBSTITUTE(LOWER(IF(LEFT(AA54,3)="Box","",TRIM(AA54))),"randomizer","")," ",""),"'","")," ",""),"-","")</f>
        <v/>
      </c>
      <c r="AB55" t="str">
        <f t="shared" ref="AB55" ca="1" si="1876">SUBSTITUTE(SUBSTITUTE(SUBSTITUTE(SUBSTITUTE(SUBSTITUTE(LOWER(IF(LEFT(AB54,3)="Box","",TRIM(AB54))),"randomizer","")," ",""),"'","")," ",""),"-","")</f>
        <v/>
      </c>
      <c r="AC55" t="str">
        <f t="shared" ref="AC55" ca="1" si="1877">SUBSTITUTE(SUBSTITUTE(SUBSTITUTE(SUBSTITUTE(SUBSTITUTE(LOWER(IF(LEFT(AC54,3)="Box","",TRIM(AC54))),"randomizer","")," ",""),"'","")," ",""),"-","")</f>
        <v/>
      </c>
      <c r="AD55" t="str">
        <f t="shared" ref="AD55" ca="1" si="1878">SUBSTITUTE(SUBSTITUTE(SUBSTITUTE(SUBSTITUTE(SUBSTITUTE(LOWER(IF(LEFT(AD54,3)="Box","",TRIM(AD54))),"randomizer","")," ",""),"'","")," ",""),"-","")</f>
        <v/>
      </c>
      <c r="AE55" t="str">
        <f t="shared" ref="AE55" ca="1" si="1879">SUBSTITUTE(SUBSTITUTE(SUBSTITUTE(SUBSTITUTE(SUBSTITUTE(LOWER(IF(LEFT(AE54,3)="Box","",TRIM(AE54))),"randomizer","")," ",""),"'","")," ",""),"-","")</f>
        <v/>
      </c>
      <c r="AF55" t="str">
        <f t="shared" ref="AF55" ca="1" si="1880">SUBSTITUTE(SUBSTITUTE(SUBSTITUTE(SUBSTITUTE(SUBSTITUTE(LOWER(IF(LEFT(AF54,3)="Box","",TRIM(AF54))),"randomizer","")," ",""),"'","")," ",""),"-","")</f>
        <v/>
      </c>
      <c r="AG55" t="str">
        <f t="shared" ref="AG55" ca="1" si="1881">SUBSTITUTE(SUBSTITUTE(SUBSTITUTE(SUBSTITUTE(SUBSTITUTE(LOWER(IF(LEFT(AG54,3)="Box","",TRIM(AG54))),"randomizer","")," ",""),"'","")," ",""),"-","")</f>
        <v/>
      </c>
      <c r="AH55" t="str">
        <f t="shared" ref="AH55" ca="1" si="1882">SUBSTITUTE(SUBSTITUTE(SUBSTITUTE(SUBSTITUTE(SUBSTITUTE(LOWER(IF(LEFT(AH54,3)="Box","",TRIM(AH54))),"randomizer","")," ",""),"'","")," ",""),"-","")</f>
        <v/>
      </c>
      <c r="AI55" t="str">
        <f t="shared" ref="AI55" ca="1" si="1883">SUBSTITUTE(SUBSTITUTE(SUBSTITUTE(SUBSTITUTE(SUBSTITUTE(LOWER(IF(LEFT(AI54,3)="Box","",TRIM(AI54))),"randomizer","")," ",""),"'","")," ",""),"-","")</f>
        <v/>
      </c>
      <c r="AJ55" t="str">
        <f t="shared" ref="AJ55" ca="1" si="1884">SUBSTITUTE(SUBSTITUTE(SUBSTITUTE(SUBSTITUTE(SUBSTITUTE(LOWER(IF(LEFT(AJ54,3)="Box","",TRIM(AJ54))),"randomizer","")," ",""),"'","")," ",""),"-","")</f>
        <v/>
      </c>
      <c r="AK55" t="str">
        <f t="shared" ref="AK55" ca="1" si="1885">SUBSTITUTE(SUBSTITUTE(SUBSTITUTE(SUBSTITUTE(SUBSTITUTE(LOWER(IF(LEFT(AK54,3)="Box","",TRIM(AK54))),"randomizer","")," ",""),"'","")," ",""),"-","")</f>
        <v/>
      </c>
      <c r="AL55" t="str">
        <f t="shared" ref="AL55" ca="1" si="1886">SUBSTITUTE(SUBSTITUTE(SUBSTITUTE(SUBSTITUTE(SUBSTITUTE(LOWER(IF(LEFT(AL54,3)="Box","",TRIM(AL54))),"randomizer","")," ",""),"'","")," ",""),"-","")</f>
        <v/>
      </c>
      <c r="AM55" t="str">
        <f t="shared" ref="AM55" ca="1" si="1887">SUBSTITUTE(SUBSTITUTE(SUBSTITUTE(SUBSTITUTE(SUBSTITUTE(LOWER(IF(LEFT(AM54,3)="Box","",TRIM(AM54))),"randomizer","")," ",""),"'","")," ",""),"-","")</f>
        <v/>
      </c>
      <c r="AN55" t="str">
        <f t="shared" ref="AN55" ca="1" si="1888">SUBSTITUTE(SUBSTITUTE(SUBSTITUTE(SUBSTITUTE(SUBSTITUTE(LOWER(IF(LEFT(AN54,3)="Box","",TRIM(AN54))),"randomizer","")," ",""),"'","")," ",""),"-","")</f>
        <v/>
      </c>
      <c r="AO55" t="str">
        <f t="shared" ref="AO55" ca="1" si="1889">SUBSTITUTE(SUBSTITUTE(SUBSTITUTE(SUBSTITUTE(SUBSTITUTE(LOWER(IF(LEFT(AO54,3)="Box","",TRIM(AO54))),"randomizer","")," ",""),"'","")," ",""),"-","")</f>
        <v/>
      </c>
      <c r="AP55" t="str">
        <f t="shared" ref="AP55" ca="1" si="1890">SUBSTITUTE(SUBSTITUTE(SUBSTITUTE(SUBSTITUTE(SUBSTITUTE(LOWER(IF(LEFT(AP54,3)="Box","",TRIM(AP54))),"randomizer","")," ",""),"'","")," ",""),"-","")</f>
        <v/>
      </c>
      <c r="AQ55" t="str">
        <f t="shared" ref="AQ55" ca="1" si="1891">SUBSTITUTE(SUBSTITUTE(SUBSTITUTE(SUBSTITUTE(SUBSTITUTE(LOWER(IF(LEFT(AQ54,3)="Box","",TRIM(AQ54))),"randomizer","")," ",""),"'","")," ",""),"-","")</f>
        <v/>
      </c>
      <c r="AR55" t="str">
        <f t="shared" ref="AR55" ca="1" si="1892">SUBSTITUTE(SUBSTITUTE(SUBSTITUTE(SUBSTITUTE(SUBSTITUTE(LOWER(IF(LEFT(AR54,3)="Box","",TRIM(AR54))),"randomizer","")," ",""),"'","")," ",""),"-","")</f>
        <v/>
      </c>
      <c r="AS55" t="str">
        <f t="shared" ref="AS55" ca="1" si="1893">SUBSTITUTE(SUBSTITUTE(SUBSTITUTE(SUBSTITUTE(SUBSTITUTE(LOWER(IF(LEFT(AS54,3)="Box","",TRIM(AS54))),"randomizer","")," ",""),"'","")," ",""),"-","")</f>
        <v/>
      </c>
      <c r="AT55" t="str">
        <f t="shared" ref="AT55" ca="1" si="1894">SUBSTITUTE(SUBSTITUTE(SUBSTITUTE(SUBSTITUTE(SUBSTITUTE(LOWER(IF(LEFT(AT54,3)="Box","",TRIM(AT54))),"randomizer","")," ",""),"'","")," ",""),"-","")</f>
        <v/>
      </c>
      <c r="AU55" t="str">
        <f t="shared" ref="AU55" ca="1" si="1895">SUBSTITUTE(SUBSTITUTE(SUBSTITUTE(SUBSTITUTE(SUBSTITUTE(LOWER(IF(LEFT(AU54,3)="Box","",TRIM(AU54))),"randomizer","")," ",""),"'","")," ",""),"-","")</f>
        <v/>
      </c>
      <c r="AV55" t="str">
        <f t="shared" ref="AV55" ca="1" si="1896">SUBSTITUTE(SUBSTITUTE(SUBSTITUTE(SUBSTITUTE(SUBSTITUTE(LOWER(IF(LEFT(AV54,3)="Box","",TRIM(AV54))),"randomizer","")," ",""),"'","")," ",""),"-","")</f>
        <v/>
      </c>
      <c r="AW55" t="str">
        <f t="shared" ref="AW55" ca="1" si="1897">SUBSTITUTE(SUBSTITUTE(SUBSTITUTE(SUBSTITUTE(SUBSTITUTE(LOWER(IF(LEFT(AW54,3)="Box","",TRIM(AW54))),"randomizer","")," ",""),"'","")," ",""),"-","")</f>
        <v/>
      </c>
      <c r="AX55" t="str">
        <f t="shared" ref="AX55" ca="1" si="1898">SUBSTITUTE(SUBSTITUTE(SUBSTITUTE(SUBSTITUTE(SUBSTITUTE(LOWER(IF(LEFT(AX54,3)="Box","",TRIM(AX54))),"randomizer","")," ",""),"'","")," ",""),"-","")</f>
        <v/>
      </c>
      <c r="AY55" t="str">
        <f t="shared" ref="AY55" ca="1" si="1899">SUBSTITUTE(SUBSTITUTE(SUBSTITUTE(SUBSTITUTE(SUBSTITUTE(LOWER(IF(LEFT(AY54,3)="Box","",TRIM(AY54))),"randomizer","")," ",""),"'","")," ",""),"-","")</f>
        <v/>
      </c>
      <c r="AZ55" t="str">
        <f t="shared" ref="AZ55" ca="1" si="1900">SUBSTITUTE(SUBSTITUTE(SUBSTITUTE(SUBSTITUTE(SUBSTITUTE(LOWER(IF(LEFT(AZ54,3)="Box","",TRIM(AZ54))),"randomizer","")," ",""),"'","")," ",""),"-","")</f>
        <v/>
      </c>
      <c r="BA55" t="str">
        <f t="shared" ref="BA55" ca="1" si="1901">SUBSTITUTE(SUBSTITUTE(SUBSTITUTE(SUBSTITUTE(SUBSTITUTE(LOWER(IF(LEFT(BA54,3)="Box","",TRIM(BA54))),"randomizer","")," ",""),"'","")," ",""),"-","")</f>
        <v/>
      </c>
      <c r="BB55" t="str">
        <f t="shared" ref="BB55" ca="1" si="1902">SUBSTITUTE(SUBSTITUTE(SUBSTITUTE(SUBSTITUTE(SUBSTITUTE(LOWER(IF(LEFT(BB54,3)="Box","",TRIM(BB54))),"randomizer","")," ",""),"'","")," ",""),"-","")</f>
        <v/>
      </c>
      <c r="BC55" t="str">
        <f t="shared" ref="BC55" ca="1" si="1903">SUBSTITUTE(SUBSTITUTE(SUBSTITUTE(SUBSTITUTE(SUBSTITUTE(LOWER(IF(LEFT(BC54,3)="Box","",TRIM(BC54))),"randomizer","")," ",""),"'","")," ",""),"-","")</f>
        <v/>
      </c>
      <c r="BD55" t="str">
        <f t="shared" ref="BD55" ca="1" si="1904">SUBSTITUTE(SUBSTITUTE(SUBSTITUTE(SUBSTITUTE(SUBSTITUTE(LOWER(IF(LEFT(BD54,3)="Box","",TRIM(BD54))),"randomizer","")," ",""),"'","")," ",""),"-","")</f>
        <v/>
      </c>
      <c r="BE55" t="str">
        <f t="shared" ref="BE55" ca="1" si="1905">SUBSTITUTE(SUBSTITUTE(SUBSTITUTE(SUBSTITUTE(SUBSTITUTE(LOWER(IF(LEFT(BE54,3)="Box","",TRIM(BE54))),"randomizer","")," ",""),"'","")," ",""),"-","")</f>
        <v/>
      </c>
      <c r="BF55" t="str">
        <f t="shared" ref="BF55" ca="1" si="1906">SUBSTITUTE(SUBSTITUTE(SUBSTITUTE(SUBSTITUTE(SUBSTITUTE(LOWER(IF(LEFT(BF54,3)="Box","",TRIM(BF54))),"randomizer","")," ",""),"'","")," ",""),"-","")</f>
        <v/>
      </c>
      <c r="BG55" t="str">
        <f t="shared" ref="BG55" ca="1" si="1907">SUBSTITUTE(SUBSTITUTE(SUBSTITUTE(SUBSTITUTE(SUBSTITUTE(LOWER(IF(LEFT(BG54,3)="Box","",TRIM(BG54))),"randomizer","")," ",""),"'","")," ",""),"-","")</f>
        <v/>
      </c>
      <c r="BH55" t="str">
        <f t="shared" ref="BH55" ca="1" si="1908">SUBSTITUTE(SUBSTITUTE(SUBSTITUTE(SUBSTITUTE(SUBSTITUTE(LOWER(IF(LEFT(BH54,3)="Box","",TRIM(BH54))),"randomizer","")," ",""),"'","")," ",""),"-","")</f>
        <v/>
      </c>
      <c r="BI55" t="str">
        <f t="shared" ref="BI55" ca="1" si="1909">SUBSTITUTE(SUBSTITUTE(SUBSTITUTE(SUBSTITUTE(SUBSTITUTE(LOWER(IF(LEFT(BI54,3)="Box","",TRIM(BI54))),"randomizer","")," ",""),"'","")," ",""),"-","")</f>
        <v/>
      </c>
      <c r="BJ55" t="str">
        <f t="shared" ref="BJ55" ca="1" si="1910">SUBSTITUTE(SUBSTITUTE(SUBSTITUTE(SUBSTITUTE(SUBSTITUTE(LOWER(IF(LEFT(BJ54,3)="Box","",TRIM(BJ54))),"randomizer","")," ",""),"'","")," ",""),"-","")</f>
        <v/>
      </c>
      <c r="BK55" t="str">
        <f t="shared" ref="BK55" ca="1" si="1911">SUBSTITUTE(SUBSTITUTE(SUBSTITUTE(SUBSTITUTE(SUBSTITUTE(LOWER(IF(LEFT(BK54,3)="Box","",TRIM(BK54))),"randomizer","")," ",""),"'","")," ",""),"-","")</f>
        <v/>
      </c>
      <c r="BL55" t="str">
        <f t="shared" ref="BL55" ca="1" si="1912">SUBSTITUTE(SUBSTITUTE(SUBSTITUTE(SUBSTITUTE(SUBSTITUTE(LOWER(IF(LEFT(BL54,3)="Box","",TRIM(BL54))),"randomizer","")," ",""),"'","")," ",""),"-","")</f>
        <v/>
      </c>
      <c r="BM55" t="str">
        <f t="shared" ref="BM55" ca="1" si="1913">SUBSTITUTE(SUBSTITUTE(SUBSTITUTE(SUBSTITUTE(SUBSTITUTE(LOWER(IF(LEFT(BM54,3)="Box","",TRIM(BM54))),"randomizer","")," ",""),"'","")," ",""),"-","")</f>
        <v/>
      </c>
      <c r="BN55" t="str">
        <f t="shared" ref="BN55" ca="1" si="1914">SUBSTITUTE(SUBSTITUTE(SUBSTITUTE(SUBSTITUTE(SUBSTITUTE(LOWER(IF(LEFT(BN54,3)="Box","",TRIM(BN54))),"randomizer","")," ",""),"'","")," ",""),"-","")</f>
        <v/>
      </c>
      <c r="BO55" t="str">
        <f t="shared" ref="BO55" ca="1" si="1915">SUBSTITUTE(SUBSTITUTE(SUBSTITUTE(SUBSTITUTE(SUBSTITUTE(LOWER(IF(LEFT(BO54,3)="Box","",TRIM(BO54))),"randomizer","")," ",""),"'","")," ",""),"-","")</f>
        <v/>
      </c>
      <c r="BP55" t="str">
        <f t="shared" ref="BP55" ca="1" si="1916">SUBSTITUTE(SUBSTITUTE(SUBSTITUTE(SUBSTITUTE(SUBSTITUTE(LOWER(IF(LEFT(BP54,3)="Box","",TRIM(BP54))),"randomizer","")," ",""),"'","")," ",""),"-","")</f>
        <v/>
      </c>
      <c r="BQ55" t="str">
        <f t="shared" ref="BQ55" ca="1" si="1917">SUBSTITUTE(SUBSTITUTE(SUBSTITUTE(SUBSTITUTE(SUBSTITUTE(LOWER(IF(LEFT(BQ54,3)="Box","",TRIM(BQ54))),"randomizer","")," ",""),"'","")," ",""),"-","")</f>
        <v/>
      </c>
      <c r="BR55" t="str">
        <f t="shared" ref="BR55" ca="1" si="1918">SUBSTITUTE(SUBSTITUTE(SUBSTITUTE(SUBSTITUTE(SUBSTITUTE(LOWER(IF(LEFT(BR54,3)="Box","",TRIM(BR54))),"randomizer","")," ",""),"'","")," ",""),"-","")</f>
        <v/>
      </c>
      <c r="BS55" t="str">
        <f t="shared" ref="BS55" ca="1" si="1919">SUBSTITUTE(SUBSTITUTE(SUBSTITUTE(SUBSTITUTE(SUBSTITUTE(LOWER(IF(LEFT(BS54,3)="Box","",TRIM(BS54))),"randomizer","")," ",""),"'","")," ",""),"-","")</f>
        <v/>
      </c>
      <c r="BT55" t="str">
        <f t="shared" ref="BT55" ca="1" si="1920">SUBSTITUTE(SUBSTITUTE(SUBSTITUTE(SUBSTITUTE(SUBSTITUTE(LOWER(IF(LEFT(BT54,3)="Box","",TRIM(BT54))),"randomizer","")," ",""),"'","")," ",""),"-","")</f>
        <v/>
      </c>
      <c r="BU55" t="str">
        <f t="shared" ref="BU55" ca="1" si="1921">SUBSTITUTE(SUBSTITUTE(SUBSTITUTE(SUBSTITUTE(SUBSTITUTE(LOWER(IF(LEFT(BU54,3)="Box","",TRIM(BU54))),"randomizer","")," ",""),"'","")," ",""),"-","")</f>
        <v/>
      </c>
      <c r="BV55" t="str">
        <f t="shared" ref="BV55" ca="1" si="1922">SUBSTITUTE(SUBSTITUTE(SUBSTITUTE(SUBSTITUTE(SUBSTITUTE(LOWER(IF(LEFT(BV54,3)="Box","",TRIM(BV54))),"randomizer","")," ",""),"'","")," ",""),"-","")</f>
        <v/>
      </c>
      <c r="BW55" t="str">
        <f t="shared" ref="BW55" ca="1" si="1923">SUBSTITUTE(SUBSTITUTE(SUBSTITUTE(SUBSTITUTE(SUBSTITUTE(LOWER(IF(LEFT(BW54,3)="Box","",TRIM(BW54))),"randomizer","")," ",""),"'","")," ",""),"-","")</f>
        <v/>
      </c>
      <c r="BX55" t="str">
        <f t="shared" ref="BX55" ca="1" si="1924">SUBSTITUTE(SUBSTITUTE(SUBSTITUTE(SUBSTITUTE(SUBSTITUTE(LOWER(IF(LEFT(BX54,3)="Box","",TRIM(BX54))),"randomizer","")," ",""),"'","")," ",""),"-","")</f>
        <v/>
      </c>
      <c r="BY55" t="str">
        <f t="shared" ref="BY55" ca="1" si="1925">SUBSTITUTE(SUBSTITUTE(SUBSTITUTE(SUBSTITUTE(SUBSTITUTE(LOWER(IF(LEFT(BY54,3)="Box","",TRIM(BY54))),"randomizer","")," ",""),"'","")," ",""),"-","")</f>
        <v/>
      </c>
      <c r="BZ55" t="str">
        <f t="shared" ref="BZ55" ca="1" si="1926">SUBSTITUTE(SUBSTITUTE(SUBSTITUTE(SUBSTITUTE(SUBSTITUTE(LOWER(IF(LEFT(BZ54,3)="Box","",TRIM(BZ54))),"randomizer","")," ",""),"'","")," ",""),"-","")</f>
        <v/>
      </c>
    </row>
    <row r="56" spans="3:78" x14ac:dyDescent="0.25">
      <c r="C56">
        <f t="shared" si="0"/>
        <v>1</v>
      </c>
      <c r="E56" t="str">
        <f ca="1">OFFSET($G$179,SUM(C$2:C56)-1,0)</f>
        <v>Jason Slavin</v>
      </c>
      <c r="F56" t="str">
        <f ca="1">IF(OFFSET($G$179,SUM($C$2:$C56)-1,COLUMNS($E56:F56)+1)=0,"",OFFSET($G$179,SUM($C$2:$C56)-1,COLUMNS($E56:F56)+1))</f>
        <v>Royal Seal</v>
      </c>
      <c r="G56" t="str">
        <f ca="1">IF(OFFSET($G$179,SUM($C$2:$C56)-1,COLUMNS($E56:G56)+1)=0,"",OFFSET($G$179,SUM($C$2:$C56)-1,COLUMNS($E56:G56)+1))</f>
        <v xml:space="preserve"> Ill-Gotten Gains</v>
      </c>
      <c r="H56" t="str">
        <f ca="1">IF(OFFSET($G$179,SUM($C$2:$C56)-1,COLUMNS($E56:H56)+1)=0,"",OFFSET($G$179,SUM($C$2:$C56)-1,COLUMNS($E56:H56)+1))</f>
        <v xml:space="preserve"> Cultist</v>
      </c>
      <c r="I56" t="str">
        <f ca="1">IF(OFFSET($G$179,SUM($C$2:$C56)-1,COLUMNS($E56:I56)+1)=0,"",OFFSET($G$179,SUM($C$2:$C56)-1,COLUMNS($E56:I56)+1))</f>
        <v xml:space="preserve"> Changeling</v>
      </c>
      <c r="J56" t="str">
        <f ca="1">IF(OFFSET($G$179,SUM($C$2:$C56)-1,COLUMNS($E56:J56)+1)=0,"",OFFSET($G$179,SUM($C$2:$C56)-1,COLUMNS($E56:J56)+1))</f>
        <v xml:space="preserve"> Experiment</v>
      </c>
      <c r="K56" t="str">
        <f ca="1">IF(OFFSET($G$179,SUM($C$2:$C56)-1,COLUMNS($E56:K56)+1)=0,"",OFFSET($G$179,SUM($C$2:$C56)-1,COLUMNS($E56:K56)+1))</f>
        <v xml:space="preserve"> Villain</v>
      </c>
      <c r="L56" t="str">
        <f ca="1">IF(OFFSET($G$179,SUM($C$2:$C56)-1,COLUMNS($E56:L56)+1)=0,"",OFFSET($G$179,SUM($C$2:$C56)-1,COLUMNS($E56:L56)+1))</f>
        <v xml:space="preserve"> Bad Omens</v>
      </c>
      <c r="M56" t="str">
        <f ca="1">IF(OFFSET($G$179,SUM($C$2:$C56)-1,COLUMNS($E56:M56)+1)=0,"",OFFSET($G$179,SUM($C$2:$C56)-1,COLUMNS($E56:M56)+1))</f>
        <v xml:space="preserve"> Envy</v>
      </c>
      <c r="N56" t="str">
        <f ca="1">IF(OFFSET($G$179,SUM($C$2:$C56)-1,COLUMNS($E56:N56)+1)=0,"",OFFSET($G$179,SUM($C$2:$C56)-1,COLUMNS($E56:N56)+1))</f>
        <v/>
      </c>
      <c r="O56" t="str">
        <f ca="1">IF(OFFSET($G$179,SUM($C$2:$C56)-1,COLUMNS($E56:O56)+1)=0,"",OFFSET($G$179,SUM($C$2:$C56)-1,COLUMNS($E56:O56)+1))</f>
        <v/>
      </c>
      <c r="P56" t="str">
        <f ca="1">IF(OFFSET($G$179,SUM($C$2:$C56)-1,COLUMNS($E56:P56)+1)=0,"",OFFSET($G$179,SUM($C$2:$C56)-1,COLUMNS($E56:P56)+1))</f>
        <v/>
      </c>
      <c r="Q56" t="str">
        <f ca="1">IF(OFFSET($G$179,SUM($C$2:$C56)-1,COLUMNS($E56:Q56)+1)=0,"",OFFSET($G$179,SUM($C$2:$C56)-1,COLUMNS($E56:Q56)+1))</f>
        <v/>
      </c>
      <c r="R56" t="str">
        <f ca="1">IF(OFFSET($G$179,SUM($C$2:$C56)-1,COLUMNS($E56:R56)+1)=0,"",OFFSET($G$179,SUM($C$2:$C56)-1,COLUMNS($E56:R56)+1))</f>
        <v/>
      </c>
      <c r="S56" t="str">
        <f ca="1">IF(OFFSET($G$179,SUM($C$2:$C56)-1,COLUMNS($E56:S56)+1)=0,"",OFFSET($G$179,SUM($C$2:$C56)-1,COLUMNS($E56:S56)+1))</f>
        <v/>
      </c>
      <c r="T56" t="str">
        <f ca="1">IF(OFFSET($G$179,SUM($C$2:$C56)-1,COLUMNS($E56:T56)+1)=0,"",OFFSET($G$179,SUM($C$2:$C56)-1,COLUMNS($E56:T56)+1))</f>
        <v/>
      </c>
      <c r="U56" t="str">
        <f ca="1">IF(OFFSET($G$179,SUM($C$2:$C56)-1,COLUMNS($E56:U56)+1)=0,"",OFFSET($G$179,SUM($C$2:$C56)-1,COLUMNS($E56:U56)+1))</f>
        <v/>
      </c>
      <c r="V56" t="str">
        <f ca="1">IF(OFFSET($G$179,SUM($C$2:$C56)-1,COLUMNS($E56:V56)+1)=0,"",OFFSET($G$179,SUM($C$2:$C56)-1,COLUMNS($E56:V56)+1))</f>
        <v/>
      </c>
      <c r="W56" t="str">
        <f ca="1">IF(OFFSET($G$179,SUM($C$2:$C56)-1,COLUMNS($E56:W56)+1)=0,"",OFFSET($G$179,SUM($C$2:$C56)-1,COLUMNS($E56:W56)+1))</f>
        <v/>
      </c>
      <c r="X56" t="str">
        <f ca="1">IF(OFFSET($G$179,SUM($C$2:$C56)-1,COLUMNS($E56:X56)+1)=0,"",OFFSET($G$179,SUM($C$2:$C56)-1,COLUMNS($E56:X56)+1))</f>
        <v/>
      </c>
      <c r="Y56" t="str">
        <f ca="1">IF(OFFSET($G$179,SUM($C$2:$C56)-1,COLUMNS($E56:Y56)+1)=0,"",OFFSET($G$179,SUM($C$2:$C56)-1,COLUMNS($E56:Y56)+1))</f>
        <v/>
      </c>
      <c r="Z56" t="str">
        <f ca="1">IF(OFFSET($G$179,SUM($C$2:$C56)-1,COLUMNS($E56:Z56)+1)=0,"",OFFSET($G$179,SUM($C$2:$C56)-1,COLUMNS($E56:Z56)+1))</f>
        <v/>
      </c>
      <c r="AA56" t="str">
        <f ca="1">IF(OFFSET($G$179,SUM($C$2:$C56)-1,COLUMNS($E56:AA56)+1)=0,"",OFFSET($G$179,SUM($C$2:$C56)-1,COLUMNS($E56:AA56)+1))</f>
        <v/>
      </c>
      <c r="AB56" t="str">
        <f ca="1">IF(OFFSET($G$179,SUM($C$2:$C56)-1,COLUMNS($E56:AB56)+1)=0,"",OFFSET($G$179,SUM($C$2:$C56)-1,COLUMNS($E56:AB56)+1))</f>
        <v/>
      </c>
      <c r="AC56" t="str">
        <f ca="1">IF(OFFSET($G$179,SUM($C$2:$C56)-1,COLUMNS($E56:AC56)+1)=0,"",OFFSET($G$179,SUM($C$2:$C56)-1,COLUMNS($E56:AC56)+1))</f>
        <v/>
      </c>
      <c r="AD56" t="str">
        <f ca="1">IF(OFFSET($G$179,SUM($C$2:$C56)-1,COLUMNS($E56:AD56)+1)=0,"",OFFSET($G$179,SUM($C$2:$C56)-1,COLUMNS($E56:AD56)+1))</f>
        <v/>
      </c>
      <c r="AE56" t="str">
        <f ca="1">IF(OFFSET($G$179,SUM($C$2:$C56)-1,COLUMNS($E56:AE56)+1)=0,"",OFFSET($G$179,SUM($C$2:$C56)-1,COLUMNS($E56:AE56)+1))</f>
        <v/>
      </c>
      <c r="AF56" t="str">
        <f ca="1">IF(OFFSET($G$179,SUM($C$2:$C56)-1,COLUMNS($E56:AF56)+1)=0,"",OFFSET($G$179,SUM($C$2:$C56)-1,COLUMNS($E56:AF56)+1))</f>
        <v/>
      </c>
      <c r="AG56" t="str">
        <f ca="1">IF(OFFSET($G$179,SUM($C$2:$C56)-1,COLUMNS($E56:AG56)+1)=0,"",OFFSET($G$179,SUM($C$2:$C56)-1,COLUMNS($E56:AG56)+1))</f>
        <v/>
      </c>
      <c r="AH56" t="str">
        <f ca="1">IF(OFFSET($G$179,SUM($C$2:$C56)-1,COLUMNS($E56:AH56)+1)=0,"",OFFSET($G$179,SUM($C$2:$C56)-1,COLUMNS($E56:AH56)+1))</f>
        <v/>
      </c>
      <c r="AI56" t="str">
        <f ca="1">IF(OFFSET($G$179,SUM($C$2:$C56)-1,COLUMNS($E56:AI56)+1)=0,"",OFFSET($G$179,SUM($C$2:$C56)-1,COLUMNS($E56:AI56)+1))</f>
        <v/>
      </c>
      <c r="AJ56" t="str">
        <f ca="1">IF(OFFSET($G$179,SUM($C$2:$C56)-1,COLUMNS($E56:AJ56)+1)=0,"",OFFSET($G$179,SUM($C$2:$C56)-1,COLUMNS($E56:AJ56)+1))</f>
        <v/>
      </c>
      <c r="AK56" t="str">
        <f ca="1">IF(OFFSET($G$179,SUM($C$2:$C56)-1,COLUMNS($E56:AK56)+1)=0,"",OFFSET($G$179,SUM($C$2:$C56)-1,COLUMNS($E56:AK56)+1))</f>
        <v/>
      </c>
      <c r="AL56" t="str">
        <f ca="1">IF(OFFSET($G$179,SUM($C$2:$C56)-1,COLUMNS($E56:AL56)+1)=0,"",OFFSET($G$179,SUM($C$2:$C56)-1,COLUMNS($E56:AL56)+1))</f>
        <v/>
      </c>
      <c r="AM56" t="str">
        <f ca="1">IF(OFFSET($G$179,SUM($C$2:$C56)-1,COLUMNS($E56:AM56)+1)=0,"",OFFSET($G$179,SUM($C$2:$C56)-1,COLUMNS($E56:AM56)+1))</f>
        <v/>
      </c>
      <c r="AN56" t="str">
        <f ca="1">IF(OFFSET($G$179,SUM($C$2:$C56)-1,COLUMNS($E56:AN56)+1)=0,"",OFFSET($G$179,SUM($C$2:$C56)-1,COLUMNS($E56:AN56)+1))</f>
        <v/>
      </c>
      <c r="AO56" t="str">
        <f ca="1">IF(OFFSET($G$179,SUM($C$2:$C56)-1,COLUMNS($E56:AO56)+1)=0,"",OFFSET($G$179,SUM($C$2:$C56)-1,COLUMNS($E56:AO56)+1))</f>
        <v/>
      </c>
      <c r="AP56" t="str">
        <f ca="1">IF(OFFSET($G$179,SUM($C$2:$C56)-1,COLUMNS($E56:AP56)+1)=0,"",OFFSET($G$179,SUM($C$2:$C56)-1,COLUMNS($E56:AP56)+1))</f>
        <v/>
      </c>
      <c r="AQ56" t="str">
        <f ca="1">IF(OFFSET($G$179,SUM($C$2:$C56)-1,COLUMNS($E56:AQ56)+1)=0,"",OFFSET($G$179,SUM($C$2:$C56)-1,COLUMNS($E56:AQ56)+1))</f>
        <v/>
      </c>
      <c r="AR56" t="str">
        <f ca="1">IF(OFFSET($G$179,SUM($C$2:$C56)-1,COLUMNS($E56:AR56)+1)=0,"",OFFSET($G$179,SUM($C$2:$C56)-1,COLUMNS($E56:AR56)+1))</f>
        <v/>
      </c>
      <c r="AS56" t="str">
        <f ca="1">IF(OFFSET($G$179,SUM($C$2:$C56)-1,COLUMNS($E56:AS56)+1)=0,"",OFFSET($G$179,SUM($C$2:$C56)-1,COLUMNS($E56:AS56)+1))</f>
        <v/>
      </c>
      <c r="AT56" t="str">
        <f ca="1">IF(OFFSET($G$179,SUM($C$2:$C56)-1,COLUMNS($E56:AT56)+1)=0,"",OFFSET($G$179,SUM($C$2:$C56)-1,COLUMNS($E56:AT56)+1))</f>
        <v/>
      </c>
      <c r="AU56" t="str">
        <f ca="1">IF(OFFSET($G$179,SUM($C$2:$C56)-1,COLUMNS($E56:AU56)+1)=0,"",OFFSET($G$179,SUM($C$2:$C56)-1,COLUMNS($E56:AU56)+1))</f>
        <v/>
      </c>
      <c r="AV56" t="str">
        <f ca="1">IF(OFFSET($G$179,SUM($C$2:$C56)-1,COLUMNS($E56:AV56)+1)=0,"",OFFSET($G$179,SUM($C$2:$C56)-1,COLUMNS($E56:AV56)+1))</f>
        <v/>
      </c>
      <c r="AW56" t="str">
        <f ca="1">IF(OFFSET($G$179,SUM($C$2:$C56)-1,COLUMNS($E56:AW56)+1)=0,"",OFFSET($G$179,SUM($C$2:$C56)-1,COLUMNS($E56:AW56)+1))</f>
        <v/>
      </c>
      <c r="AX56" t="str">
        <f ca="1">IF(OFFSET($G$179,SUM($C$2:$C56)-1,COLUMNS($E56:AX56)+1)=0,"",OFFSET($G$179,SUM($C$2:$C56)-1,COLUMNS($E56:AX56)+1))</f>
        <v/>
      </c>
      <c r="AY56" t="str">
        <f ca="1">IF(OFFSET($G$179,SUM($C$2:$C56)-1,COLUMNS($E56:AY56)+1)=0,"",OFFSET($G$179,SUM($C$2:$C56)-1,COLUMNS($E56:AY56)+1))</f>
        <v/>
      </c>
      <c r="AZ56" t="str">
        <f ca="1">IF(OFFSET($G$179,SUM($C$2:$C56)-1,COLUMNS($E56:AZ56)+1)=0,"",OFFSET($G$179,SUM($C$2:$C56)-1,COLUMNS($E56:AZ56)+1))</f>
        <v/>
      </c>
      <c r="BA56" t="str">
        <f ca="1">IF(OFFSET($G$179,SUM($C$2:$C56)-1,COLUMNS($E56:BA56)+1)=0,"",OFFSET($G$179,SUM($C$2:$C56)-1,COLUMNS($E56:BA56)+1))</f>
        <v/>
      </c>
      <c r="BB56" t="str">
        <f ca="1">IF(OFFSET($G$179,SUM($C$2:$C56)-1,COLUMNS($E56:BB56)+1)=0,"",OFFSET($G$179,SUM($C$2:$C56)-1,COLUMNS($E56:BB56)+1))</f>
        <v/>
      </c>
      <c r="BC56" t="str">
        <f ca="1">IF(OFFSET($G$179,SUM($C$2:$C56)-1,COLUMNS($E56:BC56)+1)=0,"",OFFSET($G$179,SUM($C$2:$C56)-1,COLUMNS($E56:BC56)+1))</f>
        <v/>
      </c>
      <c r="BD56" t="str">
        <f ca="1">IF(OFFSET($G$179,SUM($C$2:$C56)-1,COLUMNS($E56:BD56)+1)=0,"",OFFSET($G$179,SUM($C$2:$C56)-1,COLUMNS($E56:BD56)+1))</f>
        <v/>
      </c>
      <c r="BE56" t="str">
        <f ca="1">IF(OFFSET($G$179,SUM($C$2:$C56)-1,COLUMNS($E56:BE56)+1)=0,"",OFFSET($G$179,SUM($C$2:$C56)-1,COLUMNS($E56:BE56)+1))</f>
        <v/>
      </c>
      <c r="BF56" t="str">
        <f ca="1">IF(OFFSET($G$179,SUM($C$2:$C56)-1,COLUMNS($E56:BF56)+1)=0,"",OFFSET($G$179,SUM($C$2:$C56)-1,COLUMNS($E56:BF56)+1))</f>
        <v/>
      </c>
      <c r="BG56" t="str">
        <f ca="1">IF(OFFSET($G$179,SUM($C$2:$C56)-1,COLUMNS($E56:BG56)+1)=0,"",OFFSET($G$179,SUM($C$2:$C56)-1,COLUMNS($E56:BG56)+1))</f>
        <v/>
      </c>
      <c r="BH56" t="str">
        <f ca="1">IF(OFFSET($G$179,SUM($C$2:$C56)-1,COLUMNS($E56:BH56)+1)=0,"",OFFSET($G$179,SUM($C$2:$C56)-1,COLUMNS($E56:BH56)+1))</f>
        <v/>
      </c>
      <c r="BI56" t="str">
        <f ca="1">IF(OFFSET($G$179,SUM($C$2:$C56)-1,COLUMNS($E56:BI56)+1)=0,"",OFFSET($G$179,SUM($C$2:$C56)-1,COLUMNS($E56:BI56)+1))</f>
        <v/>
      </c>
      <c r="BJ56" t="str">
        <f ca="1">IF(OFFSET($G$179,SUM($C$2:$C56)-1,COLUMNS($E56:BJ56)+1)=0,"",OFFSET($G$179,SUM($C$2:$C56)-1,COLUMNS($E56:BJ56)+1))</f>
        <v/>
      </c>
      <c r="BK56" t="str">
        <f ca="1">IF(OFFSET($G$179,SUM($C$2:$C56)-1,COLUMNS($E56:BK56)+1)=0,"",OFFSET($G$179,SUM($C$2:$C56)-1,COLUMNS($E56:BK56)+1))</f>
        <v/>
      </c>
      <c r="BL56" t="str">
        <f ca="1">IF(OFFSET($G$179,SUM($C$2:$C56)-1,COLUMNS($E56:BL56)+1)=0,"",OFFSET($G$179,SUM($C$2:$C56)-1,COLUMNS($E56:BL56)+1))</f>
        <v/>
      </c>
      <c r="BM56" t="str">
        <f ca="1">IF(OFFSET($G$179,SUM($C$2:$C56)-1,COLUMNS($E56:BM56)+1)=0,"",OFFSET($G$179,SUM($C$2:$C56)-1,COLUMNS($E56:BM56)+1))</f>
        <v/>
      </c>
      <c r="BN56" t="str">
        <f ca="1">IF(OFFSET($G$179,SUM($C$2:$C56)-1,COLUMNS($E56:BN56)+1)=0,"",OFFSET($G$179,SUM($C$2:$C56)-1,COLUMNS($E56:BN56)+1))</f>
        <v/>
      </c>
      <c r="BO56" t="str">
        <f ca="1">IF(OFFSET($G$179,SUM($C$2:$C56)-1,COLUMNS($E56:BO56)+1)=0,"",OFFSET($G$179,SUM($C$2:$C56)-1,COLUMNS($E56:BO56)+1))</f>
        <v/>
      </c>
      <c r="BP56" t="str">
        <f ca="1">IF(OFFSET($G$179,SUM($C$2:$C56)-1,COLUMNS($E56:BP56)+1)=0,"",OFFSET($G$179,SUM($C$2:$C56)-1,COLUMNS($E56:BP56)+1))</f>
        <v/>
      </c>
      <c r="BQ56" t="str">
        <f ca="1">IF(OFFSET($G$179,SUM($C$2:$C56)-1,COLUMNS($E56:BQ56)+1)=0,"",OFFSET($G$179,SUM($C$2:$C56)-1,COLUMNS($E56:BQ56)+1))</f>
        <v/>
      </c>
      <c r="BR56" t="str">
        <f ca="1">IF(OFFSET($G$179,SUM($C$2:$C56)-1,COLUMNS($E56:BR56)+1)=0,"",OFFSET($G$179,SUM($C$2:$C56)-1,COLUMNS($E56:BR56)+1))</f>
        <v/>
      </c>
      <c r="BS56" t="str">
        <f ca="1">IF(OFFSET($G$179,SUM($C$2:$C56)-1,COLUMNS($E56:BS56)+1)=0,"",OFFSET($G$179,SUM($C$2:$C56)-1,COLUMNS($E56:BS56)+1))</f>
        <v/>
      </c>
      <c r="BT56" t="str">
        <f ca="1">IF(OFFSET($G$179,SUM($C$2:$C56)-1,COLUMNS($E56:BT56)+1)=0,"",OFFSET($G$179,SUM($C$2:$C56)-1,COLUMNS($E56:BT56)+1))</f>
        <v/>
      </c>
      <c r="BU56" t="str">
        <f ca="1">IF(OFFSET($G$179,SUM($C$2:$C56)-1,COLUMNS($E56:BU56)+1)=0,"",OFFSET($G$179,SUM($C$2:$C56)-1,COLUMNS($E56:BU56)+1))</f>
        <v/>
      </c>
      <c r="BV56" t="str">
        <f ca="1">IF(OFFSET($G$179,SUM($C$2:$C56)-1,COLUMNS($E56:BV56)+1)=0,"",OFFSET($G$179,SUM($C$2:$C56)-1,COLUMNS($E56:BV56)+1))</f>
        <v/>
      </c>
      <c r="BW56" t="str">
        <f ca="1">IF(OFFSET($G$179,SUM($C$2:$C56)-1,COLUMNS($E56:BW56)+1)=0,"",OFFSET($G$179,SUM($C$2:$C56)-1,COLUMNS($E56:BW56)+1))</f>
        <v/>
      </c>
      <c r="BX56" t="str">
        <f ca="1">IF(OFFSET($G$179,SUM($C$2:$C56)-1,COLUMNS($E56:BX56)+1)=0,"",OFFSET($G$179,SUM($C$2:$C56)-1,COLUMNS($E56:BX56)+1))</f>
        <v/>
      </c>
      <c r="BY56" t="str">
        <f ca="1">IF(OFFSET($G$179,SUM($C$2:$C56)-1,COLUMNS($E56:BY56)+1)=0,"",OFFSET($G$179,SUM($C$2:$C56)-1,COLUMNS($E56:BY56)+1))</f>
        <v/>
      </c>
      <c r="BZ56" t="str">
        <f ca="1">IF(OFFSET($G$179,SUM($C$2:$C56)-1,COLUMNS($E56:BZ56)+1)=0,"",OFFSET($G$179,SUM($C$2:$C56)-1,COLUMNS($E56:BZ56)+1))</f>
        <v/>
      </c>
    </row>
    <row r="57" spans="3:78" x14ac:dyDescent="0.25">
      <c r="C57">
        <f t="shared" si="0"/>
        <v>0</v>
      </c>
      <c r="E57" t="str">
        <f t="shared" ref="E57" ca="1" si="1927">E56</f>
        <v>Jason Slavin</v>
      </c>
      <c r="F57" t="str">
        <f t="shared" ref="F57" ca="1" si="1928">SUBSTITUTE(SUBSTITUTE(SUBSTITUTE(SUBSTITUTE(SUBSTITUTE(LOWER(IF(LEFT(F56,3)="Box","",TRIM(F56))),"randomizer","")," ",""),"'","")," ",""),"-","")</f>
        <v>royalseal</v>
      </c>
      <c r="G57" t="str">
        <f t="shared" ref="G57" ca="1" si="1929">SUBSTITUTE(SUBSTITUTE(SUBSTITUTE(SUBSTITUTE(SUBSTITUTE(LOWER(IF(LEFT(G56,3)="Box","",TRIM(G56))),"randomizer","")," ",""),"'","")," ",""),"-","")</f>
        <v>illgottengains</v>
      </c>
      <c r="H57" t="str">
        <f t="shared" ref="H57" ca="1" si="1930">SUBSTITUTE(SUBSTITUTE(SUBSTITUTE(SUBSTITUTE(SUBSTITUTE(LOWER(IF(LEFT(H56,3)="Box","",TRIM(H56))),"randomizer","")," ",""),"'","")," ",""),"-","")</f>
        <v>cultist</v>
      </c>
      <c r="I57" t="str">
        <f t="shared" ref="I57" ca="1" si="1931">SUBSTITUTE(SUBSTITUTE(SUBSTITUTE(SUBSTITUTE(SUBSTITUTE(LOWER(IF(LEFT(I56,3)="Box","",TRIM(I56))),"randomizer","")," ",""),"'","")," ",""),"-","")</f>
        <v>changeling</v>
      </c>
      <c r="J57" t="str">
        <f t="shared" ref="J57" ca="1" si="1932">SUBSTITUTE(SUBSTITUTE(SUBSTITUTE(SUBSTITUTE(SUBSTITUTE(LOWER(IF(LEFT(J56,3)="Box","",TRIM(J56))),"randomizer","")," ",""),"'","")," ",""),"-","")</f>
        <v>experiment</v>
      </c>
      <c r="K57" t="str">
        <f t="shared" ref="K57" ca="1" si="1933">SUBSTITUTE(SUBSTITUTE(SUBSTITUTE(SUBSTITUTE(SUBSTITUTE(LOWER(IF(LEFT(K56,3)="Box","",TRIM(K56))),"randomizer","")," ",""),"'","")," ",""),"-","")</f>
        <v>villain</v>
      </c>
      <c r="L57" t="str">
        <f t="shared" ref="L57" ca="1" si="1934">SUBSTITUTE(SUBSTITUTE(SUBSTITUTE(SUBSTITUTE(SUBSTITUTE(LOWER(IF(LEFT(L56,3)="Box","",TRIM(L56))),"randomizer","")," ",""),"'","")," ",""),"-","")</f>
        <v>badomens</v>
      </c>
      <c r="M57" t="str">
        <f t="shared" ref="M57" ca="1" si="1935">SUBSTITUTE(SUBSTITUTE(SUBSTITUTE(SUBSTITUTE(SUBSTITUTE(LOWER(IF(LEFT(M56,3)="Box","",TRIM(M56))),"randomizer","")," ",""),"'","")," ",""),"-","")</f>
        <v>envy</v>
      </c>
      <c r="N57" t="str">
        <f t="shared" ref="N57" ca="1" si="1936">SUBSTITUTE(SUBSTITUTE(SUBSTITUTE(SUBSTITUTE(SUBSTITUTE(LOWER(IF(LEFT(N56,3)="Box","",TRIM(N56))),"randomizer","")," ",""),"'","")," ",""),"-","")</f>
        <v/>
      </c>
      <c r="O57" t="str">
        <f t="shared" ref="O57" ca="1" si="1937">SUBSTITUTE(SUBSTITUTE(SUBSTITUTE(SUBSTITUTE(SUBSTITUTE(LOWER(IF(LEFT(O56,3)="Box","",TRIM(O56))),"randomizer","")," ",""),"'","")," ",""),"-","")</f>
        <v/>
      </c>
      <c r="P57" t="str">
        <f t="shared" ref="P57" ca="1" si="1938">SUBSTITUTE(SUBSTITUTE(SUBSTITUTE(SUBSTITUTE(SUBSTITUTE(LOWER(IF(LEFT(P56,3)="Box","",TRIM(P56))),"randomizer","")," ",""),"'","")," ",""),"-","")</f>
        <v/>
      </c>
      <c r="Q57" t="str">
        <f t="shared" ref="Q57" ca="1" si="1939">SUBSTITUTE(SUBSTITUTE(SUBSTITUTE(SUBSTITUTE(SUBSTITUTE(LOWER(IF(LEFT(Q56,3)="Box","",TRIM(Q56))),"randomizer","")," ",""),"'","")," ",""),"-","")</f>
        <v/>
      </c>
      <c r="R57" t="str">
        <f t="shared" ref="R57" ca="1" si="1940">SUBSTITUTE(SUBSTITUTE(SUBSTITUTE(SUBSTITUTE(SUBSTITUTE(LOWER(IF(LEFT(R56,3)="Box","",TRIM(R56))),"randomizer","")," ",""),"'","")," ",""),"-","")</f>
        <v/>
      </c>
      <c r="S57" t="str">
        <f t="shared" ref="S57" ca="1" si="1941">SUBSTITUTE(SUBSTITUTE(SUBSTITUTE(SUBSTITUTE(SUBSTITUTE(LOWER(IF(LEFT(S56,3)="Box","",TRIM(S56))),"randomizer","")," ",""),"'","")," ",""),"-","")</f>
        <v/>
      </c>
      <c r="T57" t="str">
        <f t="shared" ref="T57" ca="1" si="1942">SUBSTITUTE(SUBSTITUTE(SUBSTITUTE(SUBSTITUTE(SUBSTITUTE(LOWER(IF(LEFT(T56,3)="Box","",TRIM(T56))),"randomizer","")," ",""),"'","")," ",""),"-","")</f>
        <v/>
      </c>
      <c r="U57" t="str">
        <f t="shared" ref="U57" ca="1" si="1943">SUBSTITUTE(SUBSTITUTE(SUBSTITUTE(SUBSTITUTE(SUBSTITUTE(LOWER(IF(LEFT(U56,3)="Box","",TRIM(U56))),"randomizer","")," ",""),"'","")," ",""),"-","")</f>
        <v/>
      </c>
      <c r="V57" t="str">
        <f t="shared" ref="V57" ca="1" si="1944">SUBSTITUTE(SUBSTITUTE(SUBSTITUTE(SUBSTITUTE(SUBSTITUTE(LOWER(IF(LEFT(V56,3)="Box","",TRIM(V56))),"randomizer","")," ",""),"'","")," ",""),"-","")</f>
        <v/>
      </c>
      <c r="W57" t="str">
        <f t="shared" ref="W57" ca="1" si="1945">SUBSTITUTE(SUBSTITUTE(SUBSTITUTE(SUBSTITUTE(SUBSTITUTE(LOWER(IF(LEFT(W56,3)="Box","",TRIM(W56))),"randomizer","")," ",""),"'","")," ",""),"-","")</f>
        <v/>
      </c>
      <c r="X57" t="str">
        <f t="shared" ref="X57" ca="1" si="1946">SUBSTITUTE(SUBSTITUTE(SUBSTITUTE(SUBSTITUTE(SUBSTITUTE(LOWER(IF(LEFT(X56,3)="Box","",TRIM(X56))),"randomizer","")," ",""),"'","")," ",""),"-","")</f>
        <v/>
      </c>
      <c r="Y57" t="str">
        <f t="shared" ref="Y57" ca="1" si="1947">SUBSTITUTE(SUBSTITUTE(SUBSTITUTE(SUBSTITUTE(SUBSTITUTE(LOWER(IF(LEFT(Y56,3)="Box","",TRIM(Y56))),"randomizer","")," ",""),"'","")," ",""),"-","")</f>
        <v/>
      </c>
      <c r="Z57" t="str">
        <f t="shared" ref="Z57" ca="1" si="1948">SUBSTITUTE(SUBSTITUTE(SUBSTITUTE(SUBSTITUTE(SUBSTITUTE(LOWER(IF(LEFT(Z56,3)="Box","",TRIM(Z56))),"randomizer","")," ",""),"'","")," ",""),"-","")</f>
        <v/>
      </c>
      <c r="AA57" t="str">
        <f t="shared" ref="AA57" ca="1" si="1949">SUBSTITUTE(SUBSTITUTE(SUBSTITUTE(SUBSTITUTE(SUBSTITUTE(LOWER(IF(LEFT(AA56,3)="Box","",TRIM(AA56))),"randomizer","")," ",""),"'","")," ",""),"-","")</f>
        <v/>
      </c>
      <c r="AB57" t="str">
        <f t="shared" ref="AB57" ca="1" si="1950">SUBSTITUTE(SUBSTITUTE(SUBSTITUTE(SUBSTITUTE(SUBSTITUTE(LOWER(IF(LEFT(AB56,3)="Box","",TRIM(AB56))),"randomizer","")," ",""),"'","")," ",""),"-","")</f>
        <v/>
      </c>
      <c r="AC57" t="str">
        <f t="shared" ref="AC57" ca="1" si="1951">SUBSTITUTE(SUBSTITUTE(SUBSTITUTE(SUBSTITUTE(SUBSTITUTE(LOWER(IF(LEFT(AC56,3)="Box","",TRIM(AC56))),"randomizer","")," ",""),"'","")," ",""),"-","")</f>
        <v/>
      </c>
      <c r="AD57" t="str">
        <f t="shared" ref="AD57" ca="1" si="1952">SUBSTITUTE(SUBSTITUTE(SUBSTITUTE(SUBSTITUTE(SUBSTITUTE(LOWER(IF(LEFT(AD56,3)="Box","",TRIM(AD56))),"randomizer","")," ",""),"'","")," ",""),"-","")</f>
        <v/>
      </c>
      <c r="AE57" t="str">
        <f t="shared" ref="AE57" ca="1" si="1953">SUBSTITUTE(SUBSTITUTE(SUBSTITUTE(SUBSTITUTE(SUBSTITUTE(LOWER(IF(LEFT(AE56,3)="Box","",TRIM(AE56))),"randomizer","")," ",""),"'","")," ",""),"-","")</f>
        <v/>
      </c>
      <c r="AF57" t="str">
        <f t="shared" ref="AF57" ca="1" si="1954">SUBSTITUTE(SUBSTITUTE(SUBSTITUTE(SUBSTITUTE(SUBSTITUTE(LOWER(IF(LEFT(AF56,3)="Box","",TRIM(AF56))),"randomizer","")," ",""),"'","")," ",""),"-","")</f>
        <v/>
      </c>
      <c r="AG57" t="str">
        <f t="shared" ref="AG57" ca="1" si="1955">SUBSTITUTE(SUBSTITUTE(SUBSTITUTE(SUBSTITUTE(SUBSTITUTE(LOWER(IF(LEFT(AG56,3)="Box","",TRIM(AG56))),"randomizer","")," ",""),"'","")," ",""),"-","")</f>
        <v/>
      </c>
      <c r="AH57" t="str">
        <f t="shared" ref="AH57" ca="1" si="1956">SUBSTITUTE(SUBSTITUTE(SUBSTITUTE(SUBSTITUTE(SUBSTITUTE(LOWER(IF(LEFT(AH56,3)="Box","",TRIM(AH56))),"randomizer","")," ",""),"'","")," ",""),"-","")</f>
        <v/>
      </c>
      <c r="AI57" t="str">
        <f t="shared" ref="AI57" ca="1" si="1957">SUBSTITUTE(SUBSTITUTE(SUBSTITUTE(SUBSTITUTE(SUBSTITUTE(LOWER(IF(LEFT(AI56,3)="Box","",TRIM(AI56))),"randomizer","")," ",""),"'","")," ",""),"-","")</f>
        <v/>
      </c>
      <c r="AJ57" t="str">
        <f t="shared" ref="AJ57" ca="1" si="1958">SUBSTITUTE(SUBSTITUTE(SUBSTITUTE(SUBSTITUTE(SUBSTITUTE(LOWER(IF(LEFT(AJ56,3)="Box","",TRIM(AJ56))),"randomizer","")," ",""),"'","")," ",""),"-","")</f>
        <v/>
      </c>
      <c r="AK57" t="str">
        <f t="shared" ref="AK57" ca="1" si="1959">SUBSTITUTE(SUBSTITUTE(SUBSTITUTE(SUBSTITUTE(SUBSTITUTE(LOWER(IF(LEFT(AK56,3)="Box","",TRIM(AK56))),"randomizer","")," ",""),"'","")," ",""),"-","")</f>
        <v/>
      </c>
      <c r="AL57" t="str">
        <f t="shared" ref="AL57" ca="1" si="1960">SUBSTITUTE(SUBSTITUTE(SUBSTITUTE(SUBSTITUTE(SUBSTITUTE(LOWER(IF(LEFT(AL56,3)="Box","",TRIM(AL56))),"randomizer","")," ",""),"'","")," ",""),"-","")</f>
        <v/>
      </c>
      <c r="AM57" t="str">
        <f t="shared" ref="AM57" ca="1" si="1961">SUBSTITUTE(SUBSTITUTE(SUBSTITUTE(SUBSTITUTE(SUBSTITUTE(LOWER(IF(LEFT(AM56,3)="Box","",TRIM(AM56))),"randomizer","")," ",""),"'","")," ",""),"-","")</f>
        <v/>
      </c>
      <c r="AN57" t="str">
        <f t="shared" ref="AN57" ca="1" si="1962">SUBSTITUTE(SUBSTITUTE(SUBSTITUTE(SUBSTITUTE(SUBSTITUTE(LOWER(IF(LEFT(AN56,3)="Box","",TRIM(AN56))),"randomizer","")," ",""),"'","")," ",""),"-","")</f>
        <v/>
      </c>
      <c r="AO57" t="str">
        <f t="shared" ref="AO57" ca="1" si="1963">SUBSTITUTE(SUBSTITUTE(SUBSTITUTE(SUBSTITUTE(SUBSTITUTE(LOWER(IF(LEFT(AO56,3)="Box","",TRIM(AO56))),"randomizer","")," ",""),"'","")," ",""),"-","")</f>
        <v/>
      </c>
      <c r="AP57" t="str">
        <f t="shared" ref="AP57" ca="1" si="1964">SUBSTITUTE(SUBSTITUTE(SUBSTITUTE(SUBSTITUTE(SUBSTITUTE(LOWER(IF(LEFT(AP56,3)="Box","",TRIM(AP56))),"randomizer","")," ",""),"'","")," ",""),"-","")</f>
        <v/>
      </c>
      <c r="AQ57" t="str">
        <f t="shared" ref="AQ57" ca="1" si="1965">SUBSTITUTE(SUBSTITUTE(SUBSTITUTE(SUBSTITUTE(SUBSTITUTE(LOWER(IF(LEFT(AQ56,3)="Box","",TRIM(AQ56))),"randomizer","")," ",""),"'","")," ",""),"-","")</f>
        <v/>
      </c>
      <c r="AR57" t="str">
        <f t="shared" ref="AR57" ca="1" si="1966">SUBSTITUTE(SUBSTITUTE(SUBSTITUTE(SUBSTITUTE(SUBSTITUTE(LOWER(IF(LEFT(AR56,3)="Box","",TRIM(AR56))),"randomizer","")," ",""),"'","")," ",""),"-","")</f>
        <v/>
      </c>
      <c r="AS57" t="str">
        <f t="shared" ref="AS57" ca="1" si="1967">SUBSTITUTE(SUBSTITUTE(SUBSTITUTE(SUBSTITUTE(SUBSTITUTE(LOWER(IF(LEFT(AS56,3)="Box","",TRIM(AS56))),"randomizer","")," ",""),"'","")," ",""),"-","")</f>
        <v/>
      </c>
      <c r="AT57" t="str">
        <f t="shared" ref="AT57" ca="1" si="1968">SUBSTITUTE(SUBSTITUTE(SUBSTITUTE(SUBSTITUTE(SUBSTITUTE(LOWER(IF(LEFT(AT56,3)="Box","",TRIM(AT56))),"randomizer","")," ",""),"'","")," ",""),"-","")</f>
        <v/>
      </c>
      <c r="AU57" t="str">
        <f t="shared" ref="AU57" ca="1" si="1969">SUBSTITUTE(SUBSTITUTE(SUBSTITUTE(SUBSTITUTE(SUBSTITUTE(LOWER(IF(LEFT(AU56,3)="Box","",TRIM(AU56))),"randomizer","")," ",""),"'","")," ",""),"-","")</f>
        <v/>
      </c>
      <c r="AV57" t="str">
        <f t="shared" ref="AV57" ca="1" si="1970">SUBSTITUTE(SUBSTITUTE(SUBSTITUTE(SUBSTITUTE(SUBSTITUTE(LOWER(IF(LEFT(AV56,3)="Box","",TRIM(AV56))),"randomizer","")," ",""),"'","")," ",""),"-","")</f>
        <v/>
      </c>
      <c r="AW57" t="str">
        <f t="shared" ref="AW57" ca="1" si="1971">SUBSTITUTE(SUBSTITUTE(SUBSTITUTE(SUBSTITUTE(SUBSTITUTE(LOWER(IF(LEFT(AW56,3)="Box","",TRIM(AW56))),"randomizer","")," ",""),"'","")," ",""),"-","")</f>
        <v/>
      </c>
      <c r="AX57" t="str">
        <f t="shared" ref="AX57" ca="1" si="1972">SUBSTITUTE(SUBSTITUTE(SUBSTITUTE(SUBSTITUTE(SUBSTITUTE(LOWER(IF(LEFT(AX56,3)="Box","",TRIM(AX56))),"randomizer","")," ",""),"'","")," ",""),"-","")</f>
        <v/>
      </c>
      <c r="AY57" t="str">
        <f t="shared" ref="AY57" ca="1" si="1973">SUBSTITUTE(SUBSTITUTE(SUBSTITUTE(SUBSTITUTE(SUBSTITUTE(LOWER(IF(LEFT(AY56,3)="Box","",TRIM(AY56))),"randomizer","")," ",""),"'","")," ",""),"-","")</f>
        <v/>
      </c>
      <c r="AZ57" t="str">
        <f t="shared" ref="AZ57" ca="1" si="1974">SUBSTITUTE(SUBSTITUTE(SUBSTITUTE(SUBSTITUTE(SUBSTITUTE(LOWER(IF(LEFT(AZ56,3)="Box","",TRIM(AZ56))),"randomizer","")," ",""),"'","")," ",""),"-","")</f>
        <v/>
      </c>
      <c r="BA57" t="str">
        <f t="shared" ref="BA57" ca="1" si="1975">SUBSTITUTE(SUBSTITUTE(SUBSTITUTE(SUBSTITUTE(SUBSTITUTE(LOWER(IF(LEFT(BA56,3)="Box","",TRIM(BA56))),"randomizer","")," ",""),"'","")," ",""),"-","")</f>
        <v/>
      </c>
      <c r="BB57" t="str">
        <f t="shared" ref="BB57" ca="1" si="1976">SUBSTITUTE(SUBSTITUTE(SUBSTITUTE(SUBSTITUTE(SUBSTITUTE(LOWER(IF(LEFT(BB56,3)="Box","",TRIM(BB56))),"randomizer","")," ",""),"'","")," ",""),"-","")</f>
        <v/>
      </c>
      <c r="BC57" t="str">
        <f t="shared" ref="BC57" ca="1" si="1977">SUBSTITUTE(SUBSTITUTE(SUBSTITUTE(SUBSTITUTE(SUBSTITUTE(LOWER(IF(LEFT(BC56,3)="Box","",TRIM(BC56))),"randomizer","")," ",""),"'","")," ",""),"-","")</f>
        <v/>
      </c>
      <c r="BD57" t="str">
        <f t="shared" ref="BD57" ca="1" si="1978">SUBSTITUTE(SUBSTITUTE(SUBSTITUTE(SUBSTITUTE(SUBSTITUTE(LOWER(IF(LEFT(BD56,3)="Box","",TRIM(BD56))),"randomizer","")," ",""),"'","")," ",""),"-","")</f>
        <v/>
      </c>
      <c r="BE57" t="str">
        <f t="shared" ref="BE57" ca="1" si="1979">SUBSTITUTE(SUBSTITUTE(SUBSTITUTE(SUBSTITUTE(SUBSTITUTE(LOWER(IF(LEFT(BE56,3)="Box","",TRIM(BE56))),"randomizer","")," ",""),"'","")," ",""),"-","")</f>
        <v/>
      </c>
      <c r="BF57" t="str">
        <f t="shared" ref="BF57" ca="1" si="1980">SUBSTITUTE(SUBSTITUTE(SUBSTITUTE(SUBSTITUTE(SUBSTITUTE(LOWER(IF(LEFT(BF56,3)="Box","",TRIM(BF56))),"randomizer","")," ",""),"'","")," ",""),"-","")</f>
        <v/>
      </c>
      <c r="BG57" t="str">
        <f t="shared" ref="BG57" ca="1" si="1981">SUBSTITUTE(SUBSTITUTE(SUBSTITUTE(SUBSTITUTE(SUBSTITUTE(LOWER(IF(LEFT(BG56,3)="Box","",TRIM(BG56))),"randomizer","")," ",""),"'","")," ",""),"-","")</f>
        <v/>
      </c>
      <c r="BH57" t="str">
        <f t="shared" ref="BH57" ca="1" si="1982">SUBSTITUTE(SUBSTITUTE(SUBSTITUTE(SUBSTITUTE(SUBSTITUTE(LOWER(IF(LEFT(BH56,3)="Box","",TRIM(BH56))),"randomizer","")," ",""),"'","")," ",""),"-","")</f>
        <v/>
      </c>
      <c r="BI57" t="str">
        <f t="shared" ref="BI57" ca="1" si="1983">SUBSTITUTE(SUBSTITUTE(SUBSTITUTE(SUBSTITUTE(SUBSTITUTE(LOWER(IF(LEFT(BI56,3)="Box","",TRIM(BI56))),"randomizer","")," ",""),"'","")," ",""),"-","")</f>
        <v/>
      </c>
      <c r="BJ57" t="str">
        <f t="shared" ref="BJ57" ca="1" si="1984">SUBSTITUTE(SUBSTITUTE(SUBSTITUTE(SUBSTITUTE(SUBSTITUTE(LOWER(IF(LEFT(BJ56,3)="Box","",TRIM(BJ56))),"randomizer","")," ",""),"'","")," ",""),"-","")</f>
        <v/>
      </c>
      <c r="BK57" t="str">
        <f t="shared" ref="BK57" ca="1" si="1985">SUBSTITUTE(SUBSTITUTE(SUBSTITUTE(SUBSTITUTE(SUBSTITUTE(LOWER(IF(LEFT(BK56,3)="Box","",TRIM(BK56))),"randomizer","")," ",""),"'","")," ",""),"-","")</f>
        <v/>
      </c>
      <c r="BL57" t="str">
        <f t="shared" ref="BL57" ca="1" si="1986">SUBSTITUTE(SUBSTITUTE(SUBSTITUTE(SUBSTITUTE(SUBSTITUTE(LOWER(IF(LEFT(BL56,3)="Box","",TRIM(BL56))),"randomizer","")," ",""),"'","")," ",""),"-","")</f>
        <v/>
      </c>
      <c r="BM57" t="str">
        <f t="shared" ref="BM57" ca="1" si="1987">SUBSTITUTE(SUBSTITUTE(SUBSTITUTE(SUBSTITUTE(SUBSTITUTE(LOWER(IF(LEFT(BM56,3)="Box","",TRIM(BM56))),"randomizer","")," ",""),"'","")," ",""),"-","")</f>
        <v/>
      </c>
      <c r="BN57" t="str">
        <f t="shared" ref="BN57" ca="1" si="1988">SUBSTITUTE(SUBSTITUTE(SUBSTITUTE(SUBSTITUTE(SUBSTITUTE(LOWER(IF(LEFT(BN56,3)="Box","",TRIM(BN56))),"randomizer","")," ",""),"'","")," ",""),"-","")</f>
        <v/>
      </c>
      <c r="BO57" t="str">
        <f t="shared" ref="BO57" ca="1" si="1989">SUBSTITUTE(SUBSTITUTE(SUBSTITUTE(SUBSTITUTE(SUBSTITUTE(LOWER(IF(LEFT(BO56,3)="Box","",TRIM(BO56))),"randomizer","")," ",""),"'","")," ",""),"-","")</f>
        <v/>
      </c>
      <c r="BP57" t="str">
        <f t="shared" ref="BP57" ca="1" si="1990">SUBSTITUTE(SUBSTITUTE(SUBSTITUTE(SUBSTITUTE(SUBSTITUTE(LOWER(IF(LEFT(BP56,3)="Box","",TRIM(BP56))),"randomizer","")," ",""),"'","")," ",""),"-","")</f>
        <v/>
      </c>
      <c r="BQ57" t="str">
        <f t="shared" ref="BQ57" ca="1" si="1991">SUBSTITUTE(SUBSTITUTE(SUBSTITUTE(SUBSTITUTE(SUBSTITUTE(LOWER(IF(LEFT(BQ56,3)="Box","",TRIM(BQ56))),"randomizer","")," ",""),"'","")," ",""),"-","")</f>
        <v/>
      </c>
      <c r="BR57" t="str">
        <f t="shared" ref="BR57" ca="1" si="1992">SUBSTITUTE(SUBSTITUTE(SUBSTITUTE(SUBSTITUTE(SUBSTITUTE(LOWER(IF(LEFT(BR56,3)="Box","",TRIM(BR56))),"randomizer","")," ",""),"'","")," ",""),"-","")</f>
        <v/>
      </c>
      <c r="BS57" t="str">
        <f t="shared" ref="BS57" ca="1" si="1993">SUBSTITUTE(SUBSTITUTE(SUBSTITUTE(SUBSTITUTE(SUBSTITUTE(LOWER(IF(LEFT(BS56,3)="Box","",TRIM(BS56))),"randomizer","")," ",""),"'","")," ",""),"-","")</f>
        <v/>
      </c>
      <c r="BT57" t="str">
        <f t="shared" ref="BT57" ca="1" si="1994">SUBSTITUTE(SUBSTITUTE(SUBSTITUTE(SUBSTITUTE(SUBSTITUTE(LOWER(IF(LEFT(BT56,3)="Box","",TRIM(BT56))),"randomizer","")," ",""),"'","")," ",""),"-","")</f>
        <v/>
      </c>
      <c r="BU57" t="str">
        <f t="shared" ref="BU57" ca="1" si="1995">SUBSTITUTE(SUBSTITUTE(SUBSTITUTE(SUBSTITUTE(SUBSTITUTE(LOWER(IF(LEFT(BU56,3)="Box","",TRIM(BU56))),"randomizer","")," ",""),"'","")," ",""),"-","")</f>
        <v/>
      </c>
      <c r="BV57" t="str">
        <f t="shared" ref="BV57" ca="1" si="1996">SUBSTITUTE(SUBSTITUTE(SUBSTITUTE(SUBSTITUTE(SUBSTITUTE(LOWER(IF(LEFT(BV56,3)="Box","",TRIM(BV56))),"randomizer","")," ",""),"'","")," ",""),"-","")</f>
        <v/>
      </c>
      <c r="BW57" t="str">
        <f t="shared" ref="BW57" ca="1" si="1997">SUBSTITUTE(SUBSTITUTE(SUBSTITUTE(SUBSTITUTE(SUBSTITUTE(LOWER(IF(LEFT(BW56,3)="Box","",TRIM(BW56))),"randomizer","")," ",""),"'","")," ",""),"-","")</f>
        <v/>
      </c>
      <c r="BX57" t="str">
        <f t="shared" ref="BX57" ca="1" si="1998">SUBSTITUTE(SUBSTITUTE(SUBSTITUTE(SUBSTITUTE(SUBSTITUTE(LOWER(IF(LEFT(BX56,3)="Box","",TRIM(BX56))),"randomizer","")," ",""),"'","")," ",""),"-","")</f>
        <v/>
      </c>
      <c r="BY57" t="str">
        <f t="shared" ref="BY57" ca="1" si="1999">SUBSTITUTE(SUBSTITUTE(SUBSTITUTE(SUBSTITUTE(SUBSTITUTE(LOWER(IF(LEFT(BY56,3)="Box","",TRIM(BY56))),"randomizer","")," ",""),"'","")," ",""),"-","")</f>
        <v/>
      </c>
      <c r="BZ57" t="str">
        <f t="shared" ref="BZ57" ca="1" si="2000">SUBSTITUTE(SUBSTITUTE(SUBSTITUTE(SUBSTITUTE(SUBSTITUTE(LOWER(IF(LEFT(BZ56,3)="Box","",TRIM(BZ56))),"randomizer","")," ",""),"'","")," ",""),"-","")</f>
        <v/>
      </c>
    </row>
    <row r="58" spans="3:78" x14ac:dyDescent="0.25">
      <c r="C58">
        <f t="shared" si="0"/>
        <v>1</v>
      </c>
      <c r="E58" t="str">
        <f ca="1">OFFSET($G$179,SUM(C$2:C58)-1,0)</f>
        <v>Jason Snair</v>
      </c>
      <c r="F58" t="str">
        <f ca="1">IF(OFFSET($G$179,SUM($C$2:$C58)-1,COLUMNS($E58:F58)+1)=0,"",OFFSET($G$179,SUM($C$2:$C58)-1,COLUMNS($E58:F58)+1))</f>
        <v>Bank</v>
      </c>
      <c r="G58" t="str">
        <f ca="1">IF(OFFSET($G$179,SUM($C$2:$C58)-1,COLUMNS($E58:G58)+1)=0,"",OFFSET($G$179,SUM($C$2:$C58)-1,COLUMNS($E58:G58)+1))</f>
        <v/>
      </c>
      <c r="H58" t="str">
        <f ca="1">IF(OFFSET($G$179,SUM($C$2:$C58)-1,COLUMNS($E58:H58)+1)=0,"",OFFSET($G$179,SUM($C$2:$C58)-1,COLUMNS($E58:H58)+1))</f>
        <v/>
      </c>
      <c r="I58" t="str">
        <f ca="1">IF(OFFSET($G$179,SUM($C$2:$C58)-1,COLUMNS($E58:I58)+1)=0,"",OFFSET($G$179,SUM($C$2:$C58)-1,COLUMNS($E58:I58)+1))</f>
        <v/>
      </c>
      <c r="J58" t="str">
        <f ca="1">IF(OFFSET($G$179,SUM($C$2:$C58)-1,COLUMNS($E58:J58)+1)=0,"",OFFSET($G$179,SUM($C$2:$C58)-1,COLUMNS($E58:J58)+1))</f>
        <v/>
      </c>
      <c r="K58" t="str">
        <f ca="1">IF(OFFSET($G$179,SUM($C$2:$C58)-1,COLUMNS($E58:K58)+1)=0,"",OFFSET($G$179,SUM($C$2:$C58)-1,COLUMNS($E58:K58)+1))</f>
        <v/>
      </c>
      <c r="L58" t="str">
        <f ca="1">IF(OFFSET($G$179,SUM($C$2:$C58)-1,COLUMNS($E58:L58)+1)=0,"",OFFSET($G$179,SUM($C$2:$C58)-1,COLUMNS($E58:L58)+1))</f>
        <v/>
      </c>
      <c r="M58" t="str">
        <f ca="1">IF(OFFSET($G$179,SUM($C$2:$C58)-1,COLUMNS($E58:M58)+1)=0,"",OFFSET($G$179,SUM($C$2:$C58)-1,COLUMNS($E58:M58)+1))</f>
        <v/>
      </c>
      <c r="N58" t="str">
        <f ca="1">IF(OFFSET($G$179,SUM($C$2:$C58)-1,COLUMNS($E58:N58)+1)=0,"",OFFSET($G$179,SUM($C$2:$C58)-1,COLUMNS($E58:N58)+1))</f>
        <v/>
      </c>
      <c r="O58" t="str">
        <f ca="1">IF(OFFSET($G$179,SUM($C$2:$C58)-1,COLUMNS($E58:O58)+1)=0,"",OFFSET($G$179,SUM($C$2:$C58)-1,COLUMNS($E58:O58)+1))</f>
        <v/>
      </c>
      <c r="P58" t="str">
        <f ca="1">IF(OFFSET($G$179,SUM($C$2:$C58)-1,COLUMNS($E58:P58)+1)=0,"",OFFSET($G$179,SUM($C$2:$C58)-1,COLUMNS($E58:P58)+1))</f>
        <v/>
      </c>
      <c r="Q58" t="str">
        <f ca="1">IF(OFFSET($G$179,SUM($C$2:$C58)-1,COLUMNS($E58:Q58)+1)=0,"",OFFSET($G$179,SUM($C$2:$C58)-1,COLUMNS($E58:Q58)+1))</f>
        <v/>
      </c>
      <c r="R58" t="str">
        <f ca="1">IF(OFFSET($G$179,SUM($C$2:$C58)-1,COLUMNS($E58:R58)+1)=0,"",OFFSET($G$179,SUM($C$2:$C58)-1,COLUMNS($E58:R58)+1))</f>
        <v/>
      </c>
      <c r="S58" t="str">
        <f ca="1">IF(OFFSET($G$179,SUM($C$2:$C58)-1,COLUMNS($E58:S58)+1)=0,"",OFFSET($G$179,SUM($C$2:$C58)-1,COLUMNS($E58:S58)+1))</f>
        <v/>
      </c>
      <c r="T58" t="str">
        <f ca="1">IF(OFFSET($G$179,SUM($C$2:$C58)-1,COLUMNS($E58:T58)+1)=0,"",OFFSET($G$179,SUM($C$2:$C58)-1,COLUMNS($E58:T58)+1))</f>
        <v/>
      </c>
      <c r="U58" t="str">
        <f ca="1">IF(OFFSET($G$179,SUM($C$2:$C58)-1,COLUMNS($E58:U58)+1)=0,"",OFFSET($G$179,SUM($C$2:$C58)-1,COLUMNS($E58:U58)+1))</f>
        <v/>
      </c>
      <c r="V58" t="str">
        <f ca="1">IF(OFFSET($G$179,SUM($C$2:$C58)-1,COLUMNS($E58:V58)+1)=0,"",OFFSET($G$179,SUM($C$2:$C58)-1,COLUMNS($E58:V58)+1))</f>
        <v/>
      </c>
      <c r="W58" t="str">
        <f ca="1">IF(OFFSET($G$179,SUM($C$2:$C58)-1,COLUMNS($E58:W58)+1)=0,"",OFFSET($G$179,SUM($C$2:$C58)-1,COLUMNS($E58:W58)+1))</f>
        <v/>
      </c>
      <c r="X58" t="str">
        <f ca="1">IF(OFFSET($G$179,SUM($C$2:$C58)-1,COLUMNS($E58:X58)+1)=0,"",OFFSET($G$179,SUM($C$2:$C58)-1,COLUMNS($E58:X58)+1))</f>
        <v/>
      </c>
      <c r="Y58" t="str">
        <f ca="1">IF(OFFSET($G$179,SUM($C$2:$C58)-1,COLUMNS($E58:Y58)+1)=0,"",OFFSET($G$179,SUM($C$2:$C58)-1,COLUMNS($E58:Y58)+1))</f>
        <v/>
      </c>
      <c r="Z58" t="str">
        <f ca="1">IF(OFFSET($G$179,SUM($C$2:$C58)-1,COLUMNS($E58:Z58)+1)=0,"",OFFSET($G$179,SUM($C$2:$C58)-1,COLUMNS($E58:Z58)+1))</f>
        <v/>
      </c>
      <c r="AA58" t="str">
        <f ca="1">IF(OFFSET($G$179,SUM($C$2:$C58)-1,COLUMNS($E58:AA58)+1)=0,"",OFFSET($G$179,SUM($C$2:$C58)-1,COLUMNS($E58:AA58)+1))</f>
        <v/>
      </c>
      <c r="AB58" t="str">
        <f ca="1">IF(OFFSET($G$179,SUM($C$2:$C58)-1,COLUMNS($E58:AB58)+1)=0,"",OFFSET($G$179,SUM($C$2:$C58)-1,COLUMNS($E58:AB58)+1))</f>
        <v/>
      </c>
      <c r="AC58" t="str">
        <f ca="1">IF(OFFSET($G$179,SUM($C$2:$C58)-1,COLUMNS($E58:AC58)+1)=0,"",OFFSET($G$179,SUM($C$2:$C58)-1,COLUMNS($E58:AC58)+1))</f>
        <v/>
      </c>
      <c r="AD58" t="str">
        <f ca="1">IF(OFFSET($G$179,SUM($C$2:$C58)-1,COLUMNS($E58:AD58)+1)=0,"",OFFSET($G$179,SUM($C$2:$C58)-1,COLUMNS($E58:AD58)+1))</f>
        <v/>
      </c>
      <c r="AE58" t="str">
        <f ca="1">IF(OFFSET($G$179,SUM($C$2:$C58)-1,COLUMNS($E58:AE58)+1)=0,"",OFFSET($G$179,SUM($C$2:$C58)-1,COLUMNS($E58:AE58)+1))</f>
        <v/>
      </c>
      <c r="AF58" t="str">
        <f ca="1">IF(OFFSET($G$179,SUM($C$2:$C58)-1,COLUMNS($E58:AF58)+1)=0,"",OFFSET($G$179,SUM($C$2:$C58)-1,COLUMNS($E58:AF58)+1))</f>
        <v/>
      </c>
      <c r="AG58" t="str">
        <f ca="1">IF(OFFSET($G$179,SUM($C$2:$C58)-1,COLUMNS($E58:AG58)+1)=0,"",OFFSET($G$179,SUM($C$2:$C58)-1,COLUMNS($E58:AG58)+1))</f>
        <v/>
      </c>
      <c r="AH58" t="str">
        <f ca="1">IF(OFFSET($G$179,SUM($C$2:$C58)-1,COLUMNS($E58:AH58)+1)=0,"",OFFSET($G$179,SUM($C$2:$C58)-1,COLUMNS($E58:AH58)+1))</f>
        <v/>
      </c>
      <c r="AI58" t="str">
        <f ca="1">IF(OFFSET($G$179,SUM($C$2:$C58)-1,COLUMNS($E58:AI58)+1)=0,"",OFFSET($G$179,SUM($C$2:$C58)-1,COLUMNS($E58:AI58)+1))</f>
        <v/>
      </c>
      <c r="AJ58" t="str">
        <f ca="1">IF(OFFSET($G$179,SUM($C$2:$C58)-1,COLUMNS($E58:AJ58)+1)=0,"",OFFSET($G$179,SUM($C$2:$C58)-1,COLUMNS($E58:AJ58)+1))</f>
        <v/>
      </c>
      <c r="AK58" t="str">
        <f ca="1">IF(OFFSET($G$179,SUM($C$2:$C58)-1,COLUMNS($E58:AK58)+1)=0,"",OFFSET($G$179,SUM($C$2:$C58)-1,COLUMNS($E58:AK58)+1))</f>
        <v/>
      </c>
      <c r="AL58" t="str">
        <f ca="1">IF(OFFSET($G$179,SUM($C$2:$C58)-1,COLUMNS($E58:AL58)+1)=0,"",OFFSET($G$179,SUM($C$2:$C58)-1,COLUMNS($E58:AL58)+1))</f>
        <v/>
      </c>
      <c r="AM58" t="str">
        <f ca="1">IF(OFFSET($G$179,SUM($C$2:$C58)-1,COLUMNS($E58:AM58)+1)=0,"",OFFSET($G$179,SUM($C$2:$C58)-1,COLUMNS($E58:AM58)+1))</f>
        <v/>
      </c>
      <c r="AN58" t="str">
        <f ca="1">IF(OFFSET($G$179,SUM($C$2:$C58)-1,COLUMNS($E58:AN58)+1)=0,"",OFFSET($G$179,SUM($C$2:$C58)-1,COLUMNS($E58:AN58)+1))</f>
        <v/>
      </c>
      <c r="AO58" t="str">
        <f ca="1">IF(OFFSET($G$179,SUM($C$2:$C58)-1,COLUMNS($E58:AO58)+1)=0,"",OFFSET($G$179,SUM($C$2:$C58)-1,COLUMNS($E58:AO58)+1))</f>
        <v/>
      </c>
      <c r="AP58" t="str">
        <f ca="1">IF(OFFSET($G$179,SUM($C$2:$C58)-1,COLUMNS($E58:AP58)+1)=0,"",OFFSET($G$179,SUM($C$2:$C58)-1,COLUMNS($E58:AP58)+1))</f>
        <v/>
      </c>
      <c r="AQ58" t="str">
        <f ca="1">IF(OFFSET($G$179,SUM($C$2:$C58)-1,COLUMNS($E58:AQ58)+1)=0,"",OFFSET($G$179,SUM($C$2:$C58)-1,COLUMNS($E58:AQ58)+1))</f>
        <v/>
      </c>
      <c r="AR58" t="str">
        <f ca="1">IF(OFFSET($G$179,SUM($C$2:$C58)-1,COLUMNS($E58:AR58)+1)=0,"",OFFSET($G$179,SUM($C$2:$C58)-1,COLUMNS($E58:AR58)+1))</f>
        <v/>
      </c>
      <c r="AS58" t="str">
        <f ca="1">IF(OFFSET($G$179,SUM($C$2:$C58)-1,COLUMNS($E58:AS58)+1)=0,"",OFFSET($G$179,SUM($C$2:$C58)-1,COLUMNS($E58:AS58)+1))</f>
        <v/>
      </c>
      <c r="AT58" t="str">
        <f ca="1">IF(OFFSET($G$179,SUM($C$2:$C58)-1,COLUMNS($E58:AT58)+1)=0,"",OFFSET($G$179,SUM($C$2:$C58)-1,COLUMNS($E58:AT58)+1))</f>
        <v/>
      </c>
      <c r="AU58" t="str">
        <f ca="1">IF(OFFSET($G$179,SUM($C$2:$C58)-1,COLUMNS($E58:AU58)+1)=0,"",OFFSET($G$179,SUM($C$2:$C58)-1,COLUMNS($E58:AU58)+1))</f>
        <v/>
      </c>
      <c r="AV58" t="str">
        <f ca="1">IF(OFFSET($G$179,SUM($C$2:$C58)-1,COLUMNS($E58:AV58)+1)=0,"",OFFSET($G$179,SUM($C$2:$C58)-1,COLUMNS($E58:AV58)+1))</f>
        <v/>
      </c>
      <c r="AW58" t="str">
        <f ca="1">IF(OFFSET($G$179,SUM($C$2:$C58)-1,COLUMNS($E58:AW58)+1)=0,"",OFFSET($G$179,SUM($C$2:$C58)-1,COLUMNS($E58:AW58)+1))</f>
        <v/>
      </c>
      <c r="AX58" t="str">
        <f ca="1">IF(OFFSET($G$179,SUM($C$2:$C58)-1,COLUMNS($E58:AX58)+1)=0,"",OFFSET($G$179,SUM($C$2:$C58)-1,COLUMNS($E58:AX58)+1))</f>
        <v/>
      </c>
      <c r="AY58" t="str">
        <f ca="1">IF(OFFSET($G$179,SUM($C$2:$C58)-1,COLUMNS($E58:AY58)+1)=0,"",OFFSET($G$179,SUM($C$2:$C58)-1,COLUMNS($E58:AY58)+1))</f>
        <v/>
      </c>
      <c r="AZ58" t="str">
        <f ca="1">IF(OFFSET($G$179,SUM($C$2:$C58)-1,COLUMNS($E58:AZ58)+1)=0,"",OFFSET($G$179,SUM($C$2:$C58)-1,COLUMNS($E58:AZ58)+1))</f>
        <v/>
      </c>
      <c r="BA58" t="str">
        <f ca="1">IF(OFFSET($G$179,SUM($C$2:$C58)-1,COLUMNS($E58:BA58)+1)=0,"",OFFSET($G$179,SUM($C$2:$C58)-1,COLUMNS($E58:BA58)+1))</f>
        <v/>
      </c>
      <c r="BB58" t="str">
        <f ca="1">IF(OFFSET($G$179,SUM($C$2:$C58)-1,COLUMNS($E58:BB58)+1)=0,"",OFFSET($G$179,SUM($C$2:$C58)-1,COLUMNS($E58:BB58)+1))</f>
        <v/>
      </c>
      <c r="BC58" t="str">
        <f ca="1">IF(OFFSET($G$179,SUM($C$2:$C58)-1,COLUMNS($E58:BC58)+1)=0,"",OFFSET($G$179,SUM($C$2:$C58)-1,COLUMNS($E58:BC58)+1))</f>
        <v/>
      </c>
      <c r="BD58" t="str">
        <f ca="1">IF(OFFSET($G$179,SUM($C$2:$C58)-1,COLUMNS($E58:BD58)+1)=0,"",OFFSET($G$179,SUM($C$2:$C58)-1,COLUMNS($E58:BD58)+1))</f>
        <v/>
      </c>
      <c r="BE58" t="str">
        <f ca="1">IF(OFFSET($G$179,SUM($C$2:$C58)-1,COLUMNS($E58:BE58)+1)=0,"",OFFSET($G$179,SUM($C$2:$C58)-1,COLUMNS($E58:BE58)+1))</f>
        <v/>
      </c>
      <c r="BF58" t="str">
        <f ca="1">IF(OFFSET($G$179,SUM($C$2:$C58)-1,COLUMNS($E58:BF58)+1)=0,"",OFFSET($G$179,SUM($C$2:$C58)-1,COLUMNS($E58:BF58)+1))</f>
        <v/>
      </c>
      <c r="BG58" t="str">
        <f ca="1">IF(OFFSET($G$179,SUM($C$2:$C58)-1,COLUMNS($E58:BG58)+1)=0,"",OFFSET($G$179,SUM($C$2:$C58)-1,COLUMNS($E58:BG58)+1))</f>
        <v/>
      </c>
      <c r="BH58" t="str">
        <f ca="1">IF(OFFSET($G$179,SUM($C$2:$C58)-1,COLUMNS($E58:BH58)+1)=0,"",OFFSET($G$179,SUM($C$2:$C58)-1,COLUMNS($E58:BH58)+1))</f>
        <v/>
      </c>
      <c r="BI58" t="str">
        <f ca="1">IF(OFFSET($G$179,SUM($C$2:$C58)-1,COLUMNS($E58:BI58)+1)=0,"",OFFSET($G$179,SUM($C$2:$C58)-1,COLUMNS($E58:BI58)+1))</f>
        <v/>
      </c>
      <c r="BJ58" t="str">
        <f ca="1">IF(OFFSET($G$179,SUM($C$2:$C58)-1,COLUMNS($E58:BJ58)+1)=0,"",OFFSET($G$179,SUM($C$2:$C58)-1,COLUMNS($E58:BJ58)+1))</f>
        <v/>
      </c>
      <c r="BK58" t="str">
        <f ca="1">IF(OFFSET($G$179,SUM($C$2:$C58)-1,COLUMNS($E58:BK58)+1)=0,"",OFFSET($G$179,SUM($C$2:$C58)-1,COLUMNS($E58:BK58)+1))</f>
        <v/>
      </c>
      <c r="BL58" t="str">
        <f ca="1">IF(OFFSET($G$179,SUM($C$2:$C58)-1,COLUMNS($E58:BL58)+1)=0,"",OFFSET($G$179,SUM($C$2:$C58)-1,COLUMNS($E58:BL58)+1))</f>
        <v/>
      </c>
      <c r="BM58" t="str">
        <f ca="1">IF(OFFSET($G$179,SUM($C$2:$C58)-1,COLUMNS($E58:BM58)+1)=0,"",OFFSET($G$179,SUM($C$2:$C58)-1,COLUMNS($E58:BM58)+1))</f>
        <v/>
      </c>
      <c r="BN58" t="str">
        <f ca="1">IF(OFFSET($G$179,SUM($C$2:$C58)-1,COLUMNS($E58:BN58)+1)=0,"",OFFSET($G$179,SUM($C$2:$C58)-1,COLUMNS($E58:BN58)+1))</f>
        <v/>
      </c>
      <c r="BO58" t="str">
        <f ca="1">IF(OFFSET($G$179,SUM($C$2:$C58)-1,COLUMNS($E58:BO58)+1)=0,"",OFFSET($G$179,SUM($C$2:$C58)-1,COLUMNS($E58:BO58)+1))</f>
        <v/>
      </c>
      <c r="BP58" t="str">
        <f ca="1">IF(OFFSET($G$179,SUM($C$2:$C58)-1,COLUMNS($E58:BP58)+1)=0,"",OFFSET($G$179,SUM($C$2:$C58)-1,COLUMNS($E58:BP58)+1))</f>
        <v/>
      </c>
      <c r="BQ58" t="str">
        <f ca="1">IF(OFFSET($G$179,SUM($C$2:$C58)-1,COLUMNS($E58:BQ58)+1)=0,"",OFFSET($G$179,SUM($C$2:$C58)-1,COLUMNS($E58:BQ58)+1))</f>
        <v/>
      </c>
      <c r="BR58" t="str">
        <f ca="1">IF(OFFSET($G$179,SUM($C$2:$C58)-1,COLUMNS($E58:BR58)+1)=0,"",OFFSET($G$179,SUM($C$2:$C58)-1,COLUMNS($E58:BR58)+1))</f>
        <v/>
      </c>
      <c r="BS58" t="str">
        <f ca="1">IF(OFFSET($G$179,SUM($C$2:$C58)-1,COLUMNS($E58:BS58)+1)=0,"",OFFSET($G$179,SUM($C$2:$C58)-1,COLUMNS($E58:BS58)+1))</f>
        <v/>
      </c>
      <c r="BT58" t="str">
        <f ca="1">IF(OFFSET($G$179,SUM($C$2:$C58)-1,COLUMNS($E58:BT58)+1)=0,"",OFFSET($G$179,SUM($C$2:$C58)-1,COLUMNS($E58:BT58)+1))</f>
        <v/>
      </c>
      <c r="BU58" t="str">
        <f ca="1">IF(OFFSET($G$179,SUM($C$2:$C58)-1,COLUMNS($E58:BU58)+1)=0,"",OFFSET($G$179,SUM($C$2:$C58)-1,COLUMNS($E58:BU58)+1))</f>
        <v/>
      </c>
      <c r="BV58" t="str">
        <f ca="1">IF(OFFSET($G$179,SUM($C$2:$C58)-1,COLUMNS($E58:BV58)+1)=0,"",OFFSET($G$179,SUM($C$2:$C58)-1,COLUMNS($E58:BV58)+1))</f>
        <v/>
      </c>
      <c r="BW58" t="str">
        <f ca="1">IF(OFFSET($G$179,SUM($C$2:$C58)-1,COLUMNS($E58:BW58)+1)=0,"",OFFSET($G$179,SUM($C$2:$C58)-1,COLUMNS($E58:BW58)+1))</f>
        <v/>
      </c>
      <c r="BX58" t="str">
        <f ca="1">IF(OFFSET($G$179,SUM($C$2:$C58)-1,COLUMNS($E58:BX58)+1)=0,"",OFFSET($G$179,SUM($C$2:$C58)-1,COLUMNS($E58:BX58)+1))</f>
        <v/>
      </c>
      <c r="BY58" t="str">
        <f ca="1">IF(OFFSET($G$179,SUM($C$2:$C58)-1,COLUMNS($E58:BY58)+1)=0,"",OFFSET($G$179,SUM($C$2:$C58)-1,COLUMNS($E58:BY58)+1))</f>
        <v/>
      </c>
      <c r="BZ58" t="str">
        <f ca="1">IF(OFFSET($G$179,SUM($C$2:$C58)-1,COLUMNS($E58:BZ58)+1)=0,"",OFFSET($G$179,SUM($C$2:$C58)-1,COLUMNS($E58:BZ58)+1))</f>
        <v/>
      </c>
    </row>
    <row r="59" spans="3:78" x14ac:dyDescent="0.25">
      <c r="C59">
        <f t="shared" si="0"/>
        <v>0</v>
      </c>
      <c r="E59" t="str">
        <f t="shared" ref="E59" ca="1" si="2001">E58</f>
        <v>Jason Snair</v>
      </c>
      <c r="F59" t="str">
        <f t="shared" ref="F59" ca="1" si="2002">SUBSTITUTE(SUBSTITUTE(SUBSTITUTE(SUBSTITUTE(SUBSTITUTE(LOWER(IF(LEFT(F58,3)="Box","",TRIM(F58))),"randomizer","")," ",""),"'","")," ",""),"-","")</f>
        <v>bank</v>
      </c>
      <c r="G59" t="str">
        <f t="shared" ref="G59" ca="1" si="2003">SUBSTITUTE(SUBSTITUTE(SUBSTITUTE(SUBSTITUTE(SUBSTITUTE(LOWER(IF(LEFT(G58,3)="Box","",TRIM(G58))),"randomizer","")," ",""),"'","")," ",""),"-","")</f>
        <v/>
      </c>
      <c r="H59" t="str">
        <f t="shared" ref="H59" ca="1" si="2004">SUBSTITUTE(SUBSTITUTE(SUBSTITUTE(SUBSTITUTE(SUBSTITUTE(LOWER(IF(LEFT(H58,3)="Box","",TRIM(H58))),"randomizer","")," ",""),"'","")," ",""),"-","")</f>
        <v/>
      </c>
      <c r="I59" t="str">
        <f t="shared" ref="I59" ca="1" si="2005">SUBSTITUTE(SUBSTITUTE(SUBSTITUTE(SUBSTITUTE(SUBSTITUTE(LOWER(IF(LEFT(I58,3)="Box","",TRIM(I58))),"randomizer","")," ",""),"'","")," ",""),"-","")</f>
        <v/>
      </c>
      <c r="J59" t="str">
        <f t="shared" ref="J59" ca="1" si="2006">SUBSTITUTE(SUBSTITUTE(SUBSTITUTE(SUBSTITUTE(SUBSTITUTE(LOWER(IF(LEFT(J58,3)="Box","",TRIM(J58))),"randomizer","")," ",""),"'","")," ",""),"-","")</f>
        <v/>
      </c>
      <c r="K59" t="str">
        <f t="shared" ref="K59" ca="1" si="2007">SUBSTITUTE(SUBSTITUTE(SUBSTITUTE(SUBSTITUTE(SUBSTITUTE(LOWER(IF(LEFT(K58,3)="Box","",TRIM(K58))),"randomizer","")," ",""),"'","")," ",""),"-","")</f>
        <v/>
      </c>
      <c r="L59" t="str">
        <f t="shared" ref="L59" ca="1" si="2008">SUBSTITUTE(SUBSTITUTE(SUBSTITUTE(SUBSTITUTE(SUBSTITUTE(LOWER(IF(LEFT(L58,3)="Box","",TRIM(L58))),"randomizer","")," ",""),"'","")," ",""),"-","")</f>
        <v/>
      </c>
      <c r="M59" t="str">
        <f t="shared" ref="M59" ca="1" si="2009">SUBSTITUTE(SUBSTITUTE(SUBSTITUTE(SUBSTITUTE(SUBSTITUTE(LOWER(IF(LEFT(M58,3)="Box","",TRIM(M58))),"randomizer","")," ",""),"'","")," ",""),"-","")</f>
        <v/>
      </c>
      <c r="N59" t="str">
        <f t="shared" ref="N59" ca="1" si="2010">SUBSTITUTE(SUBSTITUTE(SUBSTITUTE(SUBSTITUTE(SUBSTITUTE(LOWER(IF(LEFT(N58,3)="Box","",TRIM(N58))),"randomizer","")," ",""),"'","")," ",""),"-","")</f>
        <v/>
      </c>
      <c r="O59" t="str">
        <f t="shared" ref="O59" ca="1" si="2011">SUBSTITUTE(SUBSTITUTE(SUBSTITUTE(SUBSTITUTE(SUBSTITUTE(LOWER(IF(LEFT(O58,3)="Box","",TRIM(O58))),"randomizer","")," ",""),"'","")," ",""),"-","")</f>
        <v/>
      </c>
      <c r="P59" t="str">
        <f t="shared" ref="P59" ca="1" si="2012">SUBSTITUTE(SUBSTITUTE(SUBSTITUTE(SUBSTITUTE(SUBSTITUTE(LOWER(IF(LEFT(P58,3)="Box","",TRIM(P58))),"randomizer","")," ",""),"'","")," ",""),"-","")</f>
        <v/>
      </c>
      <c r="Q59" t="str">
        <f t="shared" ref="Q59" ca="1" si="2013">SUBSTITUTE(SUBSTITUTE(SUBSTITUTE(SUBSTITUTE(SUBSTITUTE(LOWER(IF(LEFT(Q58,3)="Box","",TRIM(Q58))),"randomizer","")," ",""),"'","")," ",""),"-","")</f>
        <v/>
      </c>
      <c r="R59" t="str">
        <f t="shared" ref="R59" ca="1" si="2014">SUBSTITUTE(SUBSTITUTE(SUBSTITUTE(SUBSTITUTE(SUBSTITUTE(LOWER(IF(LEFT(R58,3)="Box","",TRIM(R58))),"randomizer","")," ",""),"'","")," ",""),"-","")</f>
        <v/>
      </c>
      <c r="S59" t="str">
        <f t="shared" ref="S59" ca="1" si="2015">SUBSTITUTE(SUBSTITUTE(SUBSTITUTE(SUBSTITUTE(SUBSTITUTE(LOWER(IF(LEFT(S58,3)="Box","",TRIM(S58))),"randomizer","")," ",""),"'","")," ",""),"-","")</f>
        <v/>
      </c>
      <c r="T59" t="str">
        <f t="shared" ref="T59" ca="1" si="2016">SUBSTITUTE(SUBSTITUTE(SUBSTITUTE(SUBSTITUTE(SUBSTITUTE(LOWER(IF(LEFT(T58,3)="Box","",TRIM(T58))),"randomizer","")," ",""),"'","")," ",""),"-","")</f>
        <v/>
      </c>
      <c r="U59" t="str">
        <f t="shared" ref="U59" ca="1" si="2017">SUBSTITUTE(SUBSTITUTE(SUBSTITUTE(SUBSTITUTE(SUBSTITUTE(LOWER(IF(LEFT(U58,3)="Box","",TRIM(U58))),"randomizer","")," ",""),"'","")," ",""),"-","")</f>
        <v/>
      </c>
      <c r="V59" t="str">
        <f t="shared" ref="V59" ca="1" si="2018">SUBSTITUTE(SUBSTITUTE(SUBSTITUTE(SUBSTITUTE(SUBSTITUTE(LOWER(IF(LEFT(V58,3)="Box","",TRIM(V58))),"randomizer","")," ",""),"'","")," ",""),"-","")</f>
        <v/>
      </c>
      <c r="W59" t="str">
        <f t="shared" ref="W59" ca="1" si="2019">SUBSTITUTE(SUBSTITUTE(SUBSTITUTE(SUBSTITUTE(SUBSTITUTE(LOWER(IF(LEFT(W58,3)="Box","",TRIM(W58))),"randomizer","")," ",""),"'","")," ",""),"-","")</f>
        <v/>
      </c>
      <c r="X59" t="str">
        <f t="shared" ref="X59" ca="1" si="2020">SUBSTITUTE(SUBSTITUTE(SUBSTITUTE(SUBSTITUTE(SUBSTITUTE(LOWER(IF(LEFT(X58,3)="Box","",TRIM(X58))),"randomizer","")," ",""),"'","")," ",""),"-","")</f>
        <v/>
      </c>
      <c r="Y59" t="str">
        <f t="shared" ref="Y59" ca="1" si="2021">SUBSTITUTE(SUBSTITUTE(SUBSTITUTE(SUBSTITUTE(SUBSTITUTE(LOWER(IF(LEFT(Y58,3)="Box","",TRIM(Y58))),"randomizer","")," ",""),"'","")," ",""),"-","")</f>
        <v/>
      </c>
      <c r="Z59" t="str">
        <f t="shared" ref="Z59" ca="1" si="2022">SUBSTITUTE(SUBSTITUTE(SUBSTITUTE(SUBSTITUTE(SUBSTITUTE(LOWER(IF(LEFT(Z58,3)="Box","",TRIM(Z58))),"randomizer","")," ",""),"'","")," ",""),"-","")</f>
        <v/>
      </c>
      <c r="AA59" t="str">
        <f t="shared" ref="AA59" ca="1" si="2023">SUBSTITUTE(SUBSTITUTE(SUBSTITUTE(SUBSTITUTE(SUBSTITUTE(LOWER(IF(LEFT(AA58,3)="Box","",TRIM(AA58))),"randomizer","")," ",""),"'","")," ",""),"-","")</f>
        <v/>
      </c>
      <c r="AB59" t="str">
        <f t="shared" ref="AB59" ca="1" si="2024">SUBSTITUTE(SUBSTITUTE(SUBSTITUTE(SUBSTITUTE(SUBSTITUTE(LOWER(IF(LEFT(AB58,3)="Box","",TRIM(AB58))),"randomizer","")," ",""),"'","")," ",""),"-","")</f>
        <v/>
      </c>
      <c r="AC59" t="str">
        <f t="shared" ref="AC59" ca="1" si="2025">SUBSTITUTE(SUBSTITUTE(SUBSTITUTE(SUBSTITUTE(SUBSTITUTE(LOWER(IF(LEFT(AC58,3)="Box","",TRIM(AC58))),"randomizer","")," ",""),"'","")," ",""),"-","")</f>
        <v/>
      </c>
      <c r="AD59" t="str">
        <f t="shared" ref="AD59" ca="1" si="2026">SUBSTITUTE(SUBSTITUTE(SUBSTITUTE(SUBSTITUTE(SUBSTITUTE(LOWER(IF(LEFT(AD58,3)="Box","",TRIM(AD58))),"randomizer","")," ",""),"'","")," ",""),"-","")</f>
        <v/>
      </c>
      <c r="AE59" t="str">
        <f t="shared" ref="AE59" ca="1" si="2027">SUBSTITUTE(SUBSTITUTE(SUBSTITUTE(SUBSTITUTE(SUBSTITUTE(LOWER(IF(LEFT(AE58,3)="Box","",TRIM(AE58))),"randomizer","")," ",""),"'","")," ",""),"-","")</f>
        <v/>
      </c>
      <c r="AF59" t="str">
        <f t="shared" ref="AF59" ca="1" si="2028">SUBSTITUTE(SUBSTITUTE(SUBSTITUTE(SUBSTITUTE(SUBSTITUTE(LOWER(IF(LEFT(AF58,3)="Box","",TRIM(AF58))),"randomizer","")," ",""),"'","")," ",""),"-","")</f>
        <v/>
      </c>
      <c r="AG59" t="str">
        <f t="shared" ref="AG59" ca="1" si="2029">SUBSTITUTE(SUBSTITUTE(SUBSTITUTE(SUBSTITUTE(SUBSTITUTE(LOWER(IF(LEFT(AG58,3)="Box","",TRIM(AG58))),"randomizer","")," ",""),"'","")," ",""),"-","")</f>
        <v/>
      </c>
      <c r="AH59" t="str">
        <f t="shared" ref="AH59" ca="1" si="2030">SUBSTITUTE(SUBSTITUTE(SUBSTITUTE(SUBSTITUTE(SUBSTITUTE(LOWER(IF(LEFT(AH58,3)="Box","",TRIM(AH58))),"randomizer","")," ",""),"'","")," ",""),"-","")</f>
        <v/>
      </c>
      <c r="AI59" t="str">
        <f t="shared" ref="AI59" ca="1" si="2031">SUBSTITUTE(SUBSTITUTE(SUBSTITUTE(SUBSTITUTE(SUBSTITUTE(LOWER(IF(LEFT(AI58,3)="Box","",TRIM(AI58))),"randomizer","")," ",""),"'","")," ",""),"-","")</f>
        <v/>
      </c>
      <c r="AJ59" t="str">
        <f t="shared" ref="AJ59" ca="1" si="2032">SUBSTITUTE(SUBSTITUTE(SUBSTITUTE(SUBSTITUTE(SUBSTITUTE(LOWER(IF(LEFT(AJ58,3)="Box","",TRIM(AJ58))),"randomizer","")," ",""),"'","")," ",""),"-","")</f>
        <v/>
      </c>
      <c r="AK59" t="str">
        <f t="shared" ref="AK59" ca="1" si="2033">SUBSTITUTE(SUBSTITUTE(SUBSTITUTE(SUBSTITUTE(SUBSTITUTE(LOWER(IF(LEFT(AK58,3)="Box","",TRIM(AK58))),"randomizer","")," ",""),"'","")," ",""),"-","")</f>
        <v/>
      </c>
      <c r="AL59" t="str">
        <f t="shared" ref="AL59" ca="1" si="2034">SUBSTITUTE(SUBSTITUTE(SUBSTITUTE(SUBSTITUTE(SUBSTITUTE(LOWER(IF(LEFT(AL58,3)="Box","",TRIM(AL58))),"randomizer","")," ",""),"'","")," ",""),"-","")</f>
        <v/>
      </c>
      <c r="AM59" t="str">
        <f t="shared" ref="AM59" ca="1" si="2035">SUBSTITUTE(SUBSTITUTE(SUBSTITUTE(SUBSTITUTE(SUBSTITUTE(LOWER(IF(LEFT(AM58,3)="Box","",TRIM(AM58))),"randomizer","")," ",""),"'","")," ",""),"-","")</f>
        <v/>
      </c>
      <c r="AN59" t="str">
        <f t="shared" ref="AN59" ca="1" si="2036">SUBSTITUTE(SUBSTITUTE(SUBSTITUTE(SUBSTITUTE(SUBSTITUTE(LOWER(IF(LEFT(AN58,3)="Box","",TRIM(AN58))),"randomizer","")," ",""),"'","")," ",""),"-","")</f>
        <v/>
      </c>
      <c r="AO59" t="str">
        <f t="shared" ref="AO59" ca="1" si="2037">SUBSTITUTE(SUBSTITUTE(SUBSTITUTE(SUBSTITUTE(SUBSTITUTE(LOWER(IF(LEFT(AO58,3)="Box","",TRIM(AO58))),"randomizer","")," ",""),"'","")," ",""),"-","")</f>
        <v/>
      </c>
      <c r="AP59" t="str">
        <f t="shared" ref="AP59" ca="1" si="2038">SUBSTITUTE(SUBSTITUTE(SUBSTITUTE(SUBSTITUTE(SUBSTITUTE(LOWER(IF(LEFT(AP58,3)="Box","",TRIM(AP58))),"randomizer","")," ",""),"'","")," ",""),"-","")</f>
        <v/>
      </c>
      <c r="AQ59" t="str">
        <f t="shared" ref="AQ59" ca="1" si="2039">SUBSTITUTE(SUBSTITUTE(SUBSTITUTE(SUBSTITUTE(SUBSTITUTE(LOWER(IF(LEFT(AQ58,3)="Box","",TRIM(AQ58))),"randomizer","")," ",""),"'","")," ",""),"-","")</f>
        <v/>
      </c>
      <c r="AR59" t="str">
        <f t="shared" ref="AR59" ca="1" si="2040">SUBSTITUTE(SUBSTITUTE(SUBSTITUTE(SUBSTITUTE(SUBSTITUTE(LOWER(IF(LEFT(AR58,3)="Box","",TRIM(AR58))),"randomizer","")," ",""),"'","")," ",""),"-","")</f>
        <v/>
      </c>
      <c r="AS59" t="str">
        <f t="shared" ref="AS59" ca="1" si="2041">SUBSTITUTE(SUBSTITUTE(SUBSTITUTE(SUBSTITUTE(SUBSTITUTE(LOWER(IF(LEFT(AS58,3)="Box","",TRIM(AS58))),"randomizer","")," ",""),"'","")," ",""),"-","")</f>
        <v/>
      </c>
      <c r="AT59" t="str">
        <f t="shared" ref="AT59" ca="1" si="2042">SUBSTITUTE(SUBSTITUTE(SUBSTITUTE(SUBSTITUTE(SUBSTITUTE(LOWER(IF(LEFT(AT58,3)="Box","",TRIM(AT58))),"randomizer","")," ",""),"'","")," ",""),"-","")</f>
        <v/>
      </c>
      <c r="AU59" t="str">
        <f t="shared" ref="AU59" ca="1" si="2043">SUBSTITUTE(SUBSTITUTE(SUBSTITUTE(SUBSTITUTE(SUBSTITUTE(LOWER(IF(LEFT(AU58,3)="Box","",TRIM(AU58))),"randomizer","")," ",""),"'","")," ",""),"-","")</f>
        <v/>
      </c>
      <c r="AV59" t="str">
        <f t="shared" ref="AV59" ca="1" si="2044">SUBSTITUTE(SUBSTITUTE(SUBSTITUTE(SUBSTITUTE(SUBSTITUTE(LOWER(IF(LEFT(AV58,3)="Box","",TRIM(AV58))),"randomizer","")," ",""),"'","")," ",""),"-","")</f>
        <v/>
      </c>
      <c r="AW59" t="str">
        <f t="shared" ref="AW59" ca="1" si="2045">SUBSTITUTE(SUBSTITUTE(SUBSTITUTE(SUBSTITUTE(SUBSTITUTE(LOWER(IF(LEFT(AW58,3)="Box","",TRIM(AW58))),"randomizer","")," ",""),"'","")," ",""),"-","")</f>
        <v/>
      </c>
      <c r="AX59" t="str">
        <f t="shared" ref="AX59" ca="1" si="2046">SUBSTITUTE(SUBSTITUTE(SUBSTITUTE(SUBSTITUTE(SUBSTITUTE(LOWER(IF(LEFT(AX58,3)="Box","",TRIM(AX58))),"randomizer","")," ",""),"'","")," ",""),"-","")</f>
        <v/>
      </c>
      <c r="AY59" t="str">
        <f t="shared" ref="AY59" ca="1" si="2047">SUBSTITUTE(SUBSTITUTE(SUBSTITUTE(SUBSTITUTE(SUBSTITUTE(LOWER(IF(LEFT(AY58,3)="Box","",TRIM(AY58))),"randomizer","")," ",""),"'","")," ",""),"-","")</f>
        <v/>
      </c>
      <c r="AZ59" t="str">
        <f t="shared" ref="AZ59" ca="1" si="2048">SUBSTITUTE(SUBSTITUTE(SUBSTITUTE(SUBSTITUTE(SUBSTITUTE(LOWER(IF(LEFT(AZ58,3)="Box","",TRIM(AZ58))),"randomizer","")," ",""),"'","")," ",""),"-","")</f>
        <v/>
      </c>
      <c r="BA59" t="str">
        <f t="shared" ref="BA59" ca="1" si="2049">SUBSTITUTE(SUBSTITUTE(SUBSTITUTE(SUBSTITUTE(SUBSTITUTE(LOWER(IF(LEFT(BA58,3)="Box","",TRIM(BA58))),"randomizer","")," ",""),"'","")," ",""),"-","")</f>
        <v/>
      </c>
      <c r="BB59" t="str">
        <f t="shared" ref="BB59" ca="1" si="2050">SUBSTITUTE(SUBSTITUTE(SUBSTITUTE(SUBSTITUTE(SUBSTITUTE(LOWER(IF(LEFT(BB58,3)="Box","",TRIM(BB58))),"randomizer","")," ",""),"'","")," ",""),"-","")</f>
        <v/>
      </c>
      <c r="BC59" t="str">
        <f t="shared" ref="BC59" ca="1" si="2051">SUBSTITUTE(SUBSTITUTE(SUBSTITUTE(SUBSTITUTE(SUBSTITUTE(LOWER(IF(LEFT(BC58,3)="Box","",TRIM(BC58))),"randomizer","")," ",""),"'","")," ",""),"-","")</f>
        <v/>
      </c>
      <c r="BD59" t="str">
        <f t="shared" ref="BD59" ca="1" si="2052">SUBSTITUTE(SUBSTITUTE(SUBSTITUTE(SUBSTITUTE(SUBSTITUTE(LOWER(IF(LEFT(BD58,3)="Box","",TRIM(BD58))),"randomizer","")," ",""),"'","")," ",""),"-","")</f>
        <v/>
      </c>
      <c r="BE59" t="str">
        <f t="shared" ref="BE59" ca="1" si="2053">SUBSTITUTE(SUBSTITUTE(SUBSTITUTE(SUBSTITUTE(SUBSTITUTE(LOWER(IF(LEFT(BE58,3)="Box","",TRIM(BE58))),"randomizer","")," ",""),"'","")," ",""),"-","")</f>
        <v/>
      </c>
      <c r="BF59" t="str">
        <f t="shared" ref="BF59" ca="1" si="2054">SUBSTITUTE(SUBSTITUTE(SUBSTITUTE(SUBSTITUTE(SUBSTITUTE(LOWER(IF(LEFT(BF58,3)="Box","",TRIM(BF58))),"randomizer","")," ",""),"'","")," ",""),"-","")</f>
        <v/>
      </c>
      <c r="BG59" t="str">
        <f t="shared" ref="BG59" ca="1" si="2055">SUBSTITUTE(SUBSTITUTE(SUBSTITUTE(SUBSTITUTE(SUBSTITUTE(LOWER(IF(LEFT(BG58,3)="Box","",TRIM(BG58))),"randomizer","")," ",""),"'","")," ",""),"-","")</f>
        <v/>
      </c>
      <c r="BH59" t="str">
        <f t="shared" ref="BH59" ca="1" si="2056">SUBSTITUTE(SUBSTITUTE(SUBSTITUTE(SUBSTITUTE(SUBSTITUTE(LOWER(IF(LEFT(BH58,3)="Box","",TRIM(BH58))),"randomizer","")," ",""),"'","")," ",""),"-","")</f>
        <v/>
      </c>
      <c r="BI59" t="str">
        <f t="shared" ref="BI59" ca="1" si="2057">SUBSTITUTE(SUBSTITUTE(SUBSTITUTE(SUBSTITUTE(SUBSTITUTE(LOWER(IF(LEFT(BI58,3)="Box","",TRIM(BI58))),"randomizer","")," ",""),"'","")," ",""),"-","")</f>
        <v/>
      </c>
      <c r="BJ59" t="str">
        <f t="shared" ref="BJ59" ca="1" si="2058">SUBSTITUTE(SUBSTITUTE(SUBSTITUTE(SUBSTITUTE(SUBSTITUTE(LOWER(IF(LEFT(BJ58,3)="Box","",TRIM(BJ58))),"randomizer","")," ",""),"'","")," ",""),"-","")</f>
        <v/>
      </c>
      <c r="BK59" t="str">
        <f t="shared" ref="BK59" ca="1" si="2059">SUBSTITUTE(SUBSTITUTE(SUBSTITUTE(SUBSTITUTE(SUBSTITUTE(LOWER(IF(LEFT(BK58,3)="Box","",TRIM(BK58))),"randomizer","")," ",""),"'","")," ",""),"-","")</f>
        <v/>
      </c>
      <c r="BL59" t="str">
        <f t="shared" ref="BL59" ca="1" si="2060">SUBSTITUTE(SUBSTITUTE(SUBSTITUTE(SUBSTITUTE(SUBSTITUTE(LOWER(IF(LEFT(BL58,3)="Box","",TRIM(BL58))),"randomizer","")," ",""),"'","")," ",""),"-","")</f>
        <v/>
      </c>
      <c r="BM59" t="str">
        <f t="shared" ref="BM59" ca="1" si="2061">SUBSTITUTE(SUBSTITUTE(SUBSTITUTE(SUBSTITUTE(SUBSTITUTE(LOWER(IF(LEFT(BM58,3)="Box","",TRIM(BM58))),"randomizer","")," ",""),"'","")," ",""),"-","")</f>
        <v/>
      </c>
      <c r="BN59" t="str">
        <f t="shared" ref="BN59" ca="1" si="2062">SUBSTITUTE(SUBSTITUTE(SUBSTITUTE(SUBSTITUTE(SUBSTITUTE(LOWER(IF(LEFT(BN58,3)="Box","",TRIM(BN58))),"randomizer","")," ",""),"'","")," ",""),"-","")</f>
        <v/>
      </c>
      <c r="BO59" t="str">
        <f t="shared" ref="BO59" ca="1" si="2063">SUBSTITUTE(SUBSTITUTE(SUBSTITUTE(SUBSTITUTE(SUBSTITUTE(LOWER(IF(LEFT(BO58,3)="Box","",TRIM(BO58))),"randomizer","")," ",""),"'","")," ",""),"-","")</f>
        <v/>
      </c>
      <c r="BP59" t="str">
        <f t="shared" ref="BP59" ca="1" si="2064">SUBSTITUTE(SUBSTITUTE(SUBSTITUTE(SUBSTITUTE(SUBSTITUTE(LOWER(IF(LEFT(BP58,3)="Box","",TRIM(BP58))),"randomizer","")," ",""),"'","")," ",""),"-","")</f>
        <v/>
      </c>
      <c r="BQ59" t="str">
        <f t="shared" ref="BQ59" ca="1" si="2065">SUBSTITUTE(SUBSTITUTE(SUBSTITUTE(SUBSTITUTE(SUBSTITUTE(LOWER(IF(LEFT(BQ58,3)="Box","",TRIM(BQ58))),"randomizer","")," ",""),"'","")," ",""),"-","")</f>
        <v/>
      </c>
      <c r="BR59" t="str">
        <f t="shared" ref="BR59" ca="1" si="2066">SUBSTITUTE(SUBSTITUTE(SUBSTITUTE(SUBSTITUTE(SUBSTITUTE(LOWER(IF(LEFT(BR58,3)="Box","",TRIM(BR58))),"randomizer","")," ",""),"'","")," ",""),"-","")</f>
        <v/>
      </c>
      <c r="BS59" t="str">
        <f t="shared" ref="BS59" ca="1" si="2067">SUBSTITUTE(SUBSTITUTE(SUBSTITUTE(SUBSTITUTE(SUBSTITUTE(LOWER(IF(LEFT(BS58,3)="Box","",TRIM(BS58))),"randomizer","")," ",""),"'","")," ",""),"-","")</f>
        <v/>
      </c>
      <c r="BT59" t="str">
        <f t="shared" ref="BT59" ca="1" si="2068">SUBSTITUTE(SUBSTITUTE(SUBSTITUTE(SUBSTITUTE(SUBSTITUTE(LOWER(IF(LEFT(BT58,3)="Box","",TRIM(BT58))),"randomizer","")," ",""),"'","")," ",""),"-","")</f>
        <v/>
      </c>
      <c r="BU59" t="str">
        <f t="shared" ref="BU59" ca="1" si="2069">SUBSTITUTE(SUBSTITUTE(SUBSTITUTE(SUBSTITUTE(SUBSTITUTE(LOWER(IF(LEFT(BU58,3)="Box","",TRIM(BU58))),"randomizer","")," ",""),"'","")," ",""),"-","")</f>
        <v/>
      </c>
      <c r="BV59" t="str">
        <f t="shared" ref="BV59" ca="1" si="2070">SUBSTITUTE(SUBSTITUTE(SUBSTITUTE(SUBSTITUTE(SUBSTITUTE(LOWER(IF(LEFT(BV58,3)="Box","",TRIM(BV58))),"randomizer","")," ",""),"'","")," ",""),"-","")</f>
        <v/>
      </c>
      <c r="BW59" t="str">
        <f t="shared" ref="BW59" ca="1" si="2071">SUBSTITUTE(SUBSTITUTE(SUBSTITUTE(SUBSTITUTE(SUBSTITUTE(LOWER(IF(LEFT(BW58,3)="Box","",TRIM(BW58))),"randomizer","")," ",""),"'","")," ",""),"-","")</f>
        <v/>
      </c>
      <c r="BX59" t="str">
        <f t="shared" ref="BX59" ca="1" si="2072">SUBSTITUTE(SUBSTITUTE(SUBSTITUTE(SUBSTITUTE(SUBSTITUTE(LOWER(IF(LEFT(BX58,3)="Box","",TRIM(BX58))),"randomizer","")," ",""),"'","")," ",""),"-","")</f>
        <v/>
      </c>
      <c r="BY59" t="str">
        <f t="shared" ref="BY59" ca="1" si="2073">SUBSTITUTE(SUBSTITUTE(SUBSTITUTE(SUBSTITUTE(SUBSTITUTE(LOWER(IF(LEFT(BY58,3)="Box","",TRIM(BY58))),"randomizer","")," ",""),"'","")," ",""),"-","")</f>
        <v/>
      </c>
      <c r="BZ59" t="str">
        <f t="shared" ref="BZ59" ca="1" si="2074">SUBSTITUTE(SUBSTITUTE(SUBSTITUTE(SUBSTITUTE(SUBSTITUTE(LOWER(IF(LEFT(BZ58,3)="Box","",TRIM(BZ58))),"randomizer","")," ",""),"'","")," ",""),"-","")</f>
        <v/>
      </c>
    </row>
    <row r="60" spans="3:78" x14ac:dyDescent="0.25">
      <c r="C60">
        <f t="shared" si="0"/>
        <v>1</v>
      </c>
      <c r="E60" t="str">
        <f ca="1">OFFSET($G$179,SUM(C$2:C60)-1,0)</f>
        <v>Jeff Himmelman</v>
      </c>
      <c r="F60" t="str">
        <f ca="1">IF(OFFSET($G$179,SUM($C$2:$C60)-1,COLUMNS($E60:F60)+1)=0,"",OFFSET($G$179,SUM($C$2:$C60)-1,COLUMNS($E60:F60)+1))</f>
        <v>Horse Traders</v>
      </c>
      <c r="G60" t="str">
        <f ca="1">IF(OFFSET($G$179,SUM($C$2:$C60)-1,COLUMNS($E60:G60)+1)=0,"",OFFSET($G$179,SUM($C$2:$C60)-1,COLUMNS($E60:G60)+1))</f>
        <v xml:space="preserve"> Jester</v>
      </c>
      <c r="H60" t="str">
        <f ca="1">IF(OFFSET($G$179,SUM($C$2:$C60)-1,COLUMNS($E60:H60)+1)=0,"",OFFSET($G$179,SUM($C$2:$C60)-1,COLUMNS($E60:H60)+1))</f>
        <v/>
      </c>
      <c r="I60" t="str">
        <f ca="1">IF(OFFSET($G$179,SUM($C$2:$C60)-1,COLUMNS($E60:I60)+1)=0,"",OFFSET($G$179,SUM($C$2:$C60)-1,COLUMNS($E60:I60)+1))</f>
        <v/>
      </c>
      <c r="J60" t="str">
        <f ca="1">IF(OFFSET($G$179,SUM($C$2:$C60)-1,COLUMNS($E60:J60)+1)=0,"",OFFSET($G$179,SUM($C$2:$C60)-1,COLUMNS($E60:J60)+1))</f>
        <v/>
      </c>
      <c r="K60" t="str">
        <f ca="1">IF(OFFSET($G$179,SUM($C$2:$C60)-1,COLUMNS($E60:K60)+1)=0,"",OFFSET($G$179,SUM($C$2:$C60)-1,COLUMNS($E60:K60)+1))</f>
        <v/>
      </c>
      <c r="L60" t="str">
        <f ca="1">IF(OFFSET($G$179,SUM($C$2:$C60)-1,COLUMNS($E60:L60)+1)=0,"",OFFSET($G$179,SUM($C$2:$C60)-1,COLUMNS($E60:L60)+1))</f>
        <v/>
      </c>
      <c r="M60" t="str">
        <f ca="1">IF(OFFSET($G$179,SUM($C$2:$C60)-1,COLUMNS($E60:M60)+1)=0,"",OFFSET($G$179,SUM($C$2:$C60)-1,COLUMNS($E60:M60)+1))</f>
        <v/>
      </c>
      <c r="N60" t="str">
        <f ca="1">IF(OFFSET($G$179,SUM($C$2:$C60)-1,COLUMNS($E60:N60)+1)=0,"",OFFSET($G$179,SUM($C$2:$C60)-1,COLUMNS($E60:N60)+1))</f>
        <v/>
      </c>
      <c r="O60" t="str">
        <f ca="1">IF(OFFSET($G$179,SUM($C$2:$C60)-1,COLUMNS($E60:O60)+1)=0,"",OFFSET($G$179,SUM($C$2:$C60)-1,COLUMNS($E60:O60)+1))</f>
        <v/>
      </c>
      <c r="P60" t="str">
        <f ca="1">IF(OFFSET($G$179,SUM($C$2:$C60)-1,COLUMNS($E60:P60)+1)=0,"",OFFSET($G$179,SUM($C$2:$C60)-1,COLUMNS($E60:P60)+1))</f>
        <v/>
      </c>
      <c r="Q60" t="str">
        <f ca="1">IF(OFFSET($G$179,SUM($C$2:$C60)-1,COLUMNS($E60:Q60)+1)=0,"",OFFSET($G$179,SUM($C$2:$C60)-1,COLUMNS($E60:Q60)+1))</f>
        <v/>
      </c>
      <c r="R60" t="str">
        <f ca="1">IF(OFFSET($G$179,SUM($C$2:$C60)-1,COLUMNS($E60:R60)+1)=0,"",OFFSET($G$179,SUM($C$2:$C60)-1,COLUMNS($E60:R60)+1))</f>
        <v/>
      </c>
      <c r="S60" t="str">
        <f ca="1">IF(OFFSET($G$179,SUM($C$2:$C60)-1,COLUMNS($E60:S60)+1)=0,"",OFFSET($G$179,SUM($C$2:$C60)-1,COLUMNS($E60:S60)+1))</f>
        <v/>
      </c>
      <c r="T60" t="str">
        <f ca="1">IF(OFFSET($G$179,SUM($C$2:$C60)-1,COLUMNS($E60:T60)+1)=0,"",OFFSET($G$179,SUM($C$2:$C60)-1,COLUMNS($E60:T60)+1))</f>
        <v/>
      </c>
      <c r="U60" t="str">
        <f ca="1">IF(OFFSET($G$179,SUM($C$2:$C60)-1,COLUMNS($E60:U60)+1)=0,"",OFFSET($G$179,SUM($C$2:$C60)-1,COLUMNS($E60:U60)+1))</f>
        <v/>
      </c>
      <c r="V60" t="str">
        <f ca="1">IF(OFFSET($G$179,SUM($C$2:$C60)-1,COLUMNS($E60:V60)+1)=0,"",OFFSET($G$179,SUM($C$2:$C60)-1,COLUMNS($E60:V60)+1))</f>
        <v/>
      </c>
      <c r="W60" t="str">
        <f ca="1">IF(OFFSET($G$179,SUM($C$2:$C60)-1,COLUMNS($E60:W60)+1)=0,"",OFFSET($G$179,SUM($C$2:$C60)-1,COLUMNS($E60:W60)+1))</f>
        <v/>
      </c>
      <c r="X60" t="str">
        <f ca="1">IF(OFFSET($G$179,SUM($C$2:$C60)-1,COLUMNS($E60:X60)+1)=0,"",OFFSET($G$179,SUM($C$2:$C60)-1,COLUMNS($E60:X60)+1))</f>
        <v/>
      </c>
      <c r="Y60" t="str">
        <f ca="1">IF(OFFSET($G$179,SUM($C$2:$C60)-1,COLUMNS($E60:Y60)+1)=0,"",OFFSET($G$179,SUM($C$2:$C60)-1,COLUMNS($E60:Y60)+1))</f>
        <v/>
      </c>
      <c r="Z60" t="str">
        <f ca="1">IF(OFFSET($G$179,SUM($C$2:$C60)-1,COLUMNS($E60:Z60)+1)=0,"",OFFSET($G$179,SUM($C$2:$C60)-1,COLUMNS($E60:Z60)+1))</f>
        <v/>
      </c>
      <c r="AA60" t="str">
        <f ca="1">IF(OFFSET($G$179,SUM($C$2:$C60)-1,COLUMNS($E60:AA60)+1)=0,"",OFFSET($G$179,SUM($C$2:$C60)-1,COLUMNS($E60:AA60)+1))</f>
        <v/>
      </c>
      <c r="AB60" t="str">
        <f ca="1">IF(OFFSET($G$179,SUM($C$2:$C60)-1,COLUMNS($E60:AB60)+1)=0,"",OFFSET($G$179,SUM($C$2:$C60)-1,COLUMNS($E60:AB60)+1))</f>
        <v/>
      </c>
      <c r="AC60" t="str">
        <f ca="1">IF(OFFSET($G$179,SUM($C$2:$C60)-1,COLUMNS($E60:AC60)+1)=0,"",OFFSET($G$179,SUM($C$2:$C60)-1,COLUMNS($E60:AC60)+1))</f>
        <v/>
      </c>
      <c r="AD60" t="str">
        <f ca="1">IF(OFFSET($G$179,SUM($C$2:$C60)-1,COLUMNS($E60:AD60)+1)=0,"",OFFSET($G$179,SUM($C$2:$C60)-1,COLUMNS($E60:AD60)+1))</f>
        <v/>
      </c>
      <c r="AE60" t="str">
        <f ca="1">IF(OFFSET($G$179,SUM($C$2:$C60)-1,COLUMNS($E60:AE60)+1)=0,"",OFFSET($G$179,SUM($C$2:$C60)-1,COLUMNS($E60:AE60)+1))</f>
        <v/>
      </c>
      <c r="AF60" t="str">
        <f ca="1">IF(OFFSET($G$179,SUM($C$2:$C60)-1,COLUMNS($E60:AF60)+1)=0,"",OFFSET($G$179,SUM($C$2:$C60)-1,COLUMNS($E60:AF60)+1))</f>
        <v/>
      </c>
      <c r="AG60" t="str">
        <f ca="1">IF(OFFSET($G$179,SUM($C$2:$C60)-1,COLUMNS($E60:AG60)+1)=0,"",OFFSET($G$179,SUM($C$2:$C60)-1,COLUMNS($E60:AG60)+1))</f>
        <v/>
      </c>
      <c r="AH60" t="str">
        <f ca="1">IF(OFFSET($G$179,SUM($C$2:$C60)-1,COLUMNS($E60:AH60)+1)=0,"",OFFSET($G$179,SUM($C$2:$C60)-1,COLUMNS($E60:AH60)+1))</f>
        <v/>
      </c>
      <c r="AI60" t="str">
        <f ca="1">IF(OFFSET($G$179,SUM($C$2:$C60)-1,COLUMNS($E60:AI60)+1)=0,"",OFFSET($G$179,SUM($C$2:$C60)-1,COLUMNS($E60:AI60)+1))</f>
        <v/>
      </c>
      <c r="AJ60" t="str">
        <f ca="1">IF(OFFSET($G$179,SUM($C$2:$C60)-1,COLUMNS($E60:AJ60)+1)=0,"",OFFSET($G$179,SUM($C$2:$C60)-1,COLUMNS($E60:AJ60)+1))</f>
        <v/>
      </c>
      <c r="AK60" t="str">
        <f ca="1">IF(OFFSET($G$179,SUM($C$2:$C60)-1,COLUMNS($E60:AK60)+1)=0,"",OFFSET($G$179,SUM($C$2:$C60)-1,COLUMNS($E60:AK60)+1))</f>
        <v/>
      </c>
      <c r="AL60" t="str">
        <f ca="1">IF(OFFSET($G$179,SUM($C$2:$C60)-1,COLUMNS($E60:AL60)+1)=0,"",OFFSET($G$179,SUM($C$2:$C60)-1,COLUMNS($E60:AL60)+1))</f>
        <v/>
      </c>
      <c r="AM60" t="str">
        <f ca="1">IF(OFFSET($G$179,SUM($C$2:$C60)-1,COLUMNS($E60:AM60)+1)=0,"",OFFSET($G$179,SUM($C$2:$C60)-1,COLUMNS($E60:AM60)+1))</f>
        <v/>
      </c>
      <c r="AN60" t="str">
        <f ca="1">IF(OFFSET($G$179,SUM($C$2:$C60)-1,COLUMNS($E60:AN60)+1)=0,"",OFFSET($G$179,SUM($C$2:$C60)-1,COLUMNS($E60:AN60)+1))</f>
        <v/>
      </c>
      <c r="AO60" t="str">
        <f ca="1">IF(OFFSET($G$179,SUM($C$2:$C60)-1,COLUMNS($E60:AO60)+1)=0,"",OFFSET($G$179,SUM($C$2:$C60)-1,COLUMNS($E60:AO60)+1))</f>
        <v/>
      </c>
      <c r="AP60" t="str">
        <f ca="1">IF(OFFSET($G$179,SUM($C$2:$C60)-1,COLUMNS($E60:AP60)+1)=0,"",OFFSET($G$179,SUM($C$2:$C60)-1,COLUMNS($E60:AP60)+1))</f>
        <v/>
      </c>
      <c r="AQ60" t="str">
        <f ca="1">IF(OFFSET($G$179,SUM($C$2:$C60)-1,COLUMNS($E60:AQ60)+1)=0,"",OFFSET($G$179,SUM($C$2:$C60)-1,COLUMNS($E60:AQ60)+1))</f>
        <v/>
      </c>
      <c r="AR60" t="str">
        <f ca="1">IF(OFFSET($G$179,SUM($C$2:$C60)-1,COLUMNS($E60:AR60)+1)=0,"",OFFSET($G$179,SUM($C$2:$C60)-1,COLUMNS($E60:AR60)+1))</f>
        <v/>
      </c>
      <c r="AS60" t="str">
        <f ca="1">IF(OFFSET($G$179,SUM($C$2:$C60)-1,COLUMNS($E60:AS60)+1)=0,"",OFFSET($G$179,SUM($C$2:$C60)-1,COLUMNS($E60:AS60)+1))</f>
        <v/>
      </c>
      <c r="AT60" t="str">
        <f ca="1">IF(OFFSET($G$179,SUM($C$2:$C60)-1,COLUMNS($E60:AT60)+1)=0,"",OFFSET($G$179,SUM($C$2:$C60)-1,COLUMNS($E60:AT60)+1))</f>
        <v/>
      </c>
      <c r="AU60" t="str">
        <f ca="1">IF(OFFSET($G$179,SUM($C$2:$C60)-1,COLUMNS($E60:AU60)+1)=0,"",OFFSET($G$179,SUM($C$2:$C60)-1,COLUMNS($E60:AU60)+1))</f>
        <v/>
      </c>
      <c r="AV60" t="str">
        <f ca="1">IF(OFFSET($G$179,SUM($C$2:$C60)-1,COLUMNS($E60:AV60)+1)=0,"",OFFSET($G$179,SUM($C$2:$C60)-1,COLUMNS($E60:AV60)+1))</f>
        <v/>
      </c>
      <c r="AW60" t="str">
        <f ca="1">IF(OFFSET($G$179,SUM($C$2:$C60)-1,COLUMNS($E60:AW60)+1)=0,"",OFFSET($G$179,SUM($C$2:$C60)-1,COLUMNS($E60:AW60)+1))</f>
        <v/>
      </c>
      <c r="AX60" t="str">
        <f ca="1">IF(OFFSET($G$179,SUM($C$2:$C60)-1,COLUMNS($E60:AX60)+1)=0,"",OFFSET($G$179,SUM($C$2:$C60)-1,COLUMNS($E60:AX60)+1))</f>
        <v/>
      </c>
      <c r="AY60" t="str">
        <f ca="1">IF(OFFSET($G$179,SUM($C$2:$C60)-1,COLUMNS($E60:AY60)+1)=0,"",OFFSET($G$179,SUM($C$2:$C60)-1,COLUMNS($E60:AY60)+1))</f>
        <v/>
      </c>
      <c r="AZ60" t="str">
        <f ca="1">IF(OFFSET($G$179,SUM($C$2:$C60)-1,COLUMNS($E60:AZ60)+1)=0,"",OFFSET($G$179,SUM($C$2:$C60)-1,COLUMNS($E60:AZ60)+1))</f>
        <v/>
      </c>
      <c r="BA60" t="str">
        <f ca="1">IF(OFFSET($G$179,SUM($C$2:$C60)-1,COLUMNS($E60:BA60)+1)=0,"",OFFSET($G$179,SUM($C$2:$C60)-1,COLUMNS($E60:BA60)+1))</f>
        <v/>
      </c>
      <c r="BB60" t="str">
        <f ca="1">IF(OFFSET($G$179,SUM($C$2:$C60)-1,COLUMNS($E60:BB60)+1)=0,"",OFFSET($G$179,SUM($C$2:$C60)-1,COLUMNS($E60:BB60)+1))</f>
        <v/>
      </c>
      <c r="BC60" t="str">
        <f ca="1">IF(OFFSET($G$179,SUM($C$2:$C60)-1,COLUMNS($E60:BC60)+1)=0,"",OFFSET($G$179,SUM($C$2:$C60)-1,COLUMNS($E60:BC60)+1))</f>
        <v/>
      </c>
      <c r="BD60" t="str">
        <f ca="1">IF(OFFSET($G$179,SUM($C$2:$C60)-1,COLUMNS($E60:BD60)+1)=0,"",OFFSET($G$179,SUM($C$2:$C60)-1,COLUMNS($E60:BD60)+1))</f>
        <v/>
      </c>
      <c r="BE60" t="str">
        <f ca="1">IF(OFFSET($G$179,SUM($C$2:$C60)-1,COLUMNS($E60:BE60)+1)=0,"",OFFSET($G$179,SUM($C$2:$C60)-1,COLUMNS($E60:BE60)+1))</f>
        <v/>
      </c>
      <c r="BF60" t="str">
        <f ca="1">IF(OFFSET($G$179,SUM($C$2:$C60)-1,COLUMNS($E60:BF60)+1)=0,"",OFFSET($G$179,SUM($C$2:$C60)-1,COLUMNS($E60:BF60)+1))</f>
        <v/>
      </c>
      <c r="BG60" t="str">
        <f ca="1">IF(OFFSET($G$179,SUM($C$2:$C60)-1,COLUMNS($E60:BG60)+1)=0,"",OFFSET($G$179,SUM($C$2:$C60)-1,COLUMNS($E60:BG60)+1))</f>
        <v/>
      </c>
      <c r="BH60" t="str">
        <f ca="1">IF(OFFSET($G$179,SUM($C$2:$C60)-1,COLUMNS($E60:BH60)+1)=0,"",OFFSET($G$179,SUM($C$2:$C60)-1,COLUMNS($E60:BH60)+1))</f>
        <v/>
      </c>
      <c r="BI60" t="str">
        <f ca="1">IF(OFFSET($G$179,SUM($C$2:$C60)-1,COLUMNS($E60:BI60)+1)=0,"",OFFSET($G$179,SUM($C$2:$C60)-1,COLUMNS($E60:BI60)+1))</f>
        <v/>
      </c>
      <c r="BJ60" t="str">
        <f ca="1">IF(OFFSET($G$179,SUM($C$2:$C60)-1,COLUMNS($E60:BJ60)+1)=0,"",OFFSET($G$179,SUM($C$2:$C60)-1,COLUMNS($E60:BJ60)+1))</f>
        <v/>
      </c>
      <c r="BK60" t="str">
        <f ca="1">IF(OFFSET($G$179,SUM($C$2:$C60)-1,COLUMNS($E60:BK60)+1)=0,"",OFFSET($G$179,SUM($C$2:$C60)-1,COLUMNS($E60:BK60)+1))</f>
        <v/>
      </c>
      <c r="BL60" t="str">
        <f ca="1">IF(OFFSET($G$179,SUM($C$2:$C60)-1,COLUMNS($E60:BL60)+1)=0,"",OFFSET($G$179,SUM($C$2:$C60)-1,COLUMNS($E60:BL60)+1))</f>
        <v/>
      </c>
      <c r="BM60" t="str">
        <f ca="1">IF(OFFSET($G$179,SUM($C$2:$C60)-1,COLUMNS($E60:BM60)+1)=0,"",OFFSET($G$179,SUM($C$2:$C60)-1,COLUMNS($E60:BM60)+1))</f>
        <v/>
      </c>
      <c r="BN60" t="str">
        <f ca="1">IF(OFFSET($G$179,SUM($C$2:$C60)-1,COLUMNS($E60:BN60)+1)=0,"",OFFSET($G$179,SUM($C$2:$C60)-1,COLUMNS($E60:BN60)+1))</f>
        <v/>
      </c>
      <c r="BO60" t="str">
        <f ca="1">IF(OFFSET($G$179,SUM($C$2:$C60)-1,COLUMNS($E60:BO60)+1)=0,"",OFFSET($G$179,SUM($C$2:$C60)-1,COLUMNS($E60:BO60)+1))</f>
        <v/>
      </c>
      <c r="BP60" t="str">
        <f ca="1">IF(OFFSET($G$179,SUM($C$2:$C60)-1,COLUMNS($E60:BP60)+1)=0,"",OFFSET($G$179,SUM($C$2:$C60)-1,COLUMNS($E60:BP60)+1))</f>
        <v/>
      </c>
      <c r="BQ60" t="str">
        <f ca="1">IF(OFFSET($G$179,SUM($C$2:$C60)-1,COLUMNS($E60:BQ60)+1)=0,"",OFFSET($G$179,SUM($C$2:$C60)-1,COLUMNS($E60:BQ60)+1))</f>
        <v/>
      </c>
      <c r="BR60" t="str">
        <f ca="1">IF(OFFSET($G$179,SUM($C$2:$C60)-1,COLUMNS($E60:BR60)+1)=0,"",OFFSET($G$179,SUM($C$2:$C60)-1,COLUMNS($E60:BR60)+1))</f>
        <v/>
      </c>
      <c r="BS60" t="str">
        <f ca="1">IF(OFFSET($G$179,SUM($C$2:$C60)-1,COLUMNS($E60:BS60)+1)=0,"",OFFSET($G$179,SUM($C$2:$C60)-1,COLUMNS($E60:BS60)+1))</f>
        <v/>
      </c>
      <c r="BT60" t="str">
        <f ca="1">IF(OFFSET($G$179,SUM($C$2:$C60)-1,COLUMNS($E60:BT60)+1)=0,"",OFFSET($G$179,SUM($C$2:$C60)-1,COLUMNS($E60:BT60)+1))</f>
        <v/>
      </c>
      <c r="BU60" t="str">
        <f ca="1">IF(OFFSET($G$179,SUM($C$2:$C60)-1,COLUMNS($E60:BU60)+1)=0,"",OFFSET($G$179,SUM($C$2:$C60)-1,COLUMNS($E60:BU60)+1))</f>
        <v/>
      </c>
      <c r="BV60" t="str">
        <f ca="1">IF(OFFSET($G$179,SUM($C$2:$C60)-1,COLUMNS($E60:BV60)+1)=0,"",OFFSET($G$179,SUM($C$2:$C60)-1,COLUMNS($E60:BV60)+1))</f>
        <v/>
      </c>
      <c r="BW60" t="str">
        <f ca="1">IF(OFFSET($G$179,SUM($C$2:$C60)-1,COLUMNS($E60:BW60)+1)=0,"",OFFSET($G$179,SUM($C$2:$C60)-1,COLUMNS($E60:BW60)+1))</f>
        <v/>
      </c>
      <c r="BX60" t="str">
        <f ca="1">IF(OFFSET($G$179,SUM($C$2:$C60)-1,COLUMNS($E60:BX60)+1)=0,"",OFFSET($G$179,SUM($C$2:$C60)-1,COLUMNS($E60:BX60)+1))</f>
        <v/>
      </c>
      <c r="BY60" t="str">
        <f ca="1">IF(OFFSET($G$179,SUM($C$2:$C60)-1,COLUMNS($E60:BY60)+1)=0,"",OFFSET($G$179,SUM($C$2:$C60)-1,COLUMNS($E60:BY60)+1))</f>
        <v/>
      </c>
      <c r="BZ60" t="str">
        <f ca="1">IF(OFFSET($G$179,SUM($C$2:$C60)-1,COLUMNS($E60:BZ60)+1)=0,"",OFFSET($G$179,SUM($C$2:$C60)-1,COLUMNS($E60:BZ60)+1))</f>
        <v/>
      </c>
    </row>
    <row r="61" spans="3:78" x14ac:dyDescent="0.25">
      <c r="C61">
        <f t="shared" si="0"/>
        <v>0</v>
      </c>
      <c r="E61" t="str">
        <f t="shared" ref="E61" ca="1" si="2075">E60</f>
        <v>Jeff Himmelman</v>
      </c>
      <c r="F61" t="str">
        <f t="shared" ref="F61" ca="1" si="2076">SUBSTITUTE(SUBSTITUTE(SUBSTITUTE(SUBSTITUTE(SUBSTITUTE(LOWER(IF(LEFT(F60,3)="Box","",TRIM(F60))),"randomizer","")," ",""),"'","")," ",""),"-","")</f>
        <v>horsetraders</v>
      </c>
      <c r="G61" t="str">
        <f t="shared" ref="G61" ca="1" si="2077">SUBSTITUTE(SUBSTITUTE(SUBSTITUTE(SUBSTITUTE(SUBSTITUTE(LOWER(IF(LEFT(G60,3)="Box","",TRIM(G60))),"randomizer","")," ",""),"'","")," ",""),"-","")</f>
        <v>jester</v>
      </c>
      <c r="H61" t="str">
        <f t="shared" ref="H61" ca="1" si="2078">SUBSTITUTE(SUBSTITUTE(SUBSTITUTE(SUBSTITUTE(SUBSTITUTE(LOWER(IF(LEFT(H60,3)="Box","",TRIM(H60))),"randomizer","")," ",""),"'","")," ",""),"-","")</f>
        <v/>
      </c>
      <c r="I61" t="str">
        <f t="shared" ref="I61" ca="1" si="2079">SUBSTITUTE(SUBSTITUTE(SUBSTITUTE(SUBSTITUTE(SUBSTITUTE(LOWER(IF(LEFT(I60,3)="Box","",TRIM(I60))),"randomizer","")," ",""),"'","")," ",""),"-","")</f>
        <v/>
      </c>
      <c r="J61" t="str">
        <f t="shared" ref="J61" ca="1" si="2080">SUBSTITUTE(SUBSTITUTE(SUBSTITUTE(SUBSTITUTE(SUBSTITUTE(LOWER(IF(LEFT(J60,3)="Box","",TRIM(J60))),"randomizer","")," ",""),"'","")," ",""),"-","")</f>
        <v/>
      </c>
      <c r="K61" t="str">
        <f t="shared" ref="K61" ca="1" si="2081">SUBSTITUTE(SUBSTITUTE(SUBSTITUTE(SUBSTITUTE(SUBSTITUTE(LOWER(IF(LEFT(K60,3)="Box","",TRIM(K60))),"randomizer","")," ",""),"'","")," ",""),"-","")</f>
        <v/>
      </c>
      <c r="L61" t="str">
        <f t="shared" ref="L61" ca="1" si="2082">SUBSTITUTE(SUBSTITUTE(SUBSTITUTE(SUBSTITUTE(SUBSTITUTE(LOWER(IF(LEFT(L60,3)="Box","",TRIM(L60))),"randomizer","")," ",""),"'","")," ",""),"-","")</f>
        <v/>
      </c>
      <c r="M61" t="str">
        <f t="shared" ref="M61" ca="1" si="2083">SUBSTITUTE(SUBSTITUTE(SUBSTITUTE(SUBSTITUTE(SUBSTITUTE(LOWER(IF(LEFT(M60,3)="Box","",TRIM(M60))),"randomizer","")," ",""),"'","")," ",""),"-","")</f>
        <v/>
      </c>
      <c r="N61" t="str">
        <f t="shared" ref="N61" ca="1" si="2084">SUBSTITUTE(SUBSTITUTE(SUBSTITUTE(SUBSTITUTE(SUBSTITUTE(LOWER(IF(LEFT(N60,3)="Box","",TRIM(N60))),"randomizer","")," ",""),"'","")," ",""),"-","")</f>
        <v/>
      </c>
      <c r="O61" t="str">
        <f t="shared" ref="O61" ca="1" si="2085">SUBSTITUTE(SUBSTITUTE(SUBSTITUTE(SUBSTITUTE(SUBSTITUTE(LOWER(IF(LEFT(O60,3)="Box","",TRIM(O60))),"randomizer","")," ",""),"'","")," ",""),"-","")</f>
        <v/>
      </c>
      <c r="P61" t="str">
        <f t="shared" ref="P61" ca="1" si="2086">SUBSTITUTE(SUBSTITUTE(SUBSTITUTE(SUBSTITUTE(SUBSTITUTE(LOWER(IF(LEFT(P60,3)="Box","",TRIM(P60))),"randomizer","")," ",""),"'","")," ",""),"-","")</f>
        <v/>
      </c>
      <c r="Q61" t="str">
        <f t="shared" ref="Q61" ca="1" si="2087">SUBSTITUTE(SUBSTITUTE(SUBSTITUTE(SUBSTITUTE(SUBSTITUTE(LOWER(IF(LEFT(Q60,3)="Box","",TRIM(Q60))),"randomizer","")," ",""),"'","")," ",""),"-","")</f>
        <v/>
      </c>
      <c r="R61" t="str">
        <f t="shared" ref="R61" ca="1" si="2088">SUBSTITUTE(SUBSTITUTE(SUBSTITUTE(SUBSTITUTE(SUBSTITUTE(LOWER(IF(LEFT(R60,3)="Box","",TRIM(R60))),"randomizer","")," ",""),"'","")," ",""),"-","")</f>
        <v/>
      </c>
      <c r="S61" t="str">
        <f t="shared" ref="S61" ca="1" si="2089">SUBSTITUTE(SUBSTITUTE(SUBSTITUTE(SUBSTITUTE(SUBSTITUTE(LOWER(IF(LEFT(S60,3)="Box","",TRIM(S60))),"randomizer","")," ",""),"'","")," ",""),"-","")</f>
        <v/>
      </c>
      <c r="T61" t="str">
        <f t="shared" ref="T61" ca="1" si="2090">SUBSTITUTE(SUBSTITUTE(SUBSTITUTE(SUBSTITUTE(SUBSTITUTE(LOWER(IF(LEFT(T60,3)="Box","",TRIM(T60))),"randomizer","")," ",""),"'","")," ",""),"-","")</f>
        <v/>
      </c>
      <c r="U61" t="str">
        <f t="shared" ref="U61" ca="1" si="2091">SUBSTITUTE(SUBSTITUTE(SUBSTITUTE(SUBSTITUTE(SUBSTITUTE(LOWER(IF(LEFT(U60,3)="Box","",TRIM(U60))),"randomizer","")," ",""),"'","")," ",""),"-","")</f>
        <v/>
      </c>
      <c r="V61" t="str">
        <f t="shared" ref="V61" ca="1" si="2092">SUBSTITUTE(SUBSTITUTE(SUBSTITUTE(SUBSTITUTE(SUBSTITUTE(LOWER(IF(LEFT(V60,3)="Box","",TRIM(V60))),"randomizer","")," ",""),"'","")," ",""),"-","")</f>
        <v/>
      </c>
      <c r="W61" t="str">
        <f t="shared" ref="W61" ca="1" si="2093">SUBSTITUTE(SUBSTITUTE(SUBSTITUTE(SUBSTITUTE(SUBSTITUTE(LOWER(IF(LEFT(W60,3)="Box","",TRIM(W60))),"randomizer","")," ",""),"'","")," ",""),"-","")</f>
        <v/>
      </c>
      <c r="X61" t="str">
        <f t="shared" ref="X61" ca="1" si="2094">SUBSTITUTE(SUBSTITUTE(SUBSTITUTE(SUBSTITUTE(SUBSTITUTE(LOWER(IF(LEFT(X60,3)="Box","",TRIM(X60))),"randomizer","")," ",""),"'","")," ",""),"-","")</f>
        <v/>
      </c>
      <c r="Y61" t="str">
        <f t="shared" ref="Y61" ca="1" si="2095">SUBSTITUTE(SUBSTITUTE(SUBSTITUTE(SUBSTITUTE(SUBSTITUTE(LOWER(IF(LEFT(Y60,3)="Box","",TRIM(Y60))),"randomizer","")," ",""),"'","")," ",""),"-","")</f>
        <v/>
      </c>
      <c r="Z61" t="str">
        <f t="shared" ref="Z61" ca="1" si="2096">SUBSTITUTE(SUBSTITUTE(SUBSTITUTE(SUBSTITUTE(SUBSTITUTE(LOWER(IF(LEFT(Z60,3)="Box","",TRIM(Z60))),"randomizer","")," ",""),"'","")," ",""),"-","")</f>
        <v/>
      </c>
      <c r="AA61" t="str">
        <f t="shared" ref="AA61" ca="1" si="2097">SUBSTITUTE(SUBSTITUTE(SUBSTITUTE(SUBSTITUTE(SUBSTITUTE(LOWER(IF(LEFT(AA60,3)="Box","",TRIM(AA60))),"randomizer","")," ",""),"'","")," ",""),"-","")</f>
        <v/>
      </c>
      <c r="AB61" t="str">
        <f t="shared" ref="AB61" ca="1" si="2098">SUBSTITUTE(SUBSTITUTE(SUBSTITUTE(SUBSTITUTE(SUBSTITUTE(LOWER(IF(LEFT(AB60,3)="Box","",TRIM(AB60))),"randomizer","")," ",""),"'","")," ",""),"-","")</f>
        <v/>
      </c>
      <c r="AC61" t="str">
        <f t="shared" ref="AC61" ca="1" si="2099">SUBSTITUTE(SUBSTITUTE(SUBSTITUTE(SUBSTITUTE(SUBSTITUTE(LOWER(IF(LEFT(AC60,3)="Box","",TRIM(AC60))),"randomizer","")," ",""),"'","")," ",""),"-","")</f>
        <v/>
      </c>
      <c r="AD61" t="str">
        <f t="shared" ref="AD61" ca="1" si="2100">SUBSTITUTE(SUBSTITUTE(SUBSTITUTE(SUBSTITUTE(SUBSTITUTE(LOWER(IF(LEFT(AD60,3)="Box","",TRIM(AD60))),"randomizer","")," ",""),"'","")," ",""),"-","")</f>
        <v/>
      </c>
      <c r="AE61" t="str">
        <f t="shared" ref="AE61" ca="1" si="2101">SUBSTITUTE(SUBSTITUTE(SUBSTITUTE(SUBSTITUTE(SUBSTITUTE(LOWER(IF(LEFT(AE60,3)="Box","",TRIM(AE60))),"randomizer","")," ",""),"'","")," ",""),"-","")</f>
        <v/>
      </c>
      <c r="AF61" t="str">
        <f t="shared" ref="AF61" ca="1" si="2102">SUBSTITUTE(SUBSTITUTE(SUBSTITUTE(SUBSTITUTE(SUBSTITUTE(LOWER(IF(LEFT(AF60,3)="Box","",TRIM(AF60))),"randomizer","")," ",""),"'","")," ",""),"-","")</f>
        <v/>
      </c>
      <c r="AG61" t="str">
        <f t="shared" ref="AG61" ca="1" si="2103">SUBSTITUTE(SUBSTITUTE(SUBSTITUTE(SUBSTITUTE(SUBSTITUTE(LOWER(IF(LEFT(AG60,3)="Box","",TRIM(AG60))),"randomizer","")," ",""),"'","")," ",""),"-","")</f>
        <v/>
      </c>
      <c r="AH61" t="str">
        <f t="shared" ref="AH61" ca="1" si="2104">SUBSTITUTE(SUBSTITUTE(SUBSTITUTE(SUBSTITUTE(SUBSTITUTE(LOWER(IF(LEFT(AH60,3)="Box","",TRIM(AH60))),"randomizer","")," ",""),"'","")," ",""),"-","")</f>
        <v/>
      </c>
      <c r="AI61" t="str">
        <f t="shared" ref="AI61" ca="1" si="2105">SUBSTITUTE(SUBSTITUTE(SUBSTITUTE(SUBSTITUTE(SUBSTITUTE(LOWER(IF(LEFT(AI60,3)="Box","",TRIM(AI60))),"randomizer","")," ",""),"'","")," ",""),"-","")</f>
        <v/>
      </c>
      <c r="AJ61" t="str">
        <f t="shared" ref="AJ61" ca="1" si="2106">SUBSTITUTE(SUBSTITUTE(SUBSTITUTE(SUBSTITUTE(SUBSTITUTE(LOWER(IF(LEFT(AJ60,3)="Box","",TRIM(AJ60))),"randomizer","")," ",""),"'","")," ",""),"-","")</f>
        <v/>
      </c>
      <c r="AK61" t="str">
        <f t="shared" ref="AK61" ca="1" si="2107">SUBSTITUTE(SUBSTITUTE(SUBSTITUTE(SUBSTITUTE(SUBSTITUTE(LOWER(IF(LEFT(AK60,3)="Box","",TRIM(AK60))),"randomizer","")," ",""),"'","")," ",""),"-","")</f>
        <v/>
      </c>
      <c r="AL61" t="str">
        <f t="shared" ref="AL61" ca="1" si="2108">SUBSTITUTE(SUBSTITUTE(SUBSTITUTE(SUBSTITUTE(SUBSTITUTE(LOWER(IF(LEFT(AL60,3)="Box","",TRIM(AL60))),"randomizer","")," ",""),"'","")," ",""),"-","")</f>
        <v/>
      </c>
      <c r="AM61" t="str">
        <f t="shared" ref="AM61" ca="1" si="2109">SUBSTITUTE(SUBSTITUTE(SUBSTITUTE(SUBSTITUTE(SUBSTITUTE(LOWER(IF(LEFT(AM60,3)="Box","",TRIM(AM60))),"randomizer","")," ",""),"'","")," ",""),"-","")</f>
        <v/>
      </c>
      <c r="AN61" t="str">
        <f t="shared" ref="AN61" ca="1" si="2110">SUBSTITUTE(SUBSTITUTE(SUBSTITUTE(SUBSTITUTE(SUBSTITUTE(LOWER(IF(LEFT(AN60,3)="Box","",TRIM(AN60))),"randomizer","")," ",""),"'","")," ",""),"-","")</f>
        <v/>
      </c>
      <c r="AO61" t="str">
        <f t="shared" ref="AO61" ca="1" si="2111">SUBSTITUTE(SUBSTITUTE(SUBSTITUTE(SUBSTITUTE(SUBSTITUTE(LOWER(IF(LEFT(AO60,3)="Box","",TRIM(AO60))),"randomizer","")," ",""),"'","")," ",""),"-","")</f>
        <v/>
      </c>
      <c r="AP61" t="str">
        <f t="shared" ref="AP61" ca="1" si="2112">SUBSTITUTE(SUBSTITUTE(SUBSTITUTE(SUBSTITUTE(SUBSTITUTE(LOWER(IF(LEFT(AP60,3)="Box","",TRIM(AP60))),"randomizer","")," ",""),"'","")," ",""),"-","")</f>
        <v/>
      </c>
      <c r="AQ61" t="str">
        <f t="shared" ref="AQ61" ca="1" si="2113">SUBSTITUTE(SUBSTITUTE(SUBSTITUTE(SUBSTITUTE(SUBSTITUTE(LOWER(IF(LEFT(AQ60,3)="Box","",TRIM(AQ60))),"randomizer","")," ",""),"'","")," ",""),"-","")</f>
        <v/>
      </c>
      <c r="AR61" t="str">
        <f t="shared" ref="AR61" ca="1" si="2114">SUBSTITUTE(SUBSTITUTE(SUBSTITUTE(SUBSTITUTE(SUBSTITUTE(LOWER(IF(LEFT(AR60,3)="Box","",TRIM(AR60))),"randomizer","")," ",""),"'","")," ",""),"-","")</f>
        <v/>
      </c>
      <c r="AS61" t="str">
        <f t="shared" ref="AS61" ca="1" si="2115">SUBSTITUTE(SUBSTITUTE(SUBSTITUTE(SUBSTITUTE(SUBSTITUTE(LOWER(IF(LEFT(AS60,3)="Box","",TRIM(AS60))),"randomizer","")," ",""),"'","")," ",""),"-","")</f>
        <v/>
      </c>
      <c r="AT61" t="str">
        <f t="shared" ref="AT61" ca="1" si="2116">SUBSTITUTE(SUBSTITUTE(SUBSTITUTE(SUBSTITUTE(SUBSTITUTE(LOWER(IF(LEFT(AT60,3)="Box","",TRIM(AT60))),"randomizer","")," ",""),"'","")," ",""),"-","")</f>
        <v/>
      </c>
      <c r="AU61" t="str">
        <f t="shared" ref="AU61" ca="1" si="2117">SUBSTITUTE(SUBSTITUTE(SUBSTITUTE(SUBSTITUTE(SUBSTITUTE(LOWER(IF(LEFT(AU60,3)="Box","",TRIM(AU60))),"randomizer","")," ",""),"'","")," ",""),"-","")</f>
        <v/>
      </c>
      <c r="AV61" t="str">
        <f t="shared" ref="AV61" ca="1" si="2118">SUBSTITUTE(SUBSTITUTE(SUBSTITUTE(SUBSTITUTE(SUBSTITUTE(LOWER(IF(LEFT(AV60,3)="Box","",TRIM(AV60))),"randomizer","")," ",""),"'","")," ",""),"-","")</f>
        <v/>
      </c>
      <c r="AW61" t="str">
        <f t="shared" ref="AW61" ca="1" si="2119">SUBSTITUTE(SUBSTITUTE(SUBSTITUTE(SUBSTITUTE(SUBSTITUTE(LOWER(IF(LEFT(AW60,3)="Box","",TRIM(AW60))),"randomizer","")," ",""),"'","")," ",""),"-","")</f>
        <v/>
      </c>
      <c r="AX61" t="str">
        <f t="shared" ref="AX61" ca="1" si="2120">SUBSTITUTE(SUBSTITUTE(SUBSTITUTE(SUBSTITUTE(SUBSTITUTE(LOWER(IF(LEFT(AX60,3)="Box","",TRIM(AX60))),"randomizer","")," ",""),"'","")," ",""),"-","")</f>
        <v/>
      </c>
      <c r="AY61" t="str">
        <f t="shared" ref="AY61" ca="1" si="2121">SUBSTITUTE(SUBSTITUTE(SUBSTITUTE(SUBSTITUTE(SUBSTITUTE(LOWER(IF(LEFT(AY60,3)="Box","",TRIM(AY60))),"randomizer","")," ",""),"'","")," ",""),"-","")</f>
        <v/>
      </c>
      <c r="AZ61" t="str">
        <f t="shared" ref="AZ61" ca="1" si="2122">SUBSTITUTE(SUBSTITUTE(SUBSTITUTE(SUBSTITUTE(SUBSTITUTE(LOWER(IF(LEFT(AZ60,3)="Box","",TRIM(AZ60))),"randomizer","")," ",""),"'","")," ",""),"-","")</f>
        <v/>
      </c>
      <c r="BA61" t="str">
        <f t="shared" ref="BA61" ca="1" si="2123">SUBSTITUTE(SUBSTITUTE(SUBSTITUTE(SUBSTITUTE(SUBSTITUTE(LOWER(IF(LEFT(BA60,3)="Box","",TRIM(BA60))),"randomizer","")," ",""),"'","")," ",""),"-","")</f>
        <v/>
      </c>
      <c r="BB61" t="str">
        <f t="shared" ref="BB61" ca="1" si="2124">SUBSTITUTE(SUBSTITUTE(SUBSTITUTE(SUBSTITUTE(SUBSTITUTE(LOWER(IF(LEFT(BB60,3)="Box","",TRIM(BB60))),"randomizer","")," ",""),"'","")," ",""),"-","")</f>
        <v/>
      </c>
      <c r="BC61" t="str">
        <f t="shared" ref="BC61" ca="1" si="2125">SUBSTITUTE(SUBSTITUTE(SUBSTITUTE(SUBSTITUTE(SUBSTITUTE(LOWER(IF(LEFT(BC60,3)="Box","",TRIM(BC60))),"randomizer","")," ",""),"'","")," ",""),"-","")</f>
        <v/>
      </c>
      <c r="BD61" t="str">
        <f t="shared" ref="BD61" ca="1" si="2126">SUBSTITUTE(SUBSTITUTE(SUBSTITUTE(SUBSTITUTE(SUBSTITUTE(LOWER(IF(LEFT(BD60,3)="Box","",TRIM(BD60))),"randomizer","")," ",""),"'","")," ",""),"-","")</f>
        <v/>
      </c>
      <c r="BE61" t="str">
        <f t="shared" ref="BE61" ca="1" si="2127">SUBSTITUTE(SUBSTITUTE(SUBSTITUTE(SUBSTITUTE(SUBSTITUTE(LOWER(IF(LEFT(BE60,3)="Box","",TRIM(BE60))),"randomizer","")," ",""),"'","")," ",""),"-","")</f>
        <v/>
      </c>
      <c r="BF61" t="str">
        <f t="shared" ref="BF61" ca="1" si="2128">SUBSTITUTE(SUBSTITUTE(SUBSTITUTE(SUBSTITUTE(SUBSTITUTE(LOWER(IF(LEFT(BF60,3)="Box","",TRIM(BF60))),"randomizer","")," ",""),"'","")," ",""),"-","")</f>
        <v/>
      </c>
      <c r="BG61" t="str">
        <f t="shared" ref="BG61" ca="1" si="2129">SUBSTITUTE(SUBSTITUTE(SUBSTITUTE(SUBSTITUTE(SUBSTITUTE(LOWER(IF(LEFT(BG60,3)="Box","",TRIM(BG60))),"randomizer","")," ",""),"'","")," ",""),"-","")</f>
        <v/>
      </c>
      <c r="BH61" t="str">
        <f t="shared" ref="BH61" ca="1" si="2130">SUBSTITUTE(SUBSTITUTE(SUBSTITUTE(SUBSTITUTE(SUBSTITUTE(LOWER(IF(LEFT(BH60,3)="Box","",TRIM(BH60))),"randomizer","")," ",""),"'","")," ",""),"-","")</f>
        <v/>
      </c>
      <c r="BI61" t="str">
        <f t="shared" ref="BI61" ca="1" si="2131">SUBSTITUTE(SUBSTITUTE(SUBSTITUTE(SUBSTITUTE(SUBSTITUTE(LOWER(IF(LEFT(BI60,3)="Box","",TRIM(BI60))),"randomizer","")," ",""),"'","")," ",""),"-","")</f>
        <v/>
      </c>
      <c r="BJ61" t="str">
        <f t="shared" ref="BJ61" ca="1" si="2132">SUBSTITUTE(SUBSTITUTE(SUBSTITUTE(SUBSTITUTE(SUBSTITUTE(LOWER(IF(LEFT(BJ60,3)="Box","",TRIM(BJ60))),"randomizer","")," ",""),"'","")," ",""),"-","")</f>
        <v/>
      </c>
      <c r="BK61" t="str">
        <f t="shared" ref="BK61" ca="1" si="2133">SUBSTITUTE(SUBSTITUTE(SUBSTITUTE(SUBSTITUTE(SUBSTITUTE(LOWER(IF(LEFT(BK60,3)="Box","",TRIM(BK60))),"randomizer","")," ",""),"'","")," ",""),"-","")</f>
        <v/>
      </c>
      <c r="BL61" t="str">
        <f t="shared" ref="BL61" ca="1" si="2134">SUBSTITUTE(SUBSTITUTE(SUBSTITUTE(SUBSTITUTE(SUBSTITUTE(LOWER(IF(LEFT(BL60,3)="Box","",TRIM(BL60))),"randomizer","")," ",""),"'","")," ",""),"-","")</f>
        <v/>
      </c>
      <c r="BM61" t="str">
        <f t="shared" ref="BM61" ca="1" si="2135">SUBSTITUTE(SUBSTITUTE(SUBSTITUTE(SUBSTITUTE(SUBSTITUTE(LOWER(IF(LEFT(BM60,3)="Box","",TRIM(BM60))),"randomizer","")," ",""),"'","")," ",""),"-","")</f>
        <v/>
      </c>
      <c r="BN61" t="str">
        <f t="shared" ref="BN61" ca="1" si="2136">SUBSTITUTE(SUBSTITUTE(SUBSTITUTE(SUBSTITUTE(SUBSTITUTE(LOWER(IF(LEFT(BN60,3)="Box","",TRIM(BN60))),"randomizer","")," ",""),"'","")," ",""),"-","")</f>
        <v/>
      </c>
      <c r="BO61" t="str">
        <f t="shared" ref="BO61" ca="1" si="2137">SUBSTITUTE(SUBSTITUTE(SUBSTITUTE(SUBSTITUTE(SUBSTITUTE(LOWER(IF(LEFT(BO60,3)="Box","",TRIM(BO60))),"randomizer","")," ",""),"'","")," ",""),"-","")</f>
        <v/>
      </c>
      <c r="BP61" t="str">
        <f t="shared" ref="BP61" ca="1" si="2138">SUBSTITUTE(SUBSTITUTE(SUBSTITUTE(SUBSTITUTE(SUBSTITUTE(LOWER(IF(LEFT(BP60,3)="Box","",TRIM(BP60))),"randomizer","")," ",""),"'","")," ",""),"-","")</f>
        <v/>
      </c>
      <c r="BQ61" t="str">
        <f t="shared" ref="BQ61" ca="1" si="2139">SUBSTITUTE(SUBSTITUTE(SUBSTITUTE(SUBSTITUTE(SUBSTITUTE(LOWER(IF(LEFT(BQ60,3)="Box","",TRIM(BQ60))),"randomizer","")," ",""),"'","")," ",""),"-","")</f>
        <v/>
      </c>
      <c r="BR61" t="str">
        <f t="shared" ref="BR61" ca="1" si="2140">SUBSTITUTE(SUBSTITUTE(SUBSTITUTE(SUBSTITUTE(SUBSTITUTE(LOWER(IF(LEFT(BR60,3)="Box","",TRIM(BR60))),"randomizer","")," ",""),"'","")," ",""),"-","")</f>
        <v/>
      </c>
      <c r="BS61" t="str">
        <f t="shared" ref="BS61" ca="1" si="2141">SUBSTITUTE(SUBSTITUTE(SUBSTITUTE(SUBSTITUTE(SUBSTITUTE(LOWER(IF(LEFT(BS60,3)="Box","",TRIM(BS60))),"randomizer","")," ",""),"'","")," ",""),"-","")</f>
        <v/>
      </c>
      <c r="BT61" t="str">
        <f t="shared" ref="BT61" ca="1" si="2142">SUBSTITUTE(SUBSTITUTE(SUBSTITUTE(SUBSTITUTE(SUBSTITUTE(LOWER(IF(LEFT(BT60,3)="Box","",TRIM(BT60))),"randomizer","")," ",""),"'","")," ",""),"-","")</f>
        <v/>
      </c>
      <c r="BU61" t="str">
        <f t="shared" ref="BU61" ca="1" si="2143">SUBSTITUTE(SUBSTITUTE(SUBSTITUTE(SUBSTITUTE(SUBSTITUTE(LOWER(IF(LEFT(BU60,3)="Box","",TRIM(BU60))),"randomizer","")," ",""),"'","")," ",""),"-","")</f>
        <v/>
      </c>
      <c r="BV61" t="str">
        <f t="shared" ref="BV61" ca="1" si="2144">SUBSTITUTE(SUBSTITUTE(SUBSTITUTE(SUBSTITUTE(SUBSTITUTE(LOWER(IF(LEFT(BV60,3)="Box","",TRIM(BV60))),"randomizer","")," ",""),"'","")," ",""),"-","")</f>
        <v/>
      </c>
      <c r="BW61" t="str">
        <f t="shared" ref="BW61" ca="1" si="2145">SUBSTITUTE(SUBSTITUTE(SUBSTITUTE(SUBSTITUTE(SUBSTITUTE(LOWER(IF(LEFT(BW60,3)="Box","",TRIM(BW60))),"randomizer","")," ",""),"'","")," ",""),"-","")</f>
        <v/>
      </c>
      <c r="BX61" t="str">
        <f t="shared" ref="BX61" ca="1" si="2146">SUBSTITUTE(SUBSTITUTE(SUBSTITUTE(SUBSTITUTE(SUBSTITUTE(LOWER(IF(LEFT(BX60,3)="Box","",TRIM(BX60))),"randomizer","")," ",""),"'","")," ",""),"-","")</f>
        <v/>
      </c>
      <c r="BY61" t="str">
        <f t="shared" ref="BY61" ca="1" si="2147">SUBSTITUTE(SUBSTITUTE(SUBSTITUTE(SUBSTITUTE(SUBSTITUTE(LOWER(IF(LEFT(BY60,3)="Box","",TRIM(BY60))),"randomizer","")," ",""),"'","")," ",""),"-","")</f>
        <v/>
      </c>
      <c r="BZ61" t="str">
        <f t="shared" ref="BZ61" ca="1" si="2148">SUBSTITUTE(SUBSTITUTE(SUBSTITUTE(SUBSTITUTE(SUBSTITUTE(LOWER(IF(LEFT(BZ60,3)="Box","",TRIM(BZ60))),"randomizer","")," ",""),"'","")," ",""),"-","")</f>
        <v/>
      </c>
    </row>
    <row r="62" spans="3:78" x14ac:dyDescent="0.25">
      <c r="C62">
        <f t="shared" si="0"/>
        <v>1</v>
      </c>
      <c r="E62" t="str">
        <f ca="1">OFFSET($G$179,SUM(C$2:C62)-1,0)</f>
        <v>Jesse Mead</v>
      </c>
      <c r="F62" t="str">
        <f ca="1">IF(OFFSET($G$179,SUM($C$2:$C62)-1,COLUMNS($E62:F62)+1)=0,"",OFFSET($G$179,SUM($C$2:$C62)-1,COLUMNS($E62:F62)+1))</f>
        <v>Rogue</v>
      </c>
      <c r="G62" t="str">
        <f ca="1">IF(OFFSET($G$179,SUM($C$2:$C62)-1,COLUMNS($E62:G62)+1)=0,"",OFFSET($G$179,SUM($C$2:$C62)-1,COLUMNS($E62:G62)+1))</f>
        <v xml:space="preserve"> Quest</v>
      </c>
      <c r="H62" t="str">
        <f ca="1">IF(OFFSET($G$179,SUM($C$2:$C62)-1,COLUMNS($E62:H62)+1)=0,"",OFFSET($G$179,SUM($C$2:$C62)-1,COLUMNS($E62:H62)+1))</f>
        <v xml:space="preserve"> Raid</v>
      </c>
      <c r="I62" t="str">
        <f ca="1">IF(OFFSET($G$179,SUM($C$2:$C62)-1,COLUMNS($E62:I62)+1)=0,"",OFFSET($G$179,SUM($C$2:$C62)-1,COLUMNS($E62:I62)+1))</f>
        <v xml:space="preserve"> Training</v>
      </c>
      <c r="J62" t="str">
        <f ca="1">IF(OFFSET($G$179,SUM($C$2:$C62)-1,COLUMNS($E62:J62)+1)=0,"",OFFSET($G$179,SUM($C$2:$C62)-1,COLUMNS($E62:J62)+1))</f>
        <v/>
      </c>
      <c r="K62" t="str">
        <f ca="1">IF(OFFSET($G$179,SUM($C$2:$C62)-1,COLUMNS($E62:K62)+1)=0,"",OFFSET($G$179,SUM($C$2:$C62)-1,COLUMNS($E62:K62)+1))</f>
        <v/>
      </c>
      <c r="L62" t="str">
        <f ca="1">IF(OFFSET($G$179,SUM($C$2:$C62)-1,COLUMNS($E62:L62)+1)=0,"",OFFSET($G$179,SUM($C$2:$C62)-1,COLUMNS($E62:L62)+1))</f>
        <v/>
      </c>
      <c r="M62" t="str">
        <f ca="1">IF(OFFSET($G$179,SUM($C$2:$C62)-1,COLUMNS($E62:M62)+1)=0,"",OFFSET($G$179,SUM($C$2:$C62)-1,COLUMNS($E62:M62)+1))</f>
        <v/>
      </c>
      <c r="N62" t="str">
        <f ca="1">IF(OFFSET($G$179,SUM($C$2:$C62)-1,COLUMNS($E62:N62)+1)=0,"",OFFSET($G$179,SUM($C$2:$C62)-1,COLUMNS($E62:N62)+1))</f>
        <v/>
      </c>
      <c r="O62" t="str">
        <f ca="1">IF(OFFSET($G$179,SUM($C$2:$C62)-1,COLUMNS($E62:O62)+1)=0,"",OFFSET($G$179,SUM($C$2:$C62)-1,COLUMNS($E62:O62)+1))</f>
        <v/>
      </c>
      <c r="P62" t="str">
        <f ca="1">IF(OFFSET($G$179,SUM($C$2:$C62)-1,COLUMNS($E62:P62)+1)=0,"",OFFSET($G$179,SUM($C$2:$C62)-1,COLUMNS($E62:P62)+1))</f>
        <v/>
      </c>
      <c r="Q62" t="str">
        <f ca="1">IF(OFFSET($G$179,SUM($C$2:$C62)-1,COLUMNS($E62:Q62)+1)=0,"",OFFSET($G$179,SUM($C$2:$C62)-1,COLUMNS($E62:Q62)+1))</f>
        <v/>
      </c>
      <c r="R62" t="str">
        <f ca="1">IF(OFFSET($G$179,SUM($C$2:$C62)-1,COLUMNS($E62:R62)+1)=0,"",OFFSET($G$179,SUM($C$2:$C62)-1,COLUMNS($E62:R62)+1))</f>
        <v/>
      </c>
      <c r="S62" t="str">
        <f ca="1">IF(OFFSET($G$179,SUM($C$2:$C62)-1,COLUMNS($E62:S62)+1)=0,"",OFFSET($G$179,SUM($C$2:$C62)-1,COLUMNS($E62:S62)+1))</f>
        <v/>
      </c>
      <c r="T62" t="str">
        <f ca="1">IF(OFFSET($G$179,SUM($C$2:$C62)-1,COLUMNS($E62:T62)+1)=0,"",OFFSET($G$179,SUM($C$2:$C62)-1,COLUMNS($E62:T62)+1))</f>
        <v/>
      </c>
      <c r="U62" t="str">
        <f ca="1">IF(OFFSET($G$179,SUM($C$2:$C62)-1,COLUMNS($E62:U62)+1)=0,"",OFFSET($G$179,SUM($C$2:$C62)-1,COLUMNS($E62:U62)+1))</f>
        <v/>
      </c>
      <c r="V62" t="str">
        <f ca="1">IF(OFFSET($G$179,SUM($C$2:$C62)-1,COLUMNS($E62:V62)+1)=0,"",OFFSET($G$179,SUM($C$2:$C62)-1,COLUMNS($E62:V62)+1))</f>
        <v/>
      </c>
      <c r="W62" t="str">
        <f ca="1">IF(OFFSET($G$179,SUM($C$2:$C62)-1,COLUMNS($E62:W62)+1)=0,"",OFFSET($G$179,SUM($C$2:$C62)-1,COLUMNS($E62:W62)+1))</f>
        <v/>
      </c>
      <c r="X62" t="str">
        <f ca="1">IF(OFFSET($G$179,SUM($C$2:$C62)-1,COLUMNS($E62:X62)+1)=0,"",OFFSET($G$179,SUM($C$2:$C62)-1,COLUMNS($E62:X62)+1))</f>
        <v/>
      </c>
      <c r="Y62" t="str">
        <f ca="1">IF(OFFSET($G$179,SUM($C$2:$C62)-1,COLUMNS($E62:Y62)+1)=0,"",OFFSET($G$179,SUM($C$2:$C62)-1,COLUMNS($E62:Y62)+1))</f>
        <v/>
      </c>
      <c r="Z62" t="str">
        <f ca="1">IF(OFFSET($G$179,SUM($C$2:$C62)-1,COLUMNS($E62:Z62)+1)=0,"",OFFSET($G$179,SUM($C$2:$C62)-1,COLUMNS($E62:Z62)+1))</f>
        <v/>
      </c>
      <c r="AA62" t="str">
        <f ca="1">IF(OFFSET($G$179,SUM($C$2:$C62)-1,COLUMNS($E62:AA62)+1)=0,"",OFFSET($G$179,SUM($C$2:$C62)-1,COLUMNS($E62:AA62)+1))</f>
        <v/>
      </c>
      <c r="AB62" t="str">
        <f ca="1">IF(OFFSET($G$179,SUM($C$2:$C62)-1,COLUMNS($E62:AB62)+1)=0,"",OFFSET($G$179,SUM($C$2:$C62)-1,COLUMNS($E62:AB62)+1))</f>
        <v/>
      </c>
      <c r="AC62" t="str">
        <f ca="1">IF(OFFSET($G$179,SUM($C$2:$C62)-1,COLUMNS($E62:AC62)+1)=0,"",OFFSET($G$179,SUM($C$2:$C62)-1,COLUMNS($E62:AC62)+1))</f>
        <v/>
      </c>
      <c r="AD62" t="str">
        <f ca="1">IF(OFFSET($G$179,SUM($C$2:$C62)-1,COLUMNS($E62:AD62)+1)=0,"",OFFSET($G$179,SUM($C$2:$C62)-1,COLUMNS($E62:AD62)+1))</f>
        <v/>
      </c>
      <c r="AE62" t="str">
        <f ca="1">IF(OFFSET($G$179,SUM($C$2:$C62)-1,COLUMNS($E62:AE62)+1)=0,"",OFFSET($G$179,SUM($C$2:$C62)-1,COLUMNS($E62:AE62)+1))</f>
        <v/>
      </c>
      <c r="AF62" t="str">
        <f ca="1">IF(OFFSET($G$179,SUM($C$2:$C62)-1,COLUMNS($E62:AF62)+1)=0,"",OFFSET($G$179,SUM($C$2:$C62)-1,COLUMNS($E62:AF62)+1))</f>
        <v/>
      </c>
      <c r="AG62" t="str">
        <f ca="1">IF(OFFSET($G$179,SUM($C$2:$C62)-1,COLUMNS($E62:AG62)+1)=0,"",OFFSET($G$179,SUM($C$2:$C62)-1,COLUMNS($E62:AG62)+1))</f>
        <v/>
      </c>
      <c r="AH62" t="str">
        <f ca="1">IF(OFFSET($G$179,SUM($C$2:$C62)-1,COLUMNS($E62:AH62)+1)=0,"",OFFSET($G$179,SUM($C$2:$C62)-1,COLUMNS($E62:AH62)+1))</f>
        <v/>
      </c>
      <c r="AI62" t="str">
        <f ca="1">IF(OFFSET($G$179,SUM($C$2:$C62)-1,COLUMNS($E62:AI62)+1)=0,"",OFFSET($G$179,SUM($C$2:$C62)-1,COLUMNS($E62:AI62)+1))</f>
        <v/>
      </c>
      <c r="AJ62" t="str">
        <f ca="1">IF(OFFSET($G$179,SUM($C$2:$C62)-1,COLUMNS($E62:AJ62)+1)=0,"",OFFSET($G$179,SUM($C$2:$C62)-1,COLUMNS($E62:AJ62)+1))</f>
        <v/>
      </c>
      <c r="AK62" t="str">
        <f ca="1">IF(OFFSET($G$179,SUM($C$2:$C62)-1,COLUMNS($E62:AK62)+1)=0,"",OFFSET($G$179,SUM($C$2:$C62)-1,COLUMNS($E62:AK62)+1))</f>
        <v/>
      </c>
      <c r="AL62" t="str">
        <f ca="1">IF(OFFSET($G$179,SUM($C$2:$C62)-1,COLUMNS($E62:AL62)+1)=0,"",OFFSET($G$179,SUM($C$2:$C62)-1,COLUMNS($E62:AL62)+1))</f>
        <v/>
      </c>
      <c r="AM62" t="str">
        <f ca="1">IF(OFFSET($G$179,SUM($C$2:$C62)-1,COLUMNS($E62:AM62)+1)=0,"",OFFSET($G$179,SUM($C$2:$C62)-1,COLUMNS($E62:AM62)+1))</f>
        <v/>
      </c>
      <c r="AN62" t="str">
        <f ca="1">IF(OFFSET($G$179,SUM($C$2:$C62)-1,COLUMNS($E62:AN62)+1)=0,"",OFFSET($G$179,SUM($C$2:$C62)-1,COLUMNS($E62:AN62)+1))</f>
        <v/>
      </c>
      <c r="AO62" t="str">
        <f ca="1">IF(OFFSET($G$179,SUM($C$2:$C62)-1,COLUMNS($E62:AO62)+1)=0,"",OFFSET($G$179,SUM($C$2:$C62)-1,COLUMNS($E62:AO62)+1))</f>
        <v/>
      </c>
      <c r="AP62" t="str">
        <f ca="1">IF(OFFSET($G$179,SUM($C$2:$C62)-1,COLUMNS($E62:AP62)+1)=0,"",OFFSET($G$179,SUM($C$2:$C62)-1,COLUMNS($E62:AP62)+1))</f>
        <v/>
      </c>
      <c r="AQ62" t="str">
        <f ca="1">IF(OFFSET($G$179,SUM($C$2:$C62)-1,COLUMNS($E62:AQ62)+1)=0,"",OFFSET($G$179,SUM($C$2:$C62)-1,COLUMNS($E62:AQ62)+1))</f>
        <v/>
      </c>
      <c r="AR62" t="str">
        <f ca="1">IF(OFFSET($G$179,SUM($C$2:$C62)-1,COLUMNS($E62:AR62)+1)=0,"",OFFSET($G$179,SUM($C$2:$C62)-1,COLUMNS($E62:AR62)+1))</f>
        <v/>
      </c>
      <c r="AS62" t="str">
        <f ca="1">IF(OFFSET($G$179,SUM($C$2:$C62)-1,COLUMNS($E62:AS62)+1)=0,"",OFFSET($G$179,SUM($C$2:$C62)-1,COLUMNS($E62:AS62)+1))</f>
        <v/>
      </c>
      <c r="AT62" t="str">
        <f ca="1">IF(OFFSET($G$179,SUM($C$2:$C62)-1,COLUMNS($E62:AT62)+1)=0,"",OFFSET($G$179,SUM($C$2:$C62)-1,COLUMNS($E62:AT62)+1))</f>
        <v/>
      </c>
      <c r="AU62" t="str">
        <f ca="1">IF(OFFSET($G$179,SUM($C$2:$C62)-1,COLUMNS($E62:AU62)+1)=0,"",OFFSET($G$179,SUM($C$2:$C62)-1,COLUMNS($E62:AU62)+1))</f>
        <v/>
      </c>
      <c r="AV62" t="str">
        <f ca="1">IF(OFFSET($G$179,SUM($C$2:$C62)-1,COLUMNS($E62:AV62)+1)=0,"",OFFSET($G$179,SUM($C$2:$C62)-1,COLUMNS($E62:AV62)+1))</f>
        <v/>
      </c>
      <c r="AW62" t="str">
        <f ca="1">IF(OFFSET($G$179,SUM($C$2:$C62)-1,COLUMNS($E62:AW62)+1)=0,"",OFFSET($G$179,SUM($C$2:$C62)-1,COLUMNS($E62:AW62)+1))</f>
        <v/>
      </c>
      <c r="AX62" t="str">
        <f ca="1">IF(OFFSET($G$179,SUM($C$2:$C62)-1,COLUMNS($E62:AX62)+1)=0,"",OFFSET($G$179,SUM($C$2:$C62)-1,COLUMNS($E62:AX62)+1))</f>
        <v/>
      </c>
      <c r="AY62" t="str">
        <f ca="1">IF(OFFSET($G$179,SUM($C$2:$C62)-1,COLUMNS($E62:AY62)+1)=0,"",OFFSET($G$179,SUM($C$2:$C62)-1,COLUMNS($E62:AY62)+1))</f>
        <v/>
      </c>
      <c r="AZ62" t="str">
        <f ca="1">IF(OFFSET($G$179,SUM($C$2:$C62)-1,COLUMNS($E62:AZ62)+1)=0,"",OFFSET($G$179,SUM($C$2:$C62)-1,COLUMNS($E62:AZ62)+1))</f>
        <v/>
      </c>
      <c r="BA62" t="str">
        <f ca="1">IF(OFFSET($G$179,SUM($C$2:$C62)-1,COLUMNS($E62:BA62)+1)=0,"",OFFSET($G$179,SUM($C$2:$C62)-1,COLUMNS($E62:BA62)+1))</f>
        <v/>
      </c>
      <c r="BB62" t="str">
        <f ca="1">IF(OFFSET($G$179,SUM($C$2:$C62)-1,COLUMNS($E62:BB62)+1)=0,"",OFFSET($G$179,SUM($C$2:$C62)-1,COLUMNS($E62:BB62)+1))</f>
        <v/>
      </c>
      <c r="BC62" t="str">
        <f ca="1">IF(OFFSET($G$179,SUM($C$2:$C62)-1,COLUMNS($E62:BC62)+1)=0,"",OFFSET($G$179,SUM($C$2:$C62)-1,COLUMNS($E62:BC62)+1))</f>
        <v/>
      </c>
      <c r="BD62" t="str">
        <f ca="1">IF(OFFSET($G$179,SUM($C$2:$C62)-1,COLUMNS($E62:BD62)+1)=0,"",OFFSET($G$179,SUM($C$2:$C62)-1,COLUMNS($E62:BD62)+1))</f>
        <v/>
      </c>
      <c r="BE62" t="str">
        <f ca="1">IF(OFFSET($G$179,SUM($C$2:$C62)-1,COLUMNS($E62:BE62)+1)=0,"",OFFSET($G$179,SUM($C$2:$C62)-1,COLUMNS($E62:BE62)+1))</f>
        <v/>
      </c>
      <c r="BF62" t="str">
        <f ca="1">IF(OFFSET($G$179,SUM($C$2:$C62)-1,COLUMNS($E62:BF62)+1)=0,"",OFFSET($G$179,SUM($C$2:$C62)-1,COLUMNS($E62:BF62)+1))</f>
        <v/>
      </c>
      <c r="BG62" t="str">
        <f ca="1">IF(OFFSET($G$179,SUM($C$2:$C62)-1,COLUMNS($E62:BG62)+1)=0,"",OFFSET($G$179,SUM($C$2:$C62)-1,COLUMNS($E62:BG62)+1))</f>
        <v/>
      </c>
      <c r="BH62" t="str">
        <f ca="1">IF(OFFSET($G$179,SUM($C$2:$C62)-1,COLUMNS($E62:BH62)+1)=0,"",OFFSET($G$179,SUM($C$2:$C62)-1,COLUMNS($E62:BH62)+1))</f>
        <v/>
      </c>
      <c r="BI62" t="str">
        <f ca="1">IF(OFFSET($G$179,SUM($C$2:$C62)-1,COLUMNS($E62:BI62)+1)=0,"",OFFSET($G$179,SUM($C$2:$C62)-1,COLUMNS($E62:BI62)+1))</f>
        <v/>
      </c>
      <c r="BJ62" t="str">
        <f ca="1">IF(OFFSET($G$179,SUM($C$2:$C62)-1,COLUMNS($E62:BJ62)+1)=0,"",OFFSET($G$179,SUM($C$2:$C62)-1,COLUMNS($E62:BJ62)+1))</f>
        <v/>
      </c>
      <c r="BK62" t="str">
        <f ca="1">IF(OFFSET($G$179,SUM($C$2:$C62)-1,COLUMNS($E62:BK62)+1)=0,"",OFFSET($G$179,SUM($C$2:$C62)-1,COLUMNS($E62:BK62)+1))</f>
        <v/>
      </c>
      <c r="BL62" t="str">
        <f ca="1">IF(OFFSET($G$179,SUM($C$2:$C62)-1,COLUMNS($E62:BL62)+1)=0,"",OFFSET($G$179,SUM($C$2:$C62)-1,COLUMNS($E62:BL62)+1))</f>
        <v/>
      </c>
      <c r="BM62" t="str">
        <f ca="1">IF(OFFSET($G$179,SUM($C$2:$C62)-1,COLUMNS($E62:BM62)+1)=0,"",OFFSET($G$179,SUM($C$2:$C62)-1,COLUMNS($E62:BM62)+1))</f>
        <v/>
      </c>
      <c r="BN62" t="str">
        <f ca="1">IF(OFFSET($G$179,SUM($C$2:$C62)-1,COLUMNS($E62:BN62)+1)=0,"",OFFSET($G$179,SUM($C$2:$C62)-1,COLUMNS($E62:BN62)+1))</f>
        <v/>
      </c>
      <c r="BO62" t="str">
        <f ca="1">IF(OFFSET($G$179,SUM($C$2:$C62)-1,COLUMNS($E62:BO62)+1)=0,"",OFFSET($G$179,SUM($C$2:$C62)-1,COLUMNS($E62:BO62)+1))</f>
        <v/>
      </c>
      <c r="BP62" t="str">
        <f ca="1">IF(OFFSET($G$179,SUM($C$2:$C62)-1,COLUMNS($E62:BP62)+1)=0,"",OFFSET($G$179,SUM($C$2:$C62)-1,COLUMNS($E62:BP62)+1))</f>
        <v/>
      </c>
      <c r="BQ62" t="str">
        <f ca="1">IF(OFFSET($G$179,SUM($C$2:$C62)-1,COLUMNS($E62:BQ62)+1)=0,"",OFFSET($G$179,SUM($C$2:$C62)-1,COLUMNS($E62:BQ62)+1))</f>
        <v/>
      </c>
      <c r="BR62" t="str">
        <f ca="1">IF(OFFSET($G$179,SUM($C$2:$C62)-1,COLUMNS($E62:BR62)+1)=0,"",OFFSET($G$179,SUM($C$2:$C62)-1,COLUMNS($E62:BR62)+1))</f>
        <v/>
      </c>
      <c r="BS62" t="str">
        <f ca="1">IF(OFFSET($G$179,SUM($C$2:$C62)-1,COLUMNS($E62:BS62)+1)=0,"",OFFSET($G$179,SUM($C$2:$C62)-1,COLUMNS($E62:BS62)+1))</f>
        <v/>
      </c>
      <c r="BT62" t="str">
        <f ca="1">IF(OFFSET($G$179,SUM($C$2:$C62)-1,COLUMNS($E62:BT62)+1)=0,"",OFFSET($G$179,SUM($C$2:$C62)-1,COLUMNS($E62:BT62)+1))</f>
        <v/>
      </c>
      <c r="BU62" t="str">
        <f ca="1">IF(OFFSET($G$179,SUM($C$2:$C62)-1,COLUMNS($E62:BU62)+1)=0,"",OFFSET($G$179,SUM($C$2:$C62)-1,COLUMNS($E62:BU62)+1))</f>
        <v/>
      </c>
      <c r="BV62" t="str">
        <f ca="1">IF(OFFSET($G$179,SUM($C$2:$C62)-1,COLUMNS($E62:BV62)+1)=0,"",OFFSET($G$179,SUM($C$2:$C62)-1,COLUMNS($E62:BV62)+1))</f>
        <v/>
      </c>
      <c r="BW62" t="str">
        <f ca="1">IF(OFFSET($G$179,SUM($C$2:$C62)-1,COLUMNS($E62:BW62)+1)=0,"",OFFSET($G$179,SUM($C$2:$C62)-1,COLUMNS($E62:BW62)+1))</f>
        <v/>
      </c>
      <c r="BX62" t="str">
        <f ca="1">IF(OFFSET($G$179,SUM($C$2:$C62)-1,COLUMNS($E62:BX62)+1)=0,"",OFFSET($G$179,SUM($C$2:$C62)-1,COLUMNS($E62:BX62)+1))</f>
        <v/>
      </c>
      <c r="BY62" t="str">
        <f ca="1">IF(OFFSET($G$179,SUM($C$2:$C62)-1,COLUMNS($E62:BY62)+1)=0,"",OFFSET($G$179,SUM($C$2:$C62)-1,COLUMNS($E62:BY62)+1))</f>
        <v/>
      </c>
      <c r="BZ62" t="str">
        <f ca="1">IF(OFFSET($G$179,SUM($C$2:$C62)-1,COLUMNS($E62:BZ62)+1)=0,"",OFFSET($G$179,SUM($C$2:$C62)-1,COLUMNS($E62:BZ62)+1))</f>
        <v/>
      </c>
    </row>
    <row r="63" spans="3:78" x14ac:dyDescent="0.25">
      <c r="C63">
        <f t="shared" si="0"/>
        <v>0</v>
      </c>
      <c r="E63" t="str">
        <f t="shared" ref="E63" ca="1" si="2149">E62</f>
        <v>Jesse Mead</v>
      </c>
      <c r="F63" t="str">
        <f t="shared" ref="F63" ca="1" si="2150">SUBSTITUTE(SUBSTITUTE(SUBSTITUTE(SUBSTITUTE(SUBSTITUTE(LOWER(IF(LEFT(F62,3)="Box","",TRIM(F62))),"randomizer","")," ",""),"'","")," ",""),"-","")</f>
        <v>rogue</v>
      </c>
      <c r="G63" t="str">
        <f t="shared" ref="G63" ca="1" si="2151">SUBSTITUTE(SUBSTITUTE(SUBSTITUTE(SUBSTITUTE(SUBSTITUTE(LOWER(IF(LEFT(G62,3)="Box","",TRIM(G62))),"randomizer","")," ",""),"'","")," ",""),"-","")</f>
        <v>quest</v>
      </c>
      <c r="H63" t="str">
        <f t="shared" ref="H63" ca="1" si="2152">SUBSTITUTE(SUBSTITUTE(SUBSTITUTE(SUBSTITUTE(SUBSTITUTE(LOWER(IF(LEFT(H62,3)="Box","",TRIM(H62))),"randomizer","")," ",""),"'","")," ",""),"-","")</f>
        <v>raid</v>
      </c>
      <c r="I63" t="str">
        <f t="shared" ref="I63" ca="1" si="2153">SUBSTITUTE(SUBSTITUTE(SUBSTITUTE(SUBSTITUTE(SUBSTITUTE(LOWER(IF(LEFT(I62,3)="Box","",TRIM(I62))),"randomizer","")," ",""),"'","")," ",""),"-","")</f>
        <v>training</v>
      </c>
      <c r="J63" t="str">
        <f t="shared" ref="J63" ca="1" si="2154">SUBSTITUTE(SUBSTITUTE(SUBSTITUTE(SUBSTITUTE(SUBSTITUTE(LOWER(IF(LEFT(J62,3)="Box","",TRIM(J62))),"randomizer","")," ",""),"'","")," ",""),"-","")</f>
        <v/>
      </c>
      <c r="K63" t="str">
        <f t="shared" ref="K63" ca="1" si="2155">SUBSTITUTE(SUBSTITUTE(SUBSTITUTE(SUBSTITUTE(SUBSTITUTE(LOWER(IF(LEFT(K62,3)="Box","",TRIM(K62))),"randomizer","")," ",""),"'","")," ",""),"-","")</f>
        <v/>
      </c>
      <c r="L63" t="str">
        <f t="shared" ref="L63" ca="1" si="2156">SUBSTITUTE(SUBSTITUTE(SUBSTITUTE(SUBSTITUTE(SUBSTITUTE(LOWER(IF(LEFT(L62,3)="Box","",TRIM(L62))),"randomizer","")," ",""),"'","")," ",""),"-","")</f>
        <v/>
      </c>
      <c r="M63" t="str">
        <f t="shared" ref="M63" ca="1" si="2157">SUBSTITUTE(SUBSTITUTE(SUBSTITUTE(SUBSTITUTE(SUBSTITUTE(LOWER(IF(LEFT(M62,3)="Box","",TRIM(M62))),"randomizer","")," ",""),"'","")," ",""),"-","")</f>
        <v/>
      </c>
      <c r="N63" t="str">
        <f t="shared" ref="N63" ca="1" si="2158">SUBSTITUTE(SUBSTITUTE(SUBSTITUTE(SUBSTITUTE(SUBSTITUTE(LOWER(IF(LEFT(N62,3)="Box","",TRIM(N62))),"randomizer","")," ",""),"'","")," ",""),"-","")</f>
        <v/>
      </c>
      <c r="O63" t="str">
        <f t="shared" ref="O63" ca="1" si="2159">SUBSTITUTE(SUBSTITUTE(SUBSTITUTE(SUBSTITUTE(SUBSTITUTE(LOWER(IF(LEFT(O62,3)="Box","",TRIM(O62))),"randomizer","")," ",""),"'","")," ",""),"-","")</f>
        <v/>
      </c>
      <c r="P63" t="str">
        <f t="shared" ref="P63" ca="1" si="2160">SUBSTITUTE(SUBSTITUTE(SUBSTITUTE(SUBSTITUTE(SUBSTITUTE(LOWER(IF(LEFT(P62,3)="Box","",TRIM(P62))),"randomizer","")," ",""),"'","")," ",""),"-","")</f>
        <v/>
      </c>
      <c r="Q63" t="str">
        <f t="shared" ref="Q63" ca="1" si="2161">SUBSTITUTE(SUBSTITUTE(SUBSTITUTE(SUBSTITUTE(SUBSTITUTE(LOWER(IF(LEFT(Q62,3)="Box","",TRIM(Q62))),"randomizer","")," ",""),"'","")," ",""),"-","")</f>
        <v/>
      </c>
      <c r="R63" t="str">
        <f t="shared" ref="R63" ca="1" si="2162">SUBSTITUTE(SUBSTITUTE(SUBSTITUTE(SUBSTITUTE(SUBSTITUTE(LOWER(IF(LEFT(R62,3)="Box","",TRIM(R62))),"randomizer","")," ",""),"'","")," ",""),"-","")</f>
        <v/>
      </c>
      <c r="S63" t="str">
        <f t="shared" ref="S63" ca="1" si="2163">SUBSTITUTE(SUBSTITUTE(SUBSTITUTE(SUBSTITUTE(SUBSTITUTE(LOWER(IF(LEFT(S62,3)="Box","",TRIM(S62))),"randomizer","")," ",""),"'","")," ",""),"-","")</f>
        <v/>
      </c>
      <c r="T63" t="str">
        <f t="shared" ref="T63" ca="1" si="2164">SUBSTITUTE(SUBSTITUTE(SUBSTITUTE(SUBSTITUTE(SUBSTITUTE(LOWER(IF(LEFT(T62,3)="Box","",TRIM(T62))),"randomizer","")," ",""),"'","")," ",""),"-","")</f>
        <v/>
      </c>
      <c r="U63" t="str">
        <f t="shared" ref="U63" ca="1" si="2165">SUBSTITUTE(SUBSTITUTE(SUBSTITUTE(SUBSTITUTE(SUBSTITUTE(LOWER(IF(LEFT(U62,3)="Box","",TRIM(U62))),"randomizer","")," ",""),"'","")," ",""),"-","")</f>
        <v/>
      </c>
      <c r="V63" t="str">
        <f t="shared" ref="V63" ca="1" si="2166">SUBSTITUTE(SUBSTITUTE(SUBSTITUTE(SUBSTITUTE(SUBSTITUTE(LOWER(IF(LEFT(V62,3)="Box","",TRIM(V62))),"randomizer","")," ",""),"'","")," ",""),"-","")</f>
        <v/>
      </c>
      <c r="W63" t="str">
        <f t="shared" ref="W63" ca="1" si="2167">SUBSTITUTE(SUBSTITUTE(SUBSTITUTE(SUBSTITUTE(SUBSTITUTE(LOWER(IF(LEFT(W62,3)="Box","",TRIM(W62))),"randomizer","")," ",""),"'","")," ",""),"-","")</f>
        <v/>
      </c>
      <c r="X63" t="str">
        <f t="shared" ref="X63" ca="1" si="2168">SUBSTITUTE(SUBSTITUTE(SUBSTITUTE(SUBSTITUTE(SUBSTITUTE(LOWER(IF(LEFT(X62,3)="Box","",TRIM(X62))),"randomizer","")," ",""),"'","")," ",""),"-","")</f>
        <v/>
      </c>
      <c r="Y63" t="str">
        <f t="shared" ref="Y63" ca="1" si="2169">SUBSTITUTE(SUBSTITUTE(SUBSTITUTE(SUBSTITUTE(SUBSTITUTE(LOWER(IF(LEFT(Y62,3)="Box","",TRIM(Y62))),"randomizer","")," ",""),"'","")," ",""),"-","")</f>
        <v/>
      </c>
      <c r="Z63" t="str">
        <f t="shared" ref="Z63" ca="1" si="2170">SUBSTITUTE(SUBSTITUTE(SUBSTITUTE(SUBSTITUTE(SUBSTITUTE(LOWER(IF(LEFT(Z62,3)="Box","",TRIM(Z62))),"randomizer","")," ",""),"'","")," ",""),"-","")</f>
        <v/>
      </c>
      <c r="AA63" t="str">
        <f t="shared" ref="AA63" ca="1" si="2171">SUBSTITUTE(SUBSTITUTE(SUBSTITUTE(SUBSTITUTE(SUBSTITUTE(LOWER(IF(LEFT(AA62,3)="Box","",TRIM(AA62))),"randomizer","")," ",""),"'","")," ",""),"-","")</f>
        <v/>
      </c>
      <c r="AB63" t="str">
        <f t="shared" ref="AB63" ca="1" si="2172">SUBSTITUTE(SUBSTITUTE(SUBSTITUTE(SUBSTITUTE(SUBSTITUTE(LOWER(IF(LEFT(AB62,3)="Box","",TRIM(AB62))),"randomizer","")," ",""),"'","")," ",""),"-","")</f>
        <v/>
      </c>
      <c r="AC63" t="str">
        <f t="shared" ref="AC63" ca="1" si="2173">SUBSTITUTE(SUBSTITUTE(SUBSTITUTE(SUBSTITUTE(SUBSTITUTE(LOWER(IF(LEFT(AC62,3)="Box","",TRIM(AC62))),"randomizer","")," ",""),"'","")," ",""),"-","")</f>
        <v/>
      </c>
      <c r="AD63" t="str">
        <f t="shared" ref="AD63" ca="1" si="2174">SUBSTITUTE(SUBSTITUTE(SUBSTITUTE(SUBSTITUTE(SUBSTITUTE(LOWER(IF(LEFT(AD62,3)="Box","",TRIM(AD62))),"randomizer","")," ",""),"'","")," ",""),"-","")</f>
        <v/>
      </c>
      <c r="AE63" t="str">
        <f t="shared" ref="AE63" ca="1" si="2175">SUBSTITUTE(SUBSTITUTE(SUBSTITUTE(SUBSTITUTE(SUBSTITUTE(LOWER(IF(LEFT(AE62,3)="Box","",TRIM(AE62))),"randomizer","")," ",""),"'","")," ",""),"-","")</f>
        <v/>
      </c>
      <c r="AF63" t="str">
        <f t="shared" ref="AF63" ca="1" si="2176">SUBSTITUTE(SUBSTITUTE(SUBSTITUTE(SUBSTITUTE(SUBSTITUTE(LOWER(IF(LEFT(AF62,3)="Box","",TRIM(AF62))),"randomizer","")," ",""),"'","")," ",""),"-","")</f>
        <v/>
      </c>
      <c r="AG63" t="str">
        <f t="shared" ref="AG63" ca="1" si="2177">SUBSTITUTE(SUBSTITUTE(SUBSTITUTE(SUBSTITUTE(SUBSTITUTE(LOWER(IF(LEFT(AG62,3)="Box","",TRIM(AG62))),"randomizer","")," ",""),"'","")," ",""),"-","")</f>
        <v/>
      </c>
      <c r="AH63" t="str">
        <f t="shared" ref="AH63" ca="1" si="2178">SUBSTITUTE(SUBSTITUTE(SUBSTITUTE(SUBSTITUTE(SUBSTITUTE(LOWER(IF(LEFT(AH62,3)="Box","",TRIM(AH62))),"randomizer","")," ",""),"'","")," ",""),"-","")</f>
        <v/>
      </c>
      <c r="AI63" t="str">
        <f t="shared" ref="AI63" ca="1" si="2179">SUBSTITUTE(SUBSTITUTE(SUBSTITUTE(SUBSTITUTE(SUBSTITUTE(LOWER(IF(LEFT(AI62,3)="Box","",TRIM(AI62))),"randomizer","")," ",""),"'","")," ",""),"-","")</f>
        <v/>
      </c>
      <c r="AJ63" t="str">
        <f t="shared" ref="AJ63" ca="1" si="2180">SUBSTITUTE(SUBSTITUTE(SUBSTITUTE(SUBSTITUTE(SUBSTITUTE(LOWER(IF(LEFT(AJ62,3)="Box","",TRIM(AJ62))),"randomizer","")," ",""),"'","")," ",""),"-","")</f>
        <v/>
      </c>
      <c r="AK63" t="str">
        <f t="shared" ref="AK63" ca="1" si="2181">SUBSTITUTE(SUBSTITUTE(SUBSTITUTE(SUBSTITUTE(SUBSTITUTE(LOWER(IF(LEFT(AK62,3)="Box","",TRIM(AK62))),"randomizer","")," ",""),"'","")," ",""),"-","")</f>
        <v/>
      </c>
      <c r="AL63" t="str">
        <f t="shared" ref="AL63" ca="1" si="2182">SUBSTITUTE(SUBSTITUTE(SUBSTITUTE(SUBSTITUTE(SUBSTITUTE(LOWER(IF(LEFT(AL62,3)="Box","",TRIM(AL62))),"randomizer","")," ",""),"'","")," ",""),"-","")</f>
        <v/>
      </c>
      <c r="AM63" t="str">
        <f t="shared" ref="AM63" ca="1" si="2183">SUBSTITUTE(SUBSTITUTE(SUBSTITUTE(SUBSTITUTE(SUBSTITUTE(LOWER(IF(LEFT(AM62,3)="Box","",TRIM(AM62))),"randomizer","")," ",""),"'","")," ",""),"-","")</f>
        <v/>
      </c>
      <c r="AN63" t="str">
        <f t="shared" ref="AN63" ca="1" si="2184">SUBSTITUTE(SUBSTITUTE(SUBSTITUTE(SUBSTITUTE(SUBSTITUTE(LOWER(IF(LEFT(AN62,3)="Box","",TRIM(AN62))),"randomizer","")," ",""),"'","")," ",""),"-","")</f>
        <v/>
      </c>
      <c r="AO63" t="str">
        <f t="shared" ref="AO63" ca="1" si="2185">SUBSTITUTE(SUBSTITUTE(SUBSTITUTE(SUBSTITUTE(SUBSTITUTE(LOWER(IF(LEFT(AO62,3)="Box","",TRIM(AO62))),"randomizer","")," ",""),"'","")," ",""),"-","")</f>
        <v/>
      </c>
      <c r="AP63" t="str">
        <f t="shared" ref="AP63" ca="1" si="2186">SUBSTITUTE(SUBSTITUTE(SUBSTITUTE(SUBSTITUTE(SUBSTITUTE(LOWER(IF(LEFT(AP62,3)="Box","",TRIM(AP62))),"randomizer","")," ",""),"'","")," ",""),"-","")</f>
        <v/>
      </c>
      <c r="AQ63" t="str">
        <f t="shared" ref="AQ63" ca="1" si="2187">SUBSTITUTE(SUBSTITUTE(SUBSTITUTE(SUBSTITUTE(SUBSTITUTE(LOWER(IF(LEFT(AQ62,3)="Box","",TRIM(AQ62))),"randomizer","")," ",""),"'","")," ",""),"-","")</f>
        <v/>
      </c>
      <c r="AR63" t="str">
        <f t="shared" ref="AR63" ca="1" si="2188">SUBSTITUTE(SUBSTITUTE(SUBSTITUTE(SUBSTITUTE(SUBSTITUTE(LOWER(IF(LEFT(AR62,3)="Box","",TRIM(AR62))),"randomizer","")," ",""),"'","")," ",""),"-","")</f>
        <v/>
      </c>
      <c r="AS63" t="str">
        <f t="shared" ref="AS63" ca="1" si="2189">SUBSTITUTE(SUBSTITUTE(SUBSTITUTE(SUBSTITUTE(SUBSTITUTE(LOWER(IF(LEFT(AS62,3)="Box","",TRIM(AS62))),"randomizer","")," ",""),"'","")," ",""),"-","")</f>
        <v/>
      </c>
      <c r="AT63" t="str">
        <f t="shared" ref="AT63" ca="1" si="2190">SUBSTITUTE(SUBSTITUTE(SUBSTITUTE(SUBSTITUTE(SUBSTITUTE(LOWER(IF(LEFT(AT62,3)="Box","",TRIM(AT62))),"randomizer","")," ",""),"'","")," ",""),"-","")</f>
        <v/>
      </c>
      <c r="AU63" t="str">
        <f t="shared" ref="AU63" ca="1" si="2191">SUBSTITUTE(SUBSTITUTE(SUBSTITUTE(SUBSTITUTE(SUBSTITUTE(LOWER(IF(LEFT(AU62,3)="Box","",TRIM(AU62))),"randomizer","")," ",""),"'","")," ",""),"-","")</f>
        <v/>
      </c>
      <c r="AV63" t="str">
        <f t="shared" ref="AV63" ca="1" si="2192">SUBSTITUTE(SUBSTITUTE(SUBSTITUTE(SUBSTITUTE(SUBSTITUTE(LOWER(IF(LEFT(AV62,3)="Box","",TRIM(AV62))),"randomizer","")," ",""),"'","")," ",""),"-","")</f>
        <v/>
      </c>
      <c r="AW63" t="str">
        <f t="shared" ref="AW63" ca="1" si="2193">SUBSTITUTE(SUBSTITUTE(SUBSTITUTE(SUBSTITUTE(SUBSTITUTE(LOWER(IF(LEFT(AW62,3)="Box","",TRIM(AW62))),"randomizer","")," ",""),"'","")," ",""),"-","")</f>
        <v/>
      </c>
      <c r="AX63" t="str">
        <f t="shared" ref="AX63" ca="1" si="2194">SUBSTITUTE(SUBSTITUTE(SUBSTITUTE(SUBSTITUTE(SUBSTITUTE(LOWER(IF(LEFT(AX62,3)="Box","",TRIM(AX62))),"randomizer","")," ",""),"'","")," ",""),"-","")</f>
        <v/>
      </c>
      <c r="AY63" t="str">
        <f t="shared" ref="AY63" ca="1" si="2195">SUBSTITUTE(SUBSTITUTE(SUBSTITUTE(SUBSTITUTE(SUBSTITUTE(LOWER(IF(LEFT(AY62,3)="Box","",TRIM(AY62))),"randomizer","")," ",""),"'","")," ",""),"-","")</f>
        <v/>
      </c>
      <c r="AZ63" t="str">
        <f t="shared" ref="AZ63" ca="1" si="2196">SUBSTITUTE(SUBSTITUTE(SUBSTITUTE(SUBSTITUTE(SUBSTITUTE(LOWER(IF(LEFT(AZ62,3)="Box","",TRIM(AZ62))),"randomizer","")," ",""),"'","")," ",""),"-","")</f>
        <v/>
      </c>
      <c r="BA63" t="str">
        <f t="shared" ref="BA63" ca="1" si="2197">SUBSTITUTE(SUBSTITUTE(SUBSTITUTE(SUBSTITUTE(SUBSTITUTE(LOWER(IF(LEFT(BA62,3)="Box","",TRIM(BA62))),"randomizer","")," ",""),"'","")," ",""),"-","")</f>
        <v/>
      </c>
      <c r="BB63" t="str">
        <f t="shared" ref="BB63" ca="1" si="2198">SUBSTITUTE(SUBSTITUTE(SUBSTITUTE(SUBSTITUTE(SUBSTITUTE(LOWER(IF(LEFT(BB62,3)="Box","",TRIM(BB62))),"randomizer","")," ",""),"'","")," ",""),"-","")</f>
        <v/>
      </c>
      <c r="BC63" t="str">
        <f t="shared" ref="BC63" ca="1" si="2199">SUBSTITUTE(SUBSTITUTE(SUBSTITUTE(SUBSTITUTE(SUBSTITUTE(LOWER(IF(LEFT(BC62,3)="Box","",TRIM(BC62))),"randomizer","")," ",""),"'","")," ",""),"-","")</f>
        <v/>
      </c>
      <c r="BD63" t="str">
        <f t="shared" ref="BD63" ca="1" si="2200">SUBSTITUTE(SUBSTITUTE(SUBSTITUTE(SUBSTITUTE(SUBSTITUTE(LOWER(IF(LEFT(BD62,3)="Box","",TRIM(BD62))),"randomizer","")," ",""),"'","")," ",""),"-","")</f>
        <v/>
      </c>
      <c r="BE63" t="str">
        <f t="shared" ref="BE63" ca="1" si="2201">SUBSTITUTE(SUBSTITUTE(SUBSTITUTE(SUBSTITUTE(SUBSTITUTE(LOWER(IF(LEFT(BE62,3)="Box","",TRIM(BE62))),"randomizer","")," ",""),"'","")," ",""),"-","")</f>
        <v/>
      </c>
      <c r="BF63" t="str">
        <f t="shared" ref="BF63" ca="1" si="2202">SUBSTITUTE(SUBSTITUTE(SUBSTITUTE(SUBSTITUTE(SUBSTITUTE(LOWER(IF(LEFT(BF62,3)="Box","",TRIM(BF62))),"randomizer","")," ",""),"'","")," ",""),"-","")</f>
        <v/>
      </c>
      <c r="BG63" t="str">
        <f t="shared" ref="BG63" ca="1" si="2203">SUBSTITUTE(SUBSTITUTE(SUBSTITUTE(SUBSTITUTE(SUBSTITUTE(LOWER(IF(LEFT(BG62,3)="Box","",TRIM(BG62))),"randomizer","")," ",""),"'","")," ",""),"-","")</f>
        <v/>
      </c>
      <c r="BH63" t="str">
        <f t="shared" ref="BH63" ca="1" si="2204">SUBSTITUTE(SUBSTITUTE(SUBSTITUTE(SUBSTITUTE(SUBSTITUTE(LOWER(IF(LEFT(BH62,3)="Box","",TRIM(BH62))),"randomizer","")," ",""),"'","")," ",""),"-","")</f>
        <v/>
      </c>
      <c r="BI63" t="str">
        <f t="shared" ref="BI63" ca="1" si="2205">SUBSTITUTE(SUBSTITUTE(SUBSTITUTE(SUBSTITUTE(SUBSTITUTE(LOWER(IF(LEFT(BI62,3)="Box","",TRIM(BI62))),"randomizer","")," ",""),"'","")," ",""),"-","")</f>
        <v/>
      </c>
      <c r="BJ63" t="str">
        <f t="shared" ref="BJ63" ca="1" si="2206">SUBSTITUTE(SUBSTITUTE(SUBSTITUTE(SUBSTITUTE(SUBSTITUTE(LOWER(IF(LEFT(BJ62,3)="Box","",TRIM(BJ62))),"randomizer","")," ",""),"'","")," ",""),"-","")</f>
        <v/>
      </c>
      <c r="BK63" t="str">
        <f t="shared" ref="BK63" ca="1" si="2207">SUBSTITUTE(SUBSTITUTE(SUBSTITUTE(SUBSTITUTE(SUBSTITUTE(LOWER(IF(LEFT(BK62,3)="Box","",TRIM(BK62))),"randomizer","")," ",""),"'","")," ",""),"-","")</f>
        <v/>
      </c>
      <c r="BL63" t="str">
        <f t="shared" ref="BL63" ca="1" si="2208">SUBSTITUTE(SUBSTITUTE(SUBSTITUTE(SUBSTITUTE(SUBSTITUTE(LOWER(IF(LEFT(BL62,3)="Box","",TRIM(BL62))),"randomizer","")," ",""),"'","")," ",""),"-","")</f>
        <v/>
      </c>
      <c r="BM63" t="str">
        <f t="shared" ref="BM63" ca="1" si="2209">SUBSTITUTE(SUBSTITUTE(SUBSTITUTE(SUBSTITUTE(SUBSTITUTE(LOWER(IF(LEFT(BM62,3)="Box","",TRIM(BM62))),"randomizer","")," ",""),"'","")," ",""),"-","")</f>
        <v/>
      </c>
      <c r="BN63" t="str">
        <f t="shared" ref="BN63" ca="1" si="2210">SUBSTITUTE(SUBSTITUTE(SUBSTITUTE(SUBSTITUTE(SUBSTITUTE(LOWER(IF(LEFT(BN62,3)="Box","",TRIM(BN62))),"randomizer","")," ",""),"'","")," ",""),"-","")</f>
        <v/>
      </c>
      <c r="BO63" t="str">
        <f t="shared" ref="BO63" ca="1" si="2211">SUBSTITUTE(SUBSTITUTE(SUBSTITUTE(SUBSTITUTE(SUBSTITUTE(LOWER(IF(LEFT(BO62,3)="Box","",TRIM(BO62))),"randomizer","")," ",""),"'","")," ",""),"-","")</f>
        <v/>
      </c>
      <c r="BP63" t="str">
        <f t="shared" ref="BP63" ca="1" si="2212">SUBSTITUTE(SUBSTITUTE(SUBSTITUTE(SUBSTITUTE(SUBSTITUTE(LOWER(IF(LEFT(BP62,3)="Box","",TRIM(BP62))),"randomizer","")," ",""),"'","")," ",""),"-","")</f>
        <v/>
      </c>
      <c r="BQ63" t="str">
        <f t="shared" ref="BQ63" ca="1" si="2213">SUBSTITUTE(SUBSTITUTE(SUBSTITUTE(SUBSTITUTE(SUBSTITUTE(LOWER(IF(LEFT(BQ62,3)="Box","",TRIM(BQ62))),"randomizer","")," ",""),"'","")," ",""),"-","")</f>
        <v/>
      </c>
      <c r="BR63" t="str">
        <f t="shared" ref="BR63" ca="1" si="2214">SUBSTITUTE(SUBSTITUTE(SUBSTITUTE(SUBSTITUTE(SUBSTITUTE(LOWER(IF(LEFT(BR62,3)="Box","",TRIM(BR62))),"randomizer","")," ",""),"'","")," ",""),"-","")</f>
        <v/>
      </c>
      <c r="BS63" t="str">
        <f t="shared" ref="BS63" ca="1" si="2215">SUBSTITUTE(SUBSTITUTE(SUBSTITUTE(SUBSTITUTE(SUBSTITUTE(LOWER(IF(LEFT(BS62,3)="Box","",TRIM(BS62))),"randomizer","")," ",""),"'","")," ",""),"-","")</f>
        <v/>
      </c>
      <c r="BT63" t="str">
        <f t="shared" ref="BT63" ca="1" si="2216">SUBSTITUTE(SUBSTITUTE(SUBSTITUTE(SUBSTITUTE(SUBSTITUTE(LOWER(IF(LEFT(BT62,3)="Box","",TRIM(BT62))),"randomizer","")," ",""),"'","")," ",""),"-","")</f>
        <v/>
      </c>
      <c r="BU63" t="str">
        <f t="shared" ref="BU63" ca="1" si="2217">SUBSTITUTE(SUBSTITUTE(SUBSTITUTE(SUBSTITUTE(SUBSTITUTE(LOWER(IF(LEFT(BU62,3)="Box","",TRIM(BU62))),"randomizer","")," ",""),"'","")," ",""),"-","")</f>
        <v/>
      </c>
      <c r="BV63" t="str">
        <f t="shared" ref="BV63" ca="1" si="2218">SUBSTITUTE(SUBSTITUTE(SUBSTITUTE(SUBSTITUTE(SUBSTITUTE(LOWER(IF(LEFT(BV62,3)="Box","",TRIM(BV62))),"randomizer","")," ",""),"'","")," ",""),"-","")</f>
        <v/>
      </c>
      <c r="BW63" t="str">
        <f t="shared" ref="BW63" ca="1" si="2219">SUBSTITUTE(SUBSTITUTE(SUBSTITUTE(SUBSTITUTE(SUBSTITUTE(LOWER(IF(LEFT(BW62,3)="Box","",TRIM(BW62))),"randomizer","")," ",""),"'","")," ",""),"-","")</f>
        <v/>
      </c>
      <c r="BX63" t="str">
        <f t="shared" ref="BX63" ca="1" si="2220">SUBSTITUTE(SUBSTITUTE(SUBSTITUTE(SUBSTITUTE(SUBSTITUTE(LOWER(IF(LEFT(BX62,3)="Box","",TRIM(BX62))),"randomizer","")," ",""),"'","")," ",""),"-","")</f>
        <v/>
      </c>
      <c r="BY63" t="str">
        <f t="shared" ref="BY63" ca="1" si="2221">SUBSTITUTE(SUBSTITUTE(SUBSTITUTE(SUBSTITUTE(SUBSTITUTE(LOWER(IF(LEFT(BY62,3)="Box","",TRIM(BY62))),"randomizer","")," ",""),"'","")," ",""),"-","")</f>
        <v/>
      </c>
      <c r="BZ63" t="str">
        <f t="shared" ref="BZ63" ca="1" si="2222">SUBSTITUTE(SUBSTITUTE(SUBSTITUTE(SUBSTITUTE(SUBSTITUTE(LOWER(IF(LEFT(BZ62,3)="Box","",TRIM(BZ62))),"randomizer","")," ",""),"'","")," ",""),"-","")</f>
        <v/>
      </c>
    </row>
    <row r="64" spans="3:78" x14ac:dyDescent="0.25">
      <c r="C64">
        <f t="shared" si="0"/>
        <v>1</v>
      </c>
      <c r="E64" t="str">
        <f ca="1">OFFSET($G$179,SUM(C$2:C64)-1,0)</f>
        <v>Jessi J</v>
      </c>
      <c r="F64" t="str">
        <f ca="1">IF(OFFSET($G$179,SUM($C$2:$C64)-1,COLUMNS($E64:F64)+1)=0,"",OFFSET($G$179,SUM($C$2:$C64)-1,COLUMNS($E64:F64)+1))</f>
        <v>Anvil</v>
      </c>
      <c r="G64" t="str">
        <f ca="1">IF(OFFSET($G$179,SUM($C$2:$C64)-1,COLUMNS($E64:G64)+1)=0,"",OFFSET($G$179,SUM($C$2:$C64)-1,COLUMNS($E64:G64)+1))</f>
        <v xml:space="preserve"> Young Witch</v>
      </c>
      <c r="H64" t="str">
        <f ca="1">IF(OFFSET($G$179,SUM($C$2:$C64)-1,COLUMNS($E64:H64)+1)=0,"",OFFSET($G$179,SUM($C$2:$C64)-1,COLUMNS($E64:H64)+1))</f>
        <v xml:space="preserve"> Fairgrounds</v>
      </c>
      <c r="I64" t="str">
        <f ca="1">IF(OFFSET($G$179,SUM($C$2:$C64)-1,COLUMNS($E64:I64)+1)=0,"",OFFSET($G$179,SUM($C$2:$C64)-1,COLUMNS($E64:I64)+1))</f>
        <v xml:space="preserve"> Oracle</v>
      </c>
      <c r="J64" t="str">
        <f ca="1">IF(OFFSET($G$179,SUM($C$2:$C64)-1,COLUMNS($E64:J64)+1)=0,"",OFFSET($G$179,SUM($C$2:$C64)-1,COLUMNS($E64:J64)+1))</f>
        <v xml:space="preserve"> Poor House</v>
      </c>
      <c r="K64" t="str">
        <f ca="1">IF(OFFSET($G$179,SUM($C$2:$C64)-1,COLUMNS($E64:K64)+1)=0,"",OFFSET($G$179,SUM($C$2:$C64)-1,COLUMNS($E64:K64)+1))</f>
        <v xml:space="preserve"> Dame Sylvia</v>
      </c>
      <c r="L64" t="str">
        <f ca="1">IF(OFFSET($G$179,SUM($C$2:$C64)-1,COLUMNS($E64:L64)+1)=0,"",OFFSET($G$179,SUM($C$2:$C64)-1,COLUMNS($E64:L64)+1))</f>
        <v xml:space="preserve"> Taxman</v>
      </c>
      <c r="M64" t="str">
        <f ca="1">IF(OFFSET($G$179,SUM($C$2:$C64)-1,COLUMNS($E64:M64)+1)=0,"",OFFSET($G$179,SUM($C$2:$C64)-1,COLUMNS($E64:M64)+1))</f>
        <v xml:space="preserve"> Herald</v>
      </c>
      <c r="N64" t="str">
        <f ca="1">IF(OFFSET($G$179,SUM($C$2:$C64)-1,COLUMNS($E64:N64)+1)=0,"",OFFSET($G$179,SUM($C$2:$C64)-1,COLUMNS($E64:N64)+1))</f>
        <v xml:space="preserve"> Swamp Hag</v>
      </c>
      <c r="O64" t="str">
        <f ca="1">IF(OFFSET($G$179,SUM($C$2:$C64)-1,COLUMNS($E64:O64)+1)=0,"",OFFSET($G$179,SUM($C$2:$C64)-1,COLUMNS($E64:O64)+1))</f>
        <v xml:space="preserve"> Encampment</v>
      </c>
      <c r="P64" t="str">
        <f ca="1">IF(OFFSET($G$179,SUM($C$2:$C64)-1,COLUMNS($E64:P64)+1)=0,"",OFFSET($G$179,SUM($C$2:$C64)-1,COLUMNS($E64:P64)+1))</f>
        <v xml:space="preserve"> Plunder</v>
      </c>
      <c r="Q64" t="str">
        <f ca="1">IF(OFFSET($G$179,SUM($C$2:$C64)-1,COLUMNS($E64:Q64)+1)=0,"",OFFSET($G$179,SUM($C$2:$C64)-1,COLUMNS($E64:Q64)+1))</f>
        <v xml:space="preserve"> Settlers</v>
      </c>
      <c r="R64" t="str">
        <f ca="1">IF(OFFSET($G$179,SUM($C$2:$C64)-1,COLUMNS($E64:R64)+1)=0,"",OFFSET($G$179,SUM($C$2:$C64)-1,COLUMNS($E64:R64)+1))</f>
        <v xml:space="preserve"> Bustling Village</v>
      </c>
      <c r="S64" t="str">
        <f ca="1">IF(OFFSET($G$179,SUM($C$2:$C64)-1,COLUMNS($E64:S64)+1)=0,"",OFFSET($G$179,SUM($C$2:$C64)-1,COLUMNS($E64:S64)+1))</f>
        <v xml:space="preserve"> Old Witch</v>
      </c>
      <c r="T64" t="str">
        <f ca="1">IF(OFFSET($G$179,SUM($C$2:$C64)-1,COLUMNS($E64:T64)+1)=0,"",OFFSET($G$179,SUM($C$2:$C64)-1,COLUMNS($E64:T64)+1))</f>
        <v xml:space="preserve"> Sculptor</v>
      </c>
      <c r="U64" t="str">
        <f ca="1">IF(OFFSET($G$179,SUM($C$2:$C64)-1,COLUMNS($E64:U64)+1)=0,"",OFFSET($G$179,SUM($C$2:$C64)-1,COLUMNS($E64:U64)+1))</f>
        <v xml:space="preserve"> Importer</v>
      </c>
      <c r="V64" t="str">
        <f ca="1">IF(OFFSET($G$179,SUM($C$2:$C64)-1,COLUMNS($E64:V64)+1)=0,"",OFFSET($G$179,SUM($C$2:$C64)-1,COLUMNS($E64:V64)+1))</f>
        <v xml:space="preserve"> Emissary</v>
      </c>
      <c r="W64" t="str">
        <f ca="1">IF(OFFSET($G$179,SUM($C$2:$C64)-1,COLUMNS($E64:W64)+1)=0,"",OFFSET($G$179,SUM($C$2:$C64)-1,COLUMNS($E64:W64)+1))</f>
        <v xml:space="preserve"> Save</v>
      </c>
      <c r="X64" t="str">
        <f ca="1">IF(OFFSET($G$179,SUM($C$2:$C64)-1,COLUMNS($E64:X64)+1)=0,"",OFFSET($G$179,SUM($C$2:$C64)-1,COLUMNS($E64:X64)+1))</f>
        <v xml:space="preserve"> Plan</v>
      </c>
      <c r="Y64" t="str">
        <f ca="1">IF(OFFSET($G$179,SUM($C$2:$C64)-1,COLUMNS($E64:Y64)+1)=0,"",OFFSET($G$179,SUM($C$2:$C64)-1,COLUMNS($E64:Y64)+1))</f>
        <v xml:space="preserve"> Haunting</v>
      </c>
      <c r="Z64" t="str">
        <f ca="1">IF(OFFSET($G$179,SUM($C$2:$C64)-1,COLUMNS($E64:Z64)+1)=0,"",OFFSET($G$179,SUM($C$2:$C64)-1,COLUMNS($E64:Z64)+1))</f>
        <v xml:space="preserve"> Misery</v>
      </c>
      <c r="AA64" t="str">
        <f ca="1">IF(OFFSET($G$179,SUM($C$2:$C64)-1,COLUMNS($E64:AA64)+1)=0,"",OFFSET($G$179,SUM($C$2:$C64)-1,COLUMNS($E64:AA64)+1))</f>
        <v xml:space="preserve"> Poverty</v>
      </c>
      <c r="AB64" t="str">
        <f ca="1">IF(OFFSET($G$179,SUM($C$2:$C64)-1,COLUMNS($E64:AB64)+1)=0,"",OFFSET($G$179,SUM($C$2:$C64)-1,COLUMNS($E64:AB64)+1))</f>
        <v xml:space="preserve"> Delay</v>
      </c>
      <c r="AC64" t="str">
        <f ca="1">IF(OFFSET($G$179,SUM($C$2:$C64)-1,COLUMNS($E64:AC64)+1)=0,"",OFFSET($G$179,SUM($C$2:$C64)-1,COLUMNS($E64:AC64)+1))</f>
        <v xml:space="preserve"> March</v>
      </c>
      <c r="AD64" t="str">
        <f ca="1">IF(OFFSET($G$179,SUM($C$2:$C64)-1,COLUMNS($E64:AD64)+1)=0,"",OFFSET($G$179,SUM($C$2:$C64)-1,COLUMNS($E64:AD64)+1))</f>
        <v xml:space="preserve"> Way of the Horse</v>
      </c>
      <c r="AE64" t="str">
        <f ca="1">IF(OFFSET($G$179,SUM($C$2:$C64)-1,COLUMNS($E64:AE64)+1)=0,"",OFFSET($G$179,SUM($C$2:$C64)-1,COLUMNS($E64:AE64)+1))</f>
        <v xml:space="preserve"> Way of the Mole</v>
      </c>
      <c r="AF64" t="str">
        <f ca="1">IF(OFFSET($G$179,SUM($C$2:$C64)-1,COLUMNS($E64:AF64)+1)=0,"",OFFSET($G$179,SUM($C$2:$C64)-1,COLUMNS($E64:AF64)+1))</f>
        <v/>
      </c>
      <c r="AG64" t="str">
        <f ca="1">IF(OFFSET($G$179,SUM($C$2:$C64)-1,COLUMNS($E64:AG64)+1)=0,"",OFFSET($G$179,SUM($C$2:$C64)-1,COLUMNS($E64:AG64)+1))</f>
        <v/>
      </c>
      <c r="AH64" t="str">
        <f ca="1">IF(OFFSET($G$179,SUM($C$2:$C64)-1,COLUMNS($E64:AH64)+1)=0,"",OFFSET($G$179,SUM($C$2:$C64)-1,COLUMNS($E64:AH64)+1))</f>
        <v/>
      </c>
      <c r="AI64" t="str">
        <f ca="1">IF(OFFSET($G$179,SUM($C$2:$C64)-1,COLUMNS($E64:AI64)+1)=0,"",OFFSET($G$179,SUM($C$2:$C64)-1,COLUMNS($E64:AI64)+1))</f>
        <v/>
      </c>
      <c r="AJ64" t="str">
        <f ca="1">IF(OFFSET($G$179,SUM($C$2:$C64)-1,COLUMNS($E64:AJ64)+1)=0,"",OFFSET($G$179,SUM($C$2:$C64)-1,COLUMNS($E64:AJ64)+1))</f>
        <v/>
      </c>
      <c r="AK64" t="str">
        <f ca="1">IF(OFFSET($G$179,SUM($C$2:$C64)-1,COLUMNS($E64:AK64)+1)=0,"",OFFSET($G$179,SUM($C$2:$C64)-1,COLUMNS($E64:AK64)+1))</f>
        <v/>
      </c>
      <c r="AL64" t="str">
        <f ca="1">IF(OFFSET($G$179,SUM($C$2:$C64)-1,COLUMNS($E64:AL64)+1)=0,"",OFFSET($G$179,SUM($C$2:$C64)-1,COLUMNS($E64:AL64)+1))</f>
        <v/>
      </c>
      <c r="AM64" t="str">
        <f ca="1">IF(OFFSET($G$179,SUM($C$2:$C64)-1,COLUMNS($E64:AM64)+1)=0,"",OFFSET($G$179,SUM($C$2:$C64)-1,COLUMNS($E64:AM64)+1))</f>
        <v/>
      </c>
      <c r="AN64" t="str">
        <f ca="1">IF(OFFSET($G$179,SUM($C$2:$C64)-1,COLUMNS($E64:AN64)+1)=0,"",OFFSET($G$179,SUM($C$2:$C64)-1,COLUMNS($E64:AN64)+1))</f>
        <v/>
      </c>
      <c r="AO64" t="str">
        <f ca="1">IF(OFFSET($G$179,SUM($C$2:$C64)-1,COLUMNS($E64:AO64)+1)=0,"",OFFSET($G$179,SUM($C$2:$C64)-1,COLUMNS($E64:AO64)+1))</f>
        <v/>
      </c>
      <c r="AP64" t="str">
        <f ca="1">IF(OFFSET($G$179,SUM($C$2:$C64)-1,COLUMNS($E64:AP64)+1)=0,"",OFFSET($G$179,SUM($C$2:$C64)-1,COLUMNS($E64:AP64)+1))</f>
        <v/>
      </c>
      <c r="AQ64" t="str">
        <f ca="1">IF(OFFSET($G$179,SUM($C$2:$C64)-1,COLUMNS($E64:AQ64)+1)=0,"",OFFSET($G$179,SUM($C$2:$C64)-1,COLUMNS($E64:AQ64)+1))</f>
        <v/>
      </c>
      <c r="AR64" t="str">
        <f ca="1">IF(OFFSET($G$179,SUM($C$2:$C64)-1,COLUMNS($E64:AR64)+1)=0,"",OFFSET($G$179,SUM($C$2:$C64)-1,COLUMNS($E64:AR64)+1))</f>
        <v/>
      </c>
      <c r="AS64" t="str">
        <f ca="1">IF(OFFSET($G$179,SUM($C$2:$C64)-1,COLUMNS($E64:AS64)+1)=0,"",OFFSET($G$179,SUM($C$2:$C64)-1,COLUMNS($E64:AS64)+1))</f>
        <v/>
      </c>
      <c r="AT64" t="str">
        <f ca="1">IF(OFFSET($G$179,SUM($C$2:$C64)-1,COLUMNS($E64:AT64)+1)=0,"",OFFSET($G$179,SUM($C$2:$C64)-1,COLUMNS($E64:AT64)+1))</f>
        <v/>
      </c>
      <c r="AU64" t="str">
        <f ca="1">IF(OFFSET($G$179,SUM($C$2:$C64)-1,COLUMNS($E64:AU64)+1)=0,"",OFFSET($G$179,SUM($C$2:$C64)-1,COLUMNS($E64:AU64)+1))</f>
        <v/>
      </c>
      <c r="AV64" t="str">
        <f ca="1">IF(OFFSET($G$179,SUM($C$2:$C64)-1,COLUMNS($E64:AV64)+1)=0,"",OFFSET($G$179,SUM($C$2:$C64)-1,COLUMNS($E64:AV64)+1))</f>
        <v/>
      </c>
      <c r="AW64" t="str">
        <f ca="1">IF(OFFSET($G$179,SUM($C$2:$C64)-1,COLUMNS($E64:AW64)+1)=0,"",OFFSET($G$179,SUM($C$2:$C64)-1,COLUMNS($E64:AW64)+1))</f>
        <v/>
      </c>
      <c r="AX64" t="str">
        <f ca="1">IF(OFFSET($G$179,SUM($C$2:$C64)-1,COLUMNS($E64:AX64)+1)=0,"",OFFSET($G$179,SUM($C$2:$C64)-1,COLUMNS($E64:AX64)+1))</f>
        <v/>
      </c>
      <c r="AY64" t="str">
        <f ca="1">IF(OFFSET($G$179,SUM($C$2:$C64)-1,COLUMNS($E64:AY64)+1)=0,"",OFFSET($G$179,SUM($C$2:$C64)-1,COLUMNS($E64:AY64)+1))</f>
        <v/>
      </c>
      <c r="AZ64" t="str">
        <f ca="1">IF(OFFSET($G$179,SUM($C$2:$C64)-1,COLUMNS($E64:AZ64)+1)=0,"",OFFSET($G$179,SUM($C$2:$C64)-1,COLUMNS($E64:AZ64)+1))</f>
        <v/>
      </c>
      <c r="BA64" t="str">
        <f ca="1">IF(OFFSET($G$179,SUM($C$2:$C64)-1,COLUMNS($E64:BA64)+1)=0,"",OFFSET($G$179,SUM($C$2:$C64)-1,COLUMNS($E64:BA64)+1))</f>
        <v/>
      </c>
      <c r="BB64" t="str">
        <f ca="1">IF(OFFSET($G$179,SUM($C$2:$C64)-1,COLUMNS($E64:BB64)+1)=0,"",OFFSET($G$179,SUM($C$2:$C64)-1,COLUMNS($E64:BB64)+1))</f>
        <v/>
      </c>
      <c r="BC64" t="str">
        <f ca="1">IF(OFFSET($G$179,SUM($C$2:$C64)-1,COLUMNS($E64:BC64)+1)=0,"",OFFSET($G$179,SUM($C$2:$C64)-1,COLUMNS($E64:BC64)+1))</f>
        <v/>
      </c>
      <c r="BD64" t="str">
        <f ca="1">IF(OFFSET($G$179,SUM($C$2:$C64)-1,COLUMNS($E64:BD64)+1)=0,"",OFFSET($G$179,SUM($C$2:$C64)-1,COLUMNS($E64:BD64)+1))</f>
        <v/>
      </c>
      <c r="BE64" t="str">
        <f ca="1">IF(OFFSET($G$179,SUM($C$2:$C64)-1,COLUMNS($E64:BE64)+1)=0,"",OFFSET($G$179,SUM($C$2:$C64)-1,COLUMNS($E64:BE64)+1))</f>
        <v/>
      </c>
      <c r="BF64" t="str">
        <f ca="1">IF(OFFSET($G$179,SUM($C$2:$C64)-1,COLUMNS($E64:BF64)+1)=0,"",OFFSET($G$179,SUM($C$2:$C64)-1,COLUMNS($E64:BF64)+1))</f>
        <v/>
      </c>
      <c r="BG64" t="str">
        <f ca="1">IF(OFFSET($G$179,SUM($C$2:$C64)-1,COLUMNS($E64:BG64)+1)=0,"",OFFSET($G$179,SUM($C$2:$C64)-1,COLUMNS($E64:BG64)+1))</f>
        <v/>
      </c>
      <c r="BH64" t="str">
        <f ca="1">IF(OFFSET($G$179,SUM($C$2:$C64)-1,COLUMNS($E64:BH64)+1)=0,"",OFFSET($G$179,SUM($C$2:$C64)-1,COLUMNS($E64:BH64)+1))</f>
        <v/>
      </c>
      <c r="BI64" t="str">
        <f ca="1">IF(OFFSET($G$179,SUM($C$2:$C64)-1,COLUMNS($E64:BI64)+1)=0,"",OFFSET($G$179,SUM($C$2:$C64)-1,COLUMNS($E64:BI64)+1))</f>
        <v/>
      </c>
      <c r="BJ64" t="str">
        <f ca="1">IF(OFFSET($G$179,SUM($C$2:$C64)-1,COLUMNS($E64:BJ64)+1)=0,"",OFFSET($G$179,SUM($C$2:$C64)-1,COLUMNS($E64:BJ64)+1))</f>
        <v/>
      </c>
      <c r="BK64" t="str">
        <f ca="1">IF(OFFSET($G$179,SUM($C$2:$C64)-1,COLUMNS($E64:BK64)+1)=0,"",OFFSET($G$179,SUM($C$2:$C64)-1,COLUMNS($E64:BK64)+1))</f>
        <v/>
      </c>
      <c r="BL64" t="str">
        <f ca="1">IF(OFFSET($G$179,SUM($C$2:$C64)-1,COLUMNS($E64:BL64)+1)=0,"",OFFSET($G$179,SUM($C$2:$C64)-1,COLUMNS($E64:BL64)+1))</f>
        <v/>
      </c>
      <c r="BM64" t="str">
        <f ca="1">IF(OFFSET($G$179,SUM($C$2:$C64)-1,COLUMNS($E64:BM64)+1)=0,"",OFFSET($G$179,SUM($C$2:$C64)-1,COLUMNS($E64:BM64)+1))</f>
        <v/>
      </c>
      <c r="BN64" t="str">
        <f ca="1">IF(OFFSET($G$179,SUM($C$2:$C64)-1,COLUMNS($E64:BN64)+1)=0,"",OFFSET($G$179,SUM($C$2:$C64)-1,COLUMNS($E64:BN64)+1))</f>
        <v/>
      </c>
      <c r="BO64" t="str">
        <f ca="1">IF(OFFSET($G$179,SUM($C$2:$C64)-1,COLUMNS($E64:BO64)+1)=0,"",OFFSET($G$179,SUM($C$2:$C64)-1,COLUMNS($E64:BO64)+1))</f>
        <v/>
      </c>
      <c r="BP64" t="str">
        <f ca="1">IF(OFFSET($G$179,SUM($C$2:$C64)-1,COLUMNS($E64:BP64)+1)=0,"",OFFSET($G$179,SUM($C$2:$C64)-1,COLUMNS($E64:BP64)+1))</f>
        <v/>
      </c>
      <c r="BQ64" t="str">
        <f ca="1">IF(OFFSET($G$179,SUM($C$2:$C64)-1,COLUMNS($E64:BQ64)+1)=0,"",OFFSET($G$179,SUM($C$2:$C64)-1,COLUMNS($E64:BQ64)+1))</f>
        <v/>
      </c>
      <c r="BR64" t="str">
        <f ca="1">IF(OFFSET($G$179,SUM($C$2:$C64)-1,COLUMNS($E64:BR64)+1)=0,"",OFFSET($G$179,SUM($C$2:$C64)-1,COLUMNS($E64:BR64)+1))</f>
        <v/>
      </c>
      <c r="BS64" t="str">
        <f ca="1">IF(OFFSET($G$179,SUM($C$2:$C64)-1,COLUMNS($E64:BS64)+1)=0,"",OFFSET($G$179,SUM($C$2:$C64)-1,COLUMNS($E64:BS64)+1))</f>
        <v/>
      </c>
      <c r="BT64" t="str">
        <f ca="1">IF(OFFSET($G$179,SUM($C$2:$C64)-1,COLUMNS($E64:BT64)+1)=0,"",OFFSET($G$179,SUM($C$2:$C64)-1,COLUMNS($E64:BT64)+1))</f>
        <v/>
      </c>
      <c r="BU64" t="str">
        <f ca="1">IF(OFFSET($G$179,SUM($C$2:$C64)-1,COLUMNS($E64:BU64)+1)=0,"",OFFSET($G$179,SUM($C$2:$C64)-1,COLUMNS($E64:BU64)+1))</f>
        <v/>
      </c>
      <c r="BV64" t="str">
        <f ca="1">IF(OFFSET($G$179,SUM($C$2:$C64)-1,COLUMNS($E64:BV64)+1)=0,"",OFFSET($G$179,SUM($C$2:$C64)-1,COLUMNS($E64:BV64)+1))</f>
        <v/>
      </c>
      <c r="BW64" t="str">
        <f ca="1">IF(OFFSET($G$179,SUM($C$2:$C64)-1,COLUMNS($E64:BW64)+1)=0,"",OFFSET($G$179,SUM($C$2:$C64)-1,COLUMNS($E64:BW64)+1))</f>
        <v/>
      </c>
      <c r="BX64" t="str">
        <f ca="1">IF(OFFSET($G$179,SUM($C$2:$C64)-1,COLUMNS($E64:BX64)+1)=0,"",OFFSET($G$179,SUM($C$2:$C64)-1,COLUMNS($E64:BX64)+1))</f>
        <v/>
      </c>
      <c r="BY64" t="str">
        <f ca="1">IF(OFFSET($G$179,SUM($C$2:$C64)-1,COLUMNS($E64:BY64)+1)=0,"",OFFSET($G$179,SUM($C$2:$C64)-1,COLUMNS($E64:BY64)+1))</f>
        <v/>
      </c>
      <c r="BZ64" t="str">
        <f ca="1">IF(OFFSET($G$179,SUM($C$2:$C64)-1,COLUMNS($E64:BZ64)+1)=0,"",OFFSET($G$179,SUM($C$2:$C64)-1,COLUMNS($E64:BZ64)+1))</f>
        <v/>
      </c>
    </row>
    <row r="65" spans="3:78" x14ac:dyDescent="0.25">
      <c r="C65">
        <f t="shared" si="0"/>
        <v>0</v>
      </c>
      <c r="E65" t="str">
        <f t="shared" ref="E65" ca="1" si="2223">E64</f>
        <v>Jessi J</v>
      </c>
      <c r="F65" t="str">
        <f t="shared" ref="F65" ca="1" si="2224">SUBSTITUTE(SUBSTITUTE(SUBSTITUTE(SUBSTITUTE(SUBSTITUTE(LOWER(IF(LEFT(F64,3)="Box","",TRIM(F64))),"randomizer","")," ",""),"'","")," ",""),"-","")</f>
        <v>anvil</v>
      </c>
      <c r="G65" t="str">
        <f t="shared" ref="G65" ca="1" si="2225">SUBSTITUTE(SUBSTITUTE(SUBSTITUTE(SUBSTITUTE(SUBSTITUTE(LOWER(IF(LEFT(G64,3)="Box","",TRIM(G64))),"randomizer","")," ",""),"'","")," ",""),"-","")</f>
        <v>youngwitch</v>
      </c>
      <c r="H65" t="str">
        <f t="shared" ref="H65" ca="1" si="2226">SUBSTITUTE(SUBSTITUTE(SUBSTITUTE(SUBSTITUTE(SUBSTITUTE(LOWER(IF(LEFT(H64,3)="Box","",TRIM(H64))),"randomizer","")," ",""),"'","")," ",""),"-","")</f>
        <v>fairgrounds</v>
      </c>
      <c r="I65" t="str">
        <f t="shared" ref="I65" ca="1" si="2227">SUBSTITUTE(SUBSTITUTE(SUBSTITUTE(SUBSTITUTE(SUBSTITUTE(LOWER(IF(LEFT(I64,3)="Box","",TRIM(I64))),"randomizer","")," ",""),"'","")," ",""),"-","")</f>
        <v>oracle</v>
      </c>
      <c r="J65" t="str">
        <f t="shared" ref="J65" ca="1" si="2228">SUBSTITUTE(SUBSTITUTE(SUBSTITUTE(SUBSTITUTE(SUBSTITUTE(LOWER(IF(LEFT(J64,3)="Box","",TRIM(J64))),"randomizer","")," ",""),"'","")," ",""),"-","")</f>
        <v>poorhouse</v>
      </c>
      <c r="K65" t="str">
        <f t="shared" ref="K65" ca="1" si="2229">SUBSTITUTE(SUBSTITUTE(SUBSTITUTE(SUBSTITUTE(SUBSTITUTE(LOWER(IF(LEFT(K64,3)="Box","",TRIM(K64))),"randomizer","")," ",""),"'","")," ",""),"-","")</f>
        <v>damesylvia</v>
      </c>
      <c r="L65" t="str">
        <f t="shared" ref="L65" ca="1" si="2230">SUBSTITUTE(SUBSTITUTE(SUBSTITUTE(SUBSTITUTE(SUBSTITUTE(LOWER(IF(LEFT(L64,3)="Box","",TRIM(L64))),"randomizer","")," ",""),"'","")," ",""),"-","")</f>
        <v>taxman</v>
      </c>
      <c r="M65" t="str">
        <f t="shared" ref="M65" ca="1" si="2231">SUBSTITUTE(SUBSTITUTE(SUBSTITUTE(SUBSTITUTE(SUBSTITUTE(LOWER(IF(LEFT(M64,3)="Box","",TRIM(M64))),"randomizer","")," ",""),"'","")," ",""),"-","")</f>
        <v>herald</v>
      </c>
      <c r="N65" t="str">
        <f t="shared" ref="N65" ca="1" si="2232">SUBSTITUTE(SUBSTITUTE(SUBSTITUTE(SUBSTITUTE(SUBSTITUTE(LOWER(IF(LEFT(N64,3)="Box","",TRIM(N64))),"randomizer","")," ",""),"'","")," ",""),"-","")</f>
        <v>swamphag</v>
      </c>
      <c r="O65" t="str">
        <f t="shared" ref="O65" ca="1" si="2233">SUBSTITUTE(SUBSTITUTE(SUBSTITUTE(SUBSTITUTE(SUBSTITUTE(LOWER(IF(LEFT(O64,3)="Box","",TRIM(O64))),"randomizer","")," ",""),"'","")," ",""),"-","")</f>
        <v>encampment</v>
      </c>
      <c r="P65" t="str">
        <f t="shared" ref="P65" ca="1" si="2234">SUBSTITUTE(SUBSTITUTE(SUBSTITUTE(SUBSTITUTE(SUBSTITUTE(LOWER(IF(LEFT(P64,3)="Box","",TRIM(P64))),"randomizer","")," ",""),"'","")," ",""),"-","")</f>
        <v>plunder</v>
      </c>
      <c r="Q65" t="str">
        <f t="shared" ref="Q65" ca="1" si="2235">SUBSTITUTE(SUBSTITUTE(SUBSTITUTE(SUBSTITUTE(SUBSTITUTE(LOWER(IF(LEFT(Q64,3)="Box","",TRIM(Q64))),"randomizer","")," ",""),"'","")," ",""),"-","")</f>
        <v>settlers</v>
      </c>
      <c r="R65" t="str">
        <f t="shared" ref="R65" ca="1" si="2236">SUBSTITUTE(SUBSTITUTE(SUBSTITUTE(SUBSTITUTE(SUBSTITUTE(LOWER(IF(LEFT(R64,3)="Box","",TRIM(R64))),"randomizer","")," ",""),"'","")," ",""),"-","")</f>
        <v>bustlingvillage</v>
      </c>
      <c r="S65" t="str">
        <f t="shared" ref="S65" ca="1" si="2237">SUBSTITUTE(SUBSTITUTE(SUBSTITUTE(SUBSTITUTE(SUBSTITUTE(LOWER(IF(LEFT(S64,3)="Box","",TRIM(S64))),"randomizer","")," ",""),"'","")," ",""),"-","")</f>
        <v>oldwitch</v>
      </c>
      <c r="T65" t="str">
        <f t="shared" ref="T65" ca="1" si="2238">SUBSTITUTE(SUBSTITUTE(SUBSTITUTE(SUBSTITUTE(SUBSTITUTE(LOWER(IF(LEFT(T64,3)="Box","",TRIM(T64))),"randomizer","")," ",""),"'","")," ",""),"-","")</f>
        <v>sculptor</v>
      </c>
      <c r="U65" t="str">
        <f t="shared" ref="U65" ca="1" si="2239">SUBSTITUTE(SUBSTITUTE(SUBSTITUTE(SUBSTITUTE(SUBSTITUTE(LOWER(IF(LEFT(U64,3)="Box","",TRIM(U64))),"randomizer","")," ",""),"'","")," ",""),"-","")</f>
        <v>importer</v>
      </c>
      <c r="V65" t="str">
        <f t="shared" ref="V65" ca="1" si="2240">SUBSTITUTE(SUBSTITUTE(SUBSTITUTE(SUBSTITUTE(SUBSTITUTE(LOWER(IF(LEFT(V64,3)="Box","",TRIM(V64))),"randomizer","")," ",""),"'","")," ",""),"-","")</f>
        <v>emissary</v>
      </c>
      <c r="W65" t="str">
        <f t="shared" ref="W65" ca="1" si="2241">SUBSTITUTE(SUBSTITUTE(SUBSTITUTE(SUBSTITUTE(SUBSTITUTE(LOWER(IF(LEFT(W64,3)="Box","",TRIM(W64))),"randomizer","")," ",""),"'","")," ",""),"-","")</f>
        <v>save</v>
      </c>
      <c r="X65" t="str">
        <f t="shared" ref="X65" ca="1" si="2242">SUBSTITUTE(SUBSTITUTE(SUBSTITUTE(SUBSTITUTE(SUBSTITUTE(LOWER(IF(LEFT(X64,3)="Box","",TRIM(X64))),"randomizer","")," ",""),"'","")," ",""),"-","")</f>
        <v>plan</v>
      </c>
      <c r="Y65" t="str">
        <f t="shared" ref="Y65" ca="1" si="2243">SUBSTITUTE(SUBSTITUTE(SUBSTITUTE(SUBSTITUTE(SUBSTITUTE(LOWER(IF(LEFT(Y64,3)="Box","",TRIM(Y64))),"randomizer","")," ",""),"'","")," ",""),"-","")</f>
        <v>haunting</v>
      </c>
      <c r="Z65" t="str">
        <f t="shared" ref="Z65" ca="1" si="2244">SUBSTITUTE(SUBSTITUTE(SUBSTITUTE(SUBSTITUTE(SUBSTITUTE(LOWER(IF(LEFT(Z64,3)="Box","",TRIM(Z64))),"randomizer","")," ",""),"'","")," ",""),"-","")</f>
        <v>misery</v>
      </c>
      <c r="AA65" t="str">
        <f t="shared" ref="AA65" ca="1" si="2245">SUBSTITUTE(SUBSTITUTE(SUBSTITUTE(SUBSTITUTE(SUBSTITUTE(LOWER(IF(LEFT(AA64,3)="Box","",TRIM(AA64))),"randomizer","")," ",""),"'","")," ",""),"-","")</f>
        <v>poverty</v>
      </c>
      <c r="AB65" t="str">
        <f t="shared" ref="AB65" ca="1" si="2246">SUBSTITUTE(SUBSTITUTE(SUBSTITUTE(SUBSTITUTE(SUBSTITUTE(LOWER(IF(LEFT(AB64,3)="Box","",TRIM(AB64))),"randomizer","")," ",""),"'","")," ",""),"-","")</f>
        <v>delay</v>
      </c>
      <c r="AC65" t="str">
        <f t="shared" ref="AC65" ca="1" si="2247">SUBSTITUTE(SUBSTITUTE(SUBSTITUTE(SUBSTITUTE(SUBSTITUTE(LOWER(IF(LEFT(AC64,3)="Box","",TRIM(AC64))),"randomizer","")," ",""),"'","")," ",""),"-","")</f>
        <v>march</v>
      </c>
      <c r="AD65" t="str">
        <f t="shared" ref="AD65" ca="1" si="2248">SUBSTITUTE(SUBSTITUTE(SUBSTITUTE(SUBSTITUTE(SUBSTITUTE(LOWER(IF(LEFT(AD64,3)="Box","",TRIM(AD64))),"randomizer","")," ",""),"'","")," ",""),"-","")</f>
        <v>wayofthehorse</v>
      </c>
      <c r="AE65" t="str">
        <f t="shared" ref="AE65" ca="1" si="2249">SUBSTITUTE(SUBSTITUTE(SUBSTITUTE(SUBSTITUTE(SUBSTITUTE(LOWER(IF(LEFT(AE64,3)="Box","",TRIM(AE64))),"randomizer","")," ",""),"'","")," ",""),"-","")</f>
        <v>wayofthemole</v>
      </c>
      <c r="AF65" t="str">
        <f t="shared" ref="AF65" ca="1" si="2250">SUBSTITUTE(SUBSTITUTE(SUBSTITUTE(SUBSTITUTE(SUBSTITUTE(LOWER(IF(LEFT(AF64,3)="Box","",TRIM(AF64))),"randomizer","")," ",""),"'","")," ",""),"-","")</f>
        <v/>
      </c>
      <c r="AG65" t="str">
        <f t="shared" ref="AG65" ca="1" si="2251">SUBSTITUTE(SUBSTITUTE(SUBSTITUTE(SUBSTITUTE(SUBSTITUTE(LOWER(IF(LEFT(AG64,3)="Box","",TRIM(AG64))),"randomizer","")," ",""),"'","")," ",""),"-","")</f>
        <v/>
      </c>
      <c r="AH65" t="str">
        <f t="shared" ref="AH65" ca="1" si="2252">SUBSTITUTE(SUBSTITUTE(SUBSTITUTE(SUBSTITUTE(SUBSTITUTE(LOWER(IF(LEFT(AH64,3)="Box","",TRIM(AH64))),"randomizer","")," ",""),"'","")," ",""),"-","")</f>
        <v/>
      </c>
      <c r="AI65" t="str">
        <f t="shared" ref="AI65" ca="1" si="2253">SUBSTITUTE(SUBSTITUTE(SUBSTITUTE(SUBSTITUTE(SUBSTITUTE(LOWER(IF(LEFT(AI64,3)="Box","",TRIM(AI64))),"randomizer","")," ",""),"'","")," ",""),"-","")</f>
        <v/>
      </c>
      <c r="AJ65" t="str">
        <f t="shared" ref="AJ65" ca="1" si="2254">SUBSTITUTE(SUBSTITUTE(SUBSTITUTE(SUBSTITUTE(SUBSTITUTE(LOWER(IF(LEFT(AJ64,3)="Box","",TRIM(AJ64))),"randomizer","")," ",""),"'","")," ",""),"-","")</f>
        <v/>
      </c>
      <c r="AK65" t="str">
        <f t="shared" ref="AK65" ca="1" si="2255">SUBSTITUTE(SUBSTITUTE(SUBSTITUTE(SUBSTITUTE(SUBSTITUTE(LOWER(IF(LEFT(AK64,3)="Box","",TRIM(AK64))),"randomizer","")," ",""),"'","")," ",""),"-","")</f>
        <v/>
      </c>
      <c r="AL65" t="str">
        <f t="shared" ref="AL65" ca="1" si="2256">SUBSTITUTE(SUBSTITUTE(SUBSTITUTE(SUBSTITUTE(SUBSTITUTE(LOWER(IF(LEFT(AL64,3)="Box","",TRIM(AL64))),"randomizer","")," ",""),"'","")," ",""),"-","")</f>
        <v/>
      </c>
      <c r="AM65" t="str">
        <f t="shared" ref="AM65" ca="1" si="2257">SUBSTITUTE(SUBSTITUTE(SUBSTITUTE(SUBSTITUTE(SUBSTITUTE(LOWER(IF(LEFT(AM64,3)="Box","",TRIM(AM64))),"randomizer","")," ",""),"'","")," ",""),"-","")</f>
        <v/>
      </c>
      <c r="AN65" t="str">
        <f t="shared" ref="AN65" ca="1" si="2258">SUBSTITUTE(SUBSTITUTE(SUBSTITUTE(SUBSTITUTE(SUBSTITUTE(LOWER(IF(LEFT(AN64,3)="Box","",TRIM(AN64))),"randomizer","")," ",""),"'","")," ",""),"-","")</f>
        <v/>
      </c>
      <c r="AO65" t="str">
        <f t="shared" ref="AO65" ca="1" si="2259">SUBSTITUTE(SUBSTITUTE(SUBSTITUTE(SUBSTITUTE(SUBSTITUTE(LOWER(IF(LEFT(AO64,3)="Box","",TRIM(AO64))),"randomizer","")," ",""),"'","")," ",""),"-","")</f>
        <v/>
      </c>
      <c r="AP65" t="str">
        <f t="shared" ref="AP65" ca="1" si="2260">SUBSTITUTE(SUBSTITUTE(SUBSTITUTE(SUBSTITUTE(SUBSTITUTE(LOWER(IF(LEFT(AP64,3)="Box","",TRIM(AP64))),"randomizer","")," ",""),"'","")," ",""),"-","")</f>
        <v/>
      </c>
      <c r="AQ65" t="str">
        <f t="shared" ref="AQ65" ca="1" si="2261">SUBSTITUTE(SUBSTITUTE(SUBSTITUTE(SUBSTITUTE(SUBSTITUTE(LOWER(IF(LEFT(AQ64,3)="Box","",TRIM(AQ64))),"randomizer","")," ",""),"'","")," ",""),"-","")</f>
        <v/>
      </c>
      <c r="AR65" t="str">
        <f t="shared" ref="AR65" ca="1" si="2262">SUBSTITUTE(SUBSTITUTE(SUBSTITUTE(SUBSTITUTE(SUBSTITUTE(LOWER(IF(LEFT(AR64,3)="Box","",TRIM(AR64))),"randomizer","")," ",""),"'","")," ",""),"-","")</f>
        <v/>
      </c>
      <c r="AS65" t="str">
        <f t="shared" ref="AS65" ca="1" si="2263">SUBSTITUTE(SUBSTITUTE(SUBSTITUTE(SUBSTITUTE(SUBSTITUTE(LOWER(IF(LEFT(AS64,3)="Box","",TRIM(AS64))),"randomizer","")," ",""),"'","")," ",""),"-","")</f>
        <v/>
      </c>
      <c r="AT65" t="str">
        <f t="shared" ref="AT65" ca="1" si="2264">SUBSTITUTE(SUBSTITUTE(SUBSTITUTE(SUBSTITUTE(SUBSTITUTE(LOWER(IF(LEFT(AT64,3)="Box","",TRIM(AT64))),"randomizer","")," ",""),"'","")," ",""),"-","")</f>
        <v/>
      </c>
      <c r="AU65" t="str">
        <f t="shared" ref="AU65" ca="1" si="2265">SUBSTITUTE(SUBSTITUTE(SUBSTITUTE(SUBSTITUTE(SUBSTITUTE(LOWER(IF(LEFT(AU64,3)="Box","",TRIM(AU64))),"randomizer","")," ",""),"'","")," ",""),"-","")</f>
        <v/>
      </c>
      <c r="AV65" t="str">
        <f t="shared" ref="AV65" ca="1" si="2266">SUBSTITUTE(SUBSTITUTE(SUBSTITUTE(SUBSTITUTE(SUBSTITUTE(LOWER(IF(LEFT(AV64,3)="Box","",TRIM(AV64))),"randomizer","")," ",""),"'","")," ",""),"-","")</f>
        <v/>
      </c>
      <c r="AW65" t="str">
        <f t="shared" ref="AW65" ca="1" si="2267">SUBSTITUTE(SUBSTITUTE(SUBSTITUTE(SUBSTITUTE(SUBSTITUTE(LOWER(IF(LEFT(AW64,3)="Box","",TRIM(AW64))),"randomizer","")," ",""),"'","")," ",""),"-","")</f>
        <v/>
      </c>
      <c r="AX65" t="str">
        <f t="shared" ref="AX65" ca="1" si="2268">SUBSTITUTE(SUBSTITUTE(SUBSTITUTE(SUBSTITUTE(SUBSTITUTE(LOWER(IF(LEFT(AX64,3)="Box","",TRIM(AX64))),"randomizer","")," ",""),"'","")," ",""),"-","")</f>
        <v/>
      </c>
      <c r="AY65" t="str">
        <f t="shared" ref="AY65" ca="1" si="2269">SUBSTITUTE(SUBSTITUTE(SUBSTITUTE(SUBSTITUTE(SUBSTITUTE(LOWER(IF(LEFT(AY64,3)="Box","",TRIM(AY64))),"randomizer","")," ",""),"'","")," ",""),"-","")</f>
        <v/>
      </c>
      <c r="AZ65" t="str">
        <f t="shared" ref="AZ65" ca="1" si="2270">SUBSTITUTE(SUBSTITUTE(SUBSTITUTE(SUBSTITUTE(SUBSTITUTE(LOWER(IF(LEFT(AZ64,3)="Box","",TRIM(AZ64))),"randomizer","")," ",""),"'","")," ",""),"-","")</f>
        <v/>
      </c>
      <c r="BA65" t="str">
        <f t="shared" ref="BA65" ca="1" si="2271">SUBSTITUTE(SUBSTITUTE(SUBSTITUTE(SUBSTITUTE(SUBSTITUTE(LOWER(IF(LEFT(BA64,3)="Box","",TRIM(BA64))),"randomizer","")," ",""),"'","")," ",""),"-","")</f>
        <v/>
      </c>
      <c r="BB65" t="str">
        <f t="shared" ref="BB65" ca="1" si="2272">SUBSTITUTE(SUBSTITUTE(SUBSTITUTE(SUBSTITUTE(SUBSTITUTE(LOWER(IF(LEFT(BB64,3)="Box","",TRIM(BB64))),"randomizer","")," ",""),"'","")," ",""),"-","")</f>
        <v/>
      </c>
      <c r="BC65" t="str">
        <f t="shared" ref="BC65" ca="1" si="2273">SUBSTITUTE(SUBSTITUTE(SUBSTITUTE(SUBSTITUTE(SUBSTITUTE(LOWER(IF(LEFT(BC64,3)="Box","",TRIM(BC64))),"randomizer","")," ",""),"'","")," ",""),"-","")</f>
        <v/>
      </c>
      <c r="BD65" t="str">
        <f t="shared" ref="BD65" ca="1" si="2274">SUBSTITUTE(SUBSTITUTE(SUBSTITUTE(SUBSTITUTE(SUBSTITUTE(LOWER(IF(LEFT(BD64,3)="Box","",TRIM(BD64))),"randomizer","")," ",""),"'","")," ",""),"-","")</f>
        <v/>
      </c>
      <c r="BE65" t="str">
        <f t="shared" ref="BE65" ca="1" si="2275">SUBSTITUTE(SUBSTITUTE(SUBSTITUTE(SUBSTITUTE(SUBSTITUTE(LOWER(IF(LEFT(BE64,3)="Box","",TRIM(BE64))),"randomizer","")," ",""),"'","")," ",""),"-","")</f>
        <v/>
      </c>
      <c r="BF65" t="str">
        <f t="shared" ref="BF65" ca="1" si="2276">SUBSTITUTE(SUBSTITUTE(SUBSTITUTE(SUBSTITUTE(SUBSTITUTE(LOWER(IF(LEFT(BF64,3)="Box","",TRIM(BF64))),"randomizer","")," ",""),"'","")," ",""),"-","")</f>
        <v/>
      </c>
      <c r="BG65" t="str">
        <f t="shared" ref="BG65" ca="1" si="2277">SUBSTITUTE(SUBSTITUTE(SUBSTITUTE(SUBSTITUTE(SUBSTITUTE(LOWER(IF(LEFT(BG64,3)="Box","",TRIM(BG64))),"randomizer","")," ",""),"'","")," ",""),"-","")</f>
        <v/>
      </c>
      <c r="BH65" t="str">
        <f t="shared" ref="BH65" ca="1" si="2278">SUBSTITUTE(SUBSTITUTE(SUBSTITUTE(SUBSTITUTE(SUBSTITUTE(LOWER(IF(LEFT(BH64,3)="Box","",TRIM(BH64))),"randomizer","")," ",""),"'","")," ",""),"-","")</f>
        <v/>
      </c>
      <c r="BI65" t="str">
        <f t="shared" ref="BI65" ca="1" si="2279">SUBSTITUTE(SUBSTITUTE(SUBSTITUTE(SUBSTITUTE(SUBSTITUTE(LOWER(IF(LEFT(BI64,3)="Box","",TRIM(BI64))),"randomizer","")," ",""),"'","")," ",""),"-","")</f>
        <v/>
      </c>
      <c r="BJ65" t="str">
        <f t="shared" ref="BJ65" ca="1" si="2280">SUBSTITUTE(SUBSTITUTE(SUBSTITUTE(SUBSTITUTE(SUBSTITUTE(LOWER(IF(LEFT(BJ64,3)="Box","",TRIM(BJ64))),"randomizer","")," ",""),"'","")," ",""),"-","")</f>
        <v/>
      </c>
      <c r="BK65" t="str">
        <f t="shared" ref="BK65" ca="1" si="2281">SUBSTITUTE(SUBSTITUTE(SUBSTITUTE(SUBSTITUTE(SUBSTITUTE(LOWER(IF(LEFT(BK64,3)="Box","",TRIM(BK64))),"randomizer","")," ",""),"'","")," ",""),"-","")</f>
        <v/>
      </c>
      <c r="BL65" t="str">
        <f t="shared" ref="BL65" ca="1" si="2282">SUBSTITUTE(SUBSTITUTE(SUBSTITUTE(SUBSTITUTE(SUBSTITUTE(LOWER(IF(LEFT(BL64,3)="Box","",TRIM(BL64))),"randomizer","")," ",""),"'","")," ",""),"-","")</f>
        <v/>
      </c>
      <c r="BM65" t="str">
        <f t="shared" ref="BM65" ca="1" si="2283">SUBSTITUTE(SUBSTITUTE(SUBSTITUTE(SUBSTITUTE(SUBSTITUTE(LOWER(IF(LEFT(BM64,3)="Box","",TRIM(BM64))),"randomizer","")," ",""),"'","")," ",""),"-","")</f>
        <v/>
      </c>
      <c r="BN65" t="str">
        <f t="shared" ref="BN65" ca="1" si="2284">SUBSTITUTE(SUBSTITUTE(SUBSTITUTE(SUBSTITUTE(SUBSTITUTE(LOWER(IF(LEFT(BN64,3)="Box","",TRIM(BN64))),"randomizer","")," ",""),"'","")," ",""),"-","")</f>
        <v/>
      </c>
      <c r="BO65" t="str">
        <f t="shared" ref="BO65" ca="1" si="2285">SUBSTITUTE(SUBSTITUTE(SUBSTITUTE(SUBSTITUTE(SUBSTITUTE(LOWER(IF(LEFT(BO64,3)="Box","",TRIM(BO64))),"randomizer","")," ",""),"'","")," ",""),"-","")</f>
        <v/>
      </c>
      <c r="BP65" t="str">
        <f t="shared" ref="BP65" ca="1" si="2286">SUBSTITUTE(SUBSTITUTE(SUBSTITUTE(SUBSTITUTE(SUBSTITUTE(LOWER(IF(LEFT(BP64,3)="Box","",TRIM(BP64))),"randomizer","")," ",""),"'","")," ",""),"-","")</f>
        <v/>
      </c>
      <c r="BQ65" t="str">
        <f t="shared" ref="BQ65" ca="1" si="2287">SUBSTITUTE(SUBSTITUTE(SUBSTITUTE(SUBSTITUTE(SUBSTITUTE(LOWER(IF(LEFT(BQ64,3)="Box","",TRIM(BQ64))),"randomizer","")," ",""),"'","")," ",""),"-","")</f>
        <v/>
      </c>
      <c r="BR65" t="str">
        <f t="shared" ref="BR65" ca="1" si="2288">SUBSTITUTE(SUBSTITUTE(SUBSTITUTE(SUBSTITUTE(SUBSTITUTE(LOWER(IF(LEFT(BR64,3)="Box","",TRIM(BR64))),"randomizer","")," ",""),"'","")," ",""),"-","")</f>
        <v/>
      </c>
      <c r="BS65" t="str">
        <f t="shared" ref="BS65" ca="1" si="2289">SUBSTITUTE(SUBSTITUTE(SUBSTITUTE(SUBSTITUTE(SUBSTITUTE(LOWER(IF(LEFT(BS64,3)="Box","",TRIM(BS64))),"randomizer","")," ",""),"'","")," ",""),"-","")</f>
        <v/>
      </c>
      <c r="BT65" t="str">
        <f t="shared" ref="BT65" ca="1" si="2290">SUBSTITUTE(SUBSTITUTE(SUBSTITUTE(SUBSTITUTE(SUBSTITUTE(LOWER(IF(LEFT(BT64,3)="Box","",TRIM(BT64))),"randomizer","")," ",""),"'","")," ",""),"-","")</f>
        <v/>
      </c>
      <c r="BU65" t="str">
        <f t="shared" ref="BU65" ca="1" si="2291">SUBSTITUTE(SUBSTITUTE(SUBSTITUTE(SUBSTITUTE(SUBSTITUTE(LOWER(IF(LEFT(BU64,3)="Box","",TRIM(BU64))),"randomizer","")," ",""),"'","")," ",""),"-","")</f>
        <v/>
      </c>
      <c r="BV65" t="str">
        <f t="shared" ref="BV65" ca="1" si="2292">SUBSTITUTE(SUBSTITUTE(SUBSTITUTE(SUBSTITUTE(SUBSTITUTE(LOWER(IF(LEFT(BV64,3)="Box","",TRIM(BV64))),"randomizer","")," ",""),"'","")," ",""),"-","")</f>
        <v/>
      </c>
      <c r="BW65" t="str">
        <f t="shared" ref="BW65" ca="1" si="2293">SUBSTITUTE(SUBSTITUTE(SUBSTITUTE(SUBSTITUTE(SUBSTITUTE(LOWER(IF(LEFT(BW64,3)="Box","",TRIM(BW64))),"randomizer","")," ",""),"'","")," ",""),"-","")</f>
        <v/>
      </c>
      <c r="BX65" t="str">
        <f t="shared" ref="BX65" ca="1" si="2294">SUBSTITUTE(SUBSTITUTE(SUBSTITUTE(SUBSTITUTE(SUBSTITUTE(LOWER(IF(LEFT(BX64,3)="Box","",TRIM(BX64))),"randomizer","")," ",""),"'","")," ",""),"-","")</f>
        <v/>
      </c>
      <c r="BY65" t="str">
        <f t="shared" ref="BY65" ca="1" si="2295">SUBSTITUTE(SUBSTITUTE(SUBSTITUTE(SUBSTITUTE(SUBSTITUTE(LOWER(IF(LEFT(BY64,3)="Box","",TRIM(BY64))),"randomizer","")," ",""),"'","")," ",""),"-","")</f>
        <v/>
      </c>
      <c r="BZ65" t="str">
        <f t="shared" ref="BZ65" ca="1" si="2296">SUBSTITUTE(SUBSTITUTE(SUBSTITUTE(SUBSTITUTE(SUBSTITUTE(LOWER(IF(LEFT(BZ64,3)="Box","",TRIM(BZ64))),"randomizer","")," ",""),"'","")," ",""),"-","")</f>
        <v/>
      </c>
    </row>
    <row r="66" spans="3:78" x14ac:dyDescent="0.25">
      <c r="C66">
        <f t="shared" ref="C66:C129" si="2297">MOD(1+ROW(C66),2)</f>
        <v>1</v>
      </c>
      <c r="E66" t="str">
        <f ca="1">OFFSET($G$179,SUM(C$2:C66)-1,0)</f>
        <v>Joshua Stewart</v>
      </c>
      <c r="F66" t="str">
        <f ca="1">IF(OFFSET($G$179,SUM($C$2:$C66)-1,COLUMNS($E66:F66)+1)=0,"",OFFSET($G$179,SUM($C$2:$C66)-1,COLUMNS($E66:F66)+1))</f>
        <v>Box art: Intrigue (Second Edition) (first printing)</v>
      </c>
      <c r="G66" t="str">
        <f ca="1">IF(OFFSET($G$179,SUM($C$2:$C66)-1,COLUMNS($E66:G66)+1)=0,"",OFFSET($G$179,SUM($C$2:$C66)-1,COLUMNS($E66:G66)+1))</f>
        <v/>
      </c>
      <c r="H66" t="str">
        <f ca="1">IF(OFFSET($G$179,SUM($C$2:$C66)-1,COLUMNS($E66:H66)+1)=0,"",OFFSET($G$179,SUM($C$2:$C66)-1,COLUMNS($E66:H66)+1))</f>
        <v/>
      </c>
      <c r="I66" t="str">
        <f ca="1">IF(OFFSET($G$179,SUM($C$2:$C66)-1,COLUMNS($E66:I66)+1)=0,"",OFFSET($G$179,SUM($C$2:$C66)-1,COLUMNS($E66:I66)+1))</f>
        <v/>
      </c>
      <c r="J66" t="str">
        <f ca="1">IF(OFFSET($G$179,SUM($C$2:$C66)-1,COLUMNS($E66:J66)+1)=0,"",OFFSET($G$179,SUM($C$2:$C66)-1,COLUMNS($E66:J66)+1))</f>
        <v/>
      </c>
      <c r="K66" t="str">
        <f ca="1">IF(OFFSET($G$179,SUM($C$2:$C66)-1,COLUMNS($E66:K66)+1)=0,"",OFFSET($G$179,SUM($C$2:$C66)-1,COLUMNS($E66:K66)+1))</f>
        <v/>
      </c>
      <c r="L66" t="str">
        <f ca="1">IF(OFFSET($G$179,SUM($C$2:$C66)-1,COLUMNS($E66:L66)+1)=0,"",OFFSET($G$179,SUM($C$2:$C66)-1,COLUMNS($E66:L66)+1))</f>
        <v/>
      </c>
      <c r="M66" t="str">
        <f ca="1">IF(OFFSET($G$179,SUM($C$2:$C66)-1,COLUMNS($E66:M66)+1)=0,"",OFFSET($G$179,SUM($C$2:$C66)-1,COLUMNS($E66:M66)+1))</f>
        <v/>
      </c>
      <c r="N66" t="str">
        <f ca="1">IF(OFFSET($G$179,SUM($C$2:$C66)-1,COLUMNS($E66:N66)+1)=0,"",OFFSET($G$179,SUM($C$2:$C66)-1,COLUMNS($E66:N66)+1))</f>
        <v/>
      </c>
      <c r="O66" t="str">
        <f ca="1">IF(OFFSET($G$179,SUM($C$2:$C66)-1,COLUMNS($E66:O66)+1)=0,"",OFFSET($G$179,SUM($C$2:$C66)-1,COLUMNS($E66:O66)+1))</f>
        <v/>
      </c>
      <c r="P66" t="str">
        <f ca="1">IF(OFFSET($G$179,SUM($C$2:$C66)-1,COLUMNS($E66:P66)+1)=0,"",OFFSET($G$179,SUM($C$2:$C66)-1,COLUMNS($E66:P66)+1))</f>
        <v/>
      </c>
      <c r="Q66" t="str">
        <f ca="1">IF(OFFSET($G$179,SUM($C$2:$C66)-1,COLUMNS($E66:Q66)+1)=0,"",OFFSET($G$179,SUM($C$2:$C66)-1,COLUMNS($E66:Q66)+1))</f>
        <v/>
      </c>
      <c r="R66" t="str">
        <f ca="1">IF(OFFSET($G$179,SUM($C$2:$C66)-1,COLUMNS($E66:R66)+1)=0,"",OFFSET($G$179,SUM($C$2:$C66)-1,COLUMNS($E66:R66)+1))</f>
        <v/>
      </c>
      <c r="S66" t="str">
        <f ca="1">IF(OFFSET($G$179,SUM($C$2:$C66)-1,COLUMNS($E66:S66)+1)=0,"",OFFSET($G$179,SUM($C$2:$C66)-1,COLUMNS($E66:S66)+1))</f>
        <v/>
      </c>
      <c r="T66" t="str">
        <f ca="1">IF(OFFSET($G$179,SUM($C$2:$C66)-1,COLUMNS($E66:T66)+1)=0,"",OFFSET($G$179,SUM($C$2:$C66)-1,COLUMNS($E66:T66)+1))</f>
        <v/>
      </c>
      <c r="U66" t="str">
        <f ca="1">IF(OFFSET($G$179,SUM($C$2:$C66)-1,COLUMNS($E66:U66)+1)=0,"",OFFSET($G$179,SUM($C$2:$C66)-1,COLUMNS($E66:U66)+1))</f>
        <v/>
      </c>
      <c r="V66" t="str">
        <f ca="1">IF(OFFSET($G$179,SUM($C$2:$C66)-1,COLUMNS($E66:V66)+1)=0,"",OFFSET($G$179,SUM($C$2:$C66)-1,COLUMNS($E66:V66)+1))</f>
        <v/>
      </c>
      <c r="W66" t="str">
        <f ca="1">IF(OFFSET($G$179,SUM($C$2:$C66)-1,COLUMNS($E66:W66)+1)=0,"",OFFSET($G$179,SUM($C$2:$C66)-1,COLUMNS($E66:W66)+1))</f>
        <v/>
      </c>
      <c r="X66" t="str">
        <f ca="1">IF(OFFSET($G$179,SUM($C$2:$C66)-1,COLUMNS($E66:X66)+1)=0,"",OFFSET($G$179,SUM($C$2:$C66)-1,COLUMNS($E66:X66)+1))</f>
        <v/>
      </c>
      <c r="Y66" t="str">
        <f ca="1">IF(OFFSET($G$179,SUM($C$2:$C66)-1,COLUMNS($E66:Y66)+1)=0,"",OFFSET($G$179,SUM($C$2:$C66)-1,COLUMNS($E66:Y66)+1))</f>
        <v/>
      </c>
      <c r="Z66" t="str">
        <f ca="1">IF(OFFSET($G$179,SUM($C$2:$C66)-1,COLUMNS($E66:Z66)+1)=0,"",OFFSET($G$179,SUM($C$2:$C66)-1,COLUMNS($E66:Z66)+1))</f>
        <v/>
      </c>
      <c r="AA66" t="str">
        <f ca="1">IF(OFFSET($G$179,SUM($C$2:$C66)-1,COLUMNS($E66:AA66)+1)=0,"",OFFSET($G$179,SUM($C$2:$C66)-1,COLUMNS($E66:AA66)+1))</f>
        <v/>
      </c>
      <c r="AB66" t="str">
        <f ca="1">IF(OFFSET($G$179,SUM($C$2:$C66)-1,COLUMNS($E66:AB66)+1)=0,"",OFFSET($G$179,SUM($C$2:$C66)-1,COLUMNS($E66:AB66)+1))</f>
        <v/>
      </c>
      <c r="AC66" t="str">
        <f ca="1">IF(OFFSET($G$179,SUM($C$2:$C66)-1,COLUMNS($E66:AC66)+1)=0,"",OFFSET($G$179,SUM($C$2:$C66)-1,COLUMNS($E66:AC66)+1))</f>
        <v/>
      </c>
      <c r="AD66" t="str">
        <f ca="1">IF(OFFSET($G$179,SUM($C$2:$C66)-1,COLUMNS($E66:AD66)+1)=0,"",OFFSET($G$179,SUM($C$2:$C66)-1,COLUMNS($E66:AD66)+1))</f>
        <v/>
      </c>
      <c r="AE66" t="str">
        <f ca="1">IF(OFFSET($G$179,SUM($C$2:$C66)-1,COLUMNS($E66:AE66)+1)=0,"",OFFSET($G$179,SUM($C$2:$C66)-1,COLUMNS($E66:AE66)+1))</f>
        <v/>
      </c>
      <c r="AF66" t="str">
        <f ca="1">IF(OFFSET($G$179,SUM($C$2:$C66)-1,COLUMNS($E66:AF66)+1)=0,"",OFFSET($G$179,SUM($C$2:$C66)-1,COLUMNS($E66:AF66)+1))</f>
        <v/>
      </c>
      <c r="AG66" t="str">
        <f ca="1">IF(OFFSET($G$179,SUM($C$2:$C66)-1,COLUMNS($E66:AG66)+1)=0,"",OFFSET($G$179,SUM($C$2:$C66)-1,COLUMNS($E66:AG66)+1))</f>
        <v/>
      </c>
      <c r="AH66" t="str">
        <f ca="1">IF(OFFSET($G$179,SUM($C$2:$C66)-1,COLUMNS($E66:AH66)+1)=0,"",OFFSET($G$179,SUM($C$2:$C66)-1,COLUMNS($E66:AH66)+1))</f>
        <v/>
      </c>
      <c r="AI66" t="str">
        <f ca="1">IF(OFFSET($G$179,SUM($C$2:$C66)-1,COLUMNS($E66:AI66)+1)=0,"",OFFSET($G$179,SUM($C$2:$C66)-1,COLUMNS($E66:AI66)+1))</f>
        <v/>
      </c>
      <c r="AJ66" t="str">
        <f ca="1">IF(OFFSET($G$179,SUM($C$2:$C66)-1,COLUMNS($E66:AJ66)+1)=0,"",OFFSET($G$179,SUM($C$2:$C66)-1,COLUMNS($E66:AJ66)+1))</f>
        <v/>
      </c>
      <c r="AK66" t="str">
        <f ca="1">IF(OFFSET($G$179,SUM($C$2:$C66)-1,COLUMNS($E66:AK66)+1)=0,"",OFFSET($G$179,SUM($C$2:$C66)-1,COLUMNS($E66:AK66)+1))</f>
        <v/>
      </c>
      <c r="AL66" t="str">
        <f ca="1">IF(OFFSET($G$179,SUM($C$2:$C66)-1,COLUMNS($E66:AL66)+1)=0,"",OFFSET($G$179,SUM($C$2:$C66)-1,COLUMNS($E66:AL66)+1))</f>
        <v/>
      </c>
      <c r="AM66" t="str">
        <f ca="1">IF(OFFSET($G$179,SUM($C$2:$C66)-1,COLUMNS($E66:AM66)+1)=0,"",OFFSET($G$179,SUM($C$2:$C66)-1,COLUMNS($E66:AM66)+1))</f>
        <v/>
      </c>
      <c r="AN66" t="str">
        <f ca="1">IF(OFFSET($G$179,SUM($C$2:$C66)-1,COLUMNS($E66:AN66)+1)=0,"",OFFSET($G$179,SUM($C$2:$C66)-1,COLUMNS($E66:AN66)+1))</f>
        <v/>
      </c>
      <c r="AO66" t="str">
        <f ca="1">IF(OFFSET($G$179,SUM($C$2:$C66)-1,COLUMNS($E66:AO66)+1)=0,"",OFFSET($G$179,SUM($C$2:$C66)-1,COLUMNS($E66:AO66)+1))</f>
        <v/>
      </c>
      <c r="AP66" t="str">
        <f ca="1">IF(OFFSET($G$179,SUM($C$2:$C66)-1,COLUMNS($E66:AP66)+1)=0,"",OFFSET($G$179,SUM($C$2:$C66)-1,COLUMNS($E66:AP66)+1))</f>
        <v/>
      </c>
      <c r="AQ66" t="str">
        <f ca="1">IF(OFFSET($G$179,SUM($C$2:$C66)-1,COLUMNS($E66:AQ66)+1)=0,"",OFFSET($G$179,SUM($C$2:$C66)-1,COLUMNS($E66:AQ66)+1))</f>
        <v/>
      </c>
      <c r="AR66" t="str">
        <f ca="1">IF(OFFSET($G$179,SUM($C$2:$C66)-1,COLUMNS($E66:AR66)+1)=0,"",OFFSET($G$179,SUM($C$2:$C66)-1,COLUMNS($E66:AR66)+1))</f>
        <v/>
      </c>
      <c r="AS66" t="str">
        <f ca="1">IF(OFFSET($G$179,SUM($C$2:$C66)-1,COLUMNS($E66:AS66)+1)=0,"",OFFSET($G$179,SUM($C$2:$C66)-1,COLUMNS($E66:AS66)+1))</f>
        <v/>
      </c>
      <c r="AT66" t="str">
        <f ca="1">IF(OFFSET($G$179,SUM($C$2:$C66)-1,COLUMNS($E66:AT66)+1)=0,"",OFFSET($G$179,SUM($C$2:$C66)-1,COLUMNS($E66:AT66)+1))</f>
        <v/>
      </c>
      <c r="AU66" t="str">
        <f ca="1">IF(OFFSET($G$179,SUM($C$2:$C66)-1,COLUMNS($E66:AU66)+1)=0,"",OFFSET($G$179,SUM($C$2:$C66)-1,COLUMNS($E66:AU66)+1))</f>
        <v/>
      </c>
      <c r="AV66" t="str">
        <f ca="1">IF(OFFSET($G$179,SUM($C$2:$C66)-1,COLUMNS($E66:AV66)+1)=0,"",OFFSET($G$179,SUM($C$2:$C66)-1,COLUMNS($E66:AV66)+1))</f>
        <v/>
      </c>
      <c r="AW66" t="str">
        <f ca="1">IF(OFFSET($G$179,SUM($C$2:$C66)-1,COLUMNS($E66:AW66)+1)=0,"",OFFSET($G$179,SUM($C$2:$C66)-1,COLUMNS($E66:AW66)+1))</f>
        <v/>
      </c>
      <c r="AX66" t="str">
        <f ca="1">IF(OFFSET($G$179,SUM($C$2:$C66)-1,COLUMNS($E66:AX66)+1)=0,"",OFFSET($G$179,SUM($C$2:$C66)-1,COLUMNS($E66:AX66)+1))</f>
        <v/>
      </c>
      <c r="AY66" t="str">
        <f ca="1">IF(OFFSET($G$179,SUM($C$2:$C66)-1,COLUMNS($E66:AY66)+1)=0,"",OFFSET($G$179,SUM($C$2:$C66)-1,COLUMNS($E66:AY66)+1))</f>
        <v/>
      </c>
      <c r="AZ66" t="str">
        <f ca="1">IF(OFFSET($G$179,SUM($C$2:$C66)-1,COLUMNS($E66:AZ66)+1)=0,"",OFFSET($G$179,SUM($C$2:$C66)-1,COLUMNS($E66:AZ66)+1))</f>
        <v/>
      </c>
      <c r="BA66" t="str">
        <f ca="1">IF(OFFSET($G$179,SUM($C$2:$C66)-1,COLUMNS($E66:BA66)+1)=0,"",OFFSET($G$179,SUM($C$2:$C66)-1,COLUMNS($E66:BA66)+1))</f>
        <v/>
      </c>
      <c r="BB66" t="str">
        <f ca="1">IF(OFFSET($G$179,SUM($C$2:$C66)-1,COLUMNS($E66:BB66)+1)=0,"",OFFSET($G$179,SUM($C$2:$C66)-1,COLUMNS($E66:BB66)+1))</f>
        <v/>
      </c>
      <c r="BC66" t="str">
        <f ca="1">IF(OFFSET($G$179,SUM($C$2:$C66)-1,COLUMNS($E66:BC66)+1)=0,"",OFFSET($G$179,SUM($C$2:$C66)-1,COLUMNS($E66:BC66)+1))</f>
        <v/>
      </c>
      <c r="BD66" t="str">
        <f ca="1">IF(OFFSET($G$179,SUM($C$2:$C66)-1,COLUMNS($E66:BD66)+1)=0,"",OFFSET($G$179,SUM($C$2:$C66)-1,COLUMNS($E66:BD66)+1))</f>
        <v/>
      </c>
      <c r="BE66" t="str">
        <f ca="1">IF(OFFSET($G$179,SUM($C$2:$C66)-1,COLUMNS($E66:BE66)+1)=0,"",OFFSET($G$179,SUM($C$2:$C66)-1,COLUMNS($E66:BE66)+1))</f>
        <v/>
      </c>
      <c r="BF66" t="str">
        <f ca="1">IF(OFFSET($G$179,SUM($C$2:$C66)-1,COLUMNS($E66:BF66)+1)=0,"",OFFSET($G$179,SUM($C$2:$C66)-1,COLUMNS($E66:BF66)+1))</f>
        <v/>
      </c>
      <c r="BG66" t="str">
        <f ca="1">IF(OFFSET($G$179,SUM($C$2:$C66)-1,COLUMNS($E66:BG66)+1)=0,"",OFFSET($G$179,SUM($C$2:$C66)-1,COLUMNS($E66:BG66)+1))</f>
        <v/>
      </c>
      <c r="BH66" t="str">
        <f ca="1">IF(OFFSET($G$179,SUM($C$2:$C66)-1,COLUMNS($E66:BH66)+1)=0,"",OFFSET($G$179,SUM($C$2:$C66)-1,COLUMNS($E66:BH66)+1))</f>
        <v/>
      </c>
      <c r="BI66" t="str">
        <f ca="1">IF(OFFSET($G$179,SUM($C$2:$C66)-1,COLUMNS($E66:BI66)+1)=0,"",OFFSET($G$179,SUM($C$2:$C66)-1,COLUMNS($E66:BI66)+1))</f>
        <v/>
      </c>
      <c r="BJ66" t="str">
        <f ca="1">IF(OFFSET($G$179,SUM($C$2:$C66)-1,COLUMNS($E66:BJ66)+1)=0,"",OFFSET($G$179,SUM($C$2:$C66)-1,COLUMNS($E66:BJ66)+1))</f>
        <v/>
      </c>
      <c r="BK66" t="str">
        <f ca="1">IF(OFFSET($G$179,SUM($C$2:$C66)-1,COLUMNS($E66:BK66)+1)=0,"",OFFSET($G$179,SUM($C$2:$C66)-1,COLUMNS($E66:BK66)+1))</f>
        <v/>
      </c>
      <c r="BL66" t="str">
        <f ca="1">IF(OFFSET($G$179,SUM($C$2:$C66)-1,COLUMNS($E66:BL66)+1)=0,"",OFFSET($G$179,SUM($C$2:$C66)-1,COLUMNS($E66:BL66)+1))</f>
        <v/>
      </c>
      <c r="BM66" t="str">
        <f ca="1">IF(OFFSET($G$179,SUM($C$2:$C66)-1,COLUMNS($E66:BM66)+1)=0,"",OFFSET($G$179,SUM($C$2:$C66)-1,COLUMNS($E66:BM66)+1))</f>
        <v/>
      </c>
      <c r="BN66" t="str">
        <f ca="1">IF(OFFSET($G$179,SUM($C$2:$C66)-1,COLUMNS($E66:BN66)+1)=0,"",OFFSET($G$179,SUM($C$2:$C66)-1,COLUMNS($E66:BN66)+1))</f>
        <v/>
      </c>
      <c r="BO66" t="str">
        <f ca="1">IF(OFFSET($G$179,SUM($C$2:$C66)-1,COLUMNS($E66:BO66)+1)=0,"",OFFSET($G$179,SUM($C$2:$C66)-1,COLUMNS($E66:BO66)+1))</f>
        <v/>
      </c>
      <c r="BP66" t="str">
        <f ca="1">IF(OFFSET($G$179,SUM($C$2:$C66)-1,COLUMNS($E66:BP66)+1)=0,"",OFFSET($G$179,SUM($C$2:$C66)-1,COLUMNS($E66:BP66)+1))</f>
        <v/>
      </c>
      <c r="BQ66" t="str">
        <f ca="1">IF(OFFSET($G$179,SUM($C$2:$C66)-1,COLUMNS($E66:BQ66)+1)=0,"",OFFSET($G$179,SUM($C$2:$C66)-1,COLUMNS($E66:BQ66)+1))</f>
        <v/>
      </c>
      <c r="BR66" t="str">
        <f ca="1">IF(OFFSET($G$179,SUM($C$2:$C66)-1,COLUMNS($E66:BR66)+1)=0,"",OFFSET($G$179,SUM($C$2:$C66)-1,COLUMNS($E66:BR66)+1))</f>
        <v/>
      </c>
      <c r="BS66" t="str">
        <f ca="1">IF(OFFSET($G$179,SUM($C$2:$C66)-1,COLUMNS($E66:BS66)+1)=0,"",OFFSET($G$179,SUM($C$2:$C66)-1,COLUMNS($E66:BS66)+1))</f>
        <v/>
      </c>
      <c r="BT66" t="str">
        <f ca="1">IF(OFFSET($G$179,SUM($C$2:$C66)-1,COLUMNS($E66:BT66)+1)=0,"",OFFSET($G$179,SUM($C$2:$C66)-1,COLUMNS($E66:BT66)+1))</f>
        <v/>
      </c>
      <c r="BU66" t="str">
        <f ca="1">IF(OFFSET($G$179,SUM($C$2:$C66)-1,COLUMNS($E66:BU66)+1)=0,"",OFFSET($G$179,SUM($C$2:$C66)-1,COLUMNS($E66:BU66)+1))</f>
        <v/>
      </c>
      <c r="BV66" t="str">
        <f ca="1">IF(OFFSET($G$179,SUM($C$2:$C66)-1,COLUMNS($E66:BV66)+1)=0,"",OFFSET($G$179,SUM($C$2:$C66)-1,COLUMNS($E66:BV66)+1))</f>
        <v/>
      </c>
      <c r="BW66" t="str">
        <f ca="1">IF(OFFSET($G$179,SUM($C$2:$C66)-1,COLUMNS($E66:BW66)+1)=0,"",OFFSET($G$179,SUM($C$2:$C66)-1,COLUMNS($E66:BW66)+1))</f>
        <v/>
      </c>
      <c r="BX66" t="str">
        <f ca="1">IF(OFFSET($G$179,SUM($C$2:$C66)-1,COLUMNS($E66:BX66)+1)=0,"",OFFSET($G$179,SUM($C$2:$C66)-1,COLUMNS($E66:BX66)+1))</f>
        <v/>
      </c>
      <c r="BY66" t="str">
        <f ca="1">IF(OFFSET($G$179,SUM($C$2:$C66)-1,COLUMNS($E66:BY66)+1)=0,"",OFFSET($G$179,SUM($C$2:$C66)-1,COLUMNS($E66:BY66)+1))</f>
        <v/>
      </c>
      <c r="BZ66" t="str">
        <f ca="1">IF(OFFSET($G$179,SUM($C$2:$C66)-1,COLUMNS($E66:BZ66)+1)=0,"",OFFSET($G$179,SUM($C$2:$C66)-1,COLUMNS($E66:BZ66)+1))</f>
        <v/>
      </c>
    </row>
    <row r="67" spans="3:78" x14ac:dyDescent="0.25">
      <c r="C67">
        <f t="shared" si="0"/>
        <v>0</v>
      </c>
      <c r="E67" t="str">
        <f t="shared" ref="E67" ca="1" si="2298">E66</f>
        <v>Joshua Stewart</v>
      </c>
      <c r="F67" t="str">
        <f t="shared" ref="F67" ca="1" si="2299">SUBSTITUTE(SUBSTITUTE(SUBSTITUTE(SUBSTITUTE(SUBSTITUTE(LOWER(IF(LEFT(F66,3)="Box","",TRIM(F66))),"randomizer","")," ",""),"'","")," ",""),"-","")</f>
        <v/>
      </c>
      <c r="G67" t="str">
        <f t="shared" ref="G67" ca="1" si="2300">SUBSTITUTE(SUBSTITUTE(SUBSTITUTE(SUBSTITUTE(SUBSTITUTE(LOWER(IF(LEFT(G66,3)="Box","",TRIM(G66))),"randomizer","")," ",""),"'","")," ",""),"-","")</f>
        <v/>
      </c>
      <c r="H67" t="str">
        <f t="shared" ref="H67" ca="1" si="2301">SUBSTITUTE(SUBSTITUTE(SUBSTITUTE(SUBSTITUTE(SUBSTITUTE(LOWER(IF(LEFT(H66,3)="Box","",TRIM(H66))),"randomizer","")," ",""),"'","")," ",""),"-","")</f>
        <v/>
      </c>
      <c r="I67" t="str">
        <f t="shared" ref="I67" ca="1" si="2302">SUBSTITUTE(SUBSTITUTE(SUBSTITUTE(SUBSTITUTE(SUBSTITUTE(LOWER(IF(LEFT(I66,3)="Box","",TRIM(I66))),"randomizer","")," ",""),"'","")," ",""),"-","")</f>
        <v/>
      </c>
      <c r="J67" t="str">
        <f t="shared" ref="J67" ca="1" si="2303">SUBSTITUTE(SUBSTITUTE(SUBSTITUTE(SUBSTITUTE(SUBSTITUTE(LOWER(IF(LEFT(J66,3)="Box","",TRIM(J66))),"randomizer","")," ",""),"'","")," ",""),"-","")</f>
        <v/>
      </c>
      <c r="K67" t="str">
        <f t="shared" ref="K67" ca="1" si="2304">SUBSTITUTE(SUBSTITUTE(SUBSTITUTE(SUBSTITUTE(SUBSTITUTE(LOWER(IF(LEFT(K66,3)="Box","",TRIM(K66))),"randomizer","")," ",""),"'","")," ",""),"-","")</f>
        <v/>
      </c>
      <c r="L67" t="str">
        <f t="shared" ref="L67" ca="1" si="2305">SUBSTITUTE(SUBSTITUTE(SUBSTITUTE(SUBSTITUTE(SUBSTITUTE(LOWER(IF(LEFT(L66,3)="Box","",TRIM(L66))),"randomizer","")," ",""),"'","")," ",""),"-","")</f>
        <v/>
      </c>
      <c r="M67" t="str">
        <f t="shared" ref="M67" ca="1" si="2306">SUBSTITUTE(SUBSTITUTE(SUBSTITUTE(SUBSTITUTE(SUBSTITUTE(LOWER(IF(LEFT(M66,3)="Box","",TRIM(M66))),"randomizer","")," ",""),"'","")," ",""),"-","")</f>
        <v/>
      </c>
      <c r="N67" t="str">
        <f t="shared" ref="N67" ca="1" si="2307">SUBSTITUTE(SUBSTITUTE(SUBSTITUTE(SUBSTITUTE(SUBSTITUTE(LOWER(IF(LEFT(N66,3)="Box","",TRIM(N66))),"randomizer","")," ",""),"'","")," ",""),"-","")</f>
        <v/>
      </c>
      <c r="O67" t="str">
        <f t="shared" ref="O67" ca="1" si="2308">SUBSTITUTE(SUBSTITUTE(SUBSTITUTE(SUBSTITUTE(SUBSTITUTE(LOWER(IF(LEFT(O66,3)="Box","",TRIM(O66))),"randomizer","")," ",""),"'","")," ",""),"-","")</f>
        <v/>
      </c>
      <c r="P67" t="str">
        <f t="shared" ref="P67" ca="1" si="2309">SUBSTITUTE(SUBSTITUTE(SUBSTITUTE(SUBSTITUTE(SUBSTITUTE(LOWER(IF(LEFT(P66,3)="Box","",TRIM(P66))),"randomizer","")," ",""),"'","")," ",""),"-","")</f>
        <v/>
      </c>
      <c r="Q67" t="str">
        <f t="shared" ref="Q67" ca="1" si="2310">SUBSTITUTE(SUBSTITUTE(SUBSTITUTE(SUBSTITUTE(SUBSTITUTE(LOWER(IF(LEFT(Q66,3)="Box","",TRIM(Q66))),"randomizer","")," ",""),"'","")," ",""),"-","")</f>
        <v/>
      </c>
      <c r="R67" t="str">
        <f t="shared" ref="R67" ca="1" si="2311">SUBSTITUTE(SUBSTITUTE(SUBSTITUTE(SUBSTITUTE(SUBSTITUTE(LOWER(IF(LEFT(R66,3)="Box","",TRIM(R66))),"randomizer","")," ",""),"'","")," ",""),"-","")</f>
        <v/>
      </c>
      <c r="S67" t="str">
        <f t="shared" ref="S67" ca="1" si="2312">SUBSTITUTE(SUBSTITUTE(SUBSTITUTE(SUBSTITUTE(SUBSTITUTE(LOWER(IF(LEFT(S66,3)="Box","",TRIM(S66))),"randomizer","")," ",""),"'","")," ",""),"-","")</f>
        <v/>
      </c>
      <c r="T67" t="str">
        <f t="shared" ref="T67" ca="1" si="2313">SUBSTITUTE(SUBSTITUTE(SUBSTITUTE(SUBSTITUTE(SUBSTITUTE(LOWER(IF(LEFT(T66,3)="Box","",TRIM(T66))),"randomizer","")," ",""),"'","")," ",""),"-","")</f>
        <v/>
      </c>
      <c r="U67" t="str">
        <f t="shared" ref="U67" ca="1" si="2314">SUBSTITUTE(SUBSTITUTE(SUBSTITUTE(SUBSTITUTE(SUBSTITUTE(LOWER(IF(LEFT(U66,3)="Box","",TRIM(U66))),"randomizer","")," ",""),"'","")," ",""),"-","")</f>
        <v/>
      </c>
      <c r="V67" t="str">
        <f t="shared" ref="V67" ca="1" si="2315">SUBSTITUTE(SUBSTITUTE(SUBSTITUTE(SUBSTITUTE(SUBSTITUTE(LOWER(IF(LEFT(V66,3)="Box","",TRIM(V66))),"randomizer","")," ",""),"'","")," ",""),"-","")</f>
        <v/>
      </c>
      <c r="W67" t="str">
        <f t="shared" ref="W67" ca="1" si="2316">SUBSTITUTE(SUBSTITUTE(SUBSTITUTE(SUBSTITUTE(SUBSTITUTE(LOWER(IF(LEFT(W66,3)="Box","",TRIM(W66))),"randomizer","")," ",""),"'","")," ",""),"-","")</f>
        <v/>
      </c>
      <c r="X67" t="str">
        <f t="shared" ref="X67" ca="1" si="2317">SUBSTITUTE(SUBSTITUTE(SUBSTITUTE(SUBSTITUTE(SUBSTITUTE(LOWER(IF(LEFT(X66,3)="Box","",TRIM(X66))),"randomizer","")," ",""),"'","")," ",""),"-","")</f>
        <v/>
      </c>
      <c r="Y67" t="str">
        <f t="shared" ref="Y67" ca="1" si="2318">SUBSTITUTE(SUBSTITUTE(SUBSTITUTE(SUBSTITUTE(SUBSTITUTE(LOWER(IF(LEFT(Y66,3)="Box","",TRIM(Y66))),"randomizer","")," ",""),"'","")," ",""),"-","")</f>
        <v/>
      </c>
      <c r="Z67" t="str">
        <f t="shared" ref="Z67" ca="1" si="2319">SUBSTITUTE(SUBSTITUTE(SUBSTITUTE(SUBSTITUTE(SUBSTITUTE(LOWER(IF(LEFT(Z66,3)="Box","",TRIM(Z66))),"randomizer","")," ",""),"'","")," ",""),"-","")</f>
        <v/>
      </c>
      <c r="AA67" t="str">
        <f t="shared" ref="AA67" ca="1" si="2320">SUBSTITUTE(SUBSTITUTE(SUBSTITUTE(SUBSTITUTE(SUBSTITUTE(LOWER(IF(LEFT(AA66,3)="Box","",TRIM(AA66))),"randomizer","")," ",""),"'","")," ",""),"-","")</f>
        <v/>
      </c>
      <c r="AB67" t="str">
        <f t="shared" ref="AB67" ca="1" si="2321">SUBSTITUTE(SUBSTITUTE(SUBSTITUTE(SUBSTITUTE(SUBSTITUTE(LOWER(IF(LEFT(AB66,3)="Box","",TRIM(AB66))),"randomizer","")," ",""),"'","")," ",""),"-","")</f>
        <v/>
      </c>
      <c r="AC67" t="str">
        <f t="shared" ref="AC67" ca="1" si="2322">SUBSTITUTE(SUBSTITUTE(SUBSTITUTE(SUBSTITUTE(SUBSTITUTE(LOWER(IF(LEFT(AC66,3)="Box","",TRIM(AC66))),"randomizer","")," ",""),"'","")," ",""),"-","")</f>
        <v/>
      </c>
      <c r="AD67" t="str">
        <f t="shared" ref="AD67" ca="1" si="2323">SUBSTITUTE(SUBSTITUTE(SUBSTITUTE(SUBSTITUTE(SUBSTITUTE(LOWER(IF(LEFT(AD66,3)="Box","",TRIM(AD66))),"randomizer","")," ",""),"'","")," ",""),"-","")</f>
        <v/>
      </c>
      <c r="AE67" t="str">
        <f t="shared" ref="AE67" ca="1" si="2324">SUBSTITUTE(SUBSTITUTE(SUBSTITUTE(SUBSTITUTE(SUBSTITUTE(LOWER(IF(LEFT(AE66,3)="Box","",TRIM(AE66))),"randomizer","")," ",""),"'","")," ",""),"-","")</f>
        <v/>
      </c>
      <c r="AF67" t="str">
        <f t="shared" ref="AF67" ca="1" si="2325">SUBSTITUTE(SUBSTITUTE(SUBSTITUTE(SUBSTITUTE(SUBSTITUTE(LOWER(IF(LEFT(AF66,3)="Box","",TRIM(AF66))),"randomizer","")," ",""),"'","")," ",""),"-","")</f>
        <v/>
      </c>
      <c r="AG67" t="str">
        <f t="shared" ref="AG67" ca="1" si="2326">SUBSTITUTE(SUBSTITUTE(SUBSTITUTE(SUBSTITUTE(SUBSTITUTE(LOWER(IF(LEFT(AG66,3)="Box","",TRIM(AG66))),"randomizer","")," ",""),"'","")," ",""),"-","")</f>
        <v/>
      </c>
      <c r="AH67" t="str">
        <f t="shared" ref="AH67" ca="1" si="2327">SUBSTITUTE(SUBSTITUTE(SUBSTITUTE(SUBSTITUTE(SUBSTITUTE(LOWER(IF(LEFT(AH66,3)="Box","",TRIM(AH66))),"randomizer","")," ",""),"'","")," ",""),"-","")</f>
        <v/>
      </c>
      <c r="AI67" t="str">
        <f t="shared" ref="AI67" ca="1" si="2328">SUBSTITUTE(SUBSTITUTE(SUBSTITUTE(SUBSTITUTE(SUBSTITUTE(LOWER(IF(LEFT(AI66,3)="Box","",TRIM(AI66))),"randomizer","")," ",""),"'","")," ",""),"-","")</f>
        <v/>
      </c>
      <c r="AJ67" t="str">
        <f t="shared" ref="AJ67" ca="1" si="2329">SUBSTITUTE(SUBSTITUTE(SUBSTITUTE(SUBSTITUTE(SUBSTITUTE(LOWER(IF(LEFT(AJ66,3)="Box","",TRIM(AJ66))),"randomizer","")," ",""),"'","")," ",""),"-","")</f>
        <v/>
      </c>
      <c r="AK67" t="str">
        <f t="shared" ref="AK67" ca="1" si="2330">SUBSTITUTE(SUBSTITUTE(SUBSTITUTE(SUBSTITUTE(SUBSTITUTE(LOWER(IF(LEFT(AK66,3)="Box","",TRIM(AK66))),"randomizer","")," ",""),"'","")," ",""),"-","")</f>
        <v/>
      </c>
      <c r="AL67" t="str">
        <f t="shared" ref="AL67" ca="1" si="2331">SUBSTITUTE(SUBSTITUTE(SUBSTITUTE(SUBSTITUTE(SUBSTITUTE(LOWER(IF(LEFT(AL66,3)="Box","",TRIM(AL66))),"randomizer","")," ",""),"'","")," ",""),"-","")</f>
        <v/>
      </c>
      <c r="AM67" t="str">
        <f t="shared" ref="AM67" ca="1" si="2332">SUBSTITUTE(SUBSTITUTE(SUBSTITUTE(SUBSTITUTE(SUBSTITUTE(LOWER(IF(LEFT(AM66,3)="Box","",TRIM(AM66))),"randomizer","")," ",""),"'","")," ",""),"-","")</f>
        <v/>
      </c>
      <c r="AN67" t="str">
        <f t="shared" ref="AN67" ca="1" si="2333">SUBSTITUTE(SUBSTITUTE(SUBSTITUTE(SUBSTITUTE(SUBSTITUTE(LOWER(IF(LEFT(AN66,3)="Box","",TRIM(AN66))),"randomizer","")," ",""),"'","")," ",""),"-","")</f>
        <v/>
      </c>
      <c r="AO67" t="str">
        <f t="shared" ref="AO67" ca="1" si="2334">SUBSTITUTE(SUBSTITUTE(SUBSTITUTE(SUBSTITUTE(SUBSTITUTE(LOWER(IF(LEFT(AO66,3)="Box","",TRIM(AO66))),"randomizer","")," ",""),"'","")," ",""),"-","")</f>
        <v/>
      </c>
      <c r="AP67" t="str">
        <f t="shared" ref="AP67" ca="1" si="2335">SUBSTITUTE(SUBSTITUTE(SUBSTITUTE(SUBSTITUTE(SUBSTITUTE(LOWER(IF(LEFT(AP66,3)="Box","",TRIM(AP66))),"randomizer","")," ",""),"'","")," ",""),"-","")</f>
        <v/>
      </c>
      <c r="AQ67" t="str">
        <f t="shared" ref="AQ67" ca="1" si="2336">SUBSTITUTE(SUBSTITUTE(SUBSTITUTE(SUBSTITUTE(SUBSTITUTE(LOWER(IF(LEFT(AQ66,3)="Box","",TRIM(AQ66))),"randomizer","")," ",""),"'","")," ",""),"-","")</f>
        <v/>
      </c>
      <c r="AR67" t="str">
        <f t="shared" ref="AR67" ca="1" si="2337">SUBSTITUTE(SUBSTITUTE(SUBSTITUTE(SUBSTITUTE(SUBSTITUTE(LOWER(IF(LEFT(AR66,3)="Box","",TRIM(AR66))),"randomizer","")," ",""),"'","")," ",""),"-","")</f>
        <v/>
      </c>
      <c r="AS67" t="str">
        <f t="shared" ref="AS67" ca="1" si="2338">SUBSTITUTE(SUBSTITUTE(SUBSTITUTE(SUBSTITUTE(SUBSTITUTE(LOWER(IF(LEFT(AS66,3)="Box","",TRIM(AS66))),"randomizer","")," ",""),"'","")," ",""),"-","")</f>
        <v/>
      </c>
      <c r="AT67" t="str">
        <f t="shared" ref="AT67" ca="1" si="2339">SUBSTITUTE(SUBSTITUTE(SUBSTITUTE(SUBSTITUTE(SUBSTITUTE(LOWER(IF(LEFT(AT66,3)="Box","",TRIM(AT66))),"randomizer","")," ",""),"'","")," ",""),"-","")</f>
        <v/>
      </c>
      <c r="AU67" t="str">
        <f t="shared" ref="AU67" ca="1" si="2340">SUBSTITUTE(SUBSTITUTE(SUBSTITUTE(SUBSTITUTE(SUBSTITUTE(LOWER(IF(LEFT(AU66,3)="Box","",TRIM(AU66))),"randomizer","")," ",""),"'","")," ",""),"-","")</f>
        <v/>
      </c>
      <c r="AV67" t="str">
        <f t="shared" ref="AV67" ca="1" si="2341">SUBSTITUTE(SUBSTITUTE(SUBSTITUTE(SUBSTITUTE(SUBSTITUTE(LOWER(IF(LEFT(AV66,3)="Box","",TRIM(AV66))),"randomizer","")," ",""),"'","")," ",""),"-","")</f>
        <v/>
      </c>
      <c r="AW67" t="str">
        <f t="shared" ref="AW67" ca="1" si="2342">SUBSTITUTE(SUBSTITUTE(SUBSTITUTE(SUBSTITUTE(SUBSTITUTE(LOWER(IF(LEFT(AW66,3)="Box","",TRIM(AW66))),"randomizer","")," ",""),"'","")," ",""),"-","")</f>
        <v/>
      </c>
      <c r="AX67" t="str">
        <f t="shared" ref="AX67" ca="1" si="2343">SUBSTITUTE(SUBSTITUTE(SUBSTITUTE(SUBSTITUTE(SUBSTITUTE(LOWER(IF(LEFT(AX66,3)="Box","",TRIM(AX66))),"randomizer","")," ",""),"'","")," ",""),"-","")</f>
        <v/>
      </c>
      <c r="AY67" t="str">
        <f t="shared" ref="AY67" ca="1" si="2344">SUBSTITUTE(SUBSTITUTE(SUBSTITUTE(SUBSTITUTE(SUBSTITUTE(LOWER(IF(LEFT(AY66,3)="Box","",TRIM(AY66))),"randomizer","")," ",""),"'","")," ",""),"-","")</f>
        <v/>
      </c>
      <c r="AZ67" t="str">
        <f t="shared" ref="AZ67" ca="1" si="2345">SUBSTITUTE(SUBSTITUTE(SUBSTITUTE(SUBSTITUTE(SUBSTITUTE(LOWER(IF(LEFT(AZ66,3)="Box","",TRIM(AZ66))),"randomizer","")," ",""),"'","")," ",""),"-","")</f>
        <v/>
      </c>
      <c r="BA67" t="str">
        <f t="shared" ref="BA67" ca="1" si="2346">SUBSTITUTE(SUBSTITUTE(SUBSTITUTE(SUBSTITUTE(SUBSTITUTE(LOWER(IF(LEFT(BA66,3)="Box","",TRIM(BA66))),"randomizer","")," ",""),"'","")," ",""),"-","")</f>
        <v/>
      </c>
      <c r="BB67" t="str">
        <f t="shared" ref="BB67" ca="1" si="2347">SUBSTITUTE(SUBSTITUTE(SUBSTITUTE(SUBSTITUTE(SUBSTITUTE(LOWER(IF(LEFT(BB66,3)="Box","",TRIM(BB66))),"randomizer","")," ",""),"'","")," ",""),"-","")</f>
        <v/>
      </c>
      <c r="BC67" t="str">
        <f t="shared" ref="BC67" ca="1" si="2348">SUBSTITUTE(SUBSTITUTE(SUBSTITUTE(SUBSTITUTE(SUBSTITUTE(LOWER(IF(LEFT(BC66,3)="Box","",TRIM(BC66))),"randomizer","")," ",""),"'","")," ",""),"-","")</f>
        <v/>
      </c>
      <c r="BD67" t="str">
        <f t="shared" ref="BD67" ca="1" si="2349">SUBSTITUTE(SUBSTITUTE(SUBSTITUTE(SUBSTITUTE(SUBSTITUTE(LOWER(IF(LEFT(BD66,3)="Box","",TRIM(BD66))),"randomizer","")," ",""),"'","")," ",""),"-","")</f>
        <v/>
      </c>
      <c r="BE67" t="str">
        <f t="shared" ref="BE67" ca="1" si="2350">SUBSTITUTE(SUBSTITUTE(SUBSTITUTE(SUBSTITUTE(SUBSTITUTE(LOWER(IF(LEFT(BE66,3)="Box","",TRIM(BE66))),"randomizer","")," ",""),"'","")," ",""),"-","")</f>
        <v/>
      </c>
      <c r="BF67" t="str">
        <f t="shared" ref="BF67" ca="1" si="2351">SUBSTITUTE(SUBSTITUTE(SUBSTITUTE(SUBSTITUTE(SUBSTITUTE(LOWER(IF(LEFT(BF66,3)="Box","",TRIM(BF66))),"randomizer","")," ",""),"'","")," ",""),"-","")</f>
        <v/>
      </c>
      <c r="BG67" t="str">
        <f t="shared" ref="BG67" ca="1" si="2352">SUBSTITUTE(SUBSTITUTE(SUBSTITUTE(SUBSTITUTE(SUBSTITUTE(LOWER(IF(LEFT(BG66,3)="Box","",TRIM(BG66))),"randomizer","")," ",""),"'","")," ",""),"-","")</f>
        <v/>
      </c>
      <c r="BH67" t="str">
        <f t="shared" ref="BH67" ca="1" si="2353">SUBSTITUTE(SUBSTITUTE(SUBSTITUTE(SUBSTITUTE(SUBSTITUTE(LOWER(IF(LEFT(BH66,3)="Box","",TRIM(BH66))),"randomizer","")," ",""),"'","")," ",""),"-","")</f>
        <v/>
      </c>
      <c r="BI67" t="str">
        <f t="shared" ref="BI67" ca="1" si="2354">SUBSTITUTE(SUBSTITUTE(SUBSTITUTE(SUBSTITUTE(SUBSTITUTE(LOWER(IF(LEFT(BI66,3)="Box","",TRIM(BI66))),"randomizer","")," ",""),"'","")," ",""),"-","")</f>
        <v/>
      </c>
      <c r="BJ67" t="str">
        <f t="shared" ref="BJ67" ca="1" si="2355">SUBSTITUTE(SUBSTITUTE(SUBSTITUTE(SUBSTITUTE(SUBSTITUTE(LOWER(IF(LEFT(BJ66,3)="Box","",TRIM(BJ66))),"randomizer","")," ",""),"'","")," ",""),"-","")</f>
        <v/>
      </c>
      <c r="BK67" t="str">
        <f t="shared" ref="BK67" ca="1" si="2356">SUBSTITUTE(SUBSTITUTE(SUBSTITUTE(SUBSTITUTE(SUBSTITUTE(LOWER(IF(LEFT(BK66,3)="Box","",TRIM(BK66))),"randomizer","")," ",""),"'","")," ",""),"-","")</f>
        <v/>
      </c>
      <c r="BL67" t="str">
        <f t="shared" ref="BL67" ca="1" si="2357">SUBSTITUTE(SUBSTITUTE(SUBSTITUTE(SUBSTITUTE(SUBSTITUTE(LOWER(IF(LEFT(BL66,3)="Box","",TRIM(BL66))),"randomizer","")," ",""),"'","")," ",""),"-","")</f>
        <v/>
      </c>
      <c r="BM67" t="str">
        <f t="shared" ref="BM67" ca="1" si="2358">SUBSTITUTE(SUBSTITUTE(SUBSTITUTE(SUBSTITUTE(SUBSTITUTE(LOWER(IF(LEFT(BM66,3)="Box","",TRIM(BM66))),"randomizer","")," ",""),"'","")," ",""),"-","")</f>
        <v/>
      </c>
      <c r="BN67" t="str">
        <f t="shared" ref="BN67" ca="1" si="2359">SUBSTITUTE(SUBSTITUTE(SUBSTITUTE(SUBSTITUTE(SUBSTITUTE(LOWER(IF(LEFT(BN66,3)="Box","",TRIM(BN66))),"randomizer","")," ",""),"'","")," ",""),"-","")</f>
        <v/>
      </c>
      <c r="BO67" t="str">
        <f t="shared" ref="BO67" ca="1" si="2360">SUBSTITUTE(SUBSTITUTE(SUBSTITUTE(SUBSTITUTE(SUBSTITUTE(LOWER(IF(LEFT(BO66,3)="Box","",TRIM(BO66))),"randomizer","")," ",""),"'","")," ",""),"-","")</f>
        <v/>
      </c>
      <c r="BP67" t="str">
        <f t="shared" ref="BP67" ca="1" si="2361">SUBSTITUTE(SUBSTITUTE(SUBSTITUTE(SUBSTITUTE(SUBSTITUTE(LOWER(IF(LEFT(BP66,3)="Box","",TRIM(BP66))),"randomizer","")," ",""),"'","")," ",""),"-","")</f>
        <v/>
      </c>
      <c r="BQ67" t="str">
        <f t="shared" ref="BQ67" ca="1" si="2362">SUBSTITUTE(SUBSTITUTE(SUBSTITUTE(SUBSTITUTE(SUBSTITUTE(LOWER(IF(LEFT(BQ66,3)="Box","",TRIM(BQ66))),"randomizer","")," ",""),"'","")," ",""),"-","")</f>
        <v/>
      </c>
      <c r="BR67" t="str">
        <f t="shared" ref="BR67" ca="1" si="2363">SUBSTITUTE(SUBSTITUTE(SUBSTITUTE(SUBSTITUTE(SUBSTITUTE(LOWER(IF(LEFT(BR66,3)="Box","",TRIM(BR66))),"randomizer","")," ",""),"'","")," ",""),"-","")</f>
        <v/>
      </c>
      <c r="BS67" t="str">
        <f t="shared" ref="BS67" ca="1" si="2364">SUBSTITUTE(SUBSTITUTE(SUBSTITUTE(SUBSTITUTE(SUBSTITUTE(LOWER(IF(LEFT(BS66,3)="Box","",TRIM(BS66))),"randomizer","")," ",""),"'","")," ",""),"-","")</f>
        <v/>
      </c>
      <c r="BT67" t="str">
        <f t="shared" ref="BT67" ca="1" si="2365">SUBSTITUTE(SUBSTITUTE(SUBSTITUTE(SUBSTITUTE(SUBSTITUTE(LOWER(IF(LEFT(BT66,3)="Box","",TRIM(BT66))),"randomizer","")," ",""),"'","")," ",""),"-","")</f>
        <v/>
      </c>
      <c r="BU67" t="str">
        <f t="shared" ref="BU67" ca="1" si="2366">SUBSTITUTE(SUBSTITUTE(SUBSTITUTE(SUBSTITUTE(SUBSTITUTE(LOWER(IF(LEFT(BU66,3)="Box","",TRIM(BU66))),"randomizer","")," ",""),"'","")," ",""),"-","")</f>
        <v/>
      </c>
      <c r="BV67" t="str">
        <f t="shared" ref="BV67" ca="1" si="2367">SUBSTITUTE(SUBSTITUTE(SUBSTITUTE(SUBSTITUTE(SUBSTITUTE(LOWER(IF(LEFT(BV66,3)="Box","",TRIM(BV66))),"randomizer","")," ",""),"'","")," ",""),"-","")</f>
        <v/>
      </c>
      <c r="BW67" t="str">
        <f t="shared" ref="BW67" ca="1" si="2368">SUBSTITUTE(SUBSTITUTE(SUBSTITUTE(SUBSTITUTE(SUBSTITUTE(LOWER(IF(LEFT(BW66,3)="Box","",TRIM(BW66))),"randomizer","")," ",""),"'","")," ",""),"-","")</f>
        <v/>
      </c>
      <c r="BX67" t="str">
        <f t="shared" ref="BX67" ca="1" si="2369">SUBSTITUTE(SUBSTITUTE(SUBSTITUTE(SUBSTITUTE(SUBSTITUTE(LOWER(IF(LEFT(BX66,3)="Box","",TRIM(BX66))),"randomizer","")," ",""),"'","")," ",""),"-","")</f>
        <v/>
      </c>
      <c r="BY67" t="str">
        <f t="shared" ref="BY67" ca="1" si="2370">SUBSTITUTE(SUBSTITUTE(SUBSTITUTE(SUBSTITUTE(SUBSTITUTE(LOWER(IF(LEFT(BY66,3)="Box","",TRIM(BY66))),"randomizer","")," ",""),"'","")," ",""),"-","")</f>
        <v/>
      </c>
      <c r="BZ67" t="str">
        <f t="shared" ref="BZ67" ca="1" si="2371">SUBSTITUTE(SUBSTITUTE(SUBSTITUTE(SUBSTITUTE(SUBSTITUTE(LOWER(IF(LEFT(BZ66,3)="Box","",TRIM(BZ66))),"randomizer","")," ",""),"'","")," ",""),"-","")</f>
        <v/>
      </c>
    </row>
    <row r="68" spans="3:78" x14ac:dyDescent="0.25">
      <c r="C68">
        <f t="shared" si="2297"/>
        <v>1</v>
      </c>
      <c r="E68" t="str">
        <f ca="1">OFFSET($G$179,SUM(C$2:C68)-1,0)</f>
        <v>Joshua Stewart</v>
      </c>
      <c r="F68" t="str">
        <f ca="1">IF(OFFSET($G$179,SUM($C$2:$C68)-1,COLUMNS($E68:F68)+1)=0,"",OFFSET($G$179,SUM($C$2:$C68)-1,COLUMNS($E68:F68)+1))</f>
        <v>Merchant</v>
      </c>
      <c r="G68" t="str">
        <f ca="1">IF(OFFSET($G$179,SUM($C$2:$C68)-1,COLUMNS($E68:G68)+1)=0,"",OFFSET($G$179,SUM($C$2:$C68)-1,COLUMNS($E68:G68)+1))</f>
        <v xml:space="preserve"> Poacher</v>
      </c>
      <c r="H68" t="str">
        <f ca="1">IF(OFFSET($G$179,SUM($C$2:$C68)-1,COLUMNS($E68:H68)+1)=0,"",OFFSET($G$179,SUM($C$2:$C68)-1,COLUMNS($E68:H68)+1))</f>
        <v xml:space="preserve"> Peddler</v>
      </c>
      <c r="I68" t="str">
        <f ca="1">IF(OFFSET($G$179,SUM($C$2:$C68)-1,COLUMNS($E68:I68)+1)=0,"",OFFSET($G$179,SUM($C$2:$C68)-1,COLUMNS($E68:I68)+1))</f>
        <v xml:space="preserve"> Noble Brigand</v>
      </c>
      <c r="J68" t="str">
        <f ca="1">IF(OFFSET($G$179,SUM($C$2:$C68)-1,COLUMNS($E68:J68)+1)=0,"",OFFSET($G$179,SUM($C$2:$C68)-1,COLUMNS($E68:J68)+1))</f>
        <v xml:space="preserve"> Margrave</v>
      </c>
      <c r="K68" t="str">
        <f ca="1">IF(OFFSET($G$179,SUM($C$2:$C68)-1,COLUMNS($E68:K68)+1)=0,"",OFFSET($G$179,SUM($C$2:$C68)-1,COLUMNS($E68:K68)+1))</f>
        <v xml:space="preserve"> Vagrant</v>
      </c>
      <c r="L68" t="str">
        <f ca="1">IF(OFFSET($G$179,SUM($C$2:$C68)-1,COLUMNS($E68:L68)+1)=0,"",OFFSET($G$179,SUM($C$2:$C68)-1,COLUMNS($E68:L68)+1))</f>
        <v xml:space="preserve"> Sir Bailey</v>
      </c>
      <c r="M68" t="str">
        <f ca="1">IF(OFFSET($G$179,SUM($C$2:$C68)-1,COLUMNS($E68:M68)+1)=0,"",OFFSET($G$179,SUM($C$2:$C68)-1,COLUMNS($E68:M68)+1))</f>
        <v xml:space="preserve"> Sacrifice</v>
      </c>
      <c r="N68" t="str">
        <f ca="1">IF(OFFSET($G$179,SUM($C$2:$C68)-1,COLUMNS($E68:N68)+1)=0,"",OFFSET($G$179,SUM($C$2:$C68)-1,COLUMNS($E68:N68)+1))</f>
        <v xml:space="preserve"> Conclave</v>
      </c>
      <c r="O68" t="str">
        <f ca="1">IF(OFFSET($G$179,SUM($C$2:$C68)-1,COLUMNS($E68:O68)+1)=0,"",OFFSET($G$179,SUM($C$2:$C68)-1,COLUMNS($E68:O68)+1))</f>
        <v xml:space="preserve"> Exorcist</v>
      </c>
      <c r="P68" t="str">
        <f ca="1">IF(OFFSET($G$179,SUM($C$2:$C68)-1,COLUMNS($E68:P68)+1)=0,"",OFFSET($G$179,SUM($C$2:$C68)-1,COLUMNS($E68:P68)+1))</f>
        <v xml:space="preserve"> Cursed Village</v>
      </c>
      <c r="Q68" t="str">
        <f ca="1">IF(OFFSET($G$179,SUM($C$2:$C68)-1,COLUMNS($E68:Q68)+1)=0,"",OFFSET($G$179,SUM($C$2:$C68)-1,COLUMNS($E68:Q68)+1))</f>
        <v xml:space="preserve"> Seer</v>
      </c>
      <c r="R68" t="str">
        <f ca="1">IF(OFFSET($G$179,SUM($C$2:$C68)-1,COLUMNS($E68:R68)+1)=0,"",OFFSET($G$179,SUM($C$2:$C68)-1,COLUMNS($E68:R68)+1))</f>
        <v xml:space="preserve"> Swashbuckler</v>
      </c>
      <c r="S68" t="str">
        <f ca="1">IF(OFFSET($G$179,SUM($C$2:$C68)-1,COLUMNS($E68:S68)+1)=0,"",OFFSET($G$179,SUM($C$2:$C68)-1,COLUMNS($E68:S68)+1))</f>
        <v>Scouting Party</v>
      </c>
      <c r="T68" t="str">
        <f ca="1">IF(OFFSET($G$179,SUM($C$2:$C68)-1,COLUMNS($E68:T68)+1)=0,"",OFFSET($G$179,SUM($C$2:$C68)-1,COLUMNS($E68:T68)+1))</f>
        <v xml:space="preserve"> Expedition</v>
      </c>
      <c r="U68" t="str">
        <f ca="1">IF(OFFSET($G$179,SUM($C$2:$C68)-1,COLUMNS($E68:U68)+1)=0,"",OFFSET($G$179,SUM($C$2:$C68)-1,COLUMNS($E68:U68)+1))</f>
        <v xml:space="preserve"> Lost Arts</v>
      </c>
      <c r="V68" t="str">
        <f ca="1">IF(OFFSET($G$179,SUM($C$2:$C68)-1,COLUMNS($E68:V68)+1)=0,"",OFFSET($G$179,SUM($C$2:$C68)-1,COLUMNS($E68:V68)+1))</f>
        <v xml:space="preserve"> Triumph</v>
      </c>
      <c r="W68" t="str">
        <f ca="1">IF(OFFSET($G$179,SUM($C$2:$C68)-1,COLUMNS($E68:W68)+1)=0,"",OFFSET($G$179,SUM($C$2:$C68)-1,COLUMNS($E68:W68)+1))</f>
        <v xml:space="preserve"> Annex</v>
      </c>
      <c r="X68" t="str">
        <f ca="1">IF(OFFSET($G$179,SUM($C$2:$C68)-1,COLUMNS($E68:X68)+1)=0,"",OFFSET($G$179,SUM($C$2:$C68)-1,COLUMNS($E68:X68)+1))</f>
        <v xml:space="preserve"> Ritual</v>
      </c>
      <c r="Y68" t="str">
        <f ca="1">IF(OFFSET($G$179,SUM($C$2:$C68)-1,COLUMNS($E68:Y68)+1)=0,"",OFFSET($G$179,SUM($C$2:$C68)-1,COLUMNS($E68:Y68)+1))</f>
        <v xml:space="preserve"> Wedding</v>
      </c>
      <c r="Z68" t="str">
        <f ca="1">IF(OFFSET($G$179,SUM($C$2:$C68)-1,COLUMNS($E68:Z68)+1)=0,"",OFFSET($G$179,SUM($C$2:$C68)-1,COLUMNS($E68:Z68)+1))</f>
        <v xml:space="preserve"> Windfall</v>
      </c>
      <c r="AA68" t="str">
        <f ca="1">IF(OFFSET($G$179,SUM($C$2:$C68)-1,COLUMNS($E68:AA68)+1)=0,"",OFFSET($G$179,SUM($C$2:$C68)-1,COLUMNS($E68:AA68)+1))</f>
        <v xml:space="preserve"> Keep</v>
      </c>
      <c r="AB68" t="str">
        <f ca="1">IF(OFFSET($G$179,SUM($C$2:$C68)-1,COLUMNS($E68:AB68)+1)=0,"",OFFSET($G$179,SUM($C$2:$C68)-1,COLUMNS($E68:AB68)+1))</f>
        <v xml:space="preserve"> Wall</v>
      </c>
      <c r="AC68" t="str">
        <f ca="1">IF(OFFSET($G$179,SUM($C$2:$C68)-1,COLUMNS($E68:AC68)+1)=0,"",OFFSET($G$179,SUM($C$2:$C68)-1,COLUMNS($E68:AC68)+1))</f>
        <v xml:space="preserve"> Treasure Chest</v>
      </c>
      <c r="AD68" t="str">
        <f ca="1">IF(OFFSET($G$179,SUM($C$2:$C68)-1,COLUMNS($E68:AD68)+1)=0,"",OFFSET($G$179,SUM($C$2:$C68)-1,COLUMNS($E68:AD68)+1))</f>
        <v xml:space="preserve"> Cathedral</v>
      </c>
      <c r="AE68" t="str">
        <f ca="1">IF(OFFSET($G$179,SUM($C$2:$C68)-1,COLUMNS($E68:AE68)+1)=0,"",OFFSET($G$179,SUM($C$2:$C68)-1,COLUMNS($E68:AE68)+1))</f>
        <v xml:space="preserve"> Canal</v>
      </c>
      <c r="AF68" t="str">
        <f ca="1">IF(OFFSET($G$179,SUM($C$2:$C68)-1,COLUMNS($E68:AF68)+1)=0,"",OFFSET($G$179,SUM($C$2:$C68)-1,COLUMNS($E68:AF68)+1))</f>
        <v/>
      </c>
      <c r="AG68" t="str">
        <f ca="1">IF(OFFSET($G$179,SUM($C$2:$C68)-1,COLUMNS($E68:AG68)+1)=0,"",OFFSET($G$179,SUM($C$2:$C68)-1,COLUMNS($E68:AG68)+1))</f>
        <v/>
      </c>
      <c r="AH68" t="str">
        <f ca="1">IF(OFFSET($G$179,SUM($C$2:$C68)-1,COLUMNS($E68:AH68)+1)=0,"",OFFSET($G$179,SUM($C$2:$C68)-1,COLUMNS($E68:AH68)+1))</f>
        <v/>
      </c>
      <c r="AI68" t="str">
        <f ca="1">IF(OFFSET($G$179,SUM($C$2:$C68)-1,COLUMNS($E68:AI68)+1)=0,"",OFFSET($G$179,SUM($C$2:$C68)-1,COLUMNS($E68:AI68)+1))</f>
        <v/>
      </c>
      <c r="AJ68" t="str">
        <f ca="1">IF(OFFSET($G$179,SUM($C$2:$C68)-1,COLUMNS($E68:AJ68)+1)=0,"",OFFSET($G$179,SUM($C$2:$C68)-1,COLUMNS($E68:AJ68)+1))</f>
        <v/>
      </c>
      <c r="AK68" t="str">
        <f ca="1">IF(OFFSET($G$179,SUM($C$2:$C68)-1,COLUMNS($E68:AK68)+1)=0,"",OFFSET($G$179,SUM($C$2:$C68)-1,COLUMNS($E68:AK68)+1))</f>
        <v/>
      </c>
      <c r="AL68" t="str">
        <f ca="1">IF(OFFSET($G$179,SUM($C$2:$C68)-1,COLUMNS($E68:AL68)+1)=0,"",OFFSET($G$179,SUM($C$2:$C68)-1,COLUMNS($E68:AL68)+1))</f>
        <v/>
      </c>
      <c r="AM68" t="str">
        <f ca="1">IF(OFFSET($G$179,SUM($C$2:$C68)-1,COLUMNS($E68:AM68)+1)=0,"",OFFSET($G$179,SUM($C$2:$C68)-1,COLUMNS($E68:AM68)+1))</f>
        <v/>
      </c>
      <c r="AN68" t="str">
        <f ca="1">IF(OFFSET($G$179,SUM($C$2:$C68)-1,COLUMNS($E68:AN68)+1)=0,"",OFFSET($G$179,SUM($C$2:$C68)-1,COLUMNS($E68:AN68)+1))</f>
        <v/>
      </c>
      <c r="AO68" t="str">
        <f ca="1">IF(OFFSET($G$179,SUM($C$2:$C68)-1,COLUMNS($E68:AO68)+1)=0,"",OFFSET($G$179,SUM($C$2:$C68)-1,COLUMNS($E68:AO68)+1))</f>
        <v/>
      </c>
      <c r="AP68" t="str">
        <f ca="1">IF(OFFSET($G$179,SUM($C$2:$C68)-1,COLUMNS($E68:AP68)+1)=0,"",OFFSET($G$179,SUM($C$2:$C68)-1,COLUMNS($E68:AP68)+1))</f>
        <v/>
      </c>
      <c r="AQ68" t="str">
        <f ca="1">IF(OFFSET($G$179,SUM($C$2:$C68)-1,COLUMNS($E68:AQ68)+1)=0,"",OFFSET($G$179,SUM($C$2:$C68)-1,COLUMNS($E68:AQ68)+1))</f>
        <v/>
      </c>
      <c r="AR68" t="str">
        <f ca="1">IF(OFFSET($G$179,SUM($C$2:$C68)-1,COLUMNS($E68:AR68)+1)=0,"",OFFSET($G$179,SUM($C$2:$C68)-1,COLUMNS($E68:AR68)+1))</f>
        <v/>
      </c>
      <c r="AS68" t="str">
        <f ca="1">IF(OFFSET($G$179,SUM($C$2:$C68)-1,COLUMNS($E68:AS68)+1)=0,"",OFFSET($G$179,SUM($C$2:$C68)-1,COLUMNS($E68:AS68)+1))</f>
        <v/>
      </c>
      <c r="AT68" t="str">
        <f ca="1">IF(OFFSET($G$179,SUM($C$2:$C68)-1,COLUMNS($E68:AT68)+1)=0,"",OFFSET($G$179,SUM($C$2:$C68)-1,COLUMNS($E68:AT68)+1))</f>
        <v/>
      </c>
      <c r="AU68" t="str">
        <f ca="1">IF(OFFSET($G$179,SUM($C$2:$C68)-1,COLUMNS($E68:AU68)+1)=0,"",OFFSET($G$179,SUM($C$2:$C68)-1,COLUMNS($E68:AU68)+1))</f>
        <v/>
      </c>
      <c r="AV68" t="str">
        <f ca="1">IF(OFFSET($G$179,SUM($C$2:$C68)-1,COLUMNS($E68:AV68)+1)=0,"",OFFSET($G$179,SUM($C$2:$C68)-1,COLUMNS($E68:AV68)+1))</f>
        <v/>
      </c>
      <c r="AW68" t="str">
        <f ca="1">IF(OFFSET($G$179,SUM($C$2:$C68)-1,COLUMNS($E68:AW68)+1)=0,"",OFFSET($G$179,SUM($C$2:$C68)-1,COLUMNS($E68:AW68)+1))</f>
        <v/>
      </c>
      <c r="AX68" t="str">
        <f ca="1">IF(OFFSET($G$179,SUM($C$2:$C68)-1,COLUMNS($E68:AX68)+1)=0,"",OFFSET($G$179,SUM($C$2:$C68)-1,COLUMNS($E68:AX68)+1))</f>
        <v/>
      </c>
      <c r="AY68" t="str">
        <f ca="1">IF(OFFSET($G$179,SUM($C$2:$C68)-1,COLUMNS($E68:AY68)+1)=0,"",OFFSET($G$179,SUM($C$2:$C68)-1,COLUMNS($E68:AY68)+1))</f>
        <v/>
      </c>
      <c r="AZ68" t="str">
        <f ca="1">IF(OFFSET($G$179,SUM($C$2:$C68)-1,COLUMNS($E68:AZ68)+1)=0,"",OFFSET($G$179,SUM($C$2:$C68)-1,COLUMNS($E68:AZ68)+1))</f>
        <v/>
      </c>
      <c r="BA68" t="str">
        <f ca="1">IF(OFFSET($G$179,SUM($C$2:$C68)-1,COLUMNS($E68:BA68)+1)=0,"",OFFSET($G$179,SUM($C$2:$C68)-1,COLUMNS($E68:BA68)+1))</f>
        <v/>
      </c>
      <c r="BB68" t="str">
        <f ca="1">IF(OFFSET($G$179,SUM($C$2:$C68)-1,COLUMNS($E68:BB68)+1)=0,"",OFFSET($G$179,SUM($C$2:$C68)-1,COLUMNS($E68:BB68)+1))</f>
        <v/>
      </c>
      <c r="BC68" t="str">
        <f ca="1">IF(OFFSET($G$179,SUM($C$2:$C68)-1,COLUMNS($E68:BC68)+1)=0,"",OFFSET($G$179,SUM($C$2:$C68)-1,COLUMNS($E68:BC68)+1))</f>
        <v/>
      </c>
      <c r="BD68" t="str">
        <f ca="1">IF(OFFSET($G$179,SUM($C$2:$C68)-1,COLUMNS($E68:BD68)+1)=0,"",OFFSET($G$179,SUM($C$2:$C68)-1,COLUMNS($E68:BD68)+1))</f>
        <v/>
      </c>
      <c r="BE68" t="str">
        <f ca="1">IF(OFFSET($G$179,SUM($C$2:$C68)-1,COLUMNS($E68:BE68)+1)=0,"",OFFSET($G$179,SUM($C$2:$C68)-1,COLUMNS($E68:BE68)+1))</f>
        <v/>
      </c>
      <c r="BF68" t="str">
        <f ca="1">IF(OFFSET($G$179,SUM($C$2:$C68)-1,COLUMNS($E68:BF68)+1)=0,"",OFFSET($G$179,SUM($C$2:$C68)-1,COLUMNS($E68:BF68)+1))</f>
        <v/>
      </c>
      <c r="BG68" t="str">
        <f ca="1">IF(OFFSET($G$179,SUM($C$2:$C68)-1,COLUMNS($E68:BG68)+1)=0,"",OFFSET($G$179,SUM($C$2:$C68)-1,COLUMNS($E68:BG68)+1))</f>
        <v/>
      </c>
      <c r="BH68" t="str">
        <f ca="1">IF(OFFSET($G$179,SUM($C$2:$C68)-1,COLUMNS($E68:BH68)+1)=0,"",OFFSET($G$179,SUM($C$2:$C68)-1,COLUMNS($E68:BH68)+1))</f>
        <v/>
      </c>
      <c r="BI68" t="str">
        <f ca="1">IF(OFFSET($G$179,SUM($C$2:$C68)-1,COLUMNS($E68:BI68)+1)=0,"",OFFSET($G$179,SUM($C$2:$C68)-1,COLUMNS($E68:BI68)+1))</f>
        <v/>
      </c>
      <c r="BJ68" t="str">
        <f ca="1">IF(OFFSET($G$179,SUM($C$2:$C68)-1,COLUMNS($E68:BJ68)+1)=0,"",OFFSET($G$179,SUM($C$2:$C68)-1,COLUMNS($E68:BJ68)+1))</f>
        <v/>
      </c>
      <c r="BK68" t="str">
        <f ca="1">IF(OFFSET($G$179,SUM($C$2:$C68)-1,COLUMNS($E68:BK68)+1)=0,"",OFFSET($G$179,SUM($C$2:$C68)-1,COLUMNS($E68:BK68)+1))</f>
        <v/>
      </c>
      <c r="BL68" t="str">
        <f ca="1">IF(OFFSET($G$179,SUM($C$2:$C68)-1,COLUMNS($E68:BL68)+1)=0,"",OFFSET($G$179,SUM($C$2:$C68)-1,COLUMNS($E68:BL68)+1))</f>
        <v/>
      </c>
      <c r="BM68" t="str">
        <f ca="1">IF(OFFSET($G$179,SUM($C$2:$C68)-1,COLUMNS($E68:BM68)+1)=0,"",OFFSET($G$179,SUM($C$2:$C68)-1,COLUMNS($E68:BM68)+1))</f>
        <v/>
      </c>
      <c r="BN68" t="str">
        <f ca="1">IF(OFFSET($G$179,SUM($C$2:$C68)-1,COLUMNS($E68:BN68)+1)=0,"",OFFSET($G$179,SUM($C$2:$C68)-1,COLUMNS($E68:BN68)+1))</f>
        <v/>
      </c>
      <c r="BO68" t="str">
        <f ca="1">IF(OFFSET($G$179,SUM($C$2:$C68)-1,COLUMNS($E68:BO68)+1)=0,"",OFFSET($G$179,SUM($C$2:$C68)-1,COLUMNS($E68:BO68)+1))</f>
        <v/>
      </c>
      <c r="BP68" t="str">
        <f ca="1">IF(OFFSET($G$179,SUM($C$2:$C68)-1,COLUMNS($E68:BP68)+1)=0,"",OFFSET($G$179,SUM($C$2:$C68)-1,COLUMNS($E68:BP68)+1))</f>
        <v/>
      </c>
      <c r="BQ68" t="str">
        <f ca="1">IF(OFFSET($G$179,SUM($C$2:$C68)-1,COLUMNS($E68:BQ68)+1)=0,"",OFFSET($G$179,SUM($C$2:$C68)-1,COLUMNS($E68:BQ68)+1))</f>
        <v/>
      </c>
      <c r="BR68" t="str">
        <f ca="1">IF(OFFSET($G$179,SUM($C$2:$C68)-1,COLUMNS($E68:BR68)+1)=0,"",OFFSET($G$179,SUM($C$2:$C68)-1,COLUMNS($E68:BR68)+1))</f>
        <v/>
      </c>
      <c r="BS68" t="str">
        <f ca="1">IF(OFFSET($G$179,SUM($C$2:$C68)-1,COLUMNS($E68:BS68)+1)=0,"",OFFSET($G$179,SUM($C$2:$C68)-1,COLUMNS($E68:BS68)+1))</f>
        <v/>
      </c>
      <c r="BT68" t="str">
        <f ca="1">IF(OFFSET($G$179,SUM($C$2:$C68)-1,COLUMNS($E68:BT68)+1)=0,"",OFFSET($G$179,SUM($C$2:$C68)-1,COLUMNS($E68:BT68)+1))</f>
        <v/>
      </c>
      <c r="BU68" t="str">
        <f ca="1">IF(OFFSET($G$179,SUM($C$2:$C68)-1,COLUMNS($E68:BU68)+1)=0,"",OFFSET($G$179,SUM($C$2:$C68)-1,COLUMNS($E68:BU68)+1))</f>
        <v/>
      </c>
      <c r="BV68" t="str">
        <f ca="1">IF(OFFSET($G$179,SUM($C$2:$C68)-1,COLUMNS($E68:BV68)+1)=0,"",OFFSET($G$179,SUM($C$2:$C68)-1,COLUMNS($E68:BV68)+1))</f>
        <v/>
      </c>
      <c r="BW68" t="str">
        <f ca="1">IF(OFFSET($G$179,SUM($C$2:$C68)-1,COLUMNS($E68:BW68)+1)=0,"",OFFSET($G$179,SUM($C$2:$C68)-1,COLUMNS($E68:BW68)+1))</f>
        <v/>
      </c>
      <c r="BX68" t="str">
        <f ca="1">IF(OFFSET($G$179,SUM($C$2:$C68)-1,COLUMNS($E68:BX68)+1)=0,"",OFFSET($G$179,SUM($C$2:$C68)-1,COLUMNS($E68:BX68)+1))</f>
        <v/>
      </c>
      <c r="BY68" t="str">
        <f ca="1">IF(OFFSET($G$179,SUM($C$2:$C68)-1,COLUMNS($E68:BY68)+1)=0,"",OFFSET($G$179,SUM($C$2:$C68)-1,COLUMNS($E68:BY68)+1))</f>
        <v/>
      </c>
      <c r="BZ68" t="str">
        <f ca="1">IF(OFFSET($G$179,SUM($C$2:$C68)-1,COLUMNS($E68:BZ68)+1)=0,"",OFFSET($G$179,SUM($C$2:$C68)-1,COLUMNS($E68:BZ68)+1))</f>
        <v/>
      </c>
    </row>
    <row r="69" spans="3:78" x14ac:dyDescent="0.25">
      <c r="C69">
        <f t="shared" si="0"/>
        <v>0</v>
      </c>
      <c r="E69" t="str">
        <f t="shared" ref="E69" ca="1" si="2372">E68</f>
        <v>Joshua Stewart</v>
      </c>
      <c r="F69" t="str">
        <f t="shared" ref="F69" ca="1" si="2373">SUBSTITUTE(SUBSTITUTE(SUBSTITUTE(SUBSTITUTE(SUBSTITUTE(LOWER(IF(LEFT(F68,3)="Box","",TRIM(F68))),"randomizer","")," ",""),"'","")," ",""),"-","")</f>
        <v>merchant</v>
      </c>
      <c r="G69" t="str">
        <f t="shared" ref="G69" ca="1" si="2374">SUBSTITUTE(SUBSTITUTE(SUBSTITUTE(SUBSTITUTE(SUBSTITUTE(LOWER(IF(LEFT(G68,3)="Box","",TRIM(G68))),"randomizer","")," ",""),"'","")," ",""),"-","")</f>
        <v>poacher</v>
      </c>
      <c r="H69" t="str">
        <f t="shared" ref="H69" ca="1" si="2375">SUBSTITUTE(SUBSTITUTE(SUBSTITUTE(SUBSTITUTE(SUBSTITUTE(LOWER(IF(LEFT(H68,3)="Box","",TRIM(H68))),"randomizer","")," ",""),"'","")," ",""),"-","")</f>
        <v>peddler</v>
      </c>
      <c r="I69" t="str">
        <f t="shared" ref="I69" ca="1" si="2376">SUBSTITUTE(SUBSTITUTE(SUBSTITUTE(SUBSTITUTE(SUBSTITUTE(LOWER(IF(LEFT(I68,3)="Box","",TRIM(I68))),"randomizer","")," ",""),"'","")," ",""),"-","")</f>
        <v>noblebrigand</v>
      </c>
      <c r="J69" t="str">
        <f t="shared" ref="J69" ca="1" si="2377">SUBSTITUTE(SUBSTITUTE(SUBSTITUTE(SUBSTITUTE(SUBSTITUTE(LOWER(IF(LEFT(J68,3)="Box","",TRIM(J68))),"randomizer","")," ",""),"'","")," ",""),"-","")</f>
        <v>margrave</v>
      </c>
      <c r="K69" t="str">
        <f t="shared" ref="K69" ca="1" si="2378">SUBSTITUTE(SUBSTITUTE(SUBSTITUTE(SUBSTITUTE(SUBSTITUTE(LOWER(IF(LEFT(K68,3)="Box","",TRIM(K68))),"randomizer","")," ",""),"'","")," ",""),"-","")</f>
        <v>vagrant</v>
      </c>
      <c r="L69" t="str">
        <f t="shared" ref="L69" ca="1" si="2379">SUBSTITUTE(SUBSTITUTE(SUBSTITUTE(SUBSTITUTE(SUBSTITUTE(LOWER(IF(LEFT(L68,3)="Box","",TRIM(L68))),"randomizer","")," ",""),"'","")," ",""),"-","")</f>
        <v>sirbailey</v>
      </c>
      <c r="M69" t="str">
        <f t="shared" ref="M69" ca="1" si="2380">SUBSTITUTE(SUBSTITUTE(SUBSTITUTE(SUBSTITUTE(SUBSTITUTE(LOWER(IF(LEFT(M68,3)="Box","",TRIM(M68))),"randomizer","")," ",""),"'","")," ",""),"-","")</f>
        <v>sacrifice</v>
      </c>
      <c r="N69" t="str">
        <f t="shared" ref="N69" ca="1" si="2381">SUBSTITUTE(SUBSTITUTE(SUBSTITUTE(SUBSTITUTE(SUBSTITUTE(LOWER(IF(LEFT(N68,3)="Box","",TRIM(N68))),"randomizer","")," ",""),"'","")," ",""),"-","")</f>
        <v>conclave</v>
      </c>
      <c r="O69" t="str">
        <f t="shared" ref="O69" ca="1" si="2382">SUBSTITUTE(SUBSTITUTE(SUBSTITUTE(SUBSTITUTE(SUBSTITUTE(LOWER(IF(LEFT(O68,3)="Box","",TRIM(O68))),"randomizer","")," ",""),"'","")," ",""),"-","")</f>
        <v>exorcist</v>
      </c>
      <c r="P69" t="str">
        <f t="shared" ref="P69" ca="1" si="2383">SUBSTITUTE(SUBSTITUTE(SUBSTITUTE(SUBSTITUTE(SUBSTITUTE(LOWER(IF(LEFT(P68,3)="Box","",TRIM(P68))),"randomizer","")," ",""),"'","")," ",""),"-","")</f>
        <v>cursedvillage</v>
      </c>
      <c r="Q69" t="str">
        <f t="shared" ref="Q69" ca="1" si="2384">SUBSTITUTE(SUBSTITUTE(SUBSTITUTE(SUBSTITUTE(SUBSTITUTE(LOWER(IF(LEFT(Q68,3)="Box","",TRIM(Q68))),"randomizer","")," ",""),"'","")," ",""),"-","")</f>
        <v>seer</v>
      </c>
      <c r="R69" t="str">
        <f t="shared" ref="R69" ca="1" si="2385">SUBSTITUTE(SUBSTITUTE(SUBSTITUTE(SUBSTITUTE(SUBSTITUTE(LOWER(IF(LEFT(R68,3)="Box","",TRIM(R68))),"randomizer","")," ",""),"'","")," ",""),"-","")</f>
        <v>swashbuckler</v>
      </c>
      <c r="S69" t="str">
        <f t="shared" ref="S69" ca="1" si="2386">SUBSTITUTE(SUBSTITUTE(SUBSTITUTE(SUBSTITUTE(SUBSTITUTE(LOWER(IF(LEFT(S68,3)="Box","",TRIM(S68))),"randomizer","")," ",""),"'","")," ",""),"-","")</f>
        <v>scoutingparty</v>
      </c>
      <c r="T69" t="str">
        <f t="shared" ref="T69" ca="1" si="2387">SUBSTITUTE(SUBSTITUTE(SUBSTITUTE(SUBSTITUTE(SUBSTITUTE(LOWER(IF(LEFT(T68,3)="Box","",TRIM(T68))),"randomizer","")," ",""),"'","")," ",""),"-","")</f>
        <v>expedition</v>
      </c>
      <c r="U69" t="str">
        <f t="shared" ref="U69" ca="1" si="2388">SUBSTITUTE(SUBSTITUTE(SUBSTITUTE(SUBSTITUTE(SUBSTITUTE(LOWER(IF(LEFT(U68,3)="Box","",TRIM(U68))),"randomizer","")," ",""),"'","")," ",""),"-","")</f>
        <v>lostarts</v>
      </c>
      <c r="V69" t="str">
        <f t="shared" ref="V69" ca="1" si="2389">SUBSTITUTE(SUBSTITUTE(SUBSTITUTE(SUBSTITUTE(SUBSTITUTE(LOWER(IF(LEFT(V68,3)="Box","",TRIM(V68))),"randomizer","")," ",""),"'","")," ",""),"-","")</f>
        <v>triumph</v>
      </c>
      <c r="W69" t="str">
        <f t="shared" ref="W69" ca="1" si="2390">SUBSTITUTE(SUBSTITUTE(SUBSTITUTE(SUBSTITUTE(SUBSTITUTE(LOWER(IF(LEFT(W68,3)="Box","",TRIM(W68))),"randomizer","")," ",""),"'","")," ",""),"-","")</f>
        <v>annex</v>
      </c>
      <c r="X69" t="str">
        <f t="shared" ref="X69" ca="1" si="2391">SUBSTITUTE(SUBSTITUTE(SUBSTITUTE(SUBSTITUTE(SUBSTITUTE(LOWER(IF(LEFT(X68,3)="Box","",TRIM(X68))),"randomizer","")," ",""),"'","")," ",""),"-","")</f>
        <v>ritual</v>
      </c>
      <c r="Y69" t="str">
        <f t="shared" ref="Y69" ca="1" si="2392">SUBSTITUTE(SUBSTITUTE(SUBSTITUTE(SUBSTITUTE(SUBSTITUTE(LOWER(IF(LEFT(Y68,3)="Box","",TRIM(Y68))),"randomizer","")," ",""),"'","")," ",""),"-","")</f>
        <v>wedding</v>
      </c>
      <c r="Z69" t="str">
        <f t="shared" ref="Z69" ca="1" si="2393">SUBSTITUTE(SUBSTITUTE(SUBSTITUTE(SUBSTITUTE(SUBSTITUTE(LOWER(IF(LEFT(Z68,3)="Box","",TRIM(Z68))),"randomizer","")," ",""),"'","")," ",""),"-","")</f>
        <v>windfall</v>
      </c>
      <c r="AA69" t="str">
        <f t="shared" ref="AA69" ca="1" si="2394">SUBSTITUTE(SUBSTITUTE(SUBSTITUTE(SUBSTITUTE(SUBSTITUTE(LOWER(IF(LEFT(AA68,3)="Box","",TRIM(AA68))),"randomizer","")," ",""),"'","")," ",""),"-","")</f>
        <v>keep</v>
      </c>
      <c r="AB69" t="str">
        <f t="shared" ref="AB69" ca="1" si="2395">SUBSTITUTE(SUBSTITUTE(SUBSTITUTE(SUBSTITUTE(SUBSTITUTE(LOWER(IF(LEFT(AB68,3)="Box","",TRIM(AB68))),"randomizer","")," ",""),"'","")," ",""),"-","")</f>
        <v>wall</v>
      </c>
      <c r="AC69" t="str">
        <f t="shared" ref="AC69" ca="1" si="2396">SUBSTITUTE(SUBSTITUTE(SUBSTITUTE(SUBSTITUTE(SUBSTITUTE(LOWER(IF(LEFT(AC68,3)="Box","",TRIM(AC68))),"randomizer","")," ",""),"'","")," ",""),"-","")</f>
        <v>treasurechest</v>
      </c>
      <c r="AD69" t="str">
        <f t="shared" ref="AD69" ca="1" si="2397">SUBSTITUTE(SUBSTITUTE(SUBSTITUTE(SUBSTITUTE(SUBSTITUTE(LOWER(IF(LEFT(AD68,3)="Box","",TRIM(AD68))),"randomizer","")," ",""),"'","")," ",""),"-","")</f>
        <v>cathedral</v>
      </c>
      <c r="AE69" t="str">
        <f t="shared" ref="AE69" ca="1" si="2398">SUBSTITUTE(SUBSTITUTE(SUBSTITUTE(SUBSTITUTE(SUBSTITUTE(LOWER(IF(LEFT(AE68,3)="Box","",TRIM(AE68))),"randomizer","")," ",""),"'","")," ",""),"-","")</f>
        <v>canal</v>
      </c>
      <c r="AF69" t="str">
        <f t="shared" ref="AF69" ca="1" si="2399">SUBSTITUTE(SUBSTITUTE(SUBSTITUTE(SUBSTITUTE(SUBSTITUTE(LOWER(IF(LEFT(AF68,3)="Box","",TRIM(AF68))),"randomizer","")," ",""),"'","")," ",""),"-","")</f>
        <v/>
      </c>
      <c r="AG69" t="str">
        <f t="shared" ref="AG69" ca="1" si="2400">SUBSTITUTE(SUBSTITUTE(SUBSTITUTE(SUBSTITUTE(SUBSTITUTE(LOWER(IF(LEFT(AG68,3)="Box","",TRIM(AG68))),"randomizer","")," ",""),"'","")," ",""),"-","")</f>
        <v/>
      </c>
      <c r="AH69" t="str">
        <f t="shared" ref="AH69" ca="1" si="2401">SUBSTITUTE(SUBSTITUTE(SUBSTITUTE(SUBSTITUTE(SUBSTITUTE(LOWER(IF(LEFT(AH68,3)="Box","",TRIM(AH68))),"randomizer","")," ",""),"'","")," ",""),"-","")</f>
        <v/>
      </c>
      <c r="AI69" t="str">
        <f t="shared" ref="AI69" ca="1" si="2402">SUBSTITUTE(SUBSTITUTE(SUBSTITUTE(SUBSTITUTE(SUBSTITUTE(LOWER(IF(LEFT(AI68,3)="Box","",TRIM(AI68))),"randomizer","")," ",""),"'","")," ",""),"-","")</f>
        <v/>
      </c>
      <c r="AJ69" t="str">
        <f t="shared" ref="AJ69" ca="1" si="2403">SUBSTITUTE(SUBSTITUTE(SUBSTITUTE(SUBSTITUTE(SUBSTITUTE(LOWER(IF(LEFT(AJ68,3)="Box","",TRIM(AJ68))),"randomizer","")," ",""),"'","")," ",""),"-","")</f>
        <v/>
      </c>
      <c r="AK69" t="str">
        <f t="shared" ref="AK69" ca="1" si="2404">SUBSTITUTE(SUBSTITUTE(SUBSTITUTE(SUBSTITUTE(SUBSTITUTE(LOWER(IF(LEFT(AK68,3)="Box","",TRIM(AK68))),"randomizer","")," ",""),"'","")," ",""),"-","")</f>
        <v/>
      </c>
      <c r="AL69" t="str">
        <f t="shared" ref="AL69" ca="1" si="2405">SUBSTITUTE(SUBSTITUTE(SUBSTITUTE(SUBSTITUTE(SUBSTITUTE(LOWER(IF(LEFT(AL68,3)="Box","",TRIM(AL68))),"randomizer","")," ",""),"'","")," ",""),"-","")</f>
        <v/>
      </c>
      <c r="AM69" t="str">
        <f t="shared" ref="AM69" ca="1" si="2406">SUBSTITUTE(SUBSTITUTE(SUBSTITUTE(SUBSTITUTE(SUBSTITUTE(LOWER(IF(LEFT(AM68,3)="Box","",TRIM(AM68))),"randomizer","")," ",""),"'","")," ",""),"-","")</f>
        <v/>
      </c>
      <c r="AN69" t="str">
        <f t="shared" ref="AN69" ca="1" si="2407">SUBSTITUTE(SUBSTITUTE(SUBSTITUTE(SUBSTITUTE(SUBSTITUTE(LOWER(IF(LEFT(AN68,3)="Box","",TRIM(AN68))),"randomizer","")," ",""),"'","")," ",""),"-","")</f>
        <v/>
      </c>
      <c r="AO69" t="str">
        <f t="shared" ref="AO69" ca="1" si="2408">SUBSTITUTE(SUBSTITUTE(SUBSTITUTE(SUBSTITUTE(SUBSTITUTE(LOWER(IF(LEFT(AO68,3)="Box","",TRIM(AO68))),"randomizer","")," ",""),"'","")," ",""),"-","")</f>
        <v/>
      </c>
      <c r="AP69" t="str">
        <f t="shared" ref="AP69" ca="1" si="2409">SUBSTITUTE(SUBSTITUTE(SUBSTITUTE(SUBSTITUTE(SUBSTITUTE(LOWER(IF(LEFT(AP68,3)="Box","",TRIM(AP68))),"randomizer","")," ",""),"'","")," ",""),"-","")</f>
        <v/>
      </c>
      <c r="AQ69" t="str">
        <f t="shared" ref="AQ69" ca="1" si="2410">SUBSTITUTE(SUBSTITUTE(SUBSTITUTE(SUBSTITUTE(SUBSTITUTE(LOWER(IF(LEFT(AQ68,3)="Box","",TRIM(AQ68))),"randomizer","")," ",""),"'","")," ",""),"-","")</f>
        <v/>
      </c>
      <c r="AR69" t="str">
        <f t="shared" ref="AR69" ca="1" si="2411">SUBSTITUTE(SUBSTITUTE(SUBSTITUTE(SUBSTITUTE(SUBSTITUTE(LOWER(IF(LEFT(AR68,3)="Box","",TRIM(AR68))),"randomizer","")," ",""),"'","")," ",""),"-","")</f>
        <v/>
      </c>
      <c r="AS69" t="str">
        <f t="shared" ref="AS69" ca="1" si="2412">SUBSTITUTE(SUBSTITUTE(SUBSTITUTE(SUBSTITUTE(SUBSTITUTE(LOWER(IF(LEFT(AS68,3)="Box","",TRIM(AS68))),"randomizer","")," ",""),"'","")," ",""),"-","")</f>
        <v/>
      </c>
      <c r="AT69" t="str">
        <f t="shared" ref="AT69" ca="1" si="2413">SUBSTITUTE(SUBSTITUTE(SUBSTITUTE(SUBSTITUTE(SUBSTITUTE(LOWER(IF(LEFT(AT68,3)="Box","",TRIM(AT68))),"randomizer","")," ",""),"'","")," ",""),"-","")</f>
        <v/>
      </c>
      <c r="AU69" t="str">
        <f t="shared" ref="AU69" ca="1" si="2414">SUBSTITUTE(SUBSTITUTE(SUBSTITUTE(SUBSTITUTE(SUBSTITUTE(LOWER(IF(LEFT(AU68,3)="Box","",TRIM(AU68))),"randomizer","")," ",""),"'","")," ",""),"-","")</f>
        <v/>
      </c>
      <c r="AV69" t="str">
        <f t="shared" ref="AV69" ca="1" si="2415">SUBSTITUTE(SUBSTITUTE(SUBSTITUTE(SUBSTITUTE(SUBSTITUTE(LOWER(IF(LEFT(AV68,3)="Box","",TRIM(AV68))),"randomizer","")," ",""),"'","")," ",""),"-","")</f>
        <v/>
      </c>
      <c r="AW69" t="str">
        <f t="shared" ref="AW69" ca="1" si="2416">SUBSTITUTE(SUBSTITUTE(SUBSTITUTE(SUBSTITUTE(SUBSTITUTE(LOWER(IF(LEFT(AW68,3)="Box","",TRIM(AW68))),"randomizer","")," ",""),"'","")," ",""),"-","")</f>
        <v/>
      </c>
      <c r="AX69" t="str">
        <f t="shared" ref="AX69" ca="1" si="2417">SUBSTITUTE(SUBSTITUTE(SUBSTITUTE(SUBSTITUTE(SUBSTITUTE(LOWER(IF(LEFT(AX68,3)="Box","",TRIM(AX68))),"randomizer","")," ",""),"'","")," ",""),"-","")</f>
        <v/>
      </c>
      <c r="AY69" t="str">
        <f t="shared" ref="AY69" ca="1" si="2418">SUBSTITUTE(SUBSTITUTE(SUBSTITUTE(SUBSTITUTE(SUBSTITUTE(LOWER(IF(LEFT(AY68,3)="Box","",TRIM(AY68))),"randomizer","")," ",""),"'","")," ",""),"-","")</f>
        <v/>
      </c>
      <c r="AZ69" t="str">
        <f t="shared" ref="AZ69" ca="1" si="2419">SUBSTITUTE(SUBSTITUTE(SUBSTITUTE(SUBSTITUTE(SUBSTITUTE(LOWER(IF(LEFT(AZ68,3)="Box","",TRIM(AZ68))),"randomizer","")," ",""),"'","")," ",""),"-","")</f>
        <v/>
      </c>
      <c r="BA69" t="str">
        <f t="shared" ref="BA69" ca="1" si="2420">SUBSTITUTE(SUBSTITUTE(SUBSTITUTE(SUBSTITUTE(SUBSTITUTE(LOWER(IF(LEFT(BA68,3)="Box","",TRIM(BA68))),"randomizer","")," ",""),"'","")," ",""),"-","")</f>
        <v/>
      </c>
      <c r="BB69" t="str">
        <f t="shared" ref="BB69" ca="1" si="2421">SUBSTITUTE(SUBSTITUTE(SUBSTITUTE(SUBSTITUTE(SUBSTITUTE(LOWER(IF(LEFT(BB68,3)="Box","",TRIM(BB68))),"randomizer","")," ",""),"'","")," ",""),"-","")</f>
        <v/>
      </c>
      <c r="BC69" t="str">
        <f t="shared" ref="BC69" ca="1" si="2422">SUBSTITUTE(SUBSTITUTE(SUBSTITUTE(SUBSTITUTE(SUBSTITUTE(LOWER(IF(LEFT(BC68,3)="Box","",TRIM(BC68))),"randomizer","")," ",""),"'","")," ",""),"-","")</f>
        <v/>
      </c>
      <c r="BD69" t="str">
        <f t="shared" ref="BD69" ca="1" si="2423">SUBSTITUTE(SUBSTITUTE(SUBSTITUTE(SUBSTITUTE(SUBSTITUTE(LOWER(IF(LEFT(BD68,3)="Box","",TRIM(BD68))),"randomizer","")," ",""),"'","")," ",""),"-","")</f>
        <v/>
      </c>
      <c r="BE69" t="str">
        <f t="shared" ref="BE69" ca="1" si="2424">SUBSTITUTE(SUBSTITUTE(SUBSTITUTE(SUBSTITUTE(SUBSTITUTE(LOWER(IF(LEFT(BE68,3)="Box","",TRIM(BE68))),"randomizer","")," ",""),"'","")," ",""),"-","")</f>
        <v/>
      </c>
      <c r="BF69" t="str">
        <f t="shared" ref="BF69" ca="1" si="2425">SUBSTITUTE(SUBSTITUTE(SUBSTITUTE(SUBSTITUTE(SUBSTITUTE(LOWER(IF(LEFT(BF68,3)="Box","",TRIM(BF68))),"randomizer","")," ",""),"'","")," ",""),"-","")</f>
        <v/>
      </c>
      <c r="BG69" t="str">
        <f t="shared" ref="BG69" ca="1" si="2426">SUBSTITUTE(SUBSTITUTE(SUBSTITUTE(SUBSTITUTE(SUBSTITUTE(LOWER(IF(LEFT(BG68,3)="Box","",TRIM(BG68))),"randomizer","")," ",""),"'","")," ",""),"-","")</f>
        <v/>
      </c>
      <c r="BH69" t="str">
        <f t="shared" ref="BH69" ca="1" si="2427">SUBSTITUTE(SUBSTITUTE(SUBSTITUTE(SUBSTITUTE(SUBSTITUTE(LOWER(IF(LEFT(BH68,3)="Box","",TRIM(BH68))),"randomizer","")," ",""),"'","")," ",""),"-","")</f>
        <v/>
      </c>
      <c r="BI69" t="str">
        <f t="shared" ref="BI69" ca="1" si="2428">SUBSTITUTE(SUBSTITUTE(SUBSTITUTE(SUBSTITUTE(SUBSTITUTE(LOWER(IF(LEFT(BI68,3)="Box","",TRIM(BI68))),"randomizer","")," ",""),"'","")," ",""),"-","")</f>
        <v/>
      </c>
      <c r="BJ69" t="str">
        <f t="shared" ref="BJ69" ca="1" si="2429">SUBSTITUTE(SUBSTITUTE(SUBSTITUTE(SUBSTITUTE(SUBSTITUTE(LOWER(IF(LEFT(BJ68,3)="Box","",TRIM(BJ68))),"randomizer","")," ",""),"'","")," ",""),"-","")</f>
        <v/>
      </c>
      <c r="BK69" t="str">
        <f t="shared" ref="BK69" ca="1" si="2430">SUBSTITUTE(SUBSTITUTE(SUBSTITUTE(SUBSTITUTE(SUBSTITUTE(LOWER(IF(LEFT(BK68,3)="Box","",TRIM(BK68))),"randomizer","")," ",""),"'","")," ",""),"-","")</f>
        <v/>
      </c>
      <c r="BL69" t="str">
        <f t="shared" ref="BL69" ca="1" si="2431">SUBSTITUTE(SUBSTITUTE(SUBSTITUTE(SUBSTITUTE(SUBSTITUTE(LOWER(IF(LEFT(BL68,3)="Box","",TRIM(BL68))),"randomizer","")," ",""),"'","")," ",""),"-","")</f>
        <v/>
      </c>
      <c r="BM69" t="str">
        <f t="shared" ref="BM69" ca="1" si="2432">SUBSTITUTE(SUBSTITUTE(SUBSTITUTE(SUBSTITUTE(SUBSTITUTE(LOWER(IF(LEFT(BM68,3)="Box","",TRIM(BM68))),"randomizer","")," ",""),"'","")," ",""),"-","")</f>
        <v/>
      </c>
      <c r="BN69" t="str">
        <f t="shared" ref="BN69" ca="1" si="2433">SUBSTITUTE(SUBSTITUTE(SUBSTITUTE(SUBSTITUTE(SUBSTITUTE(LOWER(IF(LEFT(BN68,3)="Box","",TRIM(BN68))),"randomizer","")," ",""),"'","")," ",""),"-","")</f>
        <v/>
      </c>
      <c r="BO69" t="str">
        <f t="shared" ref="BO69" ca="1" si="2434">SUBSTITUTE(SUBSTITUTE(SUBSTITUTE(SUBSTITUTE(SUBSTITUTE(LOWER(IF(LEFT(BO68,3)="Box","",TRIM(BO68))),"randomizer","")," ",""),"'","")," ",""),"-","")</f>
        <v/>
      </c>
      <c r="BP69" t="str">
        <f t="shared" ref="BP69" ca="1" si="2435">SUBSTITUTE(SUBSTITUTE(SUBSTITUTE(SUBSTITUTE(SUBSTITUTE(LOWER(IF(LEFT(BP68,3)="Box","",TRIM(BP68))),"randomizer","")," ",""),"'","")," ",""),"-","")</f>
        <v/>
      </c>
      <c r="BQ69" t="str">
        <f t="shared" ref="BQ69" ca="1" si="2436">SUBSTITUTE(SUBSTITUTE(SUBSTITUTE(SUBSTITUTE(SUBSTITUTE(LOWER(IF(LEFT(BQ68,3)="Box","",TRIM(BQ68))),"randomizer","")," ",""),"'","")," ",""),"-","")</f>
        <v/>
      </c>
      <c r="BR69" t="str">
        <f t="shared" ref="BR69" ca="1" si="2437">SUBSTITUTE(SUBSTITUTE(SUBSTITUTE(SUBSTITUTE(SUBSTITUTE(LOWER(IF(LEFT(BR68,3)="Box","",TRIM(BR68))),"randomizer","")," ",""),"'","")," ",""),"-","")</f>
        <v/>
      </c>
      <c r="BS69" t="str">
        <f t="shared" ref="BS69" ca="1" si="2438">SUBSTITUTE(SUBSTITUTE(SUBSTITUTE(SUBSTITUTE(SUBSTITUTE(LOWER(IF(LEFT(BS68,3)="Box","",TRIM(BS68))),"randomizer","")," ",""),"'","")," ",""),"-","")</f>
        <v/>
      </c>
      <c r="BT69" t="str">
        <f t="shared" ref="BT69" ca="1" si="2439">SUBSTITUTE(SUBSTITUTE(SUBSTITUTE(SUBSTITUTE(SUBSTITUTE(LOWER(IF(LEFT(BT68,3)="Box","",TRIM(BT68))),"randomizer","")," ",""),"'","")," ",""),"-","")</f>
        <v/>
      </c>
      <c r="BU69" t="str">
        <f t="shared" ref="BU69" ca="1" si="2440">SUBSTITUTE(SUBSTITUTE(SUBSTITUTE(SUBSTITUTE(SUBSTITUTE(LOWER(IF(LEFT(BU68,3)="Box","",TRIM(BU68))),"randomizer","")," ",""),"'","")," ",""),"-","")</f>
        <v/>
      </c>
      <c r="BV69" t="str">
        <f t="shared" ref="BV69" ca="1" si="2441">SUBSTITUTE(SUBSTITUTE(SUBSTITUTE(SUBSTITUTE(SUBSTITUTE(LOWER(IF(LEFT(BV68,3)="Box","",TRIM(BV68))),"randomizer","")," ",""),"'","")," ",""),"-","")</f>
        <v/>
      </c>
      <c r="BW69" t="str">
        <f t="shared" ref="BW69" ca="1" si="2442">SUBSTITUTE(SUBSTITUTE(SUBSTITUTE(SUBSTITUTE(SUBSTITUTE(LOWER(IF(LEFT(BW68,3)="Box","",TRIM(BW68))),"randomizer","")," ",""),"'","")," ",""),"-","")</f>
        <v/>
      </c>
      <c r="BX69" t="str">
        <f t="shared" ref="BX69" ca="1" si="2443">SUBSTITUTE(SUBSTITUTE(SUBSTITUTE(SUBSTITUTE(SUBSTITUTE(LOWER(IF(LEFT(BX68,3)="Box","",TRIM(BX68))),"randomizer","")," ",""),"'","")," ",""),"-","")</f>
        <v/>
      </c>
      <c r="BY69" t="str">
        <f t="shared" ref="BY69" ca="1" si="2444">SUBSTITUTE(SUBSTITUTE(SUBSTITUTE(SUBSTITUTE(SUBSTITUTE(LOWER(IF(LEFT(BY68,3)="Box","",TRIM(BY68))),"randomizer","")," ",""),"'","")," ",""),"-","")</f>
        <v/>
      </c>
      <c r="BZ69" t="str">
        <f t="shared" ref="BZ69" ca="1" si="2445">SUBSTITUTE(SUBSTITUTE(SUBSTITUTE(SUBSTITUTE(SUBSTITUTE(LOWER(IF(LEFT(BZ68,3)="Box","",TRIM(BZ68))),"randomizer","")," ",""),"'","")," ",""),"-","")</f>
        <v/>
      </c>
    </row>
    <row r="70" spans="3:78" x14ac:dyDescent="0.25">
      <c r="C70">
        <f t="shared" si="2297"/>
        <v>1</v>
      </c>
      <c r="E70" t="str">
        <f ca="1">OFFSET($G$179,SUM(C$2:C70)-1,0)</f>
        <v>Julien Delval</v>
      </c>
      <c r="F70" t="str">
        <f ca="1">IF(OFFSET($G$179,SUM($C$2:$C70)-1,COLUMNS($E70:F70)+1)=0,"",OFFSET($G$179,SUM($C$2:$C70)-1,COLUMNS($E70:F70)+1))</f>
        <v>Box art: Dominion (Second Edition)</v>
      </c>
      <c r="G70" t="str">
        <f ca="1">IF(OFFSET($G$179,SUM($C$2:$C70)-1,COLUMNS($E70:G70)+1)=0,"",OFFSET($G$179,SUM($C$2:$C70)-1,COLUMNS($E70:G70)+1))</f>
        <v xml:space="preserve"> Intrigue (Second Edition) (reprint)</v>
      </c>
      <c r="H70" t="str">
        <f ca="1">IF(OFFSET($G$179,SUM($C$2:$C70)-1,COLUMNS($E70:H70)+1)=0,"",OFFSET($G$179,SUM($C$2:$C70)-1,COLUMNS($E70:H70)+1))</f>
        <v xml:space="preserve"> Seaside (Second Edition)</v>
      </c>
      <c r="I70" t="str">
        <f ca="1">IF(OFFSET($G$179,SUM($C$2:$C70)-1,COLUMNS($E70:I70)+1)=0,"",OFFSET($G$179,SUM($C$2:$C70)-1,COLUMNS($E70:I70)+1))</f>
        <v/>
      </c>
      <c r="J70" t="str">
        <f ca="1">IF(OFFSET($G$179,SUM($C$2:$C70)-1,COLUMNS($E70:J70)+1)=0,"",OFFSET($G$179,SUM($C$2:$C70)-1,COLUMNS($E70:J70)+1))</f>
        <v/>
      </c>
      <c r="K70" t="str">
        <f ca="1">IF(OFFSET($G$179,SUM($C$2:$C70)-1,COLUMNS($E70:K70)+1)=0,"",OFFSET($G$179,SUM($C$2:$C70)-1,COLUMNS($E70:K70)+1))</f>
        <v/>
      </c>
      <c r="L70" t="str">
        <f ca="1">IF(OFFSET($G$179,SUM($C$2:$C70)-1,COLUMNS($E70:L70)+1)=0,"",OFFSET($G$179,SUM($C$2:$C70)-1,COLUMNS($E70:L70)+1))</f>
        <v/>
      </c>
      <c r="M70" t="str">
        <f ca="1">IF(OFFSET($G$179,SUM($C$2:$C70)-1,COLUMNS($E70:M70)+1)=0,"",OFFSET($G$179,SUM($C$2:$C70)-1,COLUMNS($E70:M70)+1))</f>
        <v/>
      </c>
      <c r="N70" t="str">
        <f ca="1">IF(OFFSET($G$179,SUM($C$2:$C70)-1,COLUMNS($E70:N70)+1)=0,"",OFFSET($G$179,SUM($C$2:$C70)-1,COLUMNS($E70:N70)+1))</f>
        <v/>
      </c>
      <c r="O70" t="str">
        <f ca="1">IF(OFFSET($G$179,SUM($C$2:$C70)-1,COLUMNS($E70:O70)+1)=0,"",OFFSET($G$179,SUM($C$2:$C70)-1,COLUMNS($E70:O70)+1))</f>
        <v/>
      </c>
      <c r="P70" t="str">
        <f ca="1">IF(OFFSET($G$179,SUM($C$2:$C70)-1,COLUMNS($E70:P70)+1)=0,"",OFFSET($G$179,SUM($C$2:$C70)-1,COLUMNS($E70:P70)+1))</f>
        <v/>
      </c>
      <c r="Q70" t="str">
        <f ca="1">IF(OFFSET($G$179,SUM($C$2:$C70)-1,COLUMNS($E70:Q70)+1)=0,"",OFFSET($G$179,SUM($C$2:$C70)-1,COLUMNS($E70:Q70)+1))</f>
        <v/>
      </c>
      <c r="R70" t="str">
        <f ca="1">IF(OFFSET($G$179,SUM($C$2:$C70)-1,COLUMNS($E70:R70)+1)=0,"",OFFSET($G$179,SUM($C$2:$C70)-1,COLUMNS($E70:R70)+1))</f>
        <v/>
      </c>
      <c r="S70" t="str">
        <f ca="1">IF(OFFSET($G$179,SUM($C$2:$C70)-1,COLUMNS($E70:S70)+1)=0,"",OFFSET($G$179,SUM($C$2:$C70)-1,COLUMNS($E70:S70)+1))</f>
        <v/>
      </c>
      <c r="T70" t="str">
        <f ca="1">IF(OFFSET($G$179,SUM($C$2:$C70)-1,COLUMNS($E70:T70)+1)=0,"",OFFSET($G$179,SUM($C$2:$C70)-1,COLUMNS($E70:T70)+1))</f>
        <v/>
      </c>
      <c r="U70" t="str">
        <f ca="1">IF(OFFSET($G$179,SUM($C$2:$C70)-1,COLUMNS($E70:U70)+1)=0,"",OFFSET($G$179,SUM($C$2:$C70)-1,COLUMNS($E70:U70)+1))</f>
        <v/>
      </c>
      <c r="V70" t="str">
        <f ca="1">IF(OFFSET($G$179,SUM($C$2:$C70)-1,COLUMNS($E70:V70)+1)=0,"",OFFSET($G$179,SUM($C$2:$C70)-1,COLUMNS($E70:V70)+1))</f>
        <v/>
      </c>
      <c r="W70" t="str">
        <f ca="1">IF(OFFSET($G$179,SUM($C$2:$C70)-1,COLUMNS($E70:W70)+1)=0,"",OFFSET($G$179,SUM($C$2:$C70)-1,COLUMNS($E70:W70)+1))</f>
        <v/>
      </c>
      <c r="X70" t="str">
        <f ca="1">IF(OFFSET($G$179,SUM($C$2:$C70)-1,COLUMNS($E70:X70)+1)=0,"",OFFSET($G$179,SUM($C$2:$C70)-1,COLUMNS($E70:X70)+1))</f>
        <v/>
      </c>
      <c r="Y70" t="str">
        <f ca="1">IF(OFFSET($G$179,SUM($C$2:$C70)-1,COLUMNS($E70:Y70)+1)=0,"",OFFSET($G$179,SUM($C$2:$C70)-1,COLUMNS($E70:Y70)+1))</f>
        <v/>
      </c>
      <c r="Z70" t="str">
        <f ca="1">IF(OFFSET($G$179,SUM($C$2:$C70)-1,COLUMNS($E70:Z70)+1)=0,"",OFFSET($G$179,SUM($C$2:$C70)-1,COLUMNS($E70:Z70)+1))</f>
        <v/>
      </c>
      <c r="AA70" t="str">
        <f ca="1">IF(OFFSET($G$179,SUM($C$2:$C70)-1,COLUMNS($E70:AA70)+1)=0,"",OFFSET($G$179,SUM($C$2:$C70)-1,COLUMNS($E70:AA70)+1))</f>
        <v/>
      </c>
      <c r="AB70" t="str">
        <f ca="1">IF(OFFSET($G$179,SUM($C$2:$C70)-1,COLUMNS($E70:AB70)+1)=0,"",OFFSET($G$179,SUM($C$2:$C70)-1,COLUMNS($E70:AB70)+1))</f>
        <v/>
      </c>
      <c r="AC70" t="str">
        <f ca="1">IF(OFFSET($G$179,SUM($C$2:$C70)-1,COLUMNS($E70:AC70)+1)=0,"",OFFSET($G$179,SUM($C$2:$C70)-1,COLUMNS($E70:AC70)+1))</f>
        <v/>
      </c>
      <c r="AD70" t="str">
        <f ca="1">IF(OFFSET($G$179,SUM($C$2:$C70)-1,COLUMNS($E70:AD70)+1)=0,"",OFFSET($G$179,SUM($C$2:$C70)-1,COLUMNS($E70:AD70)+1))</f>
        <v/>
      </c>
      <c r="AE70" t="str">
        <f ca="1">IF(OFFSET($G$179,SUM($C$2:$C70)-1,COLUMNS($E70:AE70)+1)=0,"",OFFSET($G$179,SUM($C$2:$C70)-1,COLUMNS($E70:AE70)+1))</f>
        <v/>
      </c>
      <c r="AF70" t="str">
        <f ca="1">IF(OFFSET($G$179,SUM($C$2:$C70)-1,COLUMNS($E70:AF70)+1)=0,"",OFFSET($G$179,SUM($C$2:$C70)-1,COLUMNS($E70:AF70)+1))</f>
        <v/>
      </c>
      <c r="AG70" t="str">
        <f ca="1">IF(OFFSET($G$179,SUM($C$2:$C70)-1,COLUMNS($E70:AG70)+1)=0,"",OFFSET($G$179,SUM($C$2:$C70)-1,COLUMNS($E70:AG70)+1))</f>
        <v/>
      </c>
      <c r="AH70" t="str">
        <f ca="1">IF(OFFSET($G$179,SUM($C$2:$C70)-1,COLUMNS($E70:AH70)+1)=0,"",OFFSET($G$179,SUM($C$2:$C70)-1,COLUMNS($E70:AH70)+1))</f>
        <v/>
      </c>
      <c r="AI70" t="str">
        <f ca="1">IF(OFFSET($G$179,SUM($C$2:$C70)-1,COLUMNS($E70:AI70)+1)=0,"",OFFSET($G$179,SUM($C$2:$C70)-1,COLUMNS($E70:AI70)+1))</f>
        <v/>
      </c>
      <c r="AJ70" t="str">
        <f ca="1">IF(OFFSET($G$179,SUM($C$2:$C70)-1,COLUMNS($E70:AJ70)+1)=0,"",OFFSET($G$179,SUM($C$2:$C70)-1,COLUMNS($E70:AJ70)+1))</f>
        <v/>
      </c>
      <c r="AK70" t="str">
        <f ca="1">IF(OFFSET($G$179,SUM($C$2:$C70)-1,COLUMNS($E70:AK70)+1)=0,"",OFFSET($G$179,SUM($C$2:$C70)-1,COLUMNS($E70:AK70)+1))</f>
        <v/>
      </c>
      <c r="AL70" t="str">
        <f ca="1">IF(OFFSET($G$179,SUM($C$2:$C70)-1,COLUMNS($E70:AL70)+1)=0,"",OFFSET($G$179,SUM($C$2:$C70)-1,COLUMNS($E70:AL70)+1))</f>
        <v/>
      </c>
      <c r="AM70" t="str">
        <f ca="1">IF(OFFSET($G$179,SUM($C$2:$C70)-1,COLUMNS($E70:AM70)+1)=0,"",OFFSET($G$179,SUM($C$2:$C70)-1,COLUMNS($E70:AM70)+1))</f>
        <v/>
      </c>
      <c r="AN70" t="str">
        <f ca="1">IF(OFFSET($G$179,SUM($C$2:$C70)-1,COLUMNS($E70:AN70)+1)=0,"",OFFSET($G$179,SUM($C$2:$C70)-1,COLUMNS($E70:AN70)+1))</f>
        <v/>
      </c>
      <c r="AO70" t="str">
        <f ca="1">IF(OFFSET($G$179,SUM($C$2:$C70)-1,COLUMNS($E70:AO70)+1)=0,"",OFFSET($G$179,SUM($C$2:$C70)-1,COLUMNS($E70:AO70)+1))</f>
        <v/>
      </c>
      <c r="AP70" t="str">
        <f ca="1">IF(OFFSET($G$179,SUM($C$2:$C70)-1,COLUMNS($E70:AP70)+1)=0,"",OFFSET($G$179,SUM($C$2:$C70)-1,COLUMNS($E70:AP70)+1))</f>
        <v/>
      </c>
      <c r="AQ70" t="str">
        <f ca="1">IF(OFFSET($G$179,SUM($C$2:$C70)-1,COLUMNS($E70:AQ70)+1)=0,"",OFFSET($G$179,SUM($C$2:$C70)-1,COLUMNS($E70:AQ70)+1))</f>
        <v/>
      </c>
      <c r="AR70" t="str">
        <f ca="1">IF(OFFSET($G$179,SUM($C$2:$C70)-1,COLUMNS($E70:AR70)+1)=0,"",OFFSET($G$179,SUM($C$2:$C70)-1,COLUMNS($E70:AR70)+1))</f>
        <v/>
      </c>
      <c r="AS70" t="str">
        <f ca="1">IF(OFFSET($G$179,SUM($C$2:$C70)-1,COLUMNS($E70:AS70)+1)=0,"",OFFSET($G$179,SUM($C$2:$C70)-1,COLUMNS($E70:AS70)+1))</f>
        <v/>
      </c>
      <c r="AT70" t="str">
        <f ca="1">IF(OFFSET($G$179,SUM($C$2:$C70)-1,COLUMNS($E70:AT70)+1)=0,"",OFFSET($G$179,SUM($C$2:$C70)-1,COLUMNS($E70:AT70)+1))</f>
        <v/>
      </c>
      <c r="AU70" t="str">
        <f ca="1">IF(OFFSET($G$179,SUM($C$2:$C70)-1,COLUMNS($E70:AU70)+1)=0,"",OFFSET($G$179,SUM($C$2:$C70)-1,COLUMNS($E70:AU70)+1))</f>
        <v/>
      </c>
      <c r="AV70" t="str">
        <f ca="1">IF(OFFSET($G$179,SUM($C$2:$C70)-1,COLUMNS($E70:AV70)+1)=0,"",OFFSET($G$179,SUM($C$2:$C70)-1,COLUMNS($E70:AV70)+1))</f>
        <v/>
      </c>
      <c r="AW70" t="str">
        <f ca="1">IF(OFFSET($G$179,SUM($C$2:$C70)-1,COLUMNS($E70:AW70)+1)=0,"",OFFSET($G$179,SUM($C$2:$C70)-1,COLUMNS($E70:AW70)+1))</f>
        <v/>
      </c>
      <c r="AX70" t="str">
        <f ca="1">IF(OFFSET($G$179,SUM($C$2:$C70)-1,COLUMNS($E70:AX70)+1)=0,"",OFFSET($G$179,SUM($C$2:$C70)-1,COLUMNS($E70:AX70)+1))</f>
        <v/>
      </c>
      <c r="AY70" t="str">
        <f ca="1">IF(OFFSET($G$179,SUM($C$2:$C70)-1,COLUMNS($E70:AY70)+1)=0,"",OFFSET($G$179,SUM($C$2:$C70)-1,COLUMNS($E70:AY70)+1))</f>
        <v/>
      </c>
      <c r="AZ70" t="str">
        <f ca="1">IF(OFFSET($G$179,SUM($C$2:$C70)-1,COLUMNS($E70:AZ70)+1)=0,"",OFFSET($G$179,SUM($C$2:$C70)-1,COLUMNS($E70:AZ70)+1))</f>
        <v/>
      </c>
      <c r="BA70" t="str">
        <f ca="1">IF(OFFSET($G$179,SUM($C$2:$C70)-1,COLUMNS($E70:BA70)+1)=0,"",OFFSET($G$179,SUM($C$2:$C70)-1,COLUMNS($E70:BA70)+1))</f>
        <v/>
      </c>
      <c r="BB70" t="str">
        <f ca="1">IF(OFFSET($G$179,SUM($C$2:$C70)-1,COLUMNS($E70:BB70)+1)=0,"",OFFSET($G$179,SUM($C$2:$C70)-1,COLUMNS($E70:BB70)+1))</f>
        <v/>
      </c>
      <c r="BC70" t="str">
        <f ca="1">IF(OFFSET($G$179,SUM($C$2:$C70)-1,COLUMNS($E70:BC70)+1)=0,"",OFFSET($G$179,SUM($C$2:$C70)-1,COLUMNS($E70:BC70)+1))</f>
        <v/>
      </c>
      <c r="BD70" t="str">
        <f ca="1">IF(OFFSET($G$179,SUM($C$2:$C70)-1,COLUMNS($E70:BD70)+1)=0,"",OFFSET($G$179,SUM($C$2:$C70)-1,COLUMNS($E70:BD70)+1))</f>
        <v/>
      </c>
      <c r="BE70" t="str">
        <f ca="1">IF(OFFSET($G$179,SUM($C$2:$C70)-1,COLUMNS($E70:BE70)+1)=0,"",OFFSET($G$179,SUM($C$2:$C70)-1,COLUMNS($E70:BE70)+1))</f>
        <v/>
      </c>
      <c r="BF70" t="str">
        <f ca="1">IF(OFFSET($G$179,SUM($C$2:$C70)-1,COLUMNS($E70:BF70)+1)=0,"",OFFSET($G$179,SUM($C$2:$C70)-1,COLUMNS($E70:BF70)+1))</f>
        <v/>
      </c>
      <c r="BG70" t="str">
        <f ca="1">IF(OFFSET($G$179,SUM($C$2:$C70)-1,COLUMNS($E70:BG70)+1)=0,"",OFFSET($G$179,SUM($C$2:$C70)-1,COLUMNS($E70:BG70)+1))</f>
        <v/>
      </c>
      <c r="BH70" t="str">
        <f ca="1">IF(OFFSET($G$179,SUM($C$2:$C70)-1,COLUMNS($E70:BH70)+1)=0,"",OFFSET($G$179,SUM($C$2:$C70)-1,COLUMNS($E70:BH70)+1))</f>
        <v/>
      </c>
      <c r="BI70" t="str">
        <f ca="1">IF(OFFSET($G$179,SUM($C$2:$C70)-1,COLUMNS($E70:BI70)+1)=0,"",OFFSET($G$179,SUM($C$2:$C70)-1,COLUMNS($E70:BI70)+1))</f>
        <v/>
      </c>
      <c r="BJ70" t="str">
        <f ca="1">IF(OFFSET($G$179,SUM($C$2:$C70)-1,COLUMNS($E70:BJ70)+1)=0,"",OFFSET($G$179,SUM($C$2:$C70)-1,COLUMNS($E70:BJ70)+1))</f>
        <v/>
      </c>
      <c r="BK70" t="str">
        <f ca="1">IF(OFFSET($G$179,SUM($C$2:$C70)-1,COLUMNS($E70:BK70)+1)=0,"",OFFSET($G$179,SUM($C$2:$C70)-1,COLUMNS($E70:BK70)+1))</f>
        <v/>
      </c>
      <c r="BL70" t="str">
        <f ca="1">IF(OFFSET($G$179,SUM($C$2:$C70)-1,COLUMNS($E70:BL70)+1)=0,"",OFFSET($G$179,SUM($C$2:$C70)-1,COLUMNS($E70:BL70)+1))</f>
        <v/>
      </c>
      <c r="BM70" t="str">
        <f ca="1">IF(OFFSET($G$179,SUM($C$2:$C70)-1,COLUMNS($E70:BM70)+1)=0,"",OFFSET($G$179,SUM($C$2:$C70)-1,COLUMNS($E70:BM70)+1))</f>
        <v/>
      </c>
      <c r="BN70" t="str">
        <f ca="1">IF(OFFSET($G$179,SUM($C$2:$C70)-1,COLUMNS($E70:BN70)+1)=0,"",OFFSET($G$179,SUM($C$2:$C70)-1,COLUMNS($E70:BN70)+1))</f>
        <v/>
      </c>
      <c r="BO70" t="str">
        <f ca="1">IF(OFFSET($G$179,SUM($C$2:$C70)-1,COLUMNS($E70:BO70)+1)=0,"",OFFSET($G$179,SUM($C$2:$C70)-1,COLUMNS($E70:BO70)+1))</f>
        <v/>
      </c>
      <c r="BP70" t="str">
        <f ca="1">IF(OFFSET($G$179,SUM($C$2:$C70)-1,COLUMNS($E70:BP70)+1)=0,"",OFFSET($G$179,SUM($C$2:$C70)-1,COLUMNS($E70:BP70)+1))</f>
        <v/>
      </c>
      <c r="BQ70" t="str">
        <f ca="1">IF(OFFSET($G$179,SUM($C$2:$C70)-1,COLUMNS($E70:BQ70)+1)=0,"",OFFSET($G$179,SUM($C$2:$C70)-1,COLUMNS($E70:BQ70)+1))</f>
        <v/>
      </c>
      <c r="BR70" t="str">
        <f ca="1">IF(OFFSET($G$179,SUM($C$2:$C70)-1,COLUMNS($E70:BR70)+1)=0,"",OFFSET($G$179,SUM($C$2:$C70)-1,COLUMNS($E70:BR70)+1))</f>
        <v/>
      </c>
      <c r="BS70" t="str">
        <f ca="1">IF(OFFSET($G$179,SUM($C$2:$C70)-1,COLUMNS($E70:BS70)+1)=0,"",OFFSET($G$179,SUM($C$2:$C70)-1,COLUMNS($E70:BS70)+1))</f>
        <v/>
      </c>
      <c r="BT70" t="str">
        <f ca="1">IF(OFFSET($G$179,SUM($C$2:$C70)-1,COLUMNS($E70:BT70)+1)=0,"",OFFSET($G$179,SUM($C$2:$C70)-1,COLUMNS($E70:BT70)+1))</f>
        <v/>
      </c>
      <c r="BU70" t="str">
        <f ca="1">IF(OFFSET($G$179,SUM($C$2:$C70)-1,COLUMNS($E70:BU70)+1)=0,"",OFFSET($G$179,SUM($C$2:$C70)-1,COLUMNS($E70:BU70)+1))</f>
        <v/>
      </c>
      <c r="BV70" t="str">
        <f ca="1">IF(OFFSET($G$179,SUM($C$2:$C70)-1,COLUMNS($E70:BV70)+1)=0,"",OFFSET($G$179,SUM($C$2:$C70)-1,COLUMNS($E70:BV70)+1))</f>
        <v/>
      </c>
      <c r="BW70" t="str">
        <f ca="1">IF(OFFSET($G$179,SUM($C$2:$C70)-1,COLUMNS($E70:BW70)+1)=0,"",OFFSET($G$179,SUM($C$2:$C70)-1,COLUMNS($E70:BW70)+1))</f>
        <v/>
      </c>
      <c r="BX70" t="str">
        <f ca="1">IF(OFFSET($G$179,SUM($C$2:$C70)-1,COLUMNS($E70:BX70)+1)=0,"",OFFSET($G$179,SUM($C$2:$C70)-1,COLUMNS($E70:BX70)+1))</f>
        <v/>
      </c>
      <c r="BY70" t="str">
        <f ca="1">IF(OFFSET($G$179,SUM($C$2:$C70)-1,COLUMNS($E70:BY70)+1)=0,"",OFFSET($G$179,SUM($C$2:$C70)-1,COLUMNS($E70:BY70)+1))</f>
        <v/>
      </c>
      <c r="BZ70" t="str">
        <f ca="1">IF(OFFSET($G$179,SUM($C$2:$C70)-1,COLUMNS($E70:BZ70)+1)=0,"",OFFSET($G$179,SUM($C$2:$C70)-1,COLUMNS($E70:BZ70)+1))</f>
        <v/>
      </c>
    </row>
    <row r="71" spans="3:78" x14ac:dyDescent="0.25">
      <c r="C71">
        <f t="shared" si="0"/>
        <v>0</v>
      </c>
      <c r="E71" t="str">
        <f t="shared" ref="E71" ca="1" si="2446">E70</f>
        <v>Julien Delval</v>
      </c>
      <c r="F71" t="str">
        <f t="shared" ref="F71" ca="1" si="2447">SUBSTITUTE(SUBSTITUTE(SUBSTITUTE(SUBSTITUTE(SUBSTITUTE(LOWER(IF(LEFT(F70,3)="Box","",TRIM(F70))),"randomizer","")," ",""),"'","")," ",""),"-","")</f>
        <v/>
      </c>
      <c r="G71" t="str">
        <f t="shared" ref="G71" ca="1" si="2448">SUBSTITUTE(SUBSTITUTE(SUBSTITUTE(SUBSTITUTE(SUBSTITUTE(LOWER(IF(LEFT(G70,3)="Box","",TRIM(G70))),"randomizer","")," ",""),"'","")," ",""),"-","")</f>
        <v>intrigue(secondedition)(reprint)</v>
      </c>
      <c r="H71" t="str">
        <f t="shared" ref="H71" ca="1" si="2449">SUBSTITUTE(SUBSTITUTE(SUBSTITUTE(SUBSTITUTE(SUBSTITUTE(LOWER(IF(LEFT(H70,3)="Box","",TRIM(H70))),"randomizer","")," ",""),"'","")," ",""),"-","")</f>
        <v>seaside(secondedition)</v>
      </c>
      <c r="I71" t="str">
        <f t="shared" ref="I71" ca="1" si="2450">SUBSTITUTE(SUBSTITUTE(SUBSTITUTE(SUBSTITUTE(SUBSTITUTE(LOWER(IF(LEFT(I70,3)="Box","",TRIM(I70))),"randomizer","")," ",""),"'","")," ",""),"-","")</f>
        <v/>
      </c>
      <c r="J71" t="str">
        <f t="shared" ref="J71" ca="1" si="2451">SUBSTITUTE(SUBSTITUTE(SUBSTITUTE(SUBSTITUTE(SUBSTITUTE(LOWER(IF(LEFT(J70,3)="Box","",TRIM(J70))),"randomizer","")," ",""),"'","")," ",""),"-","")</f>
        <v/>
      </c>
      <c r="K71" t="str">
        <f t="shared" ref="K71" ca="1" si="2452">SUBSTITUTE(SUBSTITUTE(SUBSTITUTE(SUBSTITUTE(SUBSTITUTE(LOWER(IF(LEFT(K70,3)="Box","",TRIM(K70))),"randomizer","")," ",""),"'","")," ",""),"-","")</f>
        <v/>
      </c>
      <c r="L71" t="str">
        <f t="shared" ref="L71" ca="1" si="2453">SUBSTITUTE(SUBSTITUTE(SUBSTITUTE(SUBSTITUTE(SUBSTITUTE(LOWER(IF(LEFT(L70,3)="Box","",TRIM(L70))),"randomizer","")," ",""),"'","")," ",""),"-","")</f>
        <v/>
      </c>
      <c r="M71" t="str">
        <f t="shared" ref="M71" ca="1" si="2454">SUBSTITUTE(SUBSTITUTE(SUBSTITUTE(SUBSTITUTE(SUBSTITUTE(LOWER(IF(LEFT(M70,3)="Box","",TRIM(M70))),"randomizer","")," ",""),"'","")," ",""),"-","")</f>
        <v/>
      </c>
      <c r="N71" t="str">
        <f t="shared" ref="N71" ca="1" si="2455">SUBSTITUTE(SUBSTITUTE(SUBSTITUTE(SUBSTITUTE(SUBSTITUTE(LOWER(IF(LEFT(N70,3)="Box","",TRIM(N70))),"randomizer","")," ",""),"'","")," ",""),"-","")</f>
        <v/>
      </c>
      <c r="O71" t="str">
        <f t="shared" ref="O71" ca="1" si="2456">SUBSTITUTE(SUBSTITUTE(SUBSTITUTE(SUBSTITUTE(SUBSTITUTE(LOWER(IF(LEFT(O70,3)="Box","",TRIM(O70))),"randomizer","")," ",""),"'","")," ",""),"-","")</f>
        <v/>
      </c>
      <c r="P71" t="str">
        <f t="shared" ref="P71" ca="1" si="2457">SUBSTITUTE(SUBSTITUTE(SUBSTITUTE(SUBSTITUTE(SUBSTITUTE(LOWER(IF(LEFT(P70,3)="Box","",TRIM(P70))),"randomizer","")," ",""),"'","")," ",""),"-","")</f>
        <v/>
      </c>
      <c r="Q71" t="str">
        <f t="shared" ref="Q71" ca="1" si="2458">SUBSTITUTE(SUBSTITUTE(SUBSTITUTE(SUBSTITUTE(SUBSTITUTE(LOWER(IF(LEFT(Q70,3)="Box","",TRIM(Q70))),"randomizer","")," ",""),"'","")," ",""),"-","")</f>
        <v/>
      </c>
      <c r="R71" t="str">
        <f t="shared" ref="R71" ca="1" si="2459">SUBSTITUTE(SUBSTITUTE(SUBSTITUTE(SUBSTITUTE(SUBSTITUTE(LOWER(IF(LEFT(R70,3)="Box","",TRIM(R70))),"randomizer","")," ",""),"'","")," ",""),"-","")</f>
        <v/>
      </c>
      <c r="S71" t="str">
        <f t="shared" ref="S71" ca="1" si="2460">SUBSTITUTE(SUBSTITUTE(SUBSTITUTE(SUBSTITUTE(SUBSTITUTE(LOWER(IF(LEFT(S70,3)="Box","",TRIM(S70))),"randomizer","")," ",""),"'","")," ",""),"-","")</f>
        <v/>
      </c>
      <c r="T71" t="str">
        <f t="shared" ref="T71" ca="1" si="2461">SUBSTITUTE(SUBSTITUTE(SUBSTITUTE(SUBSTITUTE(SUBSTITUTE(LOWER(IF(LEFT(T70,3)="Box","",TRIM(T70))),"randomizer","")," ",""),"'","")," ",""),"-","")</f>
        <v/>
      </c>
      <c r="U71" t="str">
        <f t="shared" ref="U71" ca="1" si="2462">SUBSTITUTE(SUBSTITUTE(SUBSTITUTE(SUBSTITUTE(SUBSTITUTE(LOWER(IF(LEFT(U70,3)="Box","",TRIM(U70))),"randomizer","")," ",""),"'","")," ",""),"-","")</f>
        <v/>
      </c>
      <c r="V71" t="str">
        <f t="shared" ref="V71" ca="1" si="2463">SUBSTITUTE(SUBSTITUTE(SUBSTITUTE(SUBSTITUTE(SUBSTITUTE(LOWER(IF(LEFT(V70,3)="Box","",TRIM(V70))),"randomizer","")," ",""),"'","")," ",""),"-","")</f>
        <v/>
      </c>
      <c r="W71" t="str">
        <f t="shared" ref="W71" ca="1" si="2464">SUBSTITUTE(SUBSTITUTE(SUBSTITUTE(SUBSTITUTE(SUBSTITUTE(LOWER(IF(LEFT(W70,3)="Box","",TRIM(W70))),"randomizer","")," ",""),"'","")," ",""),"-","")</f>
        <v/>
      </c>
      <c r="X71" t="str">
        <f t="shared" ref="X71" ca="1" si="2465">SUBSTITUTE(SUBSTITUTE(SUBSTITUTE(SUBSTITUTE(SUBSTITUTE(LOWER(IF(LEFT(X70,3)="Box","",TRIM(X70))),"randomizer","")," ",""),"'","")," ",""),"-","")</f>
        <v/>
      </c>
      <c r="Y71" t="str">
        <f t="shared" ref="Y71" ca="1" si="2466">SUBSTITUTE(SUBSTITUTE(SUBSTITUTE(SUBSTITUTE(SUBSTITUTE(LOWER(IF(LEFT(Y70,3)="Box","",TRIM(Y70))),"randomizer","")," ",""),"'","")," ",""),"-","")</f>
        <v/>
      </c>
      <c r="Z71" t="str">
        <f t="shared" ref="Z71" ca="1" si="2467">SUBSTITUTE(SUBSTITUTE(SUBSTITUTE(SUBSTITUTE(SUBSTITUTE(LOWER(IF(LEFT(Z70,3)="Box","",TRIM(Z70))),"randomizer","")," ",""),"'","")," ",""),"-","")</f>
        <v/>
      </c>
      <c r="AA71" t="str">
        <f t="shared" ref="AA71" ca="1" si="2468">SUBSTITUTE(SUBSTITUTE(SUBSTITUTE(SUBSTITUTE(SUBSTITUTE(LOWER(IF(LEFT(AA70,3)="Box","",TRIM(AA70))),"randomizer","")," ",""),"'","")," ",""),"-","")</f>
        <v/>
      </c>
      <c r="AB71" t="str">
        <f t="shared" ref="AB71" ca="1" si="2469">SUBSTITUTE(SUBSTITUTE(SUBSTITUTE(SUBSTITUTE(SUBSTITUTE(LOWER(IF(LEFT(AB70,3)="Box","",TRIM(AB70))),"randomizer","")," ",""),"'","")," ",""),"-","")</f>
        <v/>
      </c>
      <c r="AC71" t="str">
        <f t="shared" ref="AC71" ca="1" si="2470">SUBSTITUTE(SUBSTITUTE(SUBSTITUTE(SUBSTITUTE(SUBSTITUTE(LOWER(IF(LEFT(AC70,3)="Box","",TRIM(AC70))),"randomizer","")," ",""),"'","")," ",""),"-","")</f>
        <v/>
      </c>
      <c r="AD71" t="str">
        <f t="shared" ref="AD71" ca="1" si="2471">SUBSTITUTE(SUBSTITUTE(SUBSTITUTE(SUBSTITUTE(SUBSTITUTE(LOWER(IF(LEFT(AD70,3)="Box","",TRIM(AD70))),"randomizer","")," ",""),"'","")," ",""),"-","")</f>
        <v/>
      </c>
      <c r="AE71" t="str">
        <f t="shared" ref="AE71" ca="1" si="2472">SUBSTITUTE(SUBSTITUTE(SUBSTITUTE(SUBSTITUTE(SUBSTITUTE(LOWER(IF(LEFT(AE70,3)="Box","",TRIM(AE70))),"randomizer","")," ",""),"'","")," ",""),"-","")</f>
        <v/>
      </c>
      <c r="AF71" t="str">
        <f t="shared" ref="AF71" ca="1" si="2473">SUBSTITUTE(SUBSTITUTE(SUBSTITUTE(SUBSTITUTE(SUBSTITUTE(LOWER(IF(LEFT(AF70,3)="Box","",TRIM(AF70))),"randomizer","")," ",""),"'","")," ",""),"-","")</f>
        <v/>
      </c>
      <c r="AG71" t="str">
        <f t="shared" ref="AG71" ca="1" si="2474">SUBSTITUTE(SUBSTITUTE(SUBSTITUTE(SUBSTITUTE(SUBSTITUTE(LOWER(IF(LEFT(AG70,3)="Box","",TRIM(AG70))),"randomizer","")," ",""),"'","")," ",""),"-","")</f>
        <v/>
      </c>
      <c r="AH71" t="str">
        <f t="shared" ref="AH71" ca="1" si="2475">SUBSTITUTE(SUBSTITUTE(SUBSTITUTE(SUBSTITUTE(SUBSTITUTE(LOWER(IF(LEFT(AH70,3)="Box","",TRIM(AH70))),"randomizer","")," ",""),"'","")," ",""),"-","")</f>
        <v/>
      </c>
      <c r="AI71" t="str">
        <f t="shared" ref="AI71" ca="1" si="2476">SUBSTITUTE(SUBSTITUTE(SUBSTITUTE(SUBSTITUTE(SUBSTITUTE(LOWER(IF(LEFT(AI70,3)="Box","",TRIM(AI70))),"randomizer","")," ",""),"'","")," ",""),"-","")</f>
        <v/>
      </c>
      <c r="AJ71" t="str">
        <f t="shared" ref="AJ71" ca="1" si="2477">SUBSTITUTE(SUBSTITUTE(SUBSTITUTE(SUBSTITUTE(SUBSTITUTE(LOWER(IF(LEFT(AJ70,3)="Box","",TRIM(AJ70))),"randomizer","")," ",""),"'","")," ",""),"-","")</f>
        <v/>
      </c>
      <c r="AK71" t="str">
        <f t="shared" ref="AK71" ca="1" si="2478">SUBSTITUTE(SUBSTITUTE(SUBSTITUTE(SUBSTITUTE(SUBSTITUTE(LOWER(IF(LEFT(AK70,3)="Box","",TRIM(AK70))),"randomizer","")," ",""),"'","")," ",""),"-","")</f>
        <v/>
      </c>
      <c r="AL71" t="str">
        <f t="shared" ref="AL71" ca="1" si="2479">SUBSTITUTE(SUBSTITUTE(SUBSTITUTE(SUBSTITUTE(SUBSTITUTE(LOWER(IF(LEFT(AL70,3)="Box","",TRIM(AL70))),"randomizer","")," ",""),"'","")," ",""),"-","")</f>
        <v/>
      </c>
      <c r="AM71" t="str">
        <f t="shared" ref="AM71" ca="1" si="2480">SUBSTITUTE(SUBSTITUTE(SUBSTITUTE(SUBSTITUTE(SUBSTITUTE(LOWER(IF(LEFT(AM70,3)="Box","",TRIM(AM70))),"randomizer","")," ",""),"'","")," ",""),"-","")</f>
        <v/>
      </c>
      <c r="AN71" t="str">
        <f t="shared" ref="AN71" ca="1" si="2481">SUBSTITUTE(SUBSTITUTE(SUBSTITUTE(SUBSTITUTE(SUBSTITUTE(LOWER(IF(LEFT(AN70,3)="Box","",TRIM(AN70))),"randomizer","")," ",""),"'","")," ",""),"-","")</f>
        <v/>
      </c>
      <c r="AO71" t="str">
        <f t="shared" ref="AO71" ca="1" si="2482">SUBSTITUTE(SUBSTITUTE(SUBSTITUTE(SUBSTITUTE(SUBSTITUTE(LOWER(IF(LEFT(AO70,3)="Box","",TRIM(AO70))),"randomizer","")," ",""),"'","")," ",""),"-","")</f>
        <v/>
      </c>
      <c r="AP71" t="str">
        <f t="shared" ref="AP71" ca="1" si="2483">SUBSTITUTE(SUBSTITUTE(SUBSTITUTE(SUBSTITUTE(SUBSTITUTE(LOWER(IF(LEFT(AP70,3)="Box","",TRIM(AP70))),"randomizer","")," ",""),"'","")," ",""),"-","")</f>
        <v/>
      </c>
      <c r="AQ71" t="str">
        <f t="shared" ref="AQ71" ca="1" si="2484">SUBSTITUTE(SUBSTITUTE(SUBSTITUTE(SUBSTITUTE(SUBSTITUTE(LOWER(IF(LEFT(AQ70,3)="Box","",TRIM(AQ70))),"randomizer","")," ",""),"'","")," ",""),"-","")</f>
        <v/>
      </c>
      <c r="AR71" t="str">
        <f t="shared" ref="AR71" ca="1" si="2485">SUBSTITUTE(SUBSTITUTE(SUBSTITUTE(SUBSTITUTE(SUBSTITUTE(LOWER(IF(LEFT(AR70,3)="Box","",TRIM(AR70))),"randomizer","")," ",""),"'","")," ",""),"-","")</f>
        <v/>
      </c>
      <c r="AS71" t="str">
        <f t="shared" ref="AS71" ca="1" si="2486">SUBSTITUTE(SUBSTITUTE(SUBSTITUTE(SUBSTITUTE(SUBSTITUTE(LOWER(IF(LEFT(AS70,3)="Box","",TRIM(AS70))),"randomizer","")," ",""),"'","")," ",""),"-","")</f>
        <v/>
      </c>
      <c r="AT71" t="str">
        <f t="shared" ref="AT71" ca="1" si="2487">SUBSTITUTE(SUBSTITUTE(SUBSTITUTE(SUBSTITUTE(SUBSTITUTE(LOWER(IF(LEFT(AT70,3)="Box","",TRIM(AT70))),"randomizer","")," ",""),"'","")," ",""),"-","")</f>
        <v/>
      </c>
      <c r="AU71" t="str">
        <f t="shared" ref="AU71" ca="1" si="2488">SUBSTITUTE(SUBSTITUTE(SUBSTITUTE(SUBSTITUTE(SUBSTITUTE(LOWER(IF(LEFT(AU70,3)="Box","",TRIM(AU70))),"randomizer","")," ",""),"'","")," ",""),"-","")</f>
        <v/>
      </c>
      <c r="AV71" t="str">
        <f t="shared" ref="AV71" ca="1" si="2489">SUBSTITUTE(SUBSTITUTE(SUBSTITUTE(SUBSTITUTE(SUBSTITUTE(LOWER(IF(LEFT(AV70,3)="Box","",TRIM(AV70))),"randomizer","")," ",""),"'","")," ",""),"-","")</f>
        <v/>
      </c>
      <c r="AW71" t="str">
        <f t="shared" ref="AW71" ca="1" si="2490">SUBSTITUTE(SUBSTITUTE(SUBSTITUTE(SUBSTITUTE(SUBSTITUTE(LOWER(IF(LEFT(AW70,3)="Box","",TRIM(AW70))),"randomizer","")," ",""),"'","")," ",""),"-","")</f>
        <v/>
      </c>
      <c r="AX71" t="str">
        <f t="shared" ref="AX71" ca="1" si="2491">SUBSTITUTE(SUBSTITUTE(SUBSTITUTE(SUBSTITUTE(SUBSTITUTE(LOWER(IF(LEFT(AX70,3)="Box","",TRIM(AX70))),"randomizer","")," ",""),"'","")," ",""),"-","")</f>
        <v/>
      </c>
      <c r="AY71" t="str">
        <f t="shared" ref="AY71" ca="1" si="2492">SUBSTITUTE(SUBSTITUTE(SUBSTITUTE(SUBSTITUTE(SUBSTITUTE(LOWER(IF(LEFT(AY70,3)="Box","",TRIM(AY70))),"randomizer","")," ",""),"'","")," ",""),"-","")</f>
        <v/>
      </c>
      <c r="AZ71" t="str">
        <f t="shared" ref="AZ71" ca="1" si="2493">SUBSTITUTE(SUBSTITUTE(SUBSTITUTE(SUBSTITUTE(SUBSTITUTE(LOWER(IF(LEFT(AZ70,3)="Box","",TRIM(AZ70))),"randomizer","")," ",""),"'","")," ",""),"-","")</f>
        <v/>
      </c>
      <c r="BA71" t="str">
        <f t="shared" ref="BA71" ca="1" si="2494">SUBSTITUTE(SUBSTITUTE(SUBSTITUTE(SUBSTITUTE(SUBSTITUTE(LOWER(IF(LEFT(BA70,3)="Box","",TRIM(BA70))),"randomizer","")," ",""),"'","")," ",""),"-","")</f>
        <v/>
      </c>
      <c r="BB71" t="str">
        <f t="shared" ref="BB71" ca="1" si="2495">SUBSTITUTE(SUBSTITUTE(SUBSTITUTE(SUBSTITUTE(SUBSTITUTE(LOWER(IF(LEFT(BB70,3)="Box","",TRIM(BB70))),"randomizer","")," ",""),"'","")," ",""),"-","")</f>
        <v/>
      </c>
      <c r="BC71" t="str">
        <f t="shared" ref="BC71" ca="1" si="2496">SUBSTITUTE(SUBSTITUTE(SUBSTITUTE(SUBSTITUTE(SUBSTITUTE(LOWER(IF(LEFT(BC70,3)="Box","",TRIM(BC70))),"randomizer","")," ",""),"'","")," ",""),"-","")</f>
        <v/>
      </c>
      <c r="BD71" t="str">
        <f t="shared" ref="BD71" ca="1" si="2497">SUBSTITUTE(SUBSTITUTE(SUBSTITUTE(SUBSTITUTE(SUBSTITUTE(LOWER(IF(LEFT(BD70,3)="Box","",TRIM(BD70))),"randomizer","")," ",""),"'","")," ",""),"-","")</f>
        <v/>
      </c>
      <c r="BE71" t="str">
        <f t="shared" ref="BE71" ca="1" si="2498">SUBSTITUTE(SUBSTITUTE(SUBSTITUTE(SUBSTITUTE(SUBSTITUTE(LOWER(IF(LEFT(BE70,3)="Box","",TRIM(BE70))),"randomizer","")," ",""),"'","")," ",""),"-","")</f>
        <v/>
      </c>
      <c r="BF71" t="str">
        <f t="shared" ref="BF71" ca="1" si="2499">SUBSTITUTE(SUBSTITUTE(SUBSTITUTE(SUBSTITUTE(SUBSTITUTE(LOWER(IF(LEFT(BF70,3)="Box","",TRIM(BF70))),"randomizer","")," ",""),"'","")," ",""),"-","")</f>
        <v/>
      </c>
      <c r="BG71" t="str">
        <f t="shared" ref="BG71" ca="1" si="2500">SUBSTITUTE(SUBSTITUTE(SUBSTITUTE(SUBSTITUTE(SUBSTITUTE(LOWER(IF(LEFT(BG70,3)="Box","",TRIM(BG70))),"randomizer","")," ",""),"'","")," ",""),"-","")</f>
        <v/>
      </c>
      <c r="BH71" t="str">
        <f t="shared" ref="BH71" ca="1" si="2501">SUBSTITUTE(SUBSTITUTE(SUBSTITUTE(SUBSTITUTE(SUBSTITUTE(LOWER(IF(LEFT(BH70,3)="Box","",TRIM(BH70))),"randomizer","")," ",""),"'","")," ",""),"-","")</f>
        <v/>
      </c>
      <c r="BI71" t="str">
        <f t="shared" ref="BI71" ca="1" si="2502">SUBSTITUTE(SUBSTITUTE(SUBSTITUTE(SUBSTITUTE(SUBSTITUTE(LOWER(IF(LEFT(BI70,3)="Box","",TRIM(BI70))),"randomizer","")," ",""),"'","")," ",""),"-","")</f>
        <v/>
      </c>
      <c r="BJ71" t="str">
        <f t="shared" ref="BJ71" ca="1" si="2503">SUBSTITUTE(SUBSTITUTE(SUBSTITUTE(SUBSTITUTE(SUBSTITUTE(LOWER(IF(LEFT(BJ70,3)="Box","",TRIM(BJ70))),"randomizer","")," ",""),"'","")," ",""),"-","")</f>
        <v/>
      </c>
      <c r="BK71" t="str">
        <f t="shared" ref="BK71" ca="1" si="2504">SUBSTITUTE(SUBSTITUTE(SUBSTITUTE(SUBSTITUTE(SUBSTITUTE(LOWER(IF(LEFT(BK70,3)="Box","",TRIM(BK70))),"randomizer","")," ",""),"'","")," ",""),"-","")</f>
        <v/>
      </c>
      <c r="BL71" t="str">
        <f t="shared" ref="BL71" ca="1" si="2505">SUBSTITUTE(SUBSTITUTE(SUBSTITUTE(SUBSTITUTE(SUBSTITUTE(LOWER(IF(LEFT(BL70,3)="Box","",TRIM(BL70))),"randomizer","")," ",""),"'","")," ",""),"-","")</f>
        <v/>
      </c>
      <c r="BM71" t="str">
        <f t="shared" ref="BM71" ca="1" si="2506">SUBSTITUTE(SUBSTITUTE(SUBSTITUTE(SUBSTITUTE(SUBSTITUTE(LOWER(IF(LEFT(BM70,3)="Box","",TRIM(BM70))),"randomizer","")," ",""),"'","")," ",""),"-","")</f>
        <v/>
      </c>
      <c r="BN71" t="str">
        <f t="shared" ref="BN71" ca="1" si="2507">SUBSTITUTE(SUBSTITUTE(SUBSTITUTE(SUBSTITUTE(SUBSTITUTE(LOWER(IF(LEFT(BN70,3)="Box","",TRIM(BN70))),"randomizer","")," ",""),"'","")," ",""),"-","")</f>
        <v/>
      </c>
      <c r="BO71" t="str">
        <f t="shared" ref="BO71" ca="1" si="2508">SUBSTITUTE(SUBSTITUTE(SUBSTITUTE(SUBSTITUTE(SUBSTITUTE(LOWER(IF(LEFT(BO70,3)="Box","",TRIM(BO70))),"randomizer","")," ",""),"'","")," ",""),"-","")</f>
        <v/>
      </c>
      <c r="BP71" t="str">
        <f t="shared" ref="BP71" ca="1" si="2509">SUBSTITUTE(SUBSTITUTE(SUBSTITUTE(SUBSTITUTE(SUBSTITUTE(LOWER(IF(LEFT(BP70,3)="Box","",TRIM(BP70))),"randomizer","")," ",""),"'","")," ",""),"-","")</f>
        <v/>
      </c>
      <c r="BQ71" t="str">
        <f t="shared" ref="BQ71" ca="1" si="2510">SUBSTITUTE(SUBSTITUTE(SUBSTITUTE(SUBSTITUTE(SUBSTITUTE(LOWER(IF(LEFT(BQ70,3)="Box","",TRIM(BQ70))),"randomizer","")," ",""),"'","")," ",""),"-","")</f>
        <v/>
      </c>
      <c r="BR71" t="str">
        <f t="shared" ref="BR71" ca="1" si="2511">SUBSTITUTE(SUBSTITUTE(SUBSTITUTE(SUBSTITUTE(SUBSTITUTE(LOWER(IF(LEFT(BR70,3)="Box","",TRIM(BR70))),"randomizer","")," ",""),"'","")," ",""),"-","")</f>
        <v/>
      </c>
      <c r="BS71" t="str">
        <f t="shared" ref="BS71" ca="1" si="2512">SUBSTITUTE(SUBSTITUTE(SUBSTITUTE(SUBSTITUTE(SUBSTITUTE(LOWER(IF(LEFT(BS70,3)="Box","",TRIM(BS70))),"randomizer","")," ",""),"'","")," ",""),"-","")</f>
        <v/>
      </c>
      <c r="BT71" t="str">
        <f t="shared" ref="BT71" ca="1" si="2513">SUBSTITUTE(SUBSTITUTE(SUBSTITUTE(SUBSTITUTE(SUBSTITUTE(LOWER(IF(LEFT(BT70,3)="Box","",TRIM(BT70))),"randomizer","")," ",""),"'","")," ",""),"-","")</f>
        <v/>
      </c>
      <c r="BU71" t="str">
        <f t="shared" ref="BU71" ca="1" si="2514">SUBSTITUTE(SUBSTITUTE(SUBSTITUTE(SUBSTITUTE(SUBSTITUTE(LOWER(IF(LEFT(BU70,3)="Box","",TRIM(BU70))),"randomizer","")," ",""),"'","")," ",""),"-","")</f>
        <v/>
      </c>
      <c r="BV71" t="str">
        <f t="shared" ref="BV71" ca="1" si="2515">SUBSTITUTE(SUBSTITUTE(SUBSTITUTE(SUBSTITUTE(SUBSTITUTE(LOWER(IF(LEFT(BV70,3)="Box","",TRIM(BV70))),"randomizer","")," ",""),"'","")," ",""),"-","")</f>
        <v/>
      </c>
      <c r="BW71" t="str">
        <f t="shared" ref="BW71" ca="1" si="2516">SUBSTITUTE(SUBSTITUTE(SUBSTITUTE(SUBSTITUTE(SUBSTITUTE(LOWER(IF(LEFT(BW70,3)="Box","",TRIM(BW70))),"randomizer","")," ",""),"'","")," ",""),"-","")</f>
        <v/>
      </c>
      <c r="BX71" t="str">
        <f t="shared" ref="BX71" ca="1" si="2517">SUBSTITUTE(SUBSTITUTE(SUBSTITUTE(SUBSTITUTE(SUBSTITUTE(LOWER(IF(LEFT(BX70,3)="Box","",TRIM(BX70))),"randomizer","")," ",""),"'","")," ",""),"-","")</f>
        <v/>
      </c>
      <c r="BY71" t="str">
        <f t="shared" ref="BY71" ca="1" si="2518">SUBSTITUTE(SUBSTITUTE(SUBSTITUTE(SUBSTITUTE(SUBSTITUTE(LOWER(IF(LEFT(BY70,3)="Box","",TRIM(BY70))),"randomizer","")," ",""),"'","")," ",""),"-","")</f>
        <v/>
      </c>
      <c r="BZ71" t="str">
        <f t="shared" ref="BZ71" ca="1" si="2519">SUBSTITUTE(SUBSTITUTE(SUBSTITUTE(SUBSTITUTE(SUBSTITUTE(LOWER(IF(LEFT(BZ70,3)="Box","",TRIM(BZ70))),"randomizer","")," ",""),"'","")," ",""),"-","")</f>
        <v/>
      </c>
    </row>
    <row r="72" spans="3:78" x14ac:dyDescent="0.25">
      <c r="C72">
        <f t="shared" si="2297"/>
        <v>1</v>
      </c>
      <c r="E72" t="str">
        <f ca="1">OFFSET($G$179,SUM(C$2:C72)-1,0)</f>
        <v>Julien Delval</v>
      </c>
      <c r="F72" t="str">
        <f ca="1">IF(OFFSET($G$179,SUM($C$2:$C72)-1,COLUMNS($E72:F72)+1)=0,"",OFFSET($G$179,SUM($C$2:$C72)-1,COLUMNS($E72:F72)+1))</f>
        <v>Vassal</v>
      </c>
      <c r="G72" t="str">
        <f ca="1">IF(OFFSET($G$179,SUM($C$2:$C72)-1,COLUMNS($E72:G72)+1)=0,"",OFFSET($G$179,SUM($C$2:$C72)-1,COLUMNS($E72:G72)+1))</f>
        <v xml:space="preserve"> Thief</v>
      </c>
      <c r="H72" t="str">
        <f ca="1">IF(OFFSET($G$179,SUM($C$2:$C72)-1,COLUMNS($E72:H72)+1)=0,"",OFFSET($G$179,SUM($C$2:$C72)-1,COLUMNS($E72:H72)+1))</f>
        <v xml:space="preserve"> Bandit</v>
      </c>
      <c r="I72" t="str">
        <f ca="1">IF(OFFSET($G$179,SUM($C$2:$C72)-1,COLUMNS($E72:I72)+1)=0,"",OFFSET($G$179,SUM($C$2:$C72)-1,COLUMNS($E72:I72)+1))</f>
        <v xml:space="preserve"> Laboratory</v>
      </c>
      <c r="J72" t="str">
        <f ca="1">IF(OFFSET($G$179,SUM($C$2:$C72)-1,COLUMNS($E72:J72)+1)=0,"",OFFSET($G$179,SUM($C$2:$C72)-1,COLUMNS($E72:J72)+1))</f>
        <v xml:space="preserve"> Great Hall</v>
      </c>
      <c r="K72" t="str">
        <f ca="1">IF(OFFSET($G$179,SUM($C$2:$C72)-1,COLUMNS($E72:K72)+1)=0,"",OFFSET($G$179,SUM($C$2:$C72)-1,COLUMNS($E72:K72)+1))</f>
        <v xml:space="preserve"> Warehouse</v>
      </c>
      <c r="L72" t="str">
        <f ca="1">IF(OFFSET($G$179,SUM($C$2:$C72)-1,COLUMNS($E72:L72)+1)=0,"",OFFSET($G$179,SUM($C$2:$C72)-1,COLUMNS($E72:L72)+1))</f>
        <v xml:space="preserve"> Sailor</v>
      </c>
      <c r="M72" t="str">
        <f ca="1">IF(OFFSET($G$179,SUM($C$2:$C72)-1,COLUMNS($E72:M72)+1)=0,"",OFFSET($G$179,SUM($C$2:$C72)-1,COLUMNS($E72:M72)+1))</f>
        <v xml:space="preserve"> Tide Pools</v>
      </c>
      <c r="N72" t="str">
        <f ca="1">IF(OFFSET($G$179,SUM($C$2:$C72)-1,COLUMNS($E72:N72)+1)=0,"",OFFSET($G$179,SUM($C$2:$C72)-1,COLUMNS($E72:N72)+1))</f>
        <v xml:space="preserve"> Sea Witch</v>
      </c>
      <c r="O72" t="str">
        <f ca="1">IF(OFFSET($G$179,SUM($C$2:$C72)-1,COLUMNS($E72:O72)+1)=0,"",OFFSET($G$179,SUM($C$2:$C72)-1,COLUMNS($E72:O72)+1))</f>
        <v xml:space="preserve"> Vineyard</v>
      </c>
      <c r="P72" t="str">
        <f ca="1">IF(OFFSET($G$179,SUM($C$2:$C72)-1,COLUMNS($E72:P72)+1)=0,"",OFFSET($G$179,SUM($C$2:$C72)-1,COLUMNS($E72:P72)+1))</f>
        <v xml:space="preserve"> Monument</v>
      </c>
      <c r="Q72" t="str">
        <f ca="1">IF(OFFSET($G$179,SUM($C$2:$C72)-1,COLUMNS($E72:Q72)+1)=0,"",OFFSET($G$179,SUM($C$2:$C72)-1,COLUMNS($E72:Q72)+1))</f>
        <v xml:space="preserve"> Guard Dog</v>
      </c>
      <c r="R72" t="str">
        <f ca="1">IF(OFFSET($G$179,SUM($C$2:$C72)-1,COLUMNS($E72:R72)+1)=0,"",OFFSET($G$179,SUM($C$2:$C72)-1,COLUMNS($E72:R72)+1))</f>
        <v xml:space="preserve"> Scheme</v>
      </c>
      <c r="S72" t="str">
        <f ca="1">IF(OFFSET($G$179,SUM($C$2:$C72)-1,COLUMNS($E72:S72)+1)=0,"",OFFSET($G$179,SUM($C$2:$C72)-1,COLUMNS($E72:S72)+1))</f>
        <v xml:space="preserve"> Berserker</v>
      </c>
      <c r="T72" t="str">
        <f ca="1">IF(OFFSET($G$179,SUM($C$2:$C72)-1,COLUMNS($E72:T72)+1)=0,"",OFFSET($G$179,SUM($C$2:$C72)-1,COLUMNS($E72:T72)+1))</f>
        <v xml:space="preserve"> Witch's Hut</v>
      </c>
      <c r="U72" t="str">
        <f ca="1">IF(OFFSET($G$179,SUM($C$2:$C72)-1,COLUMNS($E72:U72)+1)=0,"",OFFSET($G$179,SUM($C$2:$C72)-1,COLUMNS($E72:U72)+1))</f>
        <v xml:space="preserve"> Graverobber</v>
      </c>
      <c r="V72" t="str">
        <f ca="1">IF(OFFSET($G$179,SUM($C$2:$C72)-1,COLUMNS($E72:V72)+1)=0,"",OFFSET($G$179,SUM($C$2:$C72)-1,COLUMNS($E72:V72)+1))</f>
        <v xml:space="preserve"> Sir Martin</v>
      </c>
      <c r="W72" t="str">
        <f ca="1">IF(OFFSET($G$179,SUM($C$2:$C72)-1,COLUMNS($E72:W72)+1)=0,"",OFFSET($G$179,SUM($C$2:$C72)-1,COLUMNS($E72:W72)+1))</f>
        <v xml:space="preserve"> Caravan Guard</v>
      </c>
      <c r="X72" t="str">
        <f ca="1">IF(OFFSET($G$179,SUM($C$2:$C72)-1,COLUMNS($E72:X72)+1)=0,"",OFFSET($G$179,SUM($C$2:$C72)-1,COLUMNS($E72:X72)+1))</f>
        <v xml:space="preserve"> Lost City</v>
      </c>
      <c r="Y72" t="str">
        <f ca="1">IF(OFFSET($G$179,SUM($C$2:$C72)-1,COLUMNS($E72:Y72)+1)=0,"",OFFSET($G$179,SUM($C$2:$C72)-1,COLUMNS($E72:Y72)+1))</f>
        <v xml:space="preserve"> Castles</v>
      </c>
      <c r="Z72" t="str">
        <f ca="1">IF(OFFSET($G$179,SUM($C$2:$C72)-1,COLUMNS($E72:Z72)+1)=0,"",OFFSET($G$179,SUM($C$2:$C72)-1,COLUMNS($E72:Z72)+1))</f>
        <v xml:space="preserve"> Humble Castle</v>
      </c>
      <c r="AA72" t="str">
        <f ca="1">IF(OFFSET($G$179,SUM($C$2:$C72)-1,COLUMNS($E72:AA72)+1)=0,"",OFFSET($G$179,SUM($C$2:$C72)-1,COLUMNS($E72:AA72)+1))</f>
        <v xml:space="preserve"> Crumbling Castle</v>
      </c>
      <c r="AB72" t="str">
        <f ca="1">IF(OFFSET($G$179,SUM($C$2:$C72)-1,COLUMNS($E72:AB72)+1)=0,"",OFFSET($G$179,SUM($C$2:$C72)-1,COLUMNS($E72:AB72)+1))</f>
        <v xml:space="preserve"> Small Castle</v>
      </c>
      <c r="AC72" t="str">
        <f ca="1">IF(OFFSET($G$179,SUM($C$2:$C72)-1,COLUMNS($E72:AC72)+1)=0,"",OFFSET($G$179,SUM($C$2:$C72)-1,COLUMNS($E72:AC72)+1))</f>
        <v xml:space="preserve"> Haunted Castle</v>
      </c>
      <c r="AD72" t="str">
        <f ca="1">IF(OFFSET($G$179,SUM($C$2:$C72)-1,COLUMNS($E72:AD72)+1)=0,"",OFFSET($G$179,SUM($C$2:$C72)-1,COLUMNS($E72:AD72)+1))</f>
        <v xml:space="preserve"> Opulent Castle</v>
      </c>
      <c r="AE72" t="str">
        <f ca="1">IF(OFFSET($G$179,SUM($C$2:$C72)-1,COLUMNS($E72:AE72)+1)=0,"",OFFSET($G$179,SUM($C$2:$C72)-1,COLUMNS($E72:AE72)+1))</f>
        <v xml:space="preserve"> Sprawling Castle</v>
      </c>
      <c r="AF72" t="str">
        <f ca="1">IF(OFFSET($G$179,SUM($C$2:$C72)-1,COLUMNS($E72:AF72)+1)=0,"",OFFSET($G$179,SUM($C$2:$C72)-1,COLUMNS($E72:AF72)+1))</f>
        <v xml:space="preserve"> Grand Castle</v>
      </c>
      <c r="AG72" t="str">
        <f ca="1">IF(OFFSET($G$179,SUM($C$2:$C72)-1,COLUMNS($E72:AG72)+1)=0,"",OFFSET($G$179,SUM($C$2:$C72)-1,COLUMNS($E72:AG72)+1))</f>
        <v xml:space="preserve"> King's Castle</v>
      </c>
      <c r="AH72" t="str">
        <f ca="1">IF(OFFSET($G$179,SUM($C$2:$C72)-1,COLUMNS($E72:AH72)+1)=0,"",OFFSET($G$179,SUM($C$2:$C72)-1,COLUMNS($E72:AH72)+1))</f>
        <v xml:space="preserve"> Will-o'-Wisp</v>
      </c>
      <c r="AI72" t="str">
        <f ca="1">IF(OFFSET($G$179,SUM($C$2:$C72)-1,COLUMNS($E72:AI72)+1)=0,"",OFFSET($G$179,SUM($C$2:$C72)-1,COLUMNS($E72:AI72)+1))</f>
        <v xml:space="preserve"> Acting Troupe</v>
      </c>
      <c r="AJ72" t="str">
        <f ca="1">IF(OFFSET($G$179,SUM($C$2:$C72)-1,COLUMNS($E72:AJ72)+1)=0,"",OFFSET($G$179,SUM($C$2:$C72)-1,COLUMNS($E72:AJ72)+1))</f>
        <v xml:space="preserve"> Hideout</v>
      </c>
      <c r="AK72" t="str">
        <f ca="1">IF(OFFSET($G$179,SUM($C$2:$C72)-1,COLUMNS($E72:AK72)+1)=0,"",OFFSET($G$179,SUM($C$2:$C72)-1,COLUMNS($E72:AK72)+1))</f>
        <v xml:space="preserve"> Inventor</v>
      </c>
      <c r="AL72" t="str">
        <f ca="1">IF(OFFSET($G$179,SUM($C$2:$C72)-1,COLUMNS($E72:AL72)+1)=0,"",OFFSET($G$179,SUM($C$2:$C72)-1,COLUMNS($E72:AL72)+1))</f>
        <v xml:space="preserve"> Priest</v>
      </c>
      <c r="AM72" t="str">
        <f ca="1">IF(OFFSET($G$179,SUM($C$2:$C72)-1,COLUMNS($E72:AM72)+1)=0,"",OFFSET($G$179,SUM($C$2:$C72)-1,COLUMNS($E72:AM72)+1))</f>
        <v xml:space="preserve"> Research</v>
      </c>
      <c r="AN72" t="str">
        <f ca="1">IF(OFFSET($G$179,SUM($C$2:$C72)-1,COLUMNS($E72:AN72)+1)=0,"",OFFSET($G$179,SUM($C$2:$C72)-1,COLUMNS($E72:AN72)+1))</f>
        <v xml:space="preserve"> Recruiter</v>
      </c>
      <c r="AO72" t="str">
        <f ca="1">IF(OFFSET($G$179,SUM($C$2:$C72)-1,COLUMNS($E72:AO72)+1)=0,"",OFFSET($G$179,SUM($C$2:$C72)-1,COLUMNS($E72:AO72)+1))</f>
        <v xml:space="preserve"> Townsfolk</v>
      </c>
      <c r="AP72" t="str">
        <f ca="1">IF(OFFSET($G$179,SUM($C$2:$C72)-1,COLUMNS($E72:AP72)+1)=0,"",OFFSET($G$179,SUM($C$2:$C72)-1,COLUMNS($E72:AP72)+1))</f>
        <v xml:space="preserve"> Town Crier</v>
      </c>
      <c r="AQ72" t="str">
        <f ca="1">IF(OFFSET($G$179,SUM($C$2:$C72)-1,COLUMNS($E72:AQ72)+1)=0,"",OFFSET($G$179,SUM($C$2:$C72)-1,COLUMNS($E72:AQ72)+1))</f>
        <v xml:space="preserve"> Blacksmith</v>
      </c>
      <c r="AR72" t="str">
        <f ca="1">IF(OFFSET($G$179,SUM($C$2:$C72)-1,COLUMNS($E72:AR72)+1)=0,"",OFFSET($G$179,SUM($C$2:$C72)-1,COLUMNS($E72:AR72)+1))</f>
        <v xml:space="preserve"> Miller</v>
      </c>
      <c r="AS72" t="str">
        <f ca="1">IF(OFFSET($G$179,SUM($C$2:$C72)-1,COLUMNS($E72:AS72)+1)=0,"",OFFSET($G$179,SUM($C$2:$C72)-1,COLUMNS($E72:AS72)+1))</f>
        <v xml:space="preserve"> Elder</v>
      </c>
      <c r="AT72" t="str">
        <f ca="1">IF(OFFSET($G$179,SUM($C$2:$C72)-1,COLUMNS($E72:AT72)+1)=0,"",OFFSET($G$179,SUM($C$2:$C72)-1,COLUMNS($E72:AT72)+1))</f>
        <v xml:space="preserve"> Merchant Camp</v>
      </c>
      <c r="AU72" t="str">
        <f ca="1">IF(OFFSET($G$179,SUM($C$2:$C72)-1,COLUMNS($E72:AU72)+1)=0,"",OFFSET($G$179,SUM($C$2:$C72)-1,COLUMNS($E72:AU72)+1))</f>
        <v xml:space="preserve"> Odysseys</v>
      </c>
      <c r="AV72" t="str">
        <f ca="1">IF(OFFSET($G$179,SUM($C$2:$C72)-1,COLUMNS($E72:AV72)+1)=0,"",OFFSET($G$179,SUM($C$2:$C72)-1,COLUMNS($E72:AV72)+1))</f>
        <v xml:space="preserve"> Old Map</v>
      </c>
      <c r="AW72" t="str">
        <f ca="1">IF(OFFSET($G$179,SUM($C$2:$C72)-1,COLUMNS($E72:AW72)+1)=0,"",OFFSET($G$179,SUM($C$2:$C72)-1,COLUMNS($E72:AW72)+1))</f>
        <v xml:space="preserve"> Voyage</v>
      </c>
      <c r="AX72" t="str">
        <f ca="1">IF(OFFSET($G$179,SUM($C$2:$C72)-1,COLUMNS($E72:AX72)+1)=0,"",OFFSET($G$179,SUM($C$2:$C72)-1,COLUMNS($E72:AX72)+1))</f>
        <v xml:space="preserve"> Sunken Treasure</v>
      </c>
      <c r="AY72" t="str">
        <f ca="1">IF(OFFSET($G$179,SUM($C$2:$C72)-1,COLUMNS($E72:AY72)+1)=0,"",OFFSET($G$179,SUM($C$2:$C72)-1,COLUMNS($E72:AY72)+1))</f>
        <v xml:space="preserve"> Distant Shore</v>
      </c>
      <c r="AZ72" t="str">
        <f ca="1">IF(OFFSET($G$179,SUM($C$2:$C72)-1,COLUMNS($E72:AZ72)+1)=0,"",OFFSET($G$179,SUM($C$2:$C72)-1,COLUMNS($E72:AZ72)+1))</f>
        <v xml:space="preserve"> Courier</v>
      </c>
      <c r="BA72" t="str">
        <f ca="1">IF(OFFSET($G$179,SUM($C$2:$C72)-1,COLUMNS($E72:BA72)+1)=0,"",OFFSET($G$179,SUM($C$2:$C72)-1,COLUMNS($E72:BA72)+1))</f>
        <v xml:space="preserve"> Innkeeper</v>
      </c>
      <c r="BB72" t="str">
        <f ca="1">IF(OFFSET($G$179,SUM($C$2:$C72)-1,COLUMNS($E72:BB72)+1)=0,"",OFFSET($G$179,SUM($C$2:$C72)-1,COLUMNS($E72:BB72)+1))</f>
        <v xml:space="preserve"> Town</v>
      </c>
      <c r="BC72" t="str">
        <f ca="1">IF(OFFSET($G$179,SUM($C$2:$C72)-1,COLUMNS($E72:BC72)+1)=0,"",OFFSET($G$179,SUM($C$2:$C72)-1,COLUMNS($E72:BC72)+1))</f>
        <v xml:space="preserve"> Barbarian</v>
      </c>
      <c r="BD72" t="str">
        <f ca="1">IF(OFFSET($G$179,SUM($C$2:$C72)-1,COLUMNS($E72:BD72)+1)=0,"",OFFSET($G$179,SUM($C$2:$C72)-1,COLUMNS($E72:BD72)+1))</f>
        <v xml:space="preserve"> Hunter</v>
      </c>
      <c r="BE72" t="str">
        <f ca="1">IF(OFFSET($G$179,SUM($C$2:$C72)-1,COLUMNS($E72:BE72)+1)=0,"",OFFSET($G$179,SUM($C$2:$C72)-1,COLUMNS($E72:BE72)+1))</f>
        <v xml:space="preserve"> Church</v>
      </c>
      <c r="BF72" t="str">
        <f ca="1">IF(OFFSET($G$179,SUM($C$2:$C72)-1,COLUMNS($E72:BF72)+1)=0,"",OFFSET($G$179,SUM($C$2:$C72)-1,COLUMNS($E72:BF72)+1))</f>
        <v xml:space="preserve"> Captain</v>
      </c>
      <c r="BG72" t="str">
        <f ca="1">IF(OFFSET($G$179,SUM($C$2:$C72)-1,COLUMNS($E72:BG72)+1)=0,"",OFFSET($G$179,SUM($C$2:$C72)-1,COLUMNS($E72:BG72)+1))</f>
        <v xml:space="preserve"> Travelling Fair</v>
      </c>
      <c r="BH72" t="str">
        <f ca="1">IF(OFFSET($G$179,SUM($C$2:$C72)-1,COLUMNS($E72:BH72)+1)=0,"",OFFSET($G$179,SUM($C$2:$C72)-1,COLUMNS($E72:BH72)+1))</f>
        <v xml:space="preserve"> Seaway</v>
      </c>
      <c r="BI72" t="str">
        <f ca="1">IF(OFFSET($G$179,SUM($C$2:$C72)-1,COLUMNS($E72:BI72)+1)=0,"",OFFSET($G$179,SUM($C$2:$C72)-1,COLUMNS($E72:BI72)+1))</f>
        <v xml:space="preserve"> Bandit Fort</v>
      </c>
      <c r="BJ72" t="str">
        <f ca="1">IF(OFFSET($G$179,SUM($C$2:$C72)-1,COLUMNS($E72:BJ72)+1)=0,"",OFFSET($G$179,SUM($C$2:$C72)-1,COLUMNS($E72:BJ72)+1))</f>
        <v xml:space="preserve"> Labyrinth</v>
      </c>
      <c r="BK72" t="str">
        <f ca="1">IF(OFFSET($G$179,SUM($C$2:$C72)-1,COLUMNS($E72:BK72)+1)=0,"",OFFSET($G$179,SUM($C$2:$C72)-1,COLUMNS($E72:BK72)+1))</f>
        <v xml:space="preserve"> Museum</v>
      </c>
      <c r="BL72" t="str">
        <f ca="1">IF(OFFSET($G$179,SUM($C$2:$C72)-1,COLUMNS($E72:BL72)+1)=0,"",OFFSET($G$179,SUM($C$2:$C72)-1,COLUMNS($E72:BL72)+1))</f>
        <v xml:space="preserve"> Plague</v>
      </c>
      <c r="BM72" t="str">
        <f ca="1">IF(OFFSET($G$179,SUM($C$2:$C72)-1,COLUMNS($E72:BM72)+1)=0,"",OFFSET($G$179,SUM($C$2:$C72)-1,COLUMNS($E72:BM72)+1))</f>
        <v xml:space="preserve"> The Earth's Gift</v>
      </c>
      <c r="BN72" t="str">
        <f ca="1">IF(OFFSET($G$179,SUM($C$2:$C72)-1,COLUMNS($E72:BN72)+1)=0,"",OFFSET($G$179,SUM($C$2:$C72)-1,COLUMNS($E72:BN72)+1))</f>
        <v xml:space="preserve"> The Field's Gift</v>
      </c>
      <c r="BO72" t="str">
        <f ca="1">IF(OFFSET($G$179,SUM($C$2:$C72)-1,COLUMNS($E72:BO72)+1)=0,"",OFFSET($G$179,SUM($C$2:$C72)-1,COLUMNS($E72:BO72)+1))</f>
        <v xml:space="preserve"> The Flame's Gift</v>
      </c>
      <c r="BP72" t="str">
        <f ca="1">IF(OFFSET($G$179,SUM($C$2:$C72)-1,COLUMNS($E72:BP72)+1)=0,"",OFFSET($G$179,SUM($C$2:$C72)-1,COLUMNS($E72:BP72)+1))</f>
        <v xml:space="preserve"> The Forest's Gift</v>
      </c>
      <c r="BQ72" t="str">
        <f ca="1">IF(OFFSET($G$179,SUM($C$2:$C72)-1,COLUMNS($E72:BQ72)+1)=0,"",OFFSET($G$179,SUM($C$2:$C72)-1,COLUMNS($E72:BQ72)+1))</f>
        <v xml:space="preserve"> The Moon's Gift</v>
      </c>
      <c r="BR72" t="str">
        <f ca="1">IF(OFFSET($G$179,SUM($C$2:$C72)-1,COLUMNS($E72:BR72)+1)=0,"",OFFSET($G$179,SUM($C$2:$C72)-1,COLUMNS($E72:BR72)+1))</f>
        <v xml:space="preserve"> The Mountain's Gift</v>
      </c>
      <c r="BS72" t="str">
        <f ca="1">IF(OFFSET($G$179,SUM($C$2:$C72)-1,COLUMNS($E72:BS72)+1)=0,"",OFFSET($G$179,SUM($C$2:$C72)-1,COLUMNS($E72:BS72)+1))</f>
        <v xml:space="preserve"> The River's Gift</v>
      </c>
      <c r="BT72" t="str">
        <f ca="1">IF(OFFSET($G$179,SUM($C$2:$C72)-1,COLUMNS($E72:BT72)+1)=0,"",OFFSET($G$179,SUM($C$2:$C72)-1,COLUMNS($E72:BT72)+1))</f>
        <v xml:space="preserve"> The Sea's Gift</v>
      </c>
      <c r="BU72" t="str">
        <f ca="1">IF(OFFSET($G$179,SUM($C$2:$C72)-1,COLUMNS($E72:BU72)+1)=0,"",OFFSET($G$179,SUM($C$2:$C72)-1,COLUMNS($E72:BU72)+1))</f>
        <v xml:space="preserve"> The Sky's Gift</v>
      </c>
      <c r="BV72" t="str">
        <f ca="1">IF(OFFSET($G$179,SUM($C$2:$C72)-1,COLUMNS($E72:BV72)+1)=0,"",OFFSET($G$179,SUM($C$2:$C72)-1,COLUMNS($E72:BV72)+1))</f>
        <v xml:space="preserve"> The Sun's Gift</v>
      </c>
      <c r="BW72" t="str">
        <f ca="1">IF(OFFSET($G$179,SUM($C$2:$C72)-1,COLUMNS($E72:BW72)+1)=0,"",OFFSET($G$179,SUM($C$2:$C72)-1,COLUMNS($E72:BW72)+1))</f>
        <v xml:space="preserve"> The Swamp's Gift</v>
      </c>
      <c r="BX72" t="str">
        <f ca="1">IF(OFFSET($G$179,SUM($C$2:$C72)-1,COLUMNS($E72:BX72)+1)=0,"",OFFSET($G$179,SUM($C$2:$C72)-1,COLUMNS($E72:BX72)+1))</f>
        <v xml:space="preserve"> The Wind's Gift</v>
      </c>
      <c r="BY72" t="str">
        <f ca="1">IF(OFFSET($G$179,SUM($C$2:$C72)-1,COLUMNS($E72:BY72)+1)=0,"",OFFSET($G$179,SUM($C$2:$C72)-1,COLUMNS($E72:BY72)+1))</f>
        <v xml:space="preserve"> War</v>
      </c>
      <c r="BZ72" t="str">
        <f ca="1">IF(OFFSET($G$179,SUM($C$2:$C72)-1,COLUMNS($E72:BZ72)+1)=0,"",OFFSET($G$179,SUM($C$2:$C72)-1,COLUMNS($E72:BZ72)+1))</f>
        <v/>
      </c>
    </row>
    <row r="73" spans="3:78" x14ac:dyDescent="0.25">
      <c r="C73">
        <f t="shared" si="0"/>
        <v>0</v>
      </c>
      <c r="E73" t="str">
        <f t="shared" ref="E73" ca="1" si="2520">E72</f>
        <v>Julien Delval</v>
      </c>
      <c r="F73" t="str">
        <f t="shared" ref="F73" ca="1" si="2521">SUBSTITUTE(SUBSTITUTE(SUBSTITUTE(SUBSTITUTE(SUBSTITUTE(LOWER(IF(LEFT(F72,3)="Box","",TRIM(F72))),"randomizer","")," ",""),"'","")," ",""),"-","")</f>
        <v>vassal</v>
      </c>
      <c r="G73" t="str">
        <f t="shared" ref="G73" ca="1" si="2522">SUBSTITUTE(SUBSTITUTE(SUBSTITUTE(SUBSTITUTE(SUBSTITUTE(LOWER(IF(LEFT(G72,3)="Box","",TRIM(G72))),"randomizer","")," ",""),"'","")," ",""),"-","")</f>
        <v>thief</v>
      </c>
      <c r="H73" t="str">
        <f t="shared" ref="H73" ca="1" si="2523">SUBSTITUTE(SUBSTITUTE(SUBSTITUTE(SUBSTITUTE(SUBSTITUTE(LOWER(IF(LEFT(H72,3)="Box","",TRIM(H72))),"randomizer","")," ",""),"'","")," ",""),"-","")</f>
        <v>bandit</v>
      </c>
      <c r="I73" t="str">
        <f t="shared" ref="I73" ca="1" si="2524">SUBSTITUTE(SUBSTITUTE(SUBSTITUTE(SUBSTITUTE(SUBSTITUTE(LOWER(IF(LEFT(I72,3)="Box","",TRIM(I72))),"randomizer","")," ",""),"'","")," ",""),"-","")</f>
        <v>laboratory</v>
      </c>
      <c r="J73" t="str">
        <f t="shared" ref="J73" ca="1" si="2525">SUBSTITUTE(SUBSTITUTE(SUBSTITUTE(SUBSTITUTE(SUBSTITUTE(LOWER(IF(LEFT(J72,3)="Box","",TRIM(J72))),"randomizer","")," ",""),"'","")," ",""),"-","")</f>
        <v>greathall</v>
      </c>
      <c r="K73" t="str">
        <f t="shared" ref="K73" ca="1" si="2526">SUBSTITUTE(SUBSTITUTE(SUBSTITUTE(SUBSTITUTE(SUBSTITUTE(LOWER(IF(LEFT(K72,3)="Box","",TRIM(K72))),"randomizer","")," ",""),"'","")," ",""),"-","")</f>
        <v>warehouse</v>
      </c>
      <c r="L73" t="str">
        <f t="shared" ref="L73" ca="1" si="2527">SUBSTITUTE(SUBSTITUTE(SUBSTITUTE(SUBSTITUTE(SUBSTITUTE(LOWER(IF(LEFT(L72,3)="Box","",TRIM(L72))),"randomizer","")," ",""),"'","")," ",""),"-","")</f>
        <v>sailor</v>
      </c>
      <c r="M73" t="str">
        <f t="shared" ref="M73" ca="1" si="2528">SUBSTITUTE(SUBSTITUTE(SUBSTITUTE(SUBSTITUTE(SUBSTITUTE(LOWER(IF(LEFT(M72,3)="Box","",TRIM(M72))),"randomizer","")," ",""),"'","")," ",""),"-","")</f>
        <v>tidepools</v>
      </c>
      <c r="N73" t="str">
        <f t="shared" ref="N73" ca="1" si="2529">SUBSTITUTE(SUBSTITUTE(SUBSTITUTE(SUBSTITUTE(SUBSTITUTE(LOWER(IF(LEFT(N72,3)="Box","",TRIM(N72))),"randomizer","")," ",""),"'","")," ",""),"-","")</f>
        <v>seawitch</v>
      </c>
      <c r="O73" t="str">
        <f t="shared" ref="O73" ca="1" si="2530">SUBSTITUTE(SUBSTITUTE(SUBSTITUTE(SUBSTITUTE(SUBSTITUTE(LOWER(IF(LEFT(O72,3)="Box","",TRIM(O72))),"randomizer","")," ",""),"'","")," ",""),"-","")</f>
        <v>vineyard</v>
      </c>
      <c r="P73" t="str">
        <f t="shared" ref="P73" ca="1" si="2531">SUBSTITUTE(SUBSTITUTE(SUBSTITUTE(SUBSTITUTE(SUBSTITUTE(LOWER(IF(LEFT(P72,3)="Box","",TRIM(P72))),"randomizer","")," ",""),"'","")," ",""),"-","")</f>
        <v>monument</v>
      </c>
      <c r="Q73" t="str">
        <f t="shared" ref="Q73" ca="1" si="2532">SUBSTITUTE(SUBSTITUTE(SUBSTITUTE(SUBSTITUTE(SUBSTITUTE(LOWER(IF(LEFT(Q72,3)="Box","",TRIM(Q72))),"randomizer","")," ",""),"'","")," ",""),"-","")</f>
        <v>guarddog</v>
      </c>
      <c r="R73" t="str">
        <f t="shared" ref="R73" ca="1" si="2533">SUBSTITUTE(SUBSTITUTE(SUBSTITUTE(SUBSTITUTE(SUBSTITUTE(LOWER(IF(LEFT(R72,3)="Box","",TRIM(R72))),"randomizer","")," ",""),"'","")," ",""),"-","")</f>
        <v>scheme</v>
      </c>
      <c r="S73" t="str">
        <f t="shared" ref="S73" ca="1" si="2534">SUBSTITUTE(SUBSTITUTE(SUBSTITUTE(SUBSTITUTE(SUBSTITUTE(LOWER(IF(LEFT(S72,3)="Box","",TRIM(S72))),"randomizer","")," ",""),"'","")," ",""),"-","")</f>
        <v>berserker</v>
      </c>
      <c r="T73" t="str">
        <f t="shared" ref="T73" ca="1" si="2535">SUBSTITUTE(SUBSTITUTE(SUBSTITUTE(SUBSTITUTE(SUBSTITUTE(LOWER(IF(LEFT(T72,3)="Box","",TRIM(T72))),"randomizer","")," ",""),"'","")," ",""),"-","")</f>
        <v>witchshut</v>
      </c>
      <c r="U73" t="str">
        <f t="shared" ref="U73" ca="1" si="2536">SUBSTITUTE(SUBSTITUTE(SUBSTITUTE(SUBSTITUTE(SUBSTITUTE(LOWER(IF(LEFT(U72,3)="Box","",TRIM(U72))),"randomizer","")," ",""),"'","")," ",""),"-","")</f>
        <v>graverobber</v>
      </c>
      <c r="V73" t="str">
        <f t="shared" ref="V73" ca="1" si="2537">SUBSTITUTE(SUBSTITUTE(SUBSTITUTE(SUBSTITUTE(SUBSTITUTE(LOWER(IF(LEFT(V72,3)="Box","",TRIM(V72))),"randomizer","")," ",""),"'","")," ",""),"-","")</f>
        <v>sirmartin</v>
      </c>
      <c r="W73" t="str">
        <f t="shared" ref="W73" ca="1" si="2538">SUBSTITUTE(SUBSTITUTE(SUBSTITUTE(SUBSTITUTE(SUBSTITUTE(LOWER(IF(LEFT(W72,3)="Box","",TRIM(W72))),"randomizer","")," ",""),"'","")," ",""),"-","")</f>
        <v>caravanguard</v>
      </c>
      <c r="X73" t="str">
        <f t="shared" ref="X73" ca="1" si="2539">SUBSTITUTE(SUBSTITUTE(SUBSTITUTE(SUBSTITUTE(SUBSTITUTE(LOWER(IF(LEFT(X72,3)="Box","",TRIM(X72))),"randomizer","")," ",""),"'","")," ",""),"-","")</f>
        <v>lostcity</v>
      </c>
      <c r="Y73" t="str">
        <f t="shared" ref="Y73" ca="1" si="2540">SUBSTITUTE(SUBSTITUTE(SUBSTITUTE(SUBSTITUTE(SUBSTITUTE(LOWER(IF(LEFT(Y72,3)="Box","",TRIM(Y72))),"randomizer","")," ",""),"'","")," ",""),"-","")</f>
        <v>castles</v>
      </c>
      <c r="Z73" t="str">
        <f t="shared" ref="Z73" ca="1" si="2541">SUBSTITUTE(SUBSTITUTE(SUBSTITUTE(SUBSTITUTE(SUBSTITUTE(LOWER(IF(LEFT(Z72,3)="Box","",TRIM(Z72))),"randomizer","")," ",""),"'","")," ",""),"-","")</f>
        <v>humblecastle</v>
      </c>
      <c r="AA73" t="str">
        <f t="shared" ref="AA73" ca="1" si="2542">SUBSTITUTE(SUBSTITUTE(SUBSTITUTE(SUBSTITUTE(SUBSTITUTE(LOWER(IF(LEFT(AA72,3)="Box","",TRIM(AA72))),"randomizer","")," ",""),"'","")," ",""),"-","")</f>
        <v>crumblingcastle</v>
      </c>
      <c r="AB73" t="str">
        <f t="shared" ref="AB73" ca="1" si="2543">SUBSTITUTE(SUBSTITUTE(SUBSTITUTE(SUBSTITUTE(SUBSTITUTE(LOWER(IF(LEFT(AB72,3)="Box","",TRIM(AB72))),"randomizer","")," ",""),"'","")," ",""),"-","")</f>
        <v>smallcastle</v>
      </c>
      <c r="AC73" t="str">
        <f t="shared" ref="AC73" ca="1" si="2544">SUBSTITUTE(SUBSTITUTE(SUBSTITUTE(SUBSTITUTE(SUBSTITUTE(LOWER(IF(LEFT(AC72,3)="Box","",TRIM(AC72))),"randomizer","")," ",""),"'","")," ",""),"-","")</f>
        <v>hauntedcastle</v>
      </c>
      <c r="AD73" t="str">
        <f t="shared" ref="AD73" ca="1" si="2545">SUBSTITUTE(SUBSTITUTE(SUBSTITUTE(SUBSTITUTE(SUBSTITUTE(LOWER(IF(LEFT(AD72,3)="Box","",TRIM(AD72))),"randomizer","")," ",""),"'","")," ",""),"-","")</f>
        <v>opulentcastle</v>
      </c>
      <c r="AE73" t="str">
        <f t="shared" ref="AE73" ca="1" si="2546">SUBSTITUTE(SUBSTITUTE(SUBSTITUTE(SUBSTITUTE(SUBSTITUTE(LOWER(IF(LEFT(AE72,3)="Box","",TRIM(AE72))),"randomizer","")," ",""),"'","")," ",""),"-","")</f>
        <v>sprawlingcastle</v>
      </c>
      <c r="AF73" t="str">
        <f t="shared" ref="AF73" ca="1" si="2547">SUBSTITUTE(SUBSTITUTE(SUBSTITUTE(SUBSTITUTE(SUBSTITUTE(LOWER(IF(LEFT(AF72,3)="Box","",TRIM(AF72))),"randomizer","")," ",""),"'","")," ",""),"-","")</f>
        <v>grandcastle</v>
      </c>
      <c r="AG73" t="str">
        <f t="shared" ref="AG73" ca="1" si="2548">SUBSTITUTE(SUBSTITUTE(SUBSTITUTE(SUBSTITUTE(SUBSTITUTE(LOWER(IF(LEFT(AG72,3)="Box","",TRIM(AG72))),"randomizer","")," ",""),"'","")," ",""),"-","")</f>
        <v>kingscastle</v>
      </c>
      <c r="AH73" t="str">
        <f t="shared" ref="AH73" ca="1" si="2549">SUBSTITUTE(SUBSTITUTE(SUBSTITUTE(SUBSTITUTE(SUBSTITUTE(LOWER(IF(LEFT(AH72,3)="Box","",TRIM(AH72))),"randomizer","")," ",""),"'","")," ",""),"-","")</f>
        <v>willowisp</v>
      </c>
      <c r="AI73" t="str">
        <f t="shared" ref="AI73" ca="1" si="2550">SUBSTITUTE(SUBSTITUTE(SUBSTITUTE(SUBSTITUTE(SUBSTITUTE(LOWER(IF(LEFT(AI72,3)="Box","",TRIM(AI72))),"randomizer","")," ",""),"'","")," ",""),"-","")</f>
        <v>actingtroupe</v>
      </c>
      <c r="AJ73" t="str">
        <f t="shared" ref="AJ73" ca="1" si="2551">SUBSTITUTE(SUBSTITUTE(SUBSTITUTE(SUBSTITUTE(SUBSTITUTE(LOWER(IF(LEFT(AJ72,3)="Box","",TRIM(AJ72))),"randomizer","")," ",""),"'","")," ",""),"-","")</f>
        <v>hideout</v>
      </c>
      <c r="AK73" t="str">
        <f t="shared" ref="AK73" ca="1" si="2552">SUBSTITUTE(SUBSTITUTE(SUBSTITUTE(SUBSTITUTE(SUBSTITUTE(LOWER(IF(LEFT(AK72,3)="Box","",TRIM(AK72))),"randomizer","")," ",""),"'","")," ",""),"-","")</f>
        <v>inventor</v>
      </c>
      <c r="AL73" t="str">
        <f t="shared" ref="AL73" ca="1" si="2553">SUBSTITUTE(SUBSTITUTE(SUBSTITUTE(SUBSTITUTE(SUBSTITUTE(LOWER(IF(LEFT(AL72,3)="Box","",TRIM(AL72))),"randomizer","")," ",""),"'","")," ",""),"-","")</f>
        <v>priest</v>
      </c>
      <c r="AM73" t="str">
        <f t="shared" ref="AM73" ca="1" si="2554">SUBSTITUTE(SUBSTITUTE(SUBSTITUTE(SUBSTITUTE(SUBSTITUTE(LOWER(IF(LEFT(AM72,3)="Box","",TRIM(AM72))),"randomizer","")," ",""),"'","")," ",""),"-","")</f>
        <v>research</v>
      </c>
      <c r="AN73" t="str">
        <f t="shared" ref="AN73" ca="1" si="2555">SUBSTITUTE(SUBSTITUTE(SUBSTITUTE(SUBSTITUTE(SUBSTITUTE(LOWER(IF(LEFT(AN72,3)="Box","",TRIM(AN72))),"randomizer","")," ",""),"'","")," ",""),"-","")</f>
        <v>recruiter</v>
      </c>
      <c r="AO73" t="str">
        <f t="shared" ref="AO73" ca="1" si="2556">SUBSTITUTE(SUBSTITUTE(SUBSTITUTE(SUBSTITUTE(SUBSTITUTE(LOWER(IF(LEFT(AO72,3)="Box","",TRIM(AO72))),"randomizer","")," ",""),"'","")," ",""),"-","")</f>
        <v>townsfolk</v>
      </c>
      <c r="AP73" t="str">
        <f t="shared" ref="AP73" ca="1" si="2557">SUBSTITUTE(SUBSTITUTE(SUBSTITUTE(SUBSTITUTE(SUBSTITUTE(LOWER(IF(LEFT(AP72,3)="Box","",TRIM(AP72))),"randomizer","")," ",""),"'","")," ",""),"-","")</f>
        <v>towncrier</v>
      </c>
      <c r="AQ73" t="str">
        <f t="shared" ref="AQ73" ca="1" si="2558">SUBSTITUTE(SUBSTITUTE(SUBSTITUTE(SUBSTITUTE(SUBSTITUTE(LOWER(IF(LEFT(AQ72,3)="Box","",TRIM(AQ72))),"randomizer","")," ",""),"'","")," ",""),"-","")</f>
        <v>blacksmith</v>
      </c>
      <c r="AR73" t="str">
        <f t="shared" ref="AR73" ca="1" si="2559">SUBSTITUTE(SUBSTITUTE(SUBSTITUTE(SUBSTITUTE(SUBSTITUTE(LOWER(IF(LEFT(AR72,3)="Box","",TRIM(AR72))),"randomizer","")," ",""),"'","")," ",""),"-","")</f>
        <v>miller</v>
      </c>
      <c r="AS73" t="str">
        <f t="shared" ref="AS73" ca="1" si="2560">SUBSTITUTE(SUBSTITUTE(SUBSTITUTE(SUBSTITUTE(SUBSTITUTE(LOWER(IF(LEFT(AS72,3)="Box","",TRIM(AS72))),"randomizer","")," ",""),"'","")," ",""),"-","")</f>
        <v>elder</v>
      </c>
      <c r="AT73" t="str">
        <f t="shared" ref="AT73" ca="1" si="2561">SUBSTITUTE(SUBSTITUTE(SUBSTITUTE(SUBSTITUTE(SUBSTITUTE(LOWER(IF(LEFT(AT72,3)="Box","",TRIM(AT72))),"randomizer","")," ",""),"'","")," ",""),"-","")</f>
        <v>merchantcamp</v>
      </c>
      <c r="AU73" t="str">
        <f t="shared" ref="AU73" ca="1" si="2562">SUBSTITUTE(SUBSTITUTE(SUBSTITUTE(SUBSTITUTE(SUBSTITUTE(LOWER(IF(LEFT(AU72,3)="Box","",TRIM(AU72))),"randomizer","")," ",""),"'","")," ",""),"-","")</f>
        <v>odysseys</v>
      </c>
      <c r="AV73" t="str">
        <f t="shared" ref="AV73" ca="1" si="2563">SUBSTITUTE(SUBSTITUTE(SUBSTITUTE(SUBSTITUTE(SUBSTITUTE(LOWER(IF(LEFT(AV72,3)="Box","",TRIM(AV72))),"randomizer","")," ",""),"'","")," ",""),"-","")</f>
        <v>oldmap</v>
      </c>
      <c r="AW73" t="str">
        <f t="shared" ref="AW73" ca="1" si="2564">SUBSTITUTE(SUBSTITUTE(SUBSTITUTE(SUBSTITUTE(SUBSTITUTE(LOWER(IF(LEFT(AW72,3)="Box","",TRIM(AW72))),"randomizer","")," ",""),"'","")," ",""),"-","")</f>
        <v>voyage</v>
      </c>
      <c r="AX73" t="str">
        <f t="shared" ref="AX73" ca="1" si="2565">SUBSTITUTE(SUBSTITUTE(SUBSTITUTE(SUBSTITUTE(SUBSTITUTE(LOWER(IF(LEFT(AX72,3)="Box","",TRIM(AX72))),"randomizer","")," ",""),"'","")," ",""),"-","")</f>
        <v>sunkentreasure</v>
      </c>
      <c r="AY73" t="str">
        <f t="shared" ref="AY73" ca="1" si="2566">SUBSTITUTE(SUBSTITUTE(SUBSTITUTE(SUBSTITUTE(SUBSTITUTE(LOWER(IF(LEFT(AY72,3)="Box","",TRIM(AY72))),"randomizer","")," ",""),"'","")," ",""),"-","")</f>
        <v>distantshore</v>
      </c>
      <c r="AZ73" t="str">
        <f t="shared" ref="AZ73" ca="1" si="2567">SUBSTITUTE(SUBSTITUTE(SUBSTITUTE(SUBSTITUTE(SUBSTITUTE(LOWER(IF(LEFT(AZ72,3)="Box","",TRIM(AZ72))),"randomizer","")," ",""),"'","")," ",""),"-","")</f>
        <v>courier</v>
      </c>
      <c r="BA73" t="str">
        <f t="shared" ref="BA73" ca="1" si="2568">SUBSTITUTE(SUBSTITUTE(SUBSTITUTE(SUBSTITUTE(SUBSTITUTE(LOWER(IF(LEFT(BA72,3)="Box","",TRIM(BA72))),"randomizer","")," ",""),"'","")," ",""),"-","")</f>
        <v>innkeeper</v>
      </c>
      <c r="BB73" t="str">
        <f t="shared" ref="BB73" ca="1" si="2569">SUBSTITUTE(SUBSTITUTE(SUBSTITUTE(SUBSTITUTE(SUBSTITUTE(LOWER(IF(LEFT(BB72,3)="Box","",TRIM(BB72))),"randomizer","")," ",""),"'","")," ",""),"-","")</f>
        <v>town</v>
      </c>
      <c r="BC73" t="str">
        <f t="shared" ref="BC73" ca="1" si="2570">SUBSTITUTE(SUBSTITUTE(SUBSTITUTE(SUBSTITUTE(SUBSTITUTE(LOWER(IF(LEFT(BC72,3)="Box","",TRIM(BC72))),"randomizer","")," ",""),"'","")," ",""),"-","")</f>
        <v>barbarian</v>
      </c>
      <c r="BD73" t="str">
        <f t="shared" ref="BD73" ca="1" si="2571">SUBSTITUTE(SUBSTITUTE(SUBSTITUTE(SUBSTITUTE(SUBSTITUTE(LOWER(IF(LEFT(BD72,3)="Box","",TRIM(BD72))),"randomizer","")," ",""),"'","")," ",""),"-","")</f>
        <v>hunter</v>
      </c>
      <c r="BE73" t="str">
        <f t="shared" ref="BE73" ca="1" si="2572">SUBSTITUTE(SUBSTITUTE(SUBSTITUTE(SUBSTITUTE(SUBSTITUTE(LOWER(IF(LEFT(BE72,3)="Box","",TRIM(BE72))),"randomizer","")," ",""),"'","")," ",""),"-","")</f>
        <v>church</v>
      </c>
      <c r="BF73" t="str">
        <f t="shared" ref="BF73" ca="1" si="2573">SUBSTITUTE(SUBSTITUTE(SUBSTITUTE(SUBSTITUTE(SUBSTITUTE(LOWER(IF(LEFT(BF72,3)="Box","",TRIM(BF72))),"randomizer","")," ",""),"'","")," ",""),"-","")</f>
        <v>captain</v>
      </c>
      <c r="BG73" t="str">
        <f t="shared" ref="BG73" ca="1" si="2574">SUBSTITUTE(SUBSTITUTE(SUBSTITUTE(SUBSTITUTE(SUBSTITUTE(LOWER(IF(LEFT(BG72,3)="Box","",TRIM(BG72))),"randomizer","")," ",""),"'","")," ",""),"-","")</f>
        <v>travellingfair</v>
      </c>
      <c r="BH73" t="str">
        <f t="shared" ref="BH73" ca="1" si="2575">SUBSTITUTE(SUBSTITUTE(SUBSTITUTE(SUBSTITUTE(SUBSTITUTE(LOWER(IF(LEFT(BH72,3)="Box","",TRIM(BH72))),"randomizer","")," ",""),"'","")," ",""),"-","")</f>
        <v>seaway</v>
      </c>
      <c r="BI73" t="str">
        <f t="shared" ref="BI73" ca="1" si="2576">SUBSTITUTE(SUBSTITUTE(SUBSTITUTE(SUBSTITUTE(SUBSTITUTE(LOWER(IF(LEFT(BI72,3)="Box","",TRIM(BI72))),"randomizer","")," ",""),"'","")," ",""),"-","")</f>
        <v>banditfort</v>
      </c>
      <c r="BJ73" t="str">
        <f t="shared" ref="BJ73" ca="1" si="2577">SUBSTITUTE(SUBSTITUTE(SUBSTITUTE(SUBSTITUTE(SUBSTITUTE(LOWER(IF(LEFT(BJ72,3)="Box","",TRIM(BJ72))),"randomizer","")," ",""),"'","")," ",""),"-","")</f>
        <v>labyrinth</v>
      </c>
      <c r="BK73" t="str">
        <f t="shared" ref="BK73" ca="1" si="2578">SUBSTITUTE(SUBSTITUTE(SUBSTITUTE(SUBSTITUTE(SUBSTITUTE(LOWER(IF(LEFT(BK72,3)="Box","",TRIM(BK72))),"randomizer","")," ",""),"'","")," ",""),"-","")</f>
        <v>museum</v>
      </c>
      <c r="BL73" t="str">
        <f t="shared" ref="BL73" ca="1" si="2579">SUBSTITUTE(SUBSTITUTE(SUBSTITUTE(SUBSTITUTE(SUBSTITUTE(LOWER(IF(LEFT(BL72,3)="Box","",TRIM(BL72))),"randomizer","")," ",""),"'","")," ",""),"-","")</f>
        <v>plague</v>
      </c>
      <c r="BM73" t="str">
        <f t="shared" ref="BM73" ca="1" si="2580">SUBSTITUTE(SUBSTITUTE(SUBSTITUTE(SUBSTITUTE(SUBSTITUTE(LOWER(IF(LEFT(BM72,3)="Box","",TRIM(BM72))),"randomizer","")," ",""),"'","")," ",""),"-","")</f>
        <v>theearthsgift</v>
      </c>
      <c r="BN73" t="str">
        <f t="shared" ref="BN73" ca="1" si="2581">SUBSTITUTE(SUBSTITUTE(SUBSTITUTE(SUBSTITUTE(SUBSTITUTE(LOWER(IF(LEFT(BN72,3)="Box","",TRIM(BN72))),"randomizer","")," ",""),"'","")," ",""),"-","")</f>
        <v>thefieldsgift</v>
      </c>
      <c r="BO73" t="str">
        <f t="shared" ref="BO73" ca="1" si="2582">SUBSTITUTE(SUBSTITUTE(SUBSTITUTE(SUBSTITUTE(SUBSTITUTE(LOWER(IF(LEFT(BO72,3)="Box","",TRIM(BO72))),"randomizer","")," ",""),"'","")," ",""),"-","")</f>
        <v>theflamesgift</v>
      </c>
      <c r="BP73" t="str">
        <f t="shared" ref="BP73" ca="1" si="2583">SUBSTITUTE(SUBSTITUTE(SUBSTITUTE(SUBSTITUTE(SUBSTITUTE(LOWER(IF(LEFT(BP72,3)="Box","",TRIM(BP72))),"randomizer","")," ",""),"'","")," ",""),"-","")</f>
        <v>theforestsgift</v>
      </c>
      <c r="BQ73" t="str">
        <f t="shared" ref="BQ73" ca="1" si="2584">SUBSTITUTE(SUBSTITUTE(SUBSTITUTE(SUBSTITUTE(SUBSTITUTE(LOWER(IF(LEFT(BQ72,3)="Box","",TRIM(BQ72))),"randomizer","")," ",""),"'","")," ",""),"-","")</f>
        <v>themoonsgift</v>
      </c>
      <c r="BR73" t="str">
        <f t="shared" ref="BR73" ca="1" si="2585">SUBSTITUTE(SUBSTITUTE(SUBSTITUTE(SUBSTITUTE(SUBSTITUTE(LOWER(IF(LEFT(BR72,3)="Box","",TRIM(BR72))),"randomizer","")," ",""),"'","")," ",""),"-","")</f>
        <v>themountainsgift</v>
      </c>
      <c r="BS73" t="str">
        <f t="shared" ref="BS73" ca="1" si="2586">SUBSTITUTE(SUBSTITUTE(SUBSTITUTE(SUBSTITUTE(SUBSTITUTE(LOWER(IF(LEFT(BS72,3)="Box","",TRIM(BS72))),"randomizer","")," ",""),"'","")," ",""),"-","")</f>
        <v>theriversgift</v>
      </c>
      <c r="BT73" t="str">
        <f t="shared" ref="BT73" ca="1" si="2587">SUBSTITUTE(SUBSTITUTE(SUBSTITUTE(SUBSTITUTE(SUBSTITUTE(LOWER(IF(LEFT(BT72,3)="Box","",TRIM(BT72))),"randomizer","")," ",""),"'","")," ",""),"-","")</f>
        <v>theseasgift</v>
      </c>
      <c r="BU73" t="str">
        <f t="shared" ref="BU73" ca="1" si="2588">SUBSTITUTE(SUBSTITUTE(SUBSTITUTE(SUBSTITUTE(SUBSTITUTE(LOWER(IF(LEFT(BU72,3)="Box","",TRIM(BU72))),"randomizer","")," ",""),"'","")," ",""),"-","")</f>
        <v>theskysgift</v>
      </c>
      <c r="BV73" t="str">
        <f t="shared" ref="BV73" ca="1" si="2589">SUBSTITUTE(SUBSTITUTE(SUBSTITUTE(SUBSTITUTE(SUBSTITUTE(LOWER(IF(LEFT(BV72,3)="Box","",TRIM(BV72))),"randomizer","")," ",""),"'","")," ",""),"-","")</f>
        <v>thesunsgift</v>
      </c>
      <c r="BW73" t="str">
        <f t="shared" ref="BW73" ca="1" si="2590">SUBSTITUTE(SUBSTITUTE(SUBSTITUTE(SUBSTITUTE(SUBSTITUTE(LOWER(IF(LEFT(BW72,3)="Box","",TRIM(BW72))),"randomizer","")," ",""),"'","")," ",""),"-","")</f>
        <v>theswampsgift</v>
      </c>
      <c r="BX73" t="str">
        <f t="shared" ref="BX73" ca="1" si="2591">SUBSTITUTE(SUBSTITUTE(SUBSTITUTE(SUBSTITUTE(SUBSTITUTE(LOWER(IF(LEFT(BX72,3)="Box","",TRIM(BX72))),"randomizer","")," ",""),"'","")," ",""),"-","")</f>
        <v>thewindsgift</v>
      </c>
      <c r="BY73" t="str">
        <f t="shared" ref="BY73" ca="1" si="2592">SUBSTITUTE(SUBSTITUTE(SUBSTITUTE(SUBSTITUTE(SUBSTITUTE(LOWER(IF(LEFT(BY72,3)="Box","",TRIM(BY72))),"randomizer","")," ",""),"'","")," ",""),"-","")</f>
        <v>war</v>
      </c>
      <c r="BZ73" t="str">
        <f t="shared" ref="BZ73" ca="1" si="2593">SUBSTITUTE(SUBSTITUTE(SUBSTITUTE(SUBSTITUTE(SUBSTITUTE(LOWER(IF(LEFT(BZ72,3)="Box","",TRIM(BZ72))),"randomizer","")," ",""),"'","")," ",""),"-","")</f>
        <v/>
      </c>
    </row>
    <row r="74" spans="3:78" x14ac:dyDescent="0.25">
      <c r="C74">
        <f t="shared" si="2297"/>
        <v>1</v>
      </c>
      <c r="E74" t="str">
        <f ca="1">OFFSET($G$179,SUM(C$2:C74)-1,0)</f>
        <v>Kelli Stakenas</v>
      </c>
      <c r="F74" t="str">
        <f ca="1">IF(OFFSET($G$179,SUM($C$2:$C74)-1,COLUMNS($E74:F74)+1)=0,"",OFFSET($G$179,SUM($C$2:$C74)-1,COLUMNS($E74:F74)+1))</f>
        <v>Candlestick Maker</v>
      </c>
      <c r="G74" t="str">
        <f ca="1">IF(OFFSET($G$179,SUM($C$2:$C74)-1,COLUMNS($E74:G74)+1)=0,"",OFFSET($G$179,SUM($C$2:$C74)-1,COLUMNS($E74:G74)+1))</f>
        <v xml:space="preserve"> Masterpiece</v>
      </c>
      <c r="H74" t="str">
        <f ca="1">IF(OFFSET($G$179,SUM($C$2:$C74)-1,COLUMNS($E74:H74)+1)=0,"",OFFSET($G$179,SUM($C$2:$C74)-1,COLUMNS($E74:H74)+1))</f>
        <v xml:space="preserve"> Royal Carriage</v>
      </c>
      <c r="I74" t="str">
        <f ca="1">IF(OFFSET($G$179,SUM($C$2:$C74)-1,COLUMNS($E74:I74)+1)=0,"",OFFSET($G$179,SUM($C$2:$C74)-1,COLUMNS($E74:I74)+1))</f>
        <v xml:space="preserve"> Gladiator</v>
      </c>
      <c r="J74" t="str">
        <f ca="1">IF(OFFSET($G$179,SUM($C$2:$C74)-1,COLUMNS($E74:J74)+1)=0,"",OFFSET($G$179,SUM($C$2:$C74)-1,COLUMNS($E74:J74)+1))</f>
        <v xml:space="preserve"> Fortune</v>
      </c>
      <c r="K74" t="str">
        <f ca="1">IF(OFFSET($G$179,SUM($C$2:$C74)-1,COLUMNS($E74:K74)+1)=0,"",OFFSET($G$179,SUM($C$2:$C74)-1,COLUMNS($E74:K74)+1))</f>
        <v/>
      </c>
      <c r="L74" t="str">
        <f ca="1">IF(OFFSET($G$179,SUM($C$2:$C74)-1,COLUMNS($E74:L74)+1)=0,"",OFFSET($G$179,SUM($C$2:$C74)-1,COLUMNS($E74:L74)+1))</f>
        <v/>
      </c>
      <c r="M74" t="str">
        <f ca="1">IF(OFFSET($G$179,SUM($C$2:$C74)-1,COLUMNS($E74:M74)+1)=0,"",OFFSET($G$179,SUM($C$2:$C74)-1,COLUMNS($E74:M74)+1))</f>
        <v/>
      </c>
      <c r="N74" t="str">
        <f ca="1">IF(OFFSET($G$179,SUM($C$2:$C74)-1,COLUMNS($E74:N74)+1)=0,"",OFFSET($G$179,SUM($C$2:$C74)-1,COLUMNS($E74:N74)+1))</f>
        <v/>
      </c>
      <c r="O74" t="str">
        <f ca="1">IF(OFFSET($G$179,SUM($C$2:$C74)-1,COLUMNS($E74:O74)+1)=0,"",OFFSET($G$179,SUM($C$2:$C74)-1,COLUMNS($E74:O74)+1))</f>
        <v/>
      </c>
      <c r="P74" t="str">
        <f ca="1">IF(OFFSET($G$179,SUM($C$2:$C74)-1,COLUMNS($E74:P74)+1)=0,"",OFFSET($G$179,SUM($C$2:$C74)-1,COLUMNS($E74:P74)+1))</f>
        <v/>
      </c>
      <c r="Q74" t="str">
        <f ca="1">IF(OFFSET($G$179,SUM($C$2:$C74)-1,COLUMNS($E74:Q74)+1)=0,"",OFFSET($G$179,SUM($C$2:$C74)-1,COLUMNS($E74:Q74)+1))</f>
        <v/>
      </c>
      <c r="R74" t="str">
        <f ca="1">IF(OFFSET($G$179,SUM($C$2:$C74)-1,COLUMNS($E74:R74)+1)=0,"",OFFSET($G$179,SUM($C$2:$C74)-1,COLUMNS($E74:R74)+1))</f>
        <v/>
      </c>
      <c r="S74" t="str">
        <f ca="1">IF(OFFSET($G$179,SUM($C$2:$C74)-1,COLUMNS($E74:S74)+1)=0,"",OFFSET($G$179,SUM($C$2:$C74)-1,COLUMNS($E74:S74)+1))</f>
        <v/>
      </c>
      <c r="T74" t="str">
        <f ca="1">IF(OFFSET($G$179,SUM($C$2:$C74)-1,COLUMNS($E74:T74)+1)=0,"",OFFSET($G$179,SUM($C$2:$C74)-1,COLUMNS($E74:T74)+1))</f>
        <v/>
      </c>
      <c r="U74" t="str">
        <f ca="1">IF(OFFSET($G$179,SUM($C$2:$C74)-1,COLUMNS($E74:U74)+1)=0,"",OFFSET($G$179,SUM($C$2:$C74)-1,COLUMNS($E74:U74)+1))</f>
        <v/>
      </c>
      <c r="V74" t="str">
        <f ca="1">IF(OFFSET($G$179,SUM($C$2:$C74)-1,COLUMNS($E74:V74)+1)=0,"",OFFSET($G$179,SUM($C$2:$C74)-1,COLUMNS($E74:V74)+1))</f>
        <v/>
      </c>
      <c r="W74" t="str">
        <f ca="1">IF(OFFSET($G$179,SUM($C$2:$C74)-1,COLUMNS($E74:W74)+1)=0,"",OFFSET($G$179,SUM($C$2:$C74)-1,COLUMNS($E74:W74)+1))</f>
        <v/>
      </c>
      <c r="X74" t="str">
        <f ca="1">IF(OFFSET($G$179,SUM($C$2:$C74)-1,COLUMNS($E74:X74)+1)=0,"",OFFSET($G$179,SUM($C$2:$C74)-1,COLUMNS($E74:X74)+1))</f>
        <v/>
      </c>
      <c r="Y74" t="str">
        <f ca="1">IF(OFFSET($G$179,SUM($C$2:$C74)-1,COLUMNS($E74:Y74)+1)=0,"",OFFSET($G$179,SUM($C$2:$C74)-1,COLUMNS($E74:Y74)+1))</f>
        <v/>
      </c>
      <c r="Z74" t="str">
        <f ca="1">IF(OFFSET($G$179,SUM($C$2:$C74)-1,COLUMNS($E74:Z74)+1)=0,"",OFFSET($G$179,SUM($C$2:$C74)-1,COLUMNS($E74:Z74)+1))</f>
        <v/>
      </c>
      <c r="AA74" t="str">
        <f ca="1">IF(OFFSET($G$179,SUM($C$2:$C74)-1,COLUMNS($E74:AA74)+1)=0,"",OFFSET($G$179,SUM($C$2:$C74)-1,COLUMNS($E74:AA74)+1))</f>
        <v/>
      </c>
      <c r="AB74" t="str">
        <f ca="1">IF(OFFSET($G$179,SUM($C$2:$C74)-1,COLUMNS($E74:AB74)+1)=0,"",OFFSET($G$179,SUM($C$2:$C74)-1,COLUMNS($E74:AB74)+1))</f>
        <v/>
      </c>
      <c r="AC74" t="str">
        <f ca="1">IF(OFFSET($G$179,SUM($C$2:$C74)-1,COLUMNS($E74:AC74)+1)=0,"",OFFSET($G$179,SUM($C$2:$C74)-1,COLUMNS($E74:AC74)+1))</f>
        <v/>
      </c>
      <c r="AD74" t="str">
        <f ca="1">IF(OFFSET($G$179,SUM($C$2:$C74)-1,COLUMNS($E74:AD74)+1)=0,"",OFFSET($G$179,SUM($C$2:$C74)-1,COLUMNS($E74:AD74)+1))</f>
        <v/>
      </c>
      <c r="AE74" t="str">
        <f ca="1">IF(OFFSET($G$179,SUM($C$2:$C74)-1,COLUMNS($E74:AE74)+1)=0,"",OFFSET($G$179,SUM($C$2:$C74)-1,COLUMNS($E74:AE74)+1))</f>
        <v/>
      </c>
      <c r="AF74" t="str">
        <f ca="1">IF(OFFSET($G$179,SUM($C$2:$C74)-1,COLUMNS($E74:AF74)+1)=0,"",OFFSET($G$179,SUM($C$2:$C74)-1,COLUMNS($E74:AF74)+1))</f>
        <v/>
      </c>
      <c r="AG74" t="str">
        <f ca="1">IF(OFFSET($G$179,SUM($C$2:$C74)-1,COLUMNS($E74:AG74)+1)=0,"",OFFSET($G$179,SUM($C$2:$C74)-1,COLUMNS($E74:AG74)+1))</f>
        <v/>
      </c>
      <c r="AH74" t="str">
        <f ca="1">IF(OFFSET($G$179,SUM($C$2:$C74)-1,COLUMNS($E74:AH74)+1)=0,"",OFFSET($G$179,SUM($C$2:$C74)-1,COLUMNS($E74:AH74)+1))</f>
        <v/>
      </c>
      <c r="AI74" t="str">
        <f ca="1">IF(OFFSET($G$179,SUM($C$2:$C74)-1,COLUMNS($E74:AI74)+1)=0,"",OFFSET($G$179,SUM($C$2:$C74)-1,COLUMNS($E74:AI74)+1))</f>
        <v/>
      </c>
      <c r="AJ74" t="str">
        <f ca="1">IF(OFFSET($G$179,SUM($C$2:$C74)-1,COLUMNS($E74:AJ74)+1)=0,"",OFFSET($G$179,SUM($C$2:$C74)-1,COLUMNS($E74:AJ74)+1))</f>
        <v/>
      </c>
      <c r="AK74" t="str">
        <f ca="1">IF(OFFSET($G$179,SUM($C$2:$C74)-1,COLUMNS($E74:AK74)+1)=0,"",OFFSET($G$179,SUM($C$2:$C74)-1,COLUMNS($E74:AK74)+1))</f>
        <v/>
      </c>
      <c r="AL74" t="str">
        <f ca="1">IF(OFFSET($G$179,SUM($C$2:$C74)-1,COLUMNS($E74:AL74)+1)=0,"",OFFSET($G$179,SUM($C$2:$C74)-1,COLUMNS($E74:AL74)+1))</f>
        <v/>
      </c>
      <c r="AM74" t="str">
        <f ca="1">IF(OFFSET($G$179,SUM($C$2:$C74)-1,COLUMNS($E74:AM74)+1)=0,"",OFFSET($G$179,SUM($C$2:$C74)-1,COLUMNS($E74:AM74)+1))</f>
        <v/>
      </c>
      <c r="AN74" t="str">
        <f ca="1">IF(OFFSET($G$179,SUM($C$2:$C74)-1,COLUMNS($E74:AN74)+1)=0,"",OFFSET($G$179,SUM($C$2:$C74)-1,COLUMNS($E74:AN74)+1))</f>
        <v/>
      </c>
      <c r="AO74" t="str">
        <f ca="1">IF(OFFSET($G$179,SUM($C$2:$C74)-1,COLUMNS($E74:AO74)+1)=0,"",OFFSET($G$179,SUM($C$2:$C74)-1,COLUMNS($E74:AO74)+1))</f>
        <v/>
      </c>
      <c r="AP74" t="str">
        <f ca="1">IF(OFFSET($G$179,SUM($C$2:$C74)-1,COLUMNS($E74:AP74)+1)=0,"",OFFSET($G$179,SUM($C$2:$C74)-1,COLUMNS($E74:AP74)+1))</f>
        <v/>
      </c>
      <c r="AQ74" t="str">
        <f ca="1">IF(OFFSET($G$179,SUM($C$2:$C74)-1,COLUMNS($E74:AQ74)+1)=0,"",OFFSET($G$179,SUM($C$2:$C74)-1,COLUMNS($E74:AQ74)+1))</f>
        <v/>
      </c>
      <c r="AR74" t="str">
        <f ca="1">IF(OFFSET($G$179,SUM($C$2:$C74)-1,COLUMNS($E74:AR74)+1)=0,"",OFFSET($G$179,SUM($C$2:$C74)-1,COLUMNS($E74:AR74)+1))</f>
        <v/>
      </c>
      <c r="AS74" t="str">
        <f ca="1">IF(OFFSET($G$179,SUM($C$2:$C74)-1,COLUMNS($E74:AS74)+1)=0,"",OFFSET($G$179,SUM($C$2:$C74)-1,COLUMNS($E74:AS74)+1))</f>
        <v/>
      </c>
      <c r="AT74" t="str">
        <f ca="1">IF(OFFSET($G$179,SUM($C$2:$C74)-1,COLUMNS($E74:AT74)+1)=0,"",OFFSET($G$179,SUM($C$2:$C74)-1,COLUMNS($E74:AT74)+1))</f>
        <v/>
      </c>
      <c r="AU74" t="str">
        <f ca="1">IF(OFFSET($G$179,SUM($C$2:$C74)-1,COLUMNS($E74:AU74)+1)=0,"",OFFSET($G$179,SUM($C$2:$C74)-1,COLUMNS($E74:AU74)+1))</f>
        <v/>
      </c>
      <c r="AV74" t="str">
        <f ca="1">IF(OFFSET($G$179,SUM($C$2:$C74)-1,COLUMNS($E74:AV74)+1)=0,"",OFFSET($G$179,SUM($C$2:$C74)-1,COLUMNS($E74:AV74)+1))</f>
        <v/>
      </c>
      <c r="AW74" t="str">
        <f ca="1">IF(OFFSET($G$179,SUM($C$2:$C74)-1,COLUMNS($E74:AW74)+1)=0,"",OFFSET($G$179,SUM($C$2:$C74)-1,COLUMNS($E74:AW74)+1))</f>
        <v/>
      </c>
      <c r="AX74" t="str">
        <f ca="1">IF(OFFSET($G$179,SUM($C$2:$C74)-1,COLUMNS($E74:AX74)+1)=0,"",OFFSET($G$179,SUM($C$2:$C74)-1,COLUMNS($E74:AX74)+1))</f>
        <v/>
      </c>
      <c r="AY74" t="str">
        <f ca="1">IF(OFFSET($G$179,SUM($C$2:$C74)-1,COLUMNS($E74:AY74)+1)=0,"",OFFSET($G$179,SUM($C$2:$C74)-1,COLUMNS($E74:AY74)+1))</f>
        <v/>
      </c>
      <c r="AZ74" t="str">
        <f ca="1">IF(OFFSET($G$179,SUM($C$2:$C74)-1,COLUMNS($E74:AZ74)+1)=0,"",OFFSET($G$179,SUM($C$2:$C74)-1,COLUMNS($E74:AZ74)+1))</f>
        <v/>
      </c>
      <c r="BA74" t="str">
        <f ca="1">IF(OFFSET($G$179,SUM($C$2:$C74)-1,COLUMNS($E74:BA74)+1)=0,"",OFFSET($G$179,SUM($C$2:$C74)-1,COLUMNS($E74:BA74)+1))</f>
        <v/>
      </c>
      <c r="BB74" t="str">
        <f ca="1">IF(OFFSET($G$179,SUM($C$2:$C74)-1,COLUMNS($E74:BB74)+1)=0,"",OFFSET($G$179,SUM($C$2:$C74)-1,COLUMNS($E74:BB74)+1))</f>
        <v/>
      </c>
      <c r="BC74" t="str">
        <f ca="1">IF(OFFSET($G$179,SUM($C$2:$C74)-1,COLUMNS($E74:BC74)+1)=0,"",OFFSET($G$179,SUM($C$2:$C74)-1,COLUMNS($E74:BC74)+1))</f>
        <v/>
      </c>
      <c r="BD74" t="str">
        <f ca="1">IF(OFFSET($G$179,SUM($C$2:$C74)-1,COLUMNS($E74:BD74)+1)=0,"",OFFSET($G$179,SUM($C$2:$C74)-1,COLUMNS($E74:BD74)+1))</f>
        <v/>
      </c>
      <c r="BE74" t="str">
        <f ca="1">IF(OFFSET($G$179,SUM($C$2:$C74)-1,COLUMNS($E74:BE74)+1)=0,"",OFFSET($G$179,SUM($C$2:$C74)-1,COLUMNS($E74:BE74)+1))</f>
        <v/>
      </c>
      <c r="BF74" t="str">
        <f ca="1">IF(OFFSET($G$179,SUM($C$2:$C74)-1,COLUMNS($E74:BF74)+1)=0,"",OFFSET($G$179,SUM($C$2:$C74)-1,COLUMNS($E74:BF74)+1))</f>
        <v/>
      </c>
      <c r="BG74" t="str">
        <f ca="1">IF(OFFSET($G$179,SUM($C$2:$C74)-1,COLUMNS($E74:BG74)+1)=0,"",OFFSET($G$179,SUM($C$2:$C74)-1,COLUMNS($E74:BG74)+1))</f>
        <v/>
      </c>
      <c r="BH74" t="str">
        <f ca="1">IF(OFFSET($G$179,SUM($C$2:$C74)-1,COLUMNS($E74:BH74)+1)=0,"",OFFSET($G$179,SUM($C$2:$C74)-1,COLUMNS($E74:BH74)+1))</f>
        <v/>
      </c>
      <c r="BI74" t="str">
        <f ca="1">IF(OFFSET($G$179,SUM($C$2:$C74)-1,COLUMNS($E74:BI74)+1)=0,"",OFFSET($G$179,SUM($C$2:$C74)-1,COLUMNS($E74:BI74)+1))</f>
        <v/>
      </c>
      <c r="BJ74" t="str">
        <f ca="1">IF(OFFSET($G$179,SUM($C$2:$C74)-1,COLUMNS($E74:BJ74)+1)=0,"",OFFSET($G$179,SUM($C$2:$C74)-1,COLUMNS($E74:BJ74)+1))</f>
        <v/>
      </c>
      <c r="BK74" t="str">
        <f ca="1">IF(OFFSET($G$179,SUM($C$2:$C74)-1,COLUMNS($E74:BK74)+1)=0,"",OFFSET($G$179,SUM($C$2:$C74)-1,COLUMNS($E74:BK74)+1))</f>
        <v/>
      </c>
      <c r="BL74" t="str">
        <f ca="1">IF(OFFSET($G$179,SUM($C$2:$C74)-1,COLUMNS($E74:BL74)+1)=0,"",OFFSET($G$179,SUM($C$2:$C74)-1,COLUMNS($E74:BL74)+1))</f>
        <v/>
      </c>
      <c r="BM74" t="str">
        <f ca="1">IF(OFFSET($G$179,SUM($C$2:$C74)-1,COLUMNS($E74:BM74)+1)=0,"",OFFSET($G$179,SUM($C$2:$C74)-1,COLUMNS($E74:BM74)+1))</f>
        <v/>
      </c>
      <c r="BN74" t="str">
        <f ca="1">IF(OFFSET($G$179,SUM($C$2:$C74)-1,COLUMNS($E74:BN74)+1)=0,"",OFFSET($G$179,SUM($C$2:$C74)-1,COLUMNS($E74:BN74)+1))</f>
        <v/>
      </c>
      <c r="BO74" t="str">
        <f ca="1">IF(OFFSET($G$179,SUM($C$2:$C74)-1,COLUMNS($E74:BO74)+1)=0,"",OFFSET($G$179,SUM($C$2:$C74)-1,COLUMNS($E74:BO74)+1))</f>
        <v/>
      </c>
      <c r="BP74" t="str">
        <f ca="1">IF(OFFSET($G$179,SUM($C$2:$C74)-1,COLUMNS($E74:BP74)+1)=0,"",OFFSET($G$179,SUM($C$2:$C74)-1,COLUMNS($E74:BP74)+1))</f>
        <v/>
      </c>
      <c r="BQ74" t="str">
        <f ca="1">IF(OFFSET($G$179,SUM($C$2:$C74)-1,COLUMNS($E74:BQ74)+1)=0,"",OFFSET($G$179,SUM($C$2:$C74)-1,COLUMNS($E74:BQ74)+1))</f>
        <v/>
      </c>
      <c r="BR74" t="str">
        <f ca="1">IF(OFFSET($G$179,SUM($C$2:$C74)-1,COLUMNS($E74:BR74)+1)=0,"",OFFSET($G$179,SUM($C$2:$C74)-1,COLUMNS($E74:BR74)+1))</f>
        <v/>
      </c>
      <c r="BS74" t="str">
        <f ca="1">IF(OFFSET($G$179,SUM($C$2:$C74)-1,COLUMNS($E74:BS74)+1)=0,"",OFFSET($G$179,SUM($C$2:$C74)-1,COLUMNS($E74:BS74)+1))</f>
        <v/>
      </c>
      <c r="BT74" t="str">
        <f ca="1">IF(OFFSET($G$179,SUM($C$2:$C74)-1,COLUMNS($E74:BT74)+1)=0,"",OFFSET($G$179,SUM($C$2:$C74)-1,COLUMNS($E74:BT74)+1))</f>
        <v/>
      </c>
      <c r="BU74" t="str">
        <f ca="1">IF(OFFSET($G$179,SUM($C$2:$C74)-1,COLUMNS($E74:BU74)+1)=0,"",OFFSET($G$179,SUM($C$2:$C74)-1,COLUMNS($E74:BU74)+1))</f>
        <v/>
      </c>
      <c r="BV74" t="str">
        <f ca="1">IF(OFFSET($G$179,SUM($C$2:$C74)-1,COLUMNS($E74:BV74)+1)=0,"",OFFSET($G$179,SUM($C$2:$C74)-1,COLUMNS($E74:BV74)+1))</f>
        <v/>
      </c>
      <c r="BW74" t="str">
        <f ca="1">IF(OFFSET($G$179,SUM($C$2:$C74)-1,COLUMNS($E74:BW74)+1)=0,"",OFFSET($G$179,SUM($C$2:$C74)-1,COLUMNS($E74:BW74)+1))</f>
        <v/>
      </c>
      <c r="BX74" t="str">
        <f ca="1">IF(OFFSET($G$179,SUM($C$2:$C74)-1,COLUMNS($E74:BX74)+1)=0,"",OFFSET($G$179,SUM($C$2:$C74)-1,COLUMNS($E74:BX74)+1))</f>
        <v/>
      </c>
      <c r="BY74" t="str">
        <f ca="1">IF(OFFSET($G$179,SUM($C$2:$C74)-1,COLUMNS($E74:BY74)+1)=0,"",OFFSET($G$179,SUM($C$2:$C74)-1,COLUMNS($E74:BY74)+1))</f>
        <v/>
      </c>
      <c r="BZ74" t="str">
        <f ca="1">IF(OFFSET($G$179,SUM($C$2:$C74)-1,COLUMNS($E74:BZ74)+1)=0,"",OFFSET($G$179,SUM($C$2:$C74)-1,COLUMNS($E74:BZ74)+1))</f>
        <v/>
      </c>
    </row>
    <row r="75" spans="3:78" x14ac:dyDescent="0.25">
      <c r="C75">
        <f t="shared" si="0"/>
        <v>0</v>
      </c>
      <c r="E75" t="str">
        <f t="shared" ref="E75" ca="1" si="2594">E74</f>
        <v>Kelli Stakenas</v>
      </c>
      <c r="F75" t="str">
        <f t="shared" ref="F75" ca="1" si="2595">SUBSTITUTE(SUBSTITUTE(SUBSTITUTE(SUBSTITUTE(SUBSTITUTE(LOWER(IF(LEFT(F74,3)="Box","",TRIM(F74))),"randomizer","")," ",""),"'","")," ",""),"-","")</f>
        <v>candlestickmaker</v>
      </c>
      <c r="G75" t="str">
        <f t="shared" ref="G75" ca="1" si="2596">SUBSTITUTE(SUBSTITUTE(SUBSTITUTE(SUBSTITUTE(SUBSTITUTE(LOWER(IF(LEFT(G74,3)="Box","",TRIM(G74))),"randomizer","")," ",""),"'","")," ",""),"-","")</f>
        <v>masterpiece</v>
      </c>
      <c r="H75" t="str">
        <f t="shared" ref="H75" ca="1" si="2597">SUBSTITUTE(SUBSTITUTE(SUBSTITUTE(SUBSTITUTE(SUBSTITUTE(LOWER(IF(LEFT(H74,3)="Box","",TRIM(H74))),"randomizer","")," ",""),"'","")," ",""),"-","")</f>
        <v>royalcarriage</v>
      </c>
      <c r="I75" t="str">
        <f t="shared" ref="I75" ca="1" si="2598">SUBSTITUTE(SUBSTITUTE(SUBSTITUTE(SUBSTITUTE(SUBSTITUTE(LOWER(IF(LEFT(I74,3)="Box","",TRIM(I74))),"randomizer","")," ",""),"'","")," ",""),"-","")</f>
        <v>gladiator</v>
      </c>
      <c r="J75" t="str">
        <f t="shared" ref="J75" ca="1" si="2599">SUBSTITUTE(SUBSTITUTE(SUBSTITUTE(SUBSTITUTE(SUBSTITUTE(LOWER(IF(LEFT(J74,3)="Box","",TRIM(J74))),"randomizer","")," ",""),"'","")," ",""),"-","")</f>
        <v>fortune</v>
      </c>
      <c r="K75" t="str">
        <f t="shared" ref="K75" ca="1" si="2600">SUBSTITUTE(SUBSTITUTE(SUBSTITUTE(SUBSTITUTE(SUBSTITUTE(LOWER(IF(LEFT(K74,3)="Box","",TRIM(K74))),"randomizer","")," ",""),"'","")," ",""),"-","")</f>
        <v/>
      </c>
      <c r="L75" t="str">
        <f t="shared" ref="L75" ca="1" si="2601">SUBSTITUTE(SUBSTITUTE(SUBSTITUTE(SUBSTITUTE(SUBSTITUTE(LOWER(IF(LEFT(L74,3)="Box","",TRIM(L74))),"randomizer","")," ",""),"'","")," ",""),"-","")</f>
        <v/>
      </c>
      <c r="M75" t="str">
        <f t="shared" ref="M75" ca="1" si="2602">SUBSTITUTE(SUBSTITUTE(SUBSTITUTE(SUBSTITUTE(SUBSTITUTE(LOWER(IF(LEFT(M74,3)="Box","",TRIM(M74))),"randomizer","")," ",""),"'","")," ",""),"-","")</f>
        <v/>
      </c>
      <c r="N75" t="str">
        <f t="shared" ref="N75" ca="1" si="2603">SUBSTITUTE(SUBSTITUTE(SUBSTITUTE(SUBSTITUTE(SUBSTITUTE(LOWER(IF(LEFT(N74,3)="Box","",TRIM(N74))),"randomizer","")," ",""),"'","")," ",""),"-","")</f>
        <v/>
      </c>
      <c r="O75" t="str">
        <f t="shared" ref="O75" ca="1" si="2604">SUBSTITUTE(SUBSTITUTE(SUBSTITUTE(SUBSTITUTE(SUBSTITUTE(LOWER(IF(LEFT(O74,3)="Box","",TRIM(O74))),"randomizer","")," ",""),"'","")," ",""),"-","")</f>
        <v/>
      </c>
      <c r="P75" t="str">
        <f t="shared" ref="P75" ca="1" si="2605">SUBSTITUTE(SUBSTITUTE(SUBSTITUTE(SUBSTITUTE(SUBSTITUTE(LOWER(IF(LEFT(P74,3)="Box","",TRIM(P74))),"randomizer","")," ",""),"'","")," ",""),"-","")</f>
        <v/>
      </c>
      <c r="Q75" t="str">
        <f t="shared" ref="Q75" ca="1" si="2606">SUBSTITUTE(SUBSTITUTE(SUBSTITUTE(SUBSTITUTE(SUBSTITUTE(LOWER(IF(LEFT(Q74,3)="Box","",TRIM(Q74))),"randomizer","")," ",""),"'","")," ",""),"-","")</f>
        <v/>
      </c>
      <c r="R75" t="str">
        <f t="shared" ref="R75" ca="1" si="2607">SUBSTITUTE(SUBSTITUTE(SUBSTITUTE(SUBSTITUTE(SUBSTITUTE(LOWER(IF(LEFT(R74,3)="Box","",TRIM(R74))),"randomizer","")," ",""),"'","")," ",""),"-","")</f>
        <v/>
      </c>
      <c r="S75" t="str">
        <f t="shared" ref="S75" ca="1" si="2608">SUBSTITUTE(SUBSTITUTE(SUBSTITUTE(SUBSTITUTE(SUBSTITUTE(LOWER(IF(LEFT(S74,3)="Box","",TRIM(S74))),"randomizer","")," ",""),"'","")," ",""),"-","")</f>
        <v/>
      </c>
      <c r="T75" t="str">
        <f t="shared" ref="T75" ca="1" si="2609">SUBSTITUTE(SUBSTITUTE(SUBSTITUTE(SUBSTITUTE(SUBSTITUTE(LOWER(IF(LEFT(T74,3)="Box","",TRIM(T74))),"randomizer","")," ",""),"'","")," ",""),"-","")</f>
        <v/>
      </c>
      <c r="U75" t="str">
        <f t="shared" ref="U75" ca="1" si="2610">SUBSTITUTE(SUBSTITUTE(SUBSTITUTE(SUBSTITUTE(SUBSTITUTE(LOWER(IF(LEFT(U74,3)="Box","",TRIM(U74))),"randomizer","")," ",""),"'","")," ",""),"-","")</f>
        <v/>
      </c>
      <c r="V75" t="str">
        <f t="shared" ref="V75" ca="1" si="2611">SUBSTITUTE(SUBSTITUTE(SUBSTITUTE(SUBSTITUTE(SUBSTITUTE(LOWER(IF(LEFT(V74,3)="Box","",TRIM(V74))),"randomizer","")," ",""),"'","")," ",""),"-","")</f>
        <v/>
      </c>
      <c r="W75" t="str">
        <f t="shared" ref="W75" ca="1" si="2612">SUBSTITUTE(SUBSTITUTE(SUBSTITUTE(SUBSTITUTE(SUBSTITUTE(LOWER(IF(LEFT(W74,3)="Box","",TRIM(W74))),"randomizer","")," ",""),"'","")," ",""),"-","")</f>
        <v/>
      </c>
      <c r="X75" t="str">
        <f t="shared" ref="X75" ca="1" si="2613">SUBSTITUTE(SUBSTITUTE(SUBSTITUTE(SUBSTITUTE(SUBSTITUTE(LOWER(IF(LEFT(X74,3)="Box","",TRIM(X74))),"randomizer","")," ",""),"'","")," ",""),"-","")</f>
        <v/>
      </c>
      <c r="Y75" t="str">
        <f t="shared" ref="Y75" ca="1" si="2614">SUBSTITUTE(SUBSTITUTE(SUBSTITUTE(SUBSTITUTE(SUBSTITUTE(LOWER(IF(LEFT(Y74,3)="Box","",TRIM(Y74))),"randomizer","")," ",""),"'","")," ",""),"-","")</f>
        <v/>
      </c>
      <c r="Z75" t="str">
        <f t="shared" ref="Z75" ca="1" si="2615">SUBSTITUTE(SUBSTITUTE(SUBSTITUTE(SUBSTITUTE(SUBSTITUTE(LOWER(IF(LEFT(Z74,3)="Box","",TRIM(Z74))),"randomizer","")," ",""),"'","")," ",""),"-","")</f>
        <v/>
      </c>
      <c r="AA75" t="str">
        <f t="shared" ref="AA75" ca="1" si="2616">SUBSTITUTE(SUBSTITUTE(SUBSTITUTE(SUBSTITUTE(SUBSTITUTE(LOWER(IF(LEFT(AA74,3)="Box","",TRIM(AA74))),"randomizer","")," ",""),"'","")," ",""),"-","")</f>
        <v/>
      </c>
      <c r="AB75" t="str">
        <f t="shared" ref="AB75" ca="1" si="2617">SUBSTITUTE(SUBSTITUTE(SUBSTITUTE(SUBSTITUTE(SUBSTITUTE(LOWER(IF(LEFT(AB74,3)="Box","",TRIM(AB74))),"randomizer","")," ",""),"'","")," ",""),"-","")</f>
        <v/>
      </c>
      <c r="AC75" t="str">
        <f t="shared" ref="AC75" ca="1" si="2618">SUBSTITUTE(SUBSTITUTE(SUBSTITUTE(SUBSTITUTE(SUBSTITUTE(LOWER(IF(LEFT(AC74,3)="Box","",TRIM(AC74))),"randomizer","")," ",""),"'","")," ",""),"-","")</f>
        <v/>
      </c>
      <c r="AD75" t="str">
        <f t="shared" ref="AD75" ca="1" si="2619">SUBSTITUTE(SUBSTITUTE(SUBSTITUTE(SUBSTITUTE(SUBSTITUTE(LOWER(IF(LEFT(AD74,3)="Box","",TRIM(AD74))),"randomizer","")," ",""),"'","")," ",""),"-","")</f>
        <v/>
      </c>
      <c r="AE75" t="str">
        <f t="shared" ref="AE75" ca="1" si="2620">SUBSTITUTE(SUBSTITUTE(SUBSTITUTE(SUBSTITUTE(SUBSTITUTE(LOWER(IF(LEFT(AE74,3)="Box","",TRIM(AE74))),"randomizer","")," ",""),"'","")," ",""),"-","")</f>
        <v/>
      </c>
      <c r="AF75" t="str">
        <f t="shared" ref="AF75" ca="1" si="2621">SUBSTITUTE(SUBSTITUTE(SUBSTITUTE(SUBSTITUTE(SUBSTITUTE(LOWER(IF(LEFT(AF74,3)="Box","",TRIM(AF74))),"randomizer","")," ",""),"'","")," ",""),"-","")</f>
        <v/>
      </c>
      <c r="AG75" t="str">
        <f t="shared" ref="AG75" ca="1" si="2622">SUBSTITUTE(SUBSTITUTE(SUBSTITUTE(SUBSTITUTE(SUBSTITUTE(LOWER(IF(LEFT(AG74,3)="Box","",TRIM(AG74))),"randomizer","")," ",""),"'","")," ",""),"-","")</f>
        <v/>
      </c>
      <c r="AH75" t="str">
        <f t="shared" ref="AH75" ca="1" si="2623">SUBSTITUTE(SUBSTITUTE(SUBSTITUTE(SUBSTITUTE(SUBSTITUTE(LOWER(IF(LEFT(AH74,3)="Box","",TRIM(AH74))),"randomizer","")," ",""),"'","")," ",""),"-","")</f>
        <v/>
      </c>
      <c r="AI75" t="str">
        <f t="shared" ref="AI75" ca="1" si="2624">SUBSTITUTE(SUBSTITUTE(SUBSTITUTE(SUBSTITUTE(SUBSTITUTE(LOWER(IF(LEFT(AI74,3)="Box","",TRIM(AI74))),"randomizer","")," ",""),"'","")," ",""),"-","")</f>
        <v/>
      </c>
      <c r="AJ75" t="str">
        <f t="shared" ref="AJ75" ca="1" si="2625">SUBSTITUTE(SUBSTITUTE(SUBSTITUTE(SUBSTITUTE(SUBSTITUTE(LOWER(IF(LEFT(AJ74,3)="Box","",TRIM(AJ74))),"randomizer","")," ",""),"'","")," ",""),"-","")</f>
        <v/>
      </c>
      <c r="AK75" t="str">
        <f t="shared" ref="AK75" ca="1" si="2626">SUBSTITUTE(SUBSTITUTE(SUBSTITUTE(SUBSTITUTE(SUBSTITUTE(LOWER(IF(LEFT(AK74,3)="Box","",TRIM(AK74))),"randomizer","")," ",""),"'","")," ",""),"-","")</f>
        <v/>
      </c>
      <c r="AL75" t="str">
        <f t="shared" ref="AL75" ca="1" si="2627">SUBSTITUTE(SUBSTITUTE(SUBSTITUTE(SUBSTITUTE(SUBSTITUTE(LOWER(IF(LEFT(AL74,3)="Box","",TRIM(AL74))),"randomizer","")," ",""),"'","")," ",""),"-","")</f>
        <v/>
      </c>
      <c r="AM75" t="str">
        <f t="shared" ref="AM75" ca="1" si="2628">SUBSTITUTE(SUBSTITUTE(SUBSTITUTE(SUBSTITUTE(SUBSTITUTE(LOWER(IF(LEFT(AM74,3)="Box","",TRIM(AM74))),"randomizer","")," ",""),"'","")," ",""),"-","")</f>
        <v/>
      </c>
      <c r="AN75" t="str">
        <f t="shared" ref="AN75" ca="1" si="2629">SUBSTITUTE(SUBSTITUTE(SUBSTITUTE(SUBSTITUTE(SUBSTITUTE(LOWER(IF(LEFT(AN74,3)="Box","",TRIM(AN74))),"randomizer","")," ",""),"'","")," ",""),"-","")</f>
        <v/>
      </c>
      <c r="AO75" t="str">
        <f t="shared" ref="AO75" ca="1" si="2630">SUBSTITUTE(SUBSTITUTE(SUBSTITUTE(SUBSTITUTE(SUBSTITUTE(LOWER(IF(LEFT(AO74,3)="Box","",TRIM(AO74))),"randomizer","")," ",""),"'","")," ",""),"-","")</f>
        <v/>
      </c>
      <c r="AP75" t="str">
        <f t="shared" ref="AP75" ca="1" si="2631">SUBSTITUTE(SUBSTITUTE(SUBSTITUTE(SUBSTITUTE(SUBSTITUTE(LOWER(IF(LEFT(AP74,3)="Box","",TRIM(AP74))),"randomizer","")," ",""),"'","")," ",""),"-","")</f>
        <v/>
      </c>
      <c r="AQ75" t="str">
        <f t="shared" ref="AQ75" ca="1" si="2632">SUBSTITUTE(SUBSTITUTE(SUBSTITUTE(SUBSTITUTE(SUBSTITUTE(LOWER(IF(LEFT(AQ74,3)="Box","",TRIM(AQ74))),"randomizer","")," ",""),"'","")," ",""),"-","")</f>
        <v/>
      </c>
      <c r="AR75" t="str">
        <f t="shared" ref="AR75" ca="1" si="2633">SUBSTITUTE(SUBSTITUTE(SUBSTITUTE(SUBSTITUTE(SUBSTITUTE(LOWER(IF(LEFT(AR74,3)="Box","",TRIM(AR74))),"randomizer","")," ",""),"'","")," ",""),"-","")</f>
        <v/>
      </c>
      <c r="AS75" t="str">
        <f t="shared" ref="AS75" ca="1" si="2634">SUBSTITUTE(SUBSTITUTE(SUBSTITUTE(SUBSTITUTE(SUBSTITUTE(LOWER(IF(LEFT(AS74,3)="Box","",TRIM(AS74))),"randomizer","")," ",""),"'","")," ",""),"-","")</f>
        <v/>
      </c>
      <c r="AT75" t="str">
        <f t="shared" ref="AT75" ca="1" si="2635">SUBSTITUTE(SUBSTITUTE(SUBSTITUTE(SUBSTITUTE(SUBSTITUTE(LOWER(IF(LEFT(AT74,3)="Box","",TRIM(AT74))),"randomizer","")," ",""),"'","")," ",""),"-","")</f>
        <v/>
      </c>
      <c r="AU75" t="str">
        <f t="shared" ref="AU75" ca="1" si="2636">SUBSTITUTE(SUBSTITUTE(SUBSTITUTE(SUBSTITUTE(SUBSTITUTE(LOWER(IF(LEFT(AU74,3)="Box","",TRIM(AU74))),"randomizer","")," ",""),"'","")," ",""),"-","")</f>
        <v/>
      </c>
      <c r="AV75" t="str">
        <f t="shared" ref="AV75" ca="1" si="2637">SUBSTITUTE(SUBSTITUTE(SUBSTITUTE(SUBSTITUTE(SUBSTITUTE(LOWER(IF(LEFT(AV74,3)="Box","",TRIM(AV74))),"randomizer","")," ",""),"'","")," ",""),"-","")</f>
        <v/>
      </c>
      <c r="AW75" t="str">
        <f t="shared" ref="AW75" ca="1" si="2638">SUBSTITUTE(SUBSTITUTE(SUBSTITUTE(SUBSTITUTE(SUBSTITUTE(LOWER(IF(LEFT(AW74,3)="Box","",TRIM(AW74))),"randomizer","")," ",""),"'","")," ",""),"-","")</f>
        <v/>
      </c>
      <c r="AX75" t="str">
        <f t="shared" ref="AX75" ca="1" si="2639">SUBSTITUTE(SUBSTITUTE(SUBSTITUTE(SUBSTITUTE(SUBSTITUTE(LOWER(IF(LEFT(AX74,3)="Box","",TRIM(AX74))),"randomizer","")," ",""),"'","")," ",""),"-","")</f>
        <v/>
      </c>
      <c r="AY75" t="str">
        <f t="shared" ref="AY75" ca="1" si="2640">SUBSTITUTE(SUBSTITUTE(SUBSTITUTE(SUBSTITUTE(SUBSTITUTE(LOWER(IF(LEFT(AY74,3)="Box","",TRIM(AY74))),"randomizer","")," ",""),"'","")," ",""),"-","")</f>
        <v/>
      </c>
      <c r="AZ75" t="str">
        <f t="shared" ref="AZ75" ca="1" si="2641">SUBSTITUTE(SUBSTITUTE(SUBSTITUTE(SUBSTITUTE(SUBSTITUTE(LOWER(IF(LEFT(AZ74,3)="Box","",TRIM(AZ74))),"randomizer","")," ",""),"'","")," ",""),"-","")</f>
        <v/>
      </c>
      <c r="BA75" t="str">
        <f t="shared" ref="BA75" ca="1" si="2642">SUBSTITUTE(SUBSTITUTE(SUBSTITUTE(SUBSTITUTE(SUBSTITUTE(LOWER(IF(LEFT(BA74,3)="Box","",TRIM(BA74))),"randomizer","")," ",""),"'","")," ",""),"-","")</f>
        <v/>
      </c>
      <c r="BB75" t="str">
        <f t="shared" ref="BB75" ca="1" si="2643">SUBSTITUTE(SUBSTITUTE(SUBSTITUTE(SUBSTITUTE(SUBSTITUTE(LOWER(IF(LEFT(BB74,3)="Box","",TRIM(BB74))),"randomizer","")," ",""),"'","")," ",""),"-","")</f>
        <v/>
      </c>
      <c r="BC75" t="str">
        <f t="shared" ref="BC75" ca="1" si="2644">SUBSTITUTE(SUBSTITUTE(SUBSTITUTE(SUBSTITUTE(SUBSTITUTE(LOWER(IF(LEFT(BC74,3)="Box","",TRIM(BC74))),"randomizer","")," ",""),"'","")," ",""),"-","")</f>
        <v/>
      </c>
      <c r="BD75" t="str">
        <f t="shared" ref="BD75" ca="1" si="2645">SUBSTITUTE(SUBSTITUTE(SUBSTITUTE(SUBSTITUTE(SUBSTITUTE(LOWER(IF(LEFT(BD74,3)="Box","",TRIM(BD74))),"randomizer","")," ",""),"'","")," ",""),"-","")</f>
        <v/>
      </c>
      <c r="BE75" t="str">
        <f t="shared" ref="BE75" ca="1" si="2646">SUBSTITUTE(SUBSTITUTE(SUBSTITUTE(SUBSTITUTE(SUBSTITUTE(LOWER(IF(LEFT(BE74,3)="Box","",TRIM(BE74))),"randomizer","")," ",""),"'","")," ",""),"-","")</f>
        <v/>
      </c>
      <c r="BF75" t="str">
        <f t="shared" ref="BF75" ca="1" si="2647">SUBSTITUTE(SUBSTITUTE(SUBSTITUTE(SUBSTITUTE(SUBSTITUTE(LOWER(IF(LEFT(BF74,3)="Box","",TRIM(BF74))),"randomizer","")," ",""),"'","")," ",""),"-","")</f>
        <v/>
      </c>
      <c r="BG75" t="str">
        <f t="shared" ref="BG75" ca="1" si="2648">SUBSTITUTE(SUBSTITUTE(SUBSTITUTE(SUBSTITUTE(SUBSTITUTE(LOWER(IF(LEFT(BG74,3)="Box","",TRIM(BG74))),"randomizer","")," ",""),"'","")," ",""),"-","")</f>
        <v/>
      </c>
      <c r="BH75" t="str">
        <f t="shared" ref="BH75" ca="1" si="2649">SUBSTITUTE(SUBSTITUTE(SUBSTITUTE(SUBSTITUTE(SUBSTITUTE(LOWER(IF(LEFT(BH74,3)="Box","",TRIM(BH74))),"randomizer","")," ",""),"'","")," ",""),"-","")</f>
        <v/>
      </c>
      <c r="BI75" t="str">
        <f t="shared" ref="BI75" ca="1" si="2650">SUBSTITUTE(SUBSTITUTE(SUBSTITUTE(SUBSTITUTE(SUBSTITUTE(LOWER(IF(LEFT(BI74,3)="Box","",TRIM(BI74))),"randomizer","")," ",""),"'","")," ",""),"-","")</f>
        <v/>
      </c>
      <c r="BJ75" t="str">
        <f t="shared" ref="BJ75" ca="1" si="2651">SUBSTITUTE(SUBSTITUTE(SUBSTITUTE(SUBSTITUTE(SUBSTITUTE(LOWER(IF(LEFT(BJ74,3)="Box","",TRIM(BJ74))),"randomizer","")," ",""),"'","")," ",""),"-","")</f>
        <v/>
      </c>
      <c r="BK75" t="str">
        <f t="shared" ref="BK75" ca="1" si="2652">SUBSTITUTE(SUBSTITUTE(SUBSTITUTE(SUBSTITUTE(SUBSTITUTE(LOWER(IF(LEFT(BK74,3)="Box","",TRIM(BK74))),"randomizer","")," ",""),"'","")," ",""),"-","")</f>
        <v/>
      </c>
      <c r="BL75" t="str">
        <f t="shared" ref="BL75" ca="1" si="2653">SUBSTITUTE(SUBSTITUTE(SUBSTITUTE(SUBSTITUTE(SUBSTITUTE(LOWER(IF(LEFT(BL74,3)="Box","",TRIM(BL74))),"randomizer","")," ",""),"'","")," ",""),"-","")</f>
        <v/>
      </c>
      <c r="BM75" t="str">
        <f t="shared" ref="BM75" ca="1" si="2654">SUBSTITUTE(SUBSTITUTE(SUBSTITUTE(SUBSTITUTE(SUBSTITUTE(LOWER(IF(LEFT(BM74,3)="Box","",TRIM(BM74))),"randomizer","")," ",""),"'","")," ",""),"-","")</f>
        <v/>
      </c>
      <c r="BN75" t="str">
        <f t="shared" ref="BN75" ca="1" si="2655">SUBSTITUTE(SUBSTITUTE(SUBSTITUTE(SUBSTITUTE(SUBSTITUTE(LOWER(IF(LEFT(BN74,3)="Box","",TRIM(BN74))),"randomizer","")," ",""),"'","")," ",""),"-","")</f>
        <v/>
      </c>
      <c r="BO75" t="str">
        <f t="shared" ref="BO75" ca="1" si="2656">SUBSTITUTE(SUBSTITUTE(SUBSTITUTE(SUBSTITUTE(SUBSTITUTE(LOWER(IF(LEFT(BO74,3)="Box","",TRIM(BO74))),"randomizer","")," ",""),"'","")," ",""),"-","")</f>
        <v/>
      </c>
      <c r="BP75" t="str">
        <f t="shared" ref="BP75" ca="1" si="2657">SUBSTITUTE(SUBSTITUTE(SUBSTITUTE(SUBSTITUTE(SUBSTITUTE(LOWER(IF(LEFT(BP74,3)="Box","",TRIM(BP74))),"randomizer","")," ",""),"'","")," ",""),"-","")</f>
        <v/>
      </c>
      <c r="BQ75" t="str">
        <f t="shared" ref="BQ75" ca="1" si="2658">SUBSTITUTE(SUBSTITUTE(SUBSTITUTE(SUBSTITUTE(SUBSTITUTE(LOWER(IF(LEFT(BQ74,3)="Box","",TRIM(BQ74))),"randomizer","")," ",""),"'","")," ",""),"-","")</f>
        <v/>
      </c>
      <c r="BR75" t="str">
        <f t="shared" ref="BR75" ca="1" si="2659">SUBSTITUTE(SUBSTITUTE(SUBSTITUTE(SUBSTITUTE(SUBSTITUTE(LOWER(IF(LEFT(BR74,3)="Box","",TRIM(BR74))),"randomizer","")," ",""),"'","")," ",""),"-","")</f>
        <v/>
      </c>
      <c r="BS75" t="str">
        <f t="shared" ref="BS75" ca="1" si="2660">SUBSTITUTE(SUBSTITUTE(SUBSTITUTE(SUBSTITUTE(SUBSTITUTE(LOWER(IF(LEFT(BS74,3)="Box","",TRIM(BS74))),"randomizer","")," ",""),"'","")," ",""),"-","")</f>
        <v/>
      </c>
      <c r="BT75" t="str">
        <f t="shared" ref="BT75" ca="1" si="2661">SUBSTITUTE(SUBSTITUTE(SUBSTITUTE(SUBSTITUTE(SUBSTITUTE(LOWER(IF(LEFT(BT74,3)="Box","",TRIM(BT74))),"randomizer","")," ",""),"'","")," ",""),"-","")</f>
        <v/>
      </c>
      <c r="BU75" t="str">
        <f t="shared" ref="BU75" ca="1" si="2662">SUBSTITUTE(SUBSTITUTE(SUBSTITUTE(SUBSTITUTE(SUBSTITUTE(LOWER(IF(LEFT(BU74,3)="Box","",TRIM(BU74))),"randomizer","")," ",""),"'","")," ",""),"-","")</f>
        <v/>
      </c>
      <c r="BV75" t="str">
        <f t="shared" ref="BV75" ca="1" si="2663">SUBSTITUTE(SUBSTITUTE(SUBSTITUTE(SUBSTITUTE(SUBSTITUTE(LOWER(IF(LEFT(BV74,3)="Box","",TRIM(BV74))),"randomizer","")," ",""),"'","")," ",""),"-","")</f>
        <v/>
      </c>
      <c r="BW75" t="str">
        <f t="shared" ref="BW75" ca="1" si="2664">SUBSTITUTE(SUBSTITUTE(SUBSTITUTE(SUBSTITUTE(SUBSTITUTE(LOWER(IF(LEFT(BW74,3)="Box","",TRIM(BW74))),"randomizer","")," ",""),"'","")," ",""),"-","")</f>
        <v/>
      </c>
      <c r="BX75" t="str">
        <f t="shared" ref="BX75" ca="1" si="2665">SUBSTITUTE(SUBSTITUTE(SUBSTITUTE(SUBSTITUTE(SUBSTITUTE(LOWER(IF(LEFT(BX74,3)="Box","",TRIM(BX74))),"randomizer","")," ",""),"'","")," ",""),"-","")</f>
        <v/>
      </c>
      <c r="BY75" t="str">
        <f t="shared" ref="BY75" ca="1" si="2666">SUBSTITUTE(SUBSTITUTE(SUBSTITUTE(SUBSTITUTE(SUBSTITUTE(LOWER(IF(LEFT(BY74,3)="Box","",TRIM(BY74))),"randomizer","")," ",""),"'","")," ",""),"-","")</f>
        <v/>
      </c>
      <c r="BZ75" t="str">
        <f t="shared" ref="BZ75" ca="1" si="2667">SUBSTITUTE(SUBSTITUTE(SUBSTITUTE(SUBSTITUTE(SUBSTITUTE(LOWER(IF(LEFT(BZ74,3)="Box","",TRIM(BZ74))),"randomizer","")," ",""),"'","")," ",""),"-","")</f>
        <v/>
      </c>
    </row>
    <row r="76" spans="3:78" x14ac:dyDescent="0.25">
      <c r="C76">
        <f t="shared" si="2297"/>
        <v>1</v>
      </c>
      <c r="E76" t="str">
        <f ca="1">OFFSET($G$179,SUM(C$2:C76)-1,0)</f>
        <v>Kendra Dodsworth</v>
      </c>
      <c r="F76" t="str">
        <f ca="1">IF(OFFSET($G$179,SUM($C$2:$C76)-1,COLUMNS($E76:F76)+1)=0,"",OFFSET($G$179,SUM($C$2:$C76)-1,COLUMNS($E76:F76)+1))</f>
        <v>Wolf Den</v>
      </c>
      <c r="G76" t="str">
        <f ca="1">IF(OFFSET($G$179,SUM($C$2:$C76)-1,COLUMNS($E76:G76)+1)=0,"",OFFSET($G$179,SUM($C$2:$C76)-1,COLUMNS($E76:G76)+1))</f>
        <v/>
      </c>
      <c r="H76" t="str">
        <f ca="1">IF(OFFSET($G$179,SUM($C$2:$C76)-1,COLUMNS($E76:H76)+1)=0,"",OFFSET($G$179,SUM($C$2:$C76)-1,COLUMNS($E76:H76)+1))</f>
        <v/>
      </c>
      <c r="I76" t="str">
        <f ca="1">IF(OFFSET($G$179,SUM($C$2:$C76)-1,COLUMNS($E76:I76)+1)=0,"",OFFSET($G$179,SUM($C$2:$C76)-1,COLUMNS($E76:I76)+1))</f>
        <v/>
      </c>
      <c r="J76" t="str">
        <f ca="1">IF(OFFSET($G$179,SUM($C$2:$C76)-1,COLUMNS($E76:J76)+1)=0,"",OFFSET($G$179,SUM($C$2:$C76)-1,COLUMNS($E76:J76)+1))</f>
        <v/>
      </c>
      <c r="K76" t="str">
        <f ca="1">IF(OFFSET($G$179,SUM($C$2:$C76)-1,COLUMNS($E76:K76)+1)=0,"",OFFSET($G$179,SUM($C$2:$C76)-1,COLUMNS($E76:K76)+1))</f>
        <v/>
      </c>
      <c r="L76" t="str">
        <f ca="1">IF(OFFSET($G$179,SUM($C$2:$C76)-1,COLUMNS($E76:L76)+1)=0,"",OFFSET($G$179,SUM($C$2:$C76)-1,COLUMNS($E76:L76)+1))</f>
        <v/>
      </c>
      <c r="M76" t="str">
        <f ca="1">IF(OFFSET($G$179,SUM($C$2:$C76)-1,COLUMNS($E76:M76)+1)=0,"",OFFSET($G$179,SUM($C$2:$C76)-1,COLUMNS($E76:M76)+1))</f>
        <v/>
      </c>
      <c r="N76" t="str">
        <f ca="1">IF(OFFSET($G$179,SUM($C$2:$C76)-1,COLUMNS($E76:N76)+1)=0,"",OFFSET($G$179,SUM($C$2:$C76)-1,COLUMNS($E76:N76)+1))</f>
        <v/>
      </c>
      <c r="O76" t="str">
        <f ca="1">IF(OFFSET($G$179,SUM($C$2:$C76)-1,COLUMNS($E76:O76)+1)=0,"",OFFSET($G$179,SUM($C$2:$C76)-1,COLUMNS($E76:O76)+1))</f>
        <v/>
      </c>
      <c r="P76" t="str">
        <f ca="1">IF(OFFSET($G$179,SUM($C$2:$C76)-1,COLUMNS($E76:P76)+1)=0,"",OFFSET($G$179,SUM($C$2:$C76)-1,COLUMNS($E76:P76)+1))</f>
        <v/>
      </c>
      <c r="Q76" t="str">
        <f ca="1">IF(OFFSET($G$179,SUM($C$2:$C76)-1,COLUMNS($E76:Q76)+1)=0,"",OFFSET($G$179,SUM($C$2:$C76)-1,COLUMNS($E76:Q76)+1))</f>
        <v/>
      </c>
      <c r="R76" t="str">
        <f ca="1">IF(OFFSET($G$179,SUM($C$2:$C76)-1,COLUMNS($E76:R76)+1)=0,"",OFFSET($G$179,SUM($C$2:$C76)-1,COLUMNS($E76:R76)+1))</f>
        <v/>
      </c>
      <c r="S76" t="str">
        <f ca="1">IF(OFFSET($G$179,SUM($C$2:$C76)-1,COLUMNS($E76:S76)+1)=0,"",OFFSET($G$179,SUM($C$2:$C76)-1,COLUMNS($E76:S76)+1))</f>
        <v/>
      </c>
      <c r="T76" t="str">
        <f ca="1">IF(OFFSET($G$179,SUM($C$2:$C76)-1,COLUMNS($E76:T76)+1)=0,"",OFFSET($G$179,SUM($C$2:$C76)-1,COLUMNS($E76:T76)+1))</f>
        <v/>
      </c>
      <c r="U76" t="str">
        <f ca="1">IF(OFFSET($G$179,SUM($C$2:$C76)-1,COLUMNS($E76:U76)+1)=0,"",OFFSET($G$179,SUM($C$2:$C76)-1,COLUMNS($E76:U76)+1))</f>
        <v/>
      </c>
      <c r="V76" t="str">
        <f ca="1">IF(OFFSET($G$179,SUM($C$2:$C76)-1,COLUMNS($E76:V76)+1)=0,"",OFFSET($G$179,SUM($C$2:$C76)-1,COLUMNS($E76:V76)+1))</f>
        <v/>
      </c>
      <c r="W76" t="str">
        <f ca="1">IF(OFFSET($G$179,SUM($C$2:$C76)-1,COLUMNS($E76:W76)+1)=0,"",OFFSET($G$179,SUM($C$2:$C76)-1,COLUMNS($E76:W76)+1))</f>
        <v/>
      </c>
      <c r="X76" t="str">
        <f ca="1">IF(OFFSET($G$179,SUM($C$2:$C76)-1,COLUMNS($E76:X76)+1)=0,"",OFFSET($G$179,SUM($C$2:$C76)-1,COLUMNS($E76:X76)+1))</f>
        <v/>
      </c>
      <c r="Y76" t="str">
        <f ca="1">IF(OFFSET($G$179,SUM($C$2:$C76)-1,COLUMNS($E76:Y76)+1)=0,"",OFFSET($G$179,SUM($C$2:$C76)-1,COLUMNS($E76:Y76)+1))</f>
        <v/>
      </c>
      <c r="Z76" t="str">
        <f ca="1">IF(OFFSET($G$179,SUM($C$2:$C76)-1,COLUMNS($E76:Z76)+1)=0,"",OFFSET($G$179,SUM($C$2:$C76)-1,COLUMNS($E76:Z76)+1))</f>
        <v/>
      </c>
      <c r="AA76" t="str">
        <f ca="1">IF(OFFSET($G$179,SUM($C$2:$C76)-1,COLUMNS($E76:AA76)+1)=0,"",OFFSET($G$179,SUM($C$2:$C76)-1,COLUMNS($E76:AA76)+1))</f>
        <v/>
      </c>
      <c r="AB76" t="str">
        <f ca="1">IF(OFFSET($G$179,SUM($C$2:$C76)-1,COLUMNS($E76:AB76)+1)=0,"",OFFSET($G$179,SUM($C$2:$C76)-1,COLUMNS($E76:AB76)+1))</f>
        <v/>
      </c>
      <c r="AC76" t="str">
        <f ca="1">IF(OFFSET($G$179,SUM($C$2:$C76)-1,COLUMNS($E76:AC76)+1)=0,"",OFFSET($G$179,SUM($C$2:$C76)-1,COLUMNS($E76:AC76)+1))</f>
        <v/>
      </c>
      <c r="AD76" t="str">
        <f ca="1">IF(OFFSET($G$179,SUM($C$2:$C76)-1,COLUMNS($E76:AD76)+1)=0,"",OFFSET($G$179,SUM($C$2:$C76)-1,COLUMNS($E76:AD76)+1))</f>
        <v/>
      </c>
      <c r="AE76" t="str">
        <f ca="1">IF(OFFSET($G$179,SUM($C$2:$C76)-1,COLUMNS($E76:AE76)+1)=0,"",OFFSET($G$179,SUM($C$2:$C76)-1,COLUMNS($E76:AE76)+1))</f>
        <v/>
      </c>
      <c r="AF76" t="str">
        <f ca="1">IF(OFFSET($G$179,SUM($C$2:$C76)-1,COLUMNS($E76:AF76)+1)=0,"",OFFSET($G$179,SUM($C$2:$C76)-1,COLUMNS($E76:AF76)+1))</f>
        <v/>
      </c>
      <c r="AG76" t="str">
        <f ca="1">IF(OFFSET($G$179,SUM($C$2:$C76)-1,COLUMNS($E76:AG76)+1)=0,"",OFFSET($G$179,SUM($C$2:$C76)-1,COLUMNS($E76:AG76)+1))</f>
        <v/>
      </c>
      <c r="AH76" t="str">
        <f ca="1">IF(OFFSET($G$179,SUM($C$2:$C76)-1,COLUMNS($E76:AH76)+1)=0,"",OFFSET($G$179,SUM($C$2:$C76)-1,COLUMNS($E76:AH76)+1))</f>
        <v/>
      </c>
      <c r="AI76" t="str">
        <f ca="1">IF(OFFSET($G$179,SUM($C$2:$C76)-1,COLUMNS($E76:AI76)+1)=0,"",OFFSET($G$179,SUM($C$2:$C76)-1,COLUMNS($E76:AI76)+1))</f>
        <v/>
      </c>
      <c r="AJ76" t="str">
        <f ca="1">IF(OFFSET($G$179,SUM($C$2:$C76)-1,COLUMNS($E76:AJ76)+1)=0,"",OFFSET($G$179,SUM($C$2:$C76)-1,COLUMNS($E76:AJ76)+1))</f>
        <v/>
      </c>
      <c r="AK76" t="str">
        <f ca="1">IF(OFFSET($G$179,SUM($C$2:$C76)-1,COLUMNS($E76:AK76)+1)=0,"",OFFSET($G$179,SUM($C$2:$C76)-1,COLUMNS($E76:AK76)+1))</f>
        <v/>
      </c>
      <c r="AL76" t="str">
        <f ca="1">IF(OFFSET($G$179,SUM($C$2:$C76)-1,COLUMNS($E76:AL76)+1)=0,"",OFFSET($G$179,SUM($C$2:$C76)-1,COLUMNS($E76:AL76)+1))</f>
        <v/>
      </c>
      <c r="AM76" t="str">
        <f ca="1">IF(OFFSET($G$179,SUM($C$2:$C76)-1,COLUMNS($E76:AM76)+1)=0,"",OFFSET($G$179,SUM($C$2:$C76)-1,COLUMNS($E76:AM76)+1))</f>
        <v/>
      </c>
      <c r="AN76" t="str">
        <f ca="1">IF(OFFSET($G$179,SUM($C$2:$C76)-1,COLUMNS($E76:AN76)+1)=0,"",OFFSET($G$179,SUM($C$2:$C76)-1,COLUMNS($E76:AN76)+1))</f>
        <v/>
      </c>
      <c r="AO76" t="str">
        <f ca="1">IF(OFFSET($G$179,SUM($C$2:$C76)-1,COLUMNS($E76:AO76)+1)=0,"",OFFSET($G$179,SUM($C$2:$C76)-1,COLUMNS($E76:AO76)+1))</f>
        <v/>
      </c>
      <c r="AP76" t="str">
        <f ca="1">IF(OFFSET($G$179,SUM($C$2:$C76)-1,COLUMNS($E76:AP76)+1)=0,"",OFFSET($G$179,SUM($C$2:$C76)-1,COLUMNS($E76:AP76)+1))</f>
        <v/>
      </c>
      <c r="AQ76" t="str">
        <f ca="1">IF(OFFSET($G$179,SUM($C$2:$C76)-1,COLUMNS($E76:AQ76)+1)=0,"",OFFSET($G$179,SUM($C$2:$C76)-1,COLUMNS($E76:AQ76)+1))</f>
        <v/>
      </c>
      <c r="AR76" t="str">
        <f ca="1">IF(OFFSET($G$179,SUM($C$2:$C76)-1,COLUMNS($E76:AR76)+1)=0,"",OFFSET($G$179,SUM($C$2:$C76)-1,COLUMNS($E76:AR76)+1))</f>
        <v/>
      </c>
      <c r="AS76" t="str">
        <f ca="1">IF(OFFSET($G$179,SUM($C$2:$C76)-1,COLUMNS($E76:AS76)+1)=0,"",OFFSET($G$179,SUM($C$2:$C76)-1,COLUMNS($E76:AS76)+1))</f>
        <v/>
      </c>
      <c r="AT76" t="str">
        <f ca="1">IF(OFFSET($G$179,SUM($C$2:$C76)-1,COLUMNS($E76:AT76)+1)=0,"",OFFSET($G$179,SUM($C$2:$C76)-1,COLUMNS($E76:AT76)+1))</f>
        <v/>
      </c>
      <c r="AU76" t="str">
        <f ca="1">IF(OFFSET($G$179,SUM($C$2:$C76)-1,COLUMNS($E76:AU76)+1)=0,"",OFFSET($G$179,SUM($C$2:$C76)-1,COLUMNS($E76:AU76)+1))</f>
        <v/>
      </c>
      <c r="AV76" t="str">
        <f ca="1">IF(OFFSET($G$179,SUM($C$2:$C76)-1,COLUMNS($E76:AV76)+1)=0,"",OFFSET($G$179,SUM($C$2:$C76)-1,COLUMNS($E76:AV76)+1))</f>
        <v/>
      </c>
      <c r="AW76" t="str">
        <f ca="1">IF(OFFSET($G$179,SUM($C$2:$C76)-1,COLUMNS($E76:AW76)+1)=0,"",OFFSET($G$179,SUM($C$2:$C76)-1,COLUMNS($E76:AW76)+1))</f>
        <v/>
      </c>
      <c r="AX76" t="str">
        <f ca="1">IF(OFFSET($G$179,SUM($C$2:$C76)-1,COLUMNS($E76:AX76)+1)=0,"",OFFSET($G$179,SUM($C$2:$C76)-1,COLUMNS($E76:AX76)+1))</f>
        <v/>
      </c>
      <c r="AY76" t="str">
        <f ca="1">IF(OFFSET($G$179,SUM($C$2:$C76)-1,COLUMNS($E76:AY76)+1)=0,"",OFFSET($G$179,SUM($C$2:$C76)-1,COLUMNS($E76:AY76)+1))</f>
        <v/>
      </c>
      <c r="AZ76" t="str">
        <f ca="1">IF(OFFSET($G$179,SUM($C$2:$C76)-1,COLUMNS($E76:AZ76)+1)=0,"",OFFSET($G$179,SUM($C$2:$C76)-1,COLUMNS($E76:AZ76)+1))</f>
        <v/>
      </c>
      <c r="BA76" t="str">
        <f ca="1">IF(OFFSET($G$179,SUM($C$2:$C76)-1,COLUMNS($E76:BA76)+1)=0,"",OFFSET($G$179,SUM($C$2:$C76)-1,COLUMNS($E76:BA76)+1))</f>
        <v/>
      </c>
      <c r="BB76" t="str">
        <f ca="1">IF(OFFSET($G$179,SUM($C$2:$C76)-1,COLUMNS($E76:BB76)+1)=0,"",OFFSET($G$179,SUM($C$2:$C76)-1,COLUMNS($E76:BB76)+1))</f>
        <v/>
      </c>
      <c r="BC76" t="str">
        <f ca="1">IF(OFFSET($G$179,SUM($C$2:$C76)-1,COLUMNS($E76:BC76)+1)=0,"",OFFSET($G$179,SUM($C$2:$C76)-1,COLUMNS($E76:BC76)+1))</f>
        <v/>
      </c>
      <c r="BD76" t="str">
        <f ca="1">IF(OFFSET($G$179,SUM($C$2:$C76)-1,COLUMNS($E76:BD76)+1)=0,"",OFFSET($G$179,SUM($C$2:$C76)-1,COLUMNS($E76:BD76)+1))</f>
        <v/>
      </c>
      <c r="BE76" t="str">
        <f ca="1">IF(OFFSET($G$179,SUM($C$2:$C76)-1,COLUMNS($E76:BE76)+1)=0,"",OFFSET($G$179,SUM($C$2:$C76)-1,COLUMNS($E76:BE76)+1))</f>
        <v/>
      </c>
      <c r="BF76" t="str">
        <f ca="1">IF(OFFSET($G$179,SUM($C$2:$C76)-1,COLUMNS($E76:BF76)+1)=0,"",OFFSET($G$179,SUM($C$2:$C76)-1,COLUMNS($E76:BF76)+1))</f>
        <v/>
      </c>
      <c r="BG76" t="str">
        <f ca="1">IF(OFFSET($G$179,SUM($C$2:$C76)-1,COLUMNS($E76:BG76)+1)=0,"",OFFSET($G$179,SUM($C$2:$C76)-1,COLUMNS($E76:BG76)+1))</f>
        <v/>
      </c>
      <c r="BH76" t="str">
        <f ca="1">IF(OFFSET($G$179,SUM($C$2:$C76)-1,COLUMNS($E76:BH76)+1)=0,"",OFFSET($G$179,SUM($C$2:$C76)-1,COLUMNS($E76:BH76)+1))</f>
        <v/>
      </c>
      <c r="BI76" t="str">
        <f ca="1">IF(OFFSET($G$179,SUM($C$2:$C76)-1,COLUMNS($E76:BI76)+1)=0,"",OFFSET($G$179,SUM($C$2:$C76)-1,COLUMNS($E76:BI76)+1))</f>
        <v/>
      </c>
      <c r="BJ76" t="str">
        <f ca="1">IF(OFFSET($G$179,SUM($C$2:$C76)-1,COLUMNS($E76:BJ76)+1)=0,"",OFFSET($G$179,SUM($C$2:$C76)-1,COLUMNS($E76:BJ76)+1))</f>
        <v/>
      </c>
      <c r="BK76" t="str">
        <f ca="1">IF(OFFSET($G$179,SUM($C$2:$C76)-1,COLUMNS($E76:BK76)+1)=0,"",OFFSET($G$179,SUM($C$2:$C76)-1,COLUMNS($E76:BK76)+1))</f>
        <v/>
      </c>
      <c r="BL76" t="str">
        <f ca="1">IF(OFFSET($G$179,SUM($C$2:$C76)-1,COLUMNS($E76:BL76)+1)=0,"",OFFSET($G$179,SUM($C$2:$C76)-1,COLUMNS($E76:BL76)+1))</f>
        <v/>
      </c>
      <c r="BM76" t="str">
        <f ca="1">IF(OFFSET($G$179,SUM($C$2:$C76)-1,COLUMNS($E76:BM76)+1)=0,"",OFFSET($G$179,SUM($C$2:$C76)-1,COLUMNS($E76:BM76)+1))</f>
        <v/>
      </c>
      <c r="BN76" t="str">
        <f ca="1">IF(OFFSET($G$179,SUM($C$2:$C76)-1,COLUMNS($E76:BN76)+1)=0,"",OFFSET($G$179,SUM($C$2:$C76)-1,COLUMNS($E76:BN76)+1))</f>
        <v/>
      </c>
      <c r="BO76" t="str">
        <f ca="1">IF(OFFSET($G$179,SUM($C$2:$C76)-1,COLUMNS($E76:BO76)+1)=0,"",OFFSET($G$179,SUM($C$2:$C76)-1,COLUMNS($E76:BO76)+1))</f>
        <v/>
      </c>
      <c r="BP76" t="str">
        <f ca="1">IF(OFFSET($G$179,SUM($C$2:$C76)-1,COLUMNS($E76:BP76)+1)=0,"",OFFSET($G$179,SUM($C$2:$C76)-1,COLUMNS($E76:BP76)+1))</f>
        <v/>
      </c>
      <c r="BQ76" t="str">
        <f ca="1">IF(OFFSET($G$179,SUM($C$2:$C76)-1,COLUMNS($E76:BQ76)+1)=0,"",OFFSET($G$179,SUM($C$2:$C76)-1,COLUMNS($E76:BQ76)+1))</f>
        <v/>
      </c>
      <c r="BR76" t="str">
        <f ca="1">IF(OFFSET($G$179,SUM($C$2:$C76)-1,COLUMNS($E76:BR76)+1)=0,"",OFFSET($G$179,SUM($C$2:$C76)-1,COLUMNS($E76:BR76)+1))</f>
        <v/>
      </c>
      <c r="BS76" t="str">
        <f ca="1">IF(OFFSET($G$179,SUM($C$2:$C76)-1,COLUMNS($E76:BS76)+1)=0,"",OFFSET($G$179,SUM($C$2:$C76)-1,COLUMNS($E76:BS76)+1))</f>
        <v/>
      </c>
      <c r="BT76" t="str">
        <f ca="1">IF(OFFSET($G$179,SUM($C$2:$C76)-1,COLUMNS($E76:BT76)+1)=0,"",OFFSET($G$179,SUM($C$2:$C76)-1,COLUMNS($E76:BT76)+1))</f>
        <v/>
      </c>
      <c r="BU76" t="str">
        <f ca="1">IF(OFFSET($G$179,SUM($C$2:$C76)-1,COLUMNS($E76:BU76)+1)=0,"",OFFSET($G$179,SUM($C$2:$C76)-1,COLUMNS($E76:BU76)+1))</f>
        <v/>
      </c>
      <c r="BV76" t="str">
        <f ca="1">IF(OFFSET($G$179,SUM($C$2:$C76)-1,COLUMNS($E76:BV76)+1)=0,"",OFFSET($G$179,SUM($C$2:$C76)-1,COLUMNS($E76:BV76)+1))</f>
        <v/>
      </c>
      <c r="BW76" t="str">
        <f ca="1">IF(OFFSET($G$179,SUM($C$2:$C76)-1,COLUMNS($E76:BW76)+1)=0,"",OFFSET($G$179,SUM($C$2:$C76)-1,COLUMNS($E76:BW76)+1))</f>
        <v/>
      </c>
      <c r="BX76" t="str">
        <f ca="1">IF(OFFSET($G$179,SUM($C$2:$C76)-1,COLUMNS($E76:BX76)+1)=0,"",OFFSET($G$179,SUM($C$2:$C76)-1,COLUMNS($E76:BX76)+1))</f>
        <v/>
      </c>
      <c r="BY76" t="str">
        <f ca="1">IF(OFFSET($G$179,SUM($C$2:$C76)-1,COLUMNS($E76:BY76)+1)=0,"",OFFSET($G$179,SUM($C$2:$C76)-1,COLUMNS($E76:BY76)+1))</f>
        <v/>
      </c>
      <c r="BZ76" t="str">
        <f ca="1">IF(OFFSET($G$179,SUM($C$2:$C76)-1,COLUMNS($E76:BZ76)+1)=0,"",OFFSET($G$179,SUM($C$2:$C76)-1,COLUMNS($E76:BZ76)+1))</f>
        <v/>
      </c>
    </row>
    <row r="77" spans="3:78" x14ac:dyDescent="0.25">
      <c r="C77">
        <f t="shared" si="0"/>
        <v>0</v>
      </c>
      <c r="E77" t="str">
        <f t="shared" ref="E77" ca="1" si="2668">E76</f>
        <v>Kendra Dodsworth</v>
      </c>
      <c r="F77" t="str">
        <f t="shared" ref="F77" ca="1" si="2669">SUBSTITUTE(SUBSTITUTE(SUBSTITUTE(SUBSTITUTE(SUBSTITUTE(LOWER(IF(LEFT(F76,3)="Box","",TRIM(F76))),"randomizer","")," ",""),"'","")," ",""),"-","")</f>
        <v>wolfden</v>
      </c>
      <c r="G77" t="str">
        <f t="shared" ref="G77" ca="1" si="2670">SUBSTITUTE(SUBSTITUTE(SUBSTITUTE(SUBSTITUTE(SUBSTITUTE(LOWER(IF(LEFT(G76,3)="Box","",TRIM(G76))),"randomizer","")," ",""),"'","")," ",""),"-","")</f>
        <v/>
      </c>
      <c r="H77" t="str">
        <f t="shared" ref="H77" ca="1" si="2671">SUBSTITUTE(SUBSTITUTE(SUBSTITUTE(SUBSTITUTE(SUBSTITUTE(LOWER(IF(LEFT(H76,3)="Box","",TRIM(H76))),"randomizer","")," ",""),"'","")," ",""),"-","")</f>
        <v/>
      </c>
      <c r="I77" t="str">
        <f t="shared" ref="I77" ca="1" si="2672">SUBSTITUTE(SUBSTITUTE(SUBSTITUTE(SUBSTITUTE(SUBSTITUTE(LOWER(IF(LEFT(I76,3)="Box","",TRIM(I76))),"randomizer","")," ",""),"'","")," ",""),"-","")</f>
        <v/>
      </c>
      <c r="J77" t="str">
        <f t="shared" ref="J77" ca="1" si="2673">SUBSTITUTE(SUBSTITUTE(SUBSTITUTE(SUBSTITUTE(SUBSTITUTE(LOWER(IF(LEFT(J76,3)="Box","",TRIM(J76))),"randomizer","")," ",""),"'","")," ",""),"-","")</f>
        <v/>
      </c>
      <c r="K77" t="str">
        <f t="shared" ref="K77" ca="1" si="2674">SUBSTITUTE(SUBSTITUTE(SUBSTITUTE(SUBSTITUTE(SUBSTITUTE(LOWER(IF(LEFT(K76,3)="Box","",TRIM(K76))),"randomizer","")," ",""),"'","")," ",""),"-","")</f>
        <v/>
      </c>
      <c r="L77" t="str">
        <f t="shared" ref="L77" ca="1" si="2675">SUBSTITUTE(SUBSTITUTE(SUBSTITUTE(SUBSTITUTE(SUBSTITUTE(LOWER(IF(LEFT(L76,3)="Box","",TRIM(L76))),"randomizer","")," ",""),"'","")," ",""),"-","")</f>
        <v/>
      </c>
      <c r="M77" t="str">
        <f t="shared" ref="M77" ca="1" si="2676">SUBSTITUTE(SUBSTITUTE(SUBSTITUTE(SUBSTITUTE(SUBSTITUTE(LOWER(IF(LEFT(M76,3)="Box","",TRIM(M76))),"randomizer","")," ",""),"'","")," ",""),"-","")</f>
        <v/>
      </c>
      <c r="N77" t="str">
        <f t="shared" ref="N77" ca="1" si="2677">SUBSTITUTE(SUBSTITUTE(SUBSTITUTE(SUBSTITUTE(SUBSTITUTE(LOWER(IF(LEFT(N76,3)="Box","",TRIM(N76))),"randomizer","")," ",""),"'","")," ",""),"-","")</f>
        <v/>
      </c>
      <c r="O77" t="str">
        <f t="shared" ref="O77" ca="1" si="2678">SUBSTITUTE(SUBSTITUTE(SUBSTITUTE(SUBSTITUTE(SUBSTITUTE(LOWER(IF(LEFT(O76,3)="Box","",TRIM(O76))),"randomizer","")," ",""),"'","")," ",""),"-","")</f>
        <v/>
      </c>
      <c r="P77" t="str">
        <f t="shared" ref="P77" ca="1" si="2679">SUBSTITUTE(SUBSTITUTE(SUBSTITUTE(SUBSTITUTE(SUBSTITUTE(LOWER(IF(LEFT(P76,3)="Box","",TRIM(P76))),"randomizer","")," ",""),"'","")," ",""),"-","")</f>
        <v/>
      </c>
      <c r="Q77" t="str">
        <f t="shared" ref="Q77" ca="1" si="2680">SUBSTITUTE(SUBSTITUTE(SUBSTITUTE(SUBSTITUTE(SUBSTITUTE(LOWER(IF(LEFT(Q76,3)="Box","",TRIM(Q76))),"randomizer","")," ",""),"'","")," ",""),"-","")</f>
        <v/>
      </c>
      <c r="R77" t="str">
        <f t="shared" ref="R77" ca="1" si="2681">SUBSTITUTE(SUBSTITUTE(SUBSTITUTE(SUBSTITUTE(SUBSTITUTE(LOWER(IF(LEFT(R76,3)="Box","",TRIM(R76))),"randomizer","")," ",""),"'","")," ",""),"-","")</f>
        <v/>
      </c>
      <c r="S77" t="str">
        <f t="shared" ref="S77" ca="1" si="2682">SUBSTITUTE(SUBSTITUTE(SUBSTITUTE(SUBSTITUTE(SUBSTITUTE(LOWER(IF(LEFT(S76,3)="Box","",TRIM(S76))),"randomizer","")," ",""),"'","")," ",""),"-","")</f>
        <v/>
      </c>
      <c r="T77" t="str">
        <f t="shared" ref="T77" ca="1" si="2683">SUBSTITUTE(SUBSTITUTE(SUBSTITUTE(SUBSTITUTE(SUBSTITUTE(LOWER(IF(LEFT(T76,3)="Box","",TRIM(T76))),"randomizer","")," ",""),"'","")," ",""),"-","")</f>
        <v/>
      </c>
      <c r="U77" t="str">
        <f t="shared" ref="U77" ca="1" si="2684">SUBSTITUTE(SUBSTITUTE(SUBSTITUTE(SUBSTITUTE(SUBSTITUTE(LOWER(IF(LEFT(U76,3)="Box","",TRIM(U76))),"randomizer","")," ",""),"'","")," ",""),"-","")</f>
        <v/>
      </c>
      <c r="V77" t="str">
        <f t="shared" ref="V77" ca="1" si="2685">SUBSTITUTE(SUBSTITUTE(SUBSTITUTE(SUBSTITUTE(SUBSTITUTE(LOWER(IF(LEFT(V76,3)="Box","",TRIM(V76))),"randomizer","")," ",""),"'","")," ",""),"-","")</f>
        <v/>
      </c>
      <c r="W77" t="str">
        <f t="shared" ref="W77" ca="1" si="2686">SUBSTITUTE(SUBSTITUTE(SUBSTITUTE(SUBSTITUTE(SUBSTITUTE(LOWER(IF(LEFT(W76,3)="Box","",TRIM(W76))),"randomizer","")," ",""),"'","")," ",""),"-","")</f>
        <v/>
      </c>
      <c r="X77" t="str">
        <f t="shared" ref="X77" ca="1" si="2687">SUBSTITUTE(SUBSTITUTE(SUBSTITUTE(SUBSTITUTE(SUBSTITUTE(LOWER(IF(LEFT(X76,3)="Box","",TRIM(X76))),"randomizer","")," ",""),"'","")," ",""),"-","")</f>
        <v/>
      </c>
      <c r="Y77" t="str">
        <f t="shared" ref="Y77" ca="1" si="2688">SUBSTITUTE(SUBSTITUTE(SUBSTITUTE(SUBSTITUTE(SUBSTITUTE(LOWER(IF(LEFT(Y76,3)="Box","",TRIM(Y76))),"randomizer","")," ",""),"'","")," ",""),"-","")</f>
        <v/>
      </c>
      <c r="Z77" t="str">
        <f t="shared" ref="Z77" ca="1" si="2689">SUBSTITUTE(SUBSTITUTE(SUBSTITUTE(SUBSTITUTE(SUBSTITUTE(LOWER(IF(LEFT(Z76,3)="Box","",TRIM(Z76))),"randomizer","")," ",""),"'","")," ",""),"-","")</f>
        <v/>
      </c>
      <c r="AA77" t="str">
        <f t="shared" ref="AA77" ca="1" si="2690">SUBSTITUTE(SUBSTITUTE(SUBSTITUTE(SUBSTITUTE(SUBSTITUTE(LOWER(IF(LEFT(AA76,3)="Box","",TRIM(AA76))),"randomizer","")," ",""),"'","")," ",""),"-","")</f>
        <v/>
      </c>
      <c r="AB77" t="str">
        <f t="shared" ref="AB77" ca="1" si="2691">SUBSTITUTE(SUBSTITUTE(SUBSTITUTE(SUBSTITUTE(SUBSTITUTE(LOWER(IF(LEFT(AB76,3)="Box","",TRIM(AB76))),"randomizer","")," ",""),"'","")," ",""),"-","")</f>
        <v/>
      </c>
      <c r="AC77" t="str">
        <f t="shared" ref="AC77" ca="1" si="2692">SUBSTITUTE(SUBSTITUTE(SUBSTITUTE(SUBSTITUTE(SUBSTITUTE(LOWER(IF(LEFT(AC76,3)="Box","",TRIM(AC76))),"randomizer","")," ",""),"'","")," ",""),"-","")</f>
        <v/>
      </c>
      <c r="AD77" t="str">
        <f t="shared" ref="AD77" ca="1" si="2693">SUBSTITUTE(SUBSTITUTE(SUBSTITUTE(SUBSTITUTE(SUBSTITUTE(LOWER(IF(LEFT(AD76,3)="Box","",TRIM(AD76))),"randomizer","")," ",""),"'","")," ",""),"-","")</f>
        <v/>
      </c>
      <c r="AE77" t="str">
        <f t="shared" ref="AE77" ca="1" si="2694">SUBSTITUTE(SUBSTITUTE(SUBSTITUTE(SUBSTITUTE(SUBSTITUTE(LOWER(IF(LEFT(AE76,3)="Box","",TRIM(AE76))),"randomizer","")," ",""),"'","")," ",""),"-","")</f>
        <v/>
      </c>
      <c r="AF77" t="str">
        <f t="shared" ref="AF77" ca="1" si="2695">SUBSTITUTE(SUBSTITUTE(SUBSTITUTE(SUBSTITUTE(SUBSTITUTE(LOWER(IF(LEFT(AF76,3)="Box","",TRIM(AF76))),"randomizer","")," ",""),"'","")," ",""),"-","")</f>
        <v/>
      </c>
      <c r="AG77" t="str">
        <f t="shared" ref="AG77" ca="1" si="2696">SUBSTITUTE(SUBSTITUTE(SUBSTITUTE(SUBSTITUTE(SUBSTITUTE(LOWER(IF(LEFT(AG76,3)="Box","",TRIM(AG76))),"randomizer","")," ",""),"'","")," ",""),"-","")</f>
        <v/>
      </c>
      <c r="AH77" t="str">
        <f t="shared" ref="AH77" ca="1" si="2697">SUBSTITUTE(SUBSTITUTE(SUBSTITUTE(SUBSTITUTE(SUBSTITUTE(LOWER(IF(LEFT(AH76,3)="Box","",TRIM(AH76))),"randomizer","")," ",""),"'","")," ",""),"-","")</f>
        <v/>
      </c>
      <c r="AI77" t="str">
        <f t="shared" ref="AI77" ca="1" si="2698">SUBSTITUTE(SUBSTITUTE(SUBSTITUTE(SUBSTITUTE(SUBSTITUTE(LOWER(IF(LEFT(AI76,3)="Box","",TRIM(AI76))),"randomizer","")," ",""),"'","")," ",""),"-","")</f>
        <v/>
      </c>
      <c r="AJ77" t="str">
        <f t="shared" ref="AJ77" ca="1" si="2699">SUBSTITUTE(SUBSTITUTE(SUBSTITUTE(SUBSTITUTE(SUBSTITUTE(LOWER(IF(LEFT(AJ76,3)="Box","",TRIM(AJ76))),"randomizer","")," ",""),"'","")," ",""),"-","")</f>
        <v/>
      </c>
      <c r="AK77" t="str">
        <f t="shared" ref="AK77" ca="1" si="2700">SUBSTITUTE(SUBSTITUTE(SUBSTITUTE(SUBSTITUTE(SUBSTITUTE(LOWER(IF(LEFT(AK76,3)="Box","",TRIM(AK76))),"randomizer","")," ",""),"'","")," ",""),"-","")</f>
        <v/>
      </c>
      <c r="AL77" t="str">
        <f t="shared" ref="AL77" ca="1" si="2701">SUBSTITUTE(SUBSTITUTE(SUBSTITUTE(SUBSTITUTE(SUBSTITUTE(LOWER(IF(LEFT(AL76,3)="Box","",TRIM(AL76))),"randomizer","")," ",""),"'","")," ",""),"-","")</f>
        <v/>
      </c>
      <c r="AM77" t="str">
        <f t="shared" ref="AM77" ca="1" si="2702">SUBSTITUTE(SUBSTITUTE(SUBSTITUTE(SUBSTITUTE(SUBSTITUTE(LOWER(IF(LEFT(AM76,3)="Box","",TRIM(AM76))),"randomizer","")," ",""),"'","")," ",""),"-","")</f>
        <v/>
      </c>
      <c r="AN77" t="str">
        <f t="shared" ref="AN77" ca="1" si="2703">SUBSTITUTE(SUBSTITUTE(SUBSTITUTE(SUBSTITUTE(SUBSTITUTE(LOWER(IF(LEFT(AN76,3)="Box","",TRIM(AN76))),"randomizer","")," ",""),"'","")," ",""),"-","")</f>
        <v/>
      </c>
      <c r="AO77" t="str">
        <f t="shared" ref="AO77" ca="1" si="2704">SUBSTITUTE(SUBSTITUTE(SUBSTITUTE(SUBSTITUTE(SUBSTITUTE(LOWER(IF(LEFT(AO76,3)="Box","",TRIM(AO76))),"randomizer","")," ",""),"'","")," ",""),"-","")</f>
        <v/>
      </c>
      <c r="AP77" t="str">
        <f t="shared" ref="AP77" ca="1" si="2705">SUBSTITUTE(SUBSTITUTE(SUBSTITUTE(SUBSTITUTE(SUBSTITUTE(LOWER(IF(LEFT(AP76,3)="Box","",TRIM(AP76))),"randomizer","")," ",""),"'","")," ",""),"-","")</f>
        <v/>
      </c>
      <c r="AQ77" t="str">
        <f t="shared" ref="AQ77" ca="1" si="2706">SUBSTITUTE(SUBSTITUTE(SUBSTITUTE(SUBSTITUTE(SUBSTITUTE(LOWER(IF(LEFT(AQ76,3)="Box","",TRIM(AQ76))),"randomizer","")," ",""),"'","")," ",""),"-","")</f>
        <v/>
      </c>
      <c r="AR77" t="str">
        <f t="shared" ref="AR77" ca="1" si="2707">SUBSTITUTE(SUBSTITUTE(SUBSTITUTE(SUBSTITUTE(SUBSTITUTE(LOWER(IF(LEFT(AR76,3)="Box","",TRIM(AR76))),"randomizer","")," ",""),"'","")," ",""),"-","")</f>
        <v/>
      </c>
      <c r="AS77" t="str">
        <f t="shared" ref="AS77" ca="1" si="2708">SUBSTITUTE(SUBSTITUTE(SUBSTITUTE(SUBSTITUTE(SUBSTITUTE(LOWER(IF(LEFT(AS76,3)="Box","",TRIM(AS76))),"randomizer","")," ",""),"'","")," ",""),"-","")</f>
        <v/>
      </c>
      <c r="AT77" t="str">
        <f t="shared" ref="AT77" ca="1" si="2709">SUBSTITUTE(SUBSTITUTE(SUBSTITUTE(SUBSTITUTE(SUBSTITUTE(LOWER(IF(LEFT(AT76,3)="Box","",TRIM(AT76))),"randomizer","")," ",""),"'","")," ",""),"-","")</f>
        <v/>
      </c>
      <c r="AU77" t="str">
        <f t="shared" ref="AU77" ca="1" si="2710">SUBSTITUTE(SUBSTITUTE(SUBSTITUTE(SUBSTITUTE(SUBSTITUTE(LOWER(IF(LEFT(AU76,3)="Box","",TRIM(AU76))),"randomizer","")," ",""),"'","")," ",""),"-","")</f>
        <v/>
      </c>
      <c r="AV77" t="str">
        <f t="shared" ref="AV77" ca="1" si="2711">SUBSTITUTE(SUBSTITUTE(SUBSTITUTE(SUBSTITUTE(SUBSTITUTE(LOWER(IF(LEFT(AV76,3)="Box","",TRIM(AV76))),"randomizer","")," ",""),"'","")," ",""),"-","")</f>
        <v/>
      </c>
      <c r="AW77" t="str">
        <f t="shared" ref="AW77" ca="1" si="2712">SUBSTITUTE(SUBSTITUTE(SUBSTITUTE(SUBSTITUTE(SUBSTITUTE(LOWER(IF(LEFT(AW76,3)="Box","",TRIM(AW76))),"randomizer","")," ",""),"'","")," ",""),"-","")</f>
        <v/>
      </c>
      <c r="AX77" t="str">
        <f t="shared" ref="AX77" ca="1" si="2713">SUBSTITUTE(SUBSTITUTE(SUBSTITUTE(SUBSTITUTE(SUBSTITUTE(LOWER(IF(LEFT(AX76,3)="Box","",TRIM(AX76))),"randomizer","")," ",""),"'","")," ",""),"-","")</f>
        <v/>
      </c>
      <c r="AY77" t="str">
        <f t="shared" ref="AY77" ca="1" si="2714">SUBSTITUTE(SUBSTITUTE(SUBSTITUTE(SUBSTITUTE(SUBSTITUTE(LOWER(IF(LEFT(AY76,3)="Box","",TRIM(AY76))),"randomizer","")," ",""),"'","")," ",""),"-","")</f>
        <v/>
      </c>
      <c r="AZ77" t="str">
        <f t="shared" ref="AZ77" ca="1" si="2715">SUBSTITUTE(SUBSTITUTE(SUBSTITUTE(SUBSTITUTE(SUBSTITUTE(LOWER(IF(LEFT(AZ76,3)="Box","",TRIM(AZ76))),"randomizer","")," ",""),"'","")," ",""),"-","")</f>
        <v/>
      </c>
      <c r="BA77" t="str">
        <f t="shared" ref="BA77" ca="1" si="2716">SUBSTITUTE(SUBSTITUTE(SUBSTITUTE(SUBSTITUTE(SUBSTITUTE(LOWER(IF(LEFT(BA76,3)="Box","",TRIM(BA76))),"randomizer","")," ",""),"'","")," ",""),"-","")</f>
        <v/>
      </c>
      <c r="BB77" t="str">
        <f t="shared" ref="BB77" ca="1" si="2717">SUBSTITUTE(SUBSTITUTE(SUBSTITUTE(SUBSTITUTE(SUBSTITUTE(LOWER(IF(LEFT(BB76,3)="Box","",TRIM(BB76))),"randomizer","")," ",""),"'","")," ",""),"-","")</f>
        <v/>
      </c>
      <c r="BC77" t="str">
        <f t="shared" ref="BC77" ca="1" si="2718">SUBSTITUTE(SUBSTITUTE(SUBSTITUTE(SUBSTITUTE(SUBSTITUTE(LOWER(IF(LEFT(BC76,3)="Box","",TRIM(BC76))),"randomizer","")," ",""),"'","")," ",""),"-","")</f>
        <v/>
      </c>
      <c r="BD77" t="str">
        <f t="shared" ref="BD77" ca="1" si="2719">SUBSTITUTE(SUBSTITUTE(SUBSTITUTE(SUBSTITUTE(SUBSTITUTE(LOWER(IF(LEFT(BD76,3)="Box","",TRIM(BD76))),"randomizer","")," ",""),"'","")," ",""),"-","")</f>
        <v/>
      </c>
      <c r="BE77" t="str">
        <f t="shared" ref="BE77" ca="1" si="2720">SUBSTITUTE(SUBSTITUTE(SUBSTITUTE(SUBSTITUTE(SUBSTITUTE(LOWER(IF(LEFT(BE76,3)="Box","",TRIM(BE76))),"randomizer","")," ",""),"'","")," ",""),"-","")</f>
        <v/>
      </c>
      <c r="BF77" t="str">
        <f t="shared" ref="BF77" ca="1" si="2721">SUBSTITUTE(SUBSTITUTE(SUBSTITUTE(SUBSTITUTE(SUBSTITUTE(LOWER(IF(LEFT(BF76,3)="Box","",TRIM(BF76))),"randomizer","")," ",""),"'","")," ",""),"-","")</f>
        <v/>
      </c>
      <c r="BG77" t="str">
        <f t="shared" ref="BG77" ca="1" si="2722">SUBSTITUTE(SUBSTITUTE(SUBSTITUTE(SUBSTITUTE(SUBSTITUTE(LOWER(IF(LEFT(BG76,3)="Box","",TRIM(BG76))),"randomizer","")," ",""),"'","")," ",""),"-","")</f>
        <v/>
      </c>
      <c r="BH77" t="str">
        <f t="shared" ref="BH77" ca="1" si="2723">SUBSTITUTE(SUBSTITUTE(SUBSTITUTE(SUBSTITUTE(SUBSTITUTE(LOWER(IF(LEFT(BH76,3)="Box","",TRIM(BH76))),"randomizer","")," ",""),"'","")," ",""),"-","")</f>
        <v/>
      </c>
      <c r="BI77" t="str">
        <f t="shared" ref="BI77" ca="1" si="2724">SUBSTITUTE(SUBSTITUTE(SUBSTITUTE(SUBSTITUTE(SUBSTITUTE(LOWER(IF(LEFT(BI76,3)="Box","",TRIM(BI76))),"randomizer","")," ",""),"'","")," ",""),"-","")</f>
        <v/>
      </c>
      <c r="BJ77" t="str">
        <f t="shared" ref="BJ77" ca="1" si="2725">SUBSTITUTE(SUBSTITUTE(SUBSTITUTE(SUBSTITUTE(SUBSTITUTE(LOWER(IF(LEFT(BJ76,3)="Box","",TRIM(BJ76))),"randomizer","")," ",""),"'","")," ",""),"-","")</f>
        <v/>
      </c>
      <c r="BK77" t="str">
        <f t="shared" ref="BK77" ca="1" si="2726">SUBSTITUTE(SUBSTITUTE(SUBSTITUTE(SUBSTITUTE(SUBSTITUTE(LOWER(IF(LEFT(BK76,3)="Box","",TRIM(BK76))),"randomizer","")," ",""),"'","")," ",""),"-","")</f>
        <v/>
      </c>
      <c r="BL77" t="str">
        <f t="shared" ref="BL77" ca="1" si="2727">SUBSTITUTE(SUBSTITUTE(SUBSTITUTE(SUBSTITUTE(SUBSTITUTE(LOWER(IF(LEFT(BL76,3)="Box","",TRIM(BL76))),"randomizer","")," ",""),"'","")," ",""),"-","")</f>
        <v/>
      </c>
      <c r="BM77" t="str">
        <f t="shared" ref="BM77" ca="1" si="2728">SUBSTITUTE(SUBSTITUTE(SUBSTITUTE(SUBSTITUTE(SUBSTITUTE(LOWER(IF(LEFT(BM76,3)="Box","",TRIM(BM76))),"randomizer","")," ",""),"'","")," ",""),"-","")</f>
        <v/>
      </c>
      <c r="BN77" t="str">
        <f t="shared" ref="BN77" ca="1" si="2729">SUBSTITUTE(SUBSTITUTE(SUBSTITUTE(SUBSTITUTE(SUBSTITUTE(LOWER(IF(LEFT(BN76,3)="Box","",TRIM(BN76))),"randomizer","")," ",""),"'","")," ",""),"-","")</f>
        <v/>
      </c>
      <c r="BO77" t="str">
        <f t="shared" ref="BO77" ca="1" si="2730">SUBSTITUTE(SUBSTITUTE(SUBSTITUTE(SUBSTITUTE(SUBSTITUTE(LOWER(IF(LEFT(BO76,3)="Box","",TRIM(BO76))),"randomizer","")," ",""),"'","")," ",""),"-","")</f>
        <v/>
      </c>
      <c r="BP77" t="str">
        <f t="shared" ref="BP77" ca="1" si="2731">SUBSTITUTE(SUBSTITUTE(SUBSTITUTE(SUBSTITUTE(SUBSTITUTE(LOWER(IF(LEFT(BP76,3)="Box","",TRIM(BP76))),"randomizer","")," ",""),"'","")," ",""),"-","")</f>
        <v/>
      </c>
      <c r="BQ77" t="str">
        <f t="shared" ref="BQ77" ca="1" si="2732">SUBSTITUTE(SUBSTITUTE(SUBSTITUTE(SUBSTITUTE(SUBSTITUTE(LOWER(IF(LEFT(BQ76,3)="Box","",TRIM(BQ76))),"randomizer","")," ",""),"'","")," ",""),"-","")</f>
        <v/>
      </c>
      <c r="BR77" t="str">
        <f t="shared" ref="BR77" ca="1" si="2733">SUBSTITUTE(SUBSTITUTE(SUBSTITUTE(SUBSTITUTE(SUBSTITUTE(LOWER(IF(LEFT(BR76,3)="Box","",TRIM(BR76))),"randomizer","")," ",""),"'","")," ",""),"-","")</f>
        <v/>
      </c>
      <c r="BS77" t="str">
        <f t="shared" ref="BS77" ca="1" si="2734">SUBSTITUTE(SUBSTITUTE(SUBSTITUTE(SUBSTITUTE(SUBSTITUTE(LOWER(IF(LEFT(BS76,3)="Box","",TRIM(BS76))),"randomizer","")," ",""),"'","")," ",""),"-","")</f>
        <v/>
      </c>
      <c r="BT77" t="str">
        <f t="shared" ref="BT77" ca="1" si="2735">SUBSTITUTE(SUBSTITUTE(SUBSTITUTE(SUBSTITUTE(SUBSTITUTE(LOWER(IF(LEFT(BT76,3)="Box","",TRIM(BT76))),"randomizer","")," ",""),"'","")," ",""),"-","")</f>
        <v/>
      </c>
      <c r="BU77" t="str">
        <f t="shared" ref="BU77" ca="1" si="2736">SUBSTITUTE(SUBSTITUTE(SUBSTITUTE(SUBSTITUTE(SUBSTITUTE(LOWER(IF(LEFT(BU76,3)="Box","",TRIM(BU76))),"randomizer","")," ",""),"'","")," ",""),"-","")</f>
        <v/>
      </c>
      <c r="BV77" t="str">
        <f t="shared" ref="BV77" ca="1" si="2737">SUBSTITUTE(SUBSTITUTE(SUBSTITUTE(SUBSTITUTE(SUBSTITUTE(LOWER(IF(LEFT(BV76,3)="Box","",TRIM(BV76))),"randomizer","")," ",""),"'","")," ",""),"-","")</f>
        <v/>
      </c>
      <c r="BW77" t="str">
        <f t="shared" ref="BW77" ca="1" si="2738">SUBSTITUTE(SUBSTITUTE(SUBSTITUTE(SUBSTITUTE(SUBSTITUTE(LOWER(IF(LEFT(BW76,3)="Box","",TRIM(BW76))),"randomizer","")," ",""),"'","")," ",""),"-","")</f>
        <v/>
      </c>
      <c r="BX77" t="str">
        <f t="shared" ref="BX77" ca="1" si="2739">SUBSTITUTE(SUBSTITUTE(SUBSTITUTE(SUBSTITUTE(SUBSTITUTE(LOWER(IF(LEFT(BX76,3)="Box","",TRIM(BX76))),"randomizer","")," ",""),"'","")," ",""),"-","")</f>
        <v/>
      </c>
      <c r="BY77" t="str">
        <f t="shared" ref="BY77" ca="1" si="2740">SUBSTITUTE(SUBSTITUTE(SUBSTITUTE(SUBSTITUTE(SUBSTITUTE(LOWER(IF(LEFT(BY76,3)="Box","",TRIM(BY76))),"randomizer","")," ",""),"'","")," ",""),"-","")</f>
        <v/>
      </c>
      <c r="BZ77" t="str">
        <f t="shared" ref="BZ77" ca="1" si="2741">SUBSTITUTE(SUBSTITUTE(SUBSTITUTE(SUBSTITUTE(SUBSTITUTE(LOWER(IF(LEFT(BZ76,3)="Box","",TRIM(BZ76))),"randomizer","")," ",""),"'","")," ",""),"-","")</f>
        <v/>
      </c>
    </row>
    <row r="78" spans="3:78" x14ac:dyDescent="0.25">
      <c r="C78">
        <f t="shared" si="2297"/>
        <v>1</v>
      </c>
      <c r="E78" t="str">
        <f ca="1">OFFSET($G$179,SUM(C$2:C78)-1,0)</f>
        <v>Kieron O'Gorman</v>
      </c>
      <c r="F78" t="str">
        <f ca="1">IF(OFFSET($G$179,SUM($C$2:$C78)-1,COLUMNS($E78:F78)+1)=0,"",OFFSET($G$179,SUM($C$2:$C78)-1,COLUMNS($E78:F78)+1))</f>
        <v>Possession</v>
      </c>
      <c r="G78" t="str">
        <f ca="1">IF(OFFSET($G$179,SUM($C$2:$C78)-1,COLUMNS($E78:G78)+1)=0,"",OFFSET($G$179,SUM($C$2:$C78)-1,COLUMNS($E78:G78)+1))</f>
        <v xml:space="preserve"> Mountebank</v>
      </c>
      <c r="H78" t="str">
        <f ca="1">IF(OFFSET($G$179,SUM($C$2:$C78)-1,COLUMNS($E78:H78)+1)=0,"",OFFSET($G$179,SUM($C$2:$C78)-1,COLUMNS($E78:H78)+1))</f>
        <v xml:space="preserve"> Jack of all Trades</v>
      </c>
      <c r="I78" t="str">
        <f ca="1">IF(OFFSET($G$179,SUM($C$2:$C78)-1,COLUMNS($E78:I78)+1)=0,"",OFFSET($G$179,SUM($C$2:$C78)-1,COLUMNS($E78:I78)+1))</f>
        <v/>
      </c>
      <c r="J78" t="str">
        <f ca="1">IF(OFFSET($G$179,SUM($C$2:$C78)-1,COLUMNS($E78:J78)+1)=0,"",OFFSET($G$179,SUM($C$2:$C78)-1,COLUMNS($E78:J78)+1))</f>
        <v/>
      </c>
      <c r="K78" t="str">
        <f ca="1">IF(OFFSET($G$179,SUM($C$2:$C78)-1,COLUMNS($E78:K78)+1)=0,"",OFFSET($G$179,SUM($C$2:$C78)-1,COLUMNS($E78:K78)+1))</f>
        <v/>
      </c>
      <c r="L78" t="str">
        <f ca="1">IF(OFFSET($G$179,SUM($C$2:$C78)-1,COLUMNS($E78:L78)+1)=0,"",OFFSET($G$179,SUM($C$2:$C78)-1,COLUMNS($E78:L78)+1))</f>
        <v/>
      </c>
      <c r="M78" t="str">
        <f ca="1">IF(OFFSET($G$179,SUM($C$2:$C78)-1,COLUMNS($E78:M78)+1)=0,"",OFFSET($G$179,SUM($C$2:$C78)-1,COLUMNS($E78:M78)+1))</f>
        <v/>
      </c>
      <c r="N78" t="str">
        <f ca="1">IF(OFFSET($G$179,SUM($C$2:$C78)-1,COLUMNS($E78:N78)+1)=0,"",OFFSET($G$179,SUM($C$2:$C78)-1,COLUMNS($E78:N78)+1))</f>
        <v/>
      </c>
      <c r="O78" t="str">
        <f ca="1">IF(OFFSET($G$179,SUM($C$2:$C78)-1,COLUMNS($E78:O78)+1)=0,"",OFFSET($G$179,SUM($C$2:$C78)-1,COLUMNS($E78:O78)+1))</f>
        <v/>
      </c>
      <c r="P78" t="str">
        <f ca="1">IF(OFFSET($G$179,SUM($C$2:$C78)-1,COLUMNS($E78:P78)+1)=0,"",OFFSET($G$179,SUM($C$2:$C78)-1,COLUMNS($E78:P78)+1))</f>
        <v/>
      </c>
      <c r="Q78" t="str">
        <f ca="1">IF(OFFSET($G$179,SUM($C$2:$C78)-1,COLUMNS($E78:Q78)+1)=0,"",OFFSET($G$179,SUM($C$2:$C78)-1,COLUMNS($E78:Q78)+1))</f>
        <v/>
      </c>
      <c r="R78" t="str">
        <f ca="1">IF(OFFSET($G$179,SUM($C$2:$C78)-1,COLUMNS($E78:R78)+1)=0,"",OFFSET($G$179,SUM($C$2:$C78)-1,COLUMNS($E78:R78)+1))</f>
        <v/>
      </c>
      <c r="S78" t="str">
        <f ca="1">IF(OFFSET($G$179,SUM($C$2:$C78)-1,COLUMNS($E78:S78)+1)=0,"",OFFSET($G$179,SUM($C$2:$C78)-1,COLUMNS($E78:S78)+1))</f>
        <v/>
      </c>
      <c r="T78" t="str">
        <f ca="1">IF(OFFSET($G$179,SUM($C$2:$C78)-1,COLUMNS($E78:T78)+1)=0,"",OFFSET($G$179,SUM($C$2:$C78)-1,COLUMNS($E78:T78)+1))</f>
        <v/>
      </c>
      <c r="U78" t="str">
        <f ca="1">IF(OFFSET($G$179,SUM($C$2:$C78)-1,COLUMNS($E78:U78)+1)=0,"",OFFSET($G$179,SUM($C$2:$C78)-1,COLUMNS($E78:U78)+1))</f>
        <v/>
      </c>
      <c r="V78" t="str">
        <f ca="1">IF(OFFSET($G$179,SUM($C$2:$C78)-1,COLUMNS($E78:V78)+1)=0,"",OFFSET($G$179,SUM($C$2:$C78)-1,COLUMNS($E78:V78)+1))</f>
        <v/>
      </c>
      <c r="W78" t="str">
        <f ca="1">IF(OFFSET($G$179,SUM($C$2:$C78)-1,COLUMNS($E78:W78)+1)=0,"",OFFSET($G$179,SUM($C$2:$C78)-1,COLUMNS($E78:W78)+1))</f>
        <v/>
      </c>
      <c r="X78" t="str">
        <f ca="1">IF(OFFSET($G$179,SUM($C$2:$C78)-1,COLUMNS($E78:X78)+1)=0,"",OFFSET($G$179,SUM($C$2:$C78)-1,COLUMNS($E78:X78)+1))</f>
        <v/>
      </c>
      <c r="Y78" t="str">
        <f ca="1">IF(OFFSET($G$179,SUM($C$2:$C78)-1,COLUMNS($E78:Y78)+1)=0,"",OFFSET($G$179,SUM($C$2:$C78)-1,COLUMNS($E78:Y78)+1))</f>
        <v/>
      </c>
      <c r="Z78" t="str">
        <f ca="1">IF(OFFSET($G$179,SUM($C$2:$C78)-1,COLUMNS($E78:Z78)+1)=0,"",OFFSET($G$179,SUM($C$2:$C78)-1,COLUMNS($E78:Z78)+1))</f>
        <v/>
      </c>
      <c r="AA78" t="str">
        <f ca="1">IF(OFFSET($G$179,SUM($C$2:$C78)-1,COLUMNS($E78:AA78)+1)=0,"",OFFSET($G$179,SUM($C$2:$C78)-1,COLUMNS($E78:AA78)+1))</f>
        <v/>
      </c>
      <c r="AB78" t="str">
        <f ca="1">IF(OFFSET($G$179,SUM($C$2:$C78)-1,COLUMNS($E78:AB78)+1)=0,"",OFFSET($G$179,SUM($C$2:$C78)-1,COLUMNS($E78:AB78)+1))</f>
        <v/>
      </c>
      <c r="AC78" t="str">
        <f ca="1">IF(OFFSET($G$179,SUM($C$2:$C78)-1,COLUMNS($E78:AC78)+1)=0,"",OFFSET($G$179,SUM($C$2:$C78)-1,COLUMNS($E78:AC78)+1))</f>
        <v/>
      </c>
      <c r="AD78" t="str">
        <f ca="1">IF(OFFSET($G$179,SUM($C$2:$C78)-1,COLUMNS($E78:AD78)+1)=0,"",OFFSET($G$179,SUM($C$2:$C78)-1,COLUMNS($E78:AD78)+1))</f>
        <v/>
      </c>
      <c r="AE78" t="str">
        <f ca="1">IF(OFFSET($G$179,SUM($C$2:$C78)-1,COLUMNS($E78:AE78)+1)=0,"",OFFSET($G$179,SUM($C$2:$C78)-1,COLUMNS($E78:AE78)+1))</f>
        <v/>
      </c>
      <c r="AF78" t="str">
        <f ca="1">IF(OFFSET($G$179,SUM($C$2:$C78)-1,COLUMNS($E78:AF78)+1)=0,"",OFFSET($G$179,SUM($C$2:$C78)-1,COLUMNS($E78:AF78)+1))</f>
        <v/>
      </c>
      <c r="AG78" t="str">
        <f ca="1">IF(OFFSET($G$179,SUM($C$2:$C78)-1,COLUMNS($E78:AG78)+1)=0,"",OFFSET($G$179,SUM($C$2:$C78)-1,COLUMNS($E78:AG78)+1))</f>
        <v/>
      </c>
      <c r="AH78" t="str">
        <f ca="1">IF(OFFSET($G$179,SUM($C$2:$C78)-1,COLUMNS($E78:AH78)+1)=0,"",OFFSET($G$179,SUM($C$2:$C78)-1,COLUMNS($E78:AH78)+1))</f>
        <v/>
      </c>
      <c r="AI78" t="str">
        <f ca="1">IF(OFFSET($G$179,SUM($C$2:$C78)-1,COLUMNS($E78:AI78)+1)=0,"",OFFSET($G$179,SUM($C$2:$C78)-1,COLUMNS($E78:AI78)+1))</f>
        <v/>
      </c>
      <c r="AJ78" t="str">
        <f ca="1">IF(OFFSET($G$179,SUM($C$2:$C78)-1,COLUMNS($E78:AJ78)+1)=0,"",OFFSET($G$179,SUM($C$2:$C78)-1,COLUMNS($E78:AJ78)+1))</f>
        <v/>
      </c>
      <c r="AK78" t="str">
        <f ca="1">IF(OFFSET($G$179,SUM($C$2:$C78)-1,COLUMNS($E78:AK78)+1)=0,"",OFFSET($G$179,SUM($C$2:$C78)-1,COLUMNS($E78:AK78)+1))</f>
        <v/>
      </c>
      <c r="AL78" t="str">
        <f ca="1">IF(OFFSET($G$179,SUM($C$2:$C78)-1,COLUMNS($E78:AL78)+1)=0,"",OFFSET($G$179,SUM($C$2:$C78)-1,COLUMNS($E78:AL78)+1))</f>
        <v/>
      </c>
      <c r="AM78" t="str">
        <f ca="1">IF(OFFSET($G$179,SUM($C$2:$C78)-1,COLUMNS($E78:AM78)+1)=0,"",OFFSET($G$179,SUM($C$2:$C78)-1,COLUMNS($E78:AM78)+1))</f>
        <v/>
      </c>
      <c r="AN78" t="str">
        <f ca="1">IF(OFFSET($G$179,SUM($C$2:$C78)-1,COLUMNS($E78:AN78)+1)=0,"",OFFSET($G$179,SUM($C$2:$C78)-1,COLUMNS($E78:AN78)+1))</f>
        <v/>
      </c>
      <c r="AO78" t="str">
        <f ca="1">IF(OFFSET($G$179,SUM($C$2:$C78)-1,COLUMNS($E78:AO78)+1)=0,"",OFFSET($G$179,SUM($C$2:$C78)-1,COLUMNS($E78:AO78)+1))</f>
        <v/>
      </c>
      <c r="AP78" t="str">
        <f ca="1">IF(OFFSET($G$179,SUM($C$2:$C78)-1,COLUMNS($E78:AP78)+1)=0,"",OFFSET($G$179,SUM($C$2:$C78)-1,COLUMNS($E78:AP78)+1))</f>
        <v/>
      </c>
      <c r="AQ78" t="str">
        <f ca="1">IF(OFFSET($G$179,SUM($C$2:$C78)-1,COLUMNS($E78:AQ78)+1)=0,"",OFFSET($G$179,SUM($C$2:$C78)-1,COLUMNS($E78:AQ78)+1))</f>
        <v/>
      </c>
      <c r="AR78" t="str">
        <f ca="1">IF(OFFSET($G$179,SUM($C$2:$C78)-1,COLUMNS($E78:AR78)+1)=0,"",OFFSET($G$179,SUM($C$2:$C78)-1,COLUMNS($E78:AR78)+1))</f>
        <v/>
      </c>
      <c r="AS78" t="str">
        <f ca="1">IF(OFFSET($G$179,SUM($C$2:$C78)-1,COLUMNS($E78:AS78)+1)=0,"",OFFSET($G$179,SUM($C$2:$C78)-1,COLUMNS($E78:AS78)+1))</f>
        <v/>
      </c>
      <c r="AT78" t="str">
        <f ca="1">IF(OFFSET($G$179,SUM($C$2:$C78)-1,COLUMNS($E78:AT78)+1)=0,"",OFFSET($G$179,SUM($C$2:$C78)-1,COLUMNS($E78:AT78)+1))</f>
        <v/>
      </c>
      <c r="AU78" t="str">
        <f ca="1">IF(OFFSET($G$179,SUM($C$2:$C78)-1,COLUMNS($E78:AU78)+1)=0,"",OFFSET($G$179,SUM($C$2:$C78)-1,COLUMNS($E78:AU78)+1))</f>
        <v/>
      </c>
      <c r="AV78" t="str">
        <f ca="1">IF(OFFSET($G$179,SUM($C$2:$C78)-1,COLUMNS($E78:AV78)+1)=0,"",OFFSET($G$179,SUM($C$2:$C78)-1,COLUMNS($E78:AV78)+1))</f>
        <v/>
      </c>
      <c r="AW78" t="str">
        <f ca="1">IF(OFFSET($G$179,SUM($C$2:$C78)-1,COLUMNS($E78:AW78)+1)=0,"",OFFSET($G$179,SUM($C$2:$C78)-1,COLUMNS($E78:AW78)+1))</f>
        <v/>
      </c>
      <c r="AX78" t="str">
        <f ca="1">IF(OFFSET($G$179,SUM($C$2:$C78)-1,COLUMNS($E78:AX78)+1)=0,"",OFFSET($G$179,SUM($C$2:$C78)-1,COLUMNS($E78:AX78)+1))</f>
        <v/>
      </c>
      <c r="AY78" t="str">
        <f ca="1">IF(OFFSET($G$179,SUM($C$2:$C78)-1,COLUMNS($E78:AY78)+1)=0,"",OFFSET($G$179,SUM($C$2:$C78)-1,COLUMNS($E78:AY78)+1))</f>
        <v/>
      </c>
      <c r="AZ78" t="str">
        <f ca="1">IF(OFFSET($G$179,SUM($C$2:$C78)-1,COLUMNS($E78:AZ78)+1)=0,"",OFFSET($G$179,SUM($C$2:$C78)-1,COLUMNS($E78:AZ78)+1))</f>
        <v/>
      </c>
      <c r="BA78" t="str">
        <f ca="1">IF(OFFSET($G$179,SUM($C$2:$C78)-1,COLUMNS($E78:BA78)+1)=0,"",OFFSET($G$179,SUM($C$2:$C78)-1,COLUMNS($E78:BA78)+1))</f>
        <v/>
      </c>
      <c r="BB78" t="str">
        <f ca="1">IF(OFFSET($G$179,SUM($C$2:$C78)-1,COLUMNS($E78:BB78)+1)=0,"",OFFSET($G$179,SUM($C$2:$C78)-1,COLUMNS($E78:BB78)+1))</f>
        <v/>
      </c>
      <c r="BC78" t="str">
        <f ca="1">IF(OFFSET($G$179,SUM($C$2:$C78)-1,COLUMNS($E78:BC78)+1)=0,"",OFFSET($G$179,SUM($C$2:$C78)-1,COLUMNS($E78:BC78)+1))</f>
        <v/>
      </c>
      <c r="BD78" t="str">
        <f ca="1">IF(OFFSET($G$179,SUM($C$2:$C78)-1,COLUMNS($E78:BD78)+1)=0,"",OFFSET($G$179,SUM($C$2:$C78)-1,COLUMNS($E78:BD78)+1))</f>
        <v/>
      </c>
      <c r="BE78" t="str">
        <f ca="1">IF(OFFSET($G$179,SUM($C$2:$C78)-1,COLUMNS($E78:BE78)+1)=0,"",OFFSET($G$179,SUM($C$2:$C78)-1,COLUMNS($E78:BE78)+1))</f>
        <v/>
      </c>
      <c r="BF78" t="str">
        <f ca="1">IF(OFFSET($G$179,SUM($C$2:$C78)-1,COLUMNS($E78:BF78)+1)=0,"",OFFSET($G$179,SUM($C$2:$C78)-1,COLUMNS($E78:BF78)+1))</f>
        <v/>
      </c>
      <c r="BG78" t="str">
        <f ca="1">IF(OFFSET($G$179,SUM($C$2:$C78)-1,COLUMNS($E78:BG78)+1)=0,"",OFFSET($G$179,SUM($C$2:$C78)-1,COLUMNS($E78:BG78)+1))</f>
        <v/>
      </c>
      <c r="BH78" t="str">
        <f ca="1">IF(OFFSET($G$179,SUM($C$2:$C78)-1,COLUMNS($E78:BH78)+1)=0,"",OFFSET($G$179,SUM($C$2:$C78)-1,COLUMNS($E78:BH78)+1))</f>
        <v/>
      </c>
      <c r="BI78" t="str">
        <f ca="1">IF(OFFSET($G$179,SUM($C$2:$C78)-1,COLUMNS($E78:BI78)+1)=0,"",OFFSET($G$179,SUM($C$2:$C78)-1,COLUMNS($E78:BI78)+1))</f>
        <v/>
      </c>
      <c r="BJ78" t="str">
        <f ca="1">IF(OFFSET($G$179,SUM($C$2:$C78)-1,COLUMNS($E78:BJ78)+1)=0,"",OFFSET($G$179,SUM($C$2:$C78)-1,COLUMNS($E78:BJ78)+1))</f>
        <v/>
      </c>
      <c r="BK78" t="str">
        <f ca="1">IF(OFFSET($G$179,SUM($C$2:$C78)-1,COLUMNS($E78:BK78)+1)=0,"",OFFSET($G$179,SUM($C$2:$C78)-1,COLUMNS($E78:BK78)+1))</f>
        <v/>
      </c>
      <c r="BL78" t="str">
        <f ca="1">IF(OFFSET($G$179,SUM($C$2:$C78)-1,COLUMNS($E78:BL78)+1)=0,"",OFFSET($G$179,SUM($C$2:$C78)-1,COLUMNS($E78:BL78)+1))</f>
        <v/>
      </c>
      <c r="BM78" t="str">
        <f ca="1">IF(OFFSET($G$179,SUM($C$2:$C78)-1,COLUMNS($E78:BM78)+1)=0,"",OFFSET($G$179,SUM($C$2:$C78)-1,COLUMNS($E78:BM78)+1))</f>
        <v/>
      </c>
      <c r="BN78" t="str">
        <f ca="1">IF(OFFSET($G$179,SUM($C$2:$C78)-1,COLUMNS($E78:BN78)+1)=0,"",OFFSET($G$179,SUM($C$2:$C78)-1,COLUMNS($E78:BN78)+1))</f>
        <v/>
      </c>
      <c r="BO78" t="str">
        <f ca="1">IF(OFFSET($G$179,SUM($C$2:$C78)-1,COLUMNS($E78:BO78)+1)=0,"",OFFSET($G$179,SUM($C$2:$C78)-1,COLUMNS($E78:BO78)+1))</f>
        <v/>
      </c>
      <c r="BP78" t="str">
        <f ca="1">IF(OFFSET($G$179,SUM($C$2:$C78)-1,COLUMNS($E78:BP78)+1)=0,"",OFFSET($G$179,SUM($C$2:$C78)-1,COLUMNS($E78:BP78)+1))</f>
        <v/>
      </c>
      <c r="BQ78" t="str">
        <f ca="1">IF(OFFSET($G$179,SUM($C$2:$C78)-1,COLUMNS($E78:BQ78)+1)=0,"",OFFSET($G$179,SUM($C$2:$C78)-1,COLUMNS($E78:BQ78)+1))</f>
        <v/>
      </c>
      <c r="BR78" t="str">
        <f ca="1">IF(OFFSET($G$179,SUM($C$2:$C78)-1,COLUMNS($E78:BR78)+1)=0,"",OFFSET($G$179,SUM($C$2:$C78)-1,COLUMNS($E78:BR78)+1))</f>
        <v/>
      </c>
      <c r="BS78" t="str">
        <f ca="1">IF(OFFSET($G$179,SUM($C$2:$C78)-1,COLUMNS($E78:BS78)+1)=0,"",OFFSET($G$179,SUM($C$2:$C78)-1,COLUMNS($E78:BS78)+1))</f>
        <v/>
      </c>
      <c r="BT78" t="str">
        <f ca="1">IF(OFFSET($G$179,SUM($C$2:$C78)-1,COLUMNS($E78:BT78)+1)=0,"",OFFSET($G$179,SUM($C$2:$C78)-1,COLUMNS($E78:BT78)+1))</f>
        <v/>
      </c>
      <c r="BU78" t="str">
        <f ca="1">IF(OFFSET($G$179,SUM($C$2:$C78)-1,COLUMNS($E78:BU78)+1)=0,"",OFFSET($G$179,SUM($C$2:$C78)-1,COLUMNS($E78:BU78)+1))</f>
        <v/>
      </c>
      <c r="BV78" t="str">
        <f ca="1">IF(OFFSET($G$179,SUM($C$2:$C78)-1,COLUMNS($E78:BV78)+1)=0,"",OFFSET($G$179,SUM($C$2:$C78)-1,COLUMNS($E78:BV78)+1))</f>
        <v/>
      </c>
      <c r="BW78" t="str">
        <f ca="1">IF(OFFSET($G$179,SUM($C$2:$C78)-1,COLUMNS($E78:BW78)+1)=0,"",OFFSET($G$179,SUM($C$2:$C78)-1,COLUMNS($E78:BW78)+1))</f>
        <v/>
      </c>
      <c r="BX78" t="str">
        <f ca="1">IF(OFFSET($G$179,SUM($C$2:$C78)-1,COLUMNS($E78:BX78)+1)=0,"",OFFSET($G$179,SUM($C$2:$C78)-1,COLUMNS($E78:BX78)+1))</f>
        <v/>
      </c>
      <c r="BY78" t="str">
        <f ca="1">IF(OFFSET($G$179,SUM($C$2:$C78)-1,COLUMNS($E78:BY78)+1)=0,"",OFFSET($G$179,SUM($C$2:$C78)-1,COLUMNS($E78:BY78)+1))</f>
        <v/>
      </c>
      <c r="BZ78" t="str">
        <f ca="1">IF(OFFSET($G$179,SUM($C$2:$C78)-1,COLUMNS($E78:BZ78)+1)=0,"",OFFSET($G$179,SUM($C$2:$C78)-1,COLUMNS($E78:BZ78)+1))</f>
        <v/>
      </c>
    </row>
    <row r="79" spans="3:78" x14ac:dyDescent="0.25">
      <c r="C79">
        <f t="shared" si="0"/>
        <v>0</v>
      </c>
      <c r="E79" t="str">
        <f t="shared" ref="E79" ca="1" si="2742">E78</f>
        <v>Kieron O'Gorman</v>
      </c>
      <c r="F79" t="str">
        <f t="shared" ref="F79" ca="1" si="2743">SUBSTITUTE(SUBSTITUTE(SUBSTITUTE(SUBSTITUTE(SUBSTITUTE(LOWER(IF(LEFT(F78,3)="Box","",TRIM(F78))),"randomizer","")," ",""),"'","")," ",""),"-","")</f>
        <v>possession</v>
      </c>
      <c r="G79" t="str">
        <f t="shared" ref="G79" ca="1" si="2744">SUBSTITUTE(SUBSTITUTE(SUBSTITUTE(SUBSTITUTE(SUBSTITUTE(LOWER(IF(LEFT(G78,3)="Box","",TRIM(G78))),"randomizer","")," ",""),"'","")," ",""),"-","")</f>
        <v>mountebank</v>
      </c>
      <c r="H79" t="str">
        <f t="shared" ref="H79" ca="1" si="2745">SUBSTITUTE(SUBSTITUTE(SUBSTITUTE(SUBSTITUTE(SUBSTITUTE(LOWER(IF(LEFT(H78,3)="Box","",TRIM(H78))),"randomizer","")," ",""),"'","")," ",""),"-","")</f>
        <v>jackofalltrades</v>
      </c>
      <c r="I79" t="str">
        <f t="shared" ref="I79" ca="1" si="2746">SUBSTITUTE(SUBSTITUTE(SUBSTITUTE(SUBSTITUTE(SUBSTITUTE(LOWER(IF(LEFT(I78,3)="Box","",TRIM(I78))),"randomizer","")," ",""),"'","")," ",""),"-","")</f>
        <v/>
      </c>
      <c r="J79" t="str">
        <f t="shared" ref="J79" ca="1" si="2747">SUBSTITUTE(SUBSTITUTE(SUBSTITUTE(SUBSTITUTE(SUBSTITUTE(LOWER(IF(LEFT(J78,3)="Box","",TRIM(J78))),"randomizer","")," ",""),"'","")," ",""),"-","")</f>
        <v/>
      </c>
      <c r="K79" t="str">
        <f t="shared" ref="K79" ca="1" si="2748">SUBSTITUTE(SUBSTITUTE(SUBSTITUTE(SUBSTITUTE(SUBSTITUTE(LOWER(IF(LEFT(K78,3)="Box","",TRIM(K78))),"randomizer","")," ",""),"'","")," ",""),"-","")</f>
        <v/>
      </c>
      <c r="L79" t="str">
        <f t="shared" ref="L79" ca="1" si="2749">SUBSTITUTE(SUBSTITUTE(SUBSTITUTE(SUBSTITUTE(SUBSTITUTE(LOWER(IF(LEFT(L78,3)="Box","",TRIM(L78))),"randomizer","")," ",""),"'","")," ",""),"-","")</f>
        <v/>
      </c>
      <c r="M79" t="str">
        <f t="shared" ref="M79" ca="1" si="2750">SUBSTITUTE(SUBSTITUTE(SUBSTITUTE(SUBSTITUTE(SUBSTITUTE(LOWER(IF(LEFT(M78,3)="Box","",TRIM(M78))),"randomizer","")," ",""),"'","")," ",""),"-","")</f>
        <v/>
      </c>
      <c r="N79" t="str">
        <f t="shared" ref="N79" ca="1" si="2751">SUBSTITUTE(SUBSTITUTE(SUBSTITUTE(SUBSTITUTE(SUBSTITUTE(LOWER(IF(LEFT(N78,3)="Box","",TRIM(N78))),"randomizer","")," ",""),"'","")," ",""),"-","")</f>
        <v/>
      </c>
      <c r="O79" t="str">
        <f t="shared" ref="O79" ca="1" si="2752">SUBSTITUTE(SUBSTITUTE(SUBSTITUTE(SUBSTITUTE(SUBSTITUTE(LOWER(IF(LEFT(O78,3)="Box","",TRIM(O78))),"randomizer","")," ",""),"'","")," ",""),"-","")</f>
        <v/>
      </c>
      <c r="P79" t="str">
        <f t="shared" ref="P79" ca="1" si="2753">SUBSTITUTE(SUBSTITUTE(SUBSTITUTE(SUBSTITUTE(SUBSTITUTE(LOWER(IF(LEFT(P78,3)="Box","",TRIM(P78))),"randomizer","")," ",""),"'","")," ",""),"-","")</f>
        <v/>
      </c>
      <c r="Q79" t="str">
        <f t="shared" ref="Q79" ca="1" si="2754">SUBSTITUTE(SUBSTITUTE(SUBSTITUTE(SUBSTITUTE(SUBSTITUTE(LOWER(IF(LEFT(Q78,3)="Box","",TRIM(Q78))),"randomizer","")," ",""),"'","")," ",""),"-","")</f>
        <v/>
      </c>
      <c r="R79" t="str">
        <f t="shared" ref="R79" ca="1" si="2755">SUBSTITUTE(SUBSTITUTE(SUBSTITUTE(SUBSTITUTE(SUBSTITUTE(LOWER(IF(LEFT(R78,3)="Box","",TRIM(R78))),"randomizer","")," ",""),"'","")," ",""),"-","")</f>
        <v/>
      </c>
      <c r="S79" t="str">
        <f t="shared" ref="S79" ca="1" si="2756">SUBSTITUTE(SUBSTITUTE(SUBSTITUTE(SUBSTITUTE(SUBSTITUTE(LOWER(IF(LEFT(S78,3)="Box","",TRIM(S78))),"randomizer","")," ",""),"'","")," ",""),"-","")</f>
        <v/>
      </c>
      <c r="T79" t="str">
        <f t="shared" ref="T79" ca="1" si="2757">SUBSTITUTE(SUBSTITUTE(SUBSTITUTE(SUBSTITUTE(SUBSTITUTE(LOWER(IF(LEFT(T78,3)="Box","",TRIM(T78))),"randomizer","")," ",""),"'","")," ",""),"-","")</f>
        <v/>
      </c>
      <c r="U79" t="str">
        <f t="shared" ref="U79" ca="1" si="2758">SUBSTITUTE(SUBSTITUTE(SUBSTITUTE(SUBSTITUTE(SUBSTITUTE(LOWER(IF(LEFT(U78,3)="Box","",TRIM(U78))),"randomizer","")," ",""),"'","")," ",""),"-","")</f>
        <v/>
      </c>
      <c r="V79" t="str">
        <f t="shared" ref="V79" ca="1" si="2759">SUBSTITUTE(SUBSTITUTE(SUBSTITUTE(SUBSTITUTE(SUBSTITUTE(LOWER(IF(LEFT(V78,3)="Box","",TRIM(V78))),"randomizer","")," ",""),"'","")," ",""),"-","")</f>
        <v/>
      </c>
      <c r="W79" t="str">
        <f t="shared" ref="W79" ca="1" si="2760">SUBSTITUTE(SUBSTITUTE(SUBSTITUTE(SUBSTITUTE(SUBSTITUTE(LOWER(IF(LEFT(W78,3)="Box","",TRIM(W78))),"randomizer","")," ",""),"'","")," ",""),"-","")</f>
        <v/>
      </c>
      <c r="X79" t="str">
        <f t="shared" ref="X79" ca="1" si="2761">SUBSTITUTE(SUBSTITUTE(SUBSTITUTE(SUBSTITUTE(SUBSTITUTE(LOWER(IF(LEFT(X78,3)="Box","",TRIM(X78))),"randomizer","")," ",""),"'","")," ",""),"-","")</f>
        <v/>
      </c>
      <c r="Y79" t="str">
        <f t="shared" ref="Y79" ca="1" si="2762">SUBSTITUTE(SUBSTITUTE(SUBSTITUTE(SUBSTITUTE(SUBSTITUTE(LOWER(IF(LEFT(Y78,3)="Box","",TRIM(Y78))),"randomizer","")," ",""),"'","")," ",""),"-","")</f>
        <v/>
      </c>
      <c r="Z79" t="str">
        <f t="shared" ref="Z79" ca="1" si="2763">SUBSTITUTE(SUBSTITUTE(SUBSTITUTE(SUBSTITUTE(SUBSTITUTE(LOWER(IF(LEFT(Z78,3)="Box","",TRIM(Z78))),"randomizer","")," ",""),"'","")," ",""),"-","")</f>
        <v/>
      </c>
      <c r="AA79" t="str">
        <f t="shared" ref="AA79" ca="1" si="2764">SUBSTITUTE(SUBSTITUTE(SUBSTITUTE(SUBSTITUTE(SUBSTITUTE(LOWER(IF(LEFT(AA78,3)="Box","",TRIM(AA78))),"randomizer","")," ",""),"'","")," ",""),"-","")</f>
        <v/>
      </c>
      <c r="AB79" t="str">
        <f t="shared" ref="AB79" ca="1" si="2765">SUBSTITUTE(SUBSTITUTE(SUBSTITUTE(SUBSTITUTE(SUBSTITUTE(LOWER(IF(LEFT(AB78,3)="Box","",TRIM(AB78))),"randomizer","")," ",""),"'","")," ",""),"-","")</f>
        <v/>
      </c>
      <c r="AC79" t="str">
        <f t="shared" ref="AC79" ca="1" si="2766">SUBSTITUTE(SUBSTITUTE(SUBSTITUTE(SUBSTITUTE(SUBSTITUTE(LOWER(IF(LEFT(AC78,3)="Box","",TRIM(AC78))),"randomizer","")," ",""),"'","")," ",""),"-","")</f>
        <v/>
      </c>
      <c r="AD79" t="str">
        <f t="shared" ref="AD79" ca="1" si="2767">SUBSTITUTE(SUBSTITUTE(SUBSTITUTE(SUBSTITUTE(SUBSTITUTE(LOWER(IF(LEFT(AD78,3)="Box","",TRIM(AD78))),"randomizer","")," ",""),"'","")," ",""),"-","")</f>
        <v/>
      </c>
      <c r="AE79" t="str">
        <f t="shared" ref="AE79" ca="1" si="2768">SUBSTITUTE(SUBSTITUTE(SUBSTITUTE(SUBSTITUTE(SUBSTITUTE(LOWER(IF(LEFT(AE78,3)="Box","",TRIM(AE78))),"randomizer","")," ",""),"'","")," ",""),"-","")</f>
        <v/>
      </c>
      <c r="AF79" t="str">
        <f t="shared" ref="AF79" ca="1" si="2769">SUBSTITUTE(SUBSTITUTE(SUBSTITUTE(SUBSTITUTE(SUBSTITUTE(LOWER(IF(LEFT(AF78,3)="Box","",TRIM(AF78))),"randomizer","")," ",""),"'","")," ",""),"-","")</f>
        <v/>
      </c>
      <c r="AG79" t="str">
        <f t="shared" ref="AG79" ca="1" si="2770">SUBSTITUTE(SUBSTITUTE(SUBSTITUTE(SUBSTITUTE(SUBSTITUTE(LOWER(IF(LEFT(AG78,3)="Box","",TRIM(AG78))),"randomizer","")," ",""),"'","")," ",""),"-","")</f>
        <v/>
      </c>
      <c r="AH79" t="str">
        <f t="shared" ref="AH79" ca="1" si="2771">SUBSTITUTE(SUBSTITUTE(SUBSTITUTE(SUBSTITUTE(SUBSTITUTE(LOWER(IF(LEFT(AH78,3)="Box","",TRIM(AH78))),"randomizer","")," ",""),"'","")," ",""),"-","")</f>
        <v/>
      </c>
      <c r="AI79" t="str">
        <f t="shared" ref="AI79" ca="1" si="2772">SUBSTITUTE(SUBSTITUTE(SUBSTITUTE(SUBSTITUTE(SUBSTITUTE(LOWER(IF(LEFT(AI78,3)="Box","",TRIM(AI78))),"randomizer","")," ",""),"'","")," ",""),"-","")</f>
        <v/>
      </c>
      <c r="AJ79" t="str">
        <f t="shared" ref="AJ79" ca="1" si="2773">SUBSTITUTE(SUBSTITUTE(SUBSTITUTE(SUBSTITUTE(SUBSTITUTE(LOWER(IF(LEFT(AJ78,3)="Box","",TRIM(AJ78))),"randomizer","")," ",""),"'","")," ",""),"-","")</f>
        <v/>
      </c>
      <c r="AK79" t="str">
        <f t="shared" ref="AK79" ca="1" si="2774">SUBSTITUTE(SUBSTITUTE(SUBSTITUTE(SUBSTITUTE(SUBSTITUTE(LOWER(IF(LEFT(AK78,3)="Box","",TRIM(AK78))),"randomizer","")," ",""),"'","")," ",""),"-","")</f>
        <v/>
      </c>
      <c r="AL79" t="str">
        <f t="shared" ref="AL79" ca="1" si="2775">SUBSTITUTE(SUBSTITUTE(SUBSTITUTE(SUBSTITUTE(SUBSTITUTE(LOWER(IF(LEFT(AL78,3)="Box","",TRIM(AL78))),"randomizer","")," ",""),"'","")," ",""),"-","")</f>
        <v/>
      </c>
      <c r="AM79" t="str">
        <f t="shared" ref="AM79" ca="1" si="2776">SUBSTITUTE(SUBSTITUTE(SUBSTITUTE(SUBSTITUTE(SUBSTITUTE(LOWER(IF(LEFT(AM78,3)="Box","",TRIM(AM78))),"randomizer","")," ",""),"'","")," ",""),"-","")</f>
        <v/>
      </c>
      <c r="AN79" t="str">
        <f t="shared" ref="AN79" ca="1" si="2777">SUBSTITUTE(SUBSTITUTE(SUBSTITUTE(SUBSTITUTE(SUBSTITUTE(LOWER(IF(LEFT(AN78,3)="Box","",TRIM(AN78))),"randomizer","")," ",""),"'","")," ",""),"-","")</f>
        <v/>
      </c>
      <c r="AO79" t="str">
        <f t="shared" ref="AO79" ca="1" si="2778">SUBSTITUTE(SUBSTITUTE(SUBSTITUTE(SUBSTITUTE(SUBSTITUTE(LOWER(IF(LEFT(AO78,3)="Box","",TRIM(AO78))),"randomizer","")," ",""),"'","")," ",""),"-","")</f>
        <v/>
      </c>
      <c r="AP79" t="str">
        <f t="shared" ref="AP79" ca="1" si="2779">SUBSTITUTE(SUBSTITUTE(SUBSTITUTE(SUBSTITUTE(SUBSTITUTE(LOWER(IF(LEFT(AP78,3)="Box","",TRIM(AP78))),"randomizer","")," ",""),"'","")," ",""),"-","")</f>
        <v/>
      </c>
      <c r="AQ79" t="str">
        <f t="shared" ref="AQ79" ca="1" si="2780">SUBSTITUTE(SUBSTITUTE(SUBSTITUTE(SUBSTITUTE(SUBSTITUTE(LOWER(IF(LEFT(AQ78,3)="Box","",TRIM(AQ78))),"randomizer","")," ",""),"'","")," ",""),"-","")</f>
        <v/>
      </c>
      <c r="AR79" t="str">
        <f t="shared" ref="AR79" ca="1" si="2781">SUBSTITUTE(SUBSTITUTE(SUBSTITUTE(SUBSTITUTE(SUBSTITUTE(LOWER(IF(LEFT(AR78,3)="Box","",TRIM(AR78))),"randomizer","")," ",""),"'","")," ",""),"-","")</f>
        <v/>
      </c>
      <c r="AS79" t="str">
        <f t="shared" ref="AS79" ca="1" si="2782">SUBSTITUTE(SUBSTITUTE(SUBSTITUTE(SUBSTITUTE(SUBSTITUTE(LOWER(IF(LEFT(AS78,3)="Box","",TRIM(AS78))),"randomizer","")," ",""),"'","")," ",""),"-","")</f>
        <v/>
      </c>
      <c r="AT79" t="str">
        <f t="shared" ref="AT79" ca="1" si="2783">SUBSTITUTE(SUBSTITUTE(SUBSTITUTE(SUBSTITUTE(SUBSTITUTE(LOWER(IF(LEFT(AT78,3)="Box","",TRIM(AT78))),"randomizer","")," ",""),"'","")," ",""),"-","")</f>
        <v/>
      </c>
      <c r="AU79" t="str">
        <f t="shared" ref="AU79" ca="1" si="2784">SUBSTITUTE(SUBSTITUTE(SUBSTITUTE(SUBSTITUTE(SUBSTITUTE(LOWER(IF(LEFT(AU78,3)="Box","",TRIM(AU78))),"randomizer","")," ",""),"'","")," ",""),"-","")</f>
        <v/>
      </c>
      <c r="AV79" t="str">
        <f t="shared" ref="AV79" ca="1" si="2785">SUBSTITUTE(SUBSTITUTE(SUBSTITUTE(SUBSTITUTE(SUBSTITUTE(LOWER(IF(LEFT(AV78,3)="Box","",TRIM(AV78))),"randomizer","")," ",""),"'","")," ",""),"-","")</f>
        <v/>
      </c>
      <c r="AW79" t="str">
        <f t="shared" ref="AW79" ca="1" si="2786">SUBSTITUTE(SUBSTITUTE(SUBSTITUTE(SUBSTITUTE(SUBSTITUTE(LOWER(IF(LEFT(AW78,3)="Box","",TRIM(AW78))),"randomizer","")," ",""),"'","")," ",""),"-","")</f>
        <v/>
      </c>
      <c r="AX79" t="str">
        <f t="shared" ref="AX79" ca="1" si="2787">SUBSTITUTE(SUBSTITUTE(SUBSTITUTE(SUBSTITUTE(SUBSTITUTE(LOWER(IF(LEFT(AX78,3)="Box","",TRIM(AX78))),"randomizer","")," ",""),"'","")," ",""),"-","")</f>
        <v/>
      </c>
      <c r="AY79" t="str">
        <f t="shared" ref="AY79" ca="1" si="2788">SUBSTITUTE(SUBSTITUTE(SUBSTITUTE(SUBSTITUTE(SUBSTITUTE(LOWER(IF(LEFT(AY78,3)="Box","",TRIM(AY78))),"randomizer","")," ",""),"'","")," ",""),"-","")</f>
        <v/>
      </c>
      <c r="AZ79" t="str">
        <f t="shared" ref="AZ79" ca="1" si="2789">SUBSTITUTE(SUBSTITUTE(SUBSTITUTE(SUBSTITUTE(SUBSTITUTE(LOWER(IF(LEFT(AZ78,3)="Box","",TRIM(AZ78))),"randomizer","")," ",""),"'","")," ",""),"-","")</f>
        <v/>
      </c>
      <c r="BA79" t="str">
        <f t="shared" ref="BA79" ca="1" si="2790">SUBSTITUTE(SUBSTITUTE(SUBSTITUTE(SUBSTITUTE(SUBSTITUTE(LOWER(IF(LEFT(BA78,3)="Box","",TRIM(BA78))),"randomizer","")," ",""),"'","")," ",""),"-","")</f>
        <v/>
      </c>
      <c r="BB79" t="str">
        <f t="shared" ref="BB79" ca="1" si="2791">SUBSTITUTE(SUBSTITUTE(SUBSTITUTE(SUBSTITUTE(SUBSTITUTE(LOWER(IF(LEFT(BB78,3)="Box","",TRIM(BB78))),"randomizer","")," ",""),"'","")," ",""),"-","")</f>
        <v/>
      </c>
      <c r="BC79" t="str">
        <f t="shared" ref="BC79" ca="1" si="2792">SUBSTITUTE(SUBSTITUTE(SUBSTITUTE(SUBSTITUTE(SUBSTITUTE(LOWER(IF(LEFT(BC78,3)="Box","",TRIM(BC78))),"randomizer","")," ",""),"'","")," ",""),"-","")</f>
        <v/>
      </c>
      <c r="BD79" t="str">
        <f t="shared" ref="BD79" ca="1" si="2793">SUBSTITUTE(SUBSTITUTE(SUBSTITUTE(SUBSTITUTE(SUBSTITUTE(LOWER(IF(LEFT(BD78,3)="Box","",TRIM(BD78))),"randomizer","")," ",""),"'","")," ",""),"-","")</f>
        <v/>
      </c>
      <c r="BE79" t="str">
        <f t="shared" ref="BE79" ca="1" si="2794">SUBSTITUTE(SUBSTITUTE(SUBSTITUTE(SUBSTITUTE(SUBSTITUTE(LOWER(IF(LEFT(BE78,3)="Box","",TRIM(BE78))),"randomizer","")," ",""),"'","")," ",""),"-","")</f>
        <v/>
      </c>
      <c r="BF79" t="str">
        <f t="shared" ref="BF79" ca="1" si="2795">SUBSTITUTE(SUBSTITUTE(SUBSTITUTE(SUBSTITUTE(SUBSTITUTE(LOWER(IF(LEFT(BF78,3)="Box","",TRIM(BF78))),"randomizer","")," ",""),"'","")," ",""),"-","")</f>
        <v/>
      </c>
      <c r="BG79" t="str">
        <f t="shared" ref="BG79" ca="1" si="2796">SUBSTITUTE(SUBSTITUTE(SUBSTITUTE(SUBSTITUTE(SUBSTITUTE(LOWER(IF(LEFT(BG78,3)="Box","",TRIM(BG78))),"randomizer","")," ",""),"'","")," ",""),"-","")</f>
        <v/>
      </c>
      <c r="BH79" t="str">
        <f t="shared" ref="BH79" ca="1" si="2797">SUBSTITUTE(SUBSTITUTE(SUBSTITUTE(SUBSTITUTE(SUBSTITUTE(LOWER(IF(LEFT(BH78,3)="Box","",TRIM(BH78))),"randomizer","")," ",""),"'","")," ",""),"-","")</f>
        <v/>
      </c>
      <c r="BI79" t="str">
        <f t="shared" ref="BI79" ca="1" si="2798">SUBSTITUTE(SUBSTITUTE(SUBSTITUTE(SUBSTITUTE(SUBSTITUTE(LOWER(IF(LEFT(BI78,3)="Box","",TRIM(BI78))),"randomizer","")," ",""),"'","")," ",""),"-","")</f>
        <v/>
      </c>
      <c r="BJ79" t="str">
        <f t="shared" ref="BJ79" ca="1" si="2799">SUBSTITUTE(SUBSTITUTE(SUBSTITUTE(SUBSTITUTE(SUBSTITUTE(LOWER(IF(LEFT(BJ78,3)="Box","",TRIM(BJ78))),"randomizer","")," ",""),"'","")," ",""),"-","")</f>
        <v/>
      </c>
      <c r="BK79" t="str">
        <f t="shared" ref="BK79" ca="1" si="2800">SUBSTITUTE(SUBSTITUTE(SUBSTITUTE(SUBSTITUTE(SUBSTITUTE(LOWER(IF(LEFT(BK78,3)="Box","",TRIM(BK78))),"randomizer","")," ",""),"'","")," ",""),"-","")</f>
        <v/>
      </c>
      <c r="BL79" t="str">
        <f t="shared" ref="BL79" ca="1" si="2801">SUBSTITUTE(SUBSTITUTE(SUBSTITUTE(SUBSTITUTE(SUBSTITUTE(LOWER(IF(LEFT(BL78,3)="Box","",TRIM(BL78))),"randomizer","")," ",""),"'","")," ",""),"-","")</f>
        <v/>
      </c>
      <c r="BM79" t="str">
        <f t="shared" ref="BM79" ca="1" si="2802">SUBSTITUTE(SUBSTITUTE(SUBSTITUTE(SUBSTITUTE(SUBSTITUTE(LOWER(IF(LEFT(BM78,3)="Box","",TRIM(BM78))),"randomizer","")," ",""),"'","")," ",""),"-","")</f>
        <v/>
      </c>
      <c r="BN79" t="str">
        <f t="shared" ref="BN79" ca="1" si="2803">SUBSTITUTE(SUBSTITUTE(SUBSTITUTE(SUBSTITUTE(SUBSTITUTE(LOWER(IF(LEFT(BN78,3)="Box","",TRIM(BN78))),"randomizer","")," ",""),"'","")," ",""),"-","")</f>
        <v/>
      </c>
      <c r="BO79" t="str">
        <f t="shared" ref="BO79" ca="1" si="2804">SUBSTITUTE(SUBSTITUTE(SUBSTITUTE(SUBSTITUTE(SUBSTITUTE(LOWER(IF(LEFT(BO78,3)="Box","",TRIM(BO78))),"randomizer","")," ",""),"'","")," ",""),"-","")</f>
        <v/>
      </c>
      <c r="BP79" t="str">
        <f t="shared" ref="BP79" ca="1" si="2805">SUBSTITUTE(SUBSTITUTE(SUBSTITUTE(SUBSTITUTE(SUBSTITUTE(LOWER(IF(LEFT(BP78,3)="Box","",TRIM(BP78))),"randomizer","")," ",""),"'","")," ",""),"-","")</f>
        <v/>
      </c>
      <c r="BQ79" t="str">
        <f t="shared" ref="BQ79" ca="1" si="2806">SUBSTITUTE(SUBSTITUTE(SUBSTITUTE(SUBSTITUTE(SUBSTITUTE(LOWER(IF(LEFT(BQ78,3)="Box","",TRIM(BQ78))),"randomizer","")," ",""),"'","")," ",""),"-","")</f>
        <v/>
      </c>
      <c r="BR79" t="str">
        <f t="shared" ref="BR79" ca="1" si="2807">SUBSTITUTE(SUBSTITUTE(SUBSTITUTE(SUBSTITUTE(SUBSTITUTE(LOWER(IF(LEFT(BR78,3)="Box","",TRIM(BR78))),"randomizer","")," ",""),"'","")," ",""),"-","")</f>
        <v/>
      </c>
      <c r="BS79" t="str">
        <f t="shared" ref="BS79" ca="1" si="2808">SUBSTITUTE(SUBSTITUTE(SUBSTITUTE(SUBSTITUTE(SUBSTITUTE(LOWER(IF(LEFT(BS78,3)="Box","",TRIM(BS78))),"randomizer","")," ",""),"'","")," ",""),"-","")</f>
        <v/>
      </c>
      <c r="BT79" t="str">
        <f t="shared" ref="BT79" ca="1" si="2809">SUBSTITUTE(SUBSTITUTE(SUBSTITUTE(SUBSTITUTE(SUBSTITUTE(LOWER(IF(LEFT(BT78,3)="Box","",TRIM(BT78))),"randomizer","")," ",""),"'","")," ",""),"-","")</f>
        <v/>
      </c>
      <c r="BU79" t="str">
        <f t="shared" ref="BU79" ca="1" si="2810">SUBSTITUTE(SUBSTITUTE(SUBSTITUTE(SUBSTITUTE(SUBSTITUTE(LOWER(IF(LEFT(BU78,3)="Box","",TRIM(BU78))),"randomizer","")," ",""),"'","")," ",""),"-","")</f>
        <v/>
      </c>
      <c r="BV79" t="str">
        <f t="shared" ref="BV79" ca="1" si="2811">SUBSTITUTE(SUBSTITUTE(SUBSTITUTE(SUBSTITUTE(SUBSTITUTE(LOWER(IF(LEFT(BV78,3)="Box","",TRIM(BV78))),"randomizer","")," ",""),"'","")," ",""),"-","")</f>
        <v/>
      </c>
      <c r="BW79" t="str">
        <f t="shared" ref="BW79" ca="1" si="2812">SUBSTITUTE(SUBSTITUTE(SUBSTITUTE(SUBSTITUTE(SUBSTITUTE(LOWER(IF(LEFT(BW78,3)="Box","",TRIM(BW78))),"randomizer","")," ",""),"'","")," ",""),"-","")</f>
        <v/>
      </c>
      <c r="BX79" t="str">
        <f t="shared" ref="BX79" ca="1" si="2813">SUBSTITUTE(SUBSTITUTE(SUBSTITUTE(SUBSTITUTE(SUBSTITUTE(LOWER(IF(LEFT(BX78,3)="Box","",TRIM(BX78))),"randomizer","")," ",""),"'","")," ",""),"-","")</f>
        <v/>
      </c>
      <c r="BY79" t="str">
        <f t="shared" ref="BY79" ca="1" si="2814">SUBSTITUTE(SUBSTITUTE(SUBSTITUTE(SUBSTITUTE(SUBSTITUTE(LOWER(IF(LEFT(BY78,3)="Box","",TRIM(BY78))),"randomizer","")," ",""),"'","")," ",""),"-","")</f>
        <v/>
      </c>
      <c r="BZ79" t="str">
        <f t="shared" ref="BZ79" ca="1" si="2815">SUBSTITUTE(SUBSTITUTE(SUBSTITUTE(SUBSTITUTE(SUBSTITUTE(LOWER(IF(LEFT(BZ78,3)="Box","",TRIM(BZ78))),"randomizer","")," ",""),"'","")," ",""),"-","")</f>
        <v/>
      </c>
    </row>
    <row r="80" spans="3:78" x14ac:dyDescent="0.25">
      <c r="C80">
        <f t="shared" si="2297"/>
        <v>1</v>
      </c>
      <c r="E80" t="str">
        <f ca="1">OFFSET($G$179,SUM(C$2:C80)-1,0)</f>
        <v>Kim Feigenbaum</v>
      </c>
      <c r="F80" t="str">
        <f ca="1">IF(OFFSET($G$179,SUM($C$2:$C80)-1,COLUMNS($E80:F80)+1)=0,"",OFFSET($G$179,SUM($C$2:$C80)-1,COLUMNS($E80:F80)+1))</f>
        <v>Mint</v>
      </c>
      <c r="G80" t="str">
        <f ca="1">IF(OFFSET($G$179,SUM($C$2:$C80)-1,COLUMNS($E80:G80)+1)=0,"",OFFSET($G$179,SUM($C$2:$C80)-1,COLUMNS($E80:G80)+1))</f>
        <v/>
      </c>
      <c r="H80" t="str">
        <f ca="1">IF(OFFSET($G$179,SUM($C$2:$C80)-1,COLUMNS($E80:H80)+1)=0,"",OFFSET($G$179,SUM($C$2:$C80)-1,COLUMNS($E80:H80)+1))</f>
        <v/>
      </c>
      <c r="I80" t="str">
        <f ca="1">IF(OFFSET($G$179,SUM($C$2:$C80)-1,COLUMNS($E80:I80)+1)=0,"",OFFSET($G$179,SUM($C$2:$C80)-1,COLUMNS($E80:I80)+1))</f>
        <v/>
      </c>
      <c r="J80" t="str">
        <f ca="1">IF(OFFSET($G$179,SUM($C$2:$C80)-1,COLUMNS($E80:J80)+1)=0,"",OFFSET($G$179,SUM($C$2:$C80)-1,COLUMNS($E80:J80)+1))</f>
        <v/>
      </c>
      <c r="K80" t="str">
        <f ca="1">IF(OFFSET($G$179,SUM($C$2:$C80)-1,COLUMNS($E80:K80)+1)=0,"",OFFSET($G$179,SUM($C$2:$C80)-1,COLUMNS($E80:K80)+1))</f>
        <v/>
      </c>
      <c r="L80" t="str">
        <f ca="1">IF(OFFSET($G$179,SUM($C$2:$C80)-1,COLUMNS($E80:L80)+1)=0,"",OFFSET($G$179,SUM($C$2:$C80)-1,COLUMNS($E80:L80)+1))</f>
        <v/>
      </c>
      <c r="M80" t="str">
        <f ca="1">IF(OFFSET($G$179,SUM($C$2:$C80)-1,COLUMNS($E80:M80)+1)=0,"",OFFSET($G$179,SUM($C$2:$C80)-1,COLUMNS($E80:M80)+1))</f>
        <v/>
      </c>
      <c r="N80" t="str">
        <f ca="1">IF(OFFSET($G$179,SUM($C$2:$C80)-1,COLUMNS($E80:N80)+1)=0,"",OFFSET($G$179,SUM($C$2:$C80)-1,COLUMNS($E80:N80)+1))</f>
        <v/>
      </c>
      <c r="O80" t="str">
        <f ca="1">IF(OFFSET($G$179,SUM($C$2:$C80)-1,COLUMNS($E80:O80)+1)=0,"",OFFSET($G$179,SUM($C$2:$C80)-1,COLUMNS($E80:O80)+1))</f>
        <v/>
      </c>
      <c r="P80" t="str">
        <f ca="1">IF(OFFSET($G$179,SUM($C$2:$C80)-1,COLUMNS($E80:P80)+1)=0,"",OFFSET($G$179,SUM($C$2:$C80)-1,COLUMNS($E80:P80)+1))</f>
        <v/>
      </c>
      <c r="Q80" t="str">
        <f ca="1">IF(OFFSET($G$179,SUM($C$2:$C80)-1,COLUMNS($E80:Q80)+1)=0,"",OFFSET($G$179,SUM($C$2:$C80)-1,COLUMNS($E80:Q80)+1))</f>
        <v/>
      </c>
      <c r="R80" t="str">
        <f ca="1">IF(OFFSET($G$179,SUM($C$2:$C80)-1,COLUMNS($E80:R80)+1)=0,"",OFFSET($G$179,SUM($C$2:$C80)-1,COLUMNS($E80:R80)+1))</f>
        <v/>
      </c>
      <c r="S80" t="str">
        <f ca="1">IF(OFFSET($G$179,SUM($C$2:$C80)-1,COLUMNS($E80:S80)+1)=0,"",OFFSET($G$179,SUM($C$2:$C80)-1,COLUMNS($E80:S80)+1))</f>
        <v/>
      </c>
      <c r="T80" t="str">
        <f ca="1">IF(OFFSET($G$179,SUM($C$2:$C80)-1,COLUMNS($E80:T80)+1)=0,"",OFFSET($G$179,SUM($C$2:$C80)-1,COLUMNS($E80:T80)+1))</f>
        <v/>
      </c>
      <c r="U80" t="str">
        <f ca="1">IF(OFFSET($G$179,SUM($C$2:$C80)-1,COLUMNS($E80:U80)+1)=0,"",OFFSET($G$179,SUM($C$2:$C80)-1,COLUMNS($E80:U80)+1))</f>
        <v/>
      </c>
      <c r="V80" t="str">
        <f ca="1">IF(OFFSET($G$179,SUM($C$2:$C80)-1,COLUMNS($E80:V80)+1)=0,"",OFFSET($G$179,SUM($C$2:$C80)-1,COLUMNS($E80:V80)+1))</f>
        <v/>
      </c>
      <c r="W80" t="str">
        <f ca="1">IF(OFFSET($G$179,SUM($C$2:$C80)-1,COLUMNS($E80:W80)+1)=0,"",OFFSET($G$179,SUM($C$2:$C80)-1,COLUMNS($E80:W80)+1))</f>
        <v/>
      </c>
      <c r="X80" t="str">
        <f ca="1">IF(OFFSET($G$179,SUM($C$2:$C80)-1,COLUMNS($E80:X80)+1)=0,"",OFFSET($G$179,SUM($C$2:$C80)-1,COLUMNS($E80:X80)+1))</f>
        <v/>
      </c>
      <c r="Y80" t="str">
        <f ca="1">IF(OFFSET($G$179,SUM($C$2:$C80)-1,COLUMNS($E80:Y80)+1)=0,"",OFFSET($G$179,SUM($C$2:$C80)-1,COLUMNS($E80:Y80)+1))</f>
        <v/>
      </c>
      <c r="Z80" t="str">
        <f ca="1">IF(OFFSET($G$179,SUM($C$2:$C80)-1,COLUMNS($E80:Z80)+1)=0,"",OFFSET($G$179,SUM($C$2:$C80)-1,COLUMNS($E80:Z80)+1))</f>
        <v/>
      </c>
      <c r="AA80" t="str">
        <f ca="1">IF(OFFSET($G$179,SUM($C$2:$C80)-1,COLUMNS($E80:AA80)+1)=0,"",OFFSET($G$179,SUM($C$2:$C80)-1,COLUMNS($E80:AA80)+1))</f>
        <v/>
      </c>
      <c r="AB80" t="str">
        <f ca="1">IF(OFFSET($G$179,SUM($C$2:$C80)-1,COLUMNS($E80:AB80)+1)=0,"",OFFSET($G$179,SUM($C$2:$C80)-1,COLUMNS($E80:AB80)+1))</f>
        <v/>
      </c>
      <c r="AC80" t="str">
        <f ca="1">IF(OFFSET($G$179,SUM($C$2:$C80)-1,COLUMNS($E80:AC80)+1)=0,"",OFFSET($G$179,SUM($C$2:$C80)-1,COLUMNS($E80:AC80)+1))</f>
        <v/>
      </c>
      <c r="AD80" t="str">
        <f ca="1">IF(OFFSET($G$179,SUM($C$2:$C80)-1,COLUMNS($E80:AD80)+1)=0,"",OFFSET($G$179,SUM($C$2:$C80)-1,COLUMNS($E80:AD80)+1))</f>
        <v/>
      </c>
      <c r="AE80" t="str">
        <f ca="1">IF(OFFSET($G$179,SUM($C$2:$C80)-1,COLUMNS($E80:AE80)+1)=0,"",OFFSET($G$179,SUM($C$2:$C80)-1,COLUMNS($E80:AE80)+1))</f>
        <v/>
      </c>
      <c r="AF80" t="str">
        <f ca="1">IF(OFFSET($G$179,SUM($C$2:$C80)-1,COLUMNS($E80:AF80)+1)=0,"",OFFSET($G$179,SUM($C$2:$C80)-1,COLUMNS($E80:AF80)+1))</f>
        <v/>
      </c>
      <c r="AG80" t="str">
        <f ca="1">IF(OFFSET($G$179,SUM($C$2:$C80)-1,COLUMNS($E80:AG80)+1)=0,"",OFFSET($G$179,SUM($C$2:$C80)-1,COLUMNS($E80:AG80)+1))</f>
        <v/>
      </c>
      <c r="AH80" t="str">
        <f ca="1">IF(OFFSET($G$179,SUM($C$2:$C80)-1,COLUMNS($E80:AH80)+1)=0,"",OFFSET($G$179,SUM($C$2:$C80)-1,COLUMNS($E80:AH80)+1))</f>
        <v/>
      </c>
      <c r="AI80" t="str">
        <f ca="1">IF(OFFSET($G$179,SUM($C$2:$C80)-1,COLUMNS($E80:AI80)+1)=0,"",OFFSET($G$179,SUM($C$2:$C80)-1,COLUMNS($E80:AI80)+1))</f>
        <v/>
      </c>
      <c r="AJ80" t="str">
        <f ca="1">IF(OFFSET($G$179,SUM($C$2:$C80)-1,COLUMNS($E80:AJ80)+1)=0,"",OFFSET($G$179,SUM($C$2:$C80)-1,COLUMNS($E80:AJ80)+1))</f>
        <v/>
      </c>
      <c r="AK80" t="str">
        <f ca="1">IF(OFFSET($G$179,SUM($C$2:$C80)-1,COLUMNS($E80:AK80)+1)=0,"",OFFSET($G$179,SUM($C$2:$C80)-1,COLUMNS($E80:AK80)+1))</f>
        <v/>
      </c>
      <c r="AL80" t="str">
        <f ca="1">IF(OFFSET($G$179,SUM($C$2:$C80)-1,COLUMNS($E80:AL80)+1)=0,"",OFFSET($G$179,SUM($C$2:$C80)-1,COLUMNS($E80:AL80)+1))</f>
        <v/>
      </c>
      <c r="AM80" t="str">
        <f ca="1">IF(OFFSET($G$179,SUM($C$2:$C80)-1,COLUMNS($E80:AM80)+1)=0,"",OFFSET($G$179,SUM($C$2:$C80)-1,COLUMNS($E80:AM80)+1))</f>
        <v/>
      </c>
      <c r="AN80" t="str">
        <f ca="1">IF(OFFSET($G$179,SUM($C$2:$C80)-1,COLUMNS($E80:AN80)+1)=0,"",OFFSET($G$179,SUM($C$2:$C80)-1,COLUMNS($E80:AN80)+1))</f>
        <v/>
      </c>
      <c r="AO80" t="str">
        <f ca="1">IF(OFFSET($G$179,SUM($C$2:$C80)-1,COLUMNS($E80:AO80)+1)=0,"",OFFSET($G$179,SUM($C$2:$C80)-1,COLUMNS($E80:AO80)+1))</f>
        <v/>
      </c>
      <c r="AP80" t="str">
        <f ca="1">IF(OFFSET($G$179,SUM($C$2:$C80)-1,COLUMNS($E80:AP80)+1)=0,"",OFFSET($G$179,SUM($C$2:$C80)-1,COLUMNS($E80:AP80)+1))</f>
        <v/>
      </c>
      <c r="AQ80" t="str">
        <f ca="1">IF(OFFSET($G$179,SUM($C$2:$C80)-1,COLUMNS($E80:AQ80)+1)=0,"",OFFSET($G$179,SUM($C$2:$C80)-1,COLUMNS($E80:AQ80)+1))</f>
        <v/>
      </c>
      <c r="AR80" t="str">
        <f ca="1">IF(OFFSET($G$179,SUM($C$2:$C80)-1,COLUMNS($E80:AR80)+1)=0,"",OFFSET($G$179,SUM($C$2:$C80)-1,COLUMNS($E80:AR80)+1))</f>
        <v/>
      </c>
      <c r="AS80" t="str">
        <f ca="1">IF(OFFSET($G$179,SUM($C$2:$C80)-1,COLUMNS($E80:AS80)+1)=0,"",OFFSET($G$179,SUM($C$2:$C80)-1,COLUMNS($E80:AS80)+1))</f>
        <v/>
      </c>
      <c r="AT80" t="str">
        <f ca="1">IF(OFFSET($G$179,SUM($C$2:$C80)-1,COLUMNS($E80:AT80)+1)=0,"",OFFSET($G$179,SUM($C$2:$C80)-1,COLUMNS($E80:AT80)+1))</f>
        <v/>
      </c>
      <c r="AU80" t="str">
        <f ca="1">IF(OFFSET($G$179,SUM($C$2:$C80)-1,COLUMNS($E80:AU80)+1)=0,"",OFFSET($G$179,SUM($C$2:$C80)-1,COLUMNS($E80:AU80)+1))</f>
        <v/>
      </c>
      <c r="AV80" t="str">
        <f ca="1">IF(OFFSET($G$179,SUM($C$2:$C80)-1,COLUMNS($E80:AV80)+1)=0,"",OFFSET($G$179,SUM($C$2:$C80)-1,COLUMNS($E80:AV80)+1))</f>
        <v/>
      </c>
      <c r="AW80" t="str">
        <f ca="1">IF(OFFSET($G$179,SUM($C$2:$C80)-1,COLUMNS($E80:AW80)+1)=0,"",OFFSET($G$179,SUM($C$2:$C80)-1,COLUMNS($E80:AW80)+1))</f>
        <v/>
      </c>
      <c r="AX80" t="str">
        <f ca="1">IF(OFFSET($G$179,SUM($C$2:$C80)-1,COLUMNS($E80:AX80)+1)=0,"",OFFSET($G$179,SUM($C$2:$C80)-1,COLUMNS($E80:AX80)+1))</f>
        <v/>
      </c>
      <c r="AY80" t="str">
        <f ca="1">IF(OFFSET($G$179,SUM($C$2:$C80)-1,COLUMNS($E80:AY80)+1)=0,"",OFFSET($G$179,SUM($C$2:$C80)-1,COLUMNS($E80:AY80)+1))</f>
        <v/>
      </c>
      <c r="AZ80" t="str">
        <f ca="1">IF(OFFSET($G$179,SUM($C$2:$C80)-1,COLUMNS($E80:AZ80)+1)=0,"",OFFSET($G$179,SUM($C$2:$C80)-1,COLUMNS($E80:AZ80)+1))</f>
        <v/>
      </c>
      <c r="BA80" t="str">
        <f ca="1">IF(OFFSET($G$179,SUM($C$2:$C80)-1,COLUMNS($E80:BA80)+1)=0,"",OFFSET($G$179,SUM($C$2:$C80)-1,COLUMNS($E80:BA80)+1))</f>
        <v/>
      </c>
      <c r="BB80" t="str">
        <f ca="1">IF(OFFSET($G$179,SUM($C$2:$C80)-1,COLUMNS($E80:BB80)+1)=0,"",OFFSET($G$179,SUM($C$2:$C80)-1,COLUMNS($E80:BB80)+1))</f>
        <v/>
      </c>
      <c r="BC80" t="str">
        <f ca="1">IF(OFFSET($G$179,SUM($C$2:$C80)-1,COLUMNS($E80:BC80)+1)=0,"",OFFSET($G$179,SUM($C$2:$C80)-1,COLUMNS($E80:BC80)+1))</f>
        <v/>
      </c>
      <c r="BD80" t="str">
        <f ca="1">IF(OFFSET($G$179,SUM($C$2:$C80)-1,COLUMNS($E80:BD80)+1)=0,"",OFFSET($G$179,SUM($C$2:$C80)-1,COLUMNS($E80:BD80)+1))</f>
        <v/>
      </c>
      <c r="BE80" t="str">
        <f ca="1">IF(OFFSET($G$179,SUM($C$2:$C80)-1,COLUMNS($E80:BE80)+1)=0,"",OFFSET($G$179,SUM($C$2:$C80)-1,COLUMNS($E80:BE80)+1))</f>
        <v/>
      </c>
      <c r="BF80" t="str">
        <f ca="1">IF(OFFSET($G$179,SUM($C$2:$C80)-1,COLUMNS($E80:BF80)+1)=0,"",OFFSET($G$179,SUM($C$2:$C80)-1,COLUMNS($E80:BF80)+1))</f>
        <v/>
      </c>
      <c r="BG80" t="str">
        <f ca="1">IF(OFFSET($G$179,SUM($C$2:$C80)-1,COLUMNS($E80:BG80)+1)=0,"",OFFSET($G$179,SUM($C$2:$C80)-1,COLUMNS($E80:BG80)+1))</f>
        <v/>
      </c>
      <c r="BH80" t="str">
        <f ca="1">IF(OFFSET($G$179,SUM($C$2:$C80)-1,COLUMNS($E80:BH80)+1)=0,"",OFFSET($G$179,SUM($C$2:$C80)-1,COLUMNS($E80:BH80)+1))</f>
        <v/>
      </c>
      <c r="BI80" t="str">
        <f ca="1">IF(OFFSET($G$179,SUM($C$2:$C80)-1,COLUMNS($E80:BI80)+1)=0,"",OFFSET($G$179,SUM($C$2:$C80)-1,COLUMNS($E80:BI80)+1))</f>
        <v/>
      </c>
      <c r="BJ80" t="str">
        <f ca="1">IF(OFFSET($G$179,SUM($C$2:$C80)-1,COLUMNS($E80:BJ80)+1)=0,"",OFFSET($G$179,SUM($C$2:$C80)-1,COLUMNS($E80:BJ80)+1))</f>
        <v/>
      </c>
      <c r="BK80" t="str">
        <f ca="1">IF(OFFSET($G$179,SUM($C$2:$C80)-1,COLUMNS($E80:BK80)+1)=0,"",OFFSET($G$179,SUM($C$2:$C80)-1,COLUMNS($E80:BK80)+1))</f>
        <v/>
      </c>
      <c r="BL80" t="str">
        <f ca="1">IF(OFFSET($G$179,SUM($C$2:$C80)-1,COLUMNS($E80:BL80)+1)=0,"",OFFSET($G$179,SUM($C$2:$C80)-1,COLUMNS($E80:BL80)+1))</f>
        <v/>
      </c>
      <c r="BM80" t="str">
        <f ca="1">IF(OFFSET($G$179,SUM($C$2:$C80)-1,COLUMNS($E80:BM80)+1)=0,"",OFFSET($G$179,SUM($C$2:$C80)-1,COLUMNS($E80:BM80)+1))</f>
        <v/>
      </c>
      <c r="BN80" t="str">
        <f ca="1">IF(OFFSET($G$179,SUM($C$2:$C80)-1,COLUMNS($E80:BN80)+1)=0,"",OFFSET($G$179,SUM($C$2:$C80)-1,COLUMNS($E80:BN80)+1))</f>
        <v/>
      </c>
      <c r="BO80" t="str">
        <f ca="1">IF(OFFSET($G$179,SUM($C$2:$C80)-1,COLUMNS($E80:BO80)+1)=0,"",OFFSET($G$179,SUM($C$2:$C80)-1,COLUMNS($E80:BO80)+1))</f>
        <v/>
      </c>
      <c r="BP80" t="str">
        <f ca="1">IF(OFFSET($G$179,SUM($C$2:$C80)-1,COLUMNS($E80:BP80)+1)=0,"",OFFSET($G$179,SUM($C$2:$C80)-1,COLUMNS($E80:BP80)+1))</f>
        <v/>
      </c>
      <c r="BQ80" t="str">
        <f ca="1">IF(OFFSET($G$179,SUM($C$2:$C80)-1,COLUMNS($E80:BQ80)+1)=0,"",OFFSET($G$179,SUM($C$2:$C80)-1,COLUMNS($E80:BQ80)+1))</f>
        <v/>
      </c>
      <c r="BR80" t="str">
        <f ca="1">IF(OFFSET($G$179,SUM($C$2:$C80)-1,COLUMNS($E80:BR80)+1)=0,"",OFFSET($G$179,SUM($C$2:$C80)-1,COLUMNS($E80:BR80)+1))</f>
        <v/>
      </c>
      <c r="BS80" t="str">
        <f ca="1">IF(OFFSET($G$179,SUM($C$2:$C80)-1,COLUMNS($E80:BS80)+1)=0,"",OFFSET($G$179,SUM($C$2:$C80)-1,COLUMNS($E80:BS80)+1))</f>
        <v/>
      </c>
      <c r="BT80" t="str">
        <f ca="1">IF(OFFSET($G$179,SUM($C$2:$C80)-1,COLUMNS($E80:BT80)+1)=0,"",OFFSET($G$179,SUM($C$2:$C80)-1,COLUMNS($E80:BT80)+1))</f>
        <v/>
      </c>
      <c r="BU80" t="str">
        <f ca="1">IF(OFFSET($G$179,SUM($C$2:$C80)-1,COLUMNS($E80:BU80)+1)=0,"",OFFSET($G$179,SUM($C$2:$C80)-1,COLUMNS($E80:BU80)+1))</f>
        <v/>
      </c>
      <c r="BV80" t="str">
        <f ca="1">IF(OFFSET($G$179,SUM($C$2:$C80)-1,COLUMNS($E80:BV80)+1)=0,"",OFFSET($G$179,SUM($C$2:$C80)-1,COLUMNS($E80:BV80)+1))</f>
        <v/>
      </c>
      <c r="BW80" t="str">
        <f ca="1">IF(OFFSET($G$179,SUM($C$2:$C80)-1,COLUMNS($E80:BW80)+1)=0,"",OFFSET($G$179,SUM($C$2:$C80)-1,COLUMNS($E80:BW80)+1))</f>
        <v/>
      </c>
      <c r="BX80" t="str">
        <f ca="1">IF(OFFSET($G$179,SUM($C$2:$C80)-1,COLUMNS($E80:BX80)+1)=0,"",OFFSET($G$179,SUM($C$2:$C80)-1,COLUMNS($E80:BX80)+1))</f>
        <v/>
      </c>
      <c r="BY80" t="str">
        <f ca="1">IF(OFFSET($G$179,SUM($C$2:$C80)-1,COLUMNS($E80:BY80)+1)=0,"",OFFSET($G$179,SUM($C$2:$C80)-1,COLUMNS($E80:BY80)+1))</f>
        <v/>
      </c>
      <c r="BZ80" t="str">
        <f ca="1">IF(OFFSET($G$179,SUM($C$2:$C80)-1,COLUMNS($E80:BZ80)+1)=0,"",OFFSET($G$179,SUM($C$2:$C80)-1,COLUMNS($E80:BZ80)+1))</f>
        <v/>
      </c>
    </row>
    <row r="81" spans="3:78" x14ac:dyDescent="0.25">
      <c r="C81">
        <f t="shared" si="0"/>
        <v>0</v>
      </c>
      <c r="E81" t="str">
        <f t="shared" ref="E81" ca="1" si="2816">E80</f>
        <v>Kim Feigenbaum</v>
      </c>
      <c r="F81" t="str">
        <f t="shared" ref="F81" ca="1" si="2817">SUBSTITUTE(SUBSTITUTE(SUBSTITUTE(SUBSTITUTE(SUBSTITUTE(LOWER(IF(LEFT(F80,3)="Box","",TRIM(F80))),"randomizer","")," ",""),"'","")," ",""),"-","")</f>
        <v>mint</v>
      </c>
      <c r="G81" t="str">
        <f t="shared" ref="G81" ca="1" si="2818">SUBSTITUTE(SUBSTITUTE(SUBSTITUTE(SUBSTITUTE(SUBSTITUTE(LOWER(IF(LEFT(G80,3)="Box","",TRIM(G80))),"randomizer","")," ",""),"'","")," ",""),"-","")</f>
        <v/>
      </c>
      <c r="H81" t="str">
        <f t="shared" ref="H81" ca="1" si="2819">SUBSTITUTE(SUBSTITUTE(SUBSTITUTE(SUBSTITUTE(SUBSTITUTE(LOWER(IF(LEFT(H80,3)="Box","",TRIM(H80))),"randomizer","")," ",""),"'","")," ",""),"-","")</f>
        <v/>
      </c>
      <c r="I81" t="str">
        <f t="shared" ref="I81" ca="1" si="2820">SUBSTITUTE(SUBSTITUTE(SUBSTITUTE(SUBSTITUTE(SUBSTITUTE(LOWER(IF(LEFT(I80,3)="Box","",TRIM(I80))),"randomizer","")," ",""),"'","")," ",""),"-","")</f>
        <v/>
      </c>
      <c r="J81" t="str">
        <f t="shared" ref="J81" ca="1" si="2821">SUBSTITUTE(SUBSTITUTE(SUBSTITUTE(SUBSTITUTE(SUBSTITUTE(LOWER(IF(LEFT(J80,3)="Box","",TRIM(J80))),"randomizer","")," ",""),"'","")," ",""),"-","")</f>
        <v/>
      </c>
      <c r="K81" t="str">
        <f t="shared" ref="K81" ca="1" si="2822">SUBSTITUTE(SUBSTITUTE(SUBSTITUTE(SUBSTITUTE(SUBSTITUTE(LOWER(IF(LEFT(K80,3)="Box","",TRIM(K80))),"randomizer","")," ",""),"'","")," ",""),"-","")</f>
        <v/>
      </c>
      <c r="L81" t="str">
        <f t="shared" ref="L81" ca="1" si="2823">SUBSTITUTE(SUBSTITUTE(SUBSTITUTE(SUBSTITUTE(SUBSTITUTE(LOWER(IF(LEFT(L80,3)="Box","",TRIM(L80))),"randomizer","")," ",""),"'","")," ",""),"-","")</f>
        <v/>
      </c>
      <c r="M81" t="str">
        <f t="shared" ref="M81" ca="1" si="2824">SUBSTITUTE(SUBSTITUTE(SUBSTITUTE(SUBSTITUTE(SUBSTITUTE(LOWER(IF(LEFT(M80,3)="Box","",TRIM(M80))),"randomizer","")," ",""),"'","")," ",""),"-","")</f>
        <v/>
      </c>
      <c r="N81" t="str">
        <f t="shared" ref="N81" ca="1" si="2825">SUBSTITUTE(SUBSTITUTE(SUBSTITUTE(SUBSTITUTE(SUBSTITUTE(LOWER(IF(LEFT(N80,3)="Box","",TRIM(N80))),"randomizer","")," ",""),"'","")," ",""),"-","")</f>
        <v/>
      </c>
      <c r="O81" t="str">
        <f t="shared" ref="O81" ca="1" si="2826">SUBSTITUTE(SUBSTITUTE(SUBSTITUTE(SUBSTITUTE(SUBSTITUTE(LOWER(IF(LEFT(O80,3)="Box","",TRIM(O80))),"randomizer","")," ",""),"'","")," ",""),"-","")</f>
        <v/>
      </c>
      <c r="P81" t="str">
        <f t="shared" ref="P81" ca="1" si="2827">SUBSTITUTE(SUBSTITUTE(SUBSTITUTE(SUBSTITUTE(SUBSTITUTE(LOWER(IF(LEFT(P80,3)="Box","",TRIM(P80))),"randomizer","")," ",""),"'","")," ",""),"-","")</f>
        <v/>
      </c>
      <c r="Q81" t="str">
        <f t="shared" ref="Q81" ca="1" si="2828">SUBSTITUTE(SUBSTITUTE(SUBSTITUTE(SUBSTITUTE(SUBSTITUTE(LOWER(IF(LEFT(Q80,3)="Box","",TRIM(Q80))),"randomizer","")," ",""),"'","")," ",""),"-","")</f>
        <v/>
      </c>
      <c r="R81" t="str">
        <f t="shared" ref="R81" ca="1" si="2829">SUBSTITUTE(SUBSTITUTE(SUBSTITUTE(SUBSTITUTE(SUBSTITUTE(LOWER(IF(LEFT(R80,3)="Box","",TRIM(R80))),"randomizer","")," ",""),"'","")," ",""),"-","")</f>
        <v/>
      </c>
      <c r="S81" t="str">
        <f t="shared" ref="S81" ca="1" si="2830">SUBSTITUTE(SUBSTITUTE(SUBSTITUTE(SUBSTITUTE(SUBSTITUTE(LOWER(IF(LEFT(S80,3)="Box","",TRIM(S80))),"randomizer","")," ",""),"'","")," ",""),"-","")</f>
        <v/>
      </c>
      <c r="T81" t="str">
        <f t="shared" ref="T81" ca="1" si="2831">SUBSTITUTE(SUBSTITUTE(SUBSTITUTE(SUBSTITUTE(SUBSTITUTE(LOWER(IF(LEFT(T80,3)="Box","",TRIM(T80))),"randomizer","")," ",""),"'","")," ",""),"-","")</f>
        <v/>
      </c>
      <c r="U81" t="str">
        <f t="shared" ref="U81" ca="1" si="2832">SUBSTITUTE(SUBSTITUTE(SUBSTITUTE(SUBSTITUTE(SUBSTITUTE(LOWER(IF(LEFT(U80,3)="Box","",TRIM(U80))),"randomizer","")," ",""),"'","")," ",""),"-","")</f>
        <v/>
      </c>
      <c r="V81" t="str">
        <f t="shared" ref="V81" ca="1" si="2833">SUBSTITUTE(SUBSTITUTE(SUBSTITUTE(SUBSTITUTE(SUBSTITUTE(LOWER(IF(LEFT(V80,3)="Box","",TRIM(V80))),"randomizer","")," ",""),"'","")," ",""),"-","")</f>
        <v/>
      </c>
      <c r="W81" t="str">
        <f t="shared" ref="W81" ca="1" si="2834">SUBSTITUTE(SUBSTITUTE(SUBSTITUTE(SUBSTITUTE(SUBSTITUTE(LOWER(IF(LEFT(W80,3)="Box","",TRIM(W80))),"randomizer","")," ",""),"'","")," ",""),"-","")</f>
        <v/>
      </c>
      <c r="X81" t="str">
        <f t="shared" ref="X81" ca="1" si="2835">SUBSTITUTE(SUBSTITUTE(SUBSTITUTE(SUBSTITUTE(SUBSTITUTE(LOWER(IF(LEFT(X80,3)="Box","",TRIM(X80))),"randomizer","")," ",""),"'","")," ",""),"-","")</f>
        <v/>
      </c>
      <c r="Y81" t="str">
        <f t="shared" ref="Y81" ca="1" si="2836">SUBSTITUTE(SUBSTITUTE(SUBSTITUTE(SUBSTITUTE(SUBSTITUTE(LOWER(IF(LEFT(Y80,3)="Box","",TRIM(Y80))),"randomizer","")," ",""),"'","")," ",""),"-","")</f>
        <v/>
      </c>
      <c r="Z81" t="str">
        <f t="shared" ref="Z81" ca="1" si="2837">SUBSTITUTE(SUBSTITUTE(SUBSTITUTE(SUBSTITUTE(SUBSTITUTE(LOWER(IF(LEFT(Z80,3)="Box","",TRIM(Z80))),"randomizer","")," ",""),"'","")," ",""),"-","")</f>
        <v/>
      </c>
      <c r="AA81" t="str">
        <f t="shared" ref="AA81" ca="1" si="2838">SUBSTITUTE(SUBSTITUTE(SUBSTITUTE(SUBSTITUTE(SUBSTITUTE(LOWER(IF(LEFT(AA80,3)="Box","",TRIM(AA80))),"randomizer","")," ",""),"'","")," ",""),"-","")</f>
        <v/>
      </c>
      <c r="AB81" t="str">
        <f t="shared" ref="AB81" ca="1" si="2839">SUBSTITUTE(SUBSTITUTE(SUBSTITUTE(SUBSTITUTE(SUBSTITUTE(LOWER(IF(LEFT(AB80,3)="Box","",TRIM(AB80))),"randomizer","")," ",""),"'","")," ",""),"-","")</f>
        <v/>
      </c>
      <c r="AC81" t="str">
        <f t="shared" ref="AC81" ca="1" si="2840">SUBSTITUTE(SUBSTITUTE(SUBSTITUTE(SUBSTITUTE(SUBSTITUTE(LOWER(IF(LEFT(AC80,3)="Box","",TRIM(AC80))),"randomizer","")," ",""),"'","")," ",""),"-","")</f>
        <v/>
      </c>
      <c r="AD81" t="str">
        <f t="shared" ref="AD81" ca="1" si="2841">SUBSTITUTE(SUBSTITUTE(SUBSTITUTE(SUBSTITUTE(SUBSTITUTE(LOWER(IF(LEFT(AD80,3)="Box","",TRIM(AD80))),"randomizer","")," ",""),"'","")," ",""),"-","")</f>
        <v/>
      </c>
      <c r="AE81" t="str">
        <f t="shared" ref="AE81" ca="1" si="2842">SUBSTITUTE(SUBSTITUTE(SUBSTITUTE(SUBSTITUTE(SUBSTITUTE(LOWER(IF(LEFT(AE80,3)="Box","",TRIM(AE80))),"randomizer","")," ",""),"'","")," ",""),"-","")</f>
        <v/>
      </c>
      <c r="AF81" t="str">
        <f t="shared" ref="AF81" ca="1" si="2843">SUBSTITUTE(SUBSTITUTE(SUBSTITUTE(SUBSTITUTE(SUBSTITUTE(LOWER(IF(LEFT(AF80,3)="Box","",TRIM(AF80))),"randomizer","")," ",""),"'","")," ",""),"-","")</f>
        <v/>
      </c>
      <c r="AG81" t="str">
        <f t="shared" ref="AG81" ca="1" si="2844">SUBSTITUTE(SUBSTITUTE(SUBSTITUTE(SUBSTITUTE(SUBSTITUTE(LOWER(IF(LEFT(AG80,3)="Box","",TRIM(AG80))),"randomizer","")," ",""),"'","")," ",""),"-","")</f>
        <v/>
      </c>
      <c r="AH81" t="str">
        <f t="shared" ref="AH81" ca="1" si="2845">SUBSTITUTE(SUBSTITUTE(SUBSTITUTE(SUBSTITUTE(SUBSTITUTE(LOWER(IF(LEFT(AH80,3)="Box","",TRIM(AH80))),"randomizer","")," ",""),"'","")," ",""),"-","")</f>
        <v/>
      </c>
      <c r="AI81" t="str">
        <f t="shared" ref="AI81" ca="1" si="2846">SUBSTITUTE(SUBSTITUTE(SUBSTITUTE(SUBSTITUTE(SUBSTITUTE(LOWER(IF(LEFT(AI80,3)="Box","",TRIM(AI80))),"randomizer","")," ",""),"'","")," ",""),"-","")</f>
        <v/>
      </c>
      <c r="AJ81" t="str">
        <f t="shared" ref="AJ81" ca="1" si="2847">SUBSTITUTE(SUBSTITUTE(SUBSTITUTE(SUBSTITUTE(SUBSTITUTE(LOWER(IF(LEFT(AJ80,3)="Box","",TRIM(AJ80))),"randomizer","")," ",""),"'","")," ",""),"-","")</f>
        <v/>
      </c>
      <c r="AK81" t="str">
        <f t="shared" ref="AK81" ca="1" si="2848">SUBSTITUTE(SUBSTITUTE(SUBSTITUTE(SUBSTITUTE(SUBSTITUTE(LOWER(IF(LEFT(AK80,3)="Box","",TRIM(AK80))),"randomizer","")," ",""),"'","")," ",""),"-","")</f>
        <v/>
      </c>
      <c r="AL81" t="str">
        <f t="shared" ref="AL81" ca="1" si="2849">SUBSTITUTE(SUBSTITUTE(SUBSTITUTE(SUBSTITUTE(SUBSTITUTE(LOWER(IF(LEFT(AL80,3)="Box","",TRIM(AL80))),"randomizer","")," ",""),"'","")," ",""),"-","")</f>
        <v/>
      </c>
      <c r="AM81" t="str">
        <f t="shared" ref="AM81" ca="1" si="2850">SUBSTITUTE(SUBSTITUTE(SUBSTITUTE(SUBSTITUTE(SUBSTITUTE(LOWER(IF(LEFT(AM80,3)="Box","",TRIM(AM80))),"randomizer","")," ",""),"'","")," ",""),"-","")</f>
        <v/>
      </c>
      <c r="AN81" t="str">
        <f t="shared" ref="AN81" ca="1" si="2851">SUBSTITUTE(SUBSTITUTE(SUBSTITUTE(SUBSTITUTE(SUBSTITUTE(LOWER(IF(LEFT(AN80,3)="Box","",TRIM(AN80))),"randomizer","")," ",""),"'","")," ",""),"-","")</f>
        <v/>
      </c>
      <c r="AO81" t="str">
        <f t="shared" ref="AO81" ca="1" si="2852">SUBSTITUTE(SUBSTITUTE(SUBSTITUTE(SUBSTITUTE(SUBSTITUTE(LOWER(IF(LEFT(AO80,3)="Box","",TRIM(AO80))),"randomizer","")," ",""),"'","")," ",""),"-","")</f>
        <v/>
      </c>
      <c r="AP81" t="str">
        <f t="shared" ref="AP81" ca="1" si="2853">SUBSTITUTE(SUBSTITUTE(SUBSTITUTE(SUBSTITUTE(SUBSTITUTE(LOWER(IF(LEFT(AP80,3)="Box","",TRIM(AP80))),"randomizer","")," ",""),"'","")," ",""),"-","")</f>
        <v/>
      </c>
      <c r="AQ81" t="str">
        <f t="shared" ref="AQ81" ca="1" si="2854">SUBSTITUTE(SUBSTITUTE(SUBSTITUTE(SUBSTITUTE(SUBSTITUTE(LOWER(IF(LEFT(AQ80,3)="Box","",TRIM(AQ80))),"randomizer","")," ",""),"'","")," ",""),"-","")</f>
        <v/>
      </c>
      <c r="AR81" t="str">
        <f t="shared" ref="AR81" ca="1" si="2855">SUBSTITUTE(SUBSTITUTE(SUBSTITUTE(SUBSTITUTE(SUBSTITUTE(LOWER(IF(LEFT(AR80,3)="Box","",TRIM(AR80))),"randomizer","")," ",""),"'","")," ",""),"-","")</f>
        <v/>
      </c>
      <c r="AS81" t="str">
        <f t="shared" ref="AS81" ca="1" si="2856">SUBSTITUTE(SUBSTITUTE(SUBSTITUTE(SUBSTITUTE(SUBSTITUTE(LOWER(IF(LEFT(AS80,3)="Box","",TRIM(AS80))),"randomizer","")," ",""),"'","")," ",""),"-","")</f>
        <v/>
      </c>
      <c r="AT81" t="str">
        <f t="shared" ref="AT81" ca="1" si="2857">SUBSTITUTE(SUBSTITUTE(SUBSTITUTE(SUBSTITUTE(SUBSTITUTE(LOWER(IF(LEFT(AT80,3)="Box","",TRIM(AT80))),"randomizer","")," ",""),"'","")," ",""),"-","")</f>
        <v/>
      </c>
      <c r="AU81" t="str">
        <f t="shared" ref="AU81" ca="1" si="2858">SUBSTITUTE(SUBSTITUTE(SUBSTITUTE(SUBSTITUTE(SUBSTITUTE(LOWER(IF(LEFT(AU80,3)="Box","",TRIM(AU80))),"randomizer","")," ",""),"'","")," ",""),"-","")</f>
        <v/>
      </c>
      <c r="AV81" t="str">
        <f t="shared" ref="AV81" ca="1" si="2859">SUBSTITUTE(SUBSTITUTE(SUBSTITUTE(SUBSTITUTE(SUBSTITUTE(LOWER(IF(LEFT(AV80,3)="Box","",TRIM(AV80))),"randomizer","")," ",""),"'","")," ",""),"-","")</f>
        <v/>
      </c>
      <c r="AW81" t="str">
        <f t="shared" ref="AW81" ca="1" si="2860">SUBSTITUTE(SUBSTITUTE(SUBSTITUTE(SUBSTITUTE(SUBSTITUTE(LOWER(IF(LEFT(AW80,3)="Box","",TRIM(AW80))),"randomizer","")," ",""),"'","")," ",""),"-","")</f>
        <v/>
      </c>
      <c r="AX81" t="str">
        <f t="shared" ref="AX81" ca="1" si="2861">SUBSTITUTE(SUBSTITUTE(SUBSTITUTE(SUBSTITUTE(SUBSTITUTE(LOWER(IF(LEFT(AX80,3)="Box","",TRIM(AX80))),"randomizer","")," ",""),"'","")," ",""),"-","")</f>
        <v/>
      </c>
      <c r="AY81" t="str">
        <f t="shared" ref="AY81" ca="1" si="2862">SUBSTITUTE(SUBSTITUTE(SUBSTITUTE(SUBSTITUTE(SUBSTITUTE(LOWER(IF(LEFT(AY80,3)="Box","",TRIM(AY80))),"randomizer","")," ",""),"'","")," ",""),"-","")</f>
        <v/>
      </c>
      <c r="AZ81" t="str">
        <f t="shared" ref="AZ81" ca="1" si="2863">SUBSTITUTE(SUBSTITUTE(SUBSTITUTE(SUBSTITUTE(SUBSTITUTE(LOWER(IF(LEFT(AZ80,3)="Box","",TRIM(AZ80))),"randomizer","")," ",""),"'","")," ",""),"-","")</f>
        <v/>
      </c>
      <c r="BA81" t="str">
        <f t="shared" ref="BA81" ca="1" si="2864">SUBSTITUTE(SUBSTITUTE(SUBSTITUTE(SUBSTITUTE(SUBSTITUTE(LOWER(IF(LEFT(BA80,3)="Box","",TRIM(BA80))),"randomizer","")," ",""),"'","")," ",""),"-","")</f>
        <v/>
      </c>
      <c r="BB81" t="str">
        <f t="shared" ref="BB81" ca="1" si="2865">SUBSTITUTE(SUBSTITUTE(SUBSTITUTE(SUBSTITUTE(SUBSTITUTE(LOWER(IF(LEFT(BB80,3)="Box","",TRIM(BB80))),"randomizer","")," ",""),"'","")," ",""),"-","")</f>
        <v/>
      </c>
      <c r="BC81" t="str">
        <f t="shared" ref="BC81" ca="1" si="2866">SUBSTITUTE(SUBSTITUTE(SUBSTITUTE(SUBSTITUTE(SUBSTITUTE(LOWER(IF(LEFT(BC80,3)="Box","",TRIM(BC80))),"randomizer","")," ",""),"'","")," ",""),"-","")</f>
        <v/>
      </c>
      <c r="BD81" t="str">
        <f t="shared" ref="BD81" ca="1" si="2867">SUBSTITUTE(SUBSTITUTE(SUBSTITUTE(SUBSTITUTE(SUBSTITUTE(LOWER(IF(LEFT(BD80,3)="Box","",TRIM(BD80))),"randomizer","")," ",""),"'","")," ",""),"-","")</f>
        <v/>
      </c>
      <c r="BE81" t="str">
        <f t="shared" ref="BE81" ca="1" si="2868">SUBSTITUTE(SUBSTITUTE(SUBSTITUTE(SUBSTITUTE(SUBSTITUTE(LOWER(IF(LEFT(BE80,3)="Box","",TRIM(BE80))),"randomizer","")," ",""),"'","")," ",""),"-","")</f>
        <v/>
      </c>
      <c r="BF81" t="str">
        <f t="shared" ref="BF81" ca="1" si="2869">SUBSTITUTE(SUBSTITUTE(SUBSTITUTE(SUBSTITUTE(SUBSTITUTE(LOWER(IF(LEFT(BF80,3)="Box","",TRIM(BF80))),"randomizer","")," ",""),"'","")," ",""),"-","")</f>
        <v/>
      </c>
      <c r="BG81" t="str">
        <f t="shared" ref="BG81" ca="1" si="2870">SUBSTITUTE(SUBSTITUTE(SUBSTITUTE(SUBSTITUTE(SUBSTITUTE(LOWER(IF(LEFT(BG80,3)="Box","",TRIM(BG80))),"randomizer","")," ",""),"'","")," ",""),"-","")</f>
        <v/>
      </c>
      <c r="BH81" t="str">
        <f t="shared" ref="BH81" ca="1" si="2871">SUBSTITUTE(SUBSTITUTE(SUBSTITUTE(SUBSTITUTE(SUBSTITUTE(LOWER(IF(LEFT(BH80,3)="Box","",TRIM(BH80))),"randomizer","")," ",""),"'","")," ",""),"-","")</f>
        <v/>
      </c>
      <c r="BI81" t="str">
        <f t="shared" ref="BI81" ca="1" si="2872">SUBSTITUTE(SUBSTITUTE(SUBSTITUTE(SUBSTITUTE(SUBSTITUTE(LOWER(IF(LEFT(BI80,3)="Box","",TRIM(BI80))),"randomizer","")," ",""),"'","")," ",""),"-","")</f>
        <v/>
      </c>
      <c r="BJ81" t="str">
        <f t="shared" ref="BJ81" ca="1" si="2873">SUBSTITUTE(SUBSTITUTE(SUBSTITUTE(SUBSTITUTE(SUBSTITUTE(LOWER(IF(LEFT(BJ80,3)="Box","",TRIM(BJ80))),"randomizer","")," ",""),"'","")," ",""),"-","")</f>
        <v/>
      </c>
      <c r="BK81" t="str">
        <f t="shared" ref="BK81" ca="1" si="2874">SUBSTITUTE(SUBSTITUTE(SUBSTITUTE(SUBSTITUTE(SUBSTITUTE(LOWER(IF(LEFT(BK80,3)="Box","",TRIM(BK80))),"randomizer","")," ",""),"'","")," ",""),"-","")</f>
        <v/>
      </c>
      <c r="BL81" t="str">
        <f t="shared" ref="BL81" ca="1" si="2875">SUBSTITUTE(SUBSTITUTE(SUBSTITUTE(SUBSTITUTE(SUBSTITUTE(LOWER(IF(LEFT(BL80,3)="Box","",TRIM(BL80))),"randomizer","")," ",""),"'","")," ",""),"-","")</f>
        <v/>
      </c>
      <c r="BM81" t="str">
        <f t="shared" ref="BM81" ca="1" si="2876">SUBSTITUTE(SUBSTITUTE(SUBSTITUTE(SUBSTITUTE(SUBSTITUTE(LOWER(IF(LEFT(BM80,3)="Box","",TRIM(BM80))),"randomizer","")," ",""),"'","")," ",""),"-","")</f>
        <v/>
      </c>
      <c r="BN81" t="str">
        <f t="shared" ref="BN81" ca="1" si="2877">SUBSTITUTE(SUBSTITUTE(SUBSTITUTE(SUBSTITUTE(SUBSTITUTE(LOWER(IF(LEFT(BN80,3)="Box","",TRIM(BN80))),"randomizer","")," ",""),"'","")," ",""),"-","")</f>
        <v/>
      </c>
      <c r="BO81" t="str">
        <f t="shared" ref="BO81" ca="1" si="2878">SUBSTITUTE(SUBSTITUTE(SUBSTITUTE(SUBSTITUTE(SUBSTITUTE(LOWER(IF(LEFT(BO80,3)="Box","",TRIM(BO80))),"randomizer","")," ",""),"'","")," ",""),"-","")</f>
        <v/>
      </c>
      <c r="BP81" t="str">
        <f t="shared" ref="BP81" ca="1" si="2879">SUBSTITUTE(SUBSTITUTE(SUBSTITUTE(SUBSTITUTE(SUBSTITUTE(LOWER(IF(LEFT(BP80,3)="Box","",TRIM(BP80))),"randomizer","")," ",""),"'","")," ",""),"-","")</f>
        <v/>
      </c>
      <c r="BQ81" t="str">
        <f t="shared" ref="BQ81" ca="1" si="2880">SUBSTITUTE(SUBSTITUTE(SUBSTITUTE(SUBSTITUTE(SUBSTITUTE(LOWER(IF(LEFT(BQ80,3)="Box","",TRIM(BQ80))),"randomizer","")," ",""),"'","")," ",""),"-","")</f>
        <v/>
      </c>
      <c r="BR81" t="str">
        <f t="shared" ref="BR81" ca="1" si="2881">SUBSTITUTE(SUBSTITUTE(SUBSTITUTE(SUBSTITUTE(SUBSTITUTE(LOWER(IF(LEFT(BR80,3)="Box","",TRIM(BR80))),"randomizer","")," ",""),"'","")," ",""),"-","")</f>
        <v/>
      </c>
      <c r="BS81" t="str">
        <f t="shared" ref="BS81" ca="1" si="2882">SUBSTITUTE(SUBSTITUTE(SUBSTITUTE(SUBSTITUTE(SUBSTITUTE(LOWER(IF(LEFT(BS80,3)="Box","",TRIM(BS80))),"randomizer","")," ",""),"'","")," ",""),"-","")</f>
        <v/>
      </c>
      <c r="BT81" t="str">
        <f t="shared" ref="BT81" ca="1" si="2883">SUBSTITUTE(SUBSTITUTE(SUBSTITUTE(SUBSTITUTE(SUBSTITUTE(LOWER(IF(LEFT(BT80,3)="Box","",TRIM(BT80))),"randomizer","")," ",""),"'","")," ",""),"-","")</f>
        <v/>
      </c>
      <c r="BU81" t="str">
        <f t="shared" ref="BU81" ca="1" si="2884">SUBSTITUTE(SUBSTITUTE(SUBSTITUTE(SUBSTITUTE(SUBSTITUTE(LOWER(IF(LEFT(BU80,3)="Box","",TRIM(BU80))),"randomizer","")," ",""),"'","")," ",""),"-","")</f>
        <v/>
      </c>
      <c r="BV81" t="str">
        <f t="shared" ref="BV81" ca="1" si="2885">SUBSTITUTE(SUBSTITUTE(SUBSTITUTE(SUBSTITUTE(SUBSTITUTE(LOWER(IF(LEFT(BV80,3)="Box","",TRIM(BV80))),"randomizer","")," ",""),"'","")," ",""),"-","")</f>
        <v/>
      </c>
      <c r="BW81" t="str">
        <f t="shared" ref="BW81" ca="1" si="2886">SUBSTITUTE(SUBSTITUTE(SUBSTITUTE(SUBSTITUTE(SUBSTITUTE(LOWER(IF(LEFT(BW80,3)="Box","",TRIM(BW80))),"randomizer","")," ",""),"'","")," ",""),"-","")</f>
        <v/>
      </c>
      <c r="BX81" t="str">
        <f t="shared" ref="BX81" ca="1" si="2887">SUBSTITUTE(SUBSTITUTE(SUBSTITUTE(SUBSTITUTE(SUBSTITUTE(LOWER(IF(LEFT(BX80,3)="Box","",TRIM(BX80))),"randomizer","")," ",""),"'","")," ",""),"-","")</f>
        <v/>
      </c>
      <c r="BY81" t="str">
        <f t="shared" ref="BY81" ca="1" si="2888">SUBSTITUTE(SUBSTITUTE(SUBSTITUTE(SUBSTITUTE(SUBSTITUTE(LOWER(IF(LEFT(BY80,3)="Box","",TRIM(BY80))),"randomizer","")," ",""),"'","")," ",""),"-","")</f>
        <v/>
      </c>
      <c r="BZ81" t="str">
        <f t="shared" ref="BZ81" ca="1" si="2889">SUBSTITUTE(SUBSTITUTE(SUBSTITUTE(SUBSTITUTE(SUBSTITUTE(LOWER(IF(LEFT(BZ80,3)="Box","",TRIM(BZ80))),"randomizer","")," ",""),"'","")," ",""),"-","")</f>
        <v/>
      </c>
    </row>
    <row r="82" spans="3:78" x14ac:dyDescent="0.25">
      <c r="C82">
        <f t="shared" si="2297"/>
        <v>1</v>
      </c>
      <c r="E82" t="str">
        <f ca="1">OFFSET($G$179,SUM(C$2:C82)-1,0)</f>
        <v>Klemens Franz</v>
      </c>
      <c r="F82" t="str">
        <f ca="1">IF(OFFSET($G$179,SUM($C$2:$C82)-1,COLUMNS($E82:F82)+1)=0,"",OFFSET($G$179,SUM($C$2:$C82)-1,COLUMNS($E82:F82)+1))</f>
        <v>Scrying Pool</v>
      </c>
      <c r="G82" t="str">
        <f ca="1">IF(OFFSET($G$179,SUM($C$2:$C82)-1,COLUMNS($E82:G82)+1)=0,"",OFFSET($G$179,SUM($C$2:$C82)-1,COLUMNS($E82:G82)+1))</f>
        <v/>
      </c>
      <c r="H82" t="str">
        <f ca="1">IF(OFFSET($G$179,SUM($C$2:$C82)-1,COLUMNS($E82:H82)+1)=0,"",OFFSET($G$179,SUM($C$2:$C82)-1,COLUMNS($E82:H82)+1))</f>
        <v/>
      </c>
      <c r="I82" t="str">
        <f ca="1">IF(OFFSET($G$179,SUM($C$2:$C82)-1,COLUMNS($E82:I82)+1)=0,"",OFFSET($G$179,SUM($C$2:$C82)-1,COLUMNS($E82:I82)+1))</f>
        <v/>
      </c>
      <c r="J82" t="str">
        <f ca="1">IF(OFFSET($G$179,SUM($C$2:$C82)-1,COLUMNS($E82:J82)+1)=0,"",OFFSET($G$179,SUM($C$2:$C82)-1,COLUMNS($E82:J82)+1))</f>
        <v/>
      </c>
      <c r="K82" t="str">
        <f ca="1">IF(OFFSET($G$179,SUM($C$2:$C82)-1,COLUMNS($E82:K82)+1)=0,"",OFFSET($G$179,SUM($C$2:$C82)-1,COLUMNS($E82:K82)+1))</f>
        <v/>
      </c>
      <c r="L82" t="str">
        <f ca="1">IF(OFFSET($G$179,SUM($C$2:$C82)-1,COLUMNS($E82:L82)+1)=0,"",OFFSET($G$179,SUM($C$2:$C82)-1,COLUMNS($E82:L82)+1))</f>
        <v/>
      </c>
      <c r="M82" t="str">
        <f ca="1">IF(OFFSET($G$179,SUM($C$2:$C82)-1,COLUMNS($E82:M82)+1)=0,"",OFFSET($G$179,SUM($C$2:$C82)-1,COLUMNS($E82:M82)+1))</f>
        <v/>
      </c>
      <c r="N82" t="str">
        <f ca="1">IF(OFFSET($G$179,SUM($C$2:$C82)-1,COLUMNS($E82:N82)+1)=0,"",OFFSET($G$179,SUM($C$2:$C82)-1,COLUMNS($E82:N82)+1))</f>
        <v/>
      </c>
      <c r="O82" t="str">
        <f ca="1">IF(OFFSET($G$179,SUM($C$2:$C82)-1,COLUMNS($E82:O82)+1)=0,"",OFFSET($G$179,SUM($C$2:$C82)-1,COLUMNS($E82:O82)+1))</f>
        <v/>
      </c>
      <c r="P82" t="str">
        <f ca="1">IF(OFFSET($G$179,SUM($C$2:$C82)-1,COLUMNS($E82:P82)+1)=0,"",OFFSET($G$179,SUM($C$2:$C82)-1,COLUMNS($E82:P82)+1))</f>
        <v/>
      </c>
      <c r="Q82" t="str">
        <f ca="1">IF(OFFSET($G$179,SUM($C$2:$C82)-1,COLUMNS($E82:Q82)+1)=0,"",OFFSET($G$179,SUM($C$2:$C82)-1,COLUMNS($E82:Q82)+1))</f>
        <v/>
      </c>
      <c r="R82" t="str">
        <f ca="1">IF(OFFSET($G$179,SUM($C$2:$C82)-1,COLUMNS($E82:R82)+1)=0,"",OFFSET($G$179,SUM($C$2:$C82)-1,COLUMNS($E82:R82)+1))</f>
        <v/>
      </c>
      <c r="S82" t="str">
        <f ca="1">IF(OFFSET($G$179,SUM($C$2:$C82)-1,COLUMNS($E82:S82)+1)=0,"",OFFSET($G$179,SUM($C$2:$C82)-1,COLUMNS($E82:S82)+1))</f>
        <v/>
      </c>
      <c r="T82" t="str">
        <f ca="1">IF(OFFSET($G$179,SUM($C$2:$C82)-1,COLUMNS($E82:T82)+1)=0,"",OFFSET($G$179,SUM($C$2:$C82)-1,COLUMNS($E82:T82)+1))</f>
        <v/>
      </c>
      <c r="U82" t="str">
        <f ca="1">IF(OFFSET($G$179,SUM($C$2:$C82)-1,COLUMNS($E82:U82)+1)=0,"",OFFSET($G$179,SUM($C$2:$C82)-1,COLUMNS($E82:U82)+1))</f>
        <v/>
      </c>
      <c r="V82" t="str">
        <f ca="1">IF(OFFSET($G$179,SUM($C$2:$C82)-1,COLUMNS($E82:V82)+1)=0,"",OFFSET($G$179,SUM($C$2:$C82)-1,COLUMNS($E82:V82)+1))</f>
        <v/>
      </c>
      <c r="W82" t="str">
        <f ca="1">IF(OFFSET($G$179,SUM($C$2:$C82)-1,COLUMNS($E82:W82)+1)=0,"",OFFSET($G$179,SUM($C$2:$C82)-1,COLUMNS($E82:W82)+1))</f>
        <v/>
      </c>
      <c r="X82" t="str">
        <f ca="1">IF(OFFSET($G$179,SUM($C$2:$C82)-1,COLUMNS($E82:X82)+1)=0,"",OFFSET($G$179,SUM($C$2:$C82)-1,COLUMNS($E82:X82)+1))</f>
        <v/>
      </c>
      <c r="Y82" t="str">
        <f ca="1">IF(OFFSET($G$179,SUM($C$2:$C82)-1,COLUMNS($E82:Y82)+1)=0,"",OFFSET($G$179,SUM($C$2:$C82)-1,COLUMNS($E82:Y82)+1))</f>
        <v/>
      </c>
      <c r="Z82" t="str">
        <f ca="1">IF(OFFSET($G$179,SUM($C$2:$C82)-1,COLUMNS($E82:Z82)+1)=0,"",OFFSET($G$179,SUM($C$2:$C82)-1,COLUMNS($E82:Z82)+1))</f>
        <v/>
      </c>
      <c r="AA82" t="str">
        <f ca="1">IF(OFFSET($G$179,SUM($C$2:$C82)-1,COLUMNS($E82:AA82)+1)=0,"",OFFSET($G$179,SUM($C$2:$C82)-1,COLUMNS($E82:AA82)+1))</f>
        <v/>
      </c>
      <c r="AB82" t="str">
        <f ca="1">IF(OFFSET($G$179,SUM($C$2:$C82)-1,COLUMNS($E82:AB82)+1)=0,"",OFFSET($G$179,SUM($C$2:$C82)-1,COLUMNS($E82:AB82)+1))</f>
        <v/>
      </c>
      <c r="AC82" t="str">
        <f ca="1">IF(OFFSET($G$179,SUM($C$2:$C82)-1,COLUMNS($E82:AC82)+1)=0,"",OFFSET($G$179,SUM($C$2:$C82)-1,COLUMNS($E82:AC82)+1))</f>
        <v/>
      </c>
      <c r="AD82" t="str">
        <f ca="1">IF(OFFSET($G$179,SUM($C$2:$C82)-1,COLUMNS($E82:AD82)+1)=0,"",OFFSET($G$179,SUM($C$2:$C82)-1,COLUMNS($E82:AD82)+1))</f>
        <v/>
      </c>
      <c r="AE82" t="str">
        <f ca="1">IF(OFFSET($G$179,SUM($C$2:$C82)-1,COLUMNS($E82:AE82)+1)=0,"",OFFSET($G$179,SUM($C$2:$C82)-1,COLUMNS($E82:AE82)+1))</f>
        <v/>
      </c>
      <c r="AF82" t="str">
        <f ca="1">IF(OFFSET($G$179,SUM($C$2:$C82)-1,COLUMNS($E82:AF82)+1)=0,"",OFFSET($G$179,SUM($C$2:$C82)-1,COLUMNS($E82:AF82)+1))</f>
        <v/>
      </c>
      <c r="AG82" t="str">
        <f ca="1">IF(OFFSET($G$179,SUM($C$2:$C82)-1,COLUMNS($E82:AG82)+1)=0,"",OFFSET($G$179,SUM($C$2:$C82)-1,COLUMNS($E82:AG82)+1))</f>
        <v/>
      </c>
      <c r="AH82" t="str">
        <f ca="1">IF(OFFSET($G$179,SUM($C$2:$C82)-1,COLUMNS($E82:AH82)+1)=0,"",OFFSET($G$179,SUM($C$2:$C82)-1,COLUMNS($E82:AH82)+1))</f>
        <v/>
      </c>
      <c r="AI82" t="str">
        <f ca="1">IF(OFFSET($G$179,SUM($C$2:$C82)-1,COLUMNS($E82:AI82)+1)=0,"",OFFSET($G$179,SUM($C$2:$C82)-1,COLUMNS($E82:AI82)+1))</f>
        <v/>
      </c>
      <c r="AJ82" t="str">
        <f ca="1">IF(OFFSET($G$179,SUM($C$2:$C82)-1,COLUMNS($E82:AJ82)+1)=0,"",OFFSET($G$179,SUM($C$2:$C82)-1,COLUMNS($E82:AJ82)+1))</f>
        <v/>
      </c>
      <c r="AK82" t="str">
        <f ca="1">IF(OFFSET($G$179,SUM($C$2:$C82)-1,COLUMNS($E82:AK82)+1)=0,"",OFFSET($G$179,SUM($C$2:$C82)-1,COLUMNS($E82:AK82)+1))</f>
        <v/>
      </c>
      <c r="AL82" t="str">
        <f ca="1">IF(OFFSET($G$179,SUM($C$2:$C82)-1,COLUMNS($E82:AL82)+1)=0,"",OFFSET($G$179,SUM($C$2:$C82)-1,COLUMNS($E82:AL82)+1))</f>
        <v/>
      </c>
      <c r="AM82" t="str">
        <f ca="1">IF(OFFSET($G$179,SUM($C$2:$C82)-1,COLUMNS($E82:AM82)+1)=0,"",OFFSET($G$179,SUM($C$2:$C82)-1,COLUMNS($E82:AM82)+1))</f>
        <v/>
      </c>
      <c r="AN82" t="str">
        <f ca="1">IF(OFFSET($G$179,SUM($C$2:$C82)-1,COLUMNS($E82:AN82)+1)=0,"",OFFSET($G$179,SUM($C$2:$C82)-1,COLUMNS($E82:AN82)+1))</f>
        <v/>
      </c>
      <c r="AO82" t="str">
        <f ca="1">IF(OFFSET($G$179,SUM($C$2:$C82)-1,COLUMNS($E82:AO82)+1)=0,"",OFFSET($G$179,SUM($C$2:$C82)-1,COLUMNS($E82:AO82)+1))</f>
        <v/>
      </c>
      <c r="AP82" t="str">
        <f ca="1">IF(OFFSET($G$179,SUM($C$2:$C82)-1,COLUMNS($E82:AP82)+1)=0,"",OFFSET($G$179,SUM($C$2:$C82)-1,COLUMNS($E82:AP82)+1))</f>
        <v/>
      </c>
      <c r="AQ82" t="str">
        <f ca="1">IF(OFFSET($G$179,SUM($C$2:$C82)-1,COLUMNS($E82:AQ82)+1)=0,"",OFFSET($G$179,SUM($C$2:$C82)-1,COLUMNS($E82:AQ82)+1))</f>
        <v/>
      </c>
      <c r="AR82" t="str">
        <f ca="1">IF(OFFSET($G$179,SUM($C$2:$C82)-1,COLUMNS($E82:AR82)+1)=0,"",OFFSET($G$179,SUM($C$2:$C82)-1,COLUMNS($E82:AR82)+1))</f>
        <v/>
      </c>
      <c r="AS82" t="str">
        <f ca="1">IF(OFFSET($G$179,SUM($C$2:$C82)-1,COLUMNS($E82:AS82)+1)=0,"",OFFSET($G$179,SUM($C$2:$C82)-1,COLUMNS($E82:AS82)+1))</f>
        <v/>
      </c>
      <c r="AT82" t="str">
        <f ca="1">IF(OFFSET($G$179,SUM($C$2:$C82)-1,COLUMNS($E82:AT82)+1)=0,"",OFFSET($G$179,SUM($C$2:$C82)-1,COLUMNS($E82:AT82)+1))</f>
        <v/>
      </c>
      <c r="AU82" t="str">
        <f ca="1">IF(OFFSET($G$179,SUM($C$2:$C82)-1,COLUMNS($E82:AU82)+1)=0,"",OFFSET($G$179,SUM($C$2:$C82)-1,COLUMNS($E82:AU82)+1))</f>
        <v/>
      </c>
      <c r="AV82" t="str">
        <f ca="1">IF(OFFSET($G$179,SUM($C$2:$C82)-1,COLUMNS($E82:AV82)+1)=0,"",OFFSET($G$179,SUM($C$2:$C82)-1,COLUMNS($E82:AV82)+1))</f>
        <v/>
      </c>
      <c r="AW82" t="str">
        <f ca="1">IF(OFFSET($G$179,SUM($C$2:$C82)-1,COLUMNS($E82:AW82)+1)=0,"",OFFSET($G$179,SUM($C$2:$C82)-1,COLUMNS($E82:AW82)+1))</f>
        <v/>
      </c>
      <c r="AX82" t="str">
        <f ca="1">IF(OFFSET($G$179,SUM($C$2:$C82)-1,COLUMNS($E82:AX82)+1)=0,"",OFFSET($G$179,SUM($C$2:$C82)-1,COLUMNS($E82:AX82)+1))</f>
        <v/>
      </c>
      <c r="AY82" t="str">
        <f ca="1">IF(OFFSET($G$179,SUM($C$2:$C82)-1,COLUMNS($E82:AY82)+1)=0,"",OFFSET($G$179,SUM($C$2:$C82)-1,COLUMNS($E82:AY82)+1))</f>
        <v/>
      </c>
      <c r="AZ82" t="str">
        <f ca="1">IF(OFFSET($G$179,SUM($C$2:$C82)-1,COLUMNS($E82:AZ82)+1)=0,"",OFFSET($G$179,SUM($C$2:$C82)-1,COLUMNS($E82:AZ82)+1))</f>
        <v/>
      </c>
      <c r="BA82" t="str">
        <f ca="1">IF(OFFSET($G$179,SUM($C$2:$C82)-1,COLUMNS($E82:BA82)+1)=0,"",OFFSET($G$179,SUM($C$2:$C82)-1,COLUMNS($E82:BA82)+1))</f>
        <v/>
      </c>
      <c r="BB82" t="str">
        <f ca="1">IF(OFFSET($G$179,SUM($C$2:$C82)-1,COLUMNS($E82:BB82)+1)=0,"",OFFSET($G$179,SUM($C$2:$C82)-1,COLUMNS($E82:BB82)+1))</f>
        <v/>
      </c>
      <c r="BC82" t="str">
        <f ca="1">IF(OFFSET($G$179,SUM($C$2:$C82)-1,COLUMNS($E82:BC82)+1)=0,"",OFFSET($G$179,SUM($C$2:$C82)-1,COLUMNS($E82:BC82)+1))</f>
        <v/>
      </c>
      <c r="BD82" t="str">
        <f ca="1">IF(OFFSET($G$179,SUM($C$2:$C82)-1,COLUMNS($E82:BD82)+1)=0,"",OFFSET($G$179,SUM($C$2:$C82)-1,COLUMNS($E82:BD82)+1))</f>
        <v/>
      </c>
      <c r="BE82" t="str">
        <f ca="1">IF(OFFSET($G$179,SUM($C$2:$C82)-1,COLUMNS($E82:BE82)+1)=0,"",OFFSET($G$179,SUM($C$2:$C82)-1,COLUMNS($E82:BE82)+1))</f>
        <v/>
      </c>
      <c r="BF82" t="str">
        <f ca="1">IF(OFFSET($G$179,SUM($C$2:$C82)-1,COLUMNS($E82:BF82)+1)=0,"",OFFSET($G$179,SUM($C$2:$C82)-1,COLUMNS($E82:BF82)+1))</f>
        <v/>
      </c>
      <c r="BG82" t="str">
        <f ca="1">IF(OFFSET($G$179,SUM($C$2:$C82)-1,COLUMNS($E82:BG82)+1)=0,"",OFFSET($G$179,SUM($C$2:$C82)-1,COLUMNS($E82:BG82)+1))</f>
        <v/>
      </c>
      <c r="BH82" t="str">
        <f ca="1">IF(OFFSET($G$179,SUM($C$2:$C82)-1,COLUMNS($E82:BH82)+1)=0,"",OFFSET($G$179,SUM($C$2:$C82)-1,COLUMNS($E82:BH82)+1))</f>
        <v/>
      </c>
      <c r="BI82" t="str">
        <f ca="1">IF(OFFSET($G$179,SUM($C$2:$C82)-1,COLUMNS($E82:BI82)+1)=0,"",OFFSET($G$179,SUM($C$2:$C82)-1,COLUMNS($E82:BI82)+1))</f>
        <v/>
      </c>
      <c r="BJ82" t="str">
        <f ca="1">IF(OFFSET($G$179,SUM($C$2:$C82)-1,COLUMNS($E82:BJ82)+1)=0,"",OFFSET($G$179,SUM($C$2:$C82)-1,COLUMNS($E82:BJ82)+1))</f>
        <v/>
      </c>
      <c r="BK82" t="str">
        <f ca="1">IF(OFFSET($G$179,SUM($C$2:$C82)-1,COLUMNS($E82:BK82)+1)=0,"",OFFSET($G$179,SUM($C$2:$C82)-1,COLUMNS($E82:BK82)+1))</f>
        <v/>
      </c>
      <c r="BL82" t="str">
        <f ca="1">IF(OFFSET($G$179,SUM($C$2:$C82)-1,COLUMNS($E82:BL82)+1)=0,"",OFFSET($G$179,SUM($C$2:$C82)-1,COLUMNS($E82:BL82)+1))</f>
        <v/>
      </c>
      <c r="BM82" t="str">
        <f ca="1">IF(OFFSET($G$179,SUM($C$2:$C82)-1,COLUMNS($E82:BM82)+1)=0,"",OFFSET($G$179,SUM($C$2:$C82)-1,COLUMNS($E82:BM82)+1))</f>
        <v/>
      </c>
      <c r="BN82" t="str">
        <f ca="1">IF(OFFSET($G$179,SUM($C$2:$C82)-1,COLUMNS($E82:BN82)+1)=0,"",OFFSET($G$179,SUM($C$2:$C82)-1,COLUMNS($E82:BN82)+1))</f>
        <v/>
      </c>
      <c r="BO82" t="str">
        <f ca="1">IF(OFFSET($G$179,SUM($C$2:$C82)-1,COLUMNS($E82:BO82)+1)=0,"",OFFSET($G$179,SUM($C$2:$C82)-1,COLUMNS($E82:BO82)+1))</f>
        <v/>
      </c>
      <c r="BP82" t="str">
        <f ca="1">IF(OFFSET($G$179,SUM($C$2:$C82)-1,COLUMNS($E82:BP82)+1)=0,"",OFFSET($G$179,SUM($C$2:$C82)-1,COLUMNS($E82:BP82)+1))</f>
        <v/>
      </c>
      <c r="BQ82" t="str">
        <f ca="1">IF(OFFSET($G$179,SUM($C$2:$C82)-1,COLUMNS($E82:BQ82)+1)=0,"",OFFSET($G$179,SUM($C$2:$C82)-1,COLUMNS($E82:BQ82)+1))</f>
        <v/>
      </c>
      <c r="BR82" t="str">
        <f ca="1">IF(OFFSET($G$179,SUM($C$2:$C82)-1,COLUMNS($E82:BR82)+1)=0,"",OFFSET($G$179,SUM($C$2:$C82)-1,COLUMNS($E82:BR82)+1))</f>
        <v/>
      </c>
      <c r="BS82" t="str">
        <f ca="1">IF(OFFSET($G$179,SUM($C$2:$C82)-1,COLUMNS($E82:BS82)+1)=0,"",OFFSET($G$179,SUM($C$2:$C82)-1,COLUMNS($E82:BS82)+1))</f>
        <v/>
      </c>
      <c r="BT82" t="str">
        <f ca="1">IF(OFFSET($G$179,SUM($C$2:$C82)-1,COLUMNS($E82:BT82)+1)=0,"",OFFSET($G$179,SUM($C$2:$C82)-1,COLUMNS($E82:BT82)+1))</f>
        <v/>
      </c>
      <c r="BU82" t="str">
        <f ca="1">IF(OFFSET($G$179,SUM($C$2:$C82)-1,COLUMNS($E82:BU82)+1)=0,"",OFFSET($G$179,SUM($C$2:$C82)-1,COLUMNS($E82:BU82)+1))</f>
        <v/>
      </c>
      <c r="BV82" t="str">
        <f ca="1">IF(OFFSET($G$179,SUM($C$2:$C82)-1,COLUMNS($E82:BV82)+1)=0,"",OFFSET($G$179,SUM($C$2:$C82)-1,COLUMNS($E82:BV82)+1))</f>
        <v/>
      </c>
      <c r="BW82" t="str">
        <f ca="1">IF(OFFSET($G$179,SUM($C$2:$C82)-1,COLUMNS($E82:BW82)+1)=0,"",OFFSET($G$179,SUM($C$2:$C82)-1,COLUMNS($E82:BW82)+1))</f>
        <v/>
      </c>
      <c r="BX82" t="str">
        <f ca="1">IF(OFFSET($G$179,SUM($C$2:$C82)-1,COLUMNS($E82:BX82)+1)=0,"",OFFSET($G$179,SUM($C$2:$C82)-1,COLUMNS($E82:BX82)+1))</f>
        <v/>
      </c>
      <c r="BY82" t="str">
        <f ca="1">IF(OFFSET($G$179,SUM($C$2:$C82)-1,COLUMNS($E82:BY82)+1)=0,"",OFFSET($G$179,SUM($C$2:$C82)-1,COLUMNS($E82:BY82)+1))</f>
        <v/>
      </c>
      <c r="BZ82" t="str">
        <f ca="1">IF(OFFSET($G$179,SUM($C$2:$C82)-1,COLUMNS($E82:BZ82)+1)=0,"",OFFSET($G$179,SUM($C$2:$C82)-1,COLUMNS($E82:BZ82)+1))</f>
        <v/>
      </c>
    </row>
    <row r="83" spans="3:78" x14ac:dyDescent="0.25">
      <c r="C83">
        <f t="shared" si="0"/>
        <v>0</v>
      </c>
      <c r="E83" t="str">
        <f t="shared" ref="E83" ca="1" si="2890">E82</f>
        <v>Klemens Franz</v>
      </c>
      <c r="F83" t="str">
        <f t="shared" ref="F83" ca="1" si="2891">SUBSTITUTE(SUBSTITUTE(SUBSTITUTE(SUBSTITUTE(SUBSTITUTE(LOWER(IF(LEFT(F82,3)="Box","",TRIM(F82))),"randomizer","")," ",""),"'","")," ",""),"-","")</f>
        <v>scryingpool</v>
      </c>
      <c r="G83" t="str">
        <f t="shared" ref="G83" ca="1" si="2892">SUBSTITUTE(SUBSTITUTE(SUBSTITUTE(SUBSTITUTE(SUBSTITUTE(LOWER(IF(LEFT(G82,3)="Box","",TRIM(G82))),"randomizer","")," ",""),"'","")," ",""),"-","")</f>
        <v/>
      </c>
      <c r="H83" t="str">
        <f t="shared" ref="H83" ca="1" si="2893">SUBSTITUTE(SUBSTITUTE(SUBSTITUTE(SUBSTITUTE(SUBSTITUTE(LOWER(IF(LEFT(H82,3)="Box","",TRIM(H82))),"randomizer","")," ",""),"'","")," ",""),"-","")</f>
        <v/>
      </c>
      <c r="I83" t="str">
        <f t="shared" ref="I83" ca="1" si="2894">SUBSTITUTE(SUBSTITUTE(SUBSTITUTE(SUBSTITUTE(SUBSTITUTE(LOWER(IF(LEFT(I82,3)="Box","",TRIM(I82))),"randomizer","")," ",""),"'","")," ",""),"-","")</f>
        <v/>
      </c>
      <c r="J83" t="str">
        <f t="shared" ref="J83" ca="1" si="2895">SUBSTITUTE(SUBSTITUTE(SUBSTITUTE(SUBSTITUTE(SUBSTITUTE(LOWER(IF(LEFT(J82,3)="Box","",TRIM(J82))),"randomizer","")," ",""),"'","")," ",""),"-","")</f>
        <v/>
      </c>
      <c r="K83" t="str">
        <f t="shared" ref="K83" ca="1" si="2896">SUBSTITUTE(SUBSTITUTE(SUBSTITUTE(SUBSTITUTE(SUBSTITUTE(LOWER(IF(LEFT(K82,3)="Box","",TRIM(K82))),"randomizer","")," ",""),"'","")," ",""),"-","")</f>
        <v/>
      </c>
      <c r="L83" t="str">
        <f t="shared" ref="L83" ca="1" si="2897">SUBSTITUTE(SUBSTITUTE(SUBSTITUTE(SUBSTITUTE(SUBSTITUTE(LOWER(IF(LEFT(L82,3)="Box","",TRIM(L82))),"randomizer","")," ",""),"'","")," ",""),"-","")</f>
        <v/>
      </c>
      <c r="M83" t="str">
        <f t="shared" ref="M83" ca="1" si="2898">SUBSTITUTE(SUBSTITUTE(SUBSTITUTE(SUBSTITUTE(SUBSTITUTE(LOWER(IF(LEFT(M82,3)="Box","",TRIM(M82))),"randomizer","")," ",""),"'","")," ",""),"-","")</f>
        <v/>
      </c>
      <c r="N83" t="str">
        <f t="shared" ref="N83" ca="1" si="2899">SUBSTITUTE(SUBSTITUTE(SUBSTITUTE(SUBSTITUTE(SUBSTITUTE(LOWER(IF(LEFT(N82,3)="Box","",TRIM(N82))),"randomizer","")," ",""),"'","")," ",""),"-","")</f>
        <v/>
      </c>
      <c r="O83" t="str">
        <f t="shared" ref="O83" ca="1" si="2900">SUBSTITUTE(SUBSTITUTE(SUBSTITUTE(SUBSTITUTE(SUBSTITUTE(LOWER(IF(LEFT(O82,3)="Box","",TRIM(O82))),"randomizer","")," ",""),"'","")," ",""),"-","")</f>
        <v/>
      </c>
      <c r="P83" t="str">
        <f t="shared" ref="P83" ca="1" si="2901">SUBSTITUTE(SUBSTITUTE(SUBSTITUTE(SUBSTITUTE(SUBSTITUTE(LOWER(IF(LEFT(P82,3)="Box","",TRIM(P82))),"randomizer","")," ",""),"'","")," ",""),"-","")</f>
        <v/>
      </c>
      <c r="Q83" t="str">
        <f t="shared" ref="Q83" ca="1" si="2902">SUBSTITUTE(SUBSTITUTE(SUBSTITUTE(SUBSTITUTE(SUBSTITUTE(LOWER(IF(LEFT(Q82,3)="Box","",TRIM(Q82))),"randomizer","")," ",""),"'","")," ",""),"-","")</f>
        <v/>
      </c>
      <c r="R83" t="str">
        <f t="shared" ref="R83" ca="1" si="2903">SUBSTITUTE(SUBSTITUTE(SUBSTITUTE(SUBSTITUTE(SUBSTITUTE(LOWER(IF(LEFT(R82,3)="Box","",TRIM(R82))),"randomizer","")," ",""),"'","")," ",""),"-","")</f>
        <v/>
      </c>
      <c r="S83" t="str">
        <f t="shared" ref="S83" ca="1" si="2904">SUBSTITUTE(SUBSTITUTE(SUBSTITUTE(SUBSTITUTE(SUBSTITUTE(LOWER(IF(LEFT(S82,3)="Box","",TRIM(S82))),"randomizer","")," ",""),"'","")," ",""),"-","")</f>
        <v/>
      </c>
      <c r="T83" t="str">
        <f t="shared" ref="T83" ca="1" si="2905">SUBSTITUTE(SUBSTITUTE(SUBSTITUTE(SUBSTITUTE(SUBSTITUTE(LOWER(IF(LEFT(T82,3)="Box","",TRIM(T82))),"randomizer","")," ",""),"'","")," ",""),"-","")</f>
        <v/>
      </c>
      <c r="U83" t="str">
        <f t="shared" ref="U83" ca="1" si="2906">SUBSTITUTE(SUBSTITUTE(SUBSTITUTE(SUBSTITUTE(SUBSTITUTE(LOWER(IF(LEFT(U82,3)="Box","",TRIM(U82))),"randomizer","")," ",""),"'","")," ",""),"-","")</f>
        <v/>
      </c>
      <c r="V83" t="str">
        <f t="shared" ref="V83" ca="1" si="2907">SUBSTITUTE(SUBSTITUTE(SUBSTITUTE(SUBSTITUTE(SUBSTITUTE(LOWER(IF(LEFT(V82,3)="Box","",TRIM(V82))),"randomizer","")," ",""),"'","")," ",""),"-","")</f>
        <v/>
      </c>
      <c r="W83" t="str">
        <f t="shared" ref="W83" ca="1" si="2908">SUBSTITUTE(SUBSTITUTE(SUBSTITUTE(SUBSTITUTE(SUBSTITUTE(LOWER(IF(LEFT(W82,3)="Box","",TRIM(W82))),"randomizer","")," ",""),"'","")," ",""),"-","")</f>
        <v/>
      </c>
      <c r="X83" t="str">
        <f t="shared" ref="X83" ca="1" si="2909">SUBSTITUTE(SUBSTITUTE(SUBSTITUTE(SUBSTITUTE(SUBSTITUTE(LOWER(IF(LEFT(X82,3)="Box","",TRIM(X82))),"randomizer","")," ",""),"'","")," ",""),"-","")</f>
        <v/>
      </c>
      <c r="Y83" t="str">
        <f t="shared" ref="Y83" ca="1" si="2910">SUBSTITUTE(SUBSTITUTE(SUBSTITUTE(SUBSTITUTE(SUBSTITUTE(LOWER(IF(LEFT(Y82,3)="Box","",TRIM(Y82))),"randomizer","")," ",""),"'","")," ",""),"-","")</f>
        <v/>
      </c>
      <c r="Z83" t="str">
        <f t="shared" ref="Z83" ca="1" si="2911">SUBSTITUTE(SUBSTITUTE(SUBSTITUTE(SUBSTITUTE(SUBSTITUTE(LOWER(IF(LEFT(Z82,3)="Box","",TRIM(Z82))),"randomizer","")," ",""),"'","")," ",""),"-","")</f>
        <v/>
      </c>
      <c r="AA83" t="str">
        <f t="shared" ref="AA83" ca="1" si="2912">SUBSTITUTE(SUBSTITUTE(SUBSTITUTE(SUBSTITUTE(SUBSTITUTE(LOWER(IF(LEFT(AA82,3)="Box","",TRIM(AA82))),"randomizer","")," ",""),"'","")," ",""),"-","")</f>
        <v/>
      </c>
      <c r="AB83" t="str">
        <f t="shared" ref="AB83" ca="1" si="2913">SUBSTITUTE(SUBSTITUTE(SUBSTITUTE(SUBSTITUTE(SUBSTITUTE(LOWER(IF(LEFT(AB82,3)="Box","",TRIM(AB82))),"randomizer","")," ",""),"'","")," ",""),"-","")</f>
        <v/>
      </c>
      <c r="AC83" t="str">
        <f t="shared" ref="AC83" ca="1" si="2914">SUBSTITUTE(SUBSTITUTE(SUBSTITUTE(SUBSTITUTE(SUBSTITUTE(LOWER(IF(LEFT(AC82,3)="Box","",TRIM(AC82))),"randomizer","")," ",""),"'","")," ",""),"-","")</f>
        <v/>
      </c>
      <c r="AD83" t="str">
        <f t="shared" ref="AD83" ca="1" si="2915">SUBSTITUTE(SUBSTITUTE(SUBSTITUTE(SUBSTITUTE(SUBSTITUTE(LOWER(IF(LEFT(AD82,3)="Box","",TRIM(AD82))),"randomizer","")," ",""),"'","")," ",""),"-","")</f>
        <v/>
      </c>
      <c r="AE83" t="str">
        <f t="shared" ref="AE83" ca="1" si="2916">SUBSTITUTE(SUBSTITUTE(SUBSTITUTE(SUBSTITUTE(SUBSTITUTE(LOWER(IF(LEFT(AE82,3)="Box","",TRIM(AE82))),"randomizer","")," ",""),"'","")," ",""),"-","")</f>
        <v/>
      </c>
      <c r="AF83" t="str">
        <f t="shared" ref="AF83" ca="1" si="2917">SUBSTITUTE(SUBSTITUTE(SUBSTITUTE(SUBSTITUTE(SUBSTITUTE(LOWER(IF(LEFT(AF82,3)="Box","",TRIM(AF82))),"randomizer","")," ",""),"'","")," ",""),"-","")</f>
        <v/>
      </c>
      <c r="AG83" t="str">
        <f t="shared" ref="AG83" ca="1" si="2918">SUBSTITUTE(SUBSTITUTE(SUBSTITUTE(SUBSTITUTE(SUBSTITUTE(LOWER(IF(LEFT(AG82,3)="Box","",TRIM(AG82))),"randomizer","")," ",""),"'","")," ",""),"-","")</f>
        <v/>
      </c>
      <c r="AH83" t="str">
        <f t="shared" ref="AH83" ca="1" si="2919">SUBSTITUTE(SUBSTITUTE(SUBSTITUTE(SUBSTITUTE(SUBSTITUTE(LOWER(IF(LEFT(AH82,3)="Box","",TRIM(AH82))),"randomizer","")," ",""),"'","")," ",""),"-","")</f>
        <v/>
      </c>
      <c r="AI83" t="str">
        <f t="shared" ref="AI83" ca="1" si="2920">SUBSTITUTE(SUBSTITUTE(SUBSTITUTE(SUBSTITUTE(SUBSTITUTE(LOWER(IF(LEFT(AI82,3)="Box","",TRIM(AI82))),"randomizer","")," ",""),"'","")," ",""),"-","")</f>
        <v/>
      </c>
      <c r="AJ83" t="str">
        <f t="shared" ref="AJ83" ca="1" si="2921">SUBSTITUTE(SUBSTITUTE(SUBSTITUTE(SUBSTITUTE(SUBSTITUTE(LOWER(IF(LEFT(AJ82,3)="Box","",TRIM(AJ82))),"randomizer","")," ",""),"'","")," ",""),"-","")</f>
        <v/>
      </c>
      <c r="AK83" t="str">
        <f t="shared" ref="AK83" ca="1" si="2922">SUBSTITUTE(SUBSTITUTE(SUBSTITUTE(SUBSTITUTE(SUBSTITUTE(LOWER(IF(LEFT(AK82,3)="Box","",TRIM(AK82))),"randomizer","")," ",""),"'","")," ",""),"-","")</f>
        <v/>
      </c>
      <c r="AL83" t="str">
        <f t="shared" ref="AL83" ca="1" si="2923">SUBSTITUTE(SUBSTITUTE(SUBSTITUTE(SUBSTITUTE(SUBSTITUTE(LOWER(IF(LEFT(AL82,3)="Box","",TRIM(AL82))),"randomizer","")," ",""),"'","")," ",""),"-","")</f>
        <v/>
      </c>
      <c r="AM83" t="str">
        <f t="shared" ref="AM83" ca="1" si="2924">SUBSTITUTE(SUBSTITUTE(SUBSTITUTE(SUBSTITUTE(SUBSTITUTE(LOWER(IF(LEFT(AM82,3)="Box","",TRIM(AM82))),"randomizer","")," ",""),"'","")," ",""),"-","")</f>
        <v/>
      </c>
      <c r="AN83" t="str">
        <f t="shared" ref="AN83" ca="1" si="2925">SUBSTITUTE(SUBSTITUTE(SUBSTITUTE(SUBSTITUTE(SUBSTITUTE(LOWER(IF(LEFT(AN82,3)="Box","",TRIM(AN82))),"randomizer","")," ",""),"'","")," ",""),"-","")</f>
        <v/>
      </c>
      <c r="AO83" t="str">
        <f t="shared" ref="AO83" ca="1" si="2926">SUBSTITUTE(SUBSTITUTE(SUBSTITUTE(SUBSTITUTE(SUBSTITUTE(LOWER(IF(LEFT(AO82,3)="Box","",TRIM(AO82))),"randomizer","")," ",""),"'","")," ",""),"-","")</f>
        <v/>
      </c>
      <c r="AP83" t="str">
        <f t="shared" ref="AP83" ca="1" si="2927">SUBSTITUTE(SUBSTITUTE(SUBSTITUTE(SUBSTITUTE(SUBSTITUTE(LOWER(IF(LEFT(AP82,3)="Box","",TRIM(AP82))),"randomizer","")," ",""),"'","")," ",""),"-","")</f>
        <v/>
      </c>
      <c r="AQ83" t="str">
        <f t="shared" ref="AQ83" ca="1" si="2928">SUBSTITUTE(SUBSTITUTE(SUBSTITUTE(SUBSTITUTE(SUBSTITUTE(LOWER(IF(LEFT(AQ82,3)="Box","",TRIM(AQ82))),"randomizer","")," ",""),"'","")," ",""),"-","")</f>
        <v/>
      </c>
      <c r="AR83" t="str">
        <f t="shared" ref="AR83" ca="1" si="2929">SUBSTITUTE(SUBSTITUTE(SUBSTITUTE(SUBSTITUTE(SUBSTITUTE(LOWER(IF(LEFT(AR82,3)="Box","",TRIM(AR82))),"randomizer","")," ",""),"'","")," ",""),"-","")</f>
        <v/>
      </c>
      <c r="AS83" t="str">
        <f t="shared" ref="AS83" ca="1" si="2930">SUBSTITUTE(SUBSTITUTE(SUBSTITUTE(SUBSTITUTE(SUBSTITUTE(LOWER(IF(LEFT(AS82,3)="Box","",TRIM(AS82))),"randomizer","")," ",""),"'","")," ",""),"-","")</f>
        <v/>
      </c>
      <c r="AT83" t="str">
        <f t="shared" ref="AT83" ca="1" si="2931">SUBSTITUTE(SUBSTITUTE(SUBSTITUTE(SUBSTITUTE(SUBSTITUTE(LOWER(IF(LEFT(AT82,3)="Box","",TRIM(AT82))),"randomizer","")," ",""),"'","")," ",""),"-","")</f>
        <v/>
      </c>
      <c r="AU83" t="str">
        <f t="shared" ref="AU83" ca="1" si="2932">SUBSTITUTE(SUBSTITUTE(SUBSTITUTE(SUBSTITUTE(SUBSTITUTE(LOWER(IF(LEFT(AU82,3)="Box","",TRIM(AU82))),"randomizer","")," ",""),"'","")," ",""),"-","")</f>
        <v/>
      </c>
      <c r="AV83" t="str">
        <f t="shared" ref="AV83" ca="1" si="2933">SUBSTITUTE(SUBSTITUTE(SUBSTITUTE(SUBSTITUTE(SUBSTITUTE(LOWER(IF(LEFT(AV82,3)="Box","",TRIM(AV82))),"randomizer","")," ",""),"'","")," ",""),"-","")</f>
        <v/>
      </c>
      <c r="AW83" t="str">
        <f t="shared" ref="AW83" ca="1" si="2934">SUBSTITUTE(SUBSTITUTE(SUBSTITUTE(SUBSTITUTE(SUBSTITUTE(LOWER(IF(LEFT(AW82,3)="Box","",TRIM(AW82))),"randomizer","")," ",""),"'","")," ",""),"-","")</f>
        <v/>
      </c>
      <c r="AX83" t="str">
        <f t="shared" ref="AX83" ca="1" si="2935">SUBSTITUTE(SUBSTITUTE(SUBSTITUTE(SUBSTITUTE(SUBSTITUTE(LOWER(IF(LEFT(AX82,3)="Box","",TRIM(AX82))),"randomizer","")," ",""),"'","")," ",""),"-","")</f>
        <v/>
      </c>
      <c r="AY83" t="str">
        <f t="shared" ref="AY83" ca="1" si="2936">SUBSTITUTE(SUBSTITUTE(SUBSTITUTE(SUBSTITUTE(SUBSTITUTE(LOWER(IF(LEFT(AY82,3)="Box","",TRIM(AY82))),"randomizer","")," ",""),"'","")," ",""),"-","")</f>
        <v/>
      </c>
      <c r="AZ83" t="str">
        <f t="shared" ref="AZ83" ca="1" si="2937">SUBSTITUTE(SUBSTITUTE(SUBSTITUTE(SUBSTITUTE(SUBSTITUTE(LOWER(IF(LEFT(AZ82,3)="Box","",TRIM(AZ82))),"randomizer","")," ",""),"'","")," ",""),"-","")</f>
        <v/>
      </c>
      <c r="BA83" t="str">
        <f t="shared" ref="BA83" ca="1" si="2938">SUBSTITUTE(SUBSTITUTE(SUBSTITUTE(SUBSTITUTE(SUBSTITUTE(LOWER(IF(LEFT(BA82,3)="Box","",TRIM(BA82))),"randomizer","")," ",""),"'","")," ",""),"-","")</f>
        <v/>
      </c>
      <c r="BB83" t="str">
        <f t="shared" ref="BB83" ca="1" si="2939">SUBSTITUTE(SUBSTITUTE(SUBSTITUTE(SUBSTITUTE(SUBSTITUTE(LOWER(IF(LEFT(BB82,3)="Box","",TRIM(BB82))),"randomizer","")," ",""),"'","")," ",""),"-","")</f>
        <v/>
      </c>
      <c r="BC83" t="str">
        <f t="shared" ref="BC83" ca="1" si="2940">SUBSTITUTE(SUBSTITUTE(SUBSTITUTE(SUBSTITUTE(SUBSTITUTE(LOWER(IF(LEFT(BC82,3)="Box","",TRIM(BC82))),"randomizer","")," ",""),"'","")," ",""),"-","")</f>
        <v/>
      </c>
      <c r="BD83" t="str">
        <f t="shared" ref="BD83" ca="1" si="2941">SUBSTITUTE(SUBSTITUTE(SUBSTITUTE(SUBSTITUTE(SUBSTITUTE(LOWER(IF(LEFT(BD82,3)="Box","",TRIM(BD82))),"randomizer","")," ",""),"'","")," ",""),"-","")</f>
        <v/>
      </c>
      <c r="BE83" t="str">
        <f t="shared" ref="BE83" ca="1" si="2942">SUBSTITUTE(SUBSTITUTE(SUBSTITUTE(SUBSTITUTE(SUBSTITUTE(LOWER(IF(LEFT(BE82,3)="Box","",TRIM(BE82))),"randomizer","")," ",""),"'","")," ",""),"-","")</f>
        <v/>
      </c>
      <c r="BF83" t="str">
        <f t="shared" ref="BF83" ca="1" si="2943">SUBSTITUTE(SUBSTITUTE(SUBSTITUTE(SUBSTITUTE(SUBSTITUTE(LOWER(IF(LEFT(BF82,3)="Box","",TRIM(BF82))),"randomizer","")," ",""),"'","")," ",""),"-","")</f>
        <v/>
      </c>
      <c r="BG83" t="str">
        <f t="shared" ref="BG83" ca="1" si="2944">SUBSTITUTE(SUBSTITUTE(SUBSTITUTE(SUBSTITUTE(SUBSTITUTE(LOWER(IF(LEFT(BG82,3)="Box","",TRIM(BG82))),"randomizer","")," ",""),"'","")," ",""),"-","")</f>
        <v/>
      </c>
      <c r="BH83" t="str">
        <f t="shared" ref="BH83" ca="1" si="2945">SUBSTITUTE(SUBSTITUTE(SUBSTITUTE(SUBSTITUTE(SUBSTITUTE(LOWER(IF(LEFT(BH82,3)="Box","",TRIM(BH82))),"randomizer","")," ",""),"'","")," ",""),"-","")</f>
        <v/>
      </c>
      <c r="BI83" t="str">
        <f t="shared" ref="BI83" ca="1" si="2946">SUBSTITUTE(SUBSTITUTE(SUBSTITUTE(SUBSTITUTE(SUBSTITUTE(LOWER(IF(LEFT(BI82,3)="Box","",TRIM(BI82))),"randomizer","")," ",""),"'","")," ",""),"-","")</f>
        <v/>
      </c>
      <c r="BJ83" t="str">
        <f t="shared" ref="BJ83" ca="1" si="2947">SUBSTITUTE(SUBSTITUTE(SUBSTITUTE(SUBSTITUTE(SUBSTITUTE(LOWER(IF(LEFT(BJ82,3)="Box","",TRIM(BJ82))),"randomizer","")," ",""),"'","")," ",""),"-","")</f>
        <v/>
      </c>
      <c r="BK83" t="str">
        <f t="shared" ref="BK83" ca="1" si="2948">SUBSTITUTE(SUBSTITUTE(SUBSTITUTE(SUBSTITUTE(SUBSTITUTE(LOWER(IF(LEFT(BK82,3)="Box","",TRIM(BK82))),"randomizer","")," ",""),"'","")," ",""),"-","")</f>
        <v/>
      </c>
      <c r="BL83" t="str">
        <f t="shared" ref="BL83" ca="1" si="2949">SUBSTITUTE(SUBSTITUTE(SUBSTITUTE(SUBSTITUTE(SUBSTITUTE(LOWER(IF(LEFT(BL82,3)="Box","",TRIM(BL82))),"randomizer","")," ",""),"'","")," ",""),"-","")</f>
        <v/>
      </c>
      <c r="BM83" t="str">
        <f t="shared" ref="BM83" ca="1" si="2950">SUBSTITUTE(SUBSTITUTE(SUBSTITUTE(SUBSTITUTE(SUBSTITUTE(LOWER(IF(LEFT(BM82,3)="Box","",TRIM(BM82))),"randomizer","")," ",""),"'","")," ",""),"-","")</f>
        <v/>
      </c>
      <c r="BN83" t="str">
        <f t="shared" ref="BN83" ca="1" si="2951">SUBSTITUTE(SUBSTITUTE(SUBSTITUTE(SUBSTITUTE(SUBSTITUTE(LOWER(IF(LEFT(BN82,3)="Box","",TRIM(BN82))),"randomizer","")," ",""),"'","")," ",""),"-","")</f>
        <v/>
      </c>
      <c r="BO83" t="str">
        <f t="shared" ref="BO83" ca="1" si="2952">SUBSTITUTE(SUBSTITUTE(SUBSTITUTE(SUBSTITUTE(SUBSTITUTE(LOWER(IF(LEFT(BO82,3)="Box","",TRIM(BO82))),"randomizer","")," ",""),"'","")," ",""),"-","")</f>
        <v/>
      </c>
      <c r="BP83" t="str">
        <f t="shared" ref="BP83" ca="1" si="2953">SUBSTITUTE(SUBSTITUTE(SUBSTITUTE(SUBSTITUTE(SUBSTITUTE(LOWER(IF(LEFT(BP82,3)="Box","",TRIM(BP82))),"randomizer","")," ",""),"'","")," ",""),"-","")</f>
        <v/>
      </c>
      <c r="BQ83" t="str">
        <f t="shared" ref="BQ83" ca="1" si="2954">SUBSTITUTE(SUBSTITUTE(SUBSTITUTE(SUBSTITUTE(SUBSTITUTE(LOWER(IF(LEFT(BQ82,3)="Box","",TRIM(BQ82))),"randomizer","")," ",""),"'","")," ",""),"-","")</f>
        <v/>
      </c>
      <c r="BR83" t="str">
        <f t="shared" ref="BR83" ca="1" si="2955">SUBSTITUTE(SUBSTITUTE(SUBSTITUTE(SUBSTITUTE(SUBSTITUTE(LOWER(IF(LEFT(BR82,3)="Box","",TRIM(BR82))),"randomizer","")," ",""),"'","")," ",""),"-","")</f>
        <v/>
      </c>
      <c r="BS83" t="str">
        <f t="shared" ref="BS83" ca="1" si="2956">SUBSTITUTE(SUBSTITUTE(SUBSTITUTE(SUBSTITUTE(SUBSTITUTE(LOWER(IF(LEFT(BS82,3)="Box","",TRIM(BS82))),"randomizer","")," ",""),"'","")," ",""),"-","")</f>
        <v/>
      </c>
      <c r="BT83" t="str">
        <f t="shared" ref="BT83" ca="1" si="2957">SUBSTITUTE(SUBSTITUTE(SUBSTITUTE(SUBSTITUTE(SUBSTITUTE(LOWER(IF(LEFT(BT82,3)="Box","",TRIM(BT82))),"randomizer","")," ",""),"'","")," ",""),"-","")</f>
        <v/>
      </c>
      <c r="BU83" t="str">
        <f t="shared" ref="BU83" ca="1" si="2958">SUBSTITUTE(SUBSTITUTE(SUBSTITUTE(SUBSTITUTE(SUBSTITUTE(LOWER(IF(LEFT(BU82,3)="Box","",TRIM(BU82))),"randomizer","")," ",""),"'","")," ",""),"-","")</f>
        <v/>
      </c>
      <c r="BV83" t="str">
        <f t="shared" ref="BV83" ca="1" si="2959">SUBSTITUTE(SUBSTITUTE(SUBSTITUTE(SUBSTITUTE(SUBSTITUTE(LOWER(IF(LEFT(BV82,3)="Box","",TRIM(BV82))),"randomizer","")," ",""),"'","")," ",""),"-","")</f>
        <v/>
      </c>
      <c r="BW83" t="str">
        <f t="shared" ref="BW83" ca="1" si="2960">SUBSTITUTE(SUBSTITUTE(SUBSTITUTE(SUBSTITUTE(SUBSTITUTE(LOWER(IF(LEFT(BW82,3)="Box","",TRIM(BW82))),"randomizer","")," ",""),"'","")," ",""),"-","")</f>
        <v/>
      </c>
      <c r="BX83" t="str">
        <f t="shared" ref="BX83" ca="1" si="2961">SUBSTITUTE(SUBSTITUTE(SUBSTITUTE(SUBSTITUTE(SUBSTITUTE(LOWER(IF(LEFT(BX82,3)="Box","",TRIM(BX82))),"randomizer","")," ",""),"'","")," ",""),"-","")</f>
        <v/>
      </c>
      <c r="BY83" t="str">
        <f t="shared" ref="BY83" ca="1" si="2962">SUBSTITUTE(SUBSTITUTE(SUBSTITUTE(SUBSTITUTE(SUBSTITUTE(LOWER(IF(LEFT(BY82,3)="Box","",TRIM(BY82))),"randomizer","")," ",""),"'","")," ",""),"-","")</f>
        <v/>
      </c>
      <c r="BZ83" t="str">
        <f t="shared" ref="BZ83" ca="1" si="2963">SUBSTITUTE(SUBSTITUTE(SUBSTITUTE(SUBSTITUTE(SUBSTITUTE(LOWER(IF(LEFT(BZ82,3)="Box","",TRIM(BZ82))),"randomizer","")," ",""),"'","")," ",""),"-","")</f>
        <v/>
      </c>
    </row>
    <row r="84" spans="3:78" x14ac:dyDescent="0.25">
      <c r="C84">
        <f t="shared" si="2297"/>
        <v>1</v>
      </c>
      <c r="E84" t="str">
        <f ca="1">OFFSET($G$179,SUM(C$2:C84)-1,0)</f>
        <v>Kurt Miller</v>
      </c>
      <c r="F84" t="str">
        <f ca="1">IF(OFFSET($G$179,SUM($C$2:$C84)-1,COLUMNS($E84:F84)+1)=0,"",OFFSET($G$179,SUM($C$2:$C84)-1,COLUMNS($E84:F84)+1))</f>
        <v>Hamlet</v>
      </c>
      <c r="G84" t="str">
        <f ca="1">IF(OFFSET($G$179,SUM($C$2:$C84)-1,COLUMNS($E84:G84)+1)=0,"",OFFSET($G$179,SUM($C$2:$C84)-1,COLUMNS($E84:G84)+1))</f>
        <v xml:space="preserve"> Hunting Party</v>
      </c>
      <c r="H84" t="str">
        <f ca="1">IF(OFFSET($G$179,SUM($C$2:$C84)-1,COLUMNS($E84:H84)+1)=0,"",OFFSET($G$179,SUM($C$2:$C84)-1,COLUMNS($E84:H84)+1))</f>
        <v xml:space="preserve"> Border Village</v>
      </c>
      <c r="I84" t="str">
        <f ca="1">IF(OFFSET($G$179,SUM($C$2:$C84)-1,COLUMNS($E84:I84)+1)=0,"",OFFSET($G$179,SUM($C$2:$C84)-1,COLUMNS($E84:I84)+1))</f>
        <v xml:space="preserve"> Junk Dealer</v>
      </c>
      <c r="J84" t="str">
        <f ca="1">IF(OFFSET($G$179,SUM($C$2:$C84)-1,COLUMNS($E84:J84)+1)=0,"",OFFSET($G$179,SUM($C$2:$C84)-1,COLUMNS($E84:J84)+1))</f>
        <v xml:space="preserve"> Rebuild</v>
      </c>
      <c r="K84" t="str">
        <f ca="1">IF(OFFSET($G$179,SUM($C$2:$C84)-1,COLUMNS($E84:K84)+1)=0,"",OFFSET($G$179,SUM($C$2:$C84)-1,COLUMNS($E84:K84)+1))</f>
        <v xml:space="preserve"> Journeyman</v>
      </c>
      <c r="L84" t="str">
        <f ca="1">IF(OFFSET($G$179,SUM($C$2:$C84)-1,COLUMNS($E84:L84)+1)=0,"",OFFSET($G$179,SUM($C$2:$C84)-1,COLUMNS($E84:L84)+1))</f>
        <v xml:space="preserve"> Bridge Troll</v>
      </c>
      <c r="M84" t="str">
        <f ca="1">IF(OFFSET($G$179,SUM($C$2:$C84)-1,COLUMNS($E84:M84)+1)=0,"",OFFSET($G$179,SUM($C$2:$C84)-1,COLUMNS($E84:M84)+1))</f>
        <v xml:space="preserve"> Haunted Woods</v>
      </c>
      <c r="N84" t="str">
        <f ca="1">IF(OFFSET($G$179,SUM($C$2:$C84)-1,COLUMNS($E84:N84)+1)=0,"",OFFSET($G$179,SUM($C$2:$C84)-1,COLUMNS($E84:N84)+1))</f>
        <v xml:space="preserve"> Chariot Race</v>
      </c>
      <c r="O84" t="str">
        <f ca="1">IF(OFFSET($G$179,SUM($C$2:$C84)-1,COLUMNS($E84:O84)+1)=0,"",OFFSET($G$179,SUM($C$2:$C84)-1,COLUMNS($E84:O84)+1))</f>
        <v xml:space="preserve"> Defiled Shrine</v>
      </c>
      <c r="P84" t="str">
        <f ca="1">IF(OFFSET($G$179,SUM($C$2:$C84)-1,COLUMNS($E84:P84)+1)=0,"",OFFSET($G$179,SUM($C$2:$C84)-1,COLUMNS($E84:P84)+1))</f>
        <v/>
      </c>
      <c r="Q84" t="str">
        <f ca="1">IF(OFFSET($G$179,SUM($C$2:$C84)-1,COLUMNS($E84:Q84)+1)=0,"",OFFSET($G$179,SUM($C$2:$C84)-1,COLUMNS($E84:Q84)+1))</f>
        <v/>
      </c>
      <c r="R84" t="str">
        <f ca="1">IF(OFFSET($G$179,SUM($C$2:$C84)-1,COLUMNS($E84:R84)+1)=0,"",OFFSET($G$179,SUM($C$2:$C84)-1,COLUMNS($E84:R84)+1))</f>
        <v/>
      </c>
      <c r="S84" t="str">
        <f ca="1">IF(OFFSET($G$179,SUM($C$2:$C84)-1,COLUMNS($E84:S84)+1)=0,"",OFFSET($G$179,SUM($C$2:$C84)-1,COLUMNS($E84:S84)+1))</f>
        <v/>
      </c>
      <c r="T84" t="str">
        <f ca="1">IF(OFFSET($G$179,SUM($C$2:$C84)-1,COLUMNS($E84:T84)+1)=0,"",OFFSET($G$179,SUM($C$2:$C84)-1,COLUMNS($E84:T84)+1))</f>
        <v/>
      </c>
      <c r="U84" t="str">
        <f ca="1">IF(OFFSET($G$179,SUM($C$2:$C84)-1,COLUMNS($E84:U84)+1)=0,"",OFFSET($G$179,SUM($C$2:$C84)-1,COLUMNS($E84:U84)+1))</f>
        <v/>
      </c>
      <c r="V84" t="str">
        <f ca="1">IF(OFFSET($G$179,SUM($C$2:$C84)-1,COLUMNS($E84:V84)+1)=0,"",OFFSET($G$179,SUM($C$2:$C84)-1,COLUMNS($E84:V84)+1))</f>
        <v/>
      </c>
      <c r="W84" t="str">
        <f ca="1">IF(OFFSET($G$179,SUM($C$2:$C84)-1,COLUMNS($E84:W84)+1)=0,"",OFFSET($G$179,SUM($C$2:$C84)-1,COLUMNS($E84:W84)+1))</f>
        <v/>
      </c>
      <c r="X84" t="str">
        <f ca="1">IF(OFFSET($G$179,SUM($C$2:$C84)-1,COLUMNS($E84:X84)+1)=0,"",OFFSET($G$179,SUM($C$2:$C84)-1,COLUMNS($E84:X84)+1))</f>
        <v/>
      </c>
      <c r="Y84" t="str">
        <f ca="1">IF(OFFSET($G$179,SUM($C$2:$C84)-1,COLUMNS($E84:Y84)+1)=0,"",OFFSET($G$179,SUM($C$2:$C84)-1,COLUMNS($E84:Y84)+1))</f>
        <v/>
      </c>
      <c r="Z84" t="str">
        <f ca="1">IF(OFFSET($G$179,SUM($C$2:$C84)-1,COLUMNS($E84:Z84)+1)=0,"",OFFSET($G$179,SUM($C$2:$C84)-1,COLUMNS($E84:Z84)+1))</f>
        <v/>
      </c>
      <c r="AA84" t="str">
        <f ca="1">IF(OFFSET($G$179,SUM($C$2:$C84)-1,COLUMNS($E84:AA84)+1)=0,"",OFFSET($G$179,SUM($C$2:$C84)-1,COLUMNS($E84:AA84)+1))</f>
        <v/>
      </c>
      <c r="AB84" t="str">
        <f ca="1">IF(OFFSET($G$179,SUM($C$2:$C84)-1,COLUMNS($E84:AB84)+1)=0,"",OFFSET($G$179,SUM($C$2:$C84)-1,COLUMNS($E84:AB84)+1))</f>
        <v/>
      </c>
      <c r="AC84" t="str">
        <f ca="1">IF(OFFSET($G$179,SUM($C$2:$C84)-1,COLUMNS($E84:AC84)+1)=0,"",OFFSET($G$179,SUM($C$2:$C84)-1,COLUMNS($E84:AC84)+1))</f>
        <v/>
      </c>
      <c r="AD84" t="str">
        <f ca="1">IF(OFFSET($G$179,SUM($C$2:$C84)-1,COLUMNS($E84:AD84)+1)=0,"",OFFSET($G$179,SUM($C$2:$C84)-1,COLUMNS($E84:AD84)+1))</f>
        <v/>
      </c>
      <c r="AE84" t="str">
        <f ca="1">IF(OFFSET($G$179,SUM($C$2:$C84)-1,COLUMNS($E84:AE84)+1)=0,"",OFFSET($G$179,SUM($C$2:$C84)-1,COLUMNS($E84:AE84)+1))</f>
        <v/>
      </c>
      <c r="AF84" t="str">
        <f ca="1">IF(OFFSET($G$179,SUM($C$2:$C84)-1,COLUMNS($E84:AF84)+1)=0,"",OFFSET($G$179,SUM($C$2:$C84)-1,COLUMNS($E84:AF84)+1))</f>
        <v/>
      </c>
      <c r="AG84" t="str">
        <f ca="1">IF(OFFSET($G$179,SUM($C$2:$C84)-1,COLUMNS($E84:AG84)+1)=0,"",OFFSET($G$179,SUM($C$2:$C84)-1,COLUMNS($E84:AG84)+1))</f>
        <v/>
      </c>
      <c r="AH84" t="str">
        <f ca="1">IF(OFFSET($G$179,SUM($C$2:$C84)-1,COLUMNS($E84:AH84)+1)=0,"",OFFSET($G$179,SUM($C$2:$C84)-1,COLUMNS($E84:AH84)+1))</f>
        <v/>
      </c>
      <c r="AI84" t="str">
        <f ca="1">IF(OFFSET($G$179,SUM($C$2:$C84)-1,COLUMNS($E84:AI84)+1)=0,"",OFFSET($G$179,SUM($C$2:$C84)-1,COLUMNS($E84:AI84)+1))</f>
        <v/>
      </c>
      <c r="AJ84" t="str">
        <f ca="1">IF(OFFSET($G$179,SUM($C$2:$C84)-1,COLUMNS($E84:AJ84)+1)=0,"",OFFSET($G$179,SUM($C$2:$C84)-1,COLUMNS($E84:AJ84)+1))</f>
        <v/>
      </c>
      <c r="AK84" t="str">
        <f ca="1">IF(OFFSET($G$179,SUM($C$2:$C84)-1,COLUMNS($E84:AK84)+1)=0,"",OFFSET($G$179,SUM($C$2:$C84)-1,COLUMNS($E84:AK84)+1))</f>
        <v/>
      </c>
      <c r="AL84" t="str">
        <f ca="1">IF(OFFSET($G$179,SUM($C$2:$C84)-1,COLUMNS($E84:AL84)+1)=0,"",OFFSET($G$179,SUM($C$2:$C84)-1,COLUMNS($E84:AL84)+1))</f>
        <v/>
      </c>
      <c r="AM84" t="str">
        <f ca="1">IF(OFFSET($G$179,SUM($C$2:$C84)-1,COLUMNS($E84:AM84)+1)=0,"",OFFSET($G$179,SUM($C$2:$C84)-1,COLUMNS($E84:AM84)+1))</f>
        <v/>
      </c>
      <c r="AN84" t="str">
        <f ca="1">IF(OFFSET($G$179,SUM($C$2:$C84)-1,COLUMNS($E84:AN84)+1)=0,"",OFFSET($G$179,SUM($C$2:$C84)-1,COLUMNS($E84:AN84)+1))</f>
        <v/>
      </c>
      <c r="AO84" t="str">
        <f ca="1">IF(OFFSET($G$179,SUM($C$2:$C84)-1,COLUMNS($E84:AO84)+1)=0,"",OFFSET($G$179,SUM($C$2:$C84)-1,COLUMNS($E84:AO84)+1))</f>
        <v/>
      </c>
      <c r="AP84" t="str">
        <f ca="1">IF(OFFSET($G$179,SUM($C$2:$C84)-1,COLUMNS($E84:AP84)+1)=0,"",OFFSET($G$179,SUM($C$2:$C84)-1,COLUMNS($E84:AP84)+1))</f>
        <v/>
      </c>
      <c r="AQ84" t="str">
        <f ca="1">IF(OFFSET($G$179,SUM($C$2:$C84)-1,COLUMNS($E84:AQ84)+1)=0,"",OFFSET($G$179,SUM($C$2:$C84)-1,COLUMNS($E84:AQ84)+1))</f>
        <v/>
      </c>
      <c r="AR84" t="str">
        <f ca="1">IF(OFFSET($G$179,SUM($C$2:$C84)-1,COLUMNS($E84:AR84)+1)=0,"",OFFSET($G$179,SUM($C$2:$C84)-1,COLUMNS($E84:AR84)+1))</f>
        <v/>
      </c>
      <c r="AS84" t="str">
        <f ca="1">IF(OFFSET($G$179,SUM($C$2:$C84)-1,COLUMNS($E84:AS84)+1)=0,"",OFFSET($G$179,SUM($C$2:$C84)-1,COLUMNS($E84:AS84)+1))</f>
        <v/>
      </c>
      <c r="AT84" t="str">
        <f ca="1">IF(OFFSET($G$179,SUM($C$2:$C84)-1,COLUMNS($E84:AT84)+1)=0,"",OFFSET($G$179,SUM($C$2:$C84)-1,COLUMNS($E84:AT84)+1))</f>
        <v/>
      </c>
      <c r="AU84" t="str">
        <f ca="1">IF(OFFSET($G$179,SUM($C$2:$C84)-1,COLUMNS($E84:AU84)+1)=0,"",OFFSET($G$179,SUM($C$2:$C84)-1,COLUMNS($E84:AU84)+1))</f>
        <v/>
      </c>
      <c r="AV84" t="str">
        <f ca="1">IF(OFFSET($G$179,SUM($C$2:$C84)-1,COLUMNS($E84:AV84)+1)=0,"",OFFSET($G$179,SUM($C$2:$C84)-1,COLUMNS($E84:AV84)+1))</f>
        <v/>
      </c>
      <c r="AW84" t="str">
        <f ca="1">IF(OFFSET($G$179,SUM($C$2:$C84)-1,COLUMNS($E84:AW84)+1)=0,"",OFFSET($G$179,SUM($C$2:$C84)-1,COLUMNS($E84:AW84)+1))</f>
        <v/>
      </c>
      <c r="AX84" t="str">
        <f ca="1">IF(OFFSET($G$179,SUM($C$2:$C84)-1,COLUMNS($E84:AX84)+1)=0,"",OFFSET($G$179,SUM($C$2:$C84)-1,COLUMNS($E84:AX84)+1))</f>
        <v/>
      </c>
      <c r="AY84" t="str">
        <f ca="1">IF(OFFSET($G$179,SUM($C$2:$C84)-1,COLUMNS($E84:AY84)+1)=0,"",OFFSET($G$179,SUM($C$2:$C84)-1,COLUMNS($E84:AY84)+1))</f>
        <v/>
      </c>
      <c r="AZ84" t="str">
        <f ca="1">IF(OFFSET($G$179,SUM($C$2:$C84)-1,COLUMNS($E84:AZ84)+1)=0,"",OFFSET($G$179,SUM($C$2:$C84)-1,COLUMNS($E84:AZ84)+1))</f>
        <v/>
      </c>
      <c r="BA84" t="str">
        <f ca="1">IF(OFFSET($G$179,SUM($C$2:$C84)-1,COLUMNS($E84:BA84)+1)=0,"",OFFSET($G$179,SUM($C$2:$C84)-1,COLUMNS($E84:BA84)+1))</f>
        <v/>
      </c>
      <c r="BB84" t="str">
        <f ca="1">IF(OFFSET($G$179,SUM($C$2:$C84)-1,COLUMNS($E84:BB84)+1)=0,"",OFFSET($G$179,SUM($C$2:$C84)-1,COLUMNS($E84:BB84)+1))</f>
        <v/>
      </c>
      <c r="BC84" t="str">
        <f ca="1">IF(OFFSET($G$179,SUM($C$2:$C84)-1,COLUMNS($E84:BC84)+1)=0,"",OFFSET($G$179,SUM($C$2:$C84)-1,COLUMNS($E84:BC84)+1))</f>
        <v/>
      </c>
      <c r="BD84" t="str">
        <f ca="1">IF(OFFSET($G$179,SUM($C$2:$C84)-1,COLUMNS($E84:BD84)+1)=0,"",OFFSET($G$179,SUM($C$2:$C84)-1,COLUMNS($E84:BD84)+1))</f>
        <v/>
      </c>
      <c r="BE84" t="str">
        <f ca="1">IF(OFFSET($G$179,SUM($C$2:$C84)-1,COLUMNS($E84:BE84)+1)=0,"",OFFSET($G$179,SUM($C$2:$C84)-1,COLUMNS($E84:BE84)+1))</f>
        <v/>
      </c>
      <c r="BF84" t="str">
        <f ca="1">IF(OFFSET($G$179,SUM($C$2:$C84)-1,COLUMNS($E84:BF84)+1)=0,"",OFFSET($G$179,SUM($C$2:$C84)-1,COLUMNS($E84:BF84)+1))</f>
        <v/>
      </c>
      <c r="BG84" t="str">
        <f ca="1">IF(OFFSET($G$179,SUM($C$2:$C84)-1,COLUMNS($E84:BG84)+1)=0,"",OFFSET($G$179,SUM($C$2:$C84)-1,COLUMNS($E84:BG84)+1))</f>
        <v/>
      </c>
      <c r="BH84" t="str">
        <f ca="1">IF(OFFSET($G$179,SUM($C$2:$C84)-1,COLUMNS($E84:BH84)+1)=0,"",OFFSET($G$179,SUM($C$2:$C84)-1,COLUMNS($E84:BH84)+1))</f>
        <v/>
      </c>
      <c r="BI84" t="str">
        <f ca="1">IF(OFFSET($G$179,SUM($C$2:$C84)-1,COLUMNS($E84:BI84)+1)=0,"",OFFSET($G$179,SUM($C$2:$C84)-1,COLUMNS($E84:BI84)+1))</f>
        <v/>
      </c>
      <c r="BJ84" t="str">
        <f ca="1">IF(OFFSET($G$179,SUM($C$2:$C84)-1,COLUMNS($E84:BJ84)+1)=0,"",OFFSET($G$179,SUM($C$2:$C84)-1,COLUMNS($E84:BJ84)+1))</f>
        <v/>
      </c>
      <c r="BK84" t="str">
        <f ca="1">IF(OFFSET($G$179,SUM($C$2:$C84)-1,COLUMNS($E84:BK84)+1)=0,"",OFFSET($G$179,SUM($C$2:$C84)-1,COLUMNS($E84:BK84)+1))</f>
        <v/>
      </c>
      <c r="BL84" t="str">
        <f ca="1">IF(OFFSET($G$179,SUM($C$2:$C84)-1,COLUMNS($E84:BL84)+1)=0,"",OFFSET($G$179,SUM($C$2:$C84)-1,COLUMNS($E84:BL84)+1))</f>
        <v/>
      </c>
      <c r="BM84" t="str">
        <f ca="1">IF(OFFSET($G$179,SUM($C$2:$C84)-1,COLUMNS($E84:BM84)+1)=0,"",OFFSET($G$179,SUM($C$2:$C84)-1,COLUMNS($E84:BM84)+1))</f>
        <v/>
      </c>
      <c r="BN84" t="str">
        <f ca="1">IF(OFFSET($G$179,SUM($C$2:$C84)-1,COLUMNS($E84:BN84)+1)=0,"",OFFSET($G$179,SUM($C$2:$C84)-1,COLUMNS($E84:BN84)+1))</f>
        <v/>
      </c>
      <c r="BO84" t="str">
        <f ca="1">IF(OFFSET($G$179,SUM($C$2:$C84)-1,COLUMNS($E84:BO84)+1)=0,"",OFFSET($G$179,SUM($C$2:$C84)-1,COLUMNS($E84:BO84)+1))</f>
        <v/>
      </c>
      <c r="BP84" t="str">
        <f ca="1">IF(OFFSET($G$179,SUM($C$2:$C84)-1,COLUMNS($E84:BP84)+1)=0,"",OFFSET($G$179,SUM($C$2:$C84)-1,COLUMNS($E84:BP84)+1))</f>
        <v/>
      </c>
      <c r="BQ84" t="str">
        <f ca="1">IF(OFFSET($G$179,SUM($C$2:$C84)-1,COLUMNS($E84:BQ84)+1)=0,"",OFFSET($G$179,SUM($C$2:$C84)-1,COLUMNS($E84:BQ84)+1))</f>
        <v/>
      </c>
      <c r="BR84" t="str">
        <f ca="1">IF(OFFSET($G$179,SUM($C$2:$C84)-1,COLUMNS($E84:BR84)+1)=0,"",OFFSET($G$179,SUM($C$2:$C84)-1,COLUMNS($E84:BR84)+1))</f>
        <v/>
      </c>
      <c r="BS84" t="str">
        <f ca="1">IF(OFFSET($G$179,SUM($C$2:$C84)-1,COLUMNS($E84:BS84)+1)=0,"",OFFSET($G$179,SUM($C$2:$C84)-1,COLUMNS($E84:BS84)+1))</f>
        <v/>
      </c>
      <c r="BT84" t="str">
        <f ca="1">IF(OFFSET($G$179,SUM($C$2:$C84)-1,COLUMNS($E84:BT84)+1)=0,"",OFFSET($G$179,SUM($C$2:$C84)-1,COLUMNS($E84:BT84)+1))</f>
        <v/>
      </c>
      <c r="BU84" t="str">
        <f ca="1">IF(OFFSET($G$179,SUM($C$2:$C84)-1,COLUMNS($E84:BU84)+1)=0,"",OFFSET($G$179,SUM($C$2:$C84)-1,COLUMNS($E84:BU84)+1))</f>
        <v/>
      </c>
      <c r="BV84" t="str">
        <f ca="1">IF(OFFSET($G$179,SUM($C$2:$C84)-1,COLUMNS($E84:BV84)+1)=0,"",OFFSET($G$179,SUM($C$2:$C84)-1,COLUMNS($E84:BV84)+1))</f>
        <v/>
      </c>
      <c r="BW84" t="str">
        <f ca="1">IF(OFFSET($G$179,SUM($C$2:$C84)-1,COLUMNS($E84:BW84)+1)=0,"",OFFSET($G$179,SUM($C$2:$C84)-1,COLUMNS($E84:BW84)+1))</f>
        <v/>
      </c>
      <c r="BX84" t="str">
        <f ca="1">IF(OFFSET($G$179,SUM($C$2:$C84)-1,COLUMNS($E84:BX84)+1)=0,"",OFFSET($G$179,SUM($C$2:$C84)-1,COLUMNS($E84:BX84)+1))</f>
        <v/>
      </c>
      <c r="BY84" t="str">
        <f ca="1">IF(OFFSET($G$179,SUM($C$2:$C84)-1,COLUMNS($E84:BY84)+1)=0,"",OFFSET($G$179,SUM($C$2:$C84)-1,COLUMNS($E84:BY84)+1))</f>
        <v/>
      </c>
      <c r="BZ84" t="str">
        <f ca="1">IF(OFFSET($G$179,SUM($C$2:$C84)-1,COLUMNS($E84:BZ84)+1)=0,"",OFFSET($G$179,SUM($C$2:$C84)-1,COLUMNS($E84:BZ84)+1))</f>
        <v/>
      </c>
    </row>
    <row r="85" spans="3:78" x14ac:dyDescent="0.25">
      <c r="C85">
        <f t="shared" si="0"/>
        <v>0</v>
      </c>
      <c r="E85" t="str">
        <f t="shared" ref="E85" ca="1" si="2964">E84</f>
        <v>Kurt Miller</v>
      </c>
      <c r="F85" t="str">
        <f t="shared" ref="F85" ca="1" si="2965">SUBSTITUTE(SUBSTITUTE(SUBSTITUTE(SUBSTITUTE(SUBSTITUTE(LOWER(IF(LEFT(F84,3)="Box","",TRIM(F84))),"randomizer","")," ",""),"'","")," ",""),"-","")</f>
        <v>hamlet</v>
      </c>
      <c r="G85" t="str">
        <f t="shared" ref="G85" ca="1" si="2966">SUBSTITUTE(SUBSTITUTE(SUBSTITUTE(SUBSTITUTE(SUBSTITUTE(LOWER(IF(LEFT(G84,3)="Box","",TRIM(G84))),"randomizer","")," ",""),"'","")," ",""),"-","")</f>
        <v>huntingparty</v>
      </c>
      <c r="H85" t="str">
        <f t="shared" ref="H85" ca="1" si="2967">SUBSTITUTE(SUBSTITUTE(SUBSTITUTE(SUBSTITUTE(SUBSTITUTE(LOWER(IF(LEFT(H84,3)="Box","",TRIM(H84))),"randomizer","")," ",""),"'","")," ",""),"-","")</f>
        <v>bordervillage</v>
      </c>
      <c r="I85" t="str">
        <f t="shared" ref="I85" ca="1" si="2968">SUBSTITUTE(SUBSTITUTE(SUBSTITUTE(SUBSTITUTE(SUBSTITUTE(LOWER(IF(LEFT(I84,3)="Box","",TRIM(I84))),"randomizer","")," ",""),"'","")," ",""),"-","")</f>
        <v>junkdealer</v>
      </c>
      <c r="J85" t="str">
        <f t="shared" ref="J85" ca="1" si="2969">SUBSTITUTE(SUBSTITUTE(SUBSTITUTE(SUBSTITUTE(SUBSTITUTE(LOWER(IF(LEFT(J84,3)="Box","",TRIM(J84))),"randomizer","")," ",""),"'","")," ",""),"-","")</f>
        <v>rebuild</v>
      </c>
      <c r="K85" t="str">
        <f t="shared" ref="K85" ca="1" si="2970">SUBSTITUTE(SUBSTITUTE(SUBSTITUTE(SUBSTITUTE(SUBSTITUTE(LOWER(IF(LEFT(K84,3)="Box","",TRIM(K84))),"randomizer","")," ",""),"'","")," ",""),"-","")</f>
        <v>journeyman</v>
      </c>
      <c r="L85" t="str">
        <f t="shared" ref="L85" ca="1" si="2971">SUBSTITUTE(SUBSTITUTE(SUBSTITUTE(SUBSTITUTE(SUBSTITUTE(LOWER(IF(LEFT(L84,3)="Box","",TRIM(L84))),"randomizer","")," ",""),"'","")," ",""),"-","")</f>
        <v>bridgetroll</v>
      </c>
      <c r="M85" t="str">
        <f t="shared" ref="M85" ca="1" si="2972">SUBSTITUTE(SUBSTITUTE(SUBSTITUTE(SUBSTITUTE(SUBSTITUTE(LOWER(IF(LEFT(M84,3)="Box","",TRIM(M84))),"randomizer","")," ",""),"'","")," ",""),"-","")</f>
        <v>hauntedwoods</v>
      </c>
      <c r="N85" t="str">
        <f t="shared" ref="N85" ca="1" si="2973">SUBSTITUTE(SUBSTITUTE(SUBSTITUTE(SUBSTITUTE(SUBSTITUTE(LOWER(IF(LEFT(N84,3)="Box","",TRIM(N84))),"randomizer","")," ",""),"'","")," ",""),"-","")</f>
        <v>chariotrace</v>
      </c>
      <c r="O85" t="str">
        <f t="shared" ref="O85" ca="1" si="2974">SUBSTITUTE(SUBSTITUTE(SUBSTITUTE(SUBSTITUTE(SUBSTITUTE(LOWER(IF(LEFT(O84,3)="Box","",TRIM(O84))),"randomizer","")," ",""),"'","")," ",""),"-","")</f>
        <v>defiledshrine</v>
      </c>
      <c r="P85" t="str">
        <f t="shared" ref="P85" ca="1" si="2975">SUBSTITUTE(SUBSTITUTE(SUBSTITUTE(SUBSTITUTE(SUBSTITUTE(LOWER(IF(LEFT(P84,3)="Box","",TRIM(P84))),"randomizer","")," ",""),"'","")," ",""),"-","")</f>
        <v/>
      </c>
      <c r="Q85" t="str">
        <f t="shared" ref="Q85" ca="1" si="2976">SUBSTITUTE(SUBSTITUTE(SUBSTITUTE(SUBSTITUTE(SUBSTITUTE(LOWER(IF(LEFT(Q84,3)="Box","",TRIM(Q84))),"randomizer","")," ",""),"'","")," ",""),"-","")</f>
        <v/>
      </c>
      <c r="R85" t="str">
        <f t="shared" ref="R85" ca="1" si="2977">SUBSTITUTE(SUBSTITUTE(SUBSTITUTE(SUBSTITUTE(SUBSTITUTE(LOWER(IF(LEFT(R84,3)="Box","",TRIM(R84))),"randomizer","")," ",""),"'","")," ",""),"-","")</f>
        <v/>
      </c>
      <c r="S85" t="str">
        <f t="shared" ref="S85" ca="1" si="2978">SUBSTITUTE(SUBSTITUTE(SUBSTITUTE(SUBSTITUTE(SUBSTITUTE(LOWER(IF(LEFT(S84,3)="Box","",TRIM(S84))),"randomizer","")," ",""),"'","")," ",""),"-","")</f>
        <v/>
      </c>
      <c r="T85" t="str">
        <f t="shared" ref="T85" ca="1" si="2979">SUBSTITUTE(SUBSTITUTE(SUBSTITUTE(SUBSTITUTE(SUBSTITUTE(LOWER(IF(LEFT(T84,3)="Box","",TRIM(T84))),"randomizer","")," ",""),"'","")," ",""),"-","")</f>
        <v/>
      </c>
      <c r="U85" t="str">
        <f t="shared" ref="U85" ca="1" si="2980">SUBSTITUTE(SUBSTITUTE(SUBSTITUTE(SUBSTITUTE(SUBSTITUTE(LOWER(IF(LEFT(U84,3)="Box","",TRIM(U84))),"randomizer","")," ",""),"'","")," ",""),"-","")</f>
        <v/>
      </c>
      <c r="V85" t="str">
        <f t="shared" ref="V85" ca="1" si="2981">SUBSTITUTE(SUBSTITUTE(SUBSTITUTE(SUBSTITUTE(SUBSTITUTE(LOWER(IF(LEFT(V84,3)="Box","",TRIM(V84))),"randomizer","")," ",""),"'","")," ",""),"-","")</f>
        <v/>
      </c>
      <c r="W85" t="str">
        <f t="shared" ref="W85" ca="1" si="2982">SUBSTITUTE(SUBSTITUTE(SUBSTITUTE(SUBSTITUTE(SUBSTITUTE(LOWER(IF(LEFT(W84,3)="Box","",TRIM(W84))),"randomizer","")," ",""),"'","")," ",""),"-","")</f>
        <v/>
      </c>
      <c r="X85" t="str">
        <f t="shared" ref="X85" ca="1" si="2983">SUBSTITUTE(SUBSTITUTE(SUBSTITUTE(SUBSTITUTE(SUBSTITUTE(LOWER(IF(LEFT(X84,3)="Box","",TRIM(X84))),"randomizer","")," ",""),"'","")," ",""),"-","")</f>
        <v/>
      </c>
      <c r="Y85" t="str">
        <f t="shared" ref="Y85" ca="1" si="2984">SUBSTITUTE(SUBSTITUTE(SUBSTITUTE(SUBSTITUTE(SUBSTITUTE(LOWER(IF(LEFT(Y84,3)="Box","",TRIM(Y84))),"randomizer","")," ",""),"'","")," ",""),"-","")</f>
        <v/>
      </c>
      <c r="Z85" t="str">
        <f t="shared" ref="Z85" ca="1" si="2985">SUBSTITUTE(SUBSTITUTE(SUBSTITUTE(SUBSTITUTE(SUBSTITUTE(LOWER(IF(LEFT(Z84,3)="Box","",TRIM(Z84))),"randomizer","")," ",""),"'","")," ",""),"-","")</f>
        <v/>
      </c>
      <c r="AA85" t="str">
        <f t="shared" ref="AA85" ca="1" si="2986">SUBSTITUTE(SUBSTITUTE(SUBSTITUTE(SUBSTITUTE(SUBSTITUTE(LOWER(IF(LEFT(AA84,3)="Box","",TRIM(AA84))),"randomizer","")," ",""),"'","")," ",""),"-","")</f>
        <v/>
      </c>
      <c r="AB85" t="str">
        <f t="shared" ref="AB85" ca="1" si="2987">SUBSTITUTE(SUBSTITUTE(SUBSTITUTE(SUBSTITUTE(SUBSTITUTE(LOWER(IF(LEFT(AB84,3)="Box","",TRIM(AB84))),"randomizer","")," ",""),"'","")," ",""),"-","")</f>
        <v/>
      </c>
      <c r="AC85" t="str">
        <f t="shared" ref="AC85" ca="1" si="2988">SUBSTITUTE(SUBSTITUTE(SUBSTITUTE(SUBSTITUTE(SUBSTITUTE(LOWER(IF(LEFT(AC84,3)="Box","",TRIM(AC84))),"randomizer","")," ",""),"'","")," ",""),"-","")</f>
        <v/>
      </c>
      <c r="AD85" t="str">
        <f t="shared" ref="AD85" ca="1" si="2989">SUBSTITUTE(SUBSTITUTE(SUBSTITUTE(SUBSTITUTE(SUBSTITUTE(LOWER(IF(LEFT(AD84,3)="Box","",TRIM(AD84))),"randomizer","")," ",""),"'","")," ",""),"-","")</f>
        <v/>
      </c>
      <c r="AE85" t="str">
        <f t="shared" ref="AE85" ca="1" si="2990">SUBSTITUTE(SUBSTITUTE(SUBSTITUTE(SUBSTITUTE(SUBSTITUTE(LOWER(IF(LEFT(AE84,3)="Box","",TRIM(AE84))),"randomizer","")," ",""),"'","")," ",""),"-","")</f>
        <v/>
      </c>
      <c r="AF85" t="str">
        <f t="shared" ref="AF85" ca="1" si="2991">SUBSTITUTE(SUBSTITUTE(SUBSTITUTE(SUBSTITUTE(SUBSTITUTE(LOWER(IF(LEFT(AF84,3)="Box","",TRIM(AF84))),"randomizer","")," ",""),"'","")," ",""),"-","")</f>
        <v/>
      </c>
      <c r="AG85" t="str">
        <f t="shared" ref="AG85" ca="1" si="2992">SUBSTITUTE(SUBSTITUTE(SUBSTITUTE(SUBSTITUTE(SUBSTITUTE(LOWER(IF(LEFT(AG84,3)="Box","",TRIM(AG84))),"randomizer","")," ",""),"'","")," ",""),"-","")</f>
        <v/>
      </c>
      <c r="AH85" t="str">
        <f t="shared" ref="AH85" ca="1" si="2993">SUBSTITUTE(SUBSTITUTE(SUBSTITUTE(SUBSTITUTE(SUBSTITUTE(LOWER(IF(LEFT(AH84,3)="Box","",TRIM(AH84))),"randomizer","")," ",""),"'","")," ",""),"-","")</f>
        <v/>
      </c>
      <c r="AI85" t="str">
        <f t="shared" ref="AI85" ca="1" si="2994">SUBSTITUTE(SUBSTITUTE(SUBSTITUTE(SUBSTITUTE(SUBSTITUTE(LOWER(IF(LEFT(AI84,3)="Box","",TRIM(AI84))),"randomizer","")," ",""),"'","")," ",""),"-","")</f>
        <v/>
      </c>
      <c r="AJ85" t="str">
        <f t="shared" ref="AJ85" ca="1" si="2995">SUBSTITUTE(SUBSTITUTE(SUBSTITUTE(SUBSTITUTE(SUBSTITUTE(LOWER(IF(LEFT(AJ84,3)="Box","",TRIM(AJ84))),"randomizer","")," ",""),"'","")," ",""),"-","")</f>
        <v/>
      </c>
      <c r="AK85" t="str">
        <f t="shared" ref="AK85" ca="1" si="2996">SUBSTITUTE(SUBSTITUTE(SUBSTITUTE(SUBSTITUTE(SUBSTITUTE(LOWER(IF(LEFT(AK84,3)="Box","",TRIM(AK84))),"randomizer","")," ",""),"'","")," ",""),"-","")</f>
        <v/>
      </c>
      <c r="AL85" t="str">
        <f t="shared" ref="AL85" ca="1" si="2997">SUBSTITUTE(SUBSTITUTE(SUBSTITUTE(SUBSTITUTE(SUBSTITUTE(LOWER(IF(LEFT(AL84,3)="Box","",TRIM(AL84))),"randomizer","")," ",""),"'","")," ",""),"-","")</f>
        <v/>
      </c>
      <c r="AM85" t="str">
        <f t="shared" ref="AM85" ca="1" si="2998">SUBSTITUTE(SUBSTITUTE(SUBSTITUTE(SUBSTITUTE(SUBSTITUTE(LOWER(IF(LEFT(AM84,3)="Box","",TRIM(AM84))),"randomizer","")," ",""),"'","")," ",""),"-","")</f>
        <v/>
      </c>
      <c r="AN85" t="str">
        <f t="shared" ref="AN85" ca="1" si="2999">SUBSTITUTE(SUBSTITUTE(SUBSTITUTE(SUBSTITUTE(SUBSTITUTE(LOWER(IF(LEFT(AN84,3)="Box","",TRIM(AN84))),"randomizer","")," ",""),"'","")," ",""),"-","")</f>
        <v/>
      </c>
      <c r="AO85" t="str">
        <f t="shared" ref="AO85" ca="1" si="3000">SUBSTITUTE(SUBSTITUTE(SUBSTITUTE(SUBSTITUTE(SUBSTITUTE(LOWER(IF(LEFT(AO84,3)="Box","",TRIM(AO84))),"randomizer","")," ",""),"'","")," ",""),"-","")</f>
        <v/>
      </c>
      <c r="AP85" t="str">
        <f t="shared" ref="AP85" ca="1" si="3001">SUBSTITUTE(SUBSTITUTE(SUBSTITUTE(SUBSTITUTE(SUBSTITUTE(LOWER(IF(LEFT(AP84,3)="Box","",TRIM(AP84))),"randomizer","")," ",""),"'","")," ",""),"-","")</f>
        <v/>
      </c>
      <c r="AQ85" t="str">
        <f t="shared" ref="AQ85" ca="1" si="3002">SUBSTITUTE(SUBSTITUTE(SUBSTITUTE(SUBSTITUTE(SUBSTITUTE(LOWER(IF(LEFT(AQ84,3)="Box","",TRIM(AQ84))),"randomizer","")," ",""),"'","")," ",""),"-","")</f>
        <v/>
      </c>
      <c r="AR85" t="str">
        <f t="shared" ref="AR85" ca="1" si="3003">SUBSTITUTE(SUBSTITUTE(SUBSTITUTE(SUBSTITUTE(SUBSTITUTE(LOWER(IF(LEFT(AR84,3)="Box","",TRIM(AR84))),"randomizer","")," ",""),"'","")," ",""),"-","")</f>
        <v/>
      </c>
      <c r="AS85" t="str">
        <f t="shared" ref="AS85" ca="1" si="3004">SUBSTITUTE(SUBSTITUTE(SUBSTITUTE(SUBSTITUTE(SUBSTITUTE(LOWER(IF(LEFT(AS84,3)="Box","",TRIM(AS84))),"randomizer","")," ",""),"'","")," ",""),"-","")</f>
        <v/>
      </c>
      <c r="AT85" t="str">
        <f t="shared" ref="AT85" ca="1" si="3005">SUBSTITUTE(SUBSTITUTE(SUBSTITUTE(SUBSTITUTE(SUBSTITUTE(LOWER(IF(LEFT(AT84,3)="Box","",TRIM(AT84))),"randomizer","")," ",""),"'","")," ",""),"-","")</f>
        <v/>
      </c>
      <c r="AU85" t="str">
        <f t="shared" ref="AU85" ca="1" si="3006">SUBSTITUTE(SUBSTITUTE(SUBSTITUTE(SUBSTITUTE(SUBSTITUTE(LOWER(IF(LEFT(AU84,3)="Box","",TRIM(AU84))),"randomizer","")," ",""),"'","")," ",""),"-","")</f>
        <v/>
      </c>
      <c r="AV85" t="str">
        <f t="shared" ref="AV85" ca="1" si="3007">SUBSTITUTE(SUBSTITUTE(SUBSTITUTE(SUBSTITUTE(SUBSTITUTE(LOWER(IF(LEFT(AV84,3)="Box","",TRIM(AV84))),"randomizer","")," ",""),"'","")," ",""),"-","")</f>
        <v/>
      </c>
      <c r="AW85" t="str">
        <f t="shared" ref="AW85" ca="1" si="3008">SUBSTITUTE(SUBSTITUTE(SUBSTITUTE(SUBSTITUTE(SUBSTITUTE(LOWER(IF(LEFT(AW84,3)="Box","",TRIM(AW84))),"randomizer","")," ",""),"'","")," ",""),"-","")</f>
        <v/>
      </c>
      <c r="AX85" t="str">
        <f t="shared" ref="AX85" ca="1" si="3009">SUBSTITUTE(SUBSTITUTE(SUBSTITUTE(SUBSTITUTE(SUBSTITUTE(LOWER(IF(LEFT(AX84,3)="Box","",TRIM(AX84))),"randomizer","")," ",""),"'","")," ",""),"-","")</f>
        <v/>
      </c>
      <c r="AY85" t="str">
        <f t="shared" ref="AY85" ca="1" si="3010">SUBSTITUTE(SUBSTITUTE(SUBSTITUTE(SUBSTITUTE(SUBSTITUTE(LOWER(IF(LEFT(AY84,3)="Box","",TRIM(AY84))),"randomizer","")," ",""),"'","")," ",""),"-","")</f>
        <v/>
      </c>
      <c r="AZ85" t="str">
        <f t="shared" ref="AZ85" ca="1" si="3011">SUBSTITUTE(SUBSTITUTE(SUBSTITUTE(SUBSTITUTE(SUBSTITUTE(LOWER(IF(LEFT(AZ84,3)="Box","",TRIM(AZ84))),"randomizer","")," ",""),"'","")," ",""),"-","")</f>
        <v/>
      </c>
      <c r="BA85" t="str">
        <f t="shared" ref="BA85" ca="1" si="3012">SUBSTITUTE(SUBSTITUTE(SUBSTITUTE(SUBSTITUTE(SUBSTITUTE(LOWER(IF(LEFT(BA84,3)="Box","",TRIM(BA84))),"randomizer","")," ",""),"'","")," ",""),"-","")</f>
        <v/>
      </c>
      <c r="BB85" t="str">
        <f t="shared" ref="BB85" ca="1" si="3013">SUBSTITUTE(SUBSTITUTE(SUBSTITUTE(SUBSTITUTE(SUBSTITUTE(LOWER(IF(LEFT(BB84,3)="Box","",TRIM(BB84))),"randomizer","")," ",""),"'","")," ",""),"-","")</f>
        <v/>
      </c>
      <c r="BC85" t="str">
        <f t="shared" ref="BC85" ca="1" si="3014">SUBSTITUTE(SUBSTITUTE(SUBSTITUTE(SUBSTITUTE(SUBSTITUTE(LOWER(IF(LEFT(BC84,3)="Box","",TRIM(BC84))),"randomizer","")," ",""),"'","")," ",""),"-","")</f>
        <v/>
      </c>
      <c r="BD85" t="str">
        <f t="shared" ref="BD85" ca="1" si="3015">SUBSTITUTE(SUBSTITUTE(SUBSTITUTE(SUBSTITUTE(SUBSTITUTE(LOWER(IF(LEFT(BD84,3)="Box","",TRIM(BD84))),"randomizer","")," ",""),"'","")," ",""),"-","")</f>
        <v/>
      </c>
      <c r="BE85" t="str">
        <f t="shared" ref="BE85" ca="1" si="3016">SUBSTITUTE(SUBSTITUTE(SUBSTITUTE(SUBSTITUTE(SUBSTITUTE(LOWER(IF(LEFT(BE84,3)="Box","",TRIM(BE84))),"randomizer","")," ",""),"'","")," ",""),"-","")</f>
        <v/>
      </c>
      <c r="BF85" t="str">
        <f t="shared" ref="BF85" ca="1" si="3017">SUBSTITUTE(SUBSTITUTE(SUBSTITUTE(SUBSTITUTE(SUBSTITUTE(LOWER(IF(LEFT(BF84,3)="Box","",TRIM(BF84))),"randomizer","")," ",""),"'","")," ",""),"-","")</f>
        <v/>
      </c>
      <c r="BG85" t="str">
        <f t="shared" ref="BG85" ca="1" si="3018">SUBSTITUTE(SUBSTITUTE(SUBSTITUTE(SUBSTITUTE(SUBSTITUTE(LOWER(IF(LEFT(BG84,3)="Box","",TRIM(BG84))),"randomizer","")," ",""),"'","")," ",""),"-","")</f>
        <v/>
      </c>
      <c r="BH85" t="str">
        <f t="shared" ref="BH85" ca="1" si="3019">SUBSTITUTE(SUBSTITUTE(SUBSTITUTE(SUBSTITUTE(SUBSTITUTE(LOWER(IF(LEFT(BH84,3)="Box","",TRIM(BH84))),"randomizer","")," ",""),"'","")," ",""),"-","")</f>
        <v/>
      </c>
      <c r="BI85" t="str">
        <f t="shared" ref="BI85" ca="1" si="3020">SUBSTITUTE(SUBSTITUTE(SUBSTITUTE(SUBSTITUTE(SUBSTITUTE(LOWER(IF(LEFT(BI84,3)="Box","",TRIM(BI84))),"randomizer","")," ",""),"'","")," ",""),"-","")</f>
        <v/>
      </c>
      <c r="BJ85" t="str">
        <f t="shared" ref="BJ85" ca="1" si="3021">SUBSTITUTE(SUBSTITUTE(SUBSTITUTE(SUBSTITUTE(SUBSTITUTE(LOWER(IF(LEFT(BJ84,3)="Box","",TRIM(BJ84))),"randomizer","")," ",""),"'","")," ",""),"-","")</f>
        <v/>
      </c>
      <c r="BK85" t="str">
        <f t="shared" ref="BK85" ca="1" si="3022">SUBSTITUTE(SUBSTITUTE(SUBSTITUTE(SUBSTITUTE(SUBSTITUTE(LOWER(IF(LEFT(BK84,3)="Box","",TRIM(BK84))),"randomizer","")," ",""),"'","")," ",""),"-","")</f>
        <v/>
      </c>
      <c r="BL85" t="str">
        <f t="shared" ref="BL85" ca="1" si="3023">SUBSTITUTE(SUBSTITUTE(SUBSTITUTE(SUBSTITUTE(SUBSTITUTE(LOWER(IF(LEFT(BL84,3)="Box","",TRIM(BL84))),"randomizer","")," ",""),"'","")," ",""),"-","")</f>
        <v/>
      </c>
      <c r="BM85" t="str">
        <f t="shared" ref="BM85" ca="1" si="3024">SUBSTITUTE(SUBSTITUTE(SUBSTITUTE(SUBSTITUTE(SUBSTITUTE(LOWER(IF(LEFT(BM84,3)="Box","",TRIM(BM84))),"randomizer","")," ",""),"'","")," ",""),"-","")</f>
        <v/>
      </c>
      <c r="BN85" t="str">
        <f t="shared" ref="BN85" ca="1" si="3025">SUBSTITUTE(SUBSTITUTE(SUBSTITUTE(SUBSTITUTE(SUBSTITUTE(LOWER(IF(LEFT(BN84,3)="Box","",TRIM(BN84))),"randomizer","")," ",""),"'","")," ",""),"-","")</f>
        <v/>
      </c>
      <c r="BO85" t="str">
        <f t="shared" ref="BO85" ca="1" si="3026">SUBSTITUTE(SUBSTITUTE(SUBSTITUTE(SUBSTITUTE(SUBSTITUTE(LOWER(IF(LEFT(BO84,3)="Box","",TRIM(BO84))),"randomizer","")," ",""),"'","")," ",""),"-","")</f>
        <v/>
      </c>
      <c r="BP85" t="str">
        <f t="shared" ref="BP85" ca="1" si="3027">SUBSTITUTE(SUBSTITUTE(SUBSTITUTE(SUBSTITUTE(SUBSTITUTE(LOWER(IF(LEFT(BP84,3)="Box","",TRIM(BP84))),"randomizer","")," ",""),"'","")," ",""),"-","")</f>
        <v/>
      </c>
      <c r="BQ85" t="str">
        <f t="shared" ref="BQ85" ca="1" si="3028">SUBSTITUTE(SUBSTITUTE(SUBSTITUTE(SUBSTITUTE(SUBSTITUTE(LOWER(IF(LEFT(BQ84,3)="Box","",TRIM(BQ84))),"randomizer","")," ",""),"'","")," ",""),"-","")</f>
        <v/>
      </c>
      <c r="BR85" t="str">
        <f t="shared" ref="BR85" ca="1" si="3029">SUBSTITUTE(SUBSTITUTE(SUBSTITUTE(SUBSTITUTE(SUBSTITUTE(LOWER(IF(LEFT(BR84,3)="Box","",TRIM(BR84))),"randomizer","")," ",""),"'","")," ",""),"-","")</f>
        <v/>
      </c>
      <c r="BS85" t="str">
        <f t="shared" ref="BS85" ca="1" si="3030">SUBSTITUTE(SUBSTITUTE(SUBSTITUTE(SUBSTITUTE(SUBSTITUTE(LOWER(IF(LEFT(BS84,3)="Box","",TRIM(BS84))),"randomizer","")," ",""),"'","")," ",""),"-","")</f>
        <v/>
      </c>
      <c r="BT85" t="str">
        <f t="shared" ref="BT85" ca="1" si="3031">SUBSTITUTE(SUBSTITUTE(SUBSTITUTE(SUBSTITUTE(SUBSTITUTE(LOWER(IF(LEFT(BT84,3)="Box","",TRIM(BT84))),"randomizer","")," ",""),"'","")," ",""),"-","")</f>
        <v/>
      </c>
      <c r="BU85" t="str">
        <f t="shared" ref="BU85" ca="1" si="3032">SUBSTITUTE(SUBSTITUTE(SUBSTITUTE(SUBSTITUTE(SUBSTITUTE(LOWER(IF(LEFT(BU84,3)="Box","",TRIM(BU84))),"randomizer","")," ",""),"'","")," ",""),"-","")</f>
        <v/>
      </c>
      <c r="BV85" t="str">
        <f t="shared" ref="BV85" ca="1" si="3033">SUBSTITUTE(SUBSTITUTE(SUBSTITUTE(SUBSTITUTE(SUBSTITUTE(LOWER(IF(LEFT(BV84,3)="Box","",TRIM(BV84))),"randomizer","")," ",""),"'","")," ",""),"-","")</f>
        <v/>
      </c>
      <c r="BW85" t="str">
        <f t="shared" ref="BW85" ca="1" si="3034">SUBSTITUTE(SUBSTITUTE(SUBSTITUTE(SUBSTITUTE(SUBSTITUTE(LOWER(IF(LEFT(BW84,3)="Box","",TRIM(BW84))),"randomizer","")," ",""),"'","")," ",""),"-","")</f>
        <v/>
      </c>
      <c r="BX85" t="str">
        <f t="shared" ref="BX85" ca="1" si="3035">SUBSTITUTE(SUBSTITUTE(SUBSTITUTE(SUBSTITUTE(SUBSTITUTE(LOWER(IF(LEFT(BX84,3)="Box","",TRIM(BX84))),"randomizer","")," ",""),"'","")," ",""),"-","")</f>
        <v/>
      </c>
      <c r="BY85" t="str">
        <f t="shared" ref="BY85" ca="1" si="3036">SUBSTITUTE(SUBSTITUTE(SUBSTITUTE(SUBSTITUTE(SUBSTITUTE(LOWER(IF(LEFT(BY84,3)="Box","",TRIM(BY84))),"randomizer","")," ",""),"'","")," ",""),"-","")</f>
        <v/>
      </c>
      <c r="BZ85" t="str">
        <f t="shared" ref="BZ85" ca="1" si="3037">SUBSTITUTE(SUBSTITUTE(SUBSTITUTE(SUBSTITUTE(SUBSTITUTE(LOWER(IF(LEFT(BZ84,3)="Box","",TRIM(BZ84))),"randomizer","")," ",""),"'","")," ",""),"-","")</f>
        <v/>
      </c>
    </row>
    <row r="86" spans="3:78" x14ac:dyDescent="0.25">
      <c r="C86">
        <f t="shared" si="2297"/>
        <v>1</v>
      </c>
      <c r="E86" t="str">
        <f ca="1">OFFSET($G$179,SUM(C$2:C86)-1,0)</f>
        <v>Lee Smith</v>
      </c>
      <c r="F86" t="str">
        <f ca="1">IF(OFFSET($G$179,SUM($C$2:$C86)-1,COLUMNS($E86:F86)+1)=0,"",OFFSET($G$179,SUM($C$2:$C86)-1,COLUMNS($E86:F86)+1))</f>
        <v>Venture</v>
      </c>
      <c r="G86" t="str">
        <f ca="1">IF(OFFSET($G$179,SUM($C$2:$C86)-1,COLUMNS($E86:G86)+1)=0,"",OFFSET($G$179,SUM($C$2:$C86)-1,COLUMNS($E86:G86)+1))</f>
        <v/>
      </c>
      <c r="H86" t="str">
        <f ca="1">IF(OFFSET($G$179,SUM($C$2:$C86)-1,COLUMNS($E86:H86)+1)=0,"",OFFSET($G$179,SUM($C$2:$C86)-1,COLUMNS($E86:H86)+1))</f>
        <v/>
      </c>
      <c r="I86" t="str">
        <f ca="1">IF(OFFSET($G$179,SUM($C$2:$C86)-1,COLUMNS($E86:I86)+1)=0,"",OFFSET($G$179,SUM($C$2:$C86)-1,COLUMNS($E86:I86)+1))</f>
        <v/>
      </c>
      <c r="J86" t="str">
        <f ca="1">IF(OFFSET($G$179,SUM($C$2:$C86)-1,COLUMNS($E86:J86)+1)=0,"",OFFSET($G$179,SUM($C$2:$C86)-1,COLUMNS($E86:J86)+1))</f>
        <v/>
      </c>
      <c r="K86" t="str">
        <f ca="1">IF(OFFSET($G$179,SUM($C$2:$C86)-1,COLUMNS($E86:K86)+1)=0,"",OFFSET($G$179,SUM($C$2:$C86)-1,COLUMNS($E86:K86)+1))</f>
        <v/>
      </c>
      <c r="L86" t="str">
        <f ca="1">IF(OFFSET($G$179,SUM($C$2:$C86)-1,COLUMNS($E86:L86)+1)=0,"",OFFSET($G$179,SUM($C$2:$C86)-1,COLUMNS($E86:L86)+1))</f>
        <v/>
      </c>
      <c r="M86" t="str">
        <f ca="1">IF(OFFSET($G$179,SUM($C$2:$C86)-1,COLUMNS($E86:M86)+1)=0,"",OFFSET($G$179,SUM($C$2:$C86)-1,COLUMNS($E86:M86)+1))</f>
        <v/>
      </c>
      <c r="N86" t="str">
        <f ca="1">IF(OFFSET($G$179,SUM($C$2:$C86)-1,COLUMNS($E86:N86)+1)=0,"",OFFSET($G$179,SUM($C$2:$C86)-1,COLUMNS($E86:N86)+1))</f>
        <v/>
      </c>
      <c r="O86" t="str">
        <f ca="1">IF(OFFSET($G$179,SUM($C$2:$C86)-1,COLUMNS($E86:O86)+1)=0,"",OFFSET($G$179,SUM($C$2:$C86)-1,COLUMNS($E86:O86)+1))</f>
        <v/>
      </c>
      <c r="P86" t="str">
        <f ca="1">IF(OFFSET($G$179,SUM($C$2:$C86)-1,COLUMNS($E86:P86)+1)=0,"",OFFSET($G$179,SUM($C$2:$C86)-1,COLUMNS($E86:P86)+1))</f>
        <v/>
      </c>
      <c r="Q86" t="str">
        <f ca="1">IF(OFFSET($G$179,SUM($C$2:$C86)-1,COLUMNS($E86:Q86)+1)=0,"",OFFSET($G$179,SUM($C$2:$C86)-1,COLUMNS($E86:Q86)+1))</f>
        <v/>
      </c>
      <c r="R86" t="str">
        <f ca="1">IF(OFFSET($G$179,SUM($C$2:$C86)-1,COLUMNS($E86:R86)+1)=0,"",OFFSET($G$179,SUM($C$2:$C86)-1,COLUMNS($E86:R86)+1))</f>
        <v/>
      </c>
      <c r="S86" t="str">
        <f ca="1">IF(OFFSET($G$179,SUM($C$2:$C86)-1,COLUMNS($E86:S86)+1)=0,"",OFFSET($G$179,SUM($C$2:$C86)-1,COLUMNS($E86:S86)+1))</f>
        <v/>
      </c>
      <c r="T86" t="str">
        <f ca="1">IF(OFFSET($G$179,SUM($C$2:$C86)-1,COLUMNS($E86:T86)+1)=0,"",OFFSET($G$179,SUM($C$2:$C86)-1,COLUMNS($E86:T86)+1))</f>
        <v/>
      </c>
      <c r="U86" t="str">
        <f ca="1">IF(OFFSET($G$179,SUM($C$2:$C86)-1,COLUMNS($E86:U86)+1)=0,"",OFFSET($G$179,SUM($C$2:$C86)-1,COLUMNS($E86:U86)+1))</f>
        <v/>
      </c>
      <c r="V86" t="str">
        <f ca="1">IF(OFFSET($G$179,SUM($C$2:$C86)-1,COLUMNS($E86:V86)+1)=0,"",OFFSET($G$179,SUM($C$2:$C86)-1,COLUMNS($E86:V86)+1))</f>
        <v/>
      </c>
      <c r="W86" t="str">
        <f ca="1">IF(OFFSET($G$179,SUM($C$2:$C86)-1,COLUMNS($E86:W86)+1)=0,"",OFFSET($G$179,SUM($C$2:$C86)-1,COLUMNS($E86:W86)+1))</f>
        <v/>
      </c>
      <c r="X86" t="str">
        <f ca="1">IF(OFFSET($G$179,SUM($C$2:$C86)-1,COLUMNS($E86:X86)+1)=0,"",OFFSET($G$179,SUM($C$2:$C86)-1,COLUMNS($E86:X86)+1))</f>
        <v/>
      </c>
      <c r="Y86" t="str">
        <f ca="1">IF(OFFSET($G$179,SUM($C$2:$C86)-1,COLUMNS($E86:Y86)+1)=0,"",OFFSET($G$179,SUM($C$2:$C86)-1,COLUMNS($E86:Y86)+1))</f>
        <v/>
      </c>
      <c r="Z86" t="str">
        <f ca="1">IF(OFFSET($G$179,SUM($C$2:$C86)-1,COLUMNS($E86:Z86)+1)=0,"",OFFSET($G$179,SUM($C$2:$C86)-1,COLUMNS($E86:Z86)+1))</f>
        <v/>
      </c>
      <c r="AA86" t="str">
        <f ca="1">IF(OFFSET($G$179,SUM($C$2:$C86)-1,COLUMNS($E86:AA86)+1)=0,"",OFFSET($G$179,SUM($C$2:$C86)-1,COLUMNS($E86:AA86)+1))</f>
        <v/>
      </c>
      <c r="AB86" t="str">
        <f ca="1">IF(OFFSET($G$179,SUM($C$2:$C86)-1,COLUMNS($E86:AB86)+1)=0,"",OFFSET($G$179,SUM($C$2:$C86)-1,COLUMNS($E86:AB86)+1))</f>
        <v/>
      </c>
      <c r="AC86" t="str">
        <f ca="1">IF(OFFSET($G$179,SUM($C$2:$C86)-1,COLUMNS($E86:AC86)+1)=0,"",OFFSET($G$179,SUM($C$2:$C86)-1,COLUMNS($E86:AC86)+1))</f>
        <v/>
      </c>
      <c r="AD86" t="str">
        <f ca="1">IF(OFFSET($G$179,SUM($C$2:$C86)-1,COLUMNS($E86:AD86)+1)=0,"",OFFSET($G$179,SUM($C$2:$C86)-1,COLUMNS($E86:AD86)+1))</f>
        <v/>
      </c>
      <c r="AE86" t="str">
        <f ca="1">IF(OFFSET($G$179,SUM($C$2:$C86)-1,COLUMNS($E86:AE86)+1)=0,"",OFFSET($G$179,SUM($C$2:$C86)-1,COLUMNS($E86:AE86)+1))</f>
        <v/>
      </c>
      <c r="AF86" t="str">
        <f ca="1">IF(OFFSET($G$179,SUM($C$2:$C86)-1,COLUMNS($E86:AF86)+1)=0,"",OFFSET($G$179,SUM($C$2:$C86)-1,COLUMNS($E86:AF86)+1))</f>
        <v/>
      </c>
      <c r="AG86" t="str">
        <f ca="1">IF(OFFSET($G$179,SUM($C$2:$C86)-1,COLUMNS($E86:AG86)+1)=0,"",OFFSET($G$179,SUM($C$2:$C86)-1,COLUMNS($E86:AG86)+1))</f>
        <v/>
      </c>
      <c r="AH86" t="str">
        <f ca="1">IF(OFFSET($G$179,SUM($C$2:$C86)-1,COLUMNS($E86:AH86)+1)=0,"",OFFSET($G$179,SUM($C$2:$C86)-1,COLUMNS($E86:AH86)+1))</f>
        <v/>
      </c>
      <c r="AI86" t="str">
        <f ca="1">IF(OFFSET($G$179,SUM($C$2:$C86)-1,COLUMNS($E86:AI86)+1)=0,"",OFFSET($G$179,SUM($C$2:$C86)-1,COLUMNS($E86:AI86)+1))</f>
        <v/>
      </c>
      <c r="AJ86" t="str">
        <f ca="1">IF(OFFSET($G$179,SUM($C$2:$C86)-1,COLUMNS($E86:AJ86)+1)=0,"",OFFSET($G$179,SUM($C$2:$C86)-1,COLUMNS($E86:AJ86)+1))</f>
        <v/>
      </c>
      <c r="AK86" t="str">
        <f ca="1">IF(OFFSET($G$179,SUM($C$2:$C86)-1,COLUMNS($E86:AK86)+1)=0,"",OFFSET($G$179,SUM($C$2:$C86)-1,COLUMNS($E86:AK86)+1))</f>
        <v/>
      </c>
      <c r="AL86" t="str">
        <f ca="1">IF(OFFSET($G$179,SUM($C$2:$C86)-1,COLUMNS($E86:AL86)+1)=0,"",OFFSET($G$179,SUM($C$2:$C86)-1,COLUMNS($E86:AL86)+1))</f>
        <v/>
      </c>
      <c r="AM86" t="str">
        <f ca="1">IF(OFFSET($G$179,SUM($C$2:$C86)-1,COLUMNS($E86:AM86)+1)=0,"",OFFSET($G$179,SUM($C$2:$C86)-1,COLUMNS($E86:AM86)+1))</f>
        <v/>
      </c>
      <c r="AN86" t="str">
        <f ca="1">IF(OFFSET($G$179,SUM($C$2:$C86)-1,COLUMNS($E86:AN86)+1)=0,"",OFFSET($G$179,SUM($C$2:$C86)-1,COLUMNS($E86:AN86)+1))</f>
        <v/>
      </c>
      <c r="AO86" t="str">
        <f ca="1">IF(OFFSET($G$179,SUM($C$2:$C86)-1,COLUMNS($E86:AO86)+1)=0,"",OFFSET($G$179,SUM($C$2:$C86)-1,COLUMNS($E86:AO86)+1))</f>
        <v/>
      </c>
      <c r="AP86" t="str">
        <f ca="1">IF(OFFSET($G$179,SUM($C$2:$C86)-1,COLUMNS($E86:AP86)+1)=0,"",OFFSET($G$179,SUM($C$2:$C86)-1,COLUMNS($E86:AP86)+1))</f>
        <v/>
      </c>
      <c r="AQ86" t="str">
        <f ca="1">IF(OFFSET($G$179,SUM($C$2:$C86)-1,COLUMNS($E86:AQ86)+1)=0,"",OFFSET($G$179,SUM($C$2:$C86)-1,COLUMNS($E86:AQ86)+1))</f>
        <v/>
      </c>
      <c r="AR86" t="str">
        <f ca="1">IF(OFFSET($G$179,SUM($C$2:$C86)-1,COLUMNS($E86:AR86)+1)=0,"",OFFSET($G$179,SUM($C$2:$C86)-1,COLUMNS($E86:AR86)+1))</f>
        <v/>
      </c>
      <c r="AS86" t="str">
        <f ca="1">IF(OFFSET($G$179,SUM($C$2:$C86)-1,COLUMNS($E86:AS86)+1)=0,"",OFFSET($G$179,SUM($C$2:$C86)-1,COLUMNS($E86:AS86)+1))</f>
        <v/>
      </c>
      <c r="AT86" t="str">
        <f ca="1">IF(OFFSET($G$179,SUM($C$2:$C86)-1,COLUMNS($E86:AT86)+1)=0,"",OFFSET($G$179,SUM($C$2:$C86)-1,COLUMNS($E86:AT86)+1))</f>
        <v/>
      </c>
      <c r="AU86" t="str">
        <f ca="1">IF(OFFSET($G$179,SUM($C$2:$C86)-1,COLUMNS($E86:AU86)+1)=0,"",OFFSET($G$179,SUM($C$2:$C86)-1,COLUMNS($E86:AU86)+1))</f>
        <v/>
      </c>
      <c r="AV86" t="str">
        <f ca="1">IF(OFFSET($G$179,SUM($C$2:$C86)-1,COLUMNS($E86:AV86)+1)=0,"",OFFSET($G$179,SUM($C$2:$C86)-1,COLUMNS($E86:AV86)+1))</f>
        <v/>
      </c>
      <c r="AW86" t="str">
        <f ca="1">IF(OFFSET($G$179,SUM($C$2:$C86)-1,COLUMNS($E86:AW86)+1)=0,"",OFFSET($G$179,SUM($C$2:$C86)-1,COLUMNS($E86:AW86)+1))</f>
        <v/>
      </c>
      <c r="AX86" t="str">
        <f ca="1">IF(OFFSET($G$179,SUM($C$2:$C86)-1,COLUMNS($E86:AX86)+1)=0,"",OFFSET($G$179,SUM($C$2:$C86)-1,COLUMNS($E86:AX86)+1))</f>
        <v/>
      </c>
      <c r="AY86" t="str">
        <f ca="1">IF(OFFSET($G$179,SUM($C$2:$C86)-1,COLUMNS($E86:AY86)+1)=0,"",OFFSET($G$179,SUM($C$2:$C86)-1,COLUMNS($E86:AY86)+1))</f>
        <v/>
      </c>
      <c r="AZ86" t="str">
        <f ca="1">IF(OFFSET($G$179,SUM($C$2:$C86)-1,COLUMNS($E86:AZ86)+1)=0,"",OFFSET($G$179,SUM($C$2:$C86)-1,COLUMNS($E86:AZ86)+1))</f>
        <v/>
      </c>
      <c r="BA86" t="str">
        <f ca="1">IF(OFFSET($G$179,SUM($C$2:$C86)-1,COLUMNS($E86:BA86)+1)=0,"",OFFSET($G$179,SUM($C$2:$C86)-1,COLUMNS($E86:BA86)+1))</f>
        <v/>
      </c>
      <c r="BB86" t="str">
        <f ca="1">IF(OFFSET($G$179,SUM($C$2:$C86)-1,COLUMNS($E86:BB86)+1)=0,"",OFFSET($G$179,SUM($C$2:$C86)-1,COLUMNS($E86:BB86)+1))</f>
        <v/>
      </c>
      <c r="BC86" t="str">
        <f ca="1">IF(OFFSET($G$179,SUM($C$2:$C86)-1,COLUMNS($E86:BC86)+1)=0,"",OFFSET($G$179,SUM($C$2:$C86)-1,COLUMNS($E86:BC86)+1))</f>
        <v/>
      </c>
      <c r="BD86" t="str">
        <f ca="1">IF(OFFSET($G$179,SUM($C$2:$C86)-1,COLUMNS($E86:BD86)+1)=0,"",OFFSET($G$179,SUM($C$2:$C86)-1,COLUMNS($E86:BD86)+1))</f>
        <v/>
      </c>
      <c r="BE86" t="str">
        <f ca="1">IF(OFFSET($G$179,SUM($C$2:$C86)-1,COLUMNS($E86:BE86)+1)=0,"",OFFSET($G$179,SUM($C$2:$C86)-1,COLUMNS($E86:BE86)+1))</f>
        <v/>
      </c>
      <c r="BF86" t="str">
        <f ca="1">IF(OFFSET($G$179,SUM($C$2:$C86)-1,COLUMNS($E86:BF86)+1)=0,"",OFFSET($G$179,SUM($C$2:$C86)-1,COLUMNS($E86:BF86)+1))</f>
        <v/>
      </c>
      <c r="BG86" t="str">
        <f ca="1">IF(OFFSET($G$179,SUM($C$2:$C86)-1,COLUMNS($E86:BG86)+1)=0,"",OFFSET($G$179,SUM($C$2:$C86)-1,COLUMNS($E86:BG86)+1))</f>
        <v/>
      </c>
      <c r="BH86" t="str">
        <f ca="1">IF(OFFSET($G$179,SUM($C$2:$C86)-1,COLUMNS($E86:BH86)+1)=0,"",OFFSET($G$179,SUM($C$2:$C86)-1,COLUMNS($E86:BH86)+1))</f>
        <v/>
      </c>
      <c r="BI86" t="str">
        <f ca="1">IF(OFFSET($G$179,SUM($C$2:$C86)-1,COLUMNS($E86:BI86)+1)=0,"",OFFSET($G$179,SUM($C$2:$C86)-1,COLUMNS($E86:BI86)+1))</f>
        <v/>
      </c>
      <c r="BJ86" t="str">
        <f ca="1">IF(OFFSET($G$179,SUM($C$2:$C86)-1,COLUMNS($E86:BJ86)+1)=0,"",OFFSET($G$179,SUM($C$2:$C86)-1,COLUMNS($E86:BJ86)+1))</f>
        <v/>
      </c>
      <c r="BK86" t="str">
        <f ca="1">IF(OFFSET($G$179,SUM($C$2:$C86)-1,COLUMNS($E86:BK86)+1)=0,"",OFFSET($G$179,SUM($C$2:$C86)-1,COLUMNS($E86:BK86)+1))</f>
        <v/>
      </c>
      <c r="BL86" t="str">
        <f ca="1">IF(OFFSET($G$179,SUM($C$2:$C86)-1,COLUMNS($E86:BL86)+1)=0,"",OFFSET($G$179,SUM($C$2:$C86)-1,COLUMNS($E86:BL86)+1))</f>
        <v/>
      </c>
      <c r="BM86" t="str">
        <f ca="1">IF(OFFSET($G$179,SUM($C$2:$C86)-1,COLUMNS($E86:BM86)+1)=0,"",OFFSET($G$179,SUM($C$2:$C86)-1,COLUMNS($E86:BM86)+1))</f>
        <v/>
      </c>
      <c r="BN86" t="str">
        <f ca="1">IF(OFFSET($G$179,SUM($C$2:$C86)-1,COLUMNS($E86:BN86)+1)=0,"",OFFSET($G$179,SUM($C$2:$C86)-1,COLUMNS($E86:BN86)+1))</f>
        <v/>
      </c>
      <c r="BO86" t="str">
        <f ca="1">IF(OFFSET($G$179,SUM($C$2:$C86)-1,COLUMNS($E86:BO86)+1)=0,"",OFFSET($G$179,SUM($C$2:$C86)-1,COLUMNS($E86:BO86)+1))</f>
        <v/>
      </c>
      <c r="BP86" t="str">
        <f ca="1">IF(OFFSET($G$179,SUM($C$2:$C86)-1,COLUMNS($E86:BP86)+1)=0,"",OFFSET($G$179,SUM($C$2:$C86)-1,COLUMNS($E86:BP86)+1))</f>
        <v/>
      </c>
      <c r="BQ86" t="str">
        <f ca="1">IF(OFFSET($G$179,SUM($C$2:$C86)-1,COLUMNS($E86:BQ86)+1)=0,"",OFFSET($G$179,SUM($C$2:$C86)-1,COLUMNS($E86:BQ86)+1))</f>
        <v/>
      </c>
      <c r="BR86" t="str">
        <f ca="1">IF(OFFSET($G$179,SUM($C$2:$C86)-1,COLUMNS($E86:BR86)+1)=0,"",OFFSET($G$179,SUM($C$2:$C86)-1,COLUMNS($E86:BR86)+1))</f>
        <v/>
      </c>
      <c r="BS86" t="str">
        <f ca="1">IF(OFFSET($G$179,SUM($C$2:$C86)-1,COLUMNS($E86:BS86)+1)=0,"",OFFSET($G$179,SUM($C$2:$C86)-1,COLUMNS($E86:BS86)+1))</f>
        <v/>
      </c>
      <c r="BT86" t="str">
        <f ca="1">IF(OFFSET($G$179,SUM($C$2:$C86)-1,COLUMNS($E86:BT86)+1)=0,"",OFFSET($G$179,SUM($C$2:$C86)-1,COLUMNS($E86:BT86)+1))</f>
        <v/>
      </c>
      <c r="BU86" t="str">
        <f ca="1">IF(OFFSET($G$179,SUM($C$2:$C86)-1,COLUMNS($E86:BU86)+1)=0,"",OFFSET($G$179,SUM($C$2:$C86)-1,COLUMNS($E86:BU86)+1))</f>
        <v/>
      </c>
      <c r="BV86" t="str">
        <f ca="1">IF(OFFSET($G$179,SUM($C$2:$C86)-1,COLUMNS($E86:BV86)+1)=0,"",OFFSET($G$179,SUM($C$2:$C86)-1,COLUMNS($E86:BV86)+1))</f>
        <v/>
      </c>
      <c r="BW86" t="str">
        <f ca="1">IF(OFFSET($G$179,SUM($C$2:$C86)-1,COLUMNS($E86:BW86)+1)=0,"",OFFSET($G$179,SUM($C$2:$C86)-1,COLUMNS($E86:BW86)+1))</f>
        <v/>
      </c>
      <c r="BX86" t="str">
        <f ca="1">IF(OFFSET($G$179,SUM($C$2:$C86)-1,COLUMNS($E86:BX86)+1)=0,"",OFFSET($G$179,SUM($C$2:$C86)-1,COLUMNS($E86:BX86)+1))</f>
        <v/>
      </c>
      <c r="BY86" t="str">
        <f ca="1">IF(OFFSET($G$179,SUM($C$2:$C86)-1,COLUMNS($E86:BY86)+1)=0,"",OFFSET($G$179,SUM($C$2:$C86)-1,COLUMNS($E86:BY86)+1))</f>
        <v/>
      </c>
      <c r="BZ86" t="str">
        <f ca="1">IF(OFFSET($G$179,SUM($C$2:$C86)-1,COLUMNS($E86:BZ86)+1)=0,"",OFFSET($G$179,SUM($C$2:$C86)-1,COLUMNS($E86:BZ86)+1))</f>
        <v/>
      </c>
    </row>
    <row r="87" spans="3:78" x14ac:dyDescent="0.25">
      <c r="C87">
        <f t="shared" si="0"/>
        <v>0</v>
      </c>
      <c r="E87" t="str">
        <f t="shared" ref="E87" ca="1" si="3038">E86</f>
        <v>Lee Smith</v>
      </c>
      <c r="F87" t="str">
        <f t="shared" ref="F87" ca="1" si="3039">SUBSTITUTE(SUBSTITUTE(SUBSTITUTE(SUBSTITUTE(SUBSTITUTE(LOWER(IF(LEFT(F86,3)="Box","",TRIM(F86))),"randomizer","")," ",""),"'","")," ",""),"-","")</f>
        <v>venture</v>
      </c>
      <c r="G87" t="str">
        <f t="shared" ref="G87" ca="1" si="3040">SUBSTITUTE(SUBSTITUTE(SUBSTITUTE(SUBSTITUTE(SUBSTITUTE(LOWER(IF(LEFT(G86,3)="Box","",TRIM(G86))),"randomizer","")," ",""),"'","")," ",""),"-","")</f>
        <v/>
      </c>
      <c r="H87" t="str">
        <f t="shared" ref="H87" ca="1" si="3041">SUBSTITUTE(SUBSTITUTE(SUBSTITUTE(SUBSTITUTE(SUBSTITUTE(LOWER(IF(LEFT(H86,3)="Box","",TRIM(H86))),"randomizer","")," ",""),"'","")," ",""),"-","")</f>
        <v/>
      </c>
      <c r="I87" t="str">
        <f t="shared" ref="I87" ca="1" si="3042">SUBSTITUTE(SUBSTITUTE(SUBSTITUTE(SUBSTITUTE(SUBSTITUTE(LOWER(IF(LEFT(I86,3)="Box","",TRIM(I86))),"randomizer","")," ",""),"'","")," ",""),"-","")</f>
        <v/>
      </c>
      <c r="J87" t="str">
        <f t="shared" ref="J87" ca="1" si="3043">SUBSTITUTE(SUBSTITUTE(SUBSTITUTE(SUBSTITUTE(SUBSTITUTE(LOWER(IF(LEFT(J86,3)="Box","",TRIM(J86))),"randomizer","")," ",""),"'","")," ",""),"-","")</f>
        <v/>
      </c>
      <c r="K87" t="str">
        <f t="shared" ref="K87" ca="1" si="3044">SUBSTITUTE(SUBSTITUTE(SUBSTITUTE(SUBSTITUTE(SUBSTITUTE(LOWER(IF(LEFT(K86,3)="Box","",TRIM(K86))),"randomizer","")," ",""),"'","")," ",""),"-","")</f>
        <v/>
      </c>
      <c r="L87" t="str">
        <f t="shared" ref="L87" ca="1" si="3045">SUBSTITUTE(SUBSTITUTE(SUBSTITUTE(SUBSTITUTE(SUBSTITUTE(LOWER(IF(LEFT(L86,3)="Box","",TRIM(L86))),"randomizer","")," ",""),"'","")," ",""),"-","")</f>
        <v/>
      </c>
      <c r="M87" t="str">
        <f t="shared" ref="M87" ca="1" si="3046">SUBSTITUTE(SUBSTITUTE(SUBSTITUTE(SUBSTITUTE(SUBSTITUTE(LOWER(IF(LEFT(M86,3)="Box","",TRIM(M86))),"randomizer","")," ",""),"'","")," ",""),"-","")</f>
        <v/>
      </c>
      <c r="N87" t="str">
        <f t="shared" ref="N87" ca="1" si="3047">SUBSTITUTE(SUBSTITUTE(SUBSTITUTE(SUBSTITUTE(SUBSTITUTE(LOWER(IF(LEFT(N86,3)="Box","",TRIM(N86))),"randomizer","")," ",""),"'","")," ",""),"-","")</f>
        <v/>
      </c>
      <c r="O87" t="str">
        <f t="shared" ref="O87" ca="1" si="3048">SUBSTITUTE(SUBSTITUTE(SUBSTITUTE(SUBSTITUTE(SUBSTITUTE(LOWER(IF(LEFT(O86,3)="Box","",TRIM(O86))),"randomizer","")," ",""),"'","")," ",""),"-","")</f>
        <v/>
      </c>
      <c r="P87" t="str">
        <f t="shared" ref="P87" ca="1" si="3049">SUBSTITUTE(SUBSTITUTE(SUBSTITUTE(SUBSTITUTE(SUBSTITUTE(LOWER(IF(LEFT(P86,3)="Box","",TRIM(P86))),"randomizer","")," ",""),"'","")," ",""),"-","")</f>
        <v/>
      </c>
      <c r="Q87" t="str">
        <f t="shared" ref="Q87" ca="1" si="3050">SUBSTITUTE(SUBSTITUTE(SUBSTITUTE(SUBSTITUTE(SUBSTITUTE(LOWER(IF(LEFT(Q86,3)="Box","",TRIM(Q86))),"randomizer","")," ",""),"'","")," ",""),"-","")</f>
        <v/>
      </c>
      <c r="R87" t="str">
        <f t="shared" ref="R87" ca="1" si="3051">SUBSTITUTE(SUBSTITUTE(SUBSTITUTE(SUBSTITUTE(SUBSTITUTE(LOWER(IF(LEFT(R86,3)="Box","",TRIM(R86))),"randomizer","")," ",""),"'","")," ",""),"-","")</f>
        <v/>
      </c>
      <c r="S87" t="str">
        <f t="shared" ref="S87" ca="1" si="3052">SUBSTITUTE(SUBSTITUTE(SUBSTITUTE(SUBSTITUTE(SUBSTITUTE(LOWER(IF(LEFT(S86,3)="Box","",TRIM(S86))),"randomizer","")," ",""),"'","")," ",""),"-","")</f>
        <v/>
      </c>
      <c r="T87" t="str">
        <f t="shared" ref="T87" ca="1" si="3053">SUBSTITUTE(SUBSTITUTE(SUBSTITUTE(SUBSTITUTE(SUBSTITUTE(LOWER(IF(LEFT(T86,3)="Box","",TRIM(T86))),"randomizer","")," ",""),"'","")," ",""),"-","")</f>
        <v/>
      </c>
      <c r="U87" t="str">
        <f t="shared" ref="U87" ca="1" si="3054">SUBSTITUTE(SUBSTITUTE(SUBSTITUTE(SUBSTITUTE(SUBSTITUTE(LOWER(IF(LEFT(U86,3)="Box","",TRIM(U86))),"randomizer","")," ",""),"'","")," ",""),"-","")</f>
        <v/>
      </c>
      <c r="V87" t="str">
        <f t="shared" ref="V87" ca="1" si="3055">SUBSTITUTE(SUBSTITUTE(SUBSTITUTE(SUBSTITUTE(SUBSTITUTE(LOWER(IF(LEFT(V86,3)="Box","",TRIM(V86))),"randomizer","")," ",""),"'","")," ",""),"-","")</f>
        <v/>
      </c>
      <c r="W87" t="str">
        <f t="shared" ref="W87" ca="1" si="3056">SUBSTITUTE(SUBSTITUTE(SUBSTITUTE(SUBSTITUTE(SUBSTITUTE(LOWER(IF(LEFT(W86,3)="Box","",TRIM(W86))),"randomizer","")," ",""),"'","")," ",""),"-","")</f>
        <v/>
      </c>
      <c r="X87" t="str">
        <f t="shared" ref="X87" ca="1" si="3057">SUBSTITUTE(SUBSTITUTE(SUBSTITUTE(SUBSTITUTE(SUBSTITUTE(LOWER(IF(LEFT(X86,3)="Box","",TRIM(X86))),"randomizer","")," ",""),"'","")," ",""),"-","")</f>
        <v/>
      </c>
      <c r="Y87" t="str">
        <f t="shared" ref="Y87" ca="1" si="3058">SUBSTITUTE(SUBSTITUTE(SUBSTITUTE(SUBSTITUTE(SUBSTITUTE(LOWER(IF(LEFT(Y86,3)="Box","",TRIM(Y86))),"randomizer","")," ",""),"'","")," ",""),"-","")</f>
        <v/>
      </c>
      <c r="Z87" t="str">
        <f t="shared" ref="Z87" ca="1" si="3059">SUBSTITUTE(SUBSTITUTE(SUBSTITUTE(SUBSTITUTE(SUBSTITUTE(LOWER(IF(LEFT(Z86,3)="Box","",TRIM(Z86))),"randomizer","")," ",""),"'","")," ",""),"-","")</f>
        <v/>
      </c>
      <c r="AA87" t="str">
        <f t="shared" ref="AA87" ca="1" si="3060">SUBSTITUTE(SUBSTITUTE(SUBSTITUTE(SUBSTITUTE(SUBSTITUTE(LOWER(IF(LEFT(AA86,3)="Box","",TRIM(AA86))),"randomizer","")," ",""),"'","")," ",""),"-","")</f>
        <v/>
      </c>
      <c r="AB87" t="str">
        <f t="shared" ref="AB87" ca="1" si="3061">SUBSTITUTE(SUBSTITUTE(SUBSTITUTE(SUBSTITUTE(SUBSTITUTE(LOWER(IF(LEFT(AB86,3)="Box","",TRIM(AB86))),"randomizer","")," ",""),"'","")," ",""),"-","")</f>
        <v/>
      </c>
      <c r="AC87" t="str">
        <f t="shared" ref="AC87" ca="1" si="3062">SUBSTITUTE(SUBSTITUTE(SUBSTITUTE(SUBSTITUTE(SUBSTITUTE(LOWER(IF(LEFT(AC86,3)="Box","",TRIM(AC86))),"randomizer","")," ",""),"'","")," ",""),"-","")</f>
        <v/>
      </c>
      <c r="AD87" t="str">
        <f t="shared" ref="AD87" ca="1" si="3063">SUBSTITUTE(SUBSTITUTE(SUBSTITUTE(SUBSTITUTE(SUBSTITUTE(LOWER(IF(LEFT(AD86,3)="Box","",TRIM(AD86))),"randomizer","")," ",""),"'","")," ",""),"-","")</f>
        <v/>
      </c>
      <c r="AE87" t="str">
        <f t="shared" ref="AE87" ca="1" si="3064">SUBSTITUTE(SUBSTITUTE(SUBSTITUTE(SUBSTITUTE(SUBSTITUTE(LOWER(IF(LEFT(AE86,3)="Box","",TRIM(AE86))),"randomizer","")," ",""),"'","")," ",""),"-","")</f>
        <v/>
      </c>
      <c r="AF87" t="str">
        <f t="shared" ref="AF87" ca="1" si="3065">SUBSTITUTE(SUBSTITUTE(SUBSTITUTE(SUBSTITUTE(SUBSTITUTE(LOWER(IF(LEFT(AF86,3)="Box","",TRIM(AF86))),"randomizer","")," ",""),"'","")," ",""),"-","")</f>
        <v/>
      </c>
      <c r="AG87" t="str">
        <f t="shared" ref="AG87" ca="1" si="3066">SUBSTITUTE(SUBSTITUTE(SUBSTITUTE(SUBSTITUTE(SUBSTITUTE(LOWER(IF(LEFT(AG86,3)="Box","",TRIM(AG86))),"randomizer","")," ",""),"'","")," ",""),"-","")</f>
        <v/>
      </c>
      <c r="AH87" t="str">
        <f t="shared" ref="AH87" ca="1" si="3067">SUBSTITUTE(SUBSTITUTE(SUBSTITUTE(SUBSTITUTE(SUBSTITUTE(LOWER(IF(LEFT(AH86,3)="Box","",TRIM(AH86))),"randomizer","")," ",""),"'","")," ",""),"-","")</f>
        <v/>
      </c>
      <c r="AI87" t="str">
        <f t="shared" ref="AI87" ca="1" si="3068">SUBSTITUTE(SUBSTITUTE(SUBSTITUTE(SUBSTITUTE(SUBSTITUTE(LOWER(IF(LEFT(AI86,3)="Box","",TRIM(AI86))),"randomizer","")," ",""),"'","")," ",""),"-","")</f>
        <v/>
      </c>
      <c r="AJ87" t="str">
        <f t="shared" ref="AJ87" ca="1" si="3069">SUBSTITUTE(SUBSTITUTE(SUBSTITUTE(SUBSTITUTE(SUBSTITUTE(LOWER(IF(LEFT(AJ86,3)="Box","",TRIM(AJ86))),"randomizer","")," ",""),"'","")," ",""),"-","")</f>
        <v/>
      </c>
      <c r="AK87" t="str">
        <f t="shared" ref="AK87" ca="1" si="3070">SUBSTITUTE(SUBSTITUTE(SUBSTITUTE(SUBSTITUTE(SUBSTITUTE(LOWER(IF(LEFT(AK86,3)="Box","",TRIM(AK86))),"randomizer","")," ",""),"'","")," ",""),"-","")</f>
        <v/>
      </c>
      <c r="AL87" t="str">
        <f t="shared" ref="AL87" ca="1" si="3071">SUBSTITUTE(SUBSTITUTE(SUBSTITUTE(SUBSTITUTE(SUBSTITUTE(LOWER(IF(LEFT(AL86,3)="Box","",TRIM(AL86))),"randomizer","")," ",""),"'","")," ",""),"-","")</f>
        <v/>
      </c>
      <c r="AM87" t="str">
        <f t="shared" ref="AM87" ca="1" si="3072">SUBSTITUTE(SUBSTITUTE(SUBSTITUTE(SUBSTITUTE(SUBSTITUTE(LOWER(IF(LEFT(AM86,3)="Box","",TRIM(AM86))),"randomizer","")," ",""),"'","")," ",""),"-","")</f>
        <v/>
      </c>
      <c r="AN87" t="str">
        <f t="shared" ref="AN87" ca="1" si="3073">SUBSTITUTE(SUBSTITUTE(SUBSTITUTE(SUBSTITUTE(SUBSTITUTE(LOWER(IF(LEFT(AN86,3)="Box","",TRIM(AN86))),"randomizer","")," ",""),"'","")," ",""),"-","")</f>
        <v/>
      </c>
      <c r="AO87" t="str">
        <f t="shared" ref="AO87" ca="1" si="3074">SUBSTITUTE(SUBSTITUTE(SUBSTITUTE(SUBSTITUTE(SUBSTITUTE(LOWER(IF(LEFT(AO86,3)="Box","",TRIM(AO86))),"randomizer","")," ",""),"'","")," ",""),"-","")</f>
        <v/>
      </c>
      <c r="AP87" t="str">
        <f t="shared" ref="AP87" ca="1" si="3075">SUBSTITUTE(SUBSTITUTE(SUBSTITUTE(SUBSTITUTE(SUBSTITUTE(LOWER(IF(LEFT(AP86,3)="Box","",TRIM(AP86))),"randomizer","")," ",""),"'","")," ",""),"-","")</f>
        <v/>
      </c>
      <c r="AQ87" t="str">
        <f t="shared" ref="AQ87" ca="1" si="3076">SUBSTITUTE(SUBSTITUTE(SUBSTITUTE(SUBSTITUTE(SUBSTITUTE(LOWER(IF(LEFT(AQ86,3)="Box","",TRIM(AQ86))),"randomizer","")," ",""),"'","")," ",""),"-","")</f>
        <v/>
      </c>
      <c r="AR87" t="str">
        <f t="shared" ref="AR87" ca="1" si="3077">SUBSTITUTE(SUBSTITUTE(SUBSTITUTE(SUBSTITUTE(SUBSTITUTE(LOWER(IF(LEFT(AR86,3)="Box","",TRIM(AR86))),"randomizer","")," ",""),"'","")," ",""),"-","")</f>
        <v/>
      </c>
      <c r="AS87" t="str">
        <f t="shared" ref="AS87" ca="1" si="3078">SUBSTITUTE(SUBSTITUTE(SUBSTITUTE(SUBSTITUTE(SUBSTITUTE(LOWER(IF(LEFT(AS86,3)="Box","",TRIM(AS86))),"randomizer","")," ",""),"'","")," ",""),"-","")</f>
        <v/>
      </c>
      <c r="AT87" t="str">
        <f t="shared" ref="AT87" ca="1" si="3079">SUBSTITUTE(SUBSTITUTE(SUBSTITUTE(SUBSTITUTE(SUBSTITUTE(LOWER(IF(LEFT(AT86,3)="Box","",TRIM(AT86))),"randomizer","")," ",""),"'","")," ",""),"-","")</f>
        <v/>
      </c>
      <c r="AU87" t="str">
        <f t="shared" ref="AU87" ca="1" si="3080">SUBSTITUTE(SUBSTITUTE(SUBSTITUTE(SUBSTITUTE(SUBSTITUTE(LOWER(IF(LEFT(AU86,3)="Box","",TRIM(AU86))),"randomizer","")," ",""),"'","")," ",""),"-","")</f>
        <v/>
      </c>
      <c r="AV87" t="str">
        <f t="shared" ref="AV87" ca="1" si="3081">SUBSTITUTE(SUBSTITUTE(SUBSTITUTE(SUBSTITUTE(SUBSTITUTE(LOWER(IF(LEFT(AV86,3)="Box","",TRIM(AV86))),"randomizer","")," ",""),"'","")," ",""),"-","")</f>
        <v/>
      </c>
      <c r="AW87" t="str">
        <f t="shared" ref="AW87" ca="1" si="3082">SUBSTITUTE(SUBSTITUTE(SUBSTITUTE(SUBSTITUTE(SUBSTITUTE(LOWER(IF(LEFT(AW86,3)="Box","",TRIM(AW86))),"randomizer","")," ",""),"'","")," ",""),"-","")</f>
        <v/>
      </c>
      <c r="AX87" t="str">
        <f t="shared" ref="AX87" ca="1" si="3083">SUBSTITUTE(SUBSTITUTE(SUBSTITUTE(SUBSTITUTE(SUBSTITUTE(LOWER(IF(LEFT(AX86,3)="Box","",TRIM(AX86))),"randomizer","")," ",""),"'","")," ",""),"-","")</f>
        <v/>
      </c>
      <c r="AY87" t="str">
        <f t="shared" ref="AY87" ca="1" si="3084">SUBSTITUTE(SUBSTITUTE(SUBSTITUTE(SUBSTITUTE(SUBSTITUTE(LOWER(IF(LEFT(AY86,3)="Box","",TRIM(AY86))),"randomizer","")," ",""),"'","")," ",""),"-","")</f>
        <v/>
      </c>
      <c r="AZ87" t="str">
        <f t="shared" ref="AZ87" ca="1" si="3085">SUBSTITUTE(SUBSTITUTE(SUBSTITUTE(SUBSTITUTE(SUBSTITUTE(LOWER(IF(LEFT(AZ86,3)="Box","",TRIM(AZ86))),"randomizer","")," ",""),"'","")," ",""),"-","")</f>
        <v/>
      </c>
      <c r="BA87" t="str">
        <f t="shared" ref="BA87" ca="1" si="3086">SUBSTITUTE(SUBSTITUTE(SUBSTITUTE(SUBSTITUTE(SUBSTITUTE(LOWER(IF(LEFT(BA86,3)="Box","",TRIM(BA86))),"randomizer","")," ",""),"'","")," ",""),"-","")</f>
        <v/>
      </c>
      <c r="BB87" t="str">
        <f t="shared" ref="BB87" ca="1" si="3087">SUBSTITUTE(SUBSTITUTE(SUBSTITUTE(SUBSTITUTE(SUBSTITUTE(LOWER(IF(LEFT(BB86,3)="Box","",TRIM(BB86))),"randomizer","")," ",""),"'","")," ",""),"-","")</f>
        <v/>
      </c>
      <c r="BC87" t="str">
        <f t="shared" ref="BC87" ca="1" si="3088">SUBSTITUTE(SUBSTITUTE(SUBSTITUTE(SUBSTITUTE(SUBSTITUTE(LOWER(IF(LEFT(BC86,3)="Box","",TRIM(BC86))),"randomizer","")," ",""),"'","")," ",""),"-","")</f>
        <v/>
      </c>
      <c r="BD87" t="str">
        <f t="shared" ref="BD87" ca="1" si="3089">SUBSTITUTE(SUBSTITUTE(SUBSTITUTE(SUBSTITUTE(SUBSTITUTE(LOWER(IF(LEFT(BD86,3)="Box","",TRIM(BD86))),"randomizer","")," ",""),"'","")," ",""),"-","")</f>
        <v/>
      </c>
      <c r="BE87" t="str">
        <f t="shared" ref="BE87" ca="1" si="3090">SUBSTITUTE(SUBSTITUTE(SUBSTITUTE(SUBSTITUTE(SUBSTITUTE(LOWER(IF(LEFT(BE86,3)="Box","",TRIM(BE86))),"randomizer","")," ",""),"'","")," ",""),"-","")</f>
        <v/>
      </c>
      <c r="BF87" t="str">
        <f t="shared" ref="BF87" ca="1" si="3091">SUBSTITUTE(SUBSTITUTE(SUBSTITUTE(SUBSTITUTE(SUBSTITUTE(LOWER(IF(LEFT(BF86,3)="Box","",TRIM(BF86))),"randomizer","")," ",""),"'","")," ",""),"-","")</f>
        <v/>
      </c>
      <c r="BG87" t="str">
        <f t="shared" ref="BG87" ca="1" si="3092">SUBSTITUTE(SUBSTITUTE(SUBSTITUTE(SUBSTITUTE(SUBSTITUTE(LOWER(IF(LEFT(BG86,3)="Box","",TRIM(BG86))),"randomizer","")," ",""),"'","")," ",""),"-","")</f>
        <v/>
      </c>
      <c r="BH87" t="str">
        <f t="shared" ref="BH87" ca="1" si="3093">SUBSTITUTE(SUBSTITUTE(SUBSTITUTE(SUBSTITUTE(SUBSTITUTE(LOWER(IF(LEFT(BH86,3)="Box","",TRIM(BH86))),"randomizer","")," ",""),"'","")," ",""),"-","")</f>
        <v/>
      </c>
      <c r="BI87" t="str">
        <f t="shared" ref="BI87" ca="1" si="3094">SUBSTITUTE(SUBSTITUTE(SUBSTITUTE(SUBSTITUTE(SUBSTITUTE(LOWER(IF(LEFT(BI86,3)="Box","",TRIM(BI86))),"randomizer","")," ",""),"'","")," ",""),"-","")</f>
        <v/>
      </c>
      <c r="BJ87" t="str">
        <f t="shared" ref="BJ87" ca="1" si="3095">SUBSTITUTE(SUBSTITUTE(SUBSTITUTE(SUBSTITUTE(SUBSTITUTE(LOWER(IF(LEFT(BJ86,3)="Box","",TRIM(BJ86))),"randomizer","")," ",""),"'","")," ",""),"-","")</f>
        <v/>
      </c>
      <c r="BK87" t="str">
        <f t="shared" ref="BK87" ca="1" si="3096">SUBSTITUTE(SUBSTITUTE(SUBSTITUTE(SUBSTITUTE(SUBSTITUTE(LOWER(IF(LEFT(BK86,3)="Box","",TRIM(BK86))),"randomizer","")," ",""),"'","")," ",""),"-","")</f>
        <v/>
      </c>
      <c r="BL87" t="str">
        <f t="shared" ref="BL87" ca="1" si="3097">SUBSTITUTE(SUBSTITUTE(SUBSTITUTE(SUBSTITUTE(SUBSTITUTE(LOWER(IF(LEFT(BL86,3)="Box","",TRIM(BL86))),"randomizer","")," ",""),"'","")," ",""),"-","")</f>
        <v/>
      </c>
      <c r="BM87" t="str">
        <f t="shared" ref="BM87" ca="1" si="3098">SUBSTITUTE(SUBSTITUTE(SUBSTITUTE(SUBSTITUTE(SUBSTITUTE(LOWER(IF(LEFT(BM86,3)="Box","",TRIM(BM86))),"randomizer","")," ",""),"'","")," ",""),"-","")</f>
        <v/>
      </c>
      <c r="BN87" t="str">
        <f t="shared" ref="BN87" ca="1" si="3099">SUBSTITUTE(SUBSTITUTE(SUBSTITUTE(SUBSTITUTE(SUBSTITUTE(LOWER(IF(LEFT(BN86,3)="Box","",TRIM(BN86))),"randomizer","")," ",""),"'","")," ",""),"-","")</f>
        <v/>
      </c>
      <c r="BO87" t="str">
        <f t="shared" ref="BO87" ca="1" si="3100">SUBSTITUTE(SUBSTITUTE(SUBSTITUTE(SUBSTITUTE(SUBSTITUTE(LOWER(IF(LEFT(BO86,3)="Box","",TRIM(BO86))),"randomizer","")," ",""),"'","")," ",""),"-","")</f>
        <v/>
      </c>
      <c r="BP87" t="str">
        <f t="shared" ref="BP87" ca="1" si="3101">SUBSTITUTE(SUBSTITUTE(SUBSTITUTE(SUBSTITUTE(SUBSTITUTE(LOWER(IF(LEFT(BP86,3)="Box","",TRIM(BP86))),"randomizer","")," ",""),"'","")," ",""),"-","")</f>
        <v/>
      </c>
      <c r="BQ87" t="str">
        <f t="shared" ref="BQ87" ca="1" si="3102">SUBSTITUTE(SUBSTITUTE(SUBSTITUTE(SUBSTITUTE(SUBSTITUTE(LOWER(IF(LEFT(BQ86,3)="Box","",TRIM(BQ86))),"randomizer","")," ",""),"'","")," ",""),"-","")</f>
        <v/>
      </c>
      <c r="BR87" t="str">
        <f t="shared" ref="BR87" ca="1" si="3103">SUBSTITUTE(SUBSTITUTE(SUBSTITUTE(SUBSTITUTE(SUBSTITUTE(LOWER(IF(LEFT(BR86,3)="Box","",TRIM(BR86))),"randomizer","")," ",""),"'","")," ",""),"-","")</f>
        <v/>
      </c>
      <c r="BS87" t="str">
        <f t="shared" ref="BS87" ca="1" si="3104">SUBSTITUTE(SUBSTITUTE(SUBSTITUTE(SUBSTITUTE(SUBSTITUTE(LOWER(IF(LEFT(BS86,3)="Box","",TRIM(BS86))),"randomizer","")," ",""),"'","")," ",""),"-","")</f>
        <v/>
      </c>
      <c r="BT87" t="str">
        <f t="shared" ref="BT87" ca="1" si="3105">SUBSTITUTE(SUBSTITUTE(SUBSTITUTE(SUBSTITUTE(SUBSTITUTE(LOWER(IF(LEFT(BT86,3)="Box","",TRIM(BT86))),"randomizer","")," ",""),"'","")," ",""),"-","")</f>
        <v/>
      </c>
      <c r="BU87" t="str">
        <f t="shared" ref="BU87" ca="1" si="3106">SUBSTITUTE(SUBSTITUTE(SUBSTITUTE(SUBSTITUTE(SUBSTITUTE(LOWER(IF(LEFT(BU86,3)="Box","",TRIM(BU86))),"randomizer","")," ",""),"'","")," ",""),"-","")</f>
        <v/>
      </c>
      <c r="BV87" t="str">
        <f t="shared" ref="BV87" ca="1" si="3107">SUBSTITUTE(SUBSTITUTE(SUBSTITUTE(SUBSTITUTE(SUBSTITUTE(LOWER(IF(LEFT(BV86,3)="Box","",TRIM(BV86))),"randomizer","")," ",""),"'","")," ",""),"-","")</f>
        <v/>
      </c>
      <c r="BW87" t="str">
        <f t="shared" ref="BW87" ca="1" si="3108">SUBSTITUTE(SUBSTITUTE(SUBSTITUTE(SUBSTITUTE(SUBSTITUTE(LOWER(IF(LEFT(BW86,3)="Box","",TRIM(BW86))),"randomizer","")," ",""),"'","")," ",""),"-","")</f>
        <v/>
      </c>
      <c r="BX87" t="str">
        <f t="shared" ref="BX87" ca="1" si="3109">SUBSTITUTE(SUBSTITUTE(SUBSTITUTE(SUBSTITUTE(SUBSTITUTE(LOWER(IF(LEFT(BX86,3)="Box","",TRIM(BX86))),"randomizer","")," ",""),"'","")," ",""),"-","")</f>
        <v/>
      </c>
      <c r="BY87" t="str">
        <f t="shared" ref="BY87" ca="1" si="3110">SUBSTITUTE(SUBSTITUTE(SUBSTITUTE(SUBSTITUTE(SUBSTITUTE(LOWER(IF(LEFT(BY86,3)="Box","",TRIM(BY86))),"randomizer","")," ",""),"'","")," ",""),"-","")</f>
        <v/>
      </c>
      <c r="BZ87" t="str">
        <f t="shared" ref="BZ87" ca="1" si="3111">SUBSTITUTE(SUBSTITUTE(SUBSTITUTE(SUBSTITUTE(SUBSTITUTE(LOWER(IF(LEFT(BZ86,3)="Box","",TRIM(BZ86))),"randomizer","")," ",""),"'","")," ",""),"-","")</f>
        <v/>
      </c>
    </row>
    <row r="88" spans="3:78" x14ac:dyDescent="0.25">
      <c r="C88">
        <f t="shared" si="2297"/>
        <v>1</v>
      </c>
      <c r="E88" t="str">
        <f ca="1">OFFSET($G$179,SUM(C$2:C88)-1,0)</f>
        <v>Lorraine Schleter</v>
      </c>
      <c r="F88" t="str">
        <f ca="1">IF(OFFSET($G$179,SUM($C$2:$C88)-1,COLUMNS($E88:F88)+1)=0,"",OFFSET($G$179,SUM($C$2:$C88)-1,COLUMNS($E88:F88)+1))</f>
        <v>Box art: Adventures</v>
      </c>
      <c r="G88" t="str">
        <f ca="1">IF(OFFSET($G$179,SUM($C$2:$C88)-1,COLUMNS($E88:G88)+1)=0,"",OFFSET($G$179,SUM($C$2:$C88)-1,COLUMNS($E88:G88)+1))</f>
        <v xml:space="preserve"> Allies</v>
      </c>
      <c r="H88" t="str">
        <f ca="1">IF(OFFSET($G$179,SUM($C$2:$C88)-1,COLUMNS($E88:H88)+1)=0,"",OFFSET($G$179,SUM($C$2:$C88)-1,COLUMNS($E88:H88)+1))</f>
        <v/>
      </c>
      <c r="I88" t="str">
        <f ca="1">IF(OFFSET($G$179,SUM($C$2:$C88)-1,COLUMNS($E88:I88)+1)=0,"",OFFSET($G$179,SUM($C$2:$C88)-1,COLUMNS($E88:I88)+1))</f>
        <v/>
      </c>
      <c r="J88" t="str">
        <f ca="1">IF(OFFSET($G$179,SUM($C$2:$C88)-1,COLUMNS($E88:J88)+1)=0,"",OFFSET($G$179,SUM($C$2:$C88)-1,COLUMNS($E88:J88)+1))</f>
        <v/>
      </c>
      <c r="K88" t="str">
        <f ca="1">IF(OFFSET($G$179,SUM($C$2:$C88)-1,COLUMNS($E88:K88)+1)=0,"",OFFSET($G$179,SUM($C$2:$C88)-1,COLUMNS($E88:K88)+1))</f>
        <v/>
      </c>
      <c r="L88" t="str">
        <f ca="1">IF(OFFSET($G$179,SUM($C$2:$C88)-1,COLUMNS($E88:L88)+1)=0,"",OFFSET($G$179,SUM($C$2:$C88)-1,COLUMNS($E88:L88)+1))</f>
        <v/>
      </c>
      <c r="M88" t="str">
        <f ca="1">IF(OFFSET($G$179,SUM($C$2:$C88)-1,COLUMNS($E88:M88)+1)=0,"",OFFSET($G$179,SUM($C$2:$C88)-1,COLUMNS($E88:M88)+1))</f>
        <v/>
      </c>
      <c r="N88" t="str">
        <f ca="1">IF(OFFSET($G$179,SUM($C$2:$C88)-1,COLUMNS($E88:N88)+1)=0,"",OFFSET($G$179,SUM($C$2:$C88)-1,COLUMNS($E88:N88)+1))</f>
        <v/>
      </c>
      <c r="O88" t="str">
        <f ca="1">IF(OFFSET($G$179,SUM($C$2:$C88)-1,COLUMNS($E88:O88)+1)=0,"",OFFSET($G$179,SUM($C$2:$C88)-1,COLUMNS($E88:O88)+1))</f>
        <v/>
      </c>
      <c r="P88" t="str">
        <f ca="1">IF(OFFSET($G$179,SUM($C$2:$C88)-1,COLUMNS($E88:P88)+1)=0,"",OFFSET($G$179,SUM($C$2:$C88)-1,COLUMNS($E88:P88)+1))</f>
        <v/>
      </c>
      <c r="Q88" t="str">
        <f ca="1">IF(OFFSET($G$179,SUM($C$2:$C88)-1,COLUMNS($E88:Q88)+1)=0,"",OFFSET($G$179,SUM($C$2:$C88)-1,COLUMNS($E88:Q88)+1))</f>
        <v/>
      </c>
      <c r="R88" t="str">
        <f ca="1">IF(OFFSET($G$179,SUM($C$2:$C88)-1,COLUMNS($E88:R88)+1)=0,"",OFFSET($G$179,SUM($C$2:$C88)-1,COLUMNS($E88:R88)+1))</f>
        <v/>
      </c>
      <c r="S88" t="str">
        <f ca="1">IF(OFFSET($G$179,SUM($C$2:$C88)-1,COLUMNS($E88:S88)+1)=0,"",OFFSET($G$179,SUM($C$2:$C88)-1,COLUMNS($E88:S88)+1))</f>
        <v/>
      </c>
      <c r="T88" t="str">
        <f ca="1">IF(OFFSET($G$179,SUM($C$2:$C88)-1,COLUMNS($E88:T88)+1)=0,"",OFFSET($G$179,SUM($C$2:$C88)-1,COLUMNS($E88:T88)+1))</f>
        <v/>
      </c>
      <c r="U88" t="str">
        <f ca="1">IF(OFFSET($G$179,SUM($C$2:$C88)-1,COLUMNS($E88:U88)+1)=0,"",OFFSET($G$179,SUM($C$2:$C88)-1,COLUMNS($E88:U88)+1))</f>
        <v/>
      </c>
      <c r="V88" t="str">
        <f ca="1">IF(OFFSET($G$179,SUM($C$2:$C88)-1,COLUMNS($E88:V88)+1)=0,"",OFFSET($G$179,SUM($C$2:$C88)-1,COLUMNS($E88:V88)+1))</f>
        <v/>
      </c>
      <c r="W88" t="str">
        <f ca="1">IF(OFFSET($G$179,SUM($C$2:$C88)-1,COLUMNS($E88:W88)+1)=0,"",OFFSET($G$179,SUM($C$2:$C88)-1,COLUMNS($E88:W88)+1))</f>
        <v/>
      </c>
      <c r="X88" t="str">
        <f ca="1">IF(OFFSET($G$179,SUM($C$2:$C88)-1,COLUMNS($E88:X88)+1)=0,"",OFFSET($G$179,SUM($C$2:$C88)-1,COLUMNS($E88:X88)+1))</f>
        <v/>
      </c>
      <c r="Y88" t="str">
        <f ca="1">IF(OFFSET($G$179,SUM($C$2:$C88)-1,COLUMNS($E88:Y88)+1)=0,"",OFFSET($G$179,SUM($C$2:$C88)-1,COLUMNS($E88:Y88)+1))</f>
        <v/>
      </c>
      <c r="Z88" t="str">
        <f ca="1">IF(OFFSET($G$179,SUM($C$2:$C88)-1,COLUMNS($E88:Z88)+1)=0,"",OFFSET($G$179,SUM($C$2:$C88)-1,COLUMNS($E88:Z88)+1))</f>
        <v/>
      </c>
      <c r="AA88" t="str">
        <f ca="1">IF(OFFSET($G$179,SUM($C$2:$C88)-1,COLUMNS($E88:AA88)+1)=0,"",OFFSET($G$179,SUM($C$2:$C88)-1,COLUMNS($E88:AA88)+1))</f>
        <v/>
      </c>
      <c r="AB88" t="str">
        <f ca="1">IF(OFFSET($G$179,SUM($C$2:$C88)-1,COLUMNS($E88:AB88)+1)=0,"",OFFSET($G$179,SUM($C$2:$C88)-1,COLUMNS($E88:AB88)+1))</f>
        <v/>
      </c>
      <c r="AC88" t="str">
        <f ca="1">IF(OFFSET($G$179,SUM($C$2:$C88)-1,COLUMNS($E88:AC88)+1)=0,"",OFFSET($G$179,SUM($C$2:$C88)-1,COLUMNS($E88:AC88)+1))</f>
        <v/>
      </c>
      <c r="AD88" t="str">
        <f ca="1">IF(OFFSET($G$179,SUM($C$2:$C88)-1,COLUMNS($E88:AD88)+1)=0,"",OFFSET($G$179,SUM($C$2:$C88)-1,COLUMNS($E88:AD88)+1))</f>
        <v/>
      </c>
      <c r="AE88" t="str">
        <f ca="1">IF(OFFSET($G$179,SUM($C$2:$C88)-1,COLUMNS($E88:AE88)+1)=0,"",OFFSET($G$179,SUM($C$2:$C88)-1,COLUMNS($E88:AE88)+1))</f>
        <v/>
      </c>
      <c r="AF88" t="str">
        <f ca="1">IF(OFFSET($G$179,SUM($C$2:$C88)-1,COLUMNS($E88:AF88)+1)=0,"",OFFSET($G$179,SUM($C$2:$C88)-1,COLUMNS($E88:AF88)+1))</f>
        <v/>
      </c>
      <c r="AG88" t="str">
        <f ca="1">IF(OFFSET($G$179,SUM($C$2:$C88)-1,COLUMNS($E88:AG88)+1)=0,"",OFFSET($G$179,SUM($C$2:$C88)-1,COLUMNS($E88:AG88)+1))</f>
        <v/>
      </c>
      <c r="AH88" t="str">
        <f ca="1">IF(OFFSET($G$179,SUM($C$2:$C88)-1,COLUMNS($E88:AH88)+1)=0,"",OFFSET($G$179,SUM($C$2:$C88)-1,COLUMNS($E88:AH88)+1))</f>
        <v/>
      </c>
      <c r="AI88" t="str">
        <f ca="1">IF(OFFSET($G$179,SUM($C$2:$C88)-1,COLUMNS($E88:AI88)+1)=0,"",OFFSET($G$179,SUM($C$2:$C88)-1,COLUMNS($E88:AI88)+1))</f>
        <v/>
      </c>
      <c r="AJ88" t="str">
        <f ca="1">IF(OFFSET($G$179,SUM($C$2:$C88)-1,COLUMNS($E88:AJ88)+1)=0,"",OFFSET($G$179,SUM($C$2:$C88)-1,COLUMNS($E88:AJ88)+1))</f>
        <v/>
      </c>
      <c r="AK88" t="str">
        <f ca="1">IF(OFFSET($G$179,SUM($C$2:$C88)-1,COLUMNS($E88:AK88)+1)=0,"",OFFSET($G$179,SUM($C$2:$C88)-1,COLUMNS($E88:AK88)+1))</f>
        <v/>
      </c>
      <c r="AL88" t="str">
        <f ca="1">IF(OFFSET($G$179,SUM($C$2:$C88)-1,COLUMNS($E88:AL88)+1)=0,"",OFFSET($G$179,SUM($C$2:$C88)-1,COLUMNS($E88:AL88)+1))</f>
        <v/>
      </c>
      <c r="AM88" t="str">
        <f ca="1">IF(OFFSET($G$179,SUM($C$2:$C88)-1,COLUMNS($E88:AM88)+1)=0,"",OFFSET($G$179,SUM($C$2:$C88)-1,COLUMNS($E88:AM88)+1))</f>
        <v/>
      </c>
      <c r="AN88" t="str">
        <f ca="1">IF(OFFSET($G$179,SUM($C$2:$C88)-1,COLUMNS($E88:AN88)+1)=0,"",OFFSET($G$179,SUM($C$2:$C88)-1,COLUMNS($E88:AN88)+1))</f>
        <v/>
      </c>
      <c r="AO88" t="str">
        <f ca="1">IF(OFFSET($G$179,SUM($C$2:$C88)-1,COLUMNS($E88:AO88)+1)=0,"",OFFSET($G$179,SUM($C$2:$C88)-1,COLUMNS($E88:AO88)+1))</f>
        <v/>
      </c>
      <c r="AP88" t="str">
        <f ca="1">IF(OFFSET($G$179,SUM($C$2:$C88)-1,COLUMNS($E88:AP88)+1)=0,"",OFFSET($G$179,SUM($C$2:$C88)-1,COLUMNS($E88:AP88)+1))</f>
        <v/>
      </c>
      <c r="AQ88" t="str">
        <f ca="1">IF(OFFSET($G$179,SUM($C$2:$C88)-1,COLUMNS($E88:AQ88)+1)=0,"",OFFSET($G$179,SUM($C$2:$C88)-1,COLUMNS($E88:AQ88)+1))</f>
        <v/>
      </c>
      <c r="AR88" t="str">
        <f ca="1">IF(OFFSET($G$179,SUM($C$2:$C88)-1,COLUMNS($E88:AR88)+1)=0,"",OFFSET($G$179,SUM($C$2:$C88)-1,COLUMNS($E88:AR88)+1))</f>
        <v/>
      </c>
      <c r="AS88" t="str">
        <f ca="1">IF(OFFSET($G$179,SUM($C$2:$C88)-1,COLUMNS($E88:AS88)+1)=0,"",OFFSET($G$179,SUM($C$2:$C88)-1,COLUMNS($E88:AS88)+1))</f>
        <v/>
      </c>
      <c r="AT88" t="str">
        <f ca="1">IF(OFFSET($G$179,SUM($C$2:$C88)-1,COLUMNS($E88:AT88)+1)=0,"",OFFSET($G$179,SUM($C$2:$C88)-1,COLUMNS($E88:AT88)+1))</f>
        <v/>
      </c>
      <c r="AU88" t="str">
        <f ca="1">IF(OFFSET($G$179,SUM($C$2:$C88)-1,COLUMNS($E88:AU88)+1)=0,"",OFFSET($G$179,SUM($C$2:$C88)-1,COLUMNS($E88:AU88)+1))</f>
        <v/>
      </c>
      <c r="AV88" t="str">
        <f ca="1">IF(OFFSET($G$179,SUM($C$2:$C88)-1,COLUMNS($E88:AV88)+1)=0,"",OFFSET($G$179,SUM($C$2:$C88)-1,COLUMNS($E88:AV88)+1))</f>
        <v/>
      </c>
      <c r="AW88" t="str">
        <f ca="1">IF(OFFSET($G$179,SUM($C$2:$C88)-1,COLUMNS($E88:AW88)+1)=0,"",OFFSET($G$179,SUM($C$2:$C88)-1,COLUMNS($E88:AW88)+1))</f>
        <v/>
      </c>
      <c r="AX88" t="str">
        <f ca="1">IF(OFFSET($G$179,SUM($C$2:$C88)-1,COLUMNS($E88:AX88)+1)=0,"",OFFSET($G$179,SUM($C$2:$C88)-1,COLUMNS($E88:AX88)+1))</f>
        <v/>
      </c>
      <c r="AY88" t="str">
        <f ca="1">IF(OFFSET($G$179,SUM($C$2:$C88)-1,COLUMNS($E88:AY88)+1)=0,"",OFFSET($G$179,SUM($C$2:$C88)-1,COLUMNS($E88:AY88)+1))</f>
        <v/>
      </c>
      <c r="AZ88" t="str">
        <f ca="1">IF(OFFSET($G$179,SUM($C$2:$C88)-1,COLUMNS($E88:AZ88)+1)=0,"",OFFSET($G$179,SUM($C$2:$C88)-1,COLUMNS($E88:AZ88)+1))</f>
        <v/>
      </c>
      <c r="BA88" t="str">
        <f ca="1">IF(OFFSET($G$179,SUM($C$2:$C88)-1,COLUMNS($E88:BA88)+1)=0,"",OFFSET($G$179,SUM($C$2:$C88)-1,COLUMNS($E88:BA88)+1))</f>
        <v/>
      </c>
      <c r="BB88" t="str">
        <f ca="1">IF(OFFSET($G$179,SUM($C$2:$C88)-1,COLUMNS($E88:BB88)+1)=0,"",OFFSET($G$179,SUM($C$2:$C88)-1,COLUMNS($E88:BB88)+1))</f>
        <v/>
      </c>
      <c r="BC88" t="str">
        <f ca="1">IF(OFFSET($G$179,SUM($C$2:$C88)-1,COLUMNS($E88:BC88)+1)=0,"",OFFSET($G$179,SUM($C$2:$C88)-1,COLUMNS($E88:BC88)+1))</f>
        <v/>
      </c>
      <c r="BD88" t="str">
        <f ca="1">IF(OFFSET($G$179,SUM($C$2:$C88)-1,COLUMNS($E88:BD88)+1)=0,"",OFFSET($G$179,SUM($C$2:$C88)-1,COLUMNS($E88:BD88)+1))</f>
        <v/>
      </c>
      <c r="BE88" t="str">
        <f ca="1">IF(OFFSET($G$179,SUM($C$2:$C88)-1,COLUMNS($E88:BE88)+1)=0,"",OFFSET($G$179,SUM($C$2:$C88)-1,COLUMNS($E88:BE88)+1))</f>
        <v/>
      </c>
      <c r="BF88" t="str">
        <f ca="1">IF(OFFSET($G$179,SUM($C$2:$C88)-1,COLUMNS($E88:BF88)+1)=0,"",OFFSET($G$179,SUM($C$2:$C88)-1,COLUMNS($E88:BF88)+1))</f>
        <v/>
      </c>
      <c r="BG88" t="str">
        <f ca="1">IF(OFFSET($G$179,SUM($C$2:$C88)-1,COLUMNS($E88:BG88)+1)=0,"",OFFSET($G$179,SUM($C$2:$C88)-1,COLUMNS($E88:BG88)+1))</f>
        <v/>
      </c>
      <c r="BH88" t="str">
        <f ca="1">IF(OFFSET($G$179,SUM($C$2:$C88)-1,COLUMNS($E88:BH88)+1)=0,"",OFFSET($G$179,SUM($C$2:$C88)-1,COLUMNS($E88:BH88)+1))</f>
        <v/>
      </c>
      <c r="BI88" t="str">
        <f ca="1">IF(OFFSET($G$179,SUM($C$2:$C88)-1,COLUMNS($E88:BI88)+1)=0,"",OFFSET($G$179,SUM($C$2:$C88)-1,COLUMNS($E88:BI88)+1))</f>
        <v/>
      </c>
      <c r="BJ88" t="str">
        <f ca="1">IF(OFFSET($G$179,SUM($C$2:$C88)-1,COLUMNS($E88:BJ88)+1)=0,"",OFFSET($G$179,SUM($C$2:$C88)-1,COLUMNS($E88:BJ88)+1))</f>
        <v/>
      </c>
      <c r="BK88" t="str">
        <f ca="1">IF(OFFSET($G$179,SUM($C$2:$C88)-1,COLUMNS($E88:BK88)+1)=0,"",OFFSET($G$179,SUM($C$2:$C88)-1,COLUMNS($E88:BK88)+1))</f>
        <v/>
      </c>
      <c r="BL88" t="str">
        <f ca="1">IF(OFFSET($G$179,SUM($C$2:$C88)-1,COLUMNS($E88:BL88)+1)=0,"",OFFSET($G$179,SUM($C$2:$C88)-1,COLUMNS($E88:BL88)+1))</f>
        <v/>
      </c>
      <c r="BM88" t="str">
        <f ca="1">IF(OFFSET($G$179,SUM($C$2:$C88)-1,COLUMNS($E88:BM88)+1)=0,"",OFFSET($G$179,SUM($C$2:$C88)-1,COLUMNS($E88:BM88)+1))</f>
        <v/>
      </c>
      <c r="BN88" t="str">
        <f ca="1">IF(OFFSET($G$179,SUM($C$2:$C88)-1,COLUMNS($E88:BN88)+1)=0,"",OFFSET($G$179,SUM($C$2:$C88)-1,COLUMNS($E88:BN88)+1))</f>
        <v/>
      </c>
      <c r="BO88" t="str">
        <f ca="1">IF(OFFSET($G$179,SUM($C$2:$C88)-1,COLUMNS($E88:BO88)+1)=0,"",OFFSET($G$179,SUM($C$2:$C88)-1,COLUMNS($E88:BO88)+1))</f>
        <v/>
      </c>
      <c r="BP88" t="str">
        <f ca="1">IF(OFFSET($G$179,SUM($C$2:$C88)-1,COLUMNS($E88:BP88)+1)=0,"",OFFSET($G$179,SUM($C$2:$C88)-1,COLUMNS($E88:BP88)+1))</f>
        <v/>
      </c>
      <c r="BQ88" t="str">
        <f ca="1">IF(OFFSET($G$179,SUM($C$2:$C88)-1,COLUMNS($E88:BQ88)+1)=0,"",OFFSET($G$179,SUM($C$2:$C88)-1,COLUMNS($E88:BQ88)+1))</f>
        <v/>
      </c>
      <c r="BR88" t="str">
        <f ca="1">IF(OFFSET($G$179,SUM($C$2:$C88)-1,COLUMNS($E88:BR88)+1)=0,"",OFFSET($G$179,SUM($C$2:$C88)-1,COLUMNS($E88:BR88)+1))</f>
        <v/>
      </c>
      <c r="BS88" t="str">
        <f ca="1">IF(OFFSET($G$179,SUM($C$2:$C88)-1,COLUMNS($E88:BS88)+1)=0,"",OFFSET($G$179,SUM($C$2:$C88)-1,COLUMNS($E88:BS88)+1))</f>
        <v/>
      </c>
      <c r="BT88" t="str">
        <f ca="1">IF(OFFSET($G$179,SUM($C$2:$C88)-1,COLUMNS($E88:BT88)+1)=0,"",OFFSET($G$179,SUM($C$2:$C88)-1,COLUMNS($E88:BT88)+1))</f>
        <v/>
      </c>
      <c r="BU88" t="str">
        <f ca="1">IF(OFFSET($G$179,SUM($C$2:$C88)-1,COLUMNS($E88:BU88)+1)=0,"",OFFSET($G$179,SUM($C$2:$C88)-1,COLUMNS($E88:BU88)+1))</f>
        <v/>
      </c>
      <c r="BV88" t="str">
        <f ca="1">IF(OFFSET($G$179,SUM($C$2:$C88)-1,COLUMNS($E88:BV88)+1)=0,"",OFFSET($G$179,SUM($C$2:$C88)-1,COLUMNS($E88:BV88)+1))</f>
        <v/>
      </c>
      <c r="BW88" t="str">
        <f ca="1">IF(OFFSET($G$179,SUM($C$2:$C88)-1,COLUMNS($E88:BW88)+1)=0,"",OFFSET($G$179,SUM($C$2:$C88)-1,COLUMNS($E88:BW88)+1))</f>
        <v/>
      </c>
      <c r="BX88" t="str">
        <f ca="1">IF(OFFSET($G$179,SUM($C$2:$C88)-1,COLUMNS($E88:BX88)+1)=0,"",OFFSET($G$179,SUM($C$2:$C88)-1,COLUMNS($E88:BX88)+1))</f>
        <v/>
      </c>
      <c r="BY88" t="str">
        <f ca="1">IF(OFFSET($G$179,SUM($C$2:$C88)-1,COLUMNS($E88:BY88)+1)=0,"",OFFSET($G$179,SUM($C$2:$C88)-1,COLUMNS($E88:BY88)+1))</f>
        <v/>
      </c>
      <c r="BZ88" t="str">
        <f ca="1">IF(OFFSET($G$179,SUM($C$2:$C88)-1,COLUMNS($E88:BZ88)+1)=0,"",OFFSET($G$179,SUM($C$2:$C88)-1,COLUMNS($E88:BZ88)+1))</f>
        <v/>
      </c>
    </row>
    <row r="89" spans="3:78" x14ac:dyDescent="0.25">
      <c r="C89">
        <f t="shared" si="0"/>
        <v>0</v>
      </c>
      <c r="E89" t="str">
        <f t="shared" ref="E89" ca="1" si="3112">E88</f>
        <v>Lorraine Schleter</v>
      </c>
      <c r="F89" t="str">
        <f t="shared" ref="F89" ca="1" si="3113">SUBSTITUTE(SUBSTITUTE(SUBSTITUTE(SUBSTITUTE(SUBSTITUTE(LOWER(IF(LEFT(F88,3)="Box","",TRIM(F88))),"randomizer","")," ",""),"'","")," ",""),"-","")</f>
        <v/>
      </c>
      <c r="G89" t="str">
        <f t="shared" ref="G89" ca="1" si="3114">SUBSTITUTE(SUBSTITUTE(SUBSTITUTE(SUBSTITUTE(SUBSTITUTE(LOWER(IF(LEFT(G88,3)="Box","",TRIM(G88))),"randomizer","")," ",""),"'","")," ",""),"-","")</f>
        <v>allies</v>
      </c>
      <c r="H89" t="str">
        <f t="shared" ref="H89" ca="1" si="3115">SUBSTITUTE(SUBSTITUTE(SUBSTITUTE(SUBSTITUTE(SUBSTITUTE(LOWER(IF(LEFT(H88,3)="Box","",TRIM(H88))),"randomizer","")," ",""),"'","")," ",""),"-","")</f>
        <v/>
      </c>
      <c r="I89" t="str">
        <f t="shared" ref="I89" ca="1" si="3116">SUBSTITUTE(SUBSTITUTE(SUBSTITUTE(SUBSTITUTE(SUBSTITUTE(LOWER(IF(LEFT(I88,3)="Box","",TRIM(I88))),"randomizer","")," ",""),"'","")," ",""),"-","")</f>
        <v/>
      </c>
      <c r="J89" t="str">
        <f t="shared" ref="J89" ca="1" si="3117">SUBSTITUTE(SUBSTITUTE(SUBSTITUTE(SUBSTITUTE(SUBSTITUTE(LOWER(IF(LEFT(J88,3)="Box","",TRIM(J88))),"randomizer","")," ",""),"'","")," ",""),"-","")</f>
        <v/>
      </c>
      <c r="K89" t="str">
        <f t="shared" ref="K89" ca="1" si="3118">SUBSTITUTE(SUBSTITUTE(SUBSTITUTE(SUBSTITUTE(SUBSTITUTE(LOWER(IF(LEFT(K88,3)="Box","",TRIM(K88))),"randomizer","")," ",""),"'","")," ",""),"-","")</f>
        <v/>
      </c>
      <c r="L89" t="str">
        <f t="shared" ref="L89" ca="1" si="3119">SUBSTITUTE(SUBSTITUTE(SUBSTITUTE(SUBSTITUTE(SUBSTITUTE(LOWER(IF(LEFT(L88,3)="Box","",TRIM(L88))),"randomizer","")," ",""),"'","")," ",""),"-","")</f>
        <v/>
      </c>
      <c r="M89" t="str">
        <f t="shared" ref="M89" ca="1" si="3120">SUBSTITUTE(SUBSTITUTE(SUBSTITUTE(SUBSTITUTE(SUBSTITUTE(LOWER(IF(LEFT(M88,3)="Box","",TRIM(M88))),"randomizer","")," ",""),"'","")," ",""),"-","")</f>
        <v/>
      </c>
      <c r="N89" t="str">
        <f t="shared" ref="N89" ca="1" si="3121">SUBSTITUTE(SUBSTITUTE(SUBSTITUTE(SUBSTITUTE(SUBSTITUTE(LOWER(IF(LEFT(N88,3)="Box","",TRIM(N88))),"randomizer","")," ",""),"'","")," ",""),"-","")</f>
        <v/>
      </c>
      <c r="O89" t="str">
        <f t="shared" ref="O89" ca="1" si="3122">SUBSTITUTE(SUBSTITUTE(SUBSTITUTE(SUBSTITUTE(SUBSTITUTE(LOWER(IF(LEFT(O88,3)="Box","",TRIM(O88))),"randomizer","")," ",""),"'","")," ",""),"-","")</f>
        <v/>
      </c>
      <c r="P89" t="str">
        <f t="shared" ref="P89" ca="1" si="3123">SUBSTITUTE(SUBSTITUTE(SUBSTITUTE(SUBSTITUTE(SUBSTITUTE(LOWER(IF(LEFT(P88,3)="Box","",TRIM(P88))),"randomizer","")," ",""),"'","")," ",""),"-","")</f>
        <v/>
      </c>
      <c r="Q89" t="str">
        <f t="shared" ref="Q89" ca="1" si="3124">SUBSTITUTE(SUBSTITUTE(SUBSTITUTE(SUBSTITUTE(SUBSTITUTE(LOWER(IF(LEFT(Q88,3)="Box","",TRIM(Q88))),"randomizer","")," ",""),"'","")," ",""),"-","")</f>
        <v/>
      </c>
      <c r="R89" t="str">
        <f t="shared" ref="R89" ca="1" si="3125">SUBSTITUTE(SUBSTITUTE(SUBSTITUTE(SUBSTITUTE(SUBSTITUTE(LOWER(IF(LEFT(R88,3)="Box","",TRIM(R88))),"randomizer","")," ",""),"'","")," ",""),"-","")</f>
        <v/>
      </c>
      <c r="S89" t="str">
        <f t="shared" ref="S89" ca="1" si="3126">SUBSTITUTE(SUBSTITUTE(SUBSTITUTE(SUBSTITUTE(SUBSTITUTE(LOWER(IF(LEFT(S88,3)="Box","",TRIM(S88))),"randomizer","")," ",""),"'","")," ",""),"-","")</f>
        <v/>
      </c>
      <c r="T89" t="str">
        <f t="shared" ref="T89" ca="1" si="3127">SUBSTITUTE(SUBSTITUTE(SUBSTITUTE(SUBSTITUTE(SUBSTITUTE(LOWER(IF(LEFT(T88,3)="Box","",TRIM(T88))),"randomizer","")," ",""),"'","")," ",""),"-","")</f>
        <v/>
      </c>
      <c r="U89" t="str">
        <f t="shared" ref="U89" ca="1" si="3128">SUBSTITUTE(SUBSTITUTE(SUBSTITUTE(SUBSTITUTE(SUBSTITUTE(LOWER(IF(LEFT(U88,3)="Box","",TRIM(U88))),"randomizer","")," ",""),"'","")," ",""),"-","")</f>
        <v/>
      </c>
      <c r="V89" t="str">
        <f t="shared" ref="V89" ca="1" si="3129">SUBSTITUTE(SUBSTITUTE(SUBSTITUTE(SUBSTITUTE(SUBSTITUTE(LOWER(IF(LEFT(V88,3)="Box","",TRIM(V88))),"randomizer","")," ",""),"'","")," ",""),"-","")</f>
        <v/>
      </c>
      <c r="W89" t="str">
        <f t="shared" ref="W89" ca="1" si="3130">SUBSTITUTE(SUBSTITUTE(SUBSTITUTE(SUBSTITUTE(SUBSTITUTE(LOWER(IF(LEFT(W88,3)="Box","",TRIM(W88))),"randomizer","")," ",""),"'","")," ",""),"-","")</f>
        <v/>
      </c>
      <c r="X89" t="str">
        <f t="shared" ref="X89" ca="1" si="3131">SUBSTITUTE(SUBSTITUTE(SUBSTITUTE(SUBSTITUTE(SUBSTITUTE(LOWER(IF(LEFT(X88,3)="Box","",TRIM(X88))),"randomizer","")," ",""),"'","")," ",""),"-","")</f>
        <v/>
      </c>
      <c r="Y89" t="str">
        <f t="shared" ref="Y89" ca="1" si="3132">SUBSTITUTE(SUBSTITUTE(SUBSTITUTE(SUBSTITUTE(SUBSTITUTE(LOWER(IF(LEFT(Y88,3)="Box","",TRIM(Y88))),"randomizer","")," ",""),"'","")," ",""),"-","")</f>
        <v/>
      </c>
      <c r="Z89" t="str">
        <f t="shared" ref="Z89" ca="1" si="3133">SUBSTITUTE(SUBSTITUTE(SUBSTITUTE(SUBSTITUTE(SUBSTITUTE(LOWER(IF(LEFT(Z88,3)="Box","",TRIM(Z88))),"randomizer","")," ",""),"'","")," ",""),"-","")</f>
        <v/>
      </c>
      <c r="AA89" t="str">
        <f t="shared" ref="AA89" ca="1" si="3134">SUBSTITUTE(SUBSTITUTE(SUBSTITUTE(SUBSTITUTE(SUBSTITUTE(LOWER(IF(LEFT(AA88,3)="Box","",TRIM(AA88))),"randomizer","")," ",""),"'","")," ",""),"-","")</f>
        <v/>
      </c>
      <c r="AB89" t="str">
        <f t="shared" ref="AB89" ca="1" si="3135">SUBSTITUTE(SUBSTITUTE(SUBSTITUTE(SUBSTITUTE(SUBSTITUTE(LOWER(IF(LEFT(AB88,3)="Box","",TRIM(AB88))),"randomizer","")," ",""),"'","")," ",""),"-","")</f>
        <v/>
      </c>
      <c r="AC89" t="str">
        <f t="shared" ref="AC89" ca="1" si="3136">SUBSTITUTE(SUBSTITUTE(SUBSTITUTE(SUBSTITUTE(SUBSTITUTE(LOWER(IF(LEFT(AC88,3)="Box","",TRIM(AC88))),"randomizer","")," ",""),"'","")," ",""),"-","")</f>
        <v/>
      </c>
      <c r="AD89" t="str">
        <f t="shared" ref="AD89" ca="1" si="3137">SUBSTITUTE(SUBSTITUTE(SUBSTITUTE(SUBSTITUTE(SUBSTITUTE(LOWER(IF(LEFT(AD88,3)="Box","",TRIM(AD88))),"randomizer","")," ",""),"'","")," ",""),"-","")</f>
        <v/>
      </c>
      <c r="AE89" t="str">
        <f t="shared" ref="AE89" ca="1" si="3138">SUBSTITUTE(SUBSTITUTE(SUBSTITUTE(SUBSTITUTE(SUBSTITUTE(LOWER(IF(LEFT(AE88,3)="Box","",TRIM(AE88))),"randomizer","")," ",""),"'","")," ",""),"-","")</f>
        <v/>
      </c>
      <c r="AF89" t="str">
        <f t="shared" ref="AF89" ca="1" si="3139">SUBSTITUTE(SUBSTITUTE(SUBSTITUTE(SUBSTITUTE(SUBSTITUTE(LOWER(IF(LEFT(AF88,3)="Box","",TRIM(AF88))),"randomizer","")," ",""),"'","")," ",""),"-","")</f>
        <v/>
      </c>
      <c r="AG89" t="str">
        <f t="shared" ref="AG89" ca="1" si="3140">SUBSTITUTE(SUBSTITUTE(SUBSTITUTE(SUBSTITUTE(SUBSTITUTE(LOWER(IF(LEFT(AG88,3)="Box","",TRIM(AG88))),"randomizer","")," ",""),"'","")," ",""),"-","")</f>
        <v/>
      </c>
      <c r="AH89" t="str">
        <f t="shared" ref="AH89" ca="1" si="3141">SUBSTITUTE(SUBSTITUTE(SUBSTITUTE(SUBSTITUTE(SUBSTITUTE(LOWER(IF(LEFT(AH88,3)="Box","",TRIM(AH88))),"randomizer","")," ",""),"'","")," ",""),"-","")</f>
        <v/>
      </c>
      <c r="AI89" t="str">
        <f t="shared" ref="AI89" ca="1" si="3142">SUBSTITUTE(SUBSTITUTE(SUBSTITUTE(SUBSTITUTE(SUBSTITUTE(LOWER(IF(LEFT(AI88,3)="Box","",TRIM(AI88))),"randomizer","")," ",""),"'","")," ",""),"-","")</f>
        <v/>
      </c>
      <c r="AJ89" t="str">
        <f t="shared" ref="AJ89" ca="1" si="3143">SUBSTITUTE(SUBSTITUTE(SUBSTITUTE(SUBSTITUTE(SUBSTITUTE(LOWER(IF(LEFT(AJ88,3)="Box","",TRIM(AJ88))),"randomizer","")," ",""),"'","")," ",""),"-","")</f>
        <v/>
      </c>
      <c r="AK89" t="str">
        <f t="shared" ref="AK89" ca="1" si="3144">SUBSTITUTE(SUBSTITUTE(SUBSTITUTE(SUBSTITUTE(SUBSTITUTE(LOWER(IF(LEFT(AK88,3)="Box","",TRIM(AK88))),"randomizer","")," ",""),"'","")," ",""),"-","")</f>
        <v/>
      </c>
      <c r="AL89" t="str">
        <f t="shared" ref="AL89" ca="1" si="3145">SUBSTITUTE(SUBSTITUTE(SUBSTITUTE(SUBSTITUTE(SUBSTITUTE(LOWER(IF(LEFT(AL88,3)="Box","",TRIM(AL88))),"randomizer","")," ",""),"'","")," ",""),"-","")</f>
        <v/>
      </c>
      <c r="AM89" t="str">
        <f t="shared" ref="AM89" ca="1" si="3146">SUBSTITUTE(SUBSTITUTE(SUBSTITUTE(SUBSTITUTE(SUBSTITUTE(LOWER(IF(LEFT(AM88,3)="Box","",TRIM(AM88))),"randomizer","")," ",""),"'","")," ",""),"-","")</f>
        <v/>
      </c>
      <c r="AN89" t="str">
        <f t="shared" ref="AN89" ca="1" si="3147">SUBSTITUTE(SUBSTITUTE(SUBSTITUTE(SUBSTITUTE(SUBSTITUTE(LOWER(IF(LEFT(AN88,3)="Box","",TRIM(AN88))),"randomizer","")," ",""),"'","")," ",""),"-","")</f>
        <v/>
      </c>
      <c r="AO89" t="str">
        <f t="shared" ref="AO89" ca="1" si="3148">SUBSTITUTE(SUBSTITUTE(SUBSTITUTE(SUBSTITUTE(SUBSTITUTE(LOWER(IF(LEFT(AO88,3)="Box","",TRIM(AO88))),"randomizer","")," ",""),"'","")," ",""),"-","")</f>
        <v/>
      </c>
      <c r="AP89" t="str">
        <f t="shared" ref="AP89" ca="1" si="3149">SUBSTITUTE(SUBSTITUTE(SUBSTITUTE(SUBSTITUTE(SUBSTITUTE(LOWER(IF(LEFT(AP88,3)="Box","",TRIM(AP88))),"randomizer","")," ",""),"'","")," ",""),"-","")</f>
        <v/>
      </c>
      <c r="AQ89" t="str">
        <f t="shared" ref="AQ89" ca="1" si="3150">SUBSTITUTE(SUBSTITUTE(SUBSTITUTE(SUBSTITUTE(SUBSTITUTE(LOWER(IF(LEFT(AQ88,3)="Box","",TRIM(AQ88))),"randomizer","")," ",""),"'","")," ",""),"-","")</f>
        <v/>
      </c>
      <c r="AR89" t="str">
        <f t="shared" ref="AR89" ca="1" si="3151">SUBSTITUTE(SUBSTITUTE(SUBSTITUTE(SUBSTITUTE(SUBSTITUTE(LOWER(IF(LEFT(AR88,3)="Box","",TRIM(AR88))),"randomizer","")," ",""),"'","")," ",""),"-","")</f>
        <v/>
      </c>
      <c r="AS89" t="str">
        <f t="shared" ref="AS89" ca="1" si="3152">SUBSTITUTE(SUBSTITUTE(SUBSTITUTE(SUBSTITUTE(SUBSTITUTE(LOWER(IF(LEFT(AS88,3)="Box","",TRIM(AS88))),"randomizer","")," ",""),"'","")," ",""),"-","")</f>
        <v/>
      </c>
      <c r="AT89" t="str">
        <f t="shared" ref="AT89" ca="1" si="3153">SUBSTITUTE(SUBSTITUTE(SUBSTITUTE(SUBSTITUTE(SUBSTITUTE(LOWER(IF(LEFT(AT88,3)="Box","",TRIM(AT88))),"randomizer","")," ",""),"'","")," ",""),"-","")</f>
        <v/>
      </c>
      <c r="AU89" t="str">
        <f t="shared" ref="AU89" ca="1" si="3154">SUBSTITUTE(SUBSTITUTE(SUBSTITUTE(SUBSTITUTE(SUBSTITUTE(LOWER(IF(LEFT(AU88,3)="Box","",TRIM(AU88))),"randomizer","")," ",""),"'","")," ",""),"-","")</f>
        <v/>
      </c>
      <c r="AV89" t="str">
        <f t="shared" ref="AV89" ca="1" si="3155">SUBSTITUTE(SUBSTITUTE(SUBSTITUTE(SUBSTITUTE(SUBSTITUTE(LOWER(IF(LEFT(AV88,3)="Box","",TRIM(AV88))),"randomizer","")," ",""),"'","")," ",""),"-","")</f>
        <v/>
      </c>
      <c r="AW89" t="str">
        <f t="shared" ref="AW89" ca="1" si="3156">SUBSTITUTE(SUBSTITUTE(SUBSTITUTE(SUBSTITUTE(SUBSTITUTE(LOWER(IF(LEFT(AW88,3)="Box","",TRIM(AW88))),"randomizer","")," ",""),"'","")," ",""),"-","")</f>
        <v/>
      </c>
      <c r="AX89" t="str">
        <f t="shared" ref="AX89" ca="1" si="3157">SUBSTITUTE(SUBSTITUTE(SUBSTITUTE(SUBSTITUTE(SUBSTITUTE(LOWER(IF(LEFT(AX88,3)="Box","",TRIM(AX88))),"randomizer","")," ",""),"'","")," ",""),"-","")</f>
        <v/>
      </c>
      <c r="AY89" t="str">
        <f t="shared" ref="AY89" ca="1" si="3158">SUBSTITUTE(SUBSTITUTE(SUBSTITUTE(SUBSTITUTE(SUBSTITUTE(LOWER(IF(LEFT(AY88,3)="Box","",TRIM(AY88))),"randomizer","")," ",""),"'","")," ",""),"-","")</f>
        <v/>
      </c>
      <c r="AZ89" t="str">
        <f t="shared" ref="AZ89" ca="1" si="3159">SUBSTITUTE(SUBSTITUTE(SUBSTITUTE(SUBSTITUTE(SUBSTITUTE(LOWER(IF(LEFT(AZ88,3)="Box","",TRIM(AZ88))),"randomizer","")," ",""),"'","")," ",""),"-","")</f>
        <v/>
      </c>
      <c r="BA89" t="str">
        <f t="shared" ref="BA89" ca="1" si="3160">SUBSTITUTE(SUBSTITUTE(SUBSTITUTE(SUBSTITUTE(SUBSTITUTE(LOWER(IF(LEFT(BA88,3)="Box","",TRIM(BA88))),"randomizer","")," ",""),"'","")," ",""),"-","")</f>
        <v/>
      </c>
      <c r="BB89" t="str">
        <f t="shared" ref="BB89" ca="1" si="3161">SUBSTITUTE(SUBSTITUTE(SUBSTITUTE(SUBSTITUTE(SUBSTITUTE(LOWER(IF(LEFT(BB88,3)="Box","",TRIM(BB88))),"randomizer","")," ",""),"'","")," ",""),"-","")</f>
        <v/>
      </c>
      <c r="BC89" t="str">
        <f t="shared" ref="BC89" ca="1" si="3162">SUBSTITUTE(SUBSTITUTE(SUBSTITUTE(SUBSTITUTE(SUBSTITUTE(LOWER(IF(LEFT(BC88,3)="Box","",TRIM(BC88))),"randomizer","")," ",""),"'","")," ",""),"-","")</f>
        <v/>
      </c>
      <c r="BD89" t="str">
        <f t="shared" ref="BD89" ca="1" si="3163">SUBSTITUTE(SUBSTITUTE(SUBSTITUTE(SUBSTITUTE(SUBSTITUTE(LOWER(IF(LEFT(BD88,3)="Box","",TRIM(BD88))),"randomizer","")," ",""),"'","")," ",""),"-","")</f>
        <v/>
      </c>
      <c r="BE89" t="str">
        <f t="shared" ref="BE89" ca="1" si="3164">SUBSTITUTE(SUBSTITUTE(SUBSTITUTE(SUBSTITUTE(SUBSTITUTE(LOWER(IF(LEFT(BE88,3)="Box","",TRIM(BE88))),"randomizer","")," ",""),"'","")," ",""),"-","")</f>
        <v/>
      </c>
      <c r="BF89" t="str">
        <f t="shared" ref="BF89" ca="1" si="3165">SUBSTITUTE(SUBSTITUTE(SUBSTITUTE(SUBSTITUTE(SUBSTITUTE(LOWER(IF(LEFT(BF88,3)="Box","",TRIM(BF88))),"randomizer","")," ",""),"'","")," ",""),"-","")</f>
        <v/>
      </c>
      <c r="BG89" t="str">
        <f t="shared" ref="BG89" ca="1" si="3166">SUBSTITUTE(SUBSTITUTE(SUBSTITUTE(SUBSTITUTE(SUBSTITUTE(LOWER(IF(LEFT(BG88,3)="Box","",TRIM(BG88))),"randomizer","")," ",""),"'","")," ",""),"-","")</f>
        <v/>
      </c>
      <c r="BH89" t="str">
        <f t="shared" ref="BH89" ca="1" si="3167">SUBSTITUTE(SUBSTITUTE(SUBSTITUTE(SUBSTITUTE(SUBSTITUTE(LOWER(IF(LEFT(BH88,3)="Box","",TRIM(BH88))),"randomizer","")," ",""),"'","")," ",""),"-","")</f>
        <v/>
      </c>
      <c r="BI89" t="str">
        <f t="shared" ref="BI89" ca="1" si="3168">SUBSTITUTE(SUBSTITUTE(SUBSTITUTE(SUBSTITUTE(SUBSTITUTE(LOWER(IF(LEFT(BI88,3)="Box","",TRIM(BI88))),"randomizer","")," ",""),"'","")," ",""),"-","")</f>
        <v/>
      </c>
      <c r="BJ89" t="str">
        <f t="shared" ref="BJ89" ca="1" si="3169">SUBSTITUTE(SUBSTITUTE(SUBSTITUTE(SUBSTITUTE(SUBSTITUTE(LOWER(IF(LEFT(BJ88,3)="Box","",TRIM(BJ88))),"randomizer","")," ",""),"'","")," ",""),"-","")</f>
        <v/>
      </c>
      <c r="BK89" t="str">
        <f t="shared" ref="BK89" ca="1" si="3170">SUBSTITUTE(SUBSTITUTE(SUBSTITUTE(SUBSTITUTE(SUBSTITUTE(LOWER(IF(LEFT(BK88,3)="Box","",TRIM(BK88))),"randomizer","")," ",""),"'","")," ",""),"-","")</f>
        <v/>
      </c>
      <c r="BL89" t="str">
        <f t="shared" ref="BL89" ca="1" si="3171">SUBSTITUTE(SUBSTITUTE(SUBSTITUTE(SUBSTITUTE(SUBSTITUTE(LOWER(IF(LEFT(BL88,3)="Box","",TRIM(BL88))),"randomizer","")," ",""),"'","")," ",""),"-","")</f>
        <v/>
      </c>
      <c r="BM89" t="str">
        <f t="shared" ref="BM89" ca="1" si="3172">SUBSTITUTE(SUBSTITUTE(SUBSTITUTE(SUBSTITUTE(SUBSTITUTE(LOWER(IF(LEFT(BM88,3)="Box","",TRIM(BM88))),"randomizer","")," ",""),"'","")," ",""),"-","")</f>
        <v/>
      </c>
      <c r="BN89" t="str">
        <f t="shared" ref="BN89" ca="1" si="3173">SUBSTITUTE(SUBSTITUTE(SUBSTITUTE(SUBSTITUTE(SUBSTITUTE(LOWER(IF(LEFT(BN88,3)="Box","",TRIM(BN88))),"randomizer","")," ",""),"'","")," ",""),"-","")</f>
        <v/>
      </c>
      <c r="BO89" t="str">
        <f t="shared" ref="BO89" ca="1" si="3174">SUBSTITUTE(SUBSTITUTE(SUBSTITUTE(SUBSTITUTE(SUBSTITUTE(LOWER(IF(LEFT(BO88,3)="Box","",TRIM(BO88))),"randomizer","")," ",""),"'","")," ",""),"-","")</f>
        <v/>
      </c>
      <c r="BP89" t="str">
        <f t="shared" ref="BP89" ca="1" si="3175">SUBSTITUTE(SUBSTITUTE(SUBSTITUTE(SUBSTITUTE(SUBSTITUTE(LOWER(IF(LEFT(BP88,3)="Box","",TRIM(BP88))),"randomizer","")," ",""),"'","")," ",""),"-","")</f>
        <v/>
      </c>
      <c r="BQ89" t="str">
        <f t="shared" ref="BQ89" ca="1" si="3176">SUBSTITUTE(SUBSTITUTE(SUBSTITUTE(SUBSTITUTE(SUBSTITUTE(LOWER(IF(LEFT(BQ88,3)="Box","",TRIM(BQ88))),"randomizer","")," ",""),"'","")," ",""),"-","")</f>
        <v/>
      </c>
      <c r="BR89" t="str">
        <f t="shared" ref="BR89" ca="1" si="3177">SUBSTITUTE(SUBSTITUTE(SUBSTITUTE(SUBSTITUTE(SUBSTITUTE(LOWER(IF(LEFT(BR88,3)="Box","",TRIM(BR88))),"randomizer","")," ",""),"'","")," ",""),"-","")</f>
        <v/>
      </c>
      <c r="BS89" t="str">
        <f t="shared" ref="BS89" ca="1" si="3178">SUBSTITUTE(SUBSTITUTE(SUBSTITUTE(SUBSTITUTE(SUBSTITUTE(LOWER(IF(LEFT(BS88,3)="Box","",TRIM(BS88))),"randomizer","")," ",""),"'","")," ",""),"-","")</f>
        <v/>
      </c>
      <c r="BT89" t="str">
        <f t="shared" ref="BT89" ca="1" si="3179">SUBSTITUTE(SUBSTITUTE(SUBSTITUTE(SUBSTITUTE(SUBSTITUTE(LOWER(IF(LEFT(BT88,3)="Box","",TRIM(BT88))),"randomizer","")," ",""),"'","")," ",""),"-","")</f>
        <v/>
      </c>
      <c r="BU89" t="str">
        <f t="shared" ref="BU89" ca="1" si="3180">SUBSTITUTE(SUBSTITUTE(SUBSTITUTE(SUBSTITUTE(SUBSTITUTE(LOWER(IF(LEFT(BU88,3)="Box","",TRIM(BU88))),"randomizer","")," ",""),"'","")," ",""),"-","")</f>
        <v/>
      </c>
      <c r="BV89" t="str">
        <f t="shared" ref="BV89" ca="1" si="3181">SUBSTITUTE(SUBSTITUTE(SUBSTITUTE(SUBSTITUTE(SUBSTITUTE(LOWER(IF(LEFT(BV88,3)="Box","",TRIM(BV88))),"randomizer","")," ",""),"'","")," ",""),"-","")</f>
        <v/>
      </c>
      <c r="BW89" t="str">
        <f t="shared" ref="BW89" ca="1" si="3182">SUBSTITUTE(SUBSTITUTE(SUBSTITUTE(SUBSTITUTE(SUBSTITUTE(LOWER(IF(LEFT(BW88,3)="Box","",TRIM(BW88))),"randomizer","")," ",""),"'","")," ",""),"-","")</f>
        <v/>
      </c>
      <c r="BX89" t="str">
        <f t="shared" ref="BX89" ca="1" si="3183">SUBSTITUTE(SUBSTITUTE(SUBSTITUTE(SUBSTITUTE(SUBSTITUTE(LOWER(IF(LEFT(BX88,3)="Box","",TRIM(BX88))),"randomizer","")," ",""),"'","")," ",""),"-","")</f>
        <v/>
      </c>
      <c r="BY89" t="str">
        <f t="shared" ref="BY89" ca="1" si="3184">SUBSTITUTE(SUBSTITUTE(SUBSTITUTE(SUBSTITUTE(SUBSTITUTE(LOWER(IF(LEFT(BY88,3)="Box","",TRIM(BY88))),"randomizer","")," ",""),"'","")," ",""),"-","")</f>
        <v/>
      </c>
      <c r="BZ89" t="str">
        <f t="shared" ref="BZ89" ca="1" si="3185">SUBSTITUTE(SUBSTITUTE(SUBSTITUTE(SUBSTITUTE(SUBSTITUTE(LOWER(IF(LEFT(BZ88,3)="Box","",TRIM(BZ88))),"randomizer","")," ",""),"'","")," ",""),"-","")</f>
        <v/>
      </c>
    </row>
    <row r="90" spans="3:78" x14ac:dyDescent="0.25">
      <c r="C90">
        <f t="shared" si="2297"/>
        <v>1</v>
      </c>
      <c r="E90" t="str">
        <f ca="1">OFFSET($G$179,SUM(C$2:C90)-1,0)</f>
        <v>Lorraine Schleter</v>
      </c>
      <c r="F90" t="str">
        <f ca="1">IF(OFFSET($G$179,SUM($C$2:$C90)-1,COLUMNS($E90:F90)+1)=0,"",OFFSET($G$179,SUM($C$2:$C90)-1,COLUMNS($E90:F90)+1))</f>
        <v>Diplomat</v>
      </c>
      <c r="G90" t="str">
        <f ca="1">IF(OFFSET($G$179,SUM($C$2:$C90)-1,COLUMNS($E90:G90)+1)=0,"",OFFSET($G$179,SUM($C$2:$C90)-1,COLUMNS($E90:G90)+1))</f>
        <v xml:space="preserve"> Followers</v>
      </c>
      <c r="H90" t="str">
        <f ca="1">IF(OFFSET($G$179,SUM($C$2:$C90)-1,COLUMNS($E90:H90)+1)=0,"",OFFSET($G$179,SUM($C$2:$C90)-1,COLUMNS($E90:H90)+1))</f>
        <v xml:space="preserve"> Trader</v>
      </c>
      <c r="I90" t="str">
        <f ca="1">IF(OFFSET($G$179,SUM($C$2:$C90)-1,COLUMNS($E90:I90)+1)=0,"",OFFSET($G$179,SUM($C$2:$C90)-1,COLUMNS($E90:I90)+1))</f>
        <v xml:space="preserve"> Market Square</v>
      </c>
      <c r="J90" t="str">
        <f ca="1">IF(OFFSET($G$179,SUM($C$2:$C90)-1,COLUMNS($E90:J90)+1)=0,"",OFFSET($G$179,SUM($C$2:$C90)-1,COLUMNS($E90:J90)+1))</f>
        <v xml:space="preserve"> Dame Anna</v>
      </c>
      <c r="K90" t="str">
        <f ca="1">IF(OFFSET($G$179,SUM($C$2:$C90)-1,COLUMNS($E90:K90)+1)=0,"",OFFSET($G$179,SUM($C$2:$C90)-1,COLUMNS($E90:K90)+1))</f>
        <v xml:space="preserve"> Stonemason</v>
      </c>
      <c r="L90" t="str">
        <f ca="1">IF(OFFSET($G$179,SUM($C$2:$C90)-1,COLUMNS($E90:L90)+1)=0,"",OFFSET($G$179,SUM($C$2:$C90)-1,COLUMNS($E90:L90)+1))</f>
        <v xml:space="preserve"> Doctor</v>
      </c>
      <c r="M90" t="str">
        <f ca="1">IF(OFFSET($G$179,SUM($C$2:$C90)-1,COLUMNS($E90:M90)+1)=0,"",OFFSET($G$179,SUM($C$2:$C90)-1,COLUMNS($E90:M90)+1))</f>
        <v/>
      </c>
      <c r="N90" t="str">
        <f ca="1">IF(OFFSET($G$179,SUM($C$2:$C90)-1,COLUMNS($E90:N90)+1)=0,"",OFFSET($G$179,SUM($C$2:$C90)-1,COLUMNS($E90:N90)+1))</f>
        <v/>
      </c>
      <c r="O90" t="str">
        <f ca="1">IF(OFFSET($G$179,SUM($C$2:$C90)-1,COLUMNS($E90:O90)+1)=0,"",OFFSET($G$179,SUM($C$2:$C90)-1,COLUMNS($E90:O90)+1))</f>
        <v/>
      </c>
      <c r="P90" t="str">
        <f ca="1">IF(OFFSET($G$179,SUM($C$2:$C90)-1,COLUMNS($E90:P90)+1)=0,"",OFFSET($G$179,SUM($C$2:$C90)-1,COLUMNS($E90:P90)+1))</f>
        <v/>
      </c>
      <c r="Q90" t="str">
        <f ca="1">IF(OFFSET($G$179,SUM($C$2:$C90)-1,COLUMNS($E90:Q90)+1)=0,"",OFFSET($G$179,SUM($C$2:$C90)-1,COLUMNS($E90:Q90)+1))</f>
        <v/>
      </c>
      <c r="R90" t="str">
        <f ca="1">IF(OFFSET($G$179,SUM($C$2:$C90)-1,COLUMNS($E90:R90)+1)=0,"",OFFSET($G$179,SUM($C$2:$C90)-1,COLUMNS($E90:R90)+1))</f>
        <v/>
      </c>
      <c r="S90" t="str">
        <f ca="1">IF(OFFSET($G$179,SUM($C$2:$C90)-1,COLUMNS($E90:S90)+1)=0,"",OFFSET($G$179,SUM($C$2:$C90)-1,COLUMNS($E90:S90)+1))</f>
        <v/>
      </c>
      <c r="T90" t="str">
        <f ca="1">IF(OFFSET($G$179,SUM($C$2:$C90)-1,COLUMNS($E90:T90)+1)=0,"",OFFSET($G$179,SUM($C$2:$C90)-1,COLUMNS($E90:T90)+1))</f>
        <v/>
      </c>
      <c r="U90" t="str">
        <f ca="1">IF(OFFSET($G$179,SUM($C$2:$C90)-1,COLUMNS($E90:U90)+1)=0,"",OFFSET($G$179,SUM($C$2:$C90)-1,COLUMNS($E90:U90)+1))</f>
        <v/>
      </c>
      <c r="V90" t="str">
        <f ca="1">IF(OFFSET($G$179,SUM($C$2:$C90)-1,COLUMNS($E90:V90)+1)=0,"",OFFSET($G$179,SUM($C$2:$C90)-1,COLUMNS($E90:V90)+1))</f>
        <v/>
      </c>
      <c r="W90" t="str">
        <f ca="1">IF(OFFSET($G$179,SUM($C$2:$C90)-1,COLUMNS($E90:W90)+1)=0,"",OFFSET($G$179,SUM($C$2:$C90)-1,COLUMNS($E90:W90)+1))</f>
        <v/>
      </c>
      <c r="X90" t="str">
        <f ca="1">IF(OFFSET($G$179,SUM($C$2:$C90)-1,COLUMNS($E90:X90)+1)=0,"",OFFSET($G$179,SUM($C$2:$C90)-1,COLUMNS($E90:X90)+1))</f>
        <v/>
      </c>
      <c r="Y90" t="str">
        <f ca="1">IF(OFFSET($G$179,SUM($C$2:$C90)-1,COLUMNS($E90:Y90)+1)=0,"",OFFSET($G$179,SUM($C$2:$C90)-1,COLUMNS($E90:Y90)+1))</f>
        <v/>
      </c>
      <c r="Z90" t="str">
        <f ca="1">IF(OFFSET($G$179,SUM($C$2:$C90)-1,COLUMNS($E90:Z90)+1)=0,"",OFFSET($G$179,SUM($C$2:$C90)-1,COLUMNS($E90:Z90)+1))</f>
        <v/>
      </c>
      <c r="AA90" t="str">
        <f ca="1">IF(OFFSET($G$179,SUM($C$2:$C90)-1,COLUMNS($E90:AA90)+1)=0,"",OFFSET($G$179,SUM($C$2:$C90)-1,COLUMNS($E90:AA90)+1))</f>
        <v/>
      </c>
      <c r="AB90" t="str">
        <f ca="1">IF(OFFSET($G$179,SUM($C$2:$C90)-1,COLUMNS($E90:AB90)+1)=0,"",OFFSET($G$179,SUM($C$2:$C90)-1,COLUMNS($E90:AB90)+1))</f>
        <v/>
      </c>
      <c r="AC90" t="str">
        <f ca="1">IF(OFFSET($G$179,SUM($C$2:$C90)-1,COLUMNS($E90:AC90)+1)=0,"",OFFSET($G$179,SUM($C$2:$C90)-1,COLUMNS($E90:AC90)+1))</f>
        <v/>
      </c>
      <c r="AD90" t="str">
        <f ca="1">IF(OFFSET($G$179,SUM($C$2:$C90)-1,COLUMNS($E90:AD90)+1)=0,"",OFFSET($G$179,SUM($C$2:$C90)-1,COLUMNS($E90:AD90)+1))</f>
        <v/>
      </c>
      <c r="AE90" t="str">
        <f ca="1">IF(OFFSET($G$179,SUM($C$2:$C90)-1,COLUMNS($E90:AE90)+1)=0,"",OFFSET($G$179,SUM($C$2:$C90)-1,COLUMNS($E90:AE90)+1))</f>
        <v/>
      </c>
      <c r="AF90" t="str">
        <f ca="1">IF(OFFSET($G$179,SUM($C$2:$C90)-1,COLUMNS($E90:AF90)+1)=0,"",OFFSET($G$179,SUM($C$2:$C90)-1,COLUMNS($E90:AF90)+1))</f>
        <v/>
      </c>
      <c r="AG90" t="str">
        <f ca="1">IF(OFFSET($G$179,SUM($C$2:$C90)-1,COLUMNS($E90:AG90)+1)=0,"",OFFSET($G$179,SUM($C$2:$C90)-1,COLUMNS($E90:AG90)+1))</f>
        <v/>
      </c>
      <c r="AH90" t="str">
        <f ca="1">IF(OFFSET($G$179,SUM($C$2:$C90)-1,COLUMNS($E90:AH90)+1)=0,"",OFFSET($G$179,SUM($C$2:$C90)-1,COLUMNS($E90:AH90)+1))</f>
        <v/>
      </c>
      <c r="AI90" t="str">
        <f ca="1">IF(OFFSET($G$179,SUM($C$2:$C90)-1,COLUMNS($E90:AI90)+1)=0,"",OFFSET($G$179,SUM($C$2:$C90)-1,COLUMNS($E90:AI90)+1))</f>
        <v/>
      </c>
      <c r="AJ90" t="str">
        <f ca="1">IF(OFFSET($G$179,SUM($C$2:$C90)-1,COLUMNS($E90:AJ90)+1)=0,"",OFFSET($G$179,SUM($C$2:$C90)-1,COLUMNS($E90:AJ90)+1))</f>
        <v/>
      </c>
      <c r="AK90" t="str">
        <f ca="1">IF(OFFSET($G$179,SUM($C$2:$C90)-1,COLUMNS($E90:AK90)+1)=0,"",OFFSET($G$179,SUM($C$2:$C90)-1,COLUMNS($E90:AK90)+1))</f>
        <v/>
      </c>
      <c r="AL90" t="str">
        <f ca="1">IF(OFFSET($G$179,SUM($C$2:$C90)-1,COLUMNS($E90:AL90)+1)=0,"",OFFSET($G$179,SUM($C$2:$C90)-1,COLUMNS($E90:AL90)+1))</f>
        <v/>
      </c>
      <c r="AM90" t="str">
        <f ca="1">IF(OFFSET($G$179,SUM($C$2:$C90)-1,COLUMNS($E90:AM90)+1)=0,"",OFFSET($G$179,SUM($C$2:$C90)-1,COLUMNS($E90:AM90)+1))</f>
        <v/>
      </c>
      <c r="AN90" t="str">
        <f ca="1">IF(OFFSET($G$179,SUM($C$2:$C90)-1,COLUMNS($E90:AN90)+1)=0,"",OFFSET($G$179,SUM($C$2:$C90)-1,COLUMNS($E90:AN90)+1))</f>
        <v/>
      </c>
      <c r="AO90" t="str">
        <f ca="1">IF(OFFSET($G$179,SUM($C$2:$C90)-1,COLUMNS($E90:AO90)+1)=0,"",OFFSET($G$179,SUM($C$2:$C90)-1,COLUMNS($E90:AO90)+1))</f>
        <v/>
      </c>
      <c r="AP90" t="str">
        <f ca="1">IF(OFFSET($G$179,SUM($C$2:$C90)-1,COLUMNS($E90:AP90)+1)=0,"",OFFSET($G$179,SUM($C$2:$C90)-1,COLUMNS($E90:AP90)+1))</f>
        <v/>
      </c>
      <c r="AQ90" t="str">
        <f ca="1">IF(OFFSET($G$179,SUM($C$2:$C90)-1,COLUMNS($E90:AQ90)+1)=0,"",OFFSET($G$179,SUM($C$2:$C90)-1,COLUMNS($E90:AQ90)+1))</f>
        <v/>
      </c>
      <c r="AR90" t="str">
        <f ca="1">IF(OFFSET($G$179,SUM($C$2:$C90)-1,COLUMNS($E90:AR90)+1)=0,"",OFFSET($G$179,SUM($C$2:$C90)-1,COLUMNS($E90:AR90)+1))</f>
        <v/>
      </c>
      <c r="AS90" t="str">
        <f ca="1">IF(OFFSET($G$179,SUM($C$2:$C90)-1,COLUMNS($E90:AS90)+1)=0,"",OFFSET($G$179,SUM($C$2:$C90)-1,COLUMNS($E90:AS90)+1))</f>
        <v/>
      </c>
      <c r="AT90" t="str">
        <f ca="1">IF(OFFSET($G$179,SUM($C$2:$C90)-1,COLUMNS($E90:AT90)+1)=0,"",OFFSET($G$179,SUM($C$2:$C90)-1,COLUMNS($E90:AT90)+1))</f>
        <v/>
      </c>
      <c r="AU90" t="str">
        <f ca="1">IF(OFFSET($G$179,SUM($C$2:$C90)-1,COLUMNS($E90:AU90)+1)=0,"",OFFSET($G$179,SUM($C$2:$C90)-1,COLUMNS($E90:AU90)+1))</f>
        <v/>
      </c>
      <c r="AV90" t="str">
        <f ca="1">IF(OFFSET($G$179,SUM($C$2:$C90)-1,COLUMNS($E90:AV90)+1)=0,"",OFFSET($G$179,SUM($C$2:$C90)-1,COLUMNS($E90:AV90)+1))</f>
        <v/>
      </c>
      <c r="AW90" t="str">
        <f ca="1">IF(OFFSET($G$179,SUM($C$2:$C90)-1,COLUMNS($E90:AW90)+1)=0,"",OFFSET($G$179,SUM($C$2:$C90)-1,COLUMNS($E90:AW90)+1))</f>
        <v/>
      </c>
      <c r="AX90" t="str">
        <f ca="1">IF(OFFSET($G$179,SUM($C$2:$C90)-1,COLUMNS($E90:AX90)+1)=0,"",OFFSET($G$179,SUM($C$2:$C90)-1,COLUMNS($E90:AX90)+1))</f>
        <v/>
      </c>
      <c r="AY90" t="str">
        <f ca="1">IF(OFFSET($G$179,SUM($C$2:$C90)-1,COLUMNS($E90:AY90)+1)=0,"",OFFSET($G$179,SUM($C$2:$C90)-1,COLUMNS($E90:AY90)+1))</f>
        <v/>
      </c>
      <c r="AZ90" t="str">
        <f ca="1">IF(OFFSET($G$179,SUM($C$2:$C90)-1,COLUMNS($E90:AZ90)+1)=0,"",OFFSET($G$179,SUM($C$2:$C90)-1,COLUMNS($E90:AZ90)+1))</f>
        <v/>
      </c>
      <c r="BA90" t="str">
        <f ca="1">IF(OFFSET($G$179,SUM($C$2:$C90)-1,COLUMNS($E90:BA90)+1)=0,"",OFFSET($G$179,SUM($C$2:$C90)-1,COLUMNS($E90:BA90)+1))</f>
        <v/>
      </c>
      <c r="BB90" t="str">
        <f ca="1">IF(OFFSET($G$179,SUM($C$2:$C90)-1,COLUMNS($E90:BB90)+1)=0,"",OFFSET($G$179,SUM($C$2:$C90)-1,COLUMNS($E90:BB90)+1))</f>
        <v/>
      </c>
      <c r="BC90" t="str">
        <f ca="1">IF(OFFSET($G$179,SUM($C$2:$C90)-1,COLUMNS($E90:BC90)+1)=0,"",OFFSET($G$179,SUM($C$2:$C90)-1,COLUMNS($E90:BC90)+1))</f>
        <v/>
      </c>
      <c r="BD90" t="str">
        <f ca="1">IF(OFFSET($G$179,SUM($C$2:$C90)-1,COLUMNS($E90:BD90)+1)=0,"",OFFSET($G$179,SUM($C$2:$C90)-1,COLUMNS($E90:BD90)+1))</f>
        <v/>
      </c>
      <c r="BE90" t="str">
        <f ca="1">IF(OFFSET($G$179,SUM($C$2:$C90)-1,COLUMNS($E90:BE90)+1)=0,"",OFFSET($G$179,SUM($C$2:$C90)-1,COLUMNS($E90:BE90)+1))</f>
        <v/>
      </c>
      <c r="BF90" t="str">
        <f ca="1">IF(OFFSET($G$179,SUM($C$2:$C90)-1,COLUMNS($E90:BF90)+1)=0,"",OFFSET($G$179,SUM($C$2:$C90)-1,COLUMNS($E90:BF90)+1))</f>
        <v/>
      </c>
      <c r="BG90" t="str">
        <f ca="1">IF(OFFSET($G$179,SUM($C$2:$C90)-1,COLUMNS($E90:BG90)+1)=0,"",OFFSET($G$179,SUM($C$2:$C90)-1,COLUMNS($E90:BG90)+1))</f>
        <v/>
      </c>
      <c r="BH90" t="str">
        <f ca="1">IF(OFFSET($G$179,SUM($C$2:$C90)-1,COLUMNS($E90:BH90)+1)=0,"",OFFSET($G$179,SUM($C$2:$C90)-1,COLUMNS($E90:BH90)+1))</f>
        <v/>
      </c>
      <c r="BI90" t="str">
        <f ca="1">IF(OFFSET($G$179,SUM($C$2:$C90)-1,COLUMNS($E90:BI90)+1)=0,"",OFFSET($G$179,SUM($C$2:$C90)-1,COLUMNS($E90:BI90)+1))</f>
        <v/>
      </c>
      <c r="BJ90" t="str">
        <f ca="1">IF(OFFSET($G$179,SUM($C$2:$C90)-1,COLUMNS($E90:BJ90)+1)=0,"",OFFSET($G$179,SUM($C$2:$C90)-1,COLUMNS($E90:BJ90)+1))</f>
        <v/>
      </c>
      <c r="BK90" t="str">
        <f ca="1">IF(OFFSET($G$179,SUM($C$2:$C90)-1,COLUMNS($E90:BK90)+1)=0,"",OFFSET($G$179,SUM($C$2:$C90)-1,COLUMNS($E90:BK90)+1))</f>
        <v/>
      </c>
      <c r="BL90" t="str">
        <f ca="1">IF(OFFSET($G$179,SUM($C$2:$C90)-1,COLUMNS($E90:BL90)+1)=0,"",OFFSET($G$179,SUM($C$2:$C90)-1,COLUMNS($E90:BL90)+1))</f>
        <v/>
      </c>
      <c r="BM90" t="str">
        <f ca="1">IF(OFFSET($G$179,SUM($C$2:$C90)-1,COLUMNS($E90:BM90)+1)=0,"",OFFSET($G$179,SUM($C$2:$C90)-1,COLUMNS($E90:BM90)+1))</f>
        <v/>
      </c>
      <c r="BN90" t="str">
        <f ca="1">IF(OFFSET($G$179,SUM($C$2:$C90)-1,COLUMNS($E90:BN90)+1)=0,"",OFFSET($G$179,SUM($C$2:$C90)-1,COLUMNS($E90:BN90)+1))</f>
        <v/>
      </c>
      <c r="BO90" t="str">
        <f ca="1">IF(OFFSET($G$179,SUM($C$2:$C90)-1,COLUMNS($E90:BO90)+1)=0,"",OFFSET($G$179,SUM($C$2:$C90)-1,COLUMNS($E90:BO90)+1))</f>
        <v/>
      </c>
      <c r="BP90" t="str">
        <f ca="1">IF(OFFSET($G$179,SUM($C$2:$C90)-1,COLUMNS($E90:BP90)+1)=0,"",OFFSET($G$179,SUM($C$2:$C90)-1,COLUMNS($E90:BP90)+1))</f>
        <v/>
      </c>
      <c r="BQ90" t="str">
        <f ca="1">IF(OFFSET($G$179,SUM($C$2:$C90)-1,COLUMNS($E90:BQ90)+1)=0,"",OFFSET($G$179,SUM($C$2:$C90)-1,COLUMNS($E90:BQ90)+1))</f>
        <v/>
      </c>
      <c r="BR90" t="str">
        <f ca="1">IF(OFFSET($G$179,SUM($C$2:$C90)-1,COLUMNS($E90:BR90)+1)=0,"",OFFSET($G$179,SUM($C$2:$C90)-1,COLUMNS($E90:BR90)+1))</f>
        <v/>
      </c>
      <c r="BS90" t="str">
        <f ca="1">IF(OFFSET($G$179,SUM($C$2:$C90)-1,COLUMNS($E90:BS90)+1)=0,"",OFFSET($G$179,SUM($C$2:$C90)-1,COLUMNS($E90:BS90)+1))</f>
        <v/>
      </c>
      <c r="BT90" t="str">
        <f ca="1">IF(OFFSET($G$179,SUM($C$2:$C90)-1,COLUMNS($E90:BT90)+1)=0,"",OFFSET($G$179,SUM($C$2:$C90)-1,COLUMNS($E90:BT90)+1))</f>
        <v/>
      </c>
      <c r="BU90" t="str">
        <f ca="1">IF(OFFSET($G$179,SUM($C$2:$C90)-1,COLUMNS($E90:BU90)+1)=0,"",OFFSET($G$179,SUM($C$2:$C90)-1,COLUMNS($E90:BU90)+1))</f>
        <v/>
      </c>
      <c r="BV90" t="str">
        <f ca="1">IF(OFFSET($G$179,SUM($C$2:$C90)-1,COLUMNS($E90:BV90)+1)=0,"",OFFSET($G$179,SUM($C$2:$C90)-1,COLUMNS($E90:BV90)+1))</f>
        <v/>
      </c>
      <c r="BW90" t="str">
        <f ca="1">IF(OFFSET($G$179,SUM($C$2:$C90)-1,COLUMNS($E90:BW90)+1)=0,"",OFFSET($G$179,SUM($C$2:$C90)-1,COLUMNS($E90:BW90)+1))</f>
        <v/>
      </c>
      <c r="BX90" t="str">
        <f ca="1">IF(OFFSET($G$179,SUM($C$2:$C90)-1,COLUMNS($E90:BX90)+1)=0,"",OFFSET($G$179,SUM($C$2:$C90)-1,COLUMNS($E90:BX90)+1))</f>
        <v/>
      </c>
      <c r="BY90" t="str">
        <f ca="1">IF(OFFSET($G$179,SUM($C$2:$C90)-1,COLUMNS($E90:BY90)+1)=0,"",OFFSET($G$179,SUM($C$2:$C90)-1,COLUMNS($E90:BY90)+1))</f>
        <v/>
      </c>
      <c r="BZ90" t="str">
        <f ca="1">IF(OFFSET($G$179,SUM($C$2:$C90)-1,COLUMNS($E90:BZ90)+1)=0,"",OFFSET($G$179,SUM($C$2:$C90)-1,COLUMNS($E90:BZ90)+1))</f>
        <v/>
      </c>
    </row>
    <row r="91" spans="3:78" x14ac:dyDescent="0.25">
      <c r="C91">
        <f t="shared" si="0"/>
        <v>0</v>
      </c>
      <c r="E91" t="str">
        <f t="shared" ref="E91" ca="1" si="3186">E90</f>
        <v>Lorraine Schleter</v>
      </c>
      <c r="F91" t="str">
        <f t="shared" ref="F91" ca="1" si="3187">SUBSTITUTE(SUBSTITUTE(SUBSTITUTE(SUBSTITUTE(SUBSTITUTE(LOWER(IF(LEFT(F90,3)="Box","",TRIM(F90))),"randomizer","")," ",""),"'","")," ",""),"-","")</f>
        <v>diplomat</v>
      </c>
      <c r="G91" t="str">
        <f t="shared" ref="G91" ca="1" si="3188">SUBSTITUTE(SUBSTITUTE(SUBSTITUTE(SUBSTITUTE(SUBSTITUTE(LOWER(IF(LEFT(G90,3)="Box","",TRIM(G90))),"randomizer","")," ",""),"'","")," ",""),"-","")</f>
        <v>followers</v>
      </c>
      <c r="H91" t="str">
        <f t="shared" ref="H91" ca="1" si="3189">SUBSTITUTE(SUBSTITUTE(SUBSTITUTE(SUBSTITUTE(SUBSTITUTE(LOWER(IF(LEFT(H90,3)="Box","",TRIM(H90))),"randomizer","")," ",""),"'","")," ",""),"-","")</f>
        <v>trader</v>
      </c>
      <c r="I91" t="str">
        <f t="shared" ref="I91" ca="1" si="3190">SUBSTITUTE(SUBSTITUTE(SUBSTITUTE(SUBSTITUTE(SUBSTITUTE(LOWER(IF(LEFT(I90,3)="Box","",TRIM(I90))),"randomizer","")," ",""),"'","")," ",""),"-","")</f>
        <v>marketsquare</v>
      </c>
      <c r="J91" t="str">
        <f t="shared" ref="J91" ca="1" si="3191">SUBSTITUTE(SUBSTITUTE(SUBSTITUTE(SUBSTITUTE(SUBSTITUTE(LOWER(IF(LEFT(J90,3)="Box","",TRIM(J90))),"randomizer","")," ",""),"'","")," ",""),"-","")</f>
        <v>dameanna</v>
      </c>
      <c r="K91" t="str">
        <f t="shared" ref="K91" ca="1" si="3192">SUBSTITUTE(SUBSTITUTE(SUBSTITUTE(SUBSTITUTE(SUBSTITUTE(LOWER(IF(LEFT(K90,3)="Box","",TRIM(K90))),"randomizer","")," ",""),"'","")," ",""),"-","")</f>
        <v>stonemason</v>
      </c>
      <c r="L91" t="str">
        <f t="shared" ref="L91" ca="1" si="3193">SUBSTITUTE(SUBSTITUTE(SUBSTITUTE(SUBSTITUTE(SUBSTITUTE(LOWER(IF(LEFT(L90,3)="Box","",TRIM(L90))),"randomizer","")," ",""),"'","")," ",""),"-","")</f>
        <v>doctor</v>
      </c>
      <c r="M91" t="str">
        <f t="shared" ref="M91" ca="1" si="3194">SUBSTITUTE(SUBSTITUTE(SUBSTITUTE(SUBSTITUTE(SUBSTITUTE(LOWER(IF(LEFT(M90,3)="Box","",TRIM(M90))),"randomizer","")," ",""),"'","")," ",""),"-","")</f>
        <v/>
      </c>
      <c r="N91" t="str">
        <f t="shared" ref="N91" ca="1" si="3195">SUBSTITUTE(SUBSTITUTE(SUBSTITUTE(SUBSTITUTE(SUBSTITUTE(LOWER(IF(LEFT(N90,3)="Box","",TRIM(N90))),"randomizer","")," ",""),"'","")," ",""),"-","")</f>
        <v/>
      </c>
      <c r="O91" t="str">
        <f t="shared" ref="O91" ca="1" si="3196">SUBSTITUTE(SUBSTITUTE(SUBSTITUTE(SUBSTITUTE(SUBSTITUTE(LOWER(IF(LEFT(O90,3)="Box","",TRIM(O90))),"randomizer","")," ",""),"'","")," ",""),"-","")</f>
        <v/>
      </c>
      <c r="P91" t="str">
        <f t="shared" ref="P91" ca="1" si="3197">SUBSTITUTE(SUBSTITUTE(SUBSTITUTE(SUBSTITUTE(SUBSTITUTE(LOWER(IF(LEFT(P90,3)="Box","",TRIM(P90))),"randomizer","")," ",""),"'","")," ",""),"-","")</f>
        <v/>
      </c>
      <c r="Q91" t="str">
        <f t="shared" ref="Q91" ca="1" si="3198">SUBSTITUTE(SUBSTITUTE(SUBSTITUTE(SUBSTITUTE(SUBSTITUTE(LOWER(IF(LEFT(Q90,3)="Box","",TRIM(Q90))),"randomizer","")," ",""),"'","")," ",""),"-","")</f>
        <v/>
      </c>
      <c r="R91" t="str">
        <f t="shared" ref="R91" ca="1" si="3199">SUBSTITUTE(SUBSTITUTE(SUBSTITUTE(SUBSTITUTE(SUBSTITUTE(LOWER(IF(LEFT(R90,3)="Box","",TRIM(R90))),"randomizer","")," ",""),"'","")," ",""),"-","")</f>
        <v/>
      </c>
      <c r="S91" t="str">
        <f t="shared" ref="S91" ca="1" si="3200">SUBSTITUTE(SUBSTITUTE(SUBSTITUTE(SUBSTITUTE(SUBSTITUTE(LOWER(IF(LEFT(S90,3)="Box","",TRIM(S90))),"randomizer","")," ",""),"'","")," ",""),"-","")</f>
        <v/>
      </c>
      <c r="T91" t="str">
        <f t="shared" ref="T91" ca="1" si="3201">SUBSTITUTE(SUBSTITUTE(SUBSTITUTE(SUBSTITUTE(SUBSTITUTE(LOWER(IF(LEFT(T90,3)="Box","",TRIM(T90))),"randomizer","")," ",""),"'","")," ",""),"-","")</f>
        <v/>
      </c>
      <c r="U91" t="str">
        <f t="shared" ref="U91" ca="1" si="3202">SUBSTITUTE(SUBSTITUTE(SUBSTITUTE(SUBSTITUTE(SUBSTITUTE(LOWER(IF(LEFT(U90,3)="Box","",TRIM(U90))),"randomizer","")," ",""),"'","")," ",""),"-","")</f>
        <v/>
      </c>
      <c r="V91" t="str">
        <f t="shared" ref="V91" ca="1" si="3203">SUBSTITUTE(SUBSTITUTE(SUBSTITUTE(SUBSTITUTE(SUBSTITUTE(LOWER(IF(LEFT(V90,3)="Box","",TRIM(V90))),"randomizer","")," ",""),"'","")," ",""),"-","")</f>
        <v/>
      </c>
      <c r="W91" t="str">
        <f t="shared" ref="W91" ca="1" si="3204">SUBSTITUTE(SUBSTITUTE(SUBSTITUTE(SUBSTITUTE(SUBSTITUTE(LOWER(IF(LEFT(W90,3)="Box","",TRIM(W90))),"randomizer","")," ",""),"'","")," ",""),"-","")</f>
        <v/>
      </c>
      <c r="X91" t="str">
        <f t="shared" ref="X91" ca="1" si="3205">SUBSTITUTE(SUBSTITUTE(SUBSTITUTE(SUBSTITUTE(SUBSTITUTE(LOWER(IF(LEFT(X90,3)="Box","",TRIM(X90))),"randomizer","")," ",""),"'","")," ",""),"-","")</f>
        <v/>
      </c>
      <c r="Y91" t="str">
        <f t="shared" ref="Y91" ca="1" si="3206">SUBSTITUTE(SUBSTITUTE(SUBSTITUTE(SUBSTITUTE(SUBSTITUTE(LOWER(IF(LEFT(Y90,3)="Box","",TRIM(Y90))),"randomizer","")," ",""),"'","")," ",""),"-","")</f>
        <v/>
      </c>
      <c r="Z91" t="str">
        <f t="shared" ref="Z91" ca="1" si="3207">SUBSTITUTE(SUBSTITUTE(SUBSTITUTE(SUBSTITUTE(SUBSTITUTE(LOWER(IF(LEFT(Z90,3)="Box","",TRIM(Z90))),"randomizer","")," ",""),"'","")," ",""),"-","")</f>
        <v/>
      </c>
      <c r="AA91" t="str">
        <f t="shared" ref="AA91" ca="1" si="3208">SUBSTITUTE(SUBSTITUTE(SUBSTITUTE(SUBSTITUTE(SUBSTITUTE(LOWER(IF(LEFT(AA90,3)="Box","",TRIM(AA90))),"randomizer","")," ",""),"'","")," ",""),"-","")</f>
        <v/>
      </c>
      <c r="AB91" t="str">
        <f t="shared" ref="AB91" ca="1" si="3209">SUBSTITUTE(SUBSTITUTE(SUBSTITUTE(SUBSTITUTE(SUBSTITUTE(LOWER(IF(LEFT(AB90,3)="Box","",TRIM(AB90))),"randomizer","")," ",""),"'","")," ",""),"-","")</f>
        <v/>
      </c>
      <c r="AC91" t="str">
        <f t="shared" ref="AC91" ca="1" si="3210">SUBSTITUTE(SUBSTITUTE(SUBSTITUTE(SUBSTITUTE(SUBSTITUTE(LOWER(IF(LEFT(AC90,3)="Box","",TRIM(AC90))),"randomizer","")," ",""),"'","")," ",""),"-","")</f>
        <v/>
      </c>
      <c r="AD91" t="str">
        <f t="shared" ref="AD91" ca="1" si="3211">SUBSTITUTE(SUBSTITUTE(SUBSTITUTE(SUBSTITUTE(SUBSTITUTE(LOWER(IF(LEFT(AD90,3)="Box","",TRIM(AD90))),"randomizer","")," ",""),"'","")," ",""),"-","")</f>
        <v/>
      </c>
      <c r="AE91" t="str">
        <f t="shared" ref="AE91" ca="1" si="3212">SUBSTITUTE(SUBSTITUTE(SUBSTITUTE(SUBSTITUTE(SUBSTITUTE(LOWER(IF(LEFT(AE90,3)="Box","",TRIM(AE90))),"randomizer","")," ",""),"'","")," ",""),"-","")</f>
        <v/>
      </c>
      <c r="AF91" t="str">
        <f t="shared" ref="AF91" ca="1" si="3213">SUBSTITUTE(SUBSTITUTE(SUBSTITUTE(SUBSTITUTE(SUBSTITUTE(LOWER(IF(LEFT(AF90,3)="Box","",TRIM(AF90))),"randomizer","")," ",""),"'","")," ",""),"-","")</f>
        <v/>
      </c>
      <c r="AG91" t="str">
        <f t="shared" ref="AG91" ca="1" si="3214">SUBSTITUTE(SUBSTITUTE(SUBSTITUTE(SUBSTITUTE(SUBSTITUTE(LOWER(IF(LEFT(AG90,3)="Box","",TRIM(AG90))),"randomizer","")," ",""),"'","")," ",""),"-","")</f>
        <v/>
      </c>
      <c r="AH91" t="str">
        <f t="shared" ref="AH91" ca="1" si="3215">SUBSTITUTE(SUBSTITUTE(SUBSTITUTE(SUBSTITUTE(SUBSTITUTE(LOWER(IF(LEFT(AH90,3)="Box","",TRIM(AH90))),"randomizer","")," ",""),"'","")," ",""),"-","")</f>
        <v/>
      </c>
      <c r="AI91" t="str">
        <f t="shared" ref="AI91" ca="1" si="3216">SUBSTITUTE(SUBSTITUTE(SUBSTITUTE(SUBSTITUTE(SUBSTITUTE(LOWER(IF(LEFT(AI90,3)="Box","",TRIM(AI90))),"randomizer","")," ",""),"'","")," ",""),"-","")</f>
        <v/>
      </c>
      <c r="AJ91" t="str">
        <f t="shared" ref="AJ91" ca="1" si="3217">SUBSTITUTE(SUBSTITUTE(SUBSTITUTE(SUBSTITUTE(SUBSTITUTE(LOWER(IF(LEFT(AJ90,3)="Box","",TRIM(AJ90))),"randomizer","")," ",""),"'","")," ",""),"-","")</f>
        <v/>
      </c>
      <c r="AK91" t="str">
        <f t="shared" ref="AK91" ca="1" si="3218">SUBSTITUTE(SUBSTITUTE(SUBSTITUTE(SUBSTITUTE(SUBSTITUTE(LOWER(IF(LEFT(AK90,3)="Box","",TRIM(AK90))),"randomizer","")," ",""),"'","")," ",""),"-","")</f>
        <v/>
      </c>
      <c r="AL91" t="str">
        <f t="shared" ref="AL91" ca="1" si="3219">SUBSTITUTE(SUBSTITUTE(SUBSTITUTE(SUBSTITUTE(SUBSTITUTE(LOWER(IF(LEFT(AL90,3)="Box","",TRIM(AL90))),"randomizer","")," ",""),"'","")," ",""),"-","")</f>
        <v/>
      </c>
      <c r="AM91" t="str">
        <f t="shared" ref="AM91" ca="1" si="3220">SUBSTITUTE(SUBSTITUTE(SUBSTITUTE(SUBSTITUTE(SUBSTITUTE(LOWER(IF(LEFT(AM90,3)="Box","",TRIM(AM90))),"randomizer","")," ",""),"'","")," ",""),"-","")</f>
        <v/>
      </c>
      <c r="AN91" t="str">
        <f t="shared" ref="AN91" ca="1" si="3221">SUBSTITUTE(SUBSTITUTE(SUBSTITUTE(SUBSTITUTE(SUBSTITUTE(LOWER(IF(LEFT(AN90,3)="Box","",TRIM(AN90))),"randomizer","")," ",""),"'","")," ",""),"-","")</f>
        <v/>
      </c>
      <c r="AO91" t="str">
        <f t="shared" ref="AO91" ca="1" si="3222">SUBSTITUTE(SUBSTITUTE(SUBSTITUTE(SUBSTITUTE(SUBSTITUTE(LOWER(IF(LEFT(AO90,3)="Box","",TRIM(AO90))),"randomizer","")," ",""),"'","")," ",""),"-","")</f>
        <v/>
      </c>
      <c r="AP91" t="str">
        <f t="shared" ref="AP91" ca="1" si="3223">SUBSTITUTE(SUBSTITUTE(SUBSTITUTE(SUBSTITUTE(SUBSTITUTE(LOWER(IF(LEFT(AP90,3)="Box","",TRIM(AP90))),"randomizer","")," ",""),"'","")," ",""),"-","")</f>
        <v/>
      </c>
      <c r="AQ91" t="str">
        <f t="shared" ref="AQ91" ca="1" si="3224">SUBSTITUTE(SUBSTITUTE(SUBSTITUTE(SUBSTITUTE(SUBSTITUTE(LOWER(IF(LEFT(AQ90,3)="Box","",TRIM(AQ90))),"randomizer","")," ",""),"'","")," ",""),"-","")</f>
        <v/>
      </c>
      <c r="AR91" t="str">
        <f t="shared" ref="AR91" ca="1" si="3225">SUBSTITUTE(SUBSTITUTE(SUBSTITUTE(SUBSTITUTE(SUBSTITUTE(LOWER(IF(LEFT(AR90,3)="Box","",TRIM(AR90))),"randomizer","")," ",""),"'","")," ",""),"-","")</f>
        <v/>
      </c>
      <c r="AS91" t="str">
        <f t="shared" ref="AS91" ca="1" si="3226">SUBSTITUTE(SUBSTITUTE(SUBSTITUTE(SUBSTITUTE(SUBSTITUTE(LOWER(IF(LEFT(AS90,3)="Box","",TRIM(AS90))),"randomizer","")," ",""),"'","")," ",""),"-","")</f>
        <v/>
      </c>
      <c r="AT91" t="str">
        <f t="shared" ref="AT91" ca="1" si="3227">SUBSTITUTE(SUBSTITUTE(SUBSTITUTE(SUBSTITUTE(SUBSTITUTE(LOWER(IF(LEFT(AT90,3)="Box","",TRIM(AT90))),"randomizer","")," ",""),"'","")," ",""),"-","")</f>
        <v/>
      </c>
      <c r="AU91" t="str">
        <f t="shared" ref="AU91" ca="1" si="3228">SUBSTITUTE(SUBSTITUTE(SUBSTITUTE(SUBSTITUTE(SUBSTITUTE(LOWER(IF(LEFT(AU90,3)="Box","",TRIM(AU90))),"randomizer","")," ",""),"'","")," ",""),"-","")</f>
        <v/>
      </c>
      <c r="AV91" t="str">
        <f t="shared" ref="AV91" ca="1" si="3229">SUBSTITUTE(SUBSTITUTE(SUBSTITUTE(SUBSTITUTE(SUBSTITUTE(LOWER(IF(LEFT(AV90,3)="Box","",TRIM(AV90))),"randomizer","")," ",""),"'","")," ",""),"-","")</f>
        <v/>
      </c>
      <c r="AW91" t="str">
        <f t="shared" ref="AW91" ca="1" si="3230">SUBSTITUTE(SUBSTITUTE(SUBSTITUTE(SUBSTITUTE(SUBSTITUTE(LOWER(IF(LEFT(AW90,3)="Box","",TRIM(AW90))),"randomizer","")," ",""),"'","")," ",""),"-","")</f>
        <v/>
      </c>
      <c r="AX91" t="str">
        <f t="shared" ref="AX91" ca="1" si="3231">SUBSTITUTE(SUBSTITUTE(SUBSTITUTE(SUBSTITUTE(SUBSTITUTE(LOWER(IF(LEFT(AX90,3)="Box","",TRIM(AX90))),"randomizer","")," ",""),"'","")," ",""),"-","")</f>
        <v/>
      </c>
      <c r="AY91" t="str">
        <f t="shared" ref="AY91" ca="1" si="3232">SUBSTITUTE(SUBSTITUTE(SUBSTITUTE(SUBSTITUTE(SUBSTITUTE(LOWER(IF(LEFT(AY90,3)="Box","",TRIM(AY90))),"randomizer","")," ",""),"'","")," ",""),"-","")</f>
        <v/>
      </c>
      <c r="AZ91" t="str">
        <f t="shared" ref="AZ91" ca="1" si="3233">SUBSTITUTE(SUBSTITUTE(SUBSTITUTE(SUBSTITUTE(SUBSTITUTE(LOWER(IF(LEFT(AZ90,3)="Box","",TRIM(AZ90))),"randomizer","")," ",""),"'","")," ",""),"-","")</f>
        <v/>
      </c>
      <c r="BA91" t="str">
        <f t="shared" ref="BA91" ca="1" si="3234">SUBSTITUTE(SUBSTITUTE(SUBSTITUTE(SUBSTITUTE(SUBSTITUTE(LOWER(IF(LEFT(BA90,3)="Box","",TRIM(BA90))),"randomizer","")," ",""),"'","")," ",""),"-","")</f>
        <v/>
      </c>
      <c r="BB91" t="str">
        <f t="shared" ref="BB91" ca="1" si="3235">SUBSTITUTE(SUBSTITUTE(SUBSTITUTE(SUBSTITUTE(SUBSTITUTE(LOWER(IF(LEFT(BB90,3)="Box","",TRIM(BB90))),"randomizer","")," ",""),"'","")," ",""),"-","")</f>
        <v/>
      </c>
      <c r="BC91" t="str">
        <f t="shared" ref="BC91" ca="1" si="3236">SUBSTITUTE(SUBSTITUTE(SUBSTITUTE(SUBSTITUTE(SUBSTITUTE(LOWER(IF(LEFT(BC90,3)="Box","",TRIM(BC90))),"randomizer","")," ",""),"'","")," ",""),"-","")</f>
        <v/>
      </c>
      <c r="BD91" t="str">
        <f t="shared" ref="BD91" ca="1" si="3237">SUBSTITUTE(SUBSTITUTE(SUBSTITUTE(SUBSTITUTE(SUBSTITUTE(LOWER(IF(LEFT(BD90,3)="Box","",TRIM(BD90))),"randomizer","")," ",""),"'","")," ",""),"-","")</f>
        <v/>
      </c>
      <c r="BE91" t="str">
        <f t="shared" ref="BE91" ca="1" si="3238">SUBSTITUTE(SUBSTITUTE(SUBSTITUTE(SUBSTITUTE(SUBSTITUTE(LOWER(IF(LEFT(BE90,3)="Box","",TRIM(BE90))),"randomizer","")," ",""),"'","")," ",""),"-","")</f>
        <v/>
      </c>
      <c r="BF91" t="str">
        <f t="shared" ref="BF91" ca="1" si="3239">SUBSTITUTE(SUBSTITUTE(SUBSTITUTE(SUBSTITUTE(SUBSTITUTE(LOWER(IF(LEFT(BF90,3)="Box","",TRIM(BF90))),"randomizer","")," ",""),"'","")," ",""),"-","")</f>
        <v/>
      </c>
      <c r="BG91" t="str">
        <f t="shared" ref="BG91" ca="1" si="3240">SUBSTITUTE(SUBSTITUTE(SUBSTITUTE(SUBSTITUTE(SUBSTITUTE(LOWER(IF(LEFT(BG90,3)="Box","",TRIM(BG90))),"randomizer","")," ",""),"'","")," ",""),"-","")</f>
        <v/>
      </c>
      <c r="BH91" t="str">
        <f t="shared" ref="BH91" ca="1" si="3241">SUBSTITUTE(SUBSTITUTE(SUBSTITUTE(SUBSTITUTE(SUBSTITUTE(LOWER(IF(LEFT(BH90,3)="Box","",TRIM(BH90))),"randomizer","")," ",""),"'","")," ",""),"-","")</f>
        <v/>
      </c>
      <c r="BI91" t="str">
        <f t="shared" ref="BI91" ca="1" si="3242">SUBSTITUTE(SUBSTITUTE(SUBSTITUTE(SUBSTITUTE(SUBSTITUTE(LOWER(IF(LEFT(BI90,3)="Box","",TRIM(BI90))),"randomizer","")," ",""),"'","")," ",""),"-","")</f>
        <v/>
      </c>
      <c r="BJ91" t="str">
        <f t="shared" ref="BJ91" ca="1" si="3243">SUBSTITUTE(SUBSTITUTE(SUBSTITUTE(SUBSTITUTE(SUBSTITUTE(LOWER(IF(LEFT(BJ90,3)="Box","",TRIM(BJ90))),"randomizer","")," ",""),"'","")," ",""),"-","")</f>
        <v/>
      </c>
      <c r="BK91" t="str">
        <f t="shared" ref="BK91" ca="1" si="3244">SUBSTITUTE(SUBSTITUTE(SUBSTITUTE(SUBSTITUTE(SUBSTITUTE(LOWER(IF(LEFT(BK90,3)="Box","",TRIM(BK90))),"randomizer","")," ",""),"'","")," ",""),"-","")</f>
        <v/>
      </c>
      <c r="BL91" t="str">
        <f t="shared" ref="BL91" ca="1" si="3245">SUBSTITUTE(SUBSTITUTE(SUBSTITUTE(SUBSTITUTE(SUBSTITUTE(LOWER(IF(LEFT(BL90,3)="Box","",TRIM(BL90))),"randomizer","")," ",""),"'","")," ",""),"-","")</f>
        <v/>
      </c>
      <c r="BM91" t="str">
        <f t="shared" ref="BM91" ca="1" si="3246">SUBSTITUTE(SUBSTITUTE(SUBSTITUTE(SUBSTITUTE(SUBSTITUTE(LOWER(IF(LEFT(BM90,3)="Box","",TRIM(BM90))),"randomizer","")," ",""),"'","")," ",""),"-","")</f>
        <v/>
      </c>
      <c r="BN91" t="str">
        <f t="shared" ref="BN91" ca="1" si="3247">SUBSTITUTE(SUBSTITUTE(SUBSTITUTE(SUBSTITUTE(SUBSTITUTE(LOWER(IF(LEFT(BN90,3)="Box","",TRIM(BN90))),"randomizer","")," ",""),"'","")," ",""),"-","")</f>
        <v/>
      </c>
      <c r="BO91" t="str">
        <f t="shared" ref="BO91" ca="1" si="3248">SUBSTITUTE(SUBSTITUTE(SUBSTITUTE(SUBSTITUTE(SUBSTITUTE(LOWER(IF(LEFT(BO90,3)="Box","",TRIM(BO90))),"randomizer","")," ",""),"'","")," ",""),"-","")</f>
        <v/>
      </c>
      <c r="BP91" t="str">
        <f t="shared" ref="BP91" ca="1" si="3249">SUBSTITUTE(SUBSTITUTE(SUBSTITUTE(SUBSTITUTE(SUBSTITUTE(LOWER(IF(LEFT(BP90,3)="Box","",TRIM(BP90))),"randomizer","")," ",""),"'","")," ",""),"-","")</f>
        <v/>
      </c>
      <c r="BQ91" t="str">
        <f t="shared" ref="BQ91" ca="1" si="3250">SUBSTITUTE(SUBSTITUTE(SUBSTITUTE(SUBSTITUTE(SUBSTITUTE(LOWER(IF(LEFT(BQ90,3)="Box","",TRIM(BQ90))),"randomizer","")," ",""),"'","")," ",""),"-","")</f>
        <v/>
      </c>
      <c r="BR91" t="str">
        <f t="shared" ref="BR91" ca="1" si="3251">SUBSTITUTE(SUBSTITUTE(SUBSTITUTE(SUBSTITUTE(SUBSTITUTE(LOWER(IF(LEFT(BR90,3)="Box","",TRIM(BR90))),"randomizer","")," ",""),"'","")," ",""),"-","")</f>
        <v/>
      </c>
      <c r="BS91" t="str">
        <f t="shared" ref="BS91" ca="1" si="3252">SUBSTITUTE(SUBSTITUTE(SUBSTITUTE(SUBSTITUTE(SUBSTITUTE(LOWER(IF(LEFT(BS90,3)="Box","",TRIM(BS90))),"randomizer","")," ",""),"'","")," ",""),"-","")</f>
        <v/>
      </c>
      <c r="BT91" t="str">
        <f t="shared" ref="BT91" ca="1" si="3253">SUBSTITUTE(SUBSTITUTE(SUBSTITUTE(SUBSTITUTE(SUBSTITUTE(LOWER(IF(LEFT(BT90,3)="Box","",TRIM(BT90))),"randomizer","")," ",""),"'","")," ",""),"-","")</f>
        <v/>
      </c>
      <c r="BU91" t="str">
        <f t="shared" ref="BU91" ca="1" si="3254">SUBSTITUTE(SUBSTITUTE(SUBSTITUTE(SUBSTITUTE(SUBSTITUTE(LOWER(IF(LEFT(BU90,3)="Box","",TRIM(BU90))),"randomizer","")," ",""),"'","")," ",""),"-","")</f>
        <v/>
      </c>
      <c r="BV91" t="str">
        <f t="shared" ref="BV91" ca="1" si="3255">SUBSTITUTE(SUBSTITUTE(SUBSTITUTE(SUBSTITUTE(SUBSTITUTE(LOWER(IF(LEFT(BV90,3)="Box","",TRIM(BV90))),"randomizer","")," ",""),"'","")," ",""),"-","")</f>
        <v/>
      </c>
      <c r="BW91" t="str">
        <f t="shared" ref="BW91" ca="1" si="3256">SUBSTITUTE(SUBSTITUTE(SUBSTITUTE(SUBSTITUTE(SUBSTITUTE(LOWER(IF(LEFT(BW90,3)="Box","",TRIM(BW90))),"randomizer","")," ",""),"'","")," ",""),"-","")</f>
        <v/>
      </c>
      <c r="BX91" t="str">
        <f t="shared" ref="BX91" ca="1" si="3257">SUBSTITUTE(SUBSTITUTE(SUBSTITUTE(SUBSTITUTE(SUBSTITUTE(LOWER(IF(LEFT(BX90,3)="Box","",TRIM(BX90))),"randomizer","")," ",""),"'","")," ",""),"-","")</f>
        <v/>
      </c>
      <c r="BY91" t="str">
        <f t="shared" ref="BY91" ca="1" si="3258">SUBSTITUTE(SUBSTITUTE(SUBSTITUTE(SUBSTITUTE(SUBSTITUTE(LOWER(IF(LEFT(BY90,3)="Box","",TRIM(BY90))),"randomizer","")," ",""),"'","")," ",""),"-","")</f>
        <v/>
      </c>
      <c r="BZ91" t="str">
        <f t="shared" ref="BZ91" ca="1" si="3259">SUBSTITUTE(SUBSTITUTE(SUBSTITUTE(SUBSTITUTE(SUBSTITUTE(LOWER(IF(LEFT(BZ90,3)="Box","",TRIM(BZ90))),"randomizer","")," ",""),"'","")," ",""),"-","")</f>
        <v/>
      </c>
    </row>
    <row r="92" spans="3:78" x14ac:dyDescent="0.25">
      <c r="C92">
        <f t="shared" si="2297"/>
        <v>1</v>
      </c>
      <c r="E92" t="str">
        <f ca="1">OFFSET($G$179,SUM(C$2:C92)-1,0)</f>
        <v>Lynell Ingram</v>
      </c>
      <c r="F92" t="str">
        <f ca="1">IF(OFFSET($G$179,SUM($C$2:$C92)-1,COLUMNS($E92:F92)+1)=0,"",OFFSET($G$179,SUM($C$2:$C92)-1,COLUMNS($E92:F92)+1))</f>
        <v>Tiara</v>
      </c>
      <c r="G92" t="str">
        <f ca="1">IF(OFFSET($G$179,SUM($C$2:$C92)-1,COLUMNS($E92:G92)+1)=0,"",OFFSET($G$179,SUM($C$2:$C92)-1,COLUMNS($E92:G92)+1))</f>
        <v xml:space="preserve"> War Chest</v>
      </c>
      <c r="H92" t="str">
        <f ca="1">IF(OFFSET($G$179,SUM($C$2:$C92)-1,COLUMNS($E92:H92)+1)=0,"",OFFSET($G$179,SUM($C$2:$C92)-1,COLUMNS($E92:H92)+1))</f>
        <v xml:space="preserve"> Princess</v>
      </c>
      <c r="I92" t="str">
        <f ca="1">IF(OFFSET($G$179,SUM($C$2:$C92)-1,COLUMNS($E92:I92)+1)=0,"",OFFSET($G$179,SUM($C$2:$C92)-1,COLUMNS($E92:I92)+1))</f>
        <v xml:space="preserve"> Mandarin</v>
      </c>
      <c r="J92" t="str">
        <f ca="1">IF(OFFSET($G$179,SUM($C$2:$C92)-1,COLUMNS($E92:J92)+1)=0,"",OFFSET($G$179,SUM($C$2:$C92)-1,COLUMNS($E92:J92)+1))</f>
        <v xml:space="preserve"> Dame Josephine</v>
      </c>
      <c r="K92" t="str">
        <f ca="1">IF(OFFSET($G$179,SUM($C$2:$C92)-1,COLUMNS($E92:K92)+1)=0,"",OFFSET($G$179,SUM($C$2:$C92)-1,COLUMNS($E92:K92)+1))</f>
        <v xml:space="preserve"> Dame Molly</v>
      </c>
      <c r="L92" t="str">
        <f ca="1">IF(OFFSET($G$179,SUM($C$2:$C92)-1,COLUMNS($E92:L92)+1)=0,"",OFFSET($G$179,SUM($C$2:$C92)-1,COLUMNS($E92:L92)+1))</f>
        <v xml:space="preserve"> Baker</v>
      </c>
      <c r="M92" t="str">
        <f ca="1">IF(OFFSET($G$179,SUM($C$2:$C92)-1,COLUMNS($E92:M92)+1)=0,"",OFFSET($G$179,SUM($C$2:$C92)-1,COLUMNS($E92:M92)+1))</f>
        <v xml:space="preserve"> Butcher</v>
      </c>
      <c r="N92" t="str">
        <f ca="1">IF(OFFSET($G$179,SUM($C$2:$C92)-1,COLUMNS($E92:N92)+1)=0,"",OFFSET($G$179,SUM($C$2:$C92)-1,COLUMNS($E92:N92)+1))</f>
        <v xml:space="preserve"> Artificer</v>
      </c>
      <c r="O92" t="str">
        <f ca="1">IF(OFFSET($G$179,SUM($C$2:$C92)-1,COLUMNS($E92:O92)+1)=0,"",OFFSET($G$179,SUM($C$2:$C92)-1,COLUMNS($E92:O92)+1))</f>
        <v xml:space="preserve"> Crypt</v>
      </c>
      <c r="P92" t="str">
        <f ca="1">IF(OFFSET($G$179,SUM($C$2:$C92)-1,COLUMNS($E92:P92)+1)=0,"",OFFSET($G$179,SUM($C$2:$C92)-1,COLUMNS($E92:P92)+1))</f>
        <v xml:space="preserve"> Faithful Hound</v>
      </c>
      <c r="Q92" t="str">
        <f ca="1">IF(OFFSET($G$179,SUM($C$2:$C92)-1,COLUMNS($E92:Q92)+1)=0,"",OFFSET($G$179,SUM($C$2:$C92)-1,COLUMNS($E92:Q92)+1))</f>
        <v xml:space="preserve"> Capital City</v>
      </c>
      <c r="R92" t="str">
        <f ca="1">IF(OFFSET($G$179,SUM($C$2:$C92)-1,COLUMNS($E92:R92)+1)=0,"",OFFSET($G$179,SUM($C$2:$C92)-1,COLUMNS($E92:R92)+1))</f>
        <v xml:space="preserve"> Contract</v>
      </c>
      <c r="S92" t="str">
        <f ca="1">IF(OFFSET($G$179,SUM($C$2:$C92)-1,COLUMNS($E92:S92)+1)=0,"",OFFSET($G$179,SUM($C$2:$C92)-1,COLUMNS($E92:S92)+1))</f>
        <v xml:space="preserve"> Modify</v>
      </c>
      <c r="T92" t="str">
        <f ca="1">IF(OFFSET($G$179,SUM($C$2:$C92)-1,COLUMNS($E92:T92)+1)=0,"",OFFSET($G$179,SUM($C$2:$C92)-1,COLUMNS($E92:T92)+1))</f>
        <v xml:space="preserve"> Borrow</v>
      </c>
      <c r="U92" t="str">
        <f ca="1">IF(OFFSET($G$179,SUM($C$2:$C92)-1,COLUMNS($E92:U92)+1)=0,"",OFFSET($G$179,SUM($C$2:$C92)-1,COLUMNS($E92:U92)+1))</f>
        <v xml:space="preserve"> Baths</v>
      </c>
      <c r="V92" t="str">
        <f ca="1">IF(OFFSET($G$179,SUM($C$2:$C92)-1,COLUMNS($E92:V92)+1)=0,"",OFFSET($G$179,SUM($C$2:$C92)-1,COLUMNS($E92:V92)+1))</f>
        <v xml:space="preserve"> Fountain</v>
      </c>
      <c r="W92" t="str">
        <f ca="1">IF(OFFSET($G$179,SUM($C$2:$C92)-1,COLUMNS($E92:W92)+1)=0,"",OFFSET($G$179,SUM($C$2:$C92)-1,COLUMNS($E92:W92)+1))</f>
        <v xml:space="preserve"> Orchard</v>
      </c>
      <c r="X92" t="str">
        <f ca="1">IF(OFFSET($G$179,SUM($C$2:$C92)-1,COLUMNS($E92:X92)+1)=0,"",OFFSET($G$179,SUM($C$2:$C92)-1,COLUMNS($E92:X92)+1))</f>
        <v/>
      </c>
      <c r="Y92" t="str">
        <f ca="1">IF(OFFSET($G$179,SUM($C$2:$C92)-1,COLUMNS($E92:Y92)+1)=0,"",OFFSET($G$179,SUM($C$2:$C92)-1,COLUMNS($E92:Y92)+1))</f>
        <v/>
      </c>
      <c r="Z92" t="str">
        <f ca="1">IF(OFFSET($G$179,SUM($C$2:$C92)-1,COLUMNS($E92:Z92)+1)=0,"",OFFSET($G$179,SUM($C$2:$C92)-1,COLUMNS($E92:Z92)+1))</f>
        <v/>
      </c>
      <c r="AA92" t="str">
        <f ca="1">IF(OFFSET($G$179,SUM($C$2:$C92)-1,COLUMNS($E92:AA92)+1)=0,"",OFFSET($G$179,SUM($C$2:$C92)-1,COLUMNS($E92:AA92)+1))</f>
        <v/>
      </c>
      <c r="AB92" t="str">
        <f ca="1">IF(OFFSET($G$179,SUM($C$2:$C92)-1,COLUMNS($E92:AB92)+1)=0,"",OFFSET($G$179,SUM($C$2:$C92)-1,COLUMNS($E92:AB92)+1))</f>
        <v/>
      </c>
      <c r="AC92" t="str">
        <f ca="1">IF(OFFSET($G$179,SUM($C$2:$C92)-1,COLUMNS($E92:AC92)+1)=0,"",OFFSET($G$179,SUM($C$2:$C92)-1,COLUMNS($E92:AC92)+1))</f>
        <v/>
      </c>
      <c r="AD92" t="str">
        <f ca="1">IF(OFFSET($G$179,SUM($C$2:$C92)-1,COLUMNS($E92:AD92)+1)=0,"",OFFSET($G$179,SUM($C$2:$C92)-1,COLUMNS($E92:AD92)+1))</f>
        <v/>
      </c>
      <c r="AE92" t="str">
        <f ca="1">IF(OFFSET($G$179,SUM($C$2:$C92)-1,COLUMNS($E92:AE92)+1)=0,"",OFFSET($G$179,SUM($C$2:$C92)-1,COLUMNS($E92:AE92)+1))</f>
        <v/>
      </c>
      <c r="AF92" t="str">
        <f ca="1">IF(OFFSET($G$179,SUM($C$2:$C92)-1,COLUMNS($E92:AF92)+1)=0,"",OFFSET($G$179,SUM($C$2:$C92)-1,COLUMNS($E92:AF92)+1))</f>
        <v/>
      </c>
      <c r="AG92" t="str">
        <f ca="1">IF(OFFSET($G$179,SUM($C$2:$C92)-1,COLUMNS($E92:AG92)+1)=0,"",OFFSET($G$179,SUM($C$2:$C92)-1,COLUMNS($E92:AG92)+1))</f>
        <v/>
      </c>
      <c r="AH92" t="str">
        <f ca="1">IF(OFFSET($G$179,SUM($C$2:$C92)-1,COLUMNS($E92:AH92)+1)=0,"",OFFSET($G$179,SUM($C$2:$C92)-1,COLUMNS($E92:AH92)+1))</f>
        <v/>
      </c>
      <c r="AI92" t="str">
        <f ca="1">IF(OFFSET($G$179,SUM($C$2:$C92)-1,COLUMNS($E92:AI92)+1)=0,"",OFFSET($G$179,SUM($C$2:$C92)-1,COLUMNS($E92:AI92)+1))</f>
        <v/>
      </c>
      <c r="AJ92" t="str">
        <f ca="1">IF(OFFSET($G$179,SUM($C$2:$C92)-1,COLUMNS($E92:AJ92)+1)=0,"",OFFSET($G$179,SUM($C$2:$C92)-1,COLUMNS($E92:AJ92)+1))</f>
        <v/>
      </c>
      <c r="AK92" t="str">
        <f ca="1">IF(OFFSET($G$179,SUM($C$2:$C92)-1,COLUMNS($E92:AK92)+1)=0,"",OFFSET($G$179,SUM($C$2:$C92)-1,COLUMNS($E92:AK92)+1))</f>
        <v/>
      </c>
      <c r="AL92" t="str">
        <f ca="1">IF(OFFSET($G$179,SUM($C$2:$C92)-1,COLUMNS($E92:AL92)+1)=0,"",OFFSET($G$179,SUM($C$2:$C92)-1,COLUMNS($E92:AL92)+1))</f>
        <v/>
      </c>
      <c r="AM92" t="str">
        <f ca="1">IF(OFFSET($G$179,SUM($C$2:$C92)-1,COLUMNS($E92:AM92)+1)=0,"",OFFSET($G$179,SUM($C$2:$C92)-1,COLUMNS($E92:AM92)+1))</f>
        <v/>
      </c>
      <c r="AN92" t="str">
        <f ca="1">IF(OFFSET($G$179,SUM($C$2:$C92)-1,COLUMNS($E92:AN92)+1)=0,"",OFFSET($G$179,SUM($C$2:$C92)-1,COLUMNS($E92:AN92)+1))</f>
        <v/>
      </c>
      <c r="AO92" t="str">
        <f ca="1">IF(OFFSET($G$179,SUM($C$2:$C92)-1,COLUMNS($E92:AO92)+1)=0,"",OFFSET($G$179,SUM($C$2:$C92)-1,COLUMNS($E92:AO92)+1))</f>
        <v/>
      </c>
      <c r="AP92" t="str">
        <f ca="1">IF(OFFSET($G$179,SUM($C$2:$C92)-1,COLUMNS($E92:AP92)+1)=0,"",OFFSET($G$179,SUM($C$2:$C92)-1,COLUMNS($E92:AP92)+1))</f>
        <v/>
      </c>
      <c r="AQ92" t="str">
        <f ca="1">IF(OFFSET($G$179,SUM($C$2:$C92)-1,COLUMNS($E92:AQ92)+1)=0,"",OFFSET($G$179,SUM($C$2:$C92)-1,COLUMNS($E92:AQ92)+1))</f>
        <v/>
      </c>
      <c r="AR92" t="str">
        <f ca="1">IF(OFFSET($G$179,SUM($C$2:$C92)-1,COLUMNS($E92:AR92)+1)=0,"",OFFSET($G$179,SUM($C$2:$C92)-1,COLUMNS($E92:AR92)+1))</f>
        <v/>
      </c>
      <c r="AS92" t="str">
        <f ca="1">IF(OFFSET($G$179,SUM($C$2:$C92)-1,COLUMNS($E92:AS92)+1)=0,"",OFFSET($G$179,SUM($C$2:$C92)-1,COLUMNS($E92:AS92)+1))</f>
        <v/>
      </c>
      <c r="AT92" t="str">
        <f ca="1">IF(OFFSET($G$179,SUM($C$2:$C92)-1,COLUMNS($E92:AT92)+1)=0,"",OFFSET($G$179,SUM($C$2:$C92)-1,COLUMNS($E92:AT92)+1))</f>
        <v/>
      </c>
      <c r="AU92" t="str">
        <f ca="1">IF(OFFSET($G$179,SUM($C$2:$C92)-1,COLUMNS($E92:AU92)+1)=0,"",OFFSET($G$179,SUM($C$2:$C92)-1,COLUMNS($E92:AU92)+1))</f>
        <v/>
      </c>
      <c r="AV92" t="str">
        <f ca="1">IF(OFFSET($G$179,SUM($C$2:$C92)-1,COLUMNS($E92:AV92)+1)=0,"",OFFSET($G$179,SUM($C$2:$C92)-1,COLUMNS($E92:AV92)+1))</f>
        <v/>
      </c>
      <c r="AW92" t="str">
        <f ca="1">IF(OFFSET($G$179,SUM($C$2:$C92)-1,COLUMNS($E92:AW92)+1)=0,"",OFFSET($G$179,SUM($C$2:$C92)-1,COLUMNS($E92:AW92)+1))</f>
        <v/>
      </c>
      <c r="AX92" t="str">
        <f ca="1">IF(OFFSET($G$179,SUM($C$2:$C92)-1,COLUMNS($E92:AX92)+1)=0,"",OFFSET($G$179,SUM($C$2:$C92)-1,COLUMNS($E92:AX92)+1))</f>
        <v/>
      </c>
      <c r="AY92" t="str">
        <f ca="1">IF(OFFSET($G$179,SUM($C$2:$C92)-1,COLUMNS($E92:AY92)+1)=0,"",OFFSET($G$179,SUM($C$2:$C92)-1,COLUMNS($E92:AY92)+1))</f>
        <v/>
      </c>
      <c r="AZ92" t="str">
        <f ca="1">IF(OFFSET($G$179,SUM($C$2:$C92)-1,COLUMNS($E92:AZ92)+1)=0,"",OFFSET($G$179,SUM($C$2:$C92)-1,COLUMNS($E92:AZ92)+1))</f>
        <v/>
      </c>
      <c r="BA92" t="str">
        <f ca="1">IF(OFFSET($G$179,SUM($C$2:$C92)-1,COLUMNS($E92:BA92)+1)=0,"",OFFSET($G$179,SUM($C$2:$C92)-1,COLUMNS($E92:BA92)+1))</f>
        <v/>
      </c>
      <c r="BB92" t="str">
        <f ca="1">IF(OFFSET($G$179,SUM($C$2:$C92)-1,COLUMNS($E92:BB92)+1)=0,"",OFFSET($G$179,SUM($C$2:$C92)-1,COLUMNS($E92:BB92)+1))</f>
        <v/>
      </c>
      <c r="BC92" t="str">
        <f ca="1">IF(OFFSET($G$179,SUM($C$2:$C92)-1,COLUMNS($E92:BC92)+1)=0,"",OFFSET($G$179,SUM($C$2:$C92)-1,COLUMNS($E92:BC92)+1))</f>
        <v/>
      </c>
      <c r="BD92" t="str">
        <f ca="1">IF(OFFSET($G$179,SUM($C$2:$C92)-1,COLUMNS($E92:BD92)+1)=0,"",OFFSET($G$179,SUM($C$2:$C92)-1,COLUMNS($E92:BD92)+1))</f>
        <v/>
      </c>
      <c r="BE92" t="str">
        <f ca="1">IF(OFFSET($G$179,SUM($C$2:$C92)-1,COLUMNS($E92:BE92)+1)=0,"",OFFSET($G$179,SUM($C$2:$C92)-1,COLUMNS($E92:BE92)+1))</f>
        <v/>
      </c>
      <c r="BF92" t="str">
        <f ca="1">IF(OFFSET($G$179,SUM($C$2:$C92)-1,COLUMNS($E92:BF92)+1)=0,"",OFFSET($G$179,SUM($C$2:$C92)-1,COLUMNS($E92:BF92)+1))</f>
        <v/>
      </c>
      <c r="BG92" t="str">
        <f ca="1">IF(OFFSET($G$179,SUM($C$2:$C92)-1,COLUMNS($E92:BG92)+1)=0,"",OFFSET($G$179,SUM($C$2:$C92)-1,COLUMNS($E92:BG92)+1))</f>
        <v/>
      </c>
      <c r="BH92" t="str">
        <f ca="1">IF(OFFSET($G$179,SUM($C$2:$C92)-1,COLUMNS($E92:BH92)+1)=0,"",OFFSET($G$179,SUM($C$2:$C92)-1,COLUMNS($E92:BH92)+1))</f>
        <v/>
      </c>
      <c r="BI92" t="str">
        <f ca="1">IF(OFFSET($G$179,SUM($C$2:$C92)-1,COLUMNS($E92:BI92)+1)=0,"",OFFSET($G$179,SUM($C$2:$C92)-1,COLUMNS($E92:BI92)+1))</f>
        <v/>
      </c>
      <c r="BJ92" t="str">
        <f ca="1">IF(OFFSET($G$179,SUM($C$2:$C92)-1,COLUMNS($E92:BJ92)+1)=0,"",OFFSET($G$179,SUM($C$2:$C92)-1,COLUMNS($E92:BJ92)+1))</f>
        <v/>
      </c>
      <c r="BK92" t="str">
        <f ca="1">IF(OFFSET($G$179,SUM($C$2:$C92)-1,COLUMNS($E92:BK92)+1)=0,"",OFFSET($G$179,SUM($C$2:$C92)-1,COLUMNS($E92:BK92)+1))</f>
        <v/>
      </c>
      <c r="BL92" t="str">
        <f ca="1">IF(OFFSET($G$179,SUM($C$2:$C92)-1,COLUMNS($E92:BL92)+1)=0,"",OFFSET($G$179,SUM($C$2:$C92)-1,COLUMNS($E92:BL92)+1))</f>
        <v/>
      </c>
      <c r="BM92" t="str">
        <f ca="1">IF(OFFSET($G$179,SUM($C$2:$C92)-1,COLUMNS($E92:BM92)+1)=0,"",OFFSET($G$179,SUM($C$2:$C92)-1,COLUMNS($E92:BM92)+1))</f>
        <v/>
      </c>
      <c r="BN92" t="str">
        <f ca="1">IF(OFFSET($G$179,SUM($C$2:$C92)-1,COLUMNS($E92:BN92)+1)=0,"",OFFSET($G$179,SUM($C$2:$C92)-1,COLUMNS($E92:BN92)+1))</f>
        <v/>
      </c>
      <c r="BO92" t="str">
        <f ca="1">IF(OFFSET($G$179,SUM($C$2:$C92)-1,COLUMNS($E92:BO92)+1)=0,"",OFFSET($G$179,SUM($C$2:$C92)-1,COLUMNS($E92:BO92)+1))</f>
        <v/>
      </c>
      <c r="BP92" t="str">
        <f ca="1">IF(OFFSET($G$179,SUM($C$2:$C92)-1,COLUMNS($E92:BP92)+1)=0,"",OFFSET($G$179,SUM($C$2:$C92)-1,COLUMNS($E92:BP92)+1))</f>
        <v/>
      </c>
      <c r="BQ92" t="str">
        <f ca="1">IF(OFFSET($G$179,SUM($C$2:$C92)-1,COLUMNS($E92:BQ92)+1)=0,"",OFFSET($G$179,SUM($C$2:$C92)-1,COLUMNS($E92:BQ92)+1))</f>
        <v/>
      </c>
      <c r="BR92" t="str">
        <f ca="1">IF(OFFSET($G$179,SUM($C$2:$C92)-1,COLUMNS($E92:BR92)+1)=0,"",OFFSET($G$179,SUM($C$2:$C92)-1,COLUMNS($E92:BR92)+1))</f>
        <v/>
      </c>
      <c r="BS92" t="str">
        <f ca="1">IF(OFFSET($G$179,SUM($C$2:$C92)-1,COLUMNS($E92:BS92)+1)=0,"",OFFSET($G$179,SUM($C$2:$C92)-1,COLUMNS($E92:BS92)+1))</f>
        <v/>
      </c>
      <c r="BT92" t="str">
        <f ca="1">IF(OFFSET($G$179,SUM($C$2:$C92)-1,COLUMNS($E92:BT92)+1)=0,"",OFFSET($G$179,SUM($C$2:$C92)-1,COLUMNS($E92:BT92)+1))</f>
        <v/>
      </c>
      <c r="BU92" t="str">
        <f ca="1">IF(OFFSET($G$179,SUM($C$2:$C92)-1,COLUMNS($E92:BU92)+1)=0,"",OFFSET($G$179,SUM($C$2:$C92)-1,COLUMNS($E92:BU92)+1))</f>
        <v/>
      </c>
      <c r="BV92" t="str">
        <f ca="1">IF(OFFSET($G$179,SUM($C$2:$C92)-1,COLUMNS($E92:BV92)+1)=0,"",OFFSET($G$179,SUM($C$2:$C92)-1,COLUMNS($E92:BV92)+1))</f>
        <v/>
      </c>
      <c r="BW92" t="str">
        <f ca="1">IF(OFFSET($G$179,SUM($C$2:$C92)-1,COLUMNS($E92:BW92)+1)=0,"",OFFSET($G$179,SUM($C$2:$C92)-1,COLUMNS($E92:BW92)+1))</f>
        <v/>
      </c>
      <c r="BX92" t="str">
        <f ca="1">IF(OFFSET($G$179,SUM($C$2:$C92)-1,COLUMNS($E92:BX92)+1)=0,"",OFFSET($G$179,SUM($C$2:$C92)-1,COLUMNS($E92:BX92)+1))</f>
        <v/>
      </c>
      <c r="BY92" t="str">
        <f ca="1">IF(OFFSET($G$179,SUM($C$2:$C92)-1,COLUMNS($E92:BY92)+1)=0,"",OFFSET($G$179,SUM($C$2:$C92)-1,COLUMNS($E92:BY92)+1))</f>
        <v/>
      </c>
      <c r="BZ92" t="str">
        <f ca="1">IF(OFFSET($G$179,SUM($C$2:$C92)-1,COLUMNS($E92:BZ92)+1)=0,"",OFFSET($G$179,SUM($C$2:$C92)-1,COLUMNS($E92:BZ92)+1))</f>
        <v/>
      </c>
    </row>
    <row r="93" spans="3:78" x14ac:dyDescent="0.25">
      <c r="C93">
        <f t="shared" si="0"/>
        <v>0</v>
      </c>
      <c r="E93" t="str">
        <f t="shared" ref="E93" ca="1" si="3260">E92</f>
        <v>Lynell Ingram</v>
      </c>
      <c r="F93" t="str">
        <f t="shared" ref="F93" ca="1" si="3261">SUBSTITUTE(SUBSTITUTE(SUBSTITUTE(SUBSTITUTE(SUBSTITUTE(LOWER(IF(LEFT(F92,3)="Box","",TRIM(F92))),"randomizer","")," ",""),"'","")," ",""),"-","")</f>
        <v>tiara</v>
      </c>
      <c r="G93" t="str">
        <f t="shared" ref="G93" ca="1" si="3262">SUBSTITUTE(SUBSTITUTE(SUBSTITUTE(SUBSTITUTE(SUBSTITUTE(LOWER(IF(LEFT(G92,3)="Box","",TRIM(G92))),"randomizer","")," ",""),"'","")," ",""),"-","")</f>
        <v>warchest</v>
      </c>
      <c r="H93" t="str">
        <f t="shared" ref="H93" ca="1" si="3263">SUBSTITUTE(SUBSTITUTE(SUBSTITUTE(SUBSTITUTE(SUBSTITUTE(LOWER(IF(LEFT(H92,3)="Box","",TRIM(H92))),"randomizer","")," ",""),"'","")," ",""),"-","")</f>
        <v>princess</v>
      </c>
      <c r="I93" t="str">
        <f t="shared" ref="I93" ca="1" si="3264">SUBSTITUTE(SUBSTITUTE(SUBSTITUTE(SUBSTITUTE(SUBSTITUTE(LOWER(IF(LEFT(I92,3)="Box","",TRIM(I92))),"randomizer","")," ",""),"'","")," ",""),"-","")</f>
        <v>mandarin</v>
      </c>
      <c r="J93" t="str">
        <f t="shared" ref="J93" ca="1" si="3265">SUBSTITUTE(SUBSTITUTE(SUBSTITUTE(SUBSTITUTE(SUBSTITUTE(LOWER(IF(LEFT(J92,3)="Box","",TRIM(J92))),"randomizer","")," ",""),"'","")," ",""),"-","")</f>
        <v>damejosephine</v>
      </c>
      <c r="K93" t="str">
        <f t="shared" ref="K93" ca="1" si="3266">SUBSTITUTE(SUBSTITUTE(SUBSTITUTE(SUBSTITUTE(SUBSTITUTE(LOWER(IF(LEFT(K92,3)="Box","",TRIM(K92))),"randomizer","")," ",""),"'","")," ",""),"-","")</f>
        <v>damemolly</v>
      </c>
      <c r="L93" t="str">
        <f t="shared" ref="L93" ca="1" si="3267">SUBSTITUTE(SUBSTITUTE(SUBSTITUTE(SUBSTITUTE(SUBSTITUTE(LOWER(IF(LEFT(L92,3)="Box","",TRIM(L92))),"randomizer","")," ",""),"'","")," ",""),"-","")</f>
        <v>baker</v>
      </c>
      <c r="M93" t="str">
        <f t="shared" ref="M93" ca="1" si="3268">SUBSTITUTE(SUBSTITUTE(SUBSTITUTE(SUBSTITUTE(SUBSTITUTE(LOWER(IF(LEFT(M92,3)="Box","",TRIM(M92))),"randomizer","")," ",""),"'","")," ",""),"-","")</f>
        <v>butcher</v>
      </c>
      <c r="N93" t="str">
        <f t="shared" ref="N93" ca="1" si="3269">SUBSTITUTE(SUBSTITUTE(SUBSTITUTE(SUBSTITUTE(SUBSTITUTE(LOWER(IF(LEFT(N92,3)="Box","",TRIM(N92))),"randomizer","")," ",""),"'","")," ",""),"-","")</f>
        <v>artificer</v>
      </c>
      <c r="O93" t="str">
        <f t="shared" ref="O93" ca="1" si="3270">SUBSTITUTE(SUBSTITUTE(SUBSTITUTE(SUBSTITUTE(SUBSTITUTE(LOWER(IF(LEFT(O92,3)="Box","",TRIM(O92))),"randomizer","")," ",""),"'","")," ",""),"-","")</f>
        <v>crypt</v>
      </c>
      <c r="P93" t="str">
        <f t="shared" ref="P93" ca="1" si="3271">SUBSTITUTE(SUBSTITUTE(SUBSTITUTE(SUBSTITUTE(SUBSTITUTE(LOWER(IF(LEFT(P92,3)="Box","",TRIM(P92))),"randomizer","")," ",""),"'","")," ",""),"-","")</f>
        <v>faithfulhound</v>
      </c>
      <c r="Q93" t="str">
        <f t="shared" ref="Q93" ca="1" si="3272">SUBSTITUTE(SUBSTITUTE(SUBSTITUTE(SUBSTITUTE(SUBSTITUTE(LOWER(IF(LEFT(Q92,3)="Box","",TRIM(Q92))),"randomizer","")," ",""),"'","")," ",""),"-","")</f>
        <v>capitalcity</v>
      </c>
      <c r="R93" t="str">
        <f t="shared" ref="R93" ca="1" si="3273">SUBSTITUTE(SUBSTITUTE(SUBSTITUTE(SUBSTITUTE(SUBSTITUTE(LOWER(IF(LEFT(R92,3)="Box","",TRIM(R92))),"randomizer","")," ",""),"'","")," ",""),"-","")</f>
        <v>contract</v>
      </c>
      <c r="S93" t="str">
        <f t="shared" ref="S93" ca="1" si="3274">SUBSTITUTE(SUBSTITUTE(SUBSTITUTE(SUBSTITUTE(SUBSTITUTE(LOWER(IF(LEFT(S92,3)="Box","",TRIM(S92))),"randomizer","")," ",""),"'","")," ",""),"-","")</f>
        <v>modify</v>
      </c>
      <c r="T93" t="str">
        <f t="shared" ref="T93" ca="1" si="3275">SUBSTITUTE(SUBSTITUTE(SUBSTITUTE(SUBSTITUTE(SUBSTITUTE(LOWER(IF(LEFT(T92,3)="Box","",TRIM(T92))),"randomizer","")," ",""),"'","")," ",""),"-","")</f>
        <v>borrow</v>
      </c>
      <c r="U93" t="str">
        <f t="shared" ref="U93" ca="1" si="3276">SUBSTITUTE(SUBSTITUTE(SUBSTITUTE(SUBSTITUTE(SUBSTITUTE(LOWER(IF(LEFT(U92,3)="Box","",TRIM(U92))),"randomizer","")," ",""),"'","")," ",""),"-","")</f>
        <v>baths</v>
      </c>
      <c r="V93" t="str">
        <f t="shared" ref="V93" ca="1" si="3277">SUBSTITUTE(SUBSTITUTE(SUBSTITUTE(SUBSTITUTE(SUBSTITUTE(LOWER(IF(LEFT(V92,3)="Box","",TRIM(V92))),"randomizer","")," ",""),"'","")," ",""),"-","")</f>
        <v>fountain</v>
      </c>
      <c r="W93" t="str">
        <f t="shared" ref="W93" ca="1" si="3278">SUBSTITUTE(SUBSTITUTE(SUBSTITUTE(SUBSTITUTE(SUBSTITUTE(LOWER(IF(LEFT(W92,3)="Box","",TRIM(W92))),"randomizer","")," ",""),"'","")," ",""),"-","")</f>
        <v>orchard</v>
      </c>
      <c r="X93" t="str">
        <f t="shared" ref="X93" ca="1" si="3279">SUBSTITUTE(SUBSTITUTE(SUBSTITUTE(SUBSTITUTE(SUBSTITUTE(LOWER(IF(LEFT(X92,3)="Box","",TRIM(X92))),"randomizer","")," ",""),"'","")," ",""),"-","")</f>
        <v/>
      </c>
      <c r="Y93" t="str">
        <f t="shared" ref="Y93" ca="1" si="3280">SUBSTITUTE(SUBSTITUTE(SUBSTITUTE(SUBSTITUTE(SUBSTITUTE(LOWER(IF(LEFT(Y92,3)="Box","",TRIM(Y92))),"randomizer","")," ",""),"'","")," ",""),"-","")</f>
        <v/>
      </c>
      <c r="Z93" t="str">
        <f t="shared" ref="Z93" ca="1" si="3281">SUBSTITUTE(SUBSTITUTE(SUBSTITUTE(SUBSTITUTE(SUBSTITUTE(LOWER(IF(LEFT(Z92,3)="Box","",TRIM(Z92))),"randomizer","")," ",""),"'","")," ",""),"-","")</f>
        <v/>
      </c>
      <c r="AA93" t="str">
        <f t="shared" ref="AA93" ca="1" si="3282">SUBSTITUTE(SUBSTITUTE(SUBSTITUTE(SUBSTITUTE(SUBSTITUTE(LOWER(IF(LEFT(AA92,3)="Box","",TRIM(AA92))),"randomizer","")," ",""),"'","")," ",""),"-","")</f>
        <v/>
      </c>
      <c r="AB93" t="str">
        <f t="shared" ref="AB93" ca="1" si="3283">SUBSTITUTE(SUBSTITUTE(SUBSTITUTE(SUBSTITUTE(SUBSTITUTE(LOWER(IF(LEFT(AB92,3)="Box","",TRIM(AB92))),"randomizer","")," ",""),"'","")," ",""),"-","")</f>
        <v/>
      </c>
      <c r="AC93" t="str">
        <f t="shared" ref="AC93" ca="1" si="3284">SUBSTITUTE(SUBSTITUTE(SUBSTITUTE(SUBSTITUTE(SUBSTITUTE(LOWER(IF(LEFT(AC92,3)="Box","",TRIM(AC92))),"randomizer","")," ",""),"'","")," ",""),"-","")</f>
        <v/>
      </c>
      <c r="AD93" t="str">
        <f t="shared" ref="AD93" ca="1" si="3285">SUBSTITUTE(SUBSTITUTE(SUBSTITUTE(SUBSTITUTE(SUBSTITUTE(LOWER(IF(LEFT(AD92,3)="Box","",TRIM(AD92))),"randomizer","")," ",""),"'","")," ",""),"-","")</f>
        <v/>
      </c>
      <c r="AE93" t="str">
        <f t="shared" ref="AE93" ca="1" si="3286">SUBSTITUTE(SUBSTITUTE(SUBSTITUTE(SUBSTITUTE(SUBSTITUTE(LOWER(IF(LEFT(AE92,3)="Box","",TRIM(AE92))),"randomizer","")," ",""),"'","")," ",""),"-","")</f>
        <v/>
      </c>
      <c r="AF93" t="str">
        <f t="shared" ref="AF93" ca="1" si="3287">SUBSTITUTE(SUBSTITUTE(SUBSTITUTE(SUBSTITUTE(SUBSTITUTE(LOWER(IF(LEFT(AF92,3)="Box","",TRIM(AF92))),"randomizer","")," ",""),"'","")," ",""),"-","")</f>
        <v/>
      </c>
      <c r="AG93" t="str">
        <f t="shared" ref="AG93" ca="1" si="3288">SUBSTITUTE(SUBSTITUTE(SUBSTITUTE(SUBSTITUTE(SUBSTITUTE(LOWER(IF(LEFT(AG92,3)="Box","",TRIM(AG92))),"randomizer","")," ",""),"'","")," ",""),"-","")</f>
        <v/>
      </c>
      <c r="AH93" t="str">
        <f t="shared" ref="AH93" ca="1" si="3289">SUBSTITUTE(SUBSTITUTE(SUBSTITUTE(SUBSTITUTE(SUBSTITUTE(LOWER(IF(LEFT(AH92,3)="Box","",TRIM(AH92))),"randomizer","")," ",""),"'","")," ",""),"-","")</f>
        <v/>
      </c>
      <c r="AI93" t="str">
        <f t="shared" ref="AI93" ca="1" si="3290">SUBSTITUTE(SUBSTITUTE(SUBSTITUTE(SUBSTITUTE(SUBSTITUTE(LOWER(IF(LEFT(AI92,3)="Box","",TRIM(AI92))),"randomizer","")," ",""),"'","")," ",""),"-","")</f>
        <v/>
      </c>
      <c r="AJ93" t="str">
        <f t="shared" ref="AJ93" ca="1" si="3291">SUBSTITUTE(SUBSTITUTE(SUBSTITUTE(SUBSTITUTE(SUBSTITUTE(LOWER(IF(LEFT(AJ92,3)="Box","",TRIM(AJ92))),"randomizer","")," ",""),"'","")," ",""),"-","")</f>
        <v/>
      </c>
      <c r="AK93" t="str">
        <f t="shared" ref="AK93" ca="1" si="3292">SUBSTITUTE(SUBSTITUTE(SUBSTITUTE(SUBSTITUTE(SUBSTITUTE(LOWER(IF(LEFT(AK92,3)="Box","",TRIM(AK92))),"randomizer","")," ",""),"'","")," ",""),"-","")</f>
        <v/>
      </c>
      <c r="AL93" t="str">
        <f t="shared" ref="AL93" ca="1" si="3293">SUBSTITUTE(SUBSTITUTE(SUBSTITUTE(SUBSTITUTE(SUBSTITUTE(LOWER(IF(LEFT(AL92,3)="Box","",TRIM(AL92))),"randomizer","")," ",""),"'","")," ",""),"-","")</f>
        <v/>
      </c>
      <c r="AM93" t="str">
        <f t="shared" ref="AM93" ca="1" si="3294">SUBSTITUTE(SUBSTITUTE(SUBSTITUTE(SUBSTITUTE(SUBSTITUTE(LOWER(IF(LEFT(AM92,3)="Box","",TRIM(AM92))),"randomizer","")," ",""),"'","")," ",""),"-","")</f>
        <v/>
      </c>
      <c r="AN93" t="str">
        <f t="shared" ref="AN93" ca="1" si="3295">SUBSTITUTE(SUBSTITUTE(SUBSTITUTE(SUBSTITUTE(SUBSTITUTE(LOWER(IF(LEFT(AN92,3)="Box","",TRIM(AN92))),"randomizer","")," ",""),"'","")," ",""),"-","")</f>
        <v/>
      </c>
      <c r="AO93" t="str">
        <f t="shared" ref="AO93" ca="1" si="3296">SUBSTITUTE(SUBSTITUTE(SUBSTITUTE(SUBSTITUTE(SUBSTITUTE(LOWER(IF(LEFT(AO92,3)="Box","",TRIM(AO92))),"randomizer","")," ",""),"'","")," ",""),"-","")</f>
        <v/>
      </c>
      <c r="AP93" t="str">
        <f t="shared" ref="AP93" ca="1" si="3297">SUBSTITUTE(SUBSTITUTE(SUBSTITUTE(SUBSTITUTE(SUBSTITUTE(LOWER(IF(LEFT(AP92,3)="Box","",TRIM(AP92))),"randomizer","")," ",""),"'","")," ",""),"-","")</f>
        <v/>
      </c>
      <c r="AQ93" t="str">
        <f t="shared" ref="AQ93" ca="1" si="3298">SUBSTITUTE(SUBSTITUTE(SUBSTITUTE(SUBSTITUTE(SUBSTITUTE(LOWER(IF(LEFT(AQ92,3)="Box","",TRIM(AQ92))),"randomizer","")," ",""),"'","")," ",""),"-","")</f>
        <v/>
      </c>
      <c r="AR93" t="str">
        <f t="shared" ref="AR93" ca="1" si="3299">SUBSTITUTE(SUBSTITUTE(SUBSTITUTE(SUBSTITUTE(SUBSTITUTE(LOWER(IF(LEFT(AR92,3)="Box","",TRIM(AR92))),"randomizer","")," ",""),"'","")," ",""),"-","")</f>
        <v/>
      </c>
      <c r="AS93" t="str">
        <f t="shared" ref="AS93" ca="1" si="3300">SUBSTITUTE(SUBSTITUTE(SUBSTITUTE(SUBSTITUTE(SUBSTITUTE(LOWER(IF(LEFT(AS92,3)="Box","",TRIM(AS92))),"randomizer","")," ",""),"'","")," ",""),"-","")</f>
        <v/>
      </c>
      <c r="AT93" t="str">
        <f t="shared" ref="AT93" ca="1" si="3301">SUBSTITUTE(SUBSTITUTE(SUBSTITUTE(SUBSTITUTE(SUBSTITUTE(LOWER(IF(LEFT(AT92,3)="Box","",TRIM(AT92))),"randomizer","")," ",""),"'","")," ",""),"-","")</f>
        <v/>
      </c>
      <c r="AU93" t="str">
        <f t="shared" ref="AU93" ca="1" si="3302">SUBSTITUTE(SUBSTITUTE(SUBSTITUTE(SUBSTITUTE(SUBSTITUTE(LOWER(IF(LEFT(AU92,3)="Box","",TRIM(AU92))),"randomizer","")," ",""),"'","")," ",""),"-","")</f>
        <v/>
      </c>
      <c r="AV93" t="str">
        <f t="shared" ref="AV93" ca="1" si="3303">SUBSTITUTE(SUBSTITUTE(SUBSTITUTE(SUBSTITUTE(SUBSTITUTE(LOWER(IF(LEFT(AV92,3)="Box","",TRIM(AV92))),"randomizer","")," ",""),"'","")," ",""),"-","")</f>
        <v/>
      </c>
      <c r="AW93" t="str">
        <f t="shared" ref="AW93" ca="1" si="3304">SUBSTITUTE(SUBSTITUTE(SUBSTITUTE(SUBSTITUTE(SUBSTITUTE(LOWER(IF(LEFT(AW92,3)="Box","",TRIM(AW92))),"randomizer","")," ",""),"'","")," ",""),"-","")</f>
        <v/>
      </c>
      <c r="AX93" t="str">
        <f t="shared" ref="AX93" ca="1" si="3305">SUBSTITUTE(SUBSTITUTE(SUBSTITUTE(SUBSTITUTE(SUBSTITUTE(LOWER(IF(LEFT(AX92,3)="Box","",TRIM(AX92))),"randomizer","")," ",""),"'","")," ",""),"-","")</f>
        <v/>
      </c>
      <c r="AY93" t="str">
        <f t="shared" ref="AY93" ca="1" si="3306">SUBSTITUTE(SUBSTITUTE(SUBSTITUTE(SUBSTITUTE(SUBSTITUTE(LOWER(IF(LEFT(AY92,3)="Box","",TRIM(AY92))),"randomizer","")," ",""),"'","")," ",""),"-","")</f>
        <v/>
      </c>
      <c r="AZ93" t="str">
        <f t="shared" ref="AZ93" ca="1" si="3307">SUBSTITUTE(SUBSTITUTE(SUBSTITUTE(SUBSTITUTE(SUBSTITUTE(LOWER(IF(LEFT(AZ92,3)="Box","",TRIM(AZ92))),"randomizer","")," ",""),"'","")," ",""),"-","")</f>
        <v/>
      </c>
      <c r="BA93" t="str">
        <f t="shared" ref="BA93" ca="1" si="3308">SUBSTITUTE(SUBSTITUTE(SUBSTITUTE(SUBSTITUTE(SUBSTITUTE(LOWER(IF(LEFT(BA92,3)="Box","",TRIM(BA92))),"randomizer","")," ",""),"'","")," ",""),"-","")</f>
        <v/>
      </c>
      <c r="BB93" t="str">
        <f t="shared" ref="BB93" ca="1" si="3309">SUBSTITUTE(SUBSTITUTE(SUBSTITUTE(SUBSTITUTE(SUBSTITUTE(LOWER(IF(LEFT(BB92,3)="Box","",TRIM(BB92))),"randomizer","")," ",""),"'","")," ",""),"-","")</f>
        <v/>
      </c>
      <c r="BC93" t="str">
        <f t="shared" ref="BC93" ca="1" si="3310">SUBSTITUTE(SUBSTITUTE(SUBSTITUTE(SUBSTITUTE(SUBSTITUTE(LOWER(IF(LEFT(BC92,3)="Box","",TRIM(BC92))),"randomizer","")," ",""),"'","")," ",""),"-","")</f>
        <v/>
      </c>
      <c r="BD93" t="str">
        <f t="shared" ref="BD93" ca="1" si="3311">SUBSTITUTE(SUBSTITUTE(SUBSTITUTE(SUBSTITUTE(SUBSTITUTE(LOWER(IF(LEFT(BD92,3)="Box","",TRIM(BD92))),"randomizer","")," ",""),"'","")," ",""),"-","")</f>
        <v/>
      </c>
      <c r="BE93" t="str">
        <f t="shared" ref="BE93" ca="1" si="3312">SUBSTITUTE(SUBSTITUTE(SUBSTITUTE(SUBSTITUTE(SUBSTITUTE(LOWER(IF(LEFT(BE92,3)="Box","",TRIM(BE92))),"randomizer","")," ",""),"'","")," ",""),"-","")</f>
        <v/>
      </c>
      <c r="BF93" t="str">
        <f t="shared" ref="BF93" ca="1" si="3313">SUBSTITUTE(SUBSTITUTE(SUBSTITUTE(SUBSTITUTE(SUBSTITUTE(LOWER(IF(LEFT(BF92,3)="Box","",TRIM(BF92))),"randomizer","")," ",""),"'","")," ",""),"-","")</f>
        <v/>
      </c>
      <c r="BG93" t="str">
        <f t="shared" ref="BG93" ca="1" si="3314">SUBSTITUTE(SUBSTITUTE(SUBSTITUTE(SUBSTITUTE(SUBSTITUTE(LOWER(IF(LEFT(BG92,3)="Box","",TRIM(BG92))),"randomizer","")," ",""),"'","")," ",""),"-","")</f>
        <v/>
      </c>
      <c r="BH93" t="str">
        <f t="shared" ref="BH93" ca="1" si="3315">SUBSTITUTE(SUBSTITUTE(SUBSTITUTE(SUBSTITUTE(SUBSTITUTE(LOWER(IF(LEFT(BH92,3)="Box","",TRIM(BH92))),"randomizer","")," ",""),"'","")," ",""),"-","")</f>
        <v/>
      </c>
      <c r="BI93" t="str">
        <f t="shared" ref="BI93" ca="1" si="3316">SUBSTITUTE(SUBSTITUTE(SUBSTITUTE(SUBSTITUTE(SUBSTITUTE(LOWER(IF(LEFT(BI92,3)="Box","",TRIM(BI92))),"randomizer","")," ",""),"'","")," ",""),"-","")</f>
        <v/>
      </c>
      <c r="BJ93" t="str">
        <f t="shared" ref="BJ93" ca="1" si="3317">SUBSTITUTE(SUBSTITUTE(SUBSTITUTE(SUBSTITUTE(SUBSTITUTE(LOWER(IF(LEFT(BJ92,3)="Box","",TRIM(BJ92))),"randomizer","")," ",""),"'","")," ",""),"-","")</f>
        <v/>
      </c>
      <c r="BK93" t="str">
        <f t="shared" ref="BK93" ca="1" si="3318">SUBSTITUTE(SUBSTITUTE(SUBSTITUTE(SUBSTITUTE(SUBSTITUTE(LOWER(IF(LEFT(BK92,3)="Box","",TRIM(BK92))),"randomizer","")," ",""),"'","")," ",""),"-","")</f>
        <v/>
      </c>
      <c r="BL93" t="str">
        <f t="shared" ref="BL93" ca="1" si="3319">SUBSTITUTE(SUBSTITUTE(SUBSTITUTE(SUBSTITUTE(SUBSTITUTE(LOWER(IF(LEFT(BL92,3)="Box","",TRIM(BL92))),"randomizer","")," ",""),"'","")," ",""),"-","")</f>
        <v/>
      </c>
      <c r="BM93" t="str">
        <f t="shared" ref="BM93" ca="1" si="3320">SUBSTITUTE(SUBSTITUTE(SUBSTITUTE(SUBSTITUTE(SUBSTITUTE(LOWER(IF(LEFT(BM92,3)="Box","",TRIM(BM92))),"randomizer","")," ",""),"'","")," ",""),"-","")</f>
        <v/>
      </c>
      <c r="BN93" t="str">
        <f t="shared" ref="BN93" ca="1" si="3321">SUBSTITUTE(SUBSTITUTE(SUBSTITUTE(SUBSTITUTE(SUBSTITUTE(LOWER(IF(LEFT(BN92,3)="Box","",TRIM(BN92))),"randomizer","")," ",""),"'","")," ",""),"-","")</f>
        <v/>
      </c>
      <c r="BO93" t="str">
        <f t="shared" ref="BO93" ca="1" si="3322">SUBSTITUTE(SUBSTITUTE(SUBSTITUTE(SUBSTITUTE(SUBSTITUTE(LOWER(IF(LEFT(BO92,3)="Box","",TRIM(BO92))),"randomizer","")," ",""),"'","")," ",""),"-","")</f>
        <v/>
      </c>
      <c r="BP93" t="str">
        <f t="shared" ref="BP93" ca="1" si="3323">SUBSTITUTE(SUBSTITUTE(SUBSTITUTE(SUBSTITUTE(SUBSTITUTE(LOWER(IF(LEFT(BP92,3)="Box","",TRIM(BP92))),"randomizer","")," ",""),"'","")," ",""),"-","")</f>
        <v/>
      </c>
      <c r="BQ93" t="str">
        <f t="shared" ref="BQ93" ca="1" si="3324">SUBSTITUTE(SUBSTITUTE(SUBSTITUTE(SUBSTITUTE(SUBSTITUTE(LOWER(IF(LEFT(BQ92,3)="Box","",TRIM(BQ92))),"randomizer","")," ",""),"'","")," ",""),"-","")</f>
        <v/>
      </c>
      <c r="BR93" t="str">
        <f t="shared" ref="BR93" ca="1" si="3325">SUBSTITUTE(SUBSTITUTE(SUBSTITUTE(SUBSTITUTE(SUBSTITUTE(LOWER(IF(LEFT(BR92,3)="Box","",TRIM(BR92))),"randomizer","")," ",""),"'","")," ",""),"-","")</f>
        <v/>
      </c>
      <c r="BS93" t="str">
        <f t="shared" ref="BS93" ca="1" si="3326">SUBSTITUTE(SUBSTITUTE(SUBSTITUTE(SUBSTITUTE(SUBSTITUTE(LOWER(IF(LEFT(BS92,3)="Box","",TRIM(BS92))),"randomizer","")," ",""),"'","")," ",""),"-","")</f>
        <v/>
      </c>
      <c r="BT93" t="str">
        <f t="shared" ref="BT93" ca="1" si="3327">SUBSTITUTE(SUBSTITUTE(SUBSTITUTE(SUBSTITUTE(SUBSTITUTE(LOWER(IF(LEFT(BT92,3)="Box","",TRIM(BT92))),"randomizer","")," ",""),"'","")," ",""),"-","")</f>
        <v/>
      </c>
      <c r="BU93" t="str">
        <f t="shared" ref="BU93" ca="1" si="3328">SUBSTITUTE(SUBSTITUTE(SUBSTITUTE(SUBSTITUTE(SUBSTITUTE(LOWER(IF(LEFT(BU92,3)="Box","",TRIM(BU92))),"randomizer","")," ",""),"'","")," ",""),"-","")</f>
        <v/>
      </c>
      <c r="BV93" t="str">
        <f t="shared" ref="BV93" ca="1" si="3329">SUBSTITUTE(SUBSTITUTE(SUBSTITUTE(SUBSTITUTE(SUBSTITUTE(LOWER(IF(LEFT(BV92,3)="Box","",TRIM(BV92))),"randomizer","")," ",""),"'","")," ",""),"-","")</f>
        <v/>
      </c>
      <c r="BW93" t="str">
        <f t="shared" ref="BW93" ca="1" si="3330">SUBSTITUTE(SUBSTITUTE(SUBSTITUTE(SUBSTITUTE(SUBSTITUTE(LOWER(IF(LEFT(BW92,3)="Box","",TRIM(BW92))),"randomizer","")," ",""),"'","")," ",""),"-","")</f>
        <v/>
      </c>
      <c r="BX93" t="str">
        <f t="shared" ref="BX93" ca="1" si="3331">SUBSTITUTE(SUBSTITUTE(SUBSTITUTE(SUBSTITUTE(SUBSTITUTE(LOWER(IF(LEFT(BX92,3)="Box","",TRIM(BX92))),"randomizer","")," ",""),"'","")," ",""),"-","")</f>
        <v/>
      </c>
      <c r="BY93" t="str">
        <f t="shared" ref="BY93" ca="1" si="3332">SUBSTITUTE(SUBSTITUTE(SUBSTITUTE(SUBSTITUTE(SUBSTITUTE(LOWER(IF(LEFT(BY92,3)="Box","",TRIM(BY92))),"randomizer","")," ",""),"'","")," ",""),"-","")</f>
        <v/>
      </c>
      <c r="BZ93" t="str">
        <f t="shared" ref="BZ93" ca="1" si="3333">SUBSTITUTE(SUBSTITUTE(SUBSTITUTE(SUBSTITUTE(SUBSTITUTE(LOWER(IF(LEFT(BZ92,3)="Box","",TRIM(BZ92))),"randomizer","")," ",""),"'","")," ",""),"-","")</f>
        <v/>
      </c>
    </row>
    <row r="94" spans="3:78" x14ac:dyDescent="0.25">
      <c r="C94">
        <f t="shared" si="2297"/>
        <v>1</v>
      </c>
      <c r="E94" t="str">
        <f ca="1">OFFSET($G$179,SUM(C$2:C94)-1,0)</f>
        <v>Marcel-André Casasola Merkle</v>
      </c>
      <c r="F94" t="str">
        <f ca="1">IF(OFFSET($G$179,SUM($C$2:$C94)-1,COLUMNS($E94:F94)+1)=0,"",OFFSET($G$179,SUM($C$2:$C94)-1,COLUMNS($E94:F94)+1))</f>
        <v>Box art: Menagerie</v>
      </c>
      <c r="G94" t="str">
        <f ca="1">IF(OFFSET($G$179,SUM($C$2:$C94)-1,COLUMNS($E94:G94)+1)=0,"",OFFSET($G$179,SUM($C$2:$C94)-1,COLUMNS($E94:G94)+1))</f>
        <v xml:space="preserve"> Hinterlands (Second Edition)</v>
      </c>
      <c r="H94" t="str">
        <f ca="1">IF(OFFSET($G$179,SUM($C$2:$C94)-1,COLUMNS($E94:H94)+1)=0,"",OFFSET($G$179,SUM($C$2:$C94)-1,COLUMNS($E94:H94)+1))</f>
        <v/>
      </c>
      <c r="I94" t="str">
        <f ca="1">IF(OFFSET($G$179,SUM($C$2:$C94)-1,COLUMNS($E94:I94)+1)=0,"",OFFSET($G$179,SUM($C$2:$C94)-1,COLUMNS($E94:I94)+1))</f>
        <v/>
      </c>
      <c r="J94" t="str">
        <f ca="1">IF(OFFSET($G$179,SUM($C$2:$C94)-1,COLUMNS($E94:J94)+1)=0,"",OFFSET($G$179,SUM($C$2:$C94)-1,COLUMNS($E94:J94)+1))</f>
        <v/>
      </c>
      <c r="K94" t="str">
        <f ca="1">IF(OFFSET($G$179,SUM($C$2:$C94)-1,COLUMNS($E94:K94)+1)=0,"",OFFSET($G$179,SUM($C$2:$C94)-1,COLUMNS($E94:K94)+1))</f>
        <v/>
      </c>
      <c r="L94" t="str">
        <f ca="1">IF(OFFSET($G$179,SUM($C$2:$C94)-1,COLUMNS($E94:L94)+1)=0,"",OFFSET($G$179,SUM($C$2:$C94)-1,COLUMNS($E94:L94)+1))</f>
        <v/>
      </c>
      <c r="M94" t="str">
        <f ca="1">IF(OFFSET($G$179,SUM($C$2:$C94)-1,COLUMNS($E94:M94)+1)=0,"",OFFSET($G$179,SUM($C$2:$C94)-1,COLUMNS($E94:M94)+1))</f>
        <v/>
      </c>
      <c r="N94" t="str">
        <f ca="1">IF(OFFSET($G$179,SUM($C$2:$C94)-1,COLUMNS($E94:N94)+1)=0,"",OFFSET($G$179,SUM($C$2:$C94)-1,COLUMNS($E94:N94)+1))</f>
        <v/>
      </c>
      <c r="O94" t="str">
        <f ca="1">IF(OFFSET($G$179,SUM($C$2:$C94)-1,COLUMNS($E94:O94)+1)=0,"",OFFSET($G$179,SUM($C$2:$C94)-1,COLUMNS($E94:O94)+1))</f>
        <v/>
      </c>
      <c r="P94" t="str">
        <f ca="1">IF(OFFSET($G$179,SUM($C$2:$C94)-1,COLUMNS($E94:P94)+1)=0,"",OFFSET($G$179,SUM($C$2:$C94)-1,COLUMNS($E94:P94)+1))</f>
        <v/>
      </c>
      <c r="Q94" t="str">
        <f ca="1">IF(OFFSET($G$179,SUM($C$2:$C94)-1,COLUMNS($E94:Q94)+1)=0,"",OFFSET($G$179,SUM($C$2:$C94)-1,COLUMNS($E94:Q94)+1))</f>
        <v/>
      </c>
      <c r="R94" t="str">
        <f ca="1">IF(OFFSET($G$179,SUM($C$2:$C94)-1,COLUMNS($E94:R94)+1)=0,"",OFFSET($G$179,SUM($C$2:$C94)-1,COLUMNS($E94:R94)+1))</f>
        <v/>
      </c>
      <c r="S94" t="str">
        <f ca="1">IF(OFFSET($G$179,SUM($C$2:$C94)-1,COLUMNS($E94:S94)+1)=0,"",OFFSET($G$179,SUM($C$2:$C94)-1,COLUMNS($E94:S94)+1))</f>
        <v/>
      </c>
      <c r="T94" t="str">
        <f ca="1">IF(OFFSET($G$179,SUM($C$2:$C94)-1,COLUMNS($E94:T94)+1)=0,"",OFFSET($G$179,SUM($C$2:$C94)-1,COLUMNS($E94:T94)+1))</f>
        <v/>
      </c>
      <c r="U94" t="str">
        <f ca="1">IF(OFFSET($G$179,SUM($C$2:$C94)-1,COLUMNS($E94:U94)+1)=0,"",OFFSET($G$179,SUM($C$2:$C94)-1,COLUMNS($E94:U94)+1))</f>
        <v/>
      </c>
      <c r="V94" t="str">
        <f ca="1">IF(OFFSET($G$179,SUM($C$2:$C94)-1,COLUMNS($E94:V94)+1)=0,"",OFFSET($G$179,SUM($C$2:$C94)-1,COLUMNS($E94:V94)+1))</f>
        <v/>
      </c>
      <c r="W94" t="str">
        <f ca="1">IF(OFFSET($G$179,SUM($C$2:$C94)-1,COLUMNS($E94:W94)+1)=0,"",OFFSET($G$179,SUM($C$2:$C94)-1,COLUMNS($E94:W94)+1))</f>
        <v/>
      </c>
      <c r="X94" t="str">
        <f ca="1">IF(OFFSET($G$179,SUM($C$2:$C94)-1,COLUMNS($E94:X94)+1)=0,"",OFFSET($G$179,SUM($C$2:$C94)-1,COLUMNS($E94:X94)+1))</f>
        <v/>
      </c>
      <c r="Y94" t="str">
        <f ca="1">IF(OFFSET($G$179,SUM($C$2:$C94)-1,COLUMNS($E94:Y94)+1)=0,"",OFFSET($G$179,SUM($C$2:$C94)-1,COLUMNS($E94:Y94)+1))</f>
        <v/>
      </c>
      <c r="Z94" t="str">
        <f ca="1">IF(OFFSET($G$179,SUM($C$2:$C94)-1,COLUMNS($E94:Z94)+1)=0,"",OFFSET($G$179,SUM($C$2:$C94)-1,COLUMNS($E94:Z94)+1))</f>
        <v/>
      </c>
      <c r="AA94" t="str">
        <f ca="1">IF(OFFSET($G$179,SUM($C$2:$C94)-1,COLUMNS($E94:AA94)+1)=0,"",OFFSET($G$179,SUM($C$2:$C94)-1,COLUMNS($E94:AA94)+1))</f>
        <v/>
      </c>
      <c r="AB94" t="str">
        <f ca="1">IF(OFFSET($G$179,SUM($C$2:$C94)-1,COLUMNS($E94:AB94)+1)=0,"",OFFSET($G$179,SUM($C$2:$C94)-1,COLUMNS($E94:AB94)+1))</f>
        <v/>
      </c>
      <c r="AC94" t="str">
        <f ca="1">IF(OFFSET($G$179,SUM($C$2:$C94)-1,COLUMNS($E94:AC94)+1)=0,"",OFFSET($G$179,SUM($C$2:$C94)-1,COLUMNS($E94:AC94)+1))</f>
        <v/>
      </c>
      <c r="AD94" t="str">
        <f ca="1">IF(OFFSET($G$179,SUM($C$2:$C94)-1,COLUMNS($E94:AD94)+1)=0,"",OFFSET($G$179,SUM($C$2:$C94)-1,COLUMNS($E94:AD94)+1))</f>
        <v/>
      </c>
      <c r="AE94" t="str">
        <f ca="1">IF(OFFSET($G$179,SUM($C$2:$C94)-1,COLUMNS($E94:AE94)+1)=0,"",OFFSET($G$179,SUM($C$2:$C94)-1,COLUMNS($E94:AE94)+1))</f>
        <v/>
      </c>
      <c r="AF94" t="str">
        <f ca="1">IF(OFFSET($G$179,SUM($C$2:$C94)-1,COLUMNS($E94:AF94)+1)=0,"",OFFSET($G$179,SUM($C$2:$C94)-1,COLUMNS($E94:AF94)+1))</f>
        <v/>
      </c>
      <c r="AG94" t="str">
        <f ca="1">IF(OFFSET($G$179,SUM($C$2:$C94)-1,COLUMNS($E94:AG94)+1)=0,"",OFFSET($G$179,SUM($C$2:$C94)-1,COLUMNS($E94:AG94)+1))</f>
        <v/>
      </c>
      <c r="AH94" t="str">
        <f ca="1">IF(OFFSET($G$179,SUM($C$2:$C94)-1,COLUMNS($E94:AH94)+1)=0,"",OFFSET($G$179,SUM($C$2:$C94)-1,COLUMNS($E94:AH94)+1))</f>
        <v/>
      </c>
      <c r="AI94" t="str">
        <f ca="1">IF(OFFSET($G$179,SUM($C$2:$C94)-1,COLUMNS($E94:AI94)+1)=0,"",OFFSET($G$179,SUM($C$2:$C94)-1,COLUMNS($E94:AI94)+1))</f>
        <v/>
      </c>
      <c r="AJ94" t="str">
        <f ca="1">IF(OFFSET($G$179,SUM($C$2:$C94)-1,COLUMNS($E94:AJ94)+1)=0,"",OFFSET($G$179,SUM($C$2:$C94)-1,COLUMNS($E94:AJ94)+1))</f>
        <v/>
      </c>
      <c r="AK94" t="str">
        <f ca="1">IF(OFFSET($G$179,SUM($C$2:$C94)-1,COLUMNS($E94:AK94)+1)=0,"",OFFSET($G$179,SUM($C$2:$C94)-1,COLUMNS($E94:AK94)+1))</f>
        <v/>
      </c>
      <c r="AL94" t="str">
        <f ca="1">IF(OFFSET($G$179,SUM($C$2:$C94)-1,COLUMNS($E94:AL94)+1)=0,"",OFFSET($G$179,SUM($C$2:$C94)-1,COLUMNS($E94:AL94)+1))</f>
        <v/>
      </c>
      <c r="AM94" t="str">
        <f ca="1">IF(OFFSET($G$179,SUM($C$2:$C94)-1,COLUMNS($E94:AM94)+1)=0,"",OFFSET($G$179,SUM($C$2:$C94)-1,COLUMNS($E94:AM94)+1))</f>
        <v/>
      </c>
      <c r="AN94" t="str">
        <f ca="1">IF(OFFSET($G$179,SUM($C$2:$C94)-1,COLUMNS($E94:AN94)+1)=0,"",OFFSET($G$179,SUM($C$2:$C94)-1,COLUMNS($E94:AN94)+1))</f>
        <v/>
      </c>
      <c r="AO94" t="str">
        <f ca="1">IF(OFFSET($G$179,SUM($C$2:$C94)-1,COLUMNS($E94:AO94)+1)=0,"",OFFSET($G$179,SUM($C$2:$C94)-1,COLUMNS($E94:AO94)+1))</f>
        <v/>
      </c>
      <c r="AP94" t="str">
        <f ca="1">IF(OFFSET($G$179,SUM($C$2:$C94)-1,COLUMNS($E94:AP94)+1)=0,"",OFFSET($G$179,SUM($C$2:$C94)-1,COLUMNS($E94:AP94)+1))</f>
        <v/>
      </c>
      <c r="AQ94" t="str">
        <f ca="1">IF(OFFSET($G$179,SUM($C$2:$C94)-1,COLUMNS($E94:AQ94)+1)=0,"",OFFSET($G$179,SUM($C$2:$C94)-1,COLUMNS($E94:AQ94)+1))</f>
        <v/>
      </c>
      <c r="AR94" t="str">
        <f ca="1">IF(OFFSET($G$179,SUM($C$2:$C94)-1,COLUMNS($E94:AR94)+1)=0,"",OFFSET($G$179,SUM($C$2:$C94)-1,COLUMNS($E94:AR94)+1))</f>
        <v/>
      </c>
      <c r="AS94" t="str">
        <f ca="1">IF(OFFSET($G$179,SUM($C$2:$C94)-1,COLUMNS($E94:AS94)+1)=0,"",OFFSET($G$179,SUM($C$2:$C94)-1,COLUMNS($E94:AS94)+1))</f>
        <v/>
      </c>
      <c r="AT94" t="str">
        <f ca="1">IF(OFFSET($G$179,SUM($C$2:$C94)-1,COLUMNS($E94:AT94)+1)=0,"",OFFSET($G$179,SUM($C$2:$C94)-1,COLUMNS($E94:AT94)+1))</f>
        <v/>
      </c>
      <c r="AU94" t="str">
        <f ca="1">IF(OFFSET($G$179,SUM($C$2:$C94)-1,COLUMNS($E94:AU94)+1)=0,"",OFFSET($G$179,SUM($C$2:$C94)-1,COLUMNS($E94:AU94)+1))</f>
        <v/>
      </c>
      <c r="AV94" t="str">
        <f ca="1">IF(OFFSET($G$179,SUM($C$2:$C94)-1,COLUMNS($E94:AV94)+1)=0,"",OFFSET($G$179,SUM($C$2:$C94)-1,COLUMNS($E94:AV94)+1))</f>
        <v/>
      </c>
      <c r="AW94" t="str">
        <f ca="1">IF(OFFSET($G$179,SUM($C$2:$C94)-1,COLUMNS($E94:AW94)+1)=0,"",OFFSET($G$179,SUM($C$2:$C94)-1,COLUMNS($E94:AW94)+1))</f>
        <v/>
      </c>
      <c r="AX94" t="str">
        <f ca="1">IF(OFFSET($G$179,SUM($C$2:$C94)-1,COLUMNS($E94:AX94)+1)=0,"",OFFSET($G$179,SUM($C$2:$C94)-1,COLUMNS($E94:AX94)+1))</f>
        <v/>
      </c>
      <c r="AY94" t="str">
        <f ca="1">IF(OFFSET($G$179,SUM($C$2:$C94)-1,COLUMNS($E94:AY94)+1)=0,"",OFFSET($G$179,SUM($C$2:$C94)-1,COLUMNS($E94:AY94)+1))</f>
        <v/>
      </c>
      <c r="AZ94" t="str">
        <f ca="1">IF(OFFSET($G$179,SUM($C$2:$C94)-1,COLUMNS($E94:AZ94)+1)=0,"",OFFSET($G$179,SUM($C$2:$C94)-1,COLUMNS($E94:AZ94)+1))</f>
        <v/>
      </c>
      <c r="BA94" t="str">
        <f ca="1">IF(OFFSET($G$179,SUM($C$2:$C94)-1,COLUMNS($E94:BA94)+1)=0,"",OFFSET($G$179,SUM($C$2:$C94)-1,COLUMNS($E94:BA94)+1))</f>
        <v/>
      </c>
      <c r="BB94" t="str">
        <f ca="1">IF(OFFSET($G$179,SUM($C$2:$C94)-1,COLUMNS($E94:BB94)+1)=0,"",OFFSET($G$179,SUM($C$2:$C94)-1,COLUMNS($E94:BB94)+1))</f>
        <v/>
      </c>
      <c r="BC94" t="str">
        <f ca="1">IF(OFFSET($G$179,SUM($C$2:$C94)-1,COLUMNS($E94:BC94)+1)=0,"",OFFSET($G$179,SUM($C$2:$C94)-1,COLUMNS($E94:BC94)+1))</f>
        <v/>
      </c>
      <c r="BD94" t="str">
        <f ca="1">IF(OFFSET($G$179,SUM($C$2:$C94)-1,COLUMNS($E94:BD94)+1)=0,"",OFFSET($G$179,SUM($C$2:$C94)-1,COLUMNS($E94:BD94)+1))</f>
        <v/>
      </c>
      <c r="BE94" t="str">
        <f ca="1">IF(OFFSET($G$179,SUM($C$2:$C94)-1,COLUMNS($E94:BE94)+1)=0,"",OFFSET($G$179,SUM($C$2:$C94)-1,COLUMNS($E94:BE94)+1))</f>
        <v/>
      </c>
      <c r="BF94" t="str">
        <f ca="1">IF(OFFSET($G$179,SUM($C$2:$C94)-1,COLUMNS($E94:BF94)+1)=0,"",OFFSET($G$179,SUM($C$2:$C94)-1,COLUMNS($E94:BF94)+1))</f>
        <v/>
      </c>
      <c r="BG94" t="str">
        <f ca="1">IF(OFFSET($G$179,SUM($C$2:$C94)-1,COLUMNS($E94:BG94)+1)=0,"",OFFSET($G$179,SUM($C$2:$C94)-1,COLUMNS($E94:BG94)+1))</f>
        <v/>
      </c>
      <c r="BH94" t="str">
        <f ca="1">IF(OFFSET($G$179,SUM($C$2:$C94)-1,COLUMNS($E94:BH94)+1)=0,"",OFFSET($G$179,SUM($C$2:$C94)-1,COLUMNS($E94:BH94)+1))</f>
        <v/>
      </c>
      <c r="BI94" t="str">
        <f ca="1">IF(OFFSET($G$179,SUM($C$2:$C94)-1,COLUMNS($E94:BI94)+1)=0,"",OFFSET($G$179,SUM($C$2:$C94)-1,COLUMNS($E94:BI94)+1))</f>
        <v/>
      </c>
      <c r="BJ94" t="str">
        <f ca="1">IF(OFFSET($G$179,SUM($C$2:$C94)-1,COLUMNS($E94:BJ94)+1)=0,"",OFFSET($G$179,SUM($C$2:$C94)-1,COLUMNS($E94:BJ94)+1))</f>
        <v/>
      </c>
      <c r="BK94" t="str">
        <f ca="1">IF(OFFSET($G$179,SUM($C$2:$C94)-1,COLUMNS($E94:BK94)+1)=0,"",OFFSET($G$179,SUM($C$2:$C94)-1,COLUMNS($E94:BK94)+1))</f>
        <v/>
      </c>
      <c r="BL94" t="str">
        <f ca="1">IF(OFFSET($G$179,SUM($C$2:$C94)-1,COLUMNS($E94:BL94)+1)=0,"",OFFSET($G$179,SUM($C$2:$C94)-1,COLUMNS($E94:BL94)+1))</f>
        <v/>
      </c>
      <c r="BM94" t="str">
        <f ca="1">IF(OFFSET($G$179,SUM($C$2:$C94)-1,COLUMNS($E94:BM94)+1)=0,"",OFFSET($G$179,SUM($C$2:$C94)-1,COLUMNS($E94:BM94)+1))</f>
        <v/>
      </c>
      <c r="BN94" t="str">
        <f ca="1">IF(OFFSET($G$179,SUM($C$2:$C94)-1,COLUMNS($E94:BN94)+1)=0,"",OFFSET($G$179,SUM($C$2:$C94)-1,COLUMNS($E94:BN94)+1))</f>
        <v/>
      </c>
      <c r="BO94" t="str">
        <f ca="1">IF(OFFSET($G$179,SUM($C$2:$C94)-1,COLUMNS($E94:BO94)+1)=0,"",OFFSET($G$179,SUM($C$2:$C94)-1,COLUMNS($E94:BO94)+1))</f>
        <v/>
      </c>
      <c r="BP94" t="str">
        <f ca="1">IF(OFFSET($G$179,SUM($C$2:$C94)-1,COLUMNS($E94:BP94)+1)=0,"",OFFSET($G$179,SUM($C$2:$C94)-1,COLUMNS($E94:BP94)+1))</f>
        <v/>
      </c>
      <c r="BQ94" t="str">
        <f ca="1">IF(OFFSET($G$179,SUM($C$2:$C94)-1,COLUMNS($E94:BQ94)+1)=0,"",OFFSET($G$179,SUM($C$2:$C94)-1,COLUMNS($E94:BQ94)+1))</f>
        <v/>
      </c>
      <c r="BR94" t="str">
        <f ca="1">IF(OFFSET($G$179,SUM($C$2:$C94)-1,COLUMNS($E94:BR94)+1)=0,"",OFFSET($G$179,SUM($C$2:$C94)-1,COLUMNS($E94:BR94)+1))</f>
        <v/>
      </c>
      <c r="BS94" t="str">
        <f ca="1">IF(OFFSET($G$179,SUM($C$2:$C94)-1,COLUMNS($E94:BS94)+1)=0,"",OFFSET($G$179,SUM($C$2:$C94)-1,COLUMNS($E94:BS94)+1))</f>
        <v/>
      </c>
      <c r="BT94" t="str">
        <f ca="1">IF(OFFSET($G$179,SUM($C$2:$C94)-1,COLUMNS($E94:BT94)+1)=0,"",OFFSET($G$179,SUM($C$2:$C94)-1,COLUMNS($E94:BT94)+1))</f>
        <v/>
      </c>
      <c r="BU94" t="str">
        <f ca="1">IF(OFFSET($G$179,SUM($C$2:$C94)-1,COLUMNS($E94:BU94)+1)=0,"",OFFSET($G$179,SUM($C$2:$C94)-1,COLUMNS($E94:BU94)+1))</f>
        <v/>
      </c>
      <c r="BV94" t="str">
        <f ca="1">IF(OFFSET($G$179,SUM($C$2:$C94)-1,COLUMNS($E94:BV94)+1)=0,"",OFFSET($G$179,SUM($C$2:$C94)-1,COLUMNS($E94:BV94)+1))</f>
        <v/>
      </c>
      <c r="BW94" t="str">
        <f ca="1">IF(OFFSET($G$179,SUM($C$2:$C94)-1,COLUMNS($E94:BW94)+1)=0,"",OFFSET($G$179,SUM($C$2:$C94)-1,COLUMNS($E94:BW94)+1))</f>
        <v/>
      </c>
      <c r="BX94" t="str">
        <f ca="1">IF(OFFSET($G$179,SUM($C$2:$C94)-1,COLUMNS($E94:BX94)+1)=0,"",OFFSET($G$179,SUM($C$2:$C94)-1,COLUMNS($E94:BX94)+1))</f>
        <v/>
      </c>
      <c r="BY94" t="str">
        <f ca="1">IF(OFFSET($G$179,SUM($C$2:$C94)-1,COLUMNS($E94:BY94)+1)=0,"",OFFSET($G$179,SUM($C$2:$C94)-1,COLUMNS($E94:BY94)+1))</f>
        <v/>
      </c>
      <c r="BZ94" t="str">
        <f ca="1">IF(OFFSET($G$179,SUM($C$2:$C94)-1,COLUMNS($E94:BZ94)+1)=0,"",OFFSET($G$179,SUM($C$2:$C94)-1,COLUMNS($E94:BZ94)+1))</f>
        <v/>
      </c>
    </row>
    <row r="95" spans="3:78" x14ac:dyDescent="0.25">
      <c r="C95">
        <f t="shared" si="0"/>
        <v>0</v>
      </c>
      <c r="E95" t="str">
        <f t="shared" ref="E95" ca="1" si="3334">E94</f>
        <v>Marcel-André Casasola Merkle</v>
      </c>
      <c r="F95" t="str">
        <f t="shared" ref="F95" ca="1" si="3335">SUBSTITUTE(SUBSTITUTE(SUBSTITUTE(SUBSTITUTE(SUBSTITUTE(LOWER(IF(LEFT(F94,3)="Box","",TRIM(F94))),"randomizer","")," ",""),"'","")," ",""),"-","")</f>
        <v/>
      </c>
      <c r="G95" t="str">
        <f t="shared" ref="G95" ca="1" si="3336">SUBSTITUTE(SUBSTITUTE(SUBSTITUTE(SUBSTITUTE(SUBSTITUTE(LOWER(IF(LEFT(G94,3)="Box","",TRIM(G94))),"randomizer","")," ",""),"'","")," ",""),"-","")</f>
        <v>hinterlands(secondedition)</v>
      </c>
      <c r="H95" t="str">
        <f t="shared" ref="H95" ca="1" si="3337">SUBSTITUTE(SUBSTITUTE(SUBSTITUTE(SUBSTITUTE(SUBSTITUTE(LOWER(IF(LEFT(H94,3)="Box","",TRIM(H94))),"randomizer","")," ",""),"'","")," ",""),"-","")</f>
        <v/>
      </c>
      <c r="I95" t="str">
        <f t="shared" ref="I95" ca="1" si="3338">SUBSTITUTE(SUBSTITUTE(SUBSTITUTE(SUBSTITUTE(SUBSTITUTE(LOWER(IF(LEFT(I94,3)="Box","",TRIM(I94))),"randomizer","")," ",""),"'","")," ",""),"-","")</f>
        <v/>
      </c>
      <c r="J95" t="str">
        <f t="shared" ref="J95" ca="1" si="3339">SUBSTITUTE(SUBSTITUTE(SUBSTITUTE(SUBSTITUTE(SUBSTITUTE(LOWER(IF(LEFT(J94,3)="Box","",TRIM(J94))),"randomizer","")," ",""),"'","")," ",""),"-","")</f>
        <v/>
      </c>
      <c r="K95" t="str">
        <f t="shared" ref="K95" ca="1" si="3340">SUBSTITUTE(SUBSTITUTE(SUBSTITUTE(SUBSTITUTE(SUBSTITUTE(LOWER(IF(LEFT(K94,3)="Box","",TRIM(K94))),"randomizer","")," ",""),"'","")," ",""),"-","")</f>
        <v/>
      </c>
      <c r="L95" t="str">
        <f t="shared" ref="L95" ca="1" si="3341">SUBSTITUTE(SUBSTITUTE(SUBSTITUTE(SUBSTITUTE(SUBSTITUTE(LOWER(IF(LEFT(L94,3)="Box","",TRIM(L94))),"randomizer","")," ",""),"'","")," ",""),"-","")</f>
        <v/>
      </c>
      <c r="M95" t="str">
        <f t="shared" ref="M95" ca="1" si="3342">SUBSTITUTE(SUBSTITUTE(SUBSTITUTE(SUBSTITUTE(SUBSTITUTE(LOWER(IF(LEFT(M94,3)="Box","",TRIM(M94))),"randomizer","")," ",""),"'","")," ",""),"-","")</f>
        <v/>
      </c>
      <c r="N95" t="str">
        <f t="shared" ref="N95" ca="1" si="3343">SUBSTITUTE(SUBSTITUTE(SUBSTITUTE(SUBSTITUTE(SUBSTITUTE(LOWER(IF(LEFT(N94,3)="Box","",TRIM(N94))),"randomizer","")," ",""),"'","")," ",""),"-","")</f>
        <v/>
      </c>
      <c r="O95" t="str">
        <f t="shared" ref="O95" ca="1" si="3344">SUBSTITUTE(SUBSTITUTE(SUBSTITUTE(SUBSTITUTE(SUBSTITUTE(LOWER(IF(LEFT(O94,3)="Box","",TRIM(O94))),"randomizer","")," ",""),"'","")," ",""),"-","")</f>
        <v/>
      </c>
      <c r="P95" t="str">
        <f t="shared" ref="P95" ca="1" si="3345">SUBSTITUTE(SUBSTITUTE(SUBSTITUTE(SUBSTITUTE(SUBSTITUTE(LOWER(IF(LEFT(P94,3)="Box","",TRIM(P94))),"randomizer","")," ",""),"'","")," ",""),"-","")</f>
        <v/>
      </c>
      <c r="Q95" t="str">
        <f t="shared" ref="Q95" ca="1" si="3346">SUBSTITUTE(SUBSTITUTE(SUBSTITUTE(SUBSTITUTE(SUBSTITUTE(LOWER(IF(LEFT(Q94,3)="Box","",TRIM(Q94))),"randomizer","")," ",""),"'","")," ",""),"-","")</f>
        <v/>
      </c>
      <c r="R95" t="str">
        <f t="shared" ref="R95" ca="1" si="3347">SUBSTITUTE(SUBSTITUTE(SUBSTITUTE(SUBSTITUTE(SUBSTITUTE(LOWER(IF(LEFT(R94,3)="Box","",TRIM(R94))),"randomizer","")," ",""),"'","")," ",""),"-","")</f>
        <v/>
      </c>
      <c r="S95" t="str">
        <f t="shared" ref="S95" ca="1" si="3348">SUBSTITUTE(SUBSTITUTE(SUBSTITUTE(SUBSTITUTE(SUBSTITUTE(LOWER(IF(LEFT(S94,3)="Box","",TRIM(S94))),"randomizer","")," ",""),"'","")," ",""),"-","")</f>
        <v/>
      </c>
      <c r="T95" t="str">
        <f t="shared" ref="T95" ca="1" si="3349">SUBSTITUTE(SUBSTITUTE(SUBSTITUTE(SUBSTITUTE(SUBSTITUTE(LOWER(IF(LEFT(T94,3)="Box","",TRIM(T94))),"randomizer","")," ",""),"'","")," ",""),"-","")</f>
        <v/>
      </c>
      <c r="U95" t="str">
        <f t="shared" ref="U95" ca="1" si="3350">SUBSTITUTE(SUBSTITUTE(SUBSTITUTE(SUBSTITUTE(SUBSTITUTE(LOWER(IF(LEFT(U94,3)="Box","",TRIM(U94))),"randomizer","")," ",""),"'","")," ",""),"-","")</f>
        <v/>
      </c>
      <c r="V95" t="str">
        <f t="shared" ref="V95" ca="1" si="3351">SUBSTITUTE(SUBSTITUTE(SUBSTITUTE(SUBSTITUTE(SUBSTITUTE(LOWER(IF(LEFT(V94,3)="Box","",TRIM(V94))),"randomizer","")," ",""),"'","")," ",""),"-","")</f>
        <v/>
      </c>
      <c r="W95" t="str">
        <f t="shared" ref="W95" ca="1" si="3352">SUBSTITUTE(SUBSTITUTE(SUBSTITUTE(SUBSTITUTE(SUBSTITUTE(LOWER(IF(LEFT(W94,3)="Box","",TRIM(W94))),"randomizer","")," ",""),"'","")," ",""),"-","")</f>
        <v/>
      </c>
      <c r="X95" t="str">
        <f t="shared" ref="X95" ca="1" si="3353">SUBSTITUTE(SUBSTITUTE(SUBSTITUTE(SUBSTITUTE(SUBSTITUTE(LOWER(IF(LEFT(X94,3)="Box","",TRIM(X94))),"randomizer","")," ",""),"'","")," ",""),"-","")</f>
        <v/>
      </c>
      <c r="Y95" t="str">
        <f t="shared" ref="Y95" ca="1" si="3354">SUBSTITUTE(SUBSTITUTE(SUBSTITUTE(SUBSTITUTE(SUBSTITUTE(LOWER(IF(LEFT(Y94,3)="Box","",TRIM(Y94))),"randomizer","")," ",""),"'","")," ",""),"-","")</f>
        <v/>
      </c>
      <c r="Z95" t="str">
        <f t="shared" ref="Z95" ca="1" si="3355">SUBSTITUTE(SUBSTITUTE(SUBSTITUTE(SUBSTITUTE(SUBSTITUTE(LOWER(IF(LEFT(Z94,3)="Box","",TRIM(Z94))),"randomizer","")," ",""),"'","")," ",""),"-","")</f>
        <v/>
      </c>
      <c r="AA95" t="str">
        <f t="shared" ref="AA95" ca="1" si="3356">SUBSTITUTE(SUBSTITUTE(SUBSTITUTE(SUBSTITUTE(SUBSTITUTE(LOWER(IF(LEFT(AA94,3)="Box","",TRIM(AA94))),"randomizer","")," ",""),"'","")," ",""),"-","")</f>
        <v/>
      </c>
      <c r="AB95" t="str">
        <f t="shared" ref="AB95" ca="1" si="3357">SUBSTITUTE(SUBSTITUTE(SUBSTITUTE(SUBSTITUTE(SUBSTITUTE(LOWER(IF(LEFT(AB94,3)="Box","",TRIM(AB94))),"randomizer","")," ",""),"'","")," ",""),"-","")</f>
        <v/>
      </c>
      <c r="AC95" t="str">
        <f t="shared" ref="AC95" ca="1" si="3358">SUBSTITUTE(SUBSTITUTE(SUBSTITUTE(SUBSTITUTE(SUBSTITUTE(LOWER(IF(LEFT(AC94,3)="Box","",TRIM(AC94))),"randomizer","")," ",""),"'","")," ",""),"-","")</f>
        <v/>
      </c>
      <c r="AD95" t="str">
        <f t="shared" ref="AD95" ca="1" si="3359">SUBSTITUTE(SUBSTITUTE(SUBSTITUTE(SUBSTITUTE(SUBSTITUTE(LOWER(IF(LEFT(AD94,3)="Box","",TRIM(AD94))),"randomizer","")," ",""),"'","")," ",""),"-","")</f>
        <v/>
      </c>
      <c r="AE95" t="str">
        <f t="shared" ref="AE95" ca="1" si="3360">SUBSTITUTE(SUBSTITUTE(SUBSTITUTE(SUBSTITUTE(SUBSTITUTE(LOWER(IF(LEFT(AE94,3)="Box","",TRIM(AE94))),"randomizer","")," ",""),"'","")," ",""),"-","")</f>
        <v/>
      </c>
      <c r="AF95" t="str">
        <f t="shared" ref="AF95" ca="1" si="3361">SUBSTITUTE(SUBSTITUTE(SUBSTITUTE(SUBSTITUTE(SUBSTITUTE(LOWER(IF(LEFT(AF94,3)="Box","",TRIM(AF94))),"randomizer","")," ",""),"'","")," ",""),"-","")</f>
        <v/>
      </c>
      <c r="AG95" t="str">
        <f t="shared" ref="AG95" ca="1" si="3362">SUBSTITUTE(SUBSTITUTE(SUBSTITUTE(SUBSTITUTE(SUBSTITUTE(LOWER(IF(LEFT(AG94,3)="Box","",TRIM(AG94))),"randomizer","")," ",""),"'","")," ",""),"-","")</f>
        <v/>
      </c>
      <c r="AH95" t="str">
        <f t="shared" ref="AH95" ca="1" si="3363">SUBSTITUTE(SUBSTITUTE(SUBSTITUTE(SUBSTITUTE(SUBSTITUTE(LOWER(IF(LEFT(AH94,3)="Box","",TRIM(AH94))),"randomizer","")," ",""),"'","")," ",""),"-","")</f>
        <v/>
      </c>
      <c r="AI95" t="str">
        <f t="shared" ref="AI95" ca="1" si="3364">SUBSTITUTE(SUBSTITUTE(SUBSTITUTE(SUBSTITUTE(SUBSTITUTE(LOWER(IF(LEFT(AI94,3)="Box","",TRIM(AI94))),"randomizer","")," ",""),"'","")," ",""),"-","")</f>
        <v/>
      </c>
      <c r="AJ95" t="str">
        <f t="shared" ref="AJ95" ca="1" si="3365">SUBSTITUTE(SUBSTITUTE(SUBSTITUTE(SUBSTITUTE(SUBSTITUTE(LOWER(IF(LEFT(AJ94,3)="Box","",TRIM(AJ94))),"randomizer","")," ",""),"'","")," ",""),"-","")</f>
        <v/>
      </c>
      <c r="AK95" t="str">
        <f t="shared" ref="AK95" ca="1" si="3366">SUBSTITUTE(SUBSTITUTE(SUBSTITUTE(SUBSTITUTE(SUBSTITUTE(LOWER(IF(LEFT(AK94,3)="Box","",TRIM(AK94))),"randomizer","")," ",""),"'","")," ",""),"-","")</f>
        <v/>
      </c>
      <c r="AL95" t="str">
        <f t="shared" ref="AL95" ca="1" si="3367">SUBSTITUTE(SUBSTITUTE(SUBSTITUTE(SUBSTITUTE(SUBSTITUTE(LOWER(IF(LEFT(AL94,3)="Box","",TRIM(AL94))),"randomizer","")," ",""),"'","")," ",""),"-","")</f>
        <v/>
      </c>
      <c r="AM95" t="str">
        <f t="shared" ref="AM95" ca="1" si="3368">SUBSTITUTE(SUBSTITUTE(SUBSTITUTE(SUBSTITUTE(SUBSTITUTE(LOWER(IF(LEFT(AM94,3)="Box","",TRIM(AM94))),"randomizer","")," ",""),"'","")," ",""),"-","")</f>
        <v/>
      </c>
      <c r="AN95" t="str">
        <f t="shared" ref="AN95" ca="1" si="3369">SUBSTITUTE(SUBSTITUTE(SUBSTITUTE(SUBSTITUTE(SUBSTITUTE(LOWER(IF(LEFT(AN94,3)="Box","",TRIM(AN94))),"randomizer","")," ",""),"'","")," ",""),"-","")</f>
        <v/>
      </c>
      <c r="AO95" t="str">
        <f t="shared" ref="AO95" ca="1" si="3370">SUBSTITUTE(SUBSTITUTE(SUBSTITUTE(SUBSTITUTE(SUBSTITUTE(LOWER(IF(LEFT(AO94,3)="Box","",TRIM(AO94))),"randomizer","")," ",""),"'","")," ",""),"-","")</f>
        <v/>
      </c>
      <c r="AP95" t="str">
        <f t="shared" ref="AP95" ca="1" si="3371">SUBSTITUTE(SUBSTITUTE(SUBSTITUTE(SUBSTITUTE(SUBSTITUTE(LOWER(IF(LEFT(AP94,3)="Box","",TRIM(AP94))),"randomizer","")," ",""),"'","")," ",""),"-","")</f>
        <v/>
      </c>
      <c r="AQ95" t="str">
        <f t="shared" ref="AQ95" ca="1" si="3372">SUBSTITUTE(SUBSTITUTE(SUBSTITUTE(SUBSTITUTE(SUBSTITUTE(LOWER(IF(LEFT(AQ94,3)="Box","",TRIM(AQ94))),"randomizer","")," ",""),"'","")," ",""),"-","")</f>
        <v/>
      </c>
      <c r="AR95" t="str">
        <f t="shared" ref="AR95" ca="1" si="3373">SUBSTITUTE(SUBSTITUTE(SUBSTITUTE(SUBSTITUTE(SUBSTITUTE(LOWER(IF(LEFT(AR94,3)="Box","",TRIM(AR94))),"randomizer","")," ",""),"'","")," ",""),"-","")</f>
        <v/>
      </c>
      <c r="AS95" t="str">
        <f t="shared" ref="AS95" ca="1" si="3374">SUBSTITUTE(SUBSTITUTE(SUBSTITUTE(SUBSTITUTE(SUBSTITUTE(LOWER(IF(LEFT(AS94,3)="Box","",TRIM(AS94))),"randomizer","")," ",""),"'","")," ",""),"-","")</f>
        <v/>
      </c>
      <c r="AT95" t="str">
        <f t="shared" ref="AT95" ca="1" si="3375">SUBSTITUTE(SUBSTITUTE(SUBSTITUTE(SUBSTITUTE(SUBSTITUTE(LOWER(IF(LEFT(AT94,3)="Box","",TRIM(AT94))),"randomizer","")," ",""),"'","")," ",""),"-","")</f>
        <v/>
      </c>
      <c r="AU95" t="str">
        <f t="shared" ref="AU95" ca="1" si="3376">SUBSTITUTE(SUBSTITUTE(SUBSTITUTE(SUBSTITUTE(SUBSTITUTE(LOWER(IF(LEFT(AU94,3)="Box","",TRIM(AU94))),"randomizer","")," ",""),"'","")," ",""),"-","")</f>
        <v/>
      </c>
      <c r="AV95" t="str">
        <f t="shared" ref="AV95" ca="1" si="3377">SUBSTITUTE(SUBSTITUTE(SUBSTITUTE(SUBSTITUTE(SUBSTITUTE(LOWER(IF(LEFT(AV94,3)="Box","",TRIM(AV94))),"randomizer","")," ",""),"'","")," ",""),"-","")</f>
        <v/>
      </c>
      <c r="AW95" t="str">
        <f t="shared" ref="AW95" ca="1" si="3378">SUBSTITUTE(SUBSTITUTE(SUBSTITUTE(SUBSTITUTE(SUBSTITUTE(LOWER(IF(LEFT(AW94,3)="Box","",TRIM(AW94))),"randomizer","")," ",""),"'","")," ",""),"-","")</f>
        <v/>
      </c>
      <c r="AX95" t="str">
        <f t="shared" ref="AX95" ca="1" si="3379">SUBSTITUTE(SUBSTITUTE(SUBSTITUTE(SUBSTITUTE(SUBSTITUTE(LOWER(IF(LEFT(AX94,3)="Box","",TRIM(AX94))),"randomizer","")," ",""),"'","")," ",""),"-","")</f>
        <v/>
      </c>
      <c r="AY95" t="str">
        <f t="shared" ref="AY95" ca="1" si="3380">SUBSTITUTE(SUBSTITUTE(SUBSTITUTE(SUBSTITUTE(SUBSTITUTE(LOWER(IF(LEFT(AY94,3)="Box","",TRIM(AY94))),"randomizer","")," ",""),"'","")," ",""),"-","")</f>
        <v/>
      </c>
      <c r="AZ95" t="str">
        <f t="shared" ref="AZ95" ca="1" si="3381">SUBSTITUTE(SUBSTITUTE(SUBSTITUTE(SUBSTITUTE(SUBSTITUTE(LOWER(IF(LEFT(AZ94,3)="Box","",TRIM(AZ94))),"randomizer","")," ",""),"'","")," ",""),"-","")</f>
        <v/>
      </c>
      <c r="BA95" t="str">
        <f t="shared" ref="BA95" ca="1" si="3382">SUBSTITUTE(SUBSTITUTE(SUBSTITUTE(SUBSTITUTE(SUBSTITUTE(LOWER(IF(LEFT(BA94,3)="Box","",TRIM(BA94))),"randomizer","")," ",""),"'","")," ",""),"-","")</f>
        <v/>
      </c>
      <c r="BB95" t="str">
        <f t="shared" ref="BB95" ca="1" si="3383">SUBSTITUTE(SUBSTITUTE(SUBSTITUTE(SUBSTITUTE(SUBSTITUTE(LOWER(IF(LEFT(BB94,3)="Box","",TRIM(BB94))),"randomizer","")," ",""),"'","")," ",""),"-","")</f>
        <v/>
      </c>
      <c r="BC95" t="str">
        <f t="shared" ref="BC95" ca="1" si="3384">SUBSTITUTE(SUBSTITUTE(SUBSTITUTE(SUBSTITUTE(SUBSTITUTE(LOWER(IF(LEFT(BC94,3)="Box","",TRIM(BC94))),"randomizer","")," ",""),"'","")," ",""),"-","")</f>
        <v/>
      </c>
      <c r="BD95" t="str">
        <f t="shared" ref="BD95" ca="1" si="3385">SUBSTITUTE(SUBSTITUTE(SUBSTITUTE(SUBSTITUTE(SUBSTITUTE(LOWER(IF(LEFT(BD94,3)="Box","",TRIM(BD94))),"randomizer","")," ",""),"'","")," ",""),"-","")</f>
        <v/>
      </c>
      <c r="BE95" t="str">
        <f t="shared" ref="BE95" ca="1" si="3386">SUBSTITUTE(SUBSTITUTE(SUBSTITUTE(SUBSTITUTE(SUBSTITUTE(LOWER(IF(LEFT(BE94,3)="Box","",TRIM(BE94))),"randomizer","")," ",""),"'","")," ",""),"-","")</f>
        <v/>
      </c>
      <c r="BF95" t="str">
        <f t="shared" ref="BF95" ca="1" si="3387">SUBSTITUTE(SUBSTITUTE(SUBSTITUTE(SUBSTITUTE(SUBSTITUTE(LOWER(IF(LEFT(BF94,3)="Box","",TRIM(BF94))),"randomizer","")," ",""),"'","")," ",""),"-","")</f>
        <v/>
      </c>
      <c r="BG95" t="str">
        <f t="shared" ref="BG95" ca="1" si="3388">SUBSTITUTE(SUBSTITUTE(SUBSTITUTE(SUBSTITUTE(SUBSTITUTE(LOWER(IF(LEFT(BG94,3)="Box","",TRIM(BG94))),"randomizer","")," ",""),"'","")," ",""),"-","")</f>
        <v/>
      </c>
      <c r="BH95" t="str">
        <f t="shared" ref="BH95" ca="1" si="3389">SUBSTITUTE(SUBSTITUTE(SUBSTITUTE(SUBSTITUTE(SUBSTITUTE(LOWER(IF(LEFT(BH94,3)="Box","",TRIM(BH94))),"randomizer","")," ",""),"'","")," ",""),"-","")</f>
        <v/>
      </c>
      <c r="BI95" t="str">
        <f t="shared" ref="BI95" ca="1" si="3390">SUBSTITUTE(SUBSTITUTE(SUBSTITUTE(SUBSTITUTE(SUBSTITUTE(LOWER(IF(LEFT(BI94,3)="Box","",TRIM(BI94))),"randomizer","")," ",""),"'","")," ",""),"-","")</f>
        <v/>
      </c>
      <c r="BJ95" t="str">
        <f t="shared" ref="BJ95" ca="1" si="3391">SUBSTITUTE(SUBSTITUTE(SUBSTITUTE(SUBSTITUTE(SUBSTITUTE(LOWER(IF(LEFT(BJ94,3)="Box","",TRIM(BJ94))),"randomizer","")," ",""),"'","")," ",""),"-","")</f>
        <v/>
      </c>
      <c r="BK95" t="str">
        <f t="shared" ref="BK95" ca="1" si="3392">SUBSTITUTE(SUBSTITUTE(SUBSTITUTE(SUBSTITUTE(SUBSTITUTE(LOWER(IF(LEFT(BK94,3)="Box","",TRIM(BK94))),"randomizer","")," ",""),"'","")," ",""),"-","")</f>
        <v/>
      </c>
      <c r="BL95" t="str">
        <f t="shared" ref="BL95" ca="1" si="3393">SUBSTITUTE(SUBSTITUTE(SUBSTITUTE(SUBSTITUTE(SUBSTITUTE(LOWER(IF(LEFT(BL94,3)="Box","",TRIM(BL94))),"randomizer","")," ",""),"'","")," ",""),"-","")</f>
        <v/>
      </c>
      <c r="BM95" t="str">
        <f t="shared" ref="BM95" ca="1" si="3394">SUBSTITUTE(SUBSTITUTE(SUBSTITUTE(SUBSTITUTE(SUBSTITUTE(LOWER(IF(LEFT(BM94,3)="Box","",TRIM(BM94))),"randomizer","")," ",""),"'","")," ",""),"-","")</f>
        <v/>
      </c>
      <c r="BN95" t="str">
        <f t="shared" ref="BN95" ca="1" si="3395">SUBSTITUTE(SUBSTITUTE(SUBSTITUTE(SUBSTITUTE(SUBSTITUTE(LOWER(IF(LEFT(BN94,3)="Box","",TRIM(BN94))),"randomizer","")," ",""),"'","")," ",""),"-","")</f>
        <v/>
      </c>
      <c r="BO95" t="str">
        <f t="shared" ref="BO95" ca="1" si="3396">SUBSTITUTE(SUBSTITUTE(SUBSTITUTE(SUBSTITUTE(SUBSTITUTE(LOWER(IF(LEFT(BO94,3)="Box","",TRIM(BO94))),"randomizer","")," ",""),"'","")," ",""),"-","")</f>
        <v/>
      </c>
      <c r="BP95" t="str">
        <f t="shared" ref="BP95" ca="1" si="3397">SUBSTITUTE(SUBSTITUTE(SUBSTITUTE(SUBSTITUTE(SUBSTITUTE(LOWER(IF(LEFT(BP94,3)="Box","",TRIM(BP94))),"randomizer","")," ",""),"'","")," ",""),"-","")</f>
        <v/>
      </c>
      <c r="BQ95" t="str">
        <f t="shared" ref="BQ95" ca="1" si="3398">SUBSTITUTE(SUBSTITUTE(SUBSTITUTE(SUBSTITUTE(SUBSTITUTE(LOWER(IF(LEFT(BQ94,3)="Box","",TRIM(BQ94))),"randomizer","")," ",""),"'","")," ",""),"-","")</f>
        <v/>
      </c>
      <c r="BR95" t="str">
        <f t="shared" ref="BR95" ca="1" si="3399">SUBSTITUTE(SUBSTITUTE(SUBSTITUTE(SUBSTITUTE(SUBSTITUTE(LOWER(IF(LEFT(BR94,3)="Box","",TRIM(BR94))),"randomizer","")," ",""),"'","")," ",""),"-","")</f>
        <v/>
      </c>
      <c r="BS95" t="str">
        <f t="shared" ref="BS95" ca="1" si="3400">SUBSTITUTE(SUBSTITUTE(SUBSTITUTE(SUBSTITUTE(SUBSTITUTE(LOWER(IF(LEFT(BS94,3)="Box","",TRIM(BS94))),"randomizer","")," ",""),"'","")," ",""),"-","")</f>
        <v/>
      </c>
      <c r="BT95" t="str">
        <f t="shared" ref="BT95" ca="1" si="3401">SUBSTITUTE(SUBSTITUTE(SUBSTITUTE(SUBSTITUTE(SUBSTITUTE(LOWER(IF(LEFT(BT94,3)="Box","",TRIM(BT94))),"randomizer","")," ",""),"'","")," ",""),"-","")</f>
        <v/>
      </c>
      <c r="BU95" t="str">
        <f t="shared" ref="BU95" ca="1" si="3402">SUBSTITUTE(SUBSTITUTE(SUBSTITUTE(SUBSTITUTE(SUBSTITUTE(LOWER(IF(LEFT(BU94,3)="Box","",TRIM(BU94))),"randomizer","")," ",""),"'","")," ",""),"-","")</f>
        <v/>
      </c>
      <c r="BV95" t="str">
        <f t="shared" ref="BV95" ca="1" si="3403">SUBSTITUTE(SUBSTITUTE(SUBSTITUTE(SUBSTITUTE(SUBSTITUTE(LOWER(IF(LEFT(BV94,3)="Box","",TRIM(BV94))),"randomizer","")," ",""),"'","")," ",""),"-","")</f>
        <v/>
      </c>
      <c r="BW95" t="str">
        <f t="shared" ref="BW95" ca="1" si="3404">SUBSTITUTE(SUBSTITUTE(SUBSTITUTE(SUBSTITUTE(SUBSTITUTE(LOWER(IF(LEFT(BW94,3)="Box","",TRIM(BW94))),"randomizer","")," ",""),"'","")," ",""),"-","")</f>
        <v/>
      </c>
      <c r="BX95" t="str">
        <f t="shared" ref="BX95" ca="1" si="3405">SUBSTITUTE(SUBSTITUTE(SUBSTITUTE(SUBSTITUTE(SUBSTITUTE(LOWER(IF(LEFT(BX94,3)="Box","",TRIM(BX94))),"randomizer","")," ",""),"'","")," ",""),"-","")</f>
        <v/>
      </c>
      <c r="BY95" t="str">
        <f t="shared" ref="BY95" ca="1" si="3406">SUBSTITUTE(SUBSTITUTE(SUBSTITUTE(SUBSTITUTE(SUBSTITUTE(LOWER(IF(LEFT(BY94,3)="Box","",TRIM(BY94))),"randomizer","")," ",""),"'","")," ",""),"-","")</f>
        <v/>
      </c>
      <c r="BZ95" t="str">
        <f t="shared" ref="BZ95" ca="1" si="3407">SUBSTITUTE(SUBSTITUTE(SUBSTITUTE(SUBSTITUTE(SUBSTITUTE(LOWER(IF(LEFT(BZ94,3)="Box","",TRIM(BZ94))),"randomizer","")," ",""),"'","")," ",""),"-","")</f>
        <v/>
      </c>
    </row>
    <row r="96" spans="3:78" x14ac:dyDescent="0.25">
      <c r="C96">
        <f t="shared" si="2297"/>
        <v>1</v>
      </c>
      <c r="E96" t="str">
        <f ca="1">OFFSET($G$179,SUM(C$2:C96)-1,0)</f>
        <v>Marcel-André Casasola Merkle</v>
      </c>
      <c r="F96" t="str">
        <f ca="1">IF(OFFSET($G$179,SUM($C$2:$C96)-1,COLUMNS($E96:F96)+1)=0,"",OFFSET($G$179,SUM($C$2:$C96)-1,COLUMNS($E96:F96)+1))</f>
        <v>Festival</v>
      </c>
      <c r="G96" t="str">
        <f ca="1">IF(OFFSET($G$179,SUM($C$2:$C96)-1,COLUMNS($E96:G96)+1)=0,"",OFFSET($G$179,SUM($C$2:$C96)-1,COLUMNS($E96:G96)+1))</f>
        <v xml:space="preserve"> Secret Chamber</v>
      </c>
      <c r="H96" t="str">
        <f ca="1">IF(OFFSET($G$179,SUM($C$2:$C96)-1,COLUMNS($E96:H96)+1)=0,"",OFFSET($G$179,SUM($C$2:$C96)-1,COLUMNS($E96:H96)+1))</f>
        <v xml:space="preserve"> Mill</v>
      </c>
      <c r="I96" t="str">
        <f ca="1">IF(OFFSET($G$179,SUM($C$2:$C96)-1,COLUMNS($E96:I96)+1)=0,"",OFFSET($G$179,SUM($C$2:$C96)-1,COLUMNS($E96:I96)+1))</f>
        <v xml:space="preserve"> Nobles</v>
      </c>
      <c r="J96" t="str">
        <f ca="1">IF(OFFSET($G$179,SUM($C$2:$C96)-1,COLUMNS($E96:J96)+1)=0,"",OFFSET($G$179,SUM($C$2:$C96)-1,COLUMNS($E96:J96)+1))</f>
        <v xml:space="preserve"> Secret Passage</v>
      </c>
      <c r="K96" t="str">
        <f ca="1">IF(OFFSET($G$179,SUM($C$2:$C96)-1,COLUMNS($E96:K96)+1)=0,"",OFFSET($G$179,SUM($C$2:$C96)-1,COLUMNS($E96:K96)+1))</f>
        <v xml:space="preserve"> Lighthouse</v>
      </c>
      <c r="L96" t="str">
        <f ca="1">IF(OFFSET($G$179,SUM($C$2:$C96)-1,COLUMNS($E96:L96)+1)=0,"",OFFSET($G$179,SUM($C$2:$C96)-1,COLUMNS($E96:L96)+1))</f>
        <v xml:space="preserve"> Caravan</v>
      </c>
      <c r="M96" t="str">
        <f ca="1">IF(OFFSET($G$179,SUM($C$2:$C96)-1,COLUMNS($E96:M96)+1)=0,"",OFFSET($G$179,SUM($C$2:$C96)-1,COLUMNS($E96:M96)+1))</f>
        <v xml:space="preserve"> University</v>
      </c>
      <c r="N96" t="str">
        <f ca="1">IF(OFFSET($G$179,SUM($C$2:$C96)-1,COLUMNS($E96:N96)+1)=0,"",OFFSET($G$179,SUM($C$2:$C96)-1,COLUMNS($E96:N96)+1))</f>
        <v xml:space="preserve"> Grand Market</v>
      </c>
      <c r="O96" t="str">
        <f ca="1">IF(OFFSET($G$179,SUM($C$2:$C96)-1,COLUMNS($E96:O96)+1)=0,"",OFFSET($G$179,SUM($C$2:$C96)-1,COLUMNS($E96:O96)+1))</f>
        <v xml:space="preserve"> Nomads</v>
      </c>
      <c r="P96" t="str">
        <f ca="1">IF(OFFSET($G$179,SUM($C$2:$C96)-1,COLUMNS($E96:P96)+1)=0,"",OFFSET($G$179,SUM($C$2:$C96)-1,COLUMNS($E96:P96)+1))</f>
        <v xml:space="preserve"> Trail</v>
      </c>
      <c r="Q96" t="str">
        <f ca="1">IF(OFFSET($G$179,SUM($C$2:$C96)-1,COLUMNS($E96:Q96)+1)=0,"",OFFSET($G$179,SUM($C$2:$C96)-1,COLUMNS($E96:Q96)+1))</f>
        <v xml:space="preserve"> Weaver</v>
      </c>
      <c r="R96" t="str">
        <f ca="1">IF(OFFSET($G$179,SUM($C$2:$C96)-1,COLUMNS($E96:R96)+1)=0,"",OFFSET($G$179,SUM($C$2:$C96)-1,COLUMNS($E96:R96)+1))</f>
        <v xml:space="preserve"> Ruined Market</v>
      </c>
      <c r="S96" t="str">
        <f ca="1">IF(OFFSET($G$179,SUM($C$2:$C96)-1,COLUMNS($E96:S96)+1)=0,"",OFFSET($G$179,SUM($C$2:$C96)-1,COLUMNS($E96:S96)+1))</f>
        <v xml:space="preserve"> Inn</v>
      </c>
      <c r="T96" t="str">
        <f ca="1">IF(OFFSET($G$179,SUM($C$2:$C96)-1,COLUMNS($E96:T96)+1)=0,"",OFFSET($G$179,SUM($C$2:$C96)-1,COLUMNS($E96:T96)+1))</f>
        <v xml:space="preserve"> Armory</v>
      </c>
      <c r="U96" t="str">
        <f ca="1">IF(OFFSET($G$179,SUM($C$2:$C96)-1,COLUMNS($E96:U96)+1)=0,"",OFFSET($G$179,SUM($C$2:$C96)-1,COLUMNS($E96:U96)+1))</f>
        <v xml:space="preserve"> Catacombs</v>
      </c>
      <c r="V96" t="str">
        <f ca="1">IF(OFFSET($G$179,SUM($C$2:$C96)-1,COLUMNS($E96:V96)+1)=0,"",OFFSET($G$179,SUM($C$2:$C96)-1,COLUMNS($E96:V96)+1))</f>
        <v xml:space="preserve"> Cemetery</v>
      </c>
      <c r="W96" t="str">
        <f ca="1">IF(OFFSET($G$179,SUM($C$2:$C96)-1,COLUMNS($E96:W96)+1)=0,"",OFFSET($G$179,SUM($C$2:$C96)-1,COLUMNS($E96:W96)+1))</f>
        <v xml:space="preserve"> Ghost Town</v>
      </c>
      <c r="X96" t="str">
        <f ca="1">IF(OFFSET($G$179,SUM($C$2:$C96)-1,COLUMNS($E96:X96)+1)=0,"",OFFSET($G$179,SUM($C$2:$C96)-1,COLUMNS($E96:X96)+1))</f>
        <v xml:space="preserve"> Wish</v>
      </c>
      <c r="Y96" t="str">
        <f ca="1">IF(OFFSET($G$179,SUM($C$2:$C96)-1,COLUMNS($E96:Y96)+1)=0,"",OFFSET($G$179,SUM($C$2:$C96)-1,COLUMNS($E96:Y96)+1))</f>
        <v xml:space="preserve"> Sleigh</v>
      </c>
      <c r="Z96" t="str">
        <f ca="1">IF(OFFSET($G$179,SUM($C$2:$C96)-1,COLUMNS($E96:Z96)+1)=0,"",OFFSET($G$179,SUM($C$2:$C96)-1,COLUMNS($E96:Z96)+1))</f>
        <v xml:space="preserve"> Displace</v>
      </c>
      <c r="AA96" t="str">
        <f ca="1">IF(OFFSET($G$179,SUM($C$2:$C96)-1,COLUMNS($E96:AA96)+1)=0,"",OFFSET($G$179,SUM($C$2:$C96)-1,COLUMNS($E96:AA96)+1))</f>
        <v xml:space="preserve"> Fisherman</v>
      </c>
      <c r="AB96" t="str">
        <f ca="1">IF(OFFSET($G$179,SUM($C$2:$C96)-1,COLUMNS($E96:AB96)+1)=0,"",OFFSET($G$179,SUM($C$2:$C96)-1,COLUMNS($E96:AB96)+1))</f>
        <v xml:space="preserve"> Exploration</v>
      </c>
      <c r="AC96" t="str">
        <f ca="1">IF(OFFSET($G$179,SUM($C$2:$C96)-1,COLUMNS($E96:AC96)+1)=0,"",OFFSET($G$179,SUM($C$2:$C96)-1,COLUMNS($E96:AC96)+1))</f>
        <v/>
      </c>
      <c r="AD96" t="str">
        <f ca="1">IF(OFFSET($G$179,SUM($C$2:$C96)-1,COLUMNS($E96:AD96)+1)=0,"",OFFSET($G$179,SUM($C$2:$C96)-1,COLUMNS($E96:AD96)+1))</f>
        <v/>
      </c>
      <c r="AE96" t="str">
        <f ca="1">IF(OFFSET($G$179,SUM($C$2:$C96)-1,COLUMNS($E96:AE96)+1)=0,"",OFFSET($G$179,SUM($C$2:$C96)-1,COLUMNS($E96:AE96)+1))</f>
        <v/>
      </c>
      <c r="AF96" t="str">
        <f ca="1">IF(OFFSET($G$179,SUM($C$2:$C96)-1,COLUMNS($E96:AF96)+1)=0,"",OFFSET($G$179,SUM($C$2:$C96)-1,COLUMNS($E96:AF96)+1))</f>
        <v/>
      </c>
      <c r="AG96" t="str">
        <f ca="1">IF(OFFSET($G$179,SUM($C$2:$C96)-1,COLUMNS($E96:AG96)+1)=0,"",OFFSET($G$179,SUM($C$2:$C96)-1,COLUMNS($E96:AG96)+1))</f>
        <v/>
      </c>
      <c r="AH96" t="str">
        <f ca="1">IF(OFFSET($G$179,SUM($C$2:$C96)-1,COLUMNS($E96:AH96)+1)=0,"",OFFSET($G$179,SUM($C$2:$C96)-1,COLUMNS($E96:AH96)+1))</f>
        <v/>
      </c>
      <c r="AI96" t="str">
        <f ca="1">IF(OFFSET($G$179,SUM($C$2:$C96)-1,COLUMNS($E96:AI96)+1)=0,"",OFFSET($G$179,SUM($C$2:$C96)-1,COLUMNS($E96:AI96)+1))</f>
        <v/>
      </c>
      <c r="AJ96" t="str">
        <f ca="1">IF(OFFSET($G$179,SUM($C$2:$C96)-1,COLUMNS($E96:AJ96)+1)=0,"",OFFSET($G$179,SUM($C$2:$C96)-1,COLUMNS($E96:AJ96)+1))</f>
        <v/>
      </c>
      <c r="AK96" t="str">
        <f ca="1">IF(OFFSET($G$179,SUM($C$2:$C96)-1,COLUMNS($E96:AK96)+1)=0,"",OFFSET($G$179,SUM($C$2:$C96)-1,COLUMNS($E96:AK96)+1))</f>
        <v/>
      </c>
      <c r="AL96" t="str">
        <f ca="1">IF(OFFSET($G$179,SUM($C$2:$C96)-1,COLUMNS($E96:AL96)+1)=0,"",OFFSET($G$179,SUM($C$2:$C96)-1,COLUMNS($E96:AL96)+1))</f>
        <v/>
      </c>
      <c r="AM96" t="str">
        <f ca="1">IF(OFFSET($G$179,SUM($C$2:$C96)-1,COLUMNS($E96:AM96)+1)=0,"",OFFSET($G$179,SUM($C$2:$C96)-1,COLUMNS($E96:AM96)+1))</f>
        <v/>
      </c>
      <c r="AN96" t="str">
        <f ca="1">IF(OFFSET($G$179,SUM($C$2:$C96)-1,COLUMNS($E96:AN96)+1)=0,"",OFFSET($G$179,SUM($C$2:$C96)-1,COLUMNS($E96:AN96)+1))</f>
        <v/>
      </c>
      <c r="AO96" t="str">
        <f ca="1">IF(OFFSET($G$179,SUM($C$2:$C96)-1,COLUMNS($E96:AO96)+1)=0,"",OFFSET($G$179,SUM($C$2:$C96)-1,COLUMNS($E96:AO96)+1))</f>
        <v/>
      </c>
      <c r="AP96" t="str">
        <f ca="1">IF(OFFSET($G$179,SUM($C$2:$C96)-1,COLUMNS($E96:AP96)+1)=0,"",OFFSET($G$179,SUM($C$2:$C96)-1,COLUMNS($E96:AP96)+1))</f>
        <v/>
      </c>
      <c r="AQ96" t="str">
        <f ca="1">IF(OFFSET($G$179,SUM($C$2:$C96)-1,COLUMNS($E96:AQ96)+1)=0,"",OFFSET($G$179,SUM($C$2:$C96)-1,COLUMNS($E96:AQ96)+1))</f>
        <v/>
      </c>
      <c r="AR96" t="str">
        <f ca="1">IF(OFFSET($G$179,SUM($C$2:$C96)-1,COLUMNS($E96:AR96)+1)=0,"",OFFSET($G$179,SUM($C$2:$C96)-1,COLUMNS($E96:AR96)+1))</f>
        <v/>
      </c>
      <c r="AS96" t="str">
        <f ca="1">IF(OFFSET($G$179,SUM($C$2:$C96)-1,COLUMNS($E96:AS96)+1)=0,"",OFFSET($G$179,SUM($C$2:$C96)-1,COLUMNS($E96:AS96)+1))</f>
        <v/>
      </c>
      <c r="AT96" t="str">
        <f ca="1">IF(OFFSET($G$179,SUM($C$2:$C96)-1,COLUMNS($E96:AT96)+1)=0,"",OFFSET($G$179,SUM($C$2:$C96)-1,COLUMNS($E96:AT96)+1))</f>
        <v/>
      </c>
      <c r="AU96" t="str">
        <f ca="1">IF(OFFSET($G$179,SUM($C$2:$C96)-1,COLUMNS($E96:AU96)+1)=0,"",OFFSET($G$179,SUM($C$2:$C96)-1,COLUMNS($E96:AU96)+1))</f>
        <v/>
      </c>
      <c r="AV96" t="str">
        <f ca="1">IF(OFFSET($G$179,SUM($C$2:$C96)-1,COLUMNS($E96:AV96)+1)=0,"",OFFSET($G$179,SUM($C$2:$C96)-1,COLUMNS($E96:AV96)+1))</f>
        <v/>
      </c>
      <c r="AW96" t="str">
        <f ca="1">IF(OFFSET($G$179,SUM($C$2:$C96)-1,COLUMNS($E96:AW96)+1)=0,"",OFFSET($G$179,SUM($C$2:$C96)-1,COLUMNS($E96:AW96)+1))</f>
        <v/>
      </c>
      <c r="AX96" t="str">
        <f ca="1">IF(OFFSET($G$179,SUM($C$2:$C96)-1,COLUMNS($E96:AX96)+1)=0,"",OFFSET($G$179,SUM($C$2:$C96)-1,COLUMNS($E96:AX96)+1))</f>
        <v/>
      </c>
      <c r="AY96" t="str">
        <f ca="1">IF(OFFSET($G$179,SUM($C$2:$C96)-1,COLUMNS($E96:AY96)+1)=0,"",OFFSET($G$179,SUM($C$2:$C96)-1,COLUMNS($E96:AY96)+1))</f>
        <v/>
      </c>
      <c r="AZ96" t="str">
        <f ca="1">IF(OFFSET($G$179,SUM($C$2:$C96)-1,COLUMNS($E96:AZ96)+1)=0,"",OFFSET($G$179,SUM($C$2:$C96)-1,COLUMNS($E96:AZ96)+1))</f>
        <v/>
      </c>
      <c r="BA96" t="str">
        <f ca="1">IF(OFFSET($G$179,SUM($C$2:$C96)-1,COLUMNS($E96:BA96)+1)=0,"",OFFSET($G$179,SUM($C$2:$C96)-1,COLUMNS($E96:BA96)+1))</f>
        <v/>
      </c>
      <c r="BB96" t="str">
        <f ca="1">IF(OFFSET($G$179,SUM($C$2:$C96)-1,COLUMNS($E96:BB96)+1)=0,"",OFFSET($G$179,SUM($C$2:$C96)-1,COLUMNS($E96:BB96)+1))</f>
        <v/>
      </c>
      <c r="BC96" t="str">
        <f ca="1">IF(OFFSET($G$179,SUM($C$2:$C96)-1,COLUMNS($E96:BC96)+1)=0,"",OFFSET($G$179,SUM($C$2:$C96)-1,COLUMNS($E96:BC96)+1))</f>
        <v/>
      </c>
      <c r="BD96" t="str">
        <f ca="1">IF(OFFSET($G$179,SUM($C$2:$C96)-1,COLUMNS($E96:BD96)+1)=0,"",OFFSET($G$179,SUM($C$2:$C96)-1,COLUMNS($E96:BD96)+1))</f>
        <v/>
      </c>
      <c r="BE96" t="str">
        <f ca="1">IF(OFFSET($G$179,SUM($C$2:$C96)-1,COLUMNS($E96:BE96)+1)=0,"",OFFSET($G$179,SUM($C$2:$C96)-1,COLUMNS($E96:BE96)+1))</f>
        <v/>
      </c>
      <c r="BF96" t="str">
        <f ca="1">IF(OFFSET($G$179,SUM($C$2:$C96)-1,COLUMNS($E96:BF96)+1)=0,"",OFFSET($G$179,SUM($C$2:$C96)-1,COLUMNS($E96:BF96)+1))</f>
        <v/>
      </c>
      <c r="BG96" t="str">
        <f ca="1">IF(OFFSET($G$179,SUM($C$2:$C96)-1,COLUMNS($E96:BG96)+1)=0,"",OFFSET($G$179,SUM($C$2:$C96)-1,COLUMNS($E96:BG96)+1))</f>
        <v/>
      </c>
      <c r="BH96" t="str">
        <f ca="1">IF(OFFSET($G$179,SUM($C$2:$C96)-1,COLUMNS($E96:BH96)+1)=0,"",OFFSET($G$179,SUM($C$2:$C96)-1,COLUMNS($E96:BH96)+1))</f>
        <v/>
      </c>
      <c r="BI96" t="str">
        <f ca="1">IF(OFFSET($G$179,SUM($C$2:$C96)-1,COLUMNS($E96:BI96)+1)=0,"",OFFSET($G$179,SUM($C$2:$C96)-1,COLUMNS($E96:BI96)+1))</f>
        <v/>
      </c>
      <c r="BJ96" t="str">
        <f ca="1">IF(OFFSET($G$179,SUM($C$2:$C96)-1,COLUMNS($E96:BJ96)+1)=0,"",OFFSET($G$179,SUM($C$2:$C96)-1,COLUMNS($E96:BJ96)+1))</f>
        <v/>
      </c>
      <c r="BK96" t="str">
        <f ca="1">IF(OFFSET($G$179,SUM($C$2:$C96)-1,COLUMNS($E96:BK96)+1)=0,"",OFFSET($G$179,SUM($C$2:$C96)-1,COLUMNS($E96:BK96)+1))</f>
        <v/>
      </c>
      <c r="BL96" t="str">
        <f ca="1">IF(OFFSET($G$179,SUM($C$2:$C96)-1,COLUMNS($E96:BL96)+1)=0,"",OFFSET($G$179,SUM($C$2:$C96)-1,COLUMNS($E96:BL96)+1))</f>
        <v/>
      </c>
      <c r="BM96" t="str">
        <f ca="1">IF(OFFSET($G$179,SUM($C$2:$C96)-1,COLUMNS($E96:BM96)+1)=0,"",OFFSET($G$179,SUM($C$2:$C96)-1,COLUMNS($E96:BM96)+1))</f>
        <v/>
      </c>
      <c r="BN96" t="str">
        <f ca="1">IF(OFFSET($G$179,SUM($C$2:$C96)-1,COLUMNS($E96:BN96)+1)=0,"",OFFSET($G$179,SUM($C$2:$C96)-1,COLUMNS($E96:BN96)+1))</f>
        <v/>
      </c>
      <c r="BO96" t="str">
        <f ca="1">IF(OFFSET($G$179,SUM($C$2:$C96)-1,COLUMNS($E96:BO96)+1)=0,"",OFFSET($G$179,SUM($C$2:$C96)-1,COLUMNS($E96:BO96)+1))</f>
        <v/>
      </c>
      <c r="BP96" t="str">
        <f ca="1">IF(OFFSET($G$179,SUM($C$2:$C96)-1,COLUMNS($E96:BP96)+1)=0,"",OFFSET($G$179,SUM($C$2:$C96)-1,COLUMNS($E96:BP96)+1))</f>
        <v/>
      </c>
      <c r="BQ96" t="str">
        <f ca="1">IF(OFFSET($G$179,SUM($C$2:$C96)-1,COLUMNS($E96:BQ96)+1)=0,"",OFFSET($G$179,SUM($C$2:$C96)-1,COLUMNS($E96:BQ96)+1))</f>
        <v/>
      </c>
      <c r="BR96" t="str">
        <f ca="1">IF(OFFSET($G$179,SUM($C$2:$C96)-1,COLUMNS($E96:BR96)+1)=0,"",OFFSET($G$179,SUM($C$2:$C96)-1,COLUMNS($E96:BR96)+1))</f>
        <v/>
      </c>
      <c r="BS96" t="str">
        <f ca="1">IF(OFFSET($G$179,SUM($C$2:$C96)-1,COLUMNS($E96:BS96)+1)=0,"",OFFSET($G$179,SUM($C$2:$C96)-1,COLUMNS($E96:BS96)+1))</f>
        <v/>
      </c>
      <c r="BT96" t="str">
        <f ca="1">IF(OFFSET($G$179,SUM($C$2:$C96)-1,COLUMNS($E96:BT96)+1)=0,"",OFFSET($G$179,SUM($C$2:$C96)-1,COLUMNS($E96:BT96)+1))</f>
        <v/>
      </c>
      <c r="BU96" t="str">
        <f ca="1">IF(OFFSET($G$179,SUM($C$2:$C96)-1,COLUMNS($E96:BU96)+1)=0,"",OFFSET($G$179,SUM($C$2:$C96)-1,COLUMNS($E96:BU96)+1))</f>
        <v/>
      </c>
      <c r="BV96" t="str">
        <f ca="1">IF(OFFSET($G$179,SUM($C$2:$C96)-1,COLUMNS($E96:BV96)+1)=0,"",OFFSET($G$179,SUM($C$2:$C96)-1,COLUMNS($E96:BV96)+1))</f>
        <v/>
      </c>
      <c r="BW96" t="str">
        <f ca="1">IF(OFFSET($G$179,SUM($C$2:$C96)-1,COLUMNS($E96:BW96)+1)=0,"",OFFSET($G$179,SUM($C$2:$C96)-1,COLUMNS($E96:BW96)+1))</f>
        <v/>
      </c>
      <c r="BX96" t="str">
        <f ca="1">IF(OFFSET($G$179,SUM($C$2:$C96)-1,COLUMNS($E96:BX96)+1)=0,"",OFFSET($G$179,SUM($C$2:$C96)-1,COLUMNS($E96:BX96)+1))</f>
        <v/>
      </c>
      <c r="BY96" t="str">
        <f ca="1">IF(OFFSET($G$179,SUM($C$2:$C96)-1,COLUMNS($E96:BY96)+1)=0,"",OFFSET($G$179,SUM($C$2:$C96)-1,COLUMNS($E96:BY96)+1))</f>
        <v/>
      </c>
      <c r="BZ96" t="str">
        <f ca="1">IF(OFFSET($G$179,SUM($C$2:$C96)-1,COLUMNS($E96:BZ96)+1)=0,"",OFFSET($G$179,SUM($C$2:$C96)-1,COLUMNS($E96:BZ96)+1))</f>
        <v/>
      </c>
    </row>
    <row r="97" spans="3:78" x14ac:dyDescent="0.25">
      <c r="C97">
        <f t="shared" si="0"/>
        <v>0</v>
      </c>
      <c r="E97" t="str">
        <f t="shared" ref="E97" ca="1" si="3408">E96</f>
        <v>Marcel-André Casasola Merkle</v>
      </c>
      <c r="F97" t="str">
        <f t="shared" ref="F97" ca="1" si="3409">SUBSTITUTE(SUBSTITUTE(SUBSTITUTE(SUBSTITUTE(SUBSTITUTE(LOWER(IF(LEFT(F96,3)="Box","",TRIM(F96))),"randomizer","")," ",""),"'","")," ",""),"-","")</f>
        <v>festival</v>
      </c>
      <c r="G97" t="str">
        <f t="shared" ref="G97" ca="1" si="3410">SUBSTITUTE(SUBSTITUTE(SUBSTITUTE(SUBSTITUTE(SUBSTITUTE(LOWER(IF(LEFT(G96,3)="Box","",TRIM(G96))),"randomizer","")," ",""),"'","")," ",""),"-","")</f>
        <v>secretchamber</v>
      </c>
      <c r="H97" t="str">
        <f t="shared" ref="H97" ca="1" si="3411">SUBSTITUTE(SUBSTITUTE(SUBSTITUTE(SUBSTITUTE(SUBSTITUTE(LOWER(IF(LEFT(H96,3)="Box","",TRIM(H96))),"randomizer","")," ",""),"'","")," ",""),"-","")</f>
        <v>mill</v>
      </c>
      <c r="I97" t="str">
        <f t="shared" ref="I97" ca="1" si="3412">SUBSTITUTE(SUBSTITUTE(SUBSTITUTE(SUBSTITUTE(SUBSTITUTE(LOWER(IF(LEFT(I96,3)="Box","",TRIM(I96))),"randomizer","")," ",""),"'","")," ",""),"-","")</f>
        <v>nobles</v>
      </c>
      <c r="J97" t="str">
        <f t="shared" ref="J97" ca="1" si="3413">SUBSTITUTE(SUBSTITUTE(SUBSTITUTE(SUBSTITUTE(SUBSTITUTE(LOWER(IF(LEFT(J96,3)="Box","",TRIM(J96))),"randomizer","")," ",""),"'","")," ",""),"-","")</f>
        <v>secretpassage</v>
      </c>
      <c r="K97" t="str">
        <f t="shared" ref="K97" ca="1" si="3414">SUBSTITUTE(SUBSTITUTE(SUBSTITUTE(SUBSTITUTE(SUBSTITUTE(LOWER(IF(LEFT(K96,3)="Box","",TRIM(K96))),"randomizer","")," ",""),"'","")," ",""),"-","")</f>
        <v>lighthouse</v>
      </c>
      <c r="L97" t="str">
        <f t="shared" ref="L97" ca="1" si="3415">SUBSTITUTE(SUBSTITUTE(SUBSTITUTE(SUBSTITUTE(SUBSTITUTE(LOWER(IF(LEFT(L96,3)="Box","",TRIM(L96))),"randomizer","")," ",""),"'","")," ",""),"-","")</f>
        <v>caravan</v>
      </c>
      <c r="M97" t="str">
        <f t="shared" ref="M97" ca="1" si="3416">SUBSTITUTE(SUBSTITUTE(SUBSTITUTE(SUBSTITUTE(SUBSTITUTE(LOWER(IF(LEFT(M96,3)="Box","",TRIM(M96))),"randomizer","")," ",""),"'","")," ",""),"-","")</f>
        <v>university</v>
      </c>
      <c r="N97" t="str">
        <f t="shared" ref="N97" ca="1" si="3417">SUBSTITUTE(SUBSTITUTE(SUBSTITUTE(SUBSTITUTE(SUBSTITUTE(LOWER(IF(LEFT(N96,3)="Box","",TRIM(N96))),"randomizer","")," ",""),"'","")," ",""),"-","")</f>
        <v>grandmarket</v>
      </c>
      <c r="O97" t="str">
        <f t="shared" ref="O97" ca="1" si="3418">SUBSTITUTE(SUBSTITUTE(SUBSTITUTE(SUBSTITUTE(SUBSTITUTE(LOWER(IF(LEFT(O96,3)="Box","",TRIM(O96))),"randomizer","")," ",""),"'","")," ",""),"-","")</f>
        <v>nomads</v>
      </c>
      <c r="P97" t="str">
        <f t="shared" ref="P97" ca="1" si="3419">SUBSTITUTE(SUBSTITUTE(SUBSTITUTE(SUBSTITUTE(SUBSTITUTE(LOWER(IF(LEFT(P96,3)="Box","",TRIM(P96))),"randomizer","")," ",""),"'","")," ",""),"-","")</f>
        <v>trail</v>
      </c>
      <c r="Q97" t="str">
        <f t="shared" ref="Q97" ca="1" si="3420">SUBSTITUTE(SUBSTITUTE(SUBSTITUTE(SUBSTITUTE(SUBSTITUTE(LOWER(IF(LEFT(Q96,3)="Box","",TRIM(Q96))),"randomizer","")," ",""),"'","")," ",""),"-","")</f>
        <v>weaver</v>
      </c>
      <c r="R97" t="str">
        <f t="shared" ref="R97" ca="1" si="3421">SUBSTITUTE(SUBSTITUTE(SUBSTITUTE(SUBSTITUTE(SUBSTITUTE(LOWER(IF(LEFT(R96,3)="Box","",TRIM(R96))),"randomizer","")," ",""),"'","")," ",""),"-","")</f>
        <v>ruinedmarket</v>
      </c>
      <c r="S97" t="str">
        <f t="shared" ref="S97" ca="1" si="3422">SUBSTITUTE(SUBSTITUTE(SUBSTITUTE(SUBSTITUTE(SUBSTITUTE(LOWER(IF(LEFT(S96,3)="Box","",TRIM(S96))),"randomizer","")," ",""),"'","")," ",""),"-","")</f>
        <v>inn</v>
      </c>
      <c r="T97" t="str">
        <f t="shared" ref="T97" ca="1" si="3423">SUBSTITUTE(SUBSTITUTE(SUBSTITUTE(SUBSTITUTE(SUBSTITUTE(LOWER(IF(LEFT(T96,3)="Box","",TRIM(T96))),"randomizer","")," ",""),"'","")," ",""),"-","")</f>
        <v>armory</v>
      </c>
      <c r="U97" t="str">
        <f t="shared" ref="U97" ca="1" si="3424">SUBSTITUTE(SUBSTITUTE(SUBSTITUTE(SUBSTITUTE(SUBSTITUTE(LOWER(IF(LEFT(U96,3)="Box","",TRIM(U96))),"randomizer","")," ",""),"'","")," ",""),"-","")</f>
        <v>catacombs</v>
      </c>
      <c r="V97" t="str">
        <f t="shared" ref="V97" ca="1" si="3425">SUBSTITUTE(SUBSTITUTE(SUBSTITUTE(SUBSTITUTE(SUBSTITUTE(LOWER(IF(LEFT(V96,3)="Box","",TRIM(V96))),"randomizer","")," ",""),"'","")," ",""),"-","")</f>
        <v>cemetery</v>
      </c>
      <c r="W97" t="str">
        <f t="shared" ref="W97" ca="1" si="3426">SUBSTITUTE(SUBSTITUTE(SUBSTITUTE(SUBSTITUTE(SUBSTITUTE(LOWER(IF(LEFT(W96,3)="Box","",TRIM(W96))),"randomizer","")," ",""),"'","")," ",""),"-","")</f>
        <v>ghosttown</v>
      </c>
      <c r="X97" t="str">
        <f t="shared" ref="X97" ca="1" si="3427">SUBSTITUTE(SUBSTITUTE(SUBSTITUTE(SUBSTITUTE(SUBSTITUTE(LOWER(IF(LEFT(X96,3)="Box","",TRIM(X96))),"randomizer","")," ",""),"'","")," ",""),"-","")</f>
        <v>wish</v>
      </c>
      <c r="Y97" t="str">
        <f t="shared" ref="Y97" ca="1" si="3428">SUBSTITUTE(SUBSTITUTE(SUBSTITUTE(SUBSTITUTE(SUBSTITUTE(LOWER(IF(LEFT(Y96,3)="Box","",TRIM(Y96))),"randomizer","")," ",""),"'","")," ",""),"-","")</f>
        <v>sleigh</v>
      </c>
      <c r="Z97" t="str">
        <f t="shared" ref="Z97" ca="1" si="3429">SUBSTITUTE(SUBSTITUTE(SUBSTITUTE(SUBSTITUTE(SUBSTITUTE(LOWER(IF(LEFT(Z96,3)="Box","",TRIM(Z96))),"randomizer","")," ",""),"'","")," ",""),"-","")</f>
        <v>displace</v>
      </c>
      <c r="AA97" t="str">
        <f t="shared" ref="AA97" ca="1" si="3430">SUBSTITUTE(SUBSTITUTE(SUBSTITUTE(SUBSTITUTE(SUBSTITUTE(LOWER(IF(LEFT(AA96,3)="Box","",TRIM(AA96))),"randomizer","")," ",""),"'","")," ",""),"-","")</f>
        <v>fisherman</v>
      </c>
      <c r="AB97" t="str">
        <f t="shared" ref="AB97" ca="1" si="3431">SUBSTITUTE(SUBSTITUTE(SUBSTITUTE(SUBSTITUTE(SUBSTITUTE(LOWER(IF(LEFT(AB96,3)="Box","",TRIM(AB96))),"randomizer","")," ",""),"'","")," ",""),"-","")</f>
        <v>exploration</v>
      </c>
      <c r="AC97" t="str">
        <f t="shared" ref="AC97" ca="1" si="3432">SUBSTITUTE(SUBSTITUTE(SUBSTITUTE(SUBSTITUTE(SUBSTITUTE(LOWER(IF(LEFT(AC96,3)="Box","",TRIM(AC96))),"randomizer","")," ",""),"'","")," ",""),"-","")</f>
        <v/>
      </c>
      <c r="AD97" t="str">
        <f t="shared" ref="AD97" ca="1" si="3433">SUBSTITUTE(SUBSTITUTE(SUBSTITUTE(SUBSTITUTE(SUBSTITUTE(LOWER(IF(LEFT(AD96,3)="Box","",TRIM(AD96))),"randomizer","")," ",""),"'","")," ",""),"-","")</f>
        <v/>
      </c>
      <c r="AE97" t="str">
        <f t="shared" ref="AE97" ca="1" si="3434">SUBSTITUTE(SUBSTITUTE(SUBSTITUTE(SUBSTITUTE(SUBSTITUTE(LOWER(IF(LEFT(AE96,3)="Box","",TRIM(AE96))),"randomizer","")," ",""),"'","")," ",""),"-","")</f>
        <v/>
      </c>
      <c r="AF97" t="str">
        <f t="shared" ref="AF97" ca="1" si="3435">SUBSTITUTE(SUBSTITUTE(SUBSTITUTE(SUBSTITUTE(SUBSTITUTE(LOWER(IF(LEFT(AF96,3)="Box","",TRIM(AF96))),"randomizer","")," ",""),"'","")," ",""),"-","")</f>
        <v/>
      </c>
      <c r="AG97" t="str">
        <f t="shared" ref="AG97" ca="1" si="3436">SUBSTITUTE(SUBSTITUTE(SUBSTITUTE(SUBSTITUTE(SUBSTITUTE(LOWER(IF(LEFT(AG96,3)="Box","",TRIM(AG96))),"randomizer","")," ",""),"'","")," ",""),"-","")</f>
        <v/>
      </c>
      <c r="AH97" t="str">
        <f t="shared" ref="AH97" ca="1" si="3437">SUBSTITUTE(SUBSTITUTE(SUBSTITUTE(SUBSTITUTE(SUBSTITUTE(LOWER(IF(LEFT(AH96,3)="Box","",TRIM(AH96))),"randomizer","")," ",""),"'","")," ",""),"-","")</f>
        <v/>
      </c>
      <c r="AI97" t="str">
        <f t="shared" ref="AI97" ca="1" si="3438">SUBSTITUTE(SUBSTITUTE(SUBSTITUTE(SUBSTITUTE(SUBSTITUTE(LOWER(IF(LEFT(AI96,3)="Box","",TRIM(AI96))),"randomizer","")," ",""),"'","")," ",""),"-","")</f>
        <v/>
      </c>
      <c r="AJ97" t="str">
        <f t="shared" ref="AJ97" ca="1" si="3439">SUBSTITUTE(SUBSTITUTE(SUBSTITUTE(SUBSTITUTE(SUBSTITUTE(LOWER(IF(LEFT(AJ96,3)="Box","",TRIM(AJ96))),"randomizer","")," ",""),"'","")," ",""),"-","")</f>
        <v/>
      </c>
      <c r="AK97" t="str">
        <f t="shared" ref="AK97" ca="1" si="3440">SUBSTITUTE(SUBSTITUTE(SUBSTITUTE(SUBSTITUTE(SUBSTITUTE(LOWER(IF(LEFT(AK96,3)="Box","",TRIM(AK96))),"randomizer","")," ",""),"'","")," ",""),"-","")</f>
        <v/>
      </c>
      <c r="AL97" t="str">
        <f t="shared" ref="AL97" ca="1" si="3441">SUBSTITUTE(SUBSTITUTE(SUBSTITUTE(SUBSTITUTE(SUBSTITUTE(LOWER(IF(LEFT(AL96,3)="Box","",TRIM(AL96))),"randomizer","")," ",""),"'","")," ",""),"-","")</f>
        <v/>
      </c>
      <c r="AM97" t="str">
        <f t="shared" ref="AM97" ca="1" si="3442">SUBSTITUTE(SUBSTITUTE(SUBSTITUTE(SUBSTITUTE(SUBSTITUTE(LOWER(IF(LEFT(AM96,3)="Box","",TRIM(AM96))),"randomizer","")," ",""),"'","")," ",""),"-","")</f>
        <v/>
      </c>
      <c r="AN97" t="str">
        <f t="shared" ref="AN97" ca="1" si="3443">SUBSTITUTE(SUBSTITUTE(SUBSTITUTE(SUBSTITUTE(SUBSTITUTE(LOWER(IF(LEFT(AN96,3)="Box","",TRIM(AN96))),"randomizer","")," ",""),"'","")," ",""),"-","")</f>
        <v/>
      </c>
      <c r="AO97" t="str">
        <f t="shared" ref="AO97" ca="1" si="3444">SUBSTITUTE(SUBSTITUTE(SUBSTITUTE(SUBSTITUTE(SUBSTITUTE(LOWER(IF(LEFT(AO96,3)="Box","",TRIM(AO96))),"randomizer","")," ",""),"'","")," ",""),"-","")</f>
        <v/>
      </c>
      <c r="AP97" t="str">
        <f t="shared" ref="AP97" ca="1" si="3445">SUBSTITUTE(SUBSTITUTE(SUBSTITUTE(SUBSTITUTE(SUBSTITUTE(LOWER(IF(LEFT(AP96,3)="Box","",TRIM(AP96))),"randomizer","")," ",""),"'","")," ",""),"-","")</f>
        <v/>
      </c>
      <c r="AQ97" t="str">
        <f t="shared" ref="AQ97" ca="1" si="3446">SUBSTITUTE(SUBSTITUTE(SUBSTITUTE(SUBSTITUTE(SUBSTITUTE(LOWER(IF(LEFT(AQ96,3)="Box","",TRIM(AQ96))),"randomizer","")," ",""),"'","")," ",""),"-","")</f>
        <v/>
      </c>
      <c r="AR97" t="str">
        <f t="shared" ref="AR97" ca="1" si="3447">SUBSTITUTE(SUBSTITUTE(SUBSTITUTE(SUBSTITUTE(SUBSTITUTE(LOWER(IF(LEFT(AR96,3)="Box","",TRIM(AR96))),"randomizer","")," ",""),"'","")," ",""),"-","")</f>
        <v/>
      </c>
      <c r="AS97" t="str">
        <f t="shared" ref="AS97" ca="1" si="3448">SUBSTITUTE(SUBSTITUTE(SUBSTITUTE(SUBSTITUTE(SUBSTITUTE(LOWER(IF(LEFT(AS96,3)="Box","",TRIM(AS96))),"randomizer","")," ",""),"'","")," ",""),"-","")</f>
        <v/>
      </c>
      <c r="AT97" t="str">
        <f t="shared" ref="AT97" ca="1" si="3449">SUBSTITUTE(SUBSTITUTE(SUBSTITUTE(SUBSTITUTE(SUBSTITUTE(LOWER(IF(LEFT(AT96,3)="Box","",TRIM(AT96))),"randomizer","")," ",""),"'","")," ",""),"-","")</f>
        <v/>
      </c>
      <c r="AU97" t="str">
        <f t="shared" ref="AU97" ca="1" si="3450">SUBSTITUTE(SUBSTITUTE(SUBSTITUTE(SUBSTITUTE(SUBSTITUTE(LOWER(IF(LEFT(AU96,3)="Box","",TRIM(AU96))),"randomizer","")," ",""),"'","")," ",""),"-","")</f>
        <v/>
      </c>
      <c r="AV97" t="str">
        <f t="shared" ref="AV97" ca="1" si="3451">SUBSTITUTE(SUBSTITUTE(SUBSTITUTE(SUBSTITUTE(SUBSTITUTE(LOWER(IF(LEFT(AV96,3)="Box","",TRIM(AV96))),"randomizer","")," ",""),"'","")," ",""),"-","")</f>
        <v/>
      </c>
      <c r="AW97" t="str">
        <f t="shared" ref="AW97" ca="1" si="3452">SUBSTITUTE(SUBSTITUTE(SUBSTITUTE(SUBSTITUTE(SUBSTITUTE(LOWER(IF(LEFT(AW96,3)="Box","",TRIM(AW96))),"randomizer","")," ",""),"'","")," ",""),"-","")</f>
        <v/>
      </c>
      <c r="AX97" t="str">
        <f t="shared" ref="AX97" ca="1" si="3453">SUBSTITUTE(SUBSTITUTE(SUBSTITUTE(SUBSTITUTE(SUBSTITUTE(LOWER(IF(LEFT(AX96,3)="Box","",TRIM(AX96))),"randomizer","")," ",""),"'","")," ",""),"-","")</f>
        <v/>
      </c>
      <c r="AY97" t="str">
        <f t="shared" ref="AY97" ca="1" si="3454">SUBSTITUTE(SUBSTITUTE(SUBSTITUTE(SUBSTITUTE(SUBSTITUTE(LOWER(IF(LEFT(AY96,3)="Box","",TRIM(AY96))),"randomizer","")," ",""),"'","")," ",""),"-","")</f>
        <v/>
      </c>
      <c r="AZ97" t="str">
        <f t="shared" ref="AZ97" ca="1" si="3455">SUBSTITUTE(SUBSTITUTE(SUBSTITUTE(SUBSTITUTE(SUBSTITUTE(LOWER(IF(LEFT(AZ96,3)="Box","",TRIM(AZ96))),"randomizer","")," ",""),"'","")," ",""),"-","")</f>
        <v/>
      </c>
      <c r="BA97" t="str">
        <f t="shared" ref="BA97" ca="1" si="3456">SUBSTITUTE(SUBSTITUTE(SUBSTITUTE(SUBSTITUTE(SUBSTITUTE(LOWER(IF(LEFT(BA96,3)="Box","",TRIM(BA96))),"randomizer","")," ",""),"'","")," ",""),"-","")</f>
        <v/>
      </c>
      <c r="BB97" t="str">
        <f t="shared" ref="BB97" ca="1" si="3457">SUBSTITUTE(SUBSTITUTE(SUBSTITUTE(SUBSTITUTE(SUBSTITUTE(LOWER(IF(LEFT(BB96,3)="Box","",TRIM(BB96))),"randomizer","")," ",""),"'","")," ",""),"-","")</f>
        <v/>
      </c>
      <c r="BC97" t="str">
        <f t="shared" ref="BC97" ca="1" si="3458">SUBSTITUTE(SUBSTITUTE(SUBSTITUTE(SUBSTITUTE(SUBSTITUTE(LOWER(IF(LEFT(BC96,3)="Box","",TRIM(BC96))),"randomizer","")," ",""),"'","")," ",""),"-","")</f>
        <v/>
      </c>
      <c r="BD97" t="str">
        <f t="shared" ref="BD97" ca="1" si="3459">SUBSTITUTE(SUBSTITUTE(SUBSTITUTE(SUBSTITUTE(SUBSTITUTE(LOWER(IF(LEFT(BD96,3)="Box","",TRIM(BD96))),"randomizer","")," ",""),"'","")," ",""),"-","")</f>
        <v/>
      </c>
      <c r="BE97" t="str">
        <f t="shared" ref="BE97" ca="1" si="3460">SUBSTITUTE(SUBSTITUTE(SUBSTITUTE(SUBSTITUTE(SUBSTITUTE(LOWER(IF(LEFT(BE96,3)="Box","",TRIM(BE96))),"randomizer","")," ",""),"'","")," ",""),"-","")</f>
        <v/>
      </c>
      <c r="BF97" t="str">
        <f t="shared" ref="BF97" ca="1" si="3461">SUBSTITUTE(SUBSTITUTE(SUBSTITUTE(SUBSTITUTE(SUBSTITUTE(LOWER(IF(LEFT(BF96,3)="Box","",TRIM(BF96))),"randomizer","")," ",""),"'","")," ",""),"-","")</f>
        <v/>
      </c>
      <c r="BG97" t="str">
        <f t="shared" ref="BG97" ca="1" si="3462">SUBSTITUTE(SUBSTITUTE(SUBSTITUTE(SUBSTITUTE(SUBSTITUTE(LOWER(IF(LEFT(BG96,3)="Box","",TRIM(BG96))),"randomizer","")," ",""),"'","")," ",""),"-","")</f>
        <v/>
      </c>
      <c r="BH97" t="str">
        <f t="shared" ref="BH97" ca="1" si="3463">SUBSTITUTE(SUBSTITUTE(SUBSTITUTE(SUBSTITUTE(SUBSTITUTE(LOWER(IF(LEFT(BH96,3)="Box","",TRIM(BH96))),"randomizer","")," ",""),"'","")," ",""),"-","")</f>
        <v/>
      </c>
      <c r="BI97" t="str">
        <f t="shared" ref="BI97" ca="1" si="3464">SUBSTITUTE(SUBSTITUTE(SUBSTITUTE(SUBSTITUTE(SUBSTITUTE(LOWER(IF(LEFT(BI96,3)="Box","",TRIM(BI96))),"randomizer","")," ",""),"'","")," ",""),"-","")</f>
        <v/>
      </c>
      <c r="BJ97" t="str">
        <f t="shared" ref="BJ97" ca="1" si="3465">SUBSTITUTE(SUBSTITUTE(SUBSTITUTE(SUBSTITUTE(SUBSTITUTE(LOWER(IF(LEFT(BJ96,3)="Box","",TRIM(BJ96))),"randomizer","")," ",""),"'","")," ",""),"-","")</f>
        <v/>
      </c>
      <c r="BK97" t="str">
        <f t="shared" ref="BK97" ca="1" si="3466">SUBSTITUTE(SUBSTITUTE(SUBSTITUTE(SUBSTITUTE(SUBSTITUTE(LOWER(IF(LEFT(BK96,3)="Box","",TRIM(BK96))),"randomizer","")," ",""),"'","")," ",""),"-","")</f>
        <v/>
      </c>
      <c r="BL97" t="str">
        <f t="shared" ref="BL97" ca="1" si="3467">SUBSTITUTE(SUBSTITUTE(SUBSTITUTE(SUBSTITUTE(SUBSTITUTE(LOWER(IF(LEFT(BL96,3)="Box","",TRIM(BL96))),"randomizer","")," ",""),"'","")," ",""),"-","")</f>
        <v/>
      </c>
      <c r="BM97" t="str">
        <f t="shared" ref="BM97" ca="1" si="3468">SUBSTITUTE(SUBSTITUTE(SUBSTITUTE(SUBSTITUTE(SUBSTITUTE(LOWER(IF(LEFT(BM96,3)="Box","",TRIM(BM96))),"randomizer","")," ",""),"'","")," ",""),"-","")</f>
        <v/>
      </c>
      <c r="BN97" t="str">
        <f t="shared" ref="BN97" ca="1" si="3469">SUBSTITUTE(SUBSTITUTE(SUBSTITUTE(SUBSTITUTE(SUBSTITUTE(LOWER(IF(LEFT(BN96,3)="Box","",TRIM(BN96))),"randomizer","")," ",""),"'","")," ",""),"-","")</f>
        <v/>
      </c>
      <c r="BO97" t="str">
        <f t="shared" ref="BO97" ca="1" si="3470">SUBSTITUTE(SUBSTITUTE(SUBSTITUTE(SUBSTITUTE(SUBSTITUTE(LOWER(IF(LEFT(BO96,3)="Box","",TRIM(BO96))),"randomizer","")," ",""),"'","")," ",""),"-","")</f>
        <v/>
      </c>
      <c r="BP97" t="str">
        <f t="shared" ref="BP97" ca="1" si="3471">SUBSTITUTE(SUBSTITUTE(SUBSTITUTE(SUBSTITUTE(SUBSTITUTE(LOWER(IF(LEFT(BP96,3)="Box","",TRIM(BP96))),"randomizer","")," ",""),"'","")," ",""),"-","")</f>
        <v/>
      </c>
      <c r="BQ97" t="str">
        <f t="shared" ref="BQ97" ca="1" si="3472">SUBSTITUTE(SUBSTITUTE(SUBSTITUTE(SUBSTITUTE(SUBSTITUTE(LOWER(IF(LEFT(BQ96,3)="Box","",TRIM(BQ96))),"randomizer","")," ",""),"'","")," ",""),"-","")</f>
        <v/>
      </c>
      <c r="BR97" t="str">
        <f t="shared" ref="BR97" ca="1" si="3473">SUBSTITUTE(SUBSTITUTE(SUBSTITUTE(SUBSTITUTE(SUBSTITUTE(LOWER(IF(LEFT(BR96,3)="Box","",TRIM(BR96))),"randomizer","")," ",""),"'","")," ",""),"-","")</f>
        <v/>
      </c>
      <c r="BS97" t="str">
        <f t="shared" ref="BS97" ca="1" si="3474">SUBSTITUTE(SUBSTITUTE(SUBSTITUTE(SUBSTITUTE(SUBSTITUTE(LOWER(IF(LEFT(BS96,3)="Box","",TRIM(BS96))),"randomizer","")," ",""),"'","")," ",""),"-","")</f>
        <v/>
      </c>
      <c r="BT97" t="str">
        <f t="shared" ref="BT97" ca="1" si="3475">SUBSTITUTE(SUBSTITUTE(SUBSTITUTE(SUBSTITUTE(SUBSTITUTE(LOWER(IF(LEFT(BT96,3)="Box","",TRIM(BT96))),"randomizer","")," ",""),"'","")," ",""),"-","")</f>
        <v/>
      </c>
      <c r="BU97" t="str">
        <f t="shared" ref="BU97" ca="1" si="3476">SUBSTITUTE(SUBSTITUTE(SUBSTITUTE(SUBSTITUTE(SUBSTITUTE(LOWER(IF(LEFT(BU96,3)="Box","",TRIM(BU96))),"randomizer","")," ",""),"'","")," ",""),"-","")</f>
        <v/>
      </c>
      <c r="BV97" t="str">
        <f t="shared" ref="BV97" ca="1" si="3477">SUBSTITUTE(SUBSTITUTE(SUBSTITUTE(SUBSTITUTE(SUBSTITUTE(LOWER(IF(LEFT(BV96,3)="Box","",TRIM(BV96))),"randomizer","")," ",""),"'","")," ",""),"-","")</f>
        <v/>
      </c>
      <c r="BW97" t="str">
        <f t="shared" ref="BW97" ca="1" si="3478">SUBSTITUTE(SUBSTITUTE(SUBSTITUTE(SUBSTITUTE(SUBSTITUTE(LOWER(IF(LEFT(BW96,3)="Box","",TRIM(BW96))),"randomizer","")," ",""),"'","")," ",""),"-","")</f>
        <v/>
      </c>
      <c r="BX97" t="str">
        <f t="shared" ref="BX97" ca="1" si="3479">SUBSTITUTE(SUBSTITUTE(SUBSTITUTE(SUBSTITUTE(SUBSTITUTE(LOWER(IF(LEFT(BX96,3)="Box","",TRIM(BX96))),"randomizer","")," ",""),"'","")," ",""),"-","")</f>
        <v/>
      </c>
      <c r="BY97" t="str">
        <f t="shared" ref="BY97" ca="1" si="3480">SUBSTITUTE(SUBSTITUTE(SUBSTITUTE(SUBSTITUTE(SUBSTITUTE(LOWER(IF(LEFT(BY96,3)="Box","",TRIM(BY96))),"randomizer","")," ",""),"'","")," ",""),"-","")</f>
        <v/>
      </c>
      <c r="BZ97" t="str">
        <f t="shared" ref="BZ97" ca="1" si="3481">SUBSTITUTE(SUBSTITUTE(SUBSTITUTE(SUBSTITUTE(SUBSTITUTE(LOWER(IF(LEFT(BZ96,3)="Box","",TRIM(BZ96))),"randomizer","")," ",""),"'","")," ",""),"-","")</f>
        <v/>
      </c>
    </row>
    <row r="98" spans="3:78" x14ac:dyDescent="0.25">
      <c r="C98">
        <f t="shared" si="2297"/>
        <v>1</v>
      </c>
      <c r="E98" t="str">
        <f ca="1">OFFSET($G$179,SUM(C$2:C98)-1,0)</f>
        <v>Marco Morte</v>
      </c>
      <c r="F98" t="str">
        <f ca="1">IF(OFFSET($G$179,SUM($C$2:$C98)-1,COLUMNS($E98:F98)+1)=0,"",OFFSET($G$179,SUM($C$2:$C98)-1,COLUMNS($E98:F98)+1))</f>
        <v>Investment</v>
      </c>
      <c r="G98" t="str">
        <f ca="1">IF(OFFSET($G$179,SUM($C$2:$C98)-1,COLUMNS($E98:G98)+1)=0,"",OFFSET($G$179,SUM($C$2:$C98)-1,COLUMNS($E98:G98)+1))</f>
        <v xml:space="preserve"> Crystal Ball</v>
      </c>
      <c r="H98" t="str">
        <f ca="1">IF(OFFSET($G$179,SUM($C$2:$C98)-1,COLUMNS($E98:H98)+1)=0,"",OFFSET($G$179,SUM($C$2:$C98)-1,COLUMNS($E98:H98)+1))</f>
        <v>City</v>
      </c>
      <c r="I98" t="str">
        <f ca="1">IF(OFFSET($G$179,SUM($C$2:$C98)-1,COLUMNS($E98:I98)+1)=0,"",OFFSET($G$179,SUM($C$2:$C98)-1,COLUMNS($E98:I98)+1))</f>
        <v xml:space="preserve"> Develop</v>
      </c>
      <c r="J98" t="str">
        <f ca="1">IF(OFFSET($G$179,SUM($C$2:$C98)-1,COLUMNS($E98:J98)+1)=0,"",OFFSET($G$179,SUM($C$2:$C98)-1,COLUMNS($E98:J98)+1))</f>
        <v xml:space="preserve"> Embassy</v>
      </c>
      <c r="K98" t="str">
        <f ca="1">IF(OFFSET($G$179,SUM($C$2:$C98)-1,COLUMNS($E98:K98)+1)=0,"",OFFSET($G$179,SUM($C$2:$C98)-1,COLUMNS($E98:K98)+1))</f>
        <v xml:space="preserve"> Death Cart</v>
      </c>
      <c r="L98" t="str">
        <f ca="1">IF(OFFSET($G$179,SUM($C$2:$C98)-1,COLUMNS($E98:L98)+1)=0,"",OFFSET($G$179,SUM($C$2:$C98)-1,COLUMNS($E98:L98)+1))</f>
        <v xml:space="preserve"> Fortress</v>
      </c>
      <c r="M98" t="str">
        <f ca="1">IF(OFFSET($G$179,SUM($C$2:$C98)-1,COLUMNS($E98:M98)+1)=0,"",OFFSET($G$179,SUM($C$2:$C98)-1,COLUMNS($E98:M98)+1))</f>
        <v xml:space="preserve"> Sir Destry</v>
      </c>
      <c r="N98" t="str">
        <f ca="1">IF(OFFSET($G$179,SUM($C$2:$C98)-1,COLUMNS($E98:N98)+1)=0,"",OFFSET($G$179,SUM($C$2:$C98)-1,COLUMNS($E98:N98)+1))</f>
        <v xml:space="preserve"> Sir Michael</v>
      </c>
      <c r="O98" t="str">
        <f ca="1">IF(OFFSET($G$179,SUM($C$2:$C98)-1,COLUMNS($E98:O98)+1)=0,"",OFFSET($G$179,SUM($C$2:$C98)-1,COLUMNS($E98:O98)+1))</f>
        <v xml:space="preserve"> Gear</v>
      </c>
      <c r="P98" t="str">
        <f ca="1">IF(OFFSET($G$179,SUM($C$2:$C98)-1,COLUMNS($E98:P98)+1)=0,"",OFFSET($G$179,SUM($C$2:$C98)-1,COLUMNS($E98:P98)+1))</f>
        <v xml:space="preserve"> Magpie</v>
      </c>
      <c r="Q98" t="str">
        <f ca="1">IF(OFFSET($G$179,SUM($C$2:$C98)-1,COLUMNS($E98:Q98)+1)=0,"",OFFSET($G$179,SUM($C$2:$C98)-1,COLUMNS($E98:Q98)+1))</f>
        <v xml:space="preserve"> Miser</v>
      </c>
      <c r="R98" t="str">
        <f ca="1">IF(OFFSET($G$179,SUM($C$2:$C98)-1,COLUMNS($E98:R98)+1)=0,"",OFFSET($G$179,SUM($C$2:$C98)-1,COLUMNS($E98:R98)+1))</f>
        <v xml:space="preserve"> Transmogrify</v>
      </c>
      <c r="S98" t="str">
        <f ca="1">IF(OFFSET($G$179,SUM($C$2:$C98)-1,COLUMNS($E98:S98)+1)=0,"",OFFSET($G$179,SUM($C$2:$C98)-1,COLUMNS($E98:S98)+1))</f>
        <v xml:space="preserve"> Giant</v>
      </c>
      <c r="T98" t="str">
        <f ca="1">IF(OFFSET($G$179,SUM($C$2:$C98)-1,COLUMNS($E98:T98)+1)=0,"",OFFSET($G$179,SUM($C$2:$C98)-1,COLUMNS($E98:T98)+1))</f>
        <v xml:space="preserve"> Treasure Trove</v>
      </c>
      <c r="U98" t="str">
        <f ca="1">IF(OFFSET($G$179,SUM($C$2:$C98)-1,COLUMNS($E98:U98)+1)=0,"",OFFSET($G$179,SUM($C$2:$C98)-1,COLUMNS($E98:U98)+1))</f>
        <v xml:space="preserve"> Archive</v>
      </c>
      <c r="V98" t="str">
        <f ca="1">IF(OFFSET($G$179,SUM($C$2:$C98)-1,COLUMNS($E98:V98)+1)=0,"",OFFSET($G$179,SUM($C$2:$C98)-1,COLUMNS($E98:V98)+1))</f>
        <v xml:space="preserve"> Capital</v>
      </c>
      <c r="W98" t="str">
        <f ca="1">IF(OFFSET($G$179,SUM($C$2:$C98)-1,COLUMNS($E98:W98)+1)=0,"",OFFSET($G$179,SUM($C$2:$C98)-1,COLUMNS($E98:W98)+1))</f>
        <v xml:space="preserve"> Charm</v>
      </c>
      <c r="X98" t="str">
        <f ca="1">IF(OFFSET($G$179,SUM($C$2:$C98)-1,COLUMNS($E98:X98)+1)=0,"",OFFSET($G$179,SUM($C$2:$C98)-1,COLUMNS($E98:X98)+1))</f>
        <v xml:space="preserve"> Crown</v>
      </c>
      <c r="Y98" t="str">
        <f ca="1">IF(OFFSET($G$179,SUM($C$2:$C98)-1,COLUMNS($E98:Y98)+1)=0,"",OFFSET($G$179,SUM($C$2:$C98)-1,COLUMNS($E98:Y98)+1))</f>
        <v xml:space="preserve"> Necromancer</v>
      </c>
      <c r="Z98" t="str">
        <f ca="1">IF(OFFSET($G$179,SUM($C$2:$C98)-1,COLUMNS($E98:Z98)+1)=0,"",OFFSET($G$179,SUM($C$2:$C98)-1,COLUMNS($E98:Z98)+1))</f>
        <v xml:space="preserve"> Zombie Apprentice</v>
      </c>
      <c r="AA98" t="str">
        <f ca="1">IF(OFFSET($G$179,SUM($C$2:$C98)-1,COLUMNS($E98:AA98)+1)=0,"",OFFSET($G$179,SUM($C$2:$C98)-1,COLUMNS($E98:AA98)+1))</f>
        <v xml:space="preserve"> Zombie Mason</v>
      </c>
      <c r="AB98" t="str">
        <f ca="1">IF(OFFSET($G$179,SUM($C$2:$C98)-1,COLUMNS($E98:AB98)+1)=0,"",OFFSET($G$179,SUM($C$2:$C98)-1,COLUMNS($E98:AB98)+1))</f>
        <v xml:space="preserve"> Zombie Spy</v>
      </c>
      <c r="AC98" t="str">
        <f ca="1">IF(OFFSET($G$179,SUM($C$2:$C98)-1,COLUMNS($E98:AC98)+1)=0,"",OFFSET($G$179,SUM($C$2:$C98)-1,COLUMNS($E98:AC98)+1))</f>
        <v xml:space="preserve"> Ducat</v>
      </c>
      <c r="AD98" t="str">
        <f ca="1">IF(OFFSET($G$179,SUM($C$2:$C98)-1,COLUMNS($E98:AD98)+1)=0,"",OFFSET($G$179,SUM($C$2:$C98)-1,COLUMNS($E98:AD98)+1))</f>
        <v xml:space="preserve"> Improve</v>
      </c>
      <c r="AE98" t="str">
        <f ca="1">IF(OFFSET($G$179,SUM($C$2:$C98)-1,COLUMNS($E98:AE98)+1)=0,"",OFFSET($G$179,SUM($C$2:$C98)-1,COLUMNS($E98:AE98)+1))</f>
        <v xml:space="preserve"> Scepter</v>
      </c>
      <c r="AF98" t="str">
        <f ca="1">IF(OFFSET($G$179,SUM($C$2:$C98)-1,COLUMNS($E98:AF98)+1)=0,"",OFFSET($G$179,SUM($C$2:$C98)-1,COLUMNS($E98:AF98)+1))</f>
        <v xml:space="preserve"> Black Cat</v>
      </c>
      <c r="AG98" t="str">
        <f ca="1">IF(OFFSET($G$179,SUM($C$2:$C98)-1,COLUMNS($E98:AG98)+1)=0,"",OFFSET($G$179,SUM($C$2:$C98)-1,COLUMNS($E98:AG98)+1))</f>
        <v xml:space="preserve"> Trade</v>
      </c>
      <c r="AH98" t="str">
        <f ca="1">IF(OFFSET($G$179,SUM($C$2:$C98)-1,COLUMNS($E98:AH98)+1)=0,"",OFFSET($G$179,SUM($C$2:$C98)-1,COLUMNS($E98:AH98)+1))</f>
        <v xml:space="preserve"> Summon</v>
      </c>
      <c r="AI98" t="str">
        <f ca="1">IF(OFFSET($G$179,SUM($C$2:$C98)-1,COLUMNS($E98:AI98)+1)=0,"",OFFSET($G$179,SUM($C$2:$C98)-1,COLUMNS($E98:AI98)+1))</f>
        <v xml:space="preserve"> Way of the Butterfly</v>
      </c>
      <c r="AJ98" t="str">
        <f ca="1">IF(OFFSET($G$179,SUM($C$2:$C98)-1,COLUMNS($E98:AJ98)+1)=0,"",OFFSET($G$179,SUM($C$2:$C98)-1,COLUMNS($E98:AJ98)+1))</f>
        <v xml:space="preserve"> Way of the Frog</v>
      </c>
      <c r="AK98" t="str">
        <f ca="1">IF(OFFSET($G$179,SUM($C$2:$C98)-1,COLUMNS($E98:AK98)+1)=0,"",OFFSET($G$179,SUM($C$2:$C98)-1,COLUMNS($E98:AK98)+1))</f>
        <v xml:space="preserve"> Way of the Goat</v>
      </c>
      <c r="AL98" t="str">
        <f ca="1">IF(OFFSET($G$179,SUM($C$2:$C98)-1,COLUMNS($E98:AL98)+1)=0,"",OFFSET($G$179,SUM($C$2:$C98)-1,COLUMNS($E98:AL98)+1))</f>
        <v xml:space="preserve"> Way of the Monkey</v>
      </c>
      <c r="AM98" t="str">
        <f ca="1">IF(OFFSET($G$179,SUM($C$2:$C98)-1,COLUMNS($E98:AM98)+1)=0,"",OFFSET($G$179,SUM($C$2:$C98)-1,COLUMNS($E98:AM98)+1))</f>
        <v xml:space="preserve"> Way of the Mouse</v>
      </c>
      <c r="AN98" t="str">
        <f ca="1">IF(OFFSET($G$179,SUM($C$2:$C98)-1,COLUMNS($E98:AN98)+1)=0,"",OFFSET($G$179,SUM($C$2:$C98)-1,COLUMNS($E98:AN98)+1))</f>
        <v xml:space="preserve"> Way of the Mule</v>
      </c>
      <c r="AO98" t="str">
        <f ca="1">IF(OFFSET($G$179,SUM($C$2:$C98)-1,COLUMNS($E98:AO98)+1)=0,"",OFFSET($G$179,SUM($C$2:$C98)-1,COLUMNS($E98:AO98)+1))</f>
        <v>Way of the Owl</v>
      </c>
      <c r="AP98" t="str">
        <f ca="1">IF(OFFSET($G$179,SUM($C$2:$C98)-1,COLUMNS($E98:AP98)+1)=0,"",OFFSET($G$179,SUM($C$2:$C98)-1,COLUMNS($E98:AP98)+1))</f>
        <v xml:space="preserve"> Way of the Pig</v>
      </c>
      <c r="AQ98" t="str">
        <f ca="1">IF(OFFSET($G$179,SUM($C$2:$C98)-1,COLUMNS($E98:AQ98)+1)=0,"",OFFSET($G$179,SUM($C$2:$C98)-1,COLUMNS($E98:AQ98)+1))</f>
        <v xml:space="preserve"> Way of the Seal</v>
      </c>
      <c r="AR98" t="str">
        <f ca="1">IF(OFFSET($G$179,SUM($C$2:$C98)-1,COLUMNS($E98:AR98)+1)=0,"",OFFSET($G$179,SUM($C$2:$C98)-1,COLUMNS($E98:AR98)+1))</f>
        <v xml:space="preserve"> Way of the Squirrel</v>
      </c>
      <c r="AS98" t="str">
        <f ca="1">IF(OFFSET($G$179,SUM($C$2:$C98)-1,COLUMNS($E98:AS98)+1)=0,"",OFFSET($G$179,SUM($C$2:$C98)-1,COLUMNS($E98:AS98)+1))</f>
        <v xml:space="preserve"> Way of the Turtle</v>
      </c>
      <c r="AT98" t="str">
        <f ca="1">IF(OFFSET($G$179,SUM($C$2:$C98)-1,COLUMNS($E98:AT98)+1)=0,"",OFFSET($G$179,SUM($C$2:$C98)-1,COLUMNS($E98:AT98)+1))</f>
        <v xml:space="preserve"> Way of the Worm</v>
      </c>
      <c r="AU98" t="str">
        <f ca="1">IF(OFFSET($G$179,SUM($C$2:$C98)-1,COLUMNS($E98:AU98)+1)=0,"",OFFSET($G$179,SUM($C$2:$C98)-1,COLUMNS($E98:AU98)+1))</f>
        <v xml:space="preserve"> City-state</v>
      </c>
      <c r="AV98" t="str">
        <f ca="1">IF(OFFSET($G$179,SUM($C$2:$C98)-1,COLUMNS($E98:AV98)+1)=0,"",OFFSET($G$179,SUM($C$2:$C98)-1,COLUMNS($E98:AV98)+1))</f>
        <v xml:space="preserve"> Coastal Haven</v>
      </c>
      <c r="AW98" t="str">
        <f ca="1">IF(OFFSET($G$179,SUM($C$2:$C98)-1,COLUMNS($E98:AW98)+1)=0,"",OFFSET($G$179,SUM($C$2:$C98)-1,COLUMNS($E98:AW98)+1))</f>
        <v xml:space="preserve"> League of Shopkeepers</v>
      </c>
      <c r="AX98" t="str">
        <f ca="1">IF(OFFSET($G$179,SUM($C$2:$C98)-1,COLUMNS($E98:AX98)+1)=0,"",OFFSET($G$179,SUM($C$2:$C98)-1,COLUMNS($E98:AX98)+1))</f>
        <v xml:space="preserve"> Market Towns</v>
      </c>
      <c r="AY98" t="str">
        <f ca="1">IF(OFFSET($G$179,SUM($C$2:$C98)-1,COLUMNS($E98:AY98)+1)=0,"",OFFSET($G$179,SUM($C$2:$C98)-1,COLUMNS($E98:AY98)+1))</f>
        <v xml:space="preserve"> Trappers' Lodge</v>
      </c>
      <c r="AZ98" t="str">
        <f ca="1">IF(OFFSET($G$179,SUM($C$2:$C98)-1,COLUMNS($E98:AZ98)+1)=0,"",OFFSET($G$179,SUM($C$2:$C98)-1,COLUMNS($E98:AZ98)+1))</f>
        <v xml:space="preserve"> Woodworkers' Guild</v>
      </c>
      <c r="BA98" t="str">
        <f ca="1">IF(OFFSET($G$179,SUM($C$2:$C98)-1,COLUMNS($E98:BA98)+1)=0,"",OFFSET($G$179,SUM($C$2:$C98)-1,COLUMNS($E98:BA98)+1))</f>
        <v/>
      </c>
      <c r="BB98" t="str">
        <f ca="1">IF(OFFSET($G$179,SUM($C$2:$C98)-1,COLUMNS($E98:BB98)+1)=0,"",OFFSET($G$179,SUM($C$2:$C98)-1,COLUMNS($E98:BB98)+1))</f>
        <v/>
      </c>
      <c r="BC98" t="str">
        <f ca="1">IF(OFFSET($G$179,SUM($C$2:$C98)-1,COLUMNS($E98:BC98)+1)=0,"",OFFSET($G$179,SUM($C$2:$C98)-1,COLUMNS($E98:BC98)+1))</f>
        <v/>
      </c>
      <c r="BD98" t="str">
        <f ca="1">IF(OFFSET($G$179,SUM($C$2:$C98)-1,COLUMNS($E98:BD98)+1)=0,"",OFFSET($G$179,SUM($C$2:$C98)-1,COLUMNS($E98:BD98)+1))</f>
        <v/>
      </c>
      <c r="BE98" t="str">
        <f ca="1">IF(OFFSET($G$179,SUM($C$2:$C98)-1,COLUMNS($E98:BE98)+1)=0,"",OFFSET($G$179,SUM($C$2:$C98)-1,COLUMNS($E98:BE98)+1))</f>
        <v/>
      </c>
      <c r="BF98" t="str">
        <f ca="1">IF(OFFSET($G$179,SUM($C$2:$C98)-1,COLUMNS($E98:BF98)+1)=0,"",OFFSET($G$179,SUM($C$2:$C98)-1,COLUMNS($E98:BF98)+1))</f>
        <v/>
      </c>
      <c r="BG98" t="str">
        <f ca="1">IF(OFFSET($G$179,SUM($C$2:$C98)-1,COLUMNS($E98:BG98)+1)=0,"",OFFSET($G$179,SUM($C$2:$C98)-1,COLUMNS($E98:BG98)+1))</f>
        <v/>
      </c>
      <c r="BH98" t="str">
        <f ca="1">IF(OFFSET($G$179,SUM($C$2:$C98)-1,COLUMNS($E98:BH98)+1)=0,"",OFFSET($G$179,SUM($C$2:$C98)-1,COLUMNS($E98:BH98)+1))</f>
        <v/>
      </c>
      <c r="BI98" t="str">
        <f ca="1">IF(OFFSET($G$179,SUM($C$2:$C98)-1,COLUMNS($E98:BI98)+1)=0,"",OFFSET($G$179,SUM($C$2:$C98)-1,COLUMNS($E98:BI98)+1))</f>
        <v/>
      </c>
      <c r="BJ98" t="str">
        <f ca="1">IF(OFFSET($G$179,SUM($C$2:$C98)-1,COLUMNS($E98:BJ98)+1)=0,"",OFFSET($G$179,SUM($C$2:$C98)-1,COLUMNS($E98:BJ98)+1))</f>
        <v/>
      </c>
      <c r="BK98" t="str">
        <f ca="1">IF(OFFSET($G$179,SUM($C$2:$C98)-1,COLUMNS($E98:BK98)+1)=0,"",OFFSET($G$179,SUM($C$2:$C98)-1,COLUMNS($E98:BK98)+1))</f>
        <v/>
      </c>
      <c r="BL98" t="str">
        <f ca="1">IF(OFFSET($G$179,SUM($C$2:$C98)-1,COLUMNS($E98:BL98)+1)=0,"",OFFSET($G$179,SUM($C$2:$C98)-1,COLUMNS($E98:BL98)+1))</f>
        <v/>
      </c>
      <c r="BM98" t="str">
        <f ca="1">IF(OFFSET($G$179,SUM($C$2:$C98)-1,COLUMNS($E98:BM98)+1)=0,"",OFFSET($G$179,SUM($C$2:$C98)-1,COLUMNS($E98:BM98)+1))</f>
        <v/>
      </c>
      <c r="BN98" t="str">
        <f ca="1">IF(OFFSET($G$179,SUM($C$2:$C98)-1,COLUMNS($E98:BN98)+1)=0,"",OFFSET($G$179,SUM($C$2:$C98)-1,COLUMNS($E98:BN98)+1))</f>
        <v/>
      </c>
      <c r="BO98" t="str">
        <f ca="1">IF(OFFSET($G$179,SUM($C$2:$C98)-1,COLUMNS($E98:BO98)+1)=0,"",OFFSET($G$179,SUM($C$2:$C98)-1,COLUMNS($E98:BO98)+1))</f>
        <v/>
      </c>
      <c r="BP98" t="str">
        <f ca="1">IF(OFFSET($G$179,SUM($C$2:$C98)-1,COLUMNS($E98:BP98)+1)=0,"",OFFSET($G$179,SUM($C$2:$C98)-1,COLUMNS($E98:BP98)+1))</f>
        <v/>
      </c>
      <c r="BQ98" t="str">
        <f ca="1">IF(OFFSET($G$179,SUM($C$2:$C98)-1,COLUMNS($E98:BQ98)+1)=0,"",OFFSET($G$179,SUM($C$2:$C98)-1,COLUMNS($E98:BQ98)+1))</f>
        <v/>
      </c>
      <c r="BR98" t="str">
        <f ca="1">IF(OFFSET($G$179,SUM($C$2:$C98)-1,COLUMNS($E98:BR98)+1)=0,"",OFFSET($G$179,SUM($C$2:$C98)-1,COLUMNS($E98:BR98)+1))</f>
        <v/>
      </c>
      <c r="BS98" t="str">
        <f ca="1">IF(OFFSET($G$179,SUM($C$2:$C98)-1,COLUMNS($E98:BS98)+1)=0,"",OFFSET($G$179,SUM($C$2:$C98)-1,COLUMNS($E98:BS98)+1))</f>
        <v/>
      </c>
      <c r="BT98" t="str">
        <f ca="1">IF(OFFSET($G$179,SUM($C$2:$C98)-1,COLUMNS($E98:BT98)+1)=0,"",OFFSET($G$179,SUM($C$2:$C98)-1,COLUMNS($E98:BT98)+1))</f>
        <v/>
      </c>
      <c r="BU98" t="str">
        <f ca="1">IF(OFFSET($G$179,SUM($C$2:$C98)-1,COLUMNS($E98:BU98)+1)=0,"",OFFSET($G$179,SUM($C$2:$C98)-1,COLUMNS($E98:BU98)+1))</f>
        <v/>
      </c>
      <c r="BV98" t="str">
        <f ca="1">IF(OFFSET($G$179,SUM($C$2:$C98)-1,COLUMNS($E98:BV98)+1)=0,"",OFFSET($G$179,SUM($C$2:$C98)-1,COLUMNS($E98:BV98)+1))</f>
        <v/>
      </c>
      <c r="BW98" t="str">
        <f ca="1">IF(OFFSET($G$179,SUM($C$2:$C98)-1,COLUMNS($E98:BW98)+1)=0,"",OFFSET($G$179,SUM($C$2:$C98)-1,COLUMNS($E98:BW98)+1))</f>
        <v/>
      </c>
      <c r="BX98" t="str">
        <f ca="1">IF(OFFSET($G$179,SUM($C$2:$C98)-1,COLUMNS($E98:BX98)+1)=0,"",OFFSET($G$179,SUM($C$2:$C98)-1,COLUMNS($E98:BX98)+1))</f>
        <v/>
      </c>
      <c r="BY98" t="str">
        <f ca="1">IF(OFFSET($G$179,SUM($C$2:$C98)-1,COLUMNS($E98:BY98)+1)=0,"",OFFSET($G$179,SUM($C$2:$C98)-1,COLUMNS($E98:BY98)+1))</f>
        <v/>
      </c>
      <c r="BZ98" t="str">
        <f ca="1">IF(OFFSET($G$179,SUM($C$2:$C98)-1,COLUMNS($E98:BZ98)+1)=0,"",OFFSET($G$179,SUM($C$2:$C98)-1,COLUMNS($E98:BZ98)+1))</f>
        <v/>
      </c>
    </row>
    <row r="99" spans="3:78" x14ac:dyDescent="0.25">
      <c r="C99">
        <f t="shared" si="0"/>
        <v>0</v>
      </c>
      <c r="E99" t="str">
        <f t="shared" ref="E99" ca="1" si="3482">E98</f>
        <v>Marco Morte</v>
      </c>
      <c r="F99" t="str">
        <f t="shared" ref="F99" ca="1" si="3483">SUBSTITUTE(SUBSTITUTE(SUBSTITUTE(SUBSTITUTE(SUBSTITUTE(LOWER(IF(LEFT(F98,3)="Box","",TRIM(F98))),"randomizer","")," ",""),"'","")," ",""),"-","")</f>
        <v>investment</v>
      </c>
      <c r="G99" t="str">
        <f t="shared" ref="G99" ca="1" si="3484">SUBSTITUTE(SUBSTITUTE(SUBSTITUTE(SUBSTITUTE(SUBSTITUTE(LOWER(IF(LEFT(G98,3)="Box","",TRIM(G98))),"randomizer","")," ",""),"'","")," ",""),"-","")</f>
        <v>crystalball</v>
      </c>
      <c r="H99" t="str">
        <f t="shared" ref="H99" ca="1" si="3485">SUBSTITUTE(SUBSTITUTE(SUBSTITUTE(SUBSTITUTE(SUBSTITUTE(LOWER(IF(LEFT(H98,3)="Box","",TRIM(H98))),"randomizer","")," ",""),"'","")," ",""),"-","")</f>
        <v>city</v>
      </c>
      <c r="I99" t="str">
        <f t="shared" ref="I99" ca="1" si="3486">SUBSTITUTE(SUBSTITUTE(SUBSTITUTE(SUBSTITUTE(SUBSTITUTE(LOWER(IF(LEFT(I98,3)="Box","",TRIM(I98))),"randomizer","")," ",""),"'","")," ",""),"-","")</f>
        <v>develop</v>
      </c>
      <c r="J99" t="str">
        <f t="shared" ref="J99" ca="1" si="3487">SUBSTITUTE(SUBSTITUTE(SUBSTITUTE(SUBSTITUTE(SUBSTITUTE(LOWER(IF(LEFT(J98,3)="Box","",TRIM(J98))),"randomizer","")," ",""),"'","")," ",""),"-","")</f>
        <v>embassy</v>
      </c>
      <c r="K99" t="str">
        <f t="shared" ref="K99" ca="1" si="3488">SUBSTITUTE(SUBSTITUTE(SUBSTITUTE(SUBSTITUTE(SUBSTITUTE(LOWER(IF(LEFT(K98,3)="Box","",TRIM(K98))),"randomizer","")," ",""),"'","")," ",""),"-","")</f>
        <v>deathcart</v>
      </c>
      <c r="L99" t="str">
        <f t="shared" ref="L99" ca="1" si="3489">SUBSTITUTE(SUBSTITUTE(SUBSTITUTE(SUBSTITUTE(SUBSTITUTE(LOWER(IF(LEFT(L98,3)="Box","",TRIM(L98))),"randomizer","")," ",""),"'","")," ",""),"-","")</f>
        <v>fortress</v>
      </c>
      <c r="M99" t="str">
        <f t="shared" ref="M99" ca="1" si="3490">SUBSTITUTE(SUBSTITUTE(SUBSTITUTE(SUBSTITUTE(SUBSTITUTE(LOWER(IF(LEFT(M98,3)="Box","",TRIM(M98))),"randomizer","")," ",""),"'","")," ",""),"-","")</f>
        <v>sirdestry</v>
      </c>
      <c r="N99" t="str">
        <f t="shared" ref="N99" ca="1" si="3491">SUBSTITUTE(SUBSTITUTE(SUBSTITUTE(SUBSTITUTE(SUBSTITUTE(LOWER(IF(LEFT(N98,3)="Box","",TRIM(N98))),"randomizer","")," ",""),"'","")," ",""),"-","")</f>
        <v>sirmichael</v>
      </c>
      <c r="O99" t="str">
        <f t="shared" ref="O99" ca="1" si="3492">SUBSTITUTE(SUBSTITUTE(SUBSTITUTE(SUBSTITUTE(SUBSTITUTE(LOWER(IF(LEFT(O98,3)="Box","",TRIM(O98))),"randomizer","")," ",""),"'","")," ",""),"-","")</f>
        <v>gear</v>
      </c>
      <c r="P99" t="str">
        <f t="shared" ref="P99" ca="1" si="3493">SUBSTITUTE(SUBSTITUTE(SUBSTITUTE(SUBSTITUTE(SUBSTITUTE(LOWER(IF(LEFT(P98,3)="Box","",TRIM(P98))),"randomizer","")," ",""),"'","")," ",""),"-","")</f>
        <v>magpie</v>
      </c>
      <c r="Q99" t="str">
        <f t="shared" ref="Q99" ca="1" si="3494">SUBSTITUTE(SUBSTITUTE(SUBSTITUTE(SUBSTITUTE(SUBSTITUTE(LOWER(IF(LEFT(Q98,3)="Box","",TRIM(Q98))),"randomizer","")," ",""),"'","")," ",""),"-","")</f>
        <v>miser</v>
      </c>
      <c r="R99" t="str">
        <f t="shared" ref="R99" ca="1" si="3495">SUBSTITUTE(SUBSTITUTE(SUBSTITUTE(SUBSTITUTE(SUBSTITUTE(LOWER(IF(LEFT(R98,3)="Box","",TRIM(R98))),"randomizer","")," ",""),"'","")," ",""),"-","")</f>
        <v>transmogrify</v>
      </c>
      <c r="S99" t="str">
        <f t="shared" ref="S99" ca="1" si="3496">SUBSTITUTE(SUBSTITUTE(SUBSTITUTE(SUBSTITUTE(SUBSTITUTE(LOWER(IF(LEFT(S98,3)="Box","",TRIM(S98))),"randomizer","")," ",""),"'","")," ",""),"-","")</f>
        <v>giant</v>
      </c>
      <c r="T99" t="str">
        <f t="shared" ref="T99" ca="1" si="3497">SUBSTITUTE(SUBSTITUTE(SUBSTITUTE(SUBSTITUTE(SUBSTITUTE(LOWER(IF(LEFT(T98,3)="Box","",TRIM(T98))),"randomizer","")," ",""),"'","")," ",""),"-","")</f>
        <v>treasuretrove</v>
      </c>
      <c r="U99" t="str">
        <f t="shared" ref="U99" ca="1" si="3498">SUBSTITUTE(SUBSTITUTE(SUBSTITUTE(SUBSTITUTE(SUBSTITUTE(LOWER(IF(LEFT(U98,3)="Box","",TRIM(U98))),"randomizer","")," ",""),"'","")," ",""),"-","")</f>
        <v>archive</v>
      </c>
      <c r="V99" t="str">
        <f t="shared" ref="V99" ca="1" si="3499">SUBSTITUTE(SUBSTITUTE(SUBSTITUTE(SUBSTITUTE(SUBSTITUTE(LOWER(IF(LEFT(V98,3)="Box","",TRIM(V98))),"randomizer","")," ",""),"'","")," ",""),"-","")</f>
        <v>capital</v>
      </c>
      <c r="W99" t="str">
        <f t="shared" ref="W99" ca="1" si="3500">SUBSTITUTE(SUBSTITUTE(SUBSTITUTE(SUBSTITUTE(SUBSTITUTE(LOWER(IF(LEFT(W98,3)="Box","",TRIM(W98))),"randomizer","")," ",""),"'","")," ",""),"-","")</f>
        <v>charm</v>
      </c>
      <c r="X99" t="str">
        <f t="shared" ref="X99" ca="1" si="3501">SUBSTITUTE(SUBSTITUTE(SUBSTITUTE(SUBSTITUTE(SUBSTITUTE(LOWER(IF(LEFT(X98,3)="Box","",TRIM(X98))),"randomizer","")," ",""),"'","")," ",""),"-","")</f>
        <v>crown</v>
      </c>
      <c r="Y99" t="str">
        <f t="shared" ref="Y99" ca="1" si="3502">SUBSTITUTE(SUBSTITUTE(SUBSTITUTE(SUBSTITUTE(SUBSTITUTE(LOWER(IF(LEFT(Y98,3)="Box","",TRIM(Y98))),"randomizer","")," ",""),"'","")," ",""),"-","")</f>
        <v>necromancer</v>
      </c>
      <c r="Z99" t="str">
        <f t="shared" ref="Z99" ca="1" si="3503">SUBSTITUTE(SUBSTITUTE(SUBSTITUTE(SUBSTITUTE(SUBSTITUTE(LOWER(IF(LEFT(Z98,3)="Box","",TRIM(Z98))),"randomizer","")," ",""),"'","")," ",""),"-","")</f>
        <v>zombieapprentice</v>
      </c>
      <c r="AA99" t="str">
        <f t="shared" ref="AA99" ca="1" si="3504">SUBSTITUTE(SUBSTITUTE(SUBSTITUTE(SUBSTITUTE(SUBSTITUTE(LOWER(IF(LEFT(AA98,3)="Box","",TRIM(AA98))),"randomizer","")," ",""),"'","")," ",""),"-","")</f>
        <v>zombiemason</v>
      </c>
      <c r="AB99" t="str">
        <f t="shared" ref="AB99" ca="1" si="3505">SUBSTITUTE(SUBSTITUTE(SUBSTITUTE(SUBSTITUTE(SUBSTITUTE(LOWER(IF(LEFT(AB98,3)="Box","",TRIM(AB98))),"randomizer","")," ",""),"'","")," ",""),"-","")</f>
        <v>zombiespy</v>
      </c>
      <c r="AC99" t="str">
        <f t="shared" ref="AC99" ca="1" si="3506">SUBSTITUTE(SUBSTITUTE(SUBSTITUTE(SUBSTITUTE(SUBSTITUTE(LOWER(IF(LEFT(AC98,3)="Box","",TRIM(AC98))),"randomizer","")," ",""),"'","")," ",""),"-","")</f>
        <v>ducat</v>
      </c>
      <c r="AD99" t="str">
        <f t="shared" ref="AD99" ca="1" si="3507">SUBSTITUTE(SUBSTITUTE(SUBSTITUTE(SUBSTITUTE(SUBSTITUTE(LOWER(IF(LEFT(AD98,3)="Box","",TRIM(AD98))),"randomizer","")," ",""),"'","")," ",""),"-","")</f>
        <v>improve</v>
      </c>
      <c r="AE99" t="str">
        <f t="shared" ref="AE99" ca="1" si="3508">SUBSTITUTE(SUBSTITUTE(SUBSTITUTE(SUBSTITUTE(SUBSTITUTE(LOWER(IF(LEFT(AE98,3)="Box","",TRIM(AE98))),"randomizer","")," ",""),"'","")," ",""),"-","")</f>
        <v>scepter</v>
      </c>
      <c r="AF99" t="str">
        <f t="shared" ref="AF99" ca="1" si="3509">SUBSTITUTE(SUBSTITUTE(SUBSTITUTE(SUBSTITUTE(SUBSTITUTE(LOWER(IF(LEFT(AF98,3)="Box","",TRIM(AF98))),"randomizer","")," ",""),"'","")," ",""),"-","")</f>
        <v>blackcat</v>
      </c>
      <c r="AG99" t="str">
        <f t="shared" ref="AG99" ca="1" si="3510">SUBSTITUTE(SUBSTITUTE(SUBSTITUTE(SUBSTITUTE(SUBSTITUTE(LOWER(IF(LEFT(AG98,3)="Box","",TRIM(AG98))),"randomizer","")," ",""),"'","")," ",""),"-","")</f>
        <v>trade</v>
      </c>
      <c r="AH99" t="str">
        <f t="shared" ref="AH99" ca="1" si="3511">SUBSTITUTE(SUBSTITUTE(SUBSTITUTE(SUBSTITUTE(SUBSTITUTE(LOWER(IF(LEFT(AH98,3)="Box","",TRIM(AH98))),"randomizer","")," ",""),"'","")," ",""),"-","")</f>
        <v>summon</v>
      </c>
      <c r="AI99" t="str">
        <f t="shared" ref="AI99" ca="1" si="3512">SUBSTITUTE(SUBSTITUTE(SUBSTITUTE(SUBSTITUTE(SUBSTITUTE(LOWER(IF(LEFT(AI98,3)="Box","",TRIM(AI98))),"randomizer","")," ",""),"'","")," ",""),"-","")</f>
        <v>wayofthebutterfly</v>
      </c>
      <c r="AJ99" t="str">
        <f t="shared" ref="AJ99" ca="1" si="3513">SUBSTITUTE(SUBSTITUTE(SUBSTITUTE(SUBSTITUTE(SUBSTITUTE(LOWER(IF(LEFT(AJ98,3)="Box","",TRIM(AJ98))),"randomizer","")," ",""),"'","")," ",""),"-","")</f>
        <v>wayofthefrog</v>
      </c>
      <c r="AK99" t="str">
        <f t="shared" ref="AK99" ca="1" si="3514">SUBSTITUTE(SUBSTITUTE(SUBSTITUTE(SUBSTITUTE(SUBSTITUTE(LOWER(IF(LEFT(AK98,3)="Box","",TRIM(AK98))),"randomizer","")," ",""),"'","")," ",""),"-","")</f>
        <v>wayofthegoat</v>
      </c>
      <c r="AL99" t="str">
        <f t="shared" ref="AL99" ca="1" si="3515">SUBSTITUTE(SUBSTITUTE(SUBSTITUTE(SUBSTITUTE(SUBSTITUTE(LOWER(IF(LEFT(AL98,3)="Box","",TRIM(AL98))),"randomizer","")," ",""),"'","")," ",""),"-","")</f>
        <v>wayofthemonkey</v>
      </c>
      <c r="AM99" t="str">
        <f t="shared" ref="AM99" ca="1" si="3516">SUBSTITUTE(SUBSTITUTE(SUBSTITUTE(SUBSTITUTE(SUBSTITUTE(LOWER(IF(LEFT(AM98,3)="Box","",TRIM(AM98))),"randomizer","")," ",""),"'","")," ",""),"-","")</f>
        <v>wayofthemouse</v>
      </c>
      <c r="AN99" t="str">
        <f t="shared" ref="AN99" ca="1" si="3517">SUBSTITUTE(SUBSTITUTE(SUBSTITUTE(SUBSTITUTE(SUBSTITUTE(LOWER(IF(LEFT(AN98,3)="Box","",TRIM(AN98))),"randomizer","")," ",""),"'","")," ",""),"-","")</f>
        <v>wayofthemule</v>
      </c>
      <c r="AO99" t="str">
        <f t="shared" ref="AO99" ca="1" si="3518">SUBSTITUTE(SUBSTITUTE(SUBSTITUTE(SUBSTITUTE(SUBSTITUTE(LOWER(IF(LEFT(AO98,3)="Box","",TRIM(AO98))),"randomizer","")," ",""),"'","")," ",""),"-","")</f>
        <v>wayoftheowl</v>
      </c>
      <c r="AP99" t="str">
        <f t="shared" ref="AP99" ca="1" si="3519">SUBSTITUTE(SUBSTITUTE(SUBSTITUTE(SUBSTITUTE(SUBSTITUTE(LOWER(IF(LEFT(AP98,3)="Box","",TRIM(AP98))),"randomizer","")," ",""),"'","")," ",""),"-","")</f>
        <v>wayofthepig</v>
      </c>
      <c r="AQ99" t="str">
        <f t="shared" ref="AQ99" ca="1" si="3520">SUBSTITUTE(SUBSTITUTE(SUBSTITUTE(SUBSTITUTE(SUBSTITUTE(LOWER(IF(LEFT(AQ98,3)="Box","",TRIM(AQ98))),"randomizer","")," ",""),"'","")," ",""),"-","")</f>
        <v>wayoftheseal</v>
      </c>
      <c r="AR99" t="str">
        <f t="shared" ref="AR99" ca="1" si="3521">SUBSTITUTE(SUBSTITUTE(SUBSTITUTE(SUBSTITUTE(SUBSTITUTE(LOWER(IF(LEFT(AR98,3)="Box","",TRIM(AR98))),"randomizer","")," ",""),"'","")," ",""),"-","")</f>
        <v>wayofthesquirrel</v>
      </c>
      <c r="AS99" t="str">
        <f t="shared" ref="AS99" ca="1" si="3522">SUBSTITUTE(SUBSTITUTE(SUBSTITUTE(SUBSTITUTE(SUBSTITUTE(LOWER(IF(LEFT(AS98,3)="Box","",TRIM(AS98))),"randomizer","")," ",""),"'","")," ",""),"-","")</f>
        <v>wayoftheturtle</v>
      </c>
      <c r="AT99" t="str">
        <f t="shared" ref="AT99" ca="1" si="3523">SUBSTITUTE(SUBSTITUTE(SUBSTITUTE(SUBSTITUTE(SUBSTITUTE(LOWER(IF(LEFT(AT98,3)="Box","",TRIM(AT98))),"randomizer","")," ",""),"'","")," ",""),"-","")</f>
        <v>wayoftheworm</v>
      </c>
      <c r="AU99" t="str">
        <f t="shared" ref="AU99" ca="1" si="3524">SUBSTITUTE(SUBSTITUTE(SUBSTITUTE(SUBSTITUTE(SUBSTITUTE(LOWER(IF(LEFT(AU98,3)="Box","",TRIM(AU98))),"randomizer","")," ",""),"'","")," ",""),"-","")</f>
        <v>citystate</v>
      </c>
      <c r="AV99" t="str">
        <f t="shared" ref="AV99" ca="1" si="3525">SUBSTITUTE(SUBSTITUTE(SUBSTITUTE(SUBSTITUTE(SUBSTITUTE(LOWER(IF(LEFT(AV98,3)="Box","",TRIM(AV98))),"randomizer","")," ",""),"'","")," ",""),"-","")</f>
        <v>coastalhaven</v>
      </c>
      <c r="AW99" t="str">
        <f t="shared" ref="AW99" ca="1" si="3526">SUBSTITUTE(SUBSTITUTE(SUBSTITUTE(SUBSTITUTE(SUBSTITUTE(LOWER(IF(LEFT(AW98,3)="Box","",TRIM(AW98))),"randomizer","")," ",""),"'","")," ",""),"-","")</f>
        <v>leagueofshopkeepers</v>
      </c>
      <c r="AX99" t="str">
        <f t="shared" ref="AX99" ca="1" si="3527">SUBSTITUTE(SUBSTITUTE(SUBSTITUTE(SUBSTITUTE(SUBSTITUTE(LOWER(IF(LEFT(AX98,3)="Box","",TRIM(AX98))),"randomizer","")," ",""),"'","")," ",""),"-","")</f>
        <v>markettowns</v>
      </c>
      <c r="AY99" t="str">
        <f t="shared" ref="AY99" ca="1" si="3528">SUBSTITUTE(SUBSTITUTE(SUBSTITUTE(SUBSTITUTE(SUBSTITUTE(LOWER(IF(LEFT(AY98,3)="Box","",TRIM(AY98))),"randomizer","")," ",""),"'","")," ",""),"-","")</f>
        <v>trapperslodge</v>
      </c>
      <c r="AZ99" t="str">
        <f t="shared" ref="AZ99" ca="1" si="3529">SUBSTITUTE(SUBSTITUTE(SUBSTITUTE(SUBSTITUTE(SUBSTITUTE(LOWER(IF(LEFT(AZ98,3)="Box","",TRIM(AZ98))),"randomizer","")," ",""),"'","")," ",""),"-","")</f>
        <v>woodworkersguild</v>
      </c>
      <c r="BA99" t="str">
        <f t="shared" ref="BA99" ca="1" si="3530">SUBSTITUTE(SUBSTITUTE(SUBSTITUTE(SUBSTITUTE(SUBSTITUTE(LOWER(IF(LEFT(BA98,3)="Box","",TRIM(BA98))),"randomizer","")," ",""),"'","")," ",""),"-","")</f>
        <v/>
      </c>
      <c r="BB99" t="str">
        <f t="shared" ref="BB99" ca="1" si="3531">SUBSTITUTE(SUBSTITUTE(SUBSTITUTE(SUBSTITUTE(SUBSTITUTE(LOWER(IF(LEFT(BB98,3)="Box","",TRIM(BB98))),"randomizer","")," ",""),"'","")," ",""),"-","")</f>
        <v/>
      </c>
      <c r="BC99" t="str">
        <f t="shared" ref="BC99" ca="1" si="3532">SUBSTITUTE(SUBSTITUTE(SUBSTITUTE(SUBSTITUTE(SUBSTITUTE(LOWER(IF(LEFT(BC98,3)="Box","",TRIM(BC98))),"randomizer","")," ",""),"'","")," ",""),"-","")</f>
        <v/>
      </c>
      <c r="BD99" t="str">
        <f t="shared" ref="BD99" ca="1" si="3533">SUBSTITUTE(SUBSTITUTE(SUBSTITUTE(SUBSTITUTE(SUBSTITUTE(LOWER(IF(LEFT(BD98,3)="Box","",TRIM(BD98))),"randomizer","")," ",""),"'","")," ",""),"-","")</f>
        <v/>
      </c>
      <c r="BE99" t="str">
        <f t="shared" ref="BE99" ca="1" si="3534">SUBSTITUTE(SUBSTITUTE(SUBSTITUTE(SUBSTITUTE(SUBSTITUTE(LOWER(IF(LEFT(BE98,3)="Box","",TRIM(BE98))),"randomizer","")," ",""),"'","")," ",""),"-","")</f>
        <v/>
      </c>
      <c r="BF99" t="str">
        <f t="shared" ref="BF99" ca="1" si="3535">SUBSTITUTE(SUBSTITUTE(SUBSTITUTE(SUBSTITUTE(SUBSTITUTE(LOWER(IF(LEFT(BF98,3)="Box","",TRIM(BF98))),"randomizer","")," ",""),"'","")," ",""),"-","")</f>
        <v/>
      </c>
      <c r="BG99" t="str">
        <f t="shared" ref="BG99" ca="1" si="3536">SUBSTITUTE(SUBSTITUTE(SUBSTITUTE(SUBSTITUTE(SUBSTITUTE(LOWER(IF(LEFT(BG98,3)="Box","",TRIM(BG98))),"randomizer","")," ",""),"'","")," ",""),"-","")</f>
        <v/>
      </c>
      <c r="BH99" t="str">
        <f t="shared" ref="BH99" ca="1" si="3537">SUBSTITUTE(SUBSTITUTE(SUBSTITUTE(SUBSTITUTE(SUBSTITUTE(LOWER(IF(LEFT(BH98,3)="Box","",TRIM(BH98))),"randomizer","")," ",""),"'","")," ",""),"-","")</f>
        <v/>
      </c>
      <c r="BI99" t="str">
        <f t="shared" ref="BI99" ca="1" si="3538">SUBSTITUTE(SUBSTITUTE(SUBSTITUTE(SUBSTITUTE(SUBSTITUTE(LOWER(IF(LEFT(BI98,3)="Box","",TRIM(BI98))),"randomizer","")," ",""),"'","")," ",""),"-","")</f>
        <v/>
      </c>
      <c r="BJ99" t="str">
        <f t="shared" ref="BJ99" ca="1" si="3539">SUBSTITUTE(SUBSTITUTE(SUBSTITUTE(SUBSTITUTE(SUBSTITUTE(LOWER(IF(LEFT(BJ98,3)="Box","",TRIM(BJ98))),"randomizer","")," ",""),"'","")," ",""),"-","")</f>
        <v/>
      </c>
      <c r="BK99" t="str">
        <f t="shared" ref="BK99" ca="1" si="3540">SUBSTITUTE(SUBSTITUTE(SUBSTITUTE(SUBSTITUTE(SUBSTITUTE(LOWER(IF(LEFT(BK98,3)="Box","",TRIM(BK98))),"randomizer","")," ",""),"'","")," ",""),"-","")</f>
        <v/>
      </c>
      <c r="BL99" t="str">
        <f t="shared" ref="BL99" ca="1" si="3541">SUBSTITUTE(SUBSTITUTE(SUBSTITUTE(SUBSTITUTE(SUBSTITUTE(LOWER(IF(LEFT(BL98,3)="Box","",TRIM(BL98))),"randomizer","")," ",""),"'","")," ",""),"-","")</f>
        <v/>
      </c>
      <c r="BM99" t="str">
        <f t="shared" ref="BM99" ca="1" si="3542">SUBSTITUTE(SUBSTITUTE(SUBSTITUTE(SUBSTITUTE(SUBSTITUTE(LOWER(IF(LEFT(BM98,3)="Box","",TRIM(BM98))),"randomizer","")," ",""),"'","")," ",""),"-","")</f>
        <v/>
      </c>
      <c r="BN99" t="str">
        <f t="shared" ref="BN99" ca="1" si="3543">SUBSTITUTE(SUBSTITUTE(SUBSTITUTE(SUBSTITUTE(SUBSTITUTE(LOWER(IF(LEFT(BN98,3)="Box","",TRIM(BN98))),"randomizer","")," ",""),"'","")," ",""),"-","")</f>
        <v/>
      </c>
      <c r="BO99" t="str">
        <f t="shared" ref="BO99" ca="1" si="3544">SUBSTITUTE(SUBSTITUTE(SUBSTITUTE(SUBSTITUTE(SUBSTITUTE(LOWER(IF(LEFT(BO98,3)="Box","",TRIM(BO98))),"randomizer","")," ",""),"'","")," ",""),"-","")</f>
        <v/>
      </c>
      <c r="BP99" t="str">
        <f t="shared" ref="BP99" ca="1" si="3545">SUBSTITUTE(SUBSTITUTE(SUBSTITUTE(SUBSTITUTE(SUBSTITUTE(LOWER(IF(LEFT(BP98,3)="Box","",TRIM(BP98))),"randomizer","")," ",""),"'","")," ",""),"-","")</f>
        <v/>
      </c>
      <c r="BQ99" t="str">
        <f t="shared" ref="BQ99" ca="1" si="3546">SUBSTITUTE(SUBSTITUTE(SUBSTITUTE(SUBSTITUTE(SUBSTITUTE(LOWER(IF(LEFT(BQ98,3)="Box","",TRIM(BQ98))),"randomizer","")," ",""),"'","")," ",""),"-","")</f>
        <v/>
      </c>
      <c r="BR99" t="str">
        <f t="shared" ref="BR99" ca="1" si="3547">SUBSTITUTE(SUBSTITUTE(SUBSTITUTE(SUBSTITUTE(SUBSTITUTE(LOWER(IF(LEFT(BR98,3)="Box","",TRIM(BR98))),"randomizer","")," ",""),"'","")," ",""),"-","")</f>
        <v/>
      </c>
      <c r="BS99" t="str">
        <f t="shared" ref="BS99" ca="1" si="3548">SUBSTITUTE(SUBSTITUTE(SUBSTITUTE(SUBSTITUTE(SUBSTITUTE(LOWER(IF(LEFT(BS98,3)="Box","",TRIM(BS98))),"randomizer","")," ",""),"'","")," ",""),"-","")</f>
        <v/>
      </c>
      <c r="BT99" t="str">
        <f t="shared" ref="BT99" ca="1" si="3549">SUBSTITUTE(SUBSTITUTE(SUBSTITUTE(SUBSTITUTE(SUBSTITUTE(LOWER(IF(LEFT(BT98,3)="Box","",TRIM(BT98))),"randomizer","")," ",""),"'","")," ",""),"-","")</f>
        <v/>
      </c>
      <c r="BU99" t="str">
        <f t="shared" ref="BU99" ca="1" si="3550">SUBSTITUTE(SUBSTITUTE(SUBSTITUTE(SUBSTITUTE(SUBSTITUTE(LOWER(IF(LEFT(BU98,3)="Box","",TRIM(BU98))),"randomizer","")," ",""),"'","")," ",""),"-","")</f>
        <v/>
      </c>
      <c r="BV99" t="str">
        <f t="shared" ref="BV99" ca="1" si="3551">SUBSTITUTE(SUBSTITUTE(SUBSTITUTE(SUBSTITUTE(SUBSTITUTE(LOWER(IF(LEFT(BV98,3)="Box","",TRIM(BV98))),"randomizer","")," ",""),"'","")," ",""),"-","")</f>
        <v/>
      </c>
      <c r="BW99" t="str">
        <f t="shared" ref="BW99" ca="1" si="3552">SUBSTITUTE(SUBSTITUTE(SUBSTITUTE(SUBSTITUTE(SUBSTITUTE(LOWER(IF(LEFT(BW98,3)="Box","",TRIM(BW98))),"randomizer","")," ",""),"'","")," ",""),"-","")</f>
        <v/>
      </c>
      <c r="BX99" t="str">
        <f t="shared" ref="BX99" ca="1" si="3553">SUBSTITUTE(SUBSTITUTE(SUBSTITUTE(SUBSTITUTE(SUBSTITUTE(LOWER(IF(LEFT(BX98,3)="Box","",TRIM(BX98))),"randomizer","")," ",""),"'","")," ",""),"-","")</f>
        <v/>
      </c>
      <c r="BY99" t="str">
        <f t="shared" ref="BY99" ca="1" si="3554">SUBSTITUTE(SUBSTITUTE(SUBSTITUTE(SUBSTITUTE(SUBSTITUTE(LOWER(IF(LEFT(BY98,3)="Box","",TRIM(BY98))),"randomizer","")," ",""),"'","")," ",""),"-","")</f>
        <v/>
      </c>
      <c r="BZ99" t="str">
        <f t="shared" ref="BZ99" ca="1" si="3555">SUBSTITUTE(SUBSTITUTE(SUBSTITUTE(SUBSTITUTE(SUBSTITUTE(LOWER(IF(LEFT(BZ98,3)="Box","",TRIM(BZ98))),"randomizer","")," ",""),"'","")," ",""),"-","")</f>
        <v/>
      </c>
    </row>
    <row r="100" spans="3:78" x14ac:dyDescent="0.25">
      <c r="C100">
        <f t="shared" si="2297"/>
        <v>1</v>
      </c>
      <c r="E100" t="str">
        <f ca="1">OFFSET($G$179,SUM(C$2:C100)-1,0)</f>
        <v>Mark Poole</v>
      </c>
      <c r="F100" t="str">
        <f ca="1">IF(OFFSET($G$179,SUM($C$2:$C100)-1,COLUMNS($E100:F100)+1)=0,"",OFFSET($G$179,SUM($C$2:$C100)-1,COLUMNS($E100:F100)+1))</f>
        <v>Trusty Steed</v>
      </c>
      <c r="G100" t="str">
        <f ca="1">IF(OFFSET($G$179,SUM($C$2:$C100)-1,COLUMNS($E100:G100)+1)=0,"",OFFSET($G$179,SUM($C$2:$C100)-1,COLUMNS($E100:G100)+1))</f>
        <v xml:space="preserve"> Remake</v>
      </c>
      <c r="H100" t="str">
        <f ca="1">IF(OFFSET($G$179,SUM($C$2:$C100)-1,COLUMNS($E100:H100)+1)=0,"",OFFSET($G$179,SUM($C$2:$C100)-1,COLUMNS($E100:H100)+1))</f>
        <v xml:space="preserve"> Cartographer</v>
      </c>
      <c r="I100" t="str">
        <f ca="1">IF(OFFSET($G$179,SUM($C$2:$C100)-1,COLUMNS($E100:I100)+1)=0,"",OFFSET($G$179,SUM($C$2:$C100)-1,COLUMNS($E100:I100)+1))</f>
        <v xml:space="preserve"> Port</v>
      </c>
      <c r="J100" t="str">
        <f ca="1">IF(OFFSET($G$179,SUM($C$2:$C100)-1,COLUMNS($E100:J100)+1)=0,"",OFFSET($G$179,SUM($C$2:$C100)-1,COLUMNS($E100:J100)+1))</f>
        <v xml:space="preserve"> Den of Sin</v>
      </c>
      <c r="K100" t="str">
        <f ca="1">IF(OFFSET($G$179,SUM($C$2:$C100)-1,COLUMNS($E100:K100)+1)=0,"",OFFSET($G$179,SUM($C$2:$C100)-1,COLUMNS($E100:K100)+1))</f>
        <v xml:space="preserve"> Raider</v>
      </c>
      <c r="L100" t="str">
        <f ca="1">IF(OFFSET($G$179,SUM($C$2:$C100)-1,COLUMNS($E100:L100)+1)=0,"",OFFSET($G$179,SUM($C$2:$C100)-1,COLUMNS($E100:L100)+1))</f>
        <v xml:space="preserve"> Ferry</v>
      </c>
      <c r="M100" t="str">
        <f ca="1">IF(OFFSET($G$179,SUM($C$2:$C100)-1,COLUMNS($E100:M100)+1)=0,"",OFFSET($G$179,SUM($C$2:$C100)-1,COLUMNS($E100:M100)+1))</f>
        <v xml:space="preserve"> Inheritance</v>
      </c>
      <c r="N100" t="str">
        <f ca="1">IF(OFFSET($G$179,SUM($C$2:$C100)-1,COLUMNS($E100:N100)+1)=0,"",OFFSET($G$179,SUM($C$2:$C100)-1,COLUMNS($E100:N100)+1))</f>
        <v xml:space="preserve"> Delve</v>
      </c>
      <c r="O100" t="str">
        <f ca="1">IF(OFFSET($G$179,SUM($C$2:$C100)-1,COLUMNS($E100:O100)+1)=0,"",OFFSET($G$179,SUM($C$2:$C100)-1,COLUMNS($E100:O100)+1))</f>
        <v xml:space="preserve"> Palace</v>
      </c>
      <c r="P100" t="str">
        <f ca="1">IF(OFFSET($G$179,SUM($C$2:$C100)-1,COLUMNS($E100:P100)+1)=0,"",OFFSET($G$179,SUM($C$2:$C100)-1,COLUMNS($E100:P100)+1))</f>
        <v/>
      </c>
      <c r="Q100" t="str">
        <f ca="1">IF(OFFSET($G$179,SUM($C$2:$C100)-1,COLUMNS($E100:Q100)+1)=0,"",OFFSET($G$179,SUM($C$2:$C100)-1,COLUMNS($E100:Q100)+1))</f>
        <v/>
      </c>
      <c r="R100" t="str">
        <f ca="1">IF(OFFSET($G$179,SUM($C$2:$C100)-1,COLUMNS($E100:R100)+1)=0,"",OFFSET($G$179,SUM($C$2:$C100)-1,COLUMNS($E100:R100)+1))</f>
        <v/>
      </c>
      <c r="S100" t="str">
        <f ca="1">IF(OFFSET($G$179,SUM($C$2:$C100)-1,COLUMNS($E100:S100)+1)=0,"",OFFSET($G$179,SUM($C$2:$C100)-1,COLUMNS($E100:S100)+1))</f>
        <v/>
      </c>
      <c r="T100" t="str">
        <f ca="1">IF(OFFSET($G$179,SUM($C$2:$C100)-1,COLUMNS($E100:T100)+1)=0,"",OFFSET($G$179,SUM($C$2:$C100)-1,COLUMNS($E100:T100)+1))</f>
        <v/>
      </c>
      <c r="U100" t="str">
        <f ca="1">IF(OFFSET($G$179,SUM($C$2:$C100)-1,COLUMNS($E100:U100)+1)=0,"",OFFSET($G$179,SUM($C$2:$C100)-1,COLUMNS($E100:U100)+1))</f>
        <v/>
      </c>
      <c r="V100" t="str">
        <f ca="1">IF(OFFSET($G$179,SUM($C$2:$C100)-1,COLUMNS($E100:V100)+1)=0,"",OFFSET($G$179,SUM($C$2:$C100)-1,COLUMNS($E100:V100)+1))</f>
        <v/>
      </c>
      <c r="W100" t="str">
        <f ca="1">IF(OFFSET($G$179,SUM($C$2:$C100)-1,COLUMNS($E100:W100)+1)=0,"",OFFSET($G$179,SUM($C$2:$C100)-1,COLUMNS($E100:W100)+1))</f>
        <v/>
      </c>
      <c r="X100" t="str">
        <f ca="1">IF(OFFSET($G$179,SUM($C$2:$C100)-1,COLUMNS($E100:X100)+1)=0,"",OFFSET($G$179,SUM($C$2:$C100)-1,COLUMNS($E100:X100)+1))</f>
        <v/>
      </c>
      <c r="Y100" t="str">
        <f ca="1">IF(OFFSET($G$179,SUM($C$2:$C100)-1,COLUMNS($E100:Y100)+1)=0,"",OFFSET($G$179,SUM($C$2:$C100)-1,COLUMNS($E100:Y100)+1))</f>
        <v/>
      </c>
      <c r="Z100" t="str">
        <f ca="1">IF(OFFSET($G$179,SUM($C$2:$C100)-1,COLUMNS($E100:Z100)+1)=0,"",OFFSET($G$179,SUM($C$2:$C100)-1,COLUMNS($E100:Z100)+1))</f>
        <v/>
      </c>
      <c r="AA100" t="str">
        <f ca="1">IF(OFFSET($G$179,SUM($C$2:$C100)-1,COLUMNS($E100:AA100)+1)=0,"",OFFSET($G$179,SUM($C$2:$C100)-1,COLUMNS($E100:AA100)+1))</f>
        <v/>
      </c>
      <c r="AB100" t="str">
        <f ca="1">IF(OFFSET($G$179,SUM($C$2:$C100)-1,COLUMNS($E100:AB100)+1)=0,"",OFFSET($G$179,SUM($C$2:$C100)-1,COLUMNS($E100:AB100)+1))</f>
        <v/>
      </c>
      <c r="AC100" t="str">
        <f ca="1">IF(OFFSET($G$179,SUM($C$2:$C100)-1,COLUMNS($E100:AC100)+1)=0,"",OFFSET($G$179,SUM($C$2:$C100)-1,COLUMNS($E100:AC100)+1))</f>
        <v/>
      </c>
      <c r="AD100" t="str">
        <f ca="1">IF(OFFSET($G$179,SUM($C$2:$C100)-1,COLUMNS($E100:AD100)+1)=0,"",OFFSET($G$179,SUM($C$2:$C100)-1,COLUMNS($E100:AD100)+1))</f>
        <v/>
      </c>
      <c r="AE100" t="str">
        <f ca="1">IF(OFFSET($G$179,SUM($C$2:$C100)-1,COLUMNS($E100:AE100)+1)=0,"",OFFSET($G$179,SUM($C$2:$C100)-1,COLUMNS($E100:AE100)+1))</f>
        <v/>
      </c>
      <c r="AF100" t="str">
        <f ca="1">IF(OFFSET($G$179,SUM($C$2:$C100)-1,COLUMNS($E100:AF100)+1)=0,"",OFFSET($G$179,SUM($C$2:$C100)-1,COLUMNS($E100:AF100)+1))</f>
        <v/>
      </c>
      <c r="AG100" t="str">
        <f ca="1">IF(OFFSET($G$179,SUM($C$2:$C100)-1,COLUMNS($E100:AG100)+1)=0,"",OFFSET($G$179,SUM($C$2:$C100)-1,COLUMNS($E100:AG100)+1))</f>
        <v/>
      </c>
      <c r="AH100" t="str">
        <f ca="1">IF(OFFSET($G$179,SUM($C$2:$C100)-1,COLUMNS($E100:AH100)+1)=0,"",OFFSET($G$179,SUM($C$2:$C100)-1,COLUMNS($E100:AH100)+1))</f>
        <v/>
      </c>
      <c r="AI100" t="str">
        <f ca="1">IF(OFFSET($G$179,SUM($C$2:$C100)-1,COLUMNS($E100:AI100)+1)=0,"",OFFSET($G$179,SUM($C$2:$C100)-1,COLUMNS($E100:AI100)+1))</f>
        <v/>
      </c>
      <c r="AJ100" t="str">
        <f ca="1">IF(OFFSET($G$179,SUM($C$2:$C100)-1,COLUMNS($E100:AJ100)+1)=0,"",OFFSET($G$179,SUM($C$2:$C100)-1,COLUMNS($E100:AJ100)+1))</f>
        <v/>
      </c>
      <c r="AK100" t="str">
        <f ca="1">IF(OFFSET($G$179,SUM($C$2:$C100)-1,COLUMNS($E100:AK100)+1)=0,"",OFFSET($G$179,SUM($C$2:$C100)-1,COLUMNS($E100:AK100)+1))</f>
        <v/>
      </c>
      <c r="AL100" t="str">
        <f ca="1">IF(OFFSET($G$179,SUM($C$2:$C100)-1,COLUMNS($E100:AL100)+1)=0,"",OFFSET($G$179,SUM($C$2:$C100)-1,COLUMNS($E100:AL100)+1))</f>
        <v/>
      </c>
      <c r="AM100" t="str">
        <f ca="1">IF(OFFSET($G$179,SUM($C$2:$C100)-1,COLUMNS($E100:AM100)+1)=0,"",OFFSET($G$179,SUM($C$2:$C100)-1,COLUMNS($E100:AM100)+1))</f>
        <v/>
      </c>
      <c r="AN100" t="str">
        <f ca="1">IF(OFFSET($G$179,SUM($C$2:$C100)-1,COLUMNS($E100:AN100)+1)=0,"",OFFSET($G$179,SUM($C$2:$C100)-1,COLUMNS($E100:AN100)+1))</f>
        <v/>
      </c>
      <c r="AO100" t="str">
        <f ca="1">IF(OFFSET($G$179,SUM($C$2:$C100)-1,COLUMNS($E100:AO100)+1)=0,"",OFFSET($G$179,SUM($C$2:$C100)-1,COLUMNS($E100:AO100)+1))</f>
        <v/>
      </c>
      <c r="AP100" t="str">
        <f ca="1">IF(OFFSET($G$179,SUM($C$2:$C100)-1,COLUMNS($E100:AP100)+1)=0,"",OFFSET($G$179,SUM($C$2:$C100)-1,COLUMNS($E100:AP100)+1))</f>
        <v/>
      </c>
      <c r="AQ100" t="str">
        <f ca="1">IF(OFFSET($G$179,SUM($C$2:$C100)-1,COLUMNS($E100:AQ100)+1)=0,"",OFFSET($G$179,SUM($C$2:$C100)-1,COLUMNS($E100:AQ100)+1))</f>
        <v/>
      </c>
      <c r="AR100" t="str">
        <f ca="1">IF(OFFSET($G$179,SUM($C$2:$C100)-1,COLUMNS($E100:AR100)+1)=0,"",OFFSET($G$179,SUM($C$2:$C100)-1,COLUMNS($E100:AR100)+1))</f>
        <v/>
      </c>
      <c r="AS100" t="str">
        <f ca="1">IF(OFFSET($G$179,SUM($C$2:$C100)-1,COLUMNS($E100:AS100)+1)=0,"",OFFSET($G$179,SUM($C$2:$C100)-1,COLUMNS($E100:AS100)+1))</f>
        <v/>
      </c>
      <c r="AT100" t="str">
        <f ca="1">IF(OFFSET($G$179,SUM($C$2:$C100)-1,COLUMNS($E100:AT100)+1)=0,"",OFFSET($G$179,SUM($C$2:$C100)-1,COLUMNS($E100:AT100)+1))</f>
        <v/>
      </c>
      <c r="AU100" t="str">
        <f ca="1">IF(OFFSET($G$179,SUM($C$2:$C100)-1,COLUMNS($E100:AU100)+1)=0,"",OFFSET($G$179,SUM($C$2:$C100)-1,COLUMNS($E100:AU100)+1))</f>
        <v/>
      </c>
      <c r="AV100" t="str">
        <f ca="1">IF(OFFSET($G$179,SUM($C$2:$C100)-1,COLUMNS($E100:AV100)+1)=0,"",OFFSET($G$179,SUM($C$2:$C100)-1,COLUMNS($E100:AV100)+1))</f>
        <v/>
      </c>
      <c r="AW100" t="str">
        <f ca="1">IF(OFFSET($G$179,SUM($C$2:$C100)-1,COLUMNS($E100:AW100)+1)=0,"",OFFSET($G$179,SUM($C$2:$C100)-1,COLUMNS($E100:AW100)+1))</f>
        <v/>
      </c>
      <c r="AX100" t="str">
        <f ca="1">IF(OFFSET($G$179,SUM($C$2:$C100)-1,COLUMNS($E100:AX100)+1)=0,"",OFFSET($G$179,SUM($C$2:$C100)-1,COLUMNS($E100:AX100)+1))</f>
        <v/>
      </c>
      <c r="AY100" t="str">
        <f ca="1">IF(OFFSET($G$179,SUM($C$2:$C100)-1,COLUMNS($E100:AY100)+1)=0,"",OFFSET($G$179,SUM($C$2:$C100)-1,COLUMNS($E100:AY100)+1))</f>
        <v/>
      </c>
      <c r="AZ100" t="str">
        <f ca="1">IF(OFFSET($G$179,SUM($C$2:$C100)-1,COLUMNS($E100:AZ100)+1)=0,"",OFFSET($G$179,SUM($C$2:$C100)-1,COLUMNS($E100:AZ100)+1))</f>
        <v/>
      </c>
      <c r="BA100" t="str">
        <f ca="1">IF(OFFSET($G$179,SUM($C$2:$C100)-1,COLUMNS($E100:BA100)+1)=0,"",OFFSET($G$179,SUM($C$2:$C100)-1,COLUMNS($E100:BA100)+1))</f>
        <v/>
      </c>
      <c r="BB100" t="str">
        <f ca="1">IF(OFFSET($G$179,SUM($C$2:$C100)-1,COLUMNS($E100:BB100)+1)=0,"",OFFSET($G$179,SUM($C$2:$C100)-1,COLUMNS($E100:BB100)+1))</f>
        <v/>
      </c>
      <c r="BC100" t="str">
        <f ca="1">IF(OFFSET($G$179,SUM($C$2:$C100)-1,COLUMNS($E100:BC100)+1)=0,"",OFFSET($G$179,SUM($C$2:$C100)-1,COLUMNS($E100:BC100)+1))</f>
        <v/>
      </c>
      <c r="BD100" t="str">
        <f ca="1">IF(OFFSET($G$179,SUM($C$2:$C100)-1,COLUMNS($E100:BD100)+1)=0,"",OFFSET($G$179,SUM($C$2:$C100)-1,COLUMNS($E100:BD100)+1))</f>
        <v/>
      </c>
      <c r="BE100" t="str">
        <f ca="1">IF(OFFSET($G$179,SUM($C$2:$C100)-1,COLUMNS($E100:BE100)+1)=0,"",OFFSET($G$179,SUM($C$2:$C100)-1,COLUMNS($E100:BE100)+1))</f>
        <v/>
      </c>
      <c r="BF100" t="str">
        <f ca="1">IF(OFFSET($G$179,SUM($C$2:$C100)-1,COLUMNS($E100:BF100)+1)=0,"",OFFSET($G$179,SUM($C$2:$C100)-1,COLUMNS($E100:BF100)+1))</f>
        <v/>
      </c>
      <c r="BG100" t="str">
        <f ca="1">IF(OFFSET($G$179,SUM($C$2:$C100)-1,COLUMNS($E100:BG100)+1)=0,"",OFFSET($G$179,SUM($C$2:$C100)-1,COLUMNS($E100:BG100)+1))</f>
        <v/>
      </c>
      <c r="BH100" t="str">
        <f ca="1">IF(OFFSET($G$179,SUM($C$2:$C100)-1,COLUMNS($E100:BH100)+1)=0,"",OFFSET($G$179,SUM($C$2:$C100)-1,COLUMNS($E100:BH100)+1))</f>
        <v/>
      </c>
      <c r="BI100" t="str">
        <f ca="1">IF(OFFSET($G$179,SUM($C$2:$C100)-1,COLUMNS($E100:BI100)+1)=0,"",OFFSET($G$179,SUM($C$2:$C100)-1,COLUMNS($E100:BI100)+1))</f>
        <v/>
      </c>
      <c r="BJ100" t="str">
        <f ca="1">IF(OFFSET($G$179,SUM($C$2:$C100)-1,COLUMNS($E100:BJ100)+1)=0,"",OFFSET($G$179,SUM($C$2:$C100)-1,COLUMNS($E100:BJ100)+1))</f>
        <v/>
      </c>
      <c r="BK100" t="str">
        <f ca="1">IF(OFFSET($G$179,SUM($C$2:$C100)-1,COLUMNS($E100:BK100)+1)=0,"",OFFSET($G$179,SUM($C$2:$C100)-1,COLUMNS($E100:BK100)+1))</f>
        <v/>
      </c>
      <c r="BL100" t="str">
        <f ca="1">IF(OFFSET($G$179,SUM($C$2:$C100)-1,COLUMNS($E100:BL100)+1)=0,"",OFFSET($G$179,SUM($C$2:$C100)-1,COLUMNS($E100:BL100)+1))</f>
        <v/>
      </c>
      <c r="BM100" t="str">
        <f ca="1">IF(OFFSET($G$179,SUM($C$2:$C100)-1,COLUMNS($E100:BM100)+1)=0,"",OFFSET($G$179,SUM($C$2:$C100)-1,COLUMNS($E100:BM100)+1))</f>
        <v/>
      </c>
      <c r="BN100" t="str">
        <f ca="1">IF(OFFSET($G$179,SUM($C$2:$C100)-1,COLUMNS($E100:BN100)+1)=0,"",OFFSET($G$179,SUM($C$2:$C100)-1,COLUMNS($E100:BN100)+1))</f>
        <v/>
      </c>
      <c r="BO100" t="str">
        <f ca="1">IF(OFFSET($G$179,SUM($C$2:$C100)-1,COLUMNS($E100:BO100)+1)=0,"",OFFSET($G$179,SUM($C$2:$C100)-1,COLUMNS($E100:BO100)+1))</f>
        <v/>
      </c>
      <c r="BP100" t="str">
        <f ca="1">IF(OFFSET($G$179,SUM($C$2:$C100)-1,COLUMNS($E100:BP100)+1)=0,"",OFFSET($G$179,SUM($C$2:$C100)-1,COLUMNS($E100:BP100)+1))</f>
        <v/>
      </c>
      <c r="BQ100" t="str">
        <f ca="1">IF(OFFSET($G$179,SUM($C$2:$C100)-1,COLUMNS($E100:BQ100)+1)=0,"",OFFSET($G$179,SUM($C$2:$C100)-1,COLUMNS($E100:BQ100)+1))</f>
        <v/>
      </c>
      <c r="BR100" t="str">
        <f ca="1">IF(OFFSET($G$179,SUM($C$2:$C100)-1,COLUMNS($E100:BR100)+1)=0,"",OFFSET($G$179,SUM($C$2:$C100)-1,COLUMNS($E100:BR100)+1))</f>
        <v/>
      </c>
      <c r="BS100" t="str">
        <f ca="1">IF(OFFSET($G$179,SUM($C$2:$C100)-1,COLUMNS($E100:BS100)+1)=0,"",OFFSET($G$179,SUM($C$2:$C100)-1,COLUMNS($E100:BS100)+1))</f>
        <v/>
      </c>
      <c r="BT100" t="str">
        <f ca="1">IF(OFFSET($G$179,SUM($C$2:$C100)-1,COLUMNS($E100:BT100)+1)=0,"",OFFSET($G$179,SUM($C$2:$C100)-1,COLUMNS($E100:BT100)+1))</f>
        <v/>
      </c>
      <c r="BU100" t="str">
        <f ca="1">IF(OFFSET($G$179,SUM($C$2:$C100)-1,COLUMNS($E100:BU100)+1)=0,"",OFFSET($G$179,SUM($C$2:$C100)-1,COLUMNS($E100:BU100)+1))</f>
        <v/>
      </c>
      <c r="BV100" t="str">
        <f ca="1">IF(OFFSET($G$179,SUM($C$2:$C100)-1,COLUMNS($E100:BV100)+1)=0,"",OFFSET($G$179,SUM($C$2:$C100)-1,COLUMNS($E100:BV100)+1))</f>
        <v/>
      </c>
      <c r="BW100" t="str">
        <f ca="1">IF(OFFSET($G$179,SUM($C$2:$C100)-1,COLUMNS($E100:BW100)+1)=0,"",OFFSET($G$179,SUM($C$2:$C100)-1,COLUMNS($E100:BW100)+1))</f>
        <v/>
      </c>
      <c r="BX100" t="str">
        <f ca="1">IF(OFFSET($G$179,SUM($C$2:$C100)-1,COLUMNS($E100:BX100)+1)=0,"",OFFSET($G$179,SUM($C$2:$C100)-1,COLUMNS($E100:BX100)+1))</f>
        <v/>
      </c>
      <c r="BY100" t="str">
        <f ca="1">IF(OFFSET($G$179,SUM($C$2:$C100)-1,COLUMNS($E100:BY100)+1)=0,"",OFFSET($G$179,SUM($C$2:$C100)-1,COLUMNS($E100:BY100)+1))</f>
        <v/>
      </c>
      <c r="BZ100" t="str">
        <f ca="1">IF(OFFSET($G$179,SUM($C$2:$C100)-1,COLUMNS($E100:BZ100)+1)=0,"",OFFSET($G$179,SUM($C$2:$C100)-1,COLUMNS($E100:BZ100)+1))</f>
        <v/>
      </c>
    </row>
    <row r="101" spans="3:78" x14ac:dyDescent="0.25">
      <c r="C101">
        <f t="shared" si="0"/>
        <v>0</v>
      </c>
      <c r="E101" t="str">
        <f t="shared" ref="E101" ca="1" si="3556">E100</f>
        <v>Mark Poole</v>
      </c>
      <c r="F101" t="str">
        <f t="shared" ref="F101" ca="1" si="3557">SUBSTITUTE(SUBSTITUTE(SUBSTITUTE(SUBSTITUTE(SUBSTITUTE(LOWER(IF(LEFT(F100,3)="Box","",TRIM(F100))),"randomizer","")," ",""),"'","")," ",""),"-","")</f>
        <v>trustysteed</v>
      </c>
      <c r="G101" t="str">
        <f t="shared" ref="G101" ca="1" si="3558">SUBSTITUTE(SUBSTITUTE(SUBSTITUTE(SUBSTITUTE(SUBSTITUTE(LOWER(IF(LEFT(G100,3)="Box","",TRIM(G100))),"randomizer","")," ",""),"'","")," ",""),"-","")</f>
        <v>remake</v>
      </c>
      <c r="H101" t="str">
        <f t="shared" ref="H101" ca="1" si="3559">SUBSTITUTE(SUBSTITUTE(SUBSTITUTE(SUBSTITUTE(SUBSTITUTE(LOWER(IF(LEFT(H100,3)="Box","",TRIM(H100))),"randomizer","")," ",""),"'","")," ",""),"-","")</f>
        <v>cartographer</v>
      </c>
      <c r="I101" t="str">
        <f t="shared" ref="I101" ca="1" si="3560">SUBSTITUTE(SUBSTITUTE(SUBSTITUTE(SUBSTITUTE(SUBSTITUTE(LOWER(IF(LEFT(I100,3)="Box","",TRIM(I100))),"randomizer","")," ",""),"'","")," ",""),"-","")</f>
        <v>port</v>
      </c>
      <c r="J101" t="str">
        <f t="shared" ref="J101" ca="1" si="3561">SUBSTITUTE(SUBSTITUTE(SUBSTITUTE(SUBSTITUTE(SUBSTITUTE(LOWER(IF(LEFT(J100,3)="Box","",TRIM(J100))),"randomizer","")," ",""),"'","")," ",""),"-","")</f>
        <v>denofsin</v>
      </c>
      <c r="K101" t="str">
        <f t="shared" ref="K101" ca="1" si="3562">SUBSTITUTE(SUBSTITUTE(SUBSTITUTE(SUBSTITUTE(SUBSTITUTE(LOWER(IF(LEFT(K100,3)="Box","",TRIM(K100))),"randomizer","")," ",""),"'","")," ",""),"-","")</f>
        <v>raider</v>
      </c>
      <c r="L101" t="str">
        <f t="shared" ref="L101" ca="1" si="3563">SUBSTITUTE(SUBSTITUTE(SUBSTITUTE(SUBSTITUTE(SUBSTITUTE(LOWER(IF(LEFT(L100,3)="Box","",TRIM(L100))),"randomizer","")," ",""),"'","")," ",""),"-","")</f>
        <v>ferry</v>
      </c>
      <c r="M101" t="str">
        <f t="shared" ref="M101" ca="1" si="3564">SUBSTITUTE(SUBSTITUTE(SUBSTITUTE(SUBSTITUTE(SUBSTITUTE(LOWER(IF(LEFT(M100,3)="Box","",TRIM(M100))),"randomizer","")," ",""),"'","")," ",""),"-","")</f>
        <v>inheritance</v>
      </c>
      <c r="N101" t="str">
        <f t="shared" ref="N101" ca="1" si="3565">SUBSTITUTE(SUBSTITUTE(SUBSTITUTE(SUBSTITUTE(SUBSTITUTE(LOWER(IF(LEFT(N100,3)="Box","",TRIM(N100))),"randomizer","")," ",""),"'","")," ",""),"-","")</f>
        <v>delve</v>
      </c>
      <c r="O101" t="str">
        <f t="shared" ref="O101" ca="1" si="3566">SUBSTITUTE(SUBSTITUTE(SUBSTITUTE(SUBSTITUTE(SUBSTITUTE(LOWER(IF(LEFT(O100,3)="Box","",TRIM(O100))),"randomizer","")," ",""),"'","")," ",""),"-","")</f>
        <v>palace</v>
      </c>
      <c r="P101" t="str">
        <f t="shared" ref="P101" ca="1" si="3567">SUBSTITUTE(SUBSTITUTE(SUBSTITUTE(SUBSTITUTE(SUBSTITUTE(LOWER(IF(LEFT(P100,3)="Box","",TRIM(P100))),"randomizer","")," ",""),"'","")," ",""),"-","")</f>
        <v/>
      </c>
      <c r="Q101" t="str">
        <f t="shared" ref="Q101" ca="1" si="3568">SUBSTITUTE(SUBSTITUTE(SUBSTITUTE(SUBSTITUTE(SUBSTITUTE(LOWER(IF(LEFT(Q100,3)="Box","",TRIM(Q100))),"randomizer","")," ",""),"'","")," ",""),"-","")</f>
        <v/>
      </c>
      <c r="R101" t="str">
        <f t="shared" ref="R101" ca="1" si="3569">SUBSTITUTE(SUBSTITUTE(SUBSTITUTE(SUBSTITUTE(SUBSTITUTE(LOWER(IF(LEFT(R100,3)="Box","",TRIM(R100))),"randomizer","")," ",""),"'","")," ",""),"-","")</f>
        <v/>
      </c>
      <c r="S101" t="str">
        <f t="shared" ref="S101" ca="1" si="3570">SUBSTITUTE(SUBSTITUTE(SUBSTITUTE(SUBSTITUTE(SUBSTITUTE(LOWER(IF(LEFT(S100,3)="Box","",TRIM(S100))),"randomizer","")," ",""),"'","")," ",""),"-","")</f>
        <v/>
      </c>
      <c r="T101" t="str">
        <f t="shared" ref="T101" ca="1" si="3571">SUBSTITUTE(SUBSTITUTE(SUBSTITUTE(SUBSTITUTE(SUBSTITUTE(LOWER(IF(LEFT(T100,3)="Box","",TRIM(T100))),"randomizer","")," ",""),"'","")," ",""),"-","")</f>
        <v/>
      </c>
      <c r="U101" t="str">
        <f t="shared" ref="U101" ca="1" si="3572">SUBSTITUTE(SUBSTITUTE(SUBSTITUTE(SUBSTITUTE(SUBSTITUTE(LOWER(IF(LEFT(U100,3)="Box","",TRIM(U100))),"randomizer","")," ",""),"'","")," ",""),"-","")</f>
        <v/>
      </c>
      <c r="V101" t="str">
        <f t="shared" ref="V101" ca="1" si="3573">SUBSTITUTE(SUBSTITUTE(SUBSTITUTE(SUBSTITUTE(SUBSTITUTE(LOWER(IF(LEFT(V100,3)="Box","",TRIM(V100))),"randomizer","")," ",""),"'","")," ",""),"-","")</f>
        <v/>
      </c>
      <c r="W101" t="str">
        <f t="shared" ref="W101" ca="1" si="3574">SUBSTITUTE(SUBSTITUTE(SUBSTITUTE(SUBSTITUTE(SUBSTITUTE(LOWER(IF(LEFT(W100,3)="Box","",TRIM(W100))),"randomizer","")," ",""),"'","")," ",""),"-","")</f>
        <v/>
      </c>
      <c r="X101" t="str">
        <f t="shared" ref="X101" ca="1" si="3575">SUBSTITUTE(SUBSTITUTE(SUBSTITUTE(SUBSTITUTE(SUBSTITUTE(LOWER(IF(LEFT(X100,3)="Box","",TRIM(X100))),"randomizer","")," ",""),"'","")," ",""),"-","")</f>
        <v/>
      </c>
      <c r="Y101" t="str">
        <f t="shared" ref="Y101" ca="1" si="3576">SUBSTITUTE(SUBSTITUTE(SUBSTITUTE(SUBSTITUTE(SUBSTITUTE(LOWER(IF(LEFT(Y100,3)="Box","",TRIM(Y100))),"randomizer","")," ",""),"'","")," ",""),"-","")</f>
        <v/>
      </c>
      <c r="Z101" t="str">
        <f t="shared" ref="Z101" ca="1" si="3577">SUBSTITUTE(SUBSTITUTE(SUBSTITUTE(SUBSTITUTE(SUBSTITUTE(LOWER(IF(LEFT(Z100,3)="Box","",TRIM(Z100))),"randomizer","")," ",""),"'","")," ",""),"-","")</f>
        <v/>
      </c>
      <c r="AA101" t="str">
        <f t="shared" ref="AA101" ca="1" si="3578">SUBSTITUTE(SUBSTITUTE(SUBSTITUTE(SUBSTITUTE(SUBSTITUTE(LOWER(IF(LEFT(AA100,3)="Box","",TRIM(AA100))),"randomizer","")," ",""),"'","")," ",""),"-","")</f>
        <v/>
      </c>
      <c r="AB101" t="str">
        <f t="shared" ref="AB101" ca="1" si="3579">SUBSTITUTE(SUBSTITUTE(SUBSTITUTE(SUBSTITUTE(SUBSTITUTE(LOWER(IF(LEFT(AB100,3)="Box","",TRIM(AB100))),"randomizer","")," ",""),"'","")," ",""),"-","")</f>
        <v/>
      </c>
      <c r="AC101" t="str">
        <f t="shared" ref="AC101" ca="1" si="3580">SUBSTITUTE(SUBSTITUTE(SUBSTITUTE(SUBSTITUTE(SUBSTITUTE(LOWER(IF(LEFT(AC100,3)="Box","",TRIM(AC100))),"randomizer","")," ",""),"'","")," ",""),"-","")</f>
        <v/>
      </c>
      <c r="AD101" t="str">
        <f t="shared" ref="AD101" ca="1" si="3581">SUBSTITUTE(SUBSTITUTE(SUBSTITUTE(SUBSTITUTE(SUBSTITUTE(LOWER(IF(LEFT(AD100,3)="Box","",TRIM(AD100))),"randomizer","")," ",""),"'","")," ",""),"-","")</f>
        <v/>
      </c>
      <c r="AE101" t="str">
        <f t="shared" ref="AE101" ca="1" si="3582">SUBSTITUTE(SUBSTITUTE(SUBSTITUTE(SUBSTITUTE(SUBSTITUTE(LOWER(IF(LEFT(AE100,3)="Box","",TRIM(AE100))),"randomizer","")," ",""),"'","")," ",""),"-","")</f>
        <v/>
      </c>
      <c r="AF101" t="str">
        <f t="shared" ref="AF101" ca="1" si="3583">SUBSTITUTE(SUBSTITUTE(SUBSTITUTE(SUBSTITUTE(SUBSTITUTE(LOWER(IF(LEFT(AF100,3)="Box","",TRIM(AF100))),"randomizer","")," ",""),"'","")," ",""),"-","")</f>
        <v/>
      </c>
      <c r="AG101" t="str">
        <f t="shared" ref="AG101" ca="1" si="3584">SUBSTITUTE(SUBSTITUTE(SUBSTITUTE(SUBSTITUTE(SUBSTITUTE(LOWER(IF(LEFT(AG100,3)="Box","",TRIM(AG100))),"randomizer","")," ",""),"'","")," ",""),"-","")</f>
        <v/>
      </c>
      <c r="AH101" t="str">
        <f t="shared" ref="AH101" ca="1" si="3585">SUBSTITUTE(SUBSTITUTE(SUBSTITUTE(SUBSTITUTE(SUBSTITUTE(LOWER(IF(LEFT(AH100,3)="Box","",TRIM(AH100))),"randomizer","")," ",""),"'","")," ",""),"-","")</f>
        <v/>
      </c>
      <c r="AI101" t="str">
        <f t="shared" ref="AI101" ca="1" si="3586">SUBSTITUTE(SUBSTITUTE(SUBSTITUTE(SUBSTITUTE(SUBSTITUTE(LOWER(IF(LEFT(AI100,3)="Box","",TRIM(AI100))),"randomizer","")," ",""),"'","")," ",""),"-","")</f>
        <v/>
      </c>
      <c r="AJ101" t="str">
        <f t="shared" ref="AJ101" ca="1" si="3587">SUBSTITUTE(SUBSTITUTE(SUBSTITUTE(SUBSTITUTE(SUBSTITUTE(LOWER(IF(LEFT(AJ100,3)="Box","",TRIM(AJ100))),"randomizer","")," ",""),"'","")," ",""),"-","")</f>
        <v/>
      </c>
      <c r="AK101" t="str">
        <f t="shared" ref="AK101" ca="1" si="3588">SUBSTITUTE(SUBSTITUTE(SUBSTITUTE(SUBSTITUTE(SUBSTITUTE(LOWER(IF(LEFT(AK100,3)="Box","",TRIM(AK100))),"randomizer","")," ",""),"'","")," ",""),"-","")</f>
        <v/>
      </c>
      <c r="AL101" t="str">
        <f t="shared" ref="AL101" ca="1" si="3589">SUBSTITUTE(SUBSTITUTE(SUBSTITUTE(SUBSTITUTE(SUBSTITUTE(LOWER(IF(LEFT(AL100,3)="Box","",TRIM(AL100))),"randomizer","")," ",""),"'","")," ",""),"-","")</f>
        <v/>
      </c>
      <c r="AM101" t="str">
        <f t="shared" ref="AM101" ca="1" si="3590">SUBSTITUTE(SUBSTITUTE(SUBSTITUTE(SUBSTITUTE(SUBSTITUTE(LOWER(IF(LEFT(AM100,3)="Box","",TRIM(AM100))),"randomizer","")," ",""),"'","")," ",""),"-","")</f>
        <v/>
      </c>
      <c r="AN101" t="str">
        <f t="shared" ref="AN101" ca="1" si="3591">SUBSTITUTE(SUBSTITUTE(SUBSTITUTE(SUBSTITUTE(SUBSTITUTE(LOWER(IF(LEFT(AN100,3)="Box","",TRIM(AN100))),"randomizer","")," ",""),"'","")," ",""),"-","")</f>
        <v/>
      </c>
      <c r="AO101" t="str">
        <f t="shared" ref="AO101" ca="1" si="3592">SUBSTITUTE(SUBSTITUTE(SUBSTITUTE(SUBSTITUTE(SUBSTITUTE(LOWER(IF(LEFT(AO100,3)="Box","",TRIM(AO100))),"randomizer","")," ",""),"'","")," ",""),"-","")</f>
        <v/>
      </c>
      <c r="AP101" t="str">
        <f t="shared" ref="AP101" ca="1" si="3593">SUBSTITUTE(SUBSTITUTE(SUBSTITUTE(SUBSTITUTE(SUBSTITUTE(LOWER(IF(LEFT(AP100,3)="Box","",TRIM(AP100))),"randomizer","")," ",""),"'","")," ",""),"-","")</f>
        <v/>
      </c>
      <c r="AQ101" t="str">
        <f t="shared" ref="AQ101" ca="1" si="3594">SUBSTITUTE(SUBSTITUTE(SUBSTITUTE(SUBSTITUTE(SUBSTITUTE(LOWER(IF(LEFT(AQ100,3)="Box","",TRIM(AQ100))),"randomizer","")," ",""),"'","")," ",""),"-","")</f>
        <v/>
      </c>
      <c r="AR101" t="str">
        <f t="shared" ref="AR101" ca="1" si="3595">SUBSTITUTE(SUBSTITUTE(SUBSTITUTE(SUBSTITUTE(SUBSTITUTE(LOWER(IF(LEFT(AR100,3)="Box","",TRIM(AR100))),"randomizer","")," ",""),"'","")," ",""),"-","")</f>
        <v/>
      </c>
      <c r="AS101" t="str">
        <f t="shared" ref="AS101" ca="1" si="3596">SUBSTITUTE(SUBSTITUTE(SUBSTITUTE(SUBSTITUTE(SUBSTITUTE(LOWER(IF(LEFT(AS100,3)="Box","",TRIM(AS100))),"randomizer","")," ",""),"'","")," ",""),"-","")</f>
        <v/>
      </c>
      <c r="AT101" t="str">
        <f t="shared" ref="AT101" ca="1" si="3597">SUBSTITUTE(SUBSTITUTE(SUBSTITUTE(SUBSTITUTE(SUBSTITUTE(LOWER(IF(LEFT(AT100,3)="Box","",TRIM(AT100))),"randomizer","")," ",""),"'","")," ",""),"-","")</f>
        <v/>
      </c>
      <c r="AU101" t="str">
        <f t="shared" ref="AU101" ca="1" si="3598">SUBSTITUTE(SUBSTITUTE(SUBSTITUTE(SUBSTITUTE(SUBSTITUTE(LOWER(IF(LEFT(AU100,3)="Box","",TRIM(AU100))),"randomizer","")," ",""),"'","")," ",""),"-","")</f>
        <v/>
      </c>
      <c r="AV101" t="str">
        <f t="shared" ref="AV101" ca="1" si="3599">SUBSTITUTE(SUBSTITUTE(SUBSTITUTE(SUBSTITUTE(SUBSTITUTE(LOWER(IF(LEFT(AV100,3)="Box","",TRIM(AV100))),"randomizer","")," ",""),"'","")," ",""),"-","")</f>
        <v/>
      </c>
      <c r="AW101" t="str">
        <f t="shared" ref="AW101" ca="1" si="3600">SUBSTITUTE(SUBSTITUTE(SUBSTITUTE(SUBSTITUTE(SUBSTITUTE(LOWER(IF(LEFT(AW100,3)="Box","",TRIM(AW100))),"randomizer","")," ",""),"'","")," ",""),"-","")</f>
        <v/>
      </c>
      <c r="AX101" t="str">
        <f t="shared" ref="AX101" ca="1" si="3601">SUBSTITUTE(SUBSTITUTE(SUBSTITUTE(SUBSTITUTE(SUBSTITUTE(LOWER(IF(LEFT(AX100,3)="Box","",TRIM(AX100))),"randomizer","")," ",""),"'","")," ",""),"-","")</f>
        <v/>
      </c>
      <c r="AY101" t="str">
        <f t="shared" ref="AY101" ca="1" si="3602">SUBSTITUTE(SUBSTITUTE(SUBSTITUTE(SUBSTITUTE(SUBSTITUTE(LOWER(IF(LEFT(AY100,3)="Box","",TRIM(AY100))),"randomizer","")," ",""),"'","")," ",""),"-","")</f>
        <v/>
      </c>
      <c r="AZ101" t="str">
        <f t="shared" ref="AZ101" ca="1" si="3603">SUBSTITUTE(SUBSTITUTE(SUBSTITUTE(SUBSTITUTE(SUBSTITUTE(LOWER(IF(LEFT(AZ100,3)="Box","",TRIM(AZ100))),"randomizer","")," ",""),"'","")," ",""),"-","")</f>
        <v/>
      </c>
      <c r="BA101" t="str">
        <f t="shared" ref="BA101" ca="1" si="3604">SUBSTITUTE(SUBSTITUTE(SUBSTITUTE(SUBSTITUTE(SUBSTITUTE(LOWER(IF(LEFT(BA100,3)="Box","",TRIM(BA100))),"randomizer","")," ",""),"'","")," ",""),"-","")</f>
        <v/>
      </c>
      <c r="BB101" t="str">
        <f t="shared" ref="BB101" ca="1" si="3605">SUBSTITUTE(SUBSTITUTE(SUBSTITUTE(SUBSTITUTE(SUBSTITUTE(LOWER(IF(LEFT(BB100,3)="Box","",TRIM(BB100))),"randomizer","")," ",""),"'","")," ",""),"-","")</f>
        <v/>
      </c>
      <c r="BC101" t="str">
        <f t="shared" ref="BC101" ca="1" si="3606">SUBSTITUTE(SUBSTITUTE(SUBSTITUTE(SUBSTITUTE(SUBSTITUTE(LOWER(IF(LEFT(BC100,3)="Box","",TRIM(BC100))),"randomizer","")," ",""),"'","")," ",""),"-","")</f>
        <v/>
      </c>
      <c r="BD101" t="str">
        <f t="shared" ref="BD101" ca="1" si="3607">SUBSTITUTE(SUBSTITUTE(SUBSTITUTE(SUBSTITUTE(SUBSTITUTE(LOWER(IF(LEFT(BD100,3)="Box","",TRIM(BD100))),"randomizer","")," ",""),"'","")," ",""),"-","")</f>
        <v/>
      </c>
      <c r="BE101" t="str">
        <f t="shared" ref="BE101" ca="1" si="3608">SUBSTITUTE(SUBSTITUTE(SUBSTITUTE(SUBSTITUTE(SUBSTITUTE(LOWER(IF(LEFT(BE100,3)="Box","",TRIM(BE100))),"randomizer","")," ",""),"'","")," ",""),"-","")</f>
        <v/>
      </c>
      <c r="BF101" t="str">
        <f t="shared" ref="BF101" ca="1" si="3609">SUBSTITUTE(SUBSTITUTE(SUBSTITUTE(SUBSTITUTE(SUBSTITUTE(LOWER(IF(LEFT(BF100,3)="Box","",TRIM(BF100))),"randomizer","")," ",""),"'","")," ",""),"-","")</f>
        <v/>
      </c>
      <c r="BG101" t="str">
        <f t="shared" ref="BG101" ca="1" si="3610">SUBSTITUTE(SUBSTITUTE(SUBSTITUTE(SUBSTITUTE(SUBSTITUTE(LOWER(IF(LEFT(BG100,3)="Box","",TRIM(BG100))),"randomizer","")," ",""),"'","")," ",""),"-","")</f>
        <v/>
      </c>
      <c r="BH101" t="str">
        <f t="shared" ref="BH101" ca="1" si="3611">SUBSTITUTE(SUBSTITUTE(SUBSTITUTE(SUBSTITUTE(SUBSTITUTE(LOWER(IF(LEFT(BH100,3)="Box","",TRIM(BH100))),"randomizer","")," ",""),"'","")," ",""),"-","")</f>
        <v/>
      </c>
      <c r="BI101" t="str">
        <f t="shared" ref="BI101" ca="1" si="3612">SUBSTITUTE(SUBSTITUTE(SUBSTITUTE(SUBSTITUTE(SUBSTITUTE(LOWER(IF(LEFT(BI100,3)="Box","",TRIM(BI100))),"randomizer","")," ",""),"'","")," ",""),"-","")</f>
        <v/>
      </c>
      <c r="BJ101" t="str">
        <f t="shared" ref="BJ101" ca="1" si="3613">SUBSTITUTE(SUBSTITUTE(SUBSTITUTE(SUBSTITUTE(SUBSTITUTE(LOWER(IF(LEFT(BJ100,3)="Box","",TRIM(BJ100))),"randomizer","")," ",""),"'","")," ",""),"-","")</f>
        <v/>
      </c>
      <c r="BK101" t="str">
        <f t="shared" ref="BK101" ca="1" si="3614">SUBSTITUTE(SUBSTITUTE(SUBSTITUTE(SUBSTITUTE(SUBSTITUTE(LOWER(IF(LEFT(BK100,3)="Box","",TRIM(BK100))),"randomizer","")," ",""),"'","")," ",""),"-","")</f>
        <v/>
      </c>
      <c r="BL101" t="str">
        <f t="shared" ref="BL101" ca="1" si="3615">SUBSTITUTE(SUBSTITUTE(SUBSTITUTE(SUBSTITUTE(SUBSTITUTE(LOWER(IF(LEFT(BL100,3)="Box","",TRIM(BL100))),"randomizer","")," ",""),"'","")," ",""),"-","")</f>
        <v/>
      </c>
      <c r="BM101" t="str">
        <f t="shared" ref="BM101" ca="1" si="3616">SUBSTITUTE(SUBSTITUTE(SUBSTITUTE(SUBSTITUTE(SUBSTITUTE(LOWER(IF(LEFT(BM100,3)="Box","",TRIM(BM100))),"randomizer","")," ",""),"'","")," ",""),"-","")</f>
        <v/>
      </c>
      <c r="BN101" t="str">
        <f t="shared" ref="BN101" ca="1" si="3617">SUBSTITUTE(SUBSTITUTE(SUBSTITUTE(SUBSTITUTE(SUBSTITUTE(LOWER(IF(LEFT(BN100,3)="Box","",TRIM(BN100))),"randomizer","")," ",""),"'","")," ",""),"-","")</f>
        <v/>
      </c>
      <c r="BO101" t="str">
        <f t="shared" ref="BO101" ca="1" si="3618">SUBSTITUTE(SUBSTITUTE(SUBSTITUTE(SUBSTITUTE(SUBSTITUTE(LOWER(IF(LEFT(BO100,3)="Box","",TRIM(BO100))),"randomizer","")," ",""),"'","")," ",""),"-","")</f>
        <v/>
      </c>
      <c r="BP101" t="str">
        <f t="shared" ref="BP101" ca="1" si="3619">SUBSTITUTE(SUBSTITUTE(SUBSTITUTE(SUBSTITUTE(SUBSTITUTE(LOWER(IF(LEFT(BP100,3)="Box","",TRIM(BP100))),"randomizer","")," ",""),"'","")," ",""),"-","")</f>
        <v/>
      </c>
      <c r="BQ101" t="str">
        <f t="shared" ref="BQ101" ca="1" si="3620">SUBSTITUTE(SUBSTITUTE(SUBSTITUTE(SUBSTITUTE(SUBSTITUTE(LOWER(IF(LEFT(BQ100,3)="Box","",TRIM(BQ100))),"randomizer","")," ",""),"'","")," ",""),"-","")</f>
        <v/>
      </c>
      <c r="BR101" t="str">
        <f t="shared" ref="BR101" ca="1" si="3621">SUBSTITUTE(SUBSTITUTE(SUBSTITUTE(SUBSTITUTE(SUBSTITUTE(LOWER(IF(LEFT(BR100,3)="Box","",TRIM(BR100))),"randomizer","")," ",""),"'","")," ",""),"-","")</f>
        <v/>
      </c>
      <c r="BS101" t="str">
        <f t="shared" ref="BS101" ca="1" si="3622">SUBSTITUTE(SUBSTITUTE(SUBSTITUTE(SUBSTITUTE(SUBSTITUTE(LOWER(IF(LEFT(BS100,3)="Box","",TRIM(BS100))),"randomizer","")," ",""),"'","")," ",""),"-","")</f>
        <v/>
      </c>
      <c r="BT101" t="str">
        <f t="shared" ref="BT101" ca="1" si="3623">SUBSTITUTE(SUBSTITUTE(SUBSTITUTE(SUBSTITUTE(SUBSTITUTE(LOWER(IF(LEFT(BT100,3)="Box","",TRIM(BT100))),"randomizer","")," ",""),"'","")," ",""),"-","")</f>
        <v/>
      </c>
      <c r="BU101" t="str">
        <f t="shared" ref="BU101" ca="1" si="3624">SUBSTITUTE(SUBSTITUTE(SUBSTITUTE(SUBSTITUTE(SUBSTITUTE(LOWER(IF(LEFT(BU100,3)="Box","",TRIM(BU100))),"randomizer","")," ",""),"'","")," ",""),"-","")</f>
        <v/>
      </c>
      <c r="BV101" t="str">
        <f t="shared" ref="BV101" ca="1" si="3625">SUBSTITUTE(SUBSTITUTE(SUBSTITUTE(SUBSTITUTE(SUBSTITUTE(LOWER(IF(LEFT(BV100,3)="Box","",TRIM(BV100))),"randomizer","")," ",""),"'","")," ",""),"-","")</f>
        <v/>
      </c>
      <c r="BW101" t="str">
        <f t="shared" ref="BW101" ca="1" si="3626">SUBSTITUTE(SUBSTITUTE(SUBSTITUTE(SUBSTITUTE(SUBSTITUTE(LOWER(IF(LEFT(BW100,3)="Box","",TRIM(BW100))),"randomizer","")," ",""),"'","")," ",""),"-","")</f>
        <v/>
      </c>
      <c r="BX101" t="str">
        <f t="shared" ref="BX101" ca="1" si="3627">SUBSTITUTE(SUBSTITUTE(SUBSTITUTE(SUBSTITUTE(SUBSTITUTE(LOWER(IF(LEFT(BX100,3)="Box","",TRIM(BX100))),"randomizer","")," ",""),"'","")," ",""),"-","")</f>
        <v/>
      </c>
      <c r="BY101" t="str">
        <f t="shared" ref="BY101" ca="1" si="3628">SUBSTITUTE(SUBSTITUTE(SUBSTITUTE(SUBSTITUTE(SUBSTITUTE(LOWER(IF(LEFT(BY100,3)="Box","",TRIM(BY100))),"randomizer","")," ",""),"'","")," ",""),"-","")</f>
        <v/>
      </c>
      <c r="BZ101" t="str">
        <f t="shared" ref="BZ101" ca="1" si="3629">SUBSTITUTE(SUBSTITUTE(SUBSTITUTE(SUBSTITUTE(SUBSTITUTE(LOWER(IF(LEFT(BZ100,3)="Box","",TRIM(BZ100))),"randomizer","")," ",""),"'","")," ",""),"-","")</f>
        <v/>
      </c>
    </row>
    <row r="102" spans="3:78" x14ac:dyDescent="0.25">
      <c r="C102">
        <f t="shared" si="2297"/>
        <v>1</v>
      </c>
      <c r="E102" t="str">
        <f ca="1">OFFSET($G$179,SUM(C$2:C102)-1,0)</f>
        <v>Martin Hoffmann</v>
      </c>
      <c r="F102" t="str">
        <f ca="1">IF(OFFSET($G$179,SUM($C$2:$C102)-1,COLUMNS($E102:F102)+1)=0,"",OFFSET($G$179,SUM($C$2:$C102)-1,COLUMNS($E102:F102)+1))</f>
        <v>Box art: Empires</v>
      </c>
      <c r="G102" t="str">
        <f ca="1">IF(OFFSET($G$179,SUM($C$2:$C102)-1,COLUMNS($E102:G102)+1)=0,"",OFFSET($G$179,SUM($C$2:$C102)-1,COLUMNS($E102:G102)+1))</f>
        <v/>
      </c>
      <c r="H102" t="str">
        <f ca="1">IF(OFFSET($G$179,SUM($C$2:$C102)-1,COLUMNS($E102:H102)+1)=0,"",OFFSET($G$179,SUM($C$2:$C102)-1,COLUMNS($E102:H102)+1))</f>
        <v/>
      </c>
      <c r="I102" t="str">
        <f ca="1">IF(OFFSET($G$179,SUM($C$2:$C102)-1,COLUMNS($E102:I102)+1)=0,"",OFFSET($G$179,SUM($C$2:$C102)-1,COLUMNS($E102:I102)+1))</f>
        <v/>
      </c>
      <c r="J102" t="str">
        <f ca="1">IF(OFFSET($G$179,SUM($C$2:$C102)-1,COLUMNS($E102:J102)+1)=0,"",OFFSET($G$179,SUM($C$2:$C102)-1,COLUMNS($E102:J102)+1))</f>
        <v/>
      </c>
      <c r="K102" t="str">
        <f ca="1">IF(OFFSET($G$179,SUM($C$2:$C102)-1,COLUMNS($E102:K102)+1)=0,"",OFFSET($G$179,SUM($C$2:$C102)-1,COLUMNS($E102:K102)+1))</f>
        <v/>
      </c>
      <c r="L102" t="str">
        <f ca="1">IF(OFFSET($G$179,SUM($C$2:$C102)-1,COLUMNS($E102:L102)+1)=0,"",OFFSET($G$179,SUM($C$2:$C102)-1,COLUMNS($E102:L102)+1))</f>
        <v/>
      </c>
      <c r="M102" t="str">
        <f ca="1">IF(OFFSET($G$179,SUM($C$2:$C102)-1,COLUMNS($E102:M102)+1)=0,"",OFFSET($G$179,SUM($C$2:$C102)-1,COLUMNS($E102:M102)+1))</f>
        <v/>
      </c>
      <c r="N102" t="str">
        <f ca="1">IF(OFFSET($G$179,SUM($C$2:$C102)-1,COLUMNS($E102:N102)+1)=0,"",OFFSET($G$179,SUM($C$2:$C102)-1,COLUMNS($E102:N102)+1))</f>
        <v/>
      </c>
      <c r="O102" t="str">
        <f ca="1">IF(OFFSET($G$179,SUM($C$2:$C102)-1,COLUMNS($E102:O102)+1)=0,"",OFFSET($G$179,SUM($C$2:$C102)-1,COLUMNS($E102:O102)+1))</f>
        <v/>
      </c>
      <c r="P102" t="str">
        <f ca="1">IF(OFFSET($G$179,SUM($C$2:$C102)-1,COLUMNS($E102:P102)+1)=0,"",OFFSET($G$179,SUM($C$2:$C102)-1,COLUMNS($E102:P102)+1))</f>
        <v/>
      </c>
      <c r="Q102" t="str">
        <f ca="1">IF(OFFSET($G$179,SUM($C$2:$C102)-1,COLUMNS($E102:Q102)+1)=0,"",OFFSET($G$179,SUM($C$2:$C102)-1,COLUMNS($E102:Q102)+1))</f>
        <v/>
      </c>
      <c r="R102" t="str">
        <f ca="1">IF(OFFSET($G$179,SUM($C$2:$C102)-1,COLUMNS($E102:R102)+1)=0,"",OFFSET($G$179,SUM($C$2:$C102)-1,COLUMNS($E102:R102)+1))</f>
        <v/>
      </c>
      <c r="S102" t="str">
        <f ca="1">IF(OFFSET($G$179,SUM($C$2:$C102)-1,COLUMNS($E102:S102)+1)=0,"",OFFSET($G$179,SUM($C$2:$C102)-1,COLUMNS($E102:S102)+1))</f>
        <v/>
      </c>
      <c r="T102" t="str">
        <f ca="1">IF(OFFSET($G$179,SUM($C$2:$C102)-1,COLUMNS($E102:T102)+1)=0,"",OFFSET($G$179,SUM($C$2:$C102)-1,COLUMNS($E102:T102)+1))</f>
        <v/>
      </c>
      <c r="U102" t="str">
        <f ca="1">IF(OFFSET($G$179,SUM($C$2:$C102)-1,COLUMNS($E102:U102)+1)=0,"",OFFSET($G$179,SUM($C$2:$C102)-1,COLUMNS($E102:U102)+1))</f>
        <v/>
      </c>
      <c r="V102" t="str">
        <f ca="1">IF(OFFSET($G$179,SUM($C$2:$C102)-1,COLUMNS($E102:V102)+1)=0,"",OFFSET($G$179,SUM($C$2:$C102)-1,COLUMNS($E102:V102)+1))</f>
        <v/>
      </c>
      <c r="W102" t="str">
        <f ca="1">IF(OFFSET($G$179,SUM($C$2:$C102)-1,COLUMNS($E102:W102)+1)=0,"",OFFSET($G$179,SUM($C$2:$C102)-1,COLUMNS($E102:W102)+1))</f>
        <v/>
      </c>
      <c r="X102" t="str">
        <f ca="1">IF(OFFSET($G$179,SUM($C$2:$C102)-1,COLUMNS($E102:X102)+1)=0,"",OFFSET($G$179,SUM($C$2:$C102)-1,COLUMNS($E102:X102)+1))</f>
        <v/>
      </c>
      <c r="Y102" t="str">
        <f ca="1">IF(OFFSET($G$179,SUM($C$2:$C102)-1,COLUMNS($E102:Y102)+1)=0,"",OFFSET($G$179,SUM($C$2:$C102)-1,COLUMNS($E102:Y102)+1))</f>
        <v/>
      </c>
      <c r="Z102" t="str">
        <f ca="1">IF(OFFSET($G$179,SUM($C$2:$C102)-1,COLUMNS($E102:Z102)+1)=0,"",OFFSET($G$179,SUM($C$2:$C102)-1,COLUMNS($E102:Z102)+1))</f>
        <v/>
      </c>
      <c r="AA102" t="str">
        <f ca="1">IF(OFFSET($G$179,SUM($C$2:$C102)-1,COLUMNS($E102:AA102)+1)=0,"",OFFSET($G$179,SUM($C$2:$C102)-1,COLUMNS($E102:AA102)+1))</f>
        <v/>
      </c>
      <c r="AB102" t="str">
        <f ca="1">IF(OFFSET($G$179,SUM($C$2:$C102)-1,COLUMNS($E102:AB102)+1)=0,"",OFFSET($G$179,SUM($C$2:$C102)-1,COLUMNS($E102:AB102)+1))</f>
        <v/>
      </c>
      <c r="AC102" t="str">
        <f ca="1">IF(OFFSET($G$179,SUM($C$2:$C102)-1,COLUMNS($E102:AC102)+1)=0,"",OFFSET($G$179,SUM($C$2:$C102)-1,COLUMNS($E102:AC102)+1))</f>
        <v/>
      </c>
      <c r="AD102" t="str">
        <f ca="1">IF(OFFSET($G$179,SUM($C$2:$C102)-1,COLUMNS($E102:AD102)+1)=0,"",OFFSET($G$179,SUM($C$2:$C102)-1,COLUMNS($E102:AD102)+1))</f>
        <v/>
      </c>
      <c r="AE102" t="str">
        <f ca="1">IF(OFFSET($G$179,SUM($C$2:$C102)-1,COLUMNS($E102:AE102)+1)=0,"",OFFSET($G$179,SUM($C$2:$C102)-1,COLUMNS($E102:AE102)+1))</f>
        <v/>
      </c>
      <c r="AF102" t="str">
        <f ca="1">IF(OFFSET($G$179,SUM($C$2:$C102)-1,COLUMNS($E102:AF102)+1)=0,"",OFFSET($G$179,SUM($C$2:$C102)-1,COLUMNS($E102:AF102)+1))</f>
        <v/>
      </c>
      <c r="AG102" t="str">
        <f ca="1">IF(OFFSET($G$179,SUM($C$2:$C102)-1,COLUMNS($E102:AG102)+1)=0,"",OFFSET($G$179,SUM($C$2:$C102)-1,COLUMNS($E102:AG102)+1))</f>
        <v/>
      </c>
      <c r="AH102" t="str">
        <f ca="1">IF(OFFSET($G$179,SUM($C$2:$C102)-1,COLUMNS($E102:AH102)+1)=0,"",OFFSET($G$179,SUM($C$2:$C102)-1,COLUMNS($E102:AH102)+1))</f>
        <v/>
      </c>
      <c r="AI102" t="str">
        <f ca="1">IF(OFFSET($G$179,SUM($C$2:$C102)-1,COLUMNS($E102:AI102)+1)=0,"",OFFSET($G$179,SUM($C$2:$C102)-1,COLUMNS($E102:AI102)+1))</f>
        <v/>
      </c>
      <c r="AJ102" t="str">
        <f ca="1">IF(OFFSET($G$179,SUM($C$2:$C102)-1,COLUMNS($E102:AJ102)+1)=0,"",OFFSET($G$179,SUM($C$2:$C102)-1,COLUMNS($E102:AJ102)+1))</f>
        <v/>
      </c>
      <c r="AK102" t="str">
        <f ca="1">IF(OFFSET($G$179,SUM($C$2:$C102)-1,COLUMNS($E102:AK102)+1)=0,"",OFFSET($G$179,SUM($C$2:$C102)-1,COLUMNS($E102:AK102)+1))</f>
        <v/>
      </c>
      <c r="AL102" t="str">
        <f ca="1">IF(OFFSET($G$179,SUM($C$2:$C102)-1,COLUMNS($E102:AL102)+1)=0,"",OFFSET($G$179,SUM($C$2:$C102)-1,COLUMNS($E102:AL102)+1))</f>
        <v/>
      </c>
      <c r="AM102" t="str">
        <f ca="1">IF(OFFSET($G$179,SUM($C$2:$C102)-1,COLUMNS($E102:AM102)+1)=0,"",OFFSET($G$179,SUM($C$2:$C102)-1,COLUMNS($E102:AM102)+1))</f>
        <v/>
      </c>
      <c r="AN102" t="str">
        <f ca="1">IF(OFFSET($G$179,SUM($C$2:$C102)-1,COLUMNS($E102:AN102)+1)=0,"",OFFSET($G$179,SUM($C$2:$C102)-1,COLUMNS($E102:AN102)+1))</f>
        <v/>
      </c>
      <c r="AO102" t="str">
        <f ca="1">IF(OFFSET($G$179,SUM($C$2:$C102)-1,COLUMNS($E102:AO102)+1)=0,"",OFFSET($G$179,SUM($C$2:$C102)-1,COLUMNS($E102:AO102)+1))</f>
        <v/>
      </c>
      <c r="AP102" t="str">
        <f ca="1">IF(OFFSET($G$179,SUM($C$2:$C102)-1,COLUMNS($E102:AP102)+1)=0,"",OFFSET($G$179,SUM($C$2:$C102)-1,COLUMNS($E102:AP102)+1))</f>
        <v/>
      </c>
      <c r="AQ102" t="str">
        <f ca="1">IF(OFFSET($G$179,SUM($C$2:$C102)-1,COLUMNS($E102:AQ102)+1)=0,"",OFFSET($G$179,SUM($C$2:$C102)-1,COLUMNS($E102:AQ102)+1))</f>
        <v/>
      </c>
      <c r="AR102" t="str">
        <f ca="1">IF(OFFSET($G$179,SUM($C$2:$C102)-1,COLUMNS($E102:AR102)+1)=0,"",OFFSET($G$179,SUM($C$2:$C102)-1,COLUMNS($E102:AR102)+1))</f>
        <v/>
      </c>
      <c r="AS102" t="str">
        <f ca="1">IF(OFFSET($G$179,SUM($C$2:$C102)-1,COLUMNS($E102:AS102)+1)=0,"",OFFSET($G$179,SUM($C$2:$C102)-1,COLUMNS($E102:AS102)+1))</f>
        <v/>
      </c>
      <c r="AT102" t="str">
        <f ca="1">IF(OFFSET($G$179,SUM($C$2:$C102)-1,COLUMNS($E102:AT102)+1)=0,"",OFFSET($G$179,SUM($C$2:$C102)-1,COLUMNS($E102:AT102)+1))</f>
        <v/>
      </c>
      <c r="AU102" t="str">
        <f ca="1">IF(OFFSET($G$179,SUM($C$2:$C102)-1,COLUMNS($E102:AU102)+1)=0,"",OFFSET($G$179,SUM($C$2:$C102)-1,COLUMNS($E102:AU102)+1))</f>
        <v/>
      </c>
      <c r="AV102" t="str">
        <f ca="1">IF(OFFSET($G$179,SUM($C$2:$C102)-1,COLUMNS($E102:AV102)+1)=0,"",OFFSET($G$179,SUM($C$2:$C102)-1,COLUMNS($E102:AV102)+1))</f>
        <v/>
      </c>
      <c r="AW102" t="str">
        <f ca="1">IF(OFFSET($G$179,SUM($C$2:$C102)-1,COLUMNS($E102:AW102)+1)=0,"",OFFSET($G$179,SUM($C$2:$C102)-1,COLUMNS($E102:AW102)+1))</f>
        <v/>
      </c>
      <c r="AX102" t="str">
        <f ca="1">IF(OFFSET($G$179,SUM($C$2:$C102)-1,COLUMNS($E102:AX102)+1)=0,"",OFFSET($G$179,SUM($C$2:$C102)-1,COLUMNS($E102:AX102)+1))</f>
        <v/>
      </c>
      <c r="AY102" t="str">
        <f ca="1">IF(OFFSET($G$179,SUM($C$2:$C102)-1,COLUMNS($E102:AY102)+1)=0,"",OFFSET($G$179,SUM($C$2:$C102)-1,COLUMNS($E102:AY102)+1))</f>
        <v/>
      </c>
      <c r="AZ102" t="str">
        <f ca="1">IF(OFFSET($G$179,SUM($C$2:$C102)-1,COLUMNS($E102:AZ102)+1)=0,"",OFFSET($G$179,SUM($C$2:$C102)-1,COLUMNS($E102:AZ102)+1))</f>
        <v/>
      </c>
      <c r="BA102" t="str">
        <f ca="1">IF(OFFSET($G$179,SUM($C$2:$C102)-1,COLUMNS($E102:BA102)+1)=0,"",OFFSET($G$179,SUM($C$2:$C102)-1,COLUMNS($E102:BA102)+1))</f>
        <v/>
      </c>
      <c r="BB102" t="str">
        <f ca="1">IF(OFFSET($G$179,SUM($C$2:$C102)-1,COLUMNS($E102:BB102)+1)=0,"",OFFSET($G$179,SUM($C$2:$C102)-1,COLUMNS($E102:BB102)+1))</f>
        <v/>
      </c>
      <c r="BC102" t="str">
        <f ca="1">IF(OFFSET($G$179,SUM($C$2:$C102)-1,COLUMNS($E102:BC102)+1)=0,"",OFFSET($G$179,SUM($C$2:$C102)-1,COLUMNS($E102:BC102)+1))</f>
        <v/>
      </c>
      <c r="BD102" t="str">
        <f ca="1">IF(OFFSET($G$179,SUM($C$2:$C102)-1,COLUMNS($E102:BD102)+1)=0,"",OFFSET($G$179,SUM($C$2:$C102)-1,COLUMNS($E102:BD102)+1))</f>
        <v/>
      </c>
      <c r="BE102" t="str">
        <f ca="1">IF(OFFSET($G$179,SUM($C$2:$C102)-1,COLUMNS($E102:BE102)+1)=0,"",OFFSET($G$179,SUM($C$2:$C102)-1,COLUMNS($E102:BE102)+1))</f>
        <v/>
      </c>
      <c r="BF102" t="str">
        <f ca="1">IF(OFFSET($G$179,SUM($C$2:$C102)-1,COLUMNS($E102:BF102)+1)=0,"",OFFSET($G$179,SUM($C$2:$C102)-1,COLUMNS($E102:BF102)+1))</f>
        <v/>
      </c>
      <c r="BG102" t="str">
        <f ca="1">IF(OFFSET($G$179,SUM($C$2:$C102)-1,COLUMNS($E102:BG102)+1)=0,"",OFFSET($G$179,SUM($C$2:$C102)-1,COLUMNS($E102:BG102)+1))</f>
        <v/>
      </c>
      <c r="BH102" t="str">
        <f ca="1">IF(OFFSET($G$179,SUM($C$2:$C102)-1,COLUMNS($E102:BH102)+1)=0,"",OFFSET($G$179,SUM($C$2:$C102)-1,COLUMNS($E102:BH102)+1))</f>
        <v/>
      </c>
      <c r="BI102" t="str">
        <f ca="1">IF(OFFSET($G$179,SUM($C$2:$C102)-1,COLUMNS($E102:BI102)+1)=0,"",OFFSET($G$179,SUM($C$2:$C102)-1,COLUMNS($E102:BI102)+1))</f>
        <v/>
      </c>
      <c r="BJ102" t="str">
        <f ca="1">IF(OFFSET($G$179,SUM($C$2:$C102)-1,COLUMNS($E102:BJ102)+1)=0,"",OFFSET($G$179,SUM($C$2:$C102)-1,COLUMNS($E102:BJ102)+1))</f>
        <v/>
      </c>
      <c r="BK102" t="str">
        <f ca="1">IF(OFFSET($G$179,SUM($C$2:$C102)-1,COLUMNS($E102:BK102)+1)=0,"",OFFSET($G$179,SUM($C$2:$C102)-1,COLUMNS($E102:BK102)+1))</f>
        <v/>
      </c>
      <c r="BL102" t="str">
        <f ca="1">IF(OFFSET($G$179,SUM($C$2:$C102)-1,COLUMNS($E102:BL102)+1)=0,"",OFFSET($G$179,SUM($C$2:$C102)-1,COLUMNS($E102:BL102)+1))</f>
        <v/>
      </c>
      <c r="BM102" t="str">
        <f ca="1">IF(OFFSET($G$179,SUM($C$2:$C102)-1,COLUMNS($E102:BM102)+1)=0,"",OFFSET($G$179,SUM($C$2:$C102)-1,COLUMNS($E102:BM102)+1))</f>
        <v/>
      </c>
      <c r="BN102" t="str">
        <f ca="1">IF(OFFSET($G$179,SUM($C$2:$C102)-1,COLUMNS($E102:BN102)+1)=0,"",OFFSET($G$179,SUM($C$2:$C102)-1,COLUMNS($E102:BN102)+1))</f>
        <v/>
      </c>
      <c r="BO102" t="str">
        <f ca="1">IF(OFFSET($G$179,SUM($C$2:$C102)-1,COLUMNS($E102:BO102)+1)=0,"",OFFSET($G$179,SUM($C$2:$C102)-1,COLUMNS($E102:BO102)+1))</f>
        <v/>
      </c>
      <c r="BP102" t="str">
        <f ca="1">IF(OFFSET($G$179,SUM($C$2:$C102)-1,COLUMNS($E102:BP102)+1)=0,"",OFFSET($G$179,SUM($C$2:$C102)-1,COLUMNS($E102:BP102)+1))</f>
        <v/>
      </c>
      <c r="BQ102" t="str">
        <f ca="1">IF(OFFSET($G$179,SUM($C$2:$C102)-1,COLUMNS($E102:BQ102)+1)=0,"",OFFSET($G$179,SUM($C$2:$C102)-1,COLUMNS($E102:BQ102)+1))</f>
        <v/>
      </c>
      <c r="BR102" t="str">
        <f ca="1">IF(OFFSET($G$179,SUM($C$2:$C102)-1,COLUMNS($E102:BR102)+1)=0,"",OFFSET($G$179,SUM($C$2:$C102)-1,COLUMNS($E102:BR102)+1))</f>
        <v/>
      </c>
      <c r="BS102" t="str">
        <f ca="1">IF(OFFSET($G$179,SUM($C$2:$C102)-1,COLUMNS($E102:BS102)+1)=0,"",OFFSET($G$179,SUM($C$2:$C102)-1,COLUMNS($E102:BS102)+1))</f>
        <v/>
      </c>
      <c r="BT102" t="str">
        <f ca="1">IF(OFFSET($G$179,SUM($C$2:$C102)-1,COLUMNS($E102:BT102)+1)=0,"",OFFSET($G$179,SUM($C$2:$C102)-1,COLUMNS($E102:BT102)+1))</f>
        <v/>
      </c>
      <c r="BU102" t="str">
        <f ca="1">IF(OFFSET($G$179,SUM($C$2:$C102)-1,COLUMNS($E102:BU102)+1)=0,"",OFFSET($G$179,SUM($C$2:$C102)-1,COLUMNS($E102:BU102)+1))</f>
        <v/>
      </c>
      <c r="BV102" t="str">
        <f ca="1">IF(OFFSET($G$179,SUM($C$2:$C102)-1,COLUMNS($E102:BV102)+1)=0,"",OFFSET($G$179,SUM($C$2:$C102)-1,COLUMNS($E102:BV102)+1))</f>
        <v/>
      </c>
      <c r="BW102" t="str">
        <f ca="1">IF(OFFSET($G$179,SUM($C$2:$C102)-1,COLUMNS($E102:BW102)+1)=0,"",OFFSET($G$179,SUM($C$2:$C102)-1,COLUMNS($E102:BW102)+1))</f>
        <v/>
      </c>
      <c r="BX102" t="str">
        <f ca="1">IF(OFFSET($G$179,SUM($C$2:$C102)-1,COLUMNS($E102:BX102)+1)=0,"",OFFSET($G$179,SUM($C$2:$C102)-1,COLUMNS($E102:BX102)+1))</f>
        <v/>
      </c>
      <c r="BY102" t="str">
        <f ca="1">IF(OFFSET($G$179,SUM($C$2:$C102)-1,COLUMNS($E102:BY102)+1)=0,"",OFFSET($G$179,SUM($C$2:$C102)-1,COLUMNS($E102:BY102)+1))</f>
        <v/>
      </c>
      <c r="BZ102" t="str">
        <f ca="1">IF(OFFSET($G$179,SUM($C$2:$C102)-1,COLUMNS($E102:BZ102)+1)=0,"",OFFSET($G$179,SUM($C$2:$C102)-1,COLUMNS($E102:BZ102)+1))</f>
        <v/>
      </c>
    </row>
    <row r="103" spans="3:78" x14ac:dyDescent="0.25">
      <c r="C103">
        <f t="shared" si="0"/>
        <v>0</v>
      </c>
      <c r="E103" t="str">
        <f t="shared" ref="E103" ca="1" si="3630">E102</f>
        <v>Martin Hoffmann</v>
      </c>
      <c r="F103" t="str">
        <f t="shared" ref="F103" ca="1" si="3631">SUBSTITUTE(SUBSTITUTE(SUBSTITUTE(SUBSTITUTE(SUBSTITUTE(LOWER(IF(LEFT(F102,3)="Box","",TRIM(F102))),"randomizer","")," ",""),"'","")," ",""),"-","")</f>
        <v/>
      </c>
      <c r="G103" t="str">
        <f t="shared" ref="G103" ca="1" si="3632">SUBSTITUTE(SUBSTITUTE(SUBSTITUTE(SUBSTITUTE(SUBSTITUTE(LOWER(IF(LEFT(G102,3)="Box","",TRIM(G102))),"randomizer","")," ",""),"'","")," ",""),"-","")</f>
        <v/>
      </c>
      <c r="H103" t="str">
        <f t="shared" ref="H103" ca="1" si="3633">SUBSTITUTE(SUBSTITUTE(SUBSTITUTE(SUBSTITUTE(SUBSTITUTE(LOWER(IF(LEFT(H102,3)="Box","",TRIM(H102))),"randomizer","")," ",""),"'","")," ",""),"-","")</f>
        <v/>
      </c>
      <c r="I103" t="str">
        <f t="shared" ref="I103" ca="1" si="3634">SUBSTITUTE(SUBSTITUTE(SUBSTITUTE(SUBSTITUTE(SUBSTITUTE(LOWER(IF(LEFT(I102,3)="Box","",TRIM(I102))),"randomizer","")," ",""),"'","")," ",""),"-","")</f>
        <v/>
      </c>
      <c r="J103" t="str">
        <f t="shared" ref="J103" ca="1" si="3635">SUBSTITUTE(SUBSTITUTE(SUBSTITUTE(SUBSTITUTE(SUBSTITUTE(LOWER(IF(LEFT(J102,3)="Box","",TRIM(J102))),"randomizer","")," ",""),"'","")," ",""),"-","")</f>
        <v/>
      </c>
      <c r="K103" t="str">
        <f t="shared" ref="K103" ca="1" si="3636">SUBSTITUTE(SUBSTITUTE(SUBSTITUTE(SUBSTITUTE(SUBSTITUTE(LOWER(IF(LEFT(K102,3)="Box","",TRIM(K102))),"randomizer","")," ",""),"'","")," ",""),"-","")</f>
        <v/>
      </c>
      <c r="L103" t="str">
        <f t="shared" ref="L103" ca="1" si="3637">SUBSTITUTE(SUBSTITUTE(SUBSTITUTE(SUBSTITUTE(SUBSTITUTE(LOWER(IF(LEFT(L102,3)="Box","",TRIM(L102))),"randomizer","")," ",""),"'","")," ",""),"-","")</f>
        <v/>
      </c>
      <c r="M103" t="str">
        <f t="shared" ref="M103" ca="1" si="3638">SUBSTITUTE(SUBSTITUTE(SUBSTITUTE(SUBSTITUTE(SUBSTITUTE(LOWER(IF(LEFT(M102,3)="Box","",TRIM(M102))),"randomizer","")," ",""),"'","")," ",""),"-","")</f>
        <v/>
      </c>
      <c r="N103" t="str">
        <f t="shared" ref="N103" ca="1" si="3639">SUBSTITUTE(SUBSTITUTE(SUBSTITUTE(SUBSTITUTE(SUBSTITUTE(LOWER(IF(LEFT(N102,3)="Box","",TRIM(N102))),"randomizer","")," ",""),"'","")," ",""),"-","")</f>
        <v/>
      </c>
      <c r="O103" t="str">
        <f t="shared" ref="O103" ca="1" si="3640">SUBSTITUTE(SUBSTITUTE(SUBSTITUTE(SUBSTITUTE(SUBSTITUTE(LOWER(IF(LEFT(O102,3)="Box","",TRIM(O102))),"randomizer","")," ",""),"'","")," ",""),"-","")</f>
        <v/>
      </c>
      <c r="P103" t="str">
        <f t="shared" ref="P103" ca="1" si="3641">SUBSTITUTE(SUBSTITUTE(SUBSTITUTE(SUBSTITUTE(SUBSTITUTE(LOWER(IF(LEFT(P102,3)="Box","",TRIM(P102))),"randomizer","")," ",""),"'","")," ",""),"-","")</f>
        <v/>
      </c>
      <c r="Q103" t="str">
        <f t="shared" ref="Q103" ca="1" si="3642">SUBSTITUTE(SUBSTITUTE(SUBSTITUTE(SUBSTITUTE(SUBSTITUTE(LOWER(IF(LEFT(Q102,3)="Box","",TRIM(Q102))),"randomizer","")," ",""),"'","")," ",""),"-","")</f>
        <v/>
      </c>
      <c r="R103" t="str">
        <f t="shared" ref="R103" ca="1" si="3643">SUBSTITUTE(SUBSTITUTE(SUBSTITUTE(SUBSTITUTE(SUBSTITUTE(LOWER(IF(LEFT(R102,3)="Box","",TRIM(R102))),"randomizer","")," ",""),"'","")," ",""),"-","")</f>
        <v/>
      </c>
      <c r="S103" t="str">
        <f t="shared" ref="S103" ca="1" si="3644">SUBSTITUTE(SUBSTITUTE(SUBSTITUTE(SUBSTITUTE(SUBSTITUTE(LOWER(IF(LEFT(S102,3)="Box","",TRIM(S102))),"randomizer","")," ",""),"'","")," ",""),"-","")</f>
        <v/>
      </c>
      <c r="T103" t="str">
        <f t="shared" ref="T103" ca="1" si="3645">SUBSTITUTE(SUBSTITUTE(SUBSTITUTE(SUBSTITUTE(SUBSTITUTE(LOWER(IF(LEFT(T102,3)="Box","",TRIM(T102))),"randomizer","")," ",""),"'","")," ",""),"-","")</f>
        <v/>
      </c>
      <c r="U103" t="str">
        <f t="shared" ref="U103" ca="1" si="3646">SUBSTITUTE(SUBSTITUTE(SUBSTITUTE(SUBSTITUTE(SUBSTITUTE(LOWER(IF(LEFT(U102,3)="Box","",TRIM(U102))),"randomizer","")," ",""),"'","")," ",""),"-","")</f>
        <v/>
      </c>
      <c r="V103" t="str">
        <f t="shared" ref="V103" ca="1" si="3647">SUBSTITUTE(SUBSTITUTE(SUBSTITUTE(SUBSTITUTE(SUBSTITUTE(LOWER(IF(LEFT(V102,3)="Box","",TRIM(V102))),"randomizer","")," ",""),"'","")," ",""),"-","")</f>
        <v/>
      </c>
      <c r="W103" t="str">
        <f t="shared" ref="W103" ca="1" si="3648">SUBSTITUTE(SUBSTITUTE(SUBSTITUTE(SUBSTITUTE(SUBSTITUTE(LOWER(IF(LEFT(W102,3)="Box","",TRIM(W102))),"randomizer","")," ",""),"'","")," ",""),"-","")</f>
        <v/>
      </c>
      <c r="X103" t="str">
        <f t="shared" ref="X103" ca="1" si="3649">SUBSTITUTE(SUBSTITUTE(SUBSTITUTE(SUBSTITUTE(SUBSTITUTE(LOWER(IF(LEFT(X102,3)="Box","",TRIM(X102))),"randomizer","")," ",""),"'","")," ",""),"-","")</f>
        <v/>
      </c>
      <c r="Y103" t="str">
        <f t="shared" ref="Y103" ca="1" si="3650">SUBSTITUTE(SUBSTITUTE(SUBSTITUTE(SUBSTITUTE(SUBSTITUTE(LOWER(IF(LEFT(Y102,3)="Box","",TRIM(Y102))),"randomizer","")," ",""),"'","")," ",""),"-","")</f>
        <v/>
      </c>
      <c r="Z103" t="str">
        <f t="shared" ref="Z103" ca="1" si="3651">SUBSTITUTE(SUBSTITUTE(SUBSTITUTE(SUBSTITUTE(SUBSTITUTE(LOWER(IF(LEFT(Z102,3)="Box","",TRIM(Z102))),"randomizer","")," ",""),"'","")," ",""),"-","")</f>
        <v/>
      </c>
      <c r="AA103" t="str">
        <f t="shared" ref="AA103" ca="1" si="3652">SUBSTITUTE(SUBSTITUTE(SUBSTITUTE(SUBSTITUTE(SUBSTITUTE(LOWER(IF(LEFT(AA102,3)="Box","",TRIM(AA102))),"randomizer","")," ",""),"'","")," ",""),"-","")</f>
        <v/>
      </c>
      <c r="AB103" t="str">
        <f t="shared" ref="AB103" ca="1" si="3653">SUBSTITUTE(SUBSTITUTE(SUBSTITUTE(SUBSTITUTE(SUBSTITUTE(LOWER(IF(LEFT(AB102,3)="Box","",TRIM(AB102))),"randomizer","")," ",""),"'","")," ",""),"-","")</f>
        <v/>
      </c>
      <c r="AC103" t="str">
        <f t="shared" ref="AC103" ca="1" si="3654">SUBSTITUTE(SUBSTITUTE(SUBSTITUTE(SUBSTITUTE(SUBSTITUTE(LOWER(IF(LEFT(AC102,3)="Box","",TRIM(AC102))),"randomizer","")," ",""),"'","")," ",""),"-","")</f>
        <v/>
      </c>
      <c r="AD103" t="str">
        <f t="shared" ref="AD103" ca="1" si="3655">SUBSTITUTE(SUBSTITUTE(SUBSTITUTE(SUBSTITUTE(SUBSTITUTE(LOWER(IF(LEFT(AD102,3)="Box","",TRIM(AD102))),"randomizer","")," ",""),"'","")," ",""),"-","")</f>
        <v/>
      </c>
      <c r="AE103" t="str">
        <f t="shared" ref="AE103" ca="1" si="3656">SUBSTITUTE(SUBSTITUTE(SUBSTITUTE(SUBSTITUTE(SUBSTITUTE(LOWER(IF(LEFT(AE102,3)="Box","",TRIM(AE102))),"randomizer","")," ",""),"'","")," ",""),"-","")</f>
        <v/>
      </c>
      <c r="AF103" t="str">
        <f t="shared" ref="AF103" ca="1" si="3657">SUBSTITUTE(SUBSTITUTE(SUBSTITUTE(SUBSTITUTE(SUBSTITUTE(LOWER(IF(LEFT(AF102,3)="Box","",TRIM(AF102))),"randomizer","")," ",""),"'","")," ",""),"-","")</f>
        <v/>
      </c>
      <c r="AG103" t="str">
        <f t="shared" ref="AG103" ca="1" si="3658">SUBSTITUTE(SUBSTITUTE(SUBSTITUTE(SUBSTITUTE(SUBSTITUTE(LOWER(IF(LEFT(AG102,3)="Box","",TRIM(AG102))),"randomizer","")," ",""),"'","")," ",""),"-","")</f>
        <v/>
      </c>
      <c r="AH103" t="str">
        <f t="shared" ref="AH103" ca="1" si="3659">SUBSTITUTE(SUBSTITUTE(SUBSTITUTE(SUBSTITUTE(SUBSTITUTE(LOWER(IF(LEFT(AH102,3)="Box","",TRIM(AH102))),"randomizer","")," ",""),"'","")," ",""),"-","")</f>
        <v/>
      </c>
      <c r="AI103" t="str">
        <f t="shared" ref="AI103" ca="1" si="3660">SUBSTITUTE(SUBSTITUTE(SUBSTITUTE(SUBSTITUTE(SUBSTITUTE(LOWER(IF(LEFT(AI102,3)="Box","",TRIM(AI102))),"randomizer","")," ",""),"'","")," ",""),"-","")</f>
        <v/>
      </c>
      <c r="AJ103" t="str">
        <f t="shared" ref="AJ103" ca="1" si="3661">SUBSTITUTE(SUBSTITUTE(SUBSTITUTE(SUBSTITUTE(SUBSTITUTE(LOWER(IF(LEFT(AJ102,3)="Box","",TRIM(AJ102))),"randomizer","")," ",""),"'","")," ",""),"-","")</f>
        <v/>
      </c>
      <c r="AK103" t="str">
        <f t="shared" ref="AK103" ca="1" si="3662">SUBSTITUTE(SUBSTITUTE(SUBSTITUTE(SUBSTITUTE(SUBSTITUTE(LOWER(IF(LEFT(AK102,3)="Box","",TRIM(AK102))),"randomizer","")," ",""),"'","")," ",""),"-","")</f>
        <v/>
      </c>
      <c r="AL103" t="str">
        <f t="shared" ref="AL103" ca="1" si="3663">SUBSTITUTE(SUBSTITUTE(SUBSTITUTE(SUBSTITUTE(SUBSTITUTE(LOWER(IF(LEFT(AL102,3)="Box","",TRIM(AL102))),"randomizer","")," ",""),"'","")," ",""),"-","")</f>
        <v/>
      </c>
      <c r="AM103" t="str">
        <f t="shared" ref="AM103" ca="1" si="3664">SUBSTITUTE(SUBSTITUTE(SUBSTITUTE(SUBSTITUTE(SUBSTITUTE(LOWER(IF(LEFT(AM102,3)="Box","",TRIM(AM102))),"randomizer","")," ",""),"'","")," ",""),"-","")</f>
        <v/>
      </c>
      <c r="AN103" t="str">
        <f t="shared" ref="AN103" ca="1" si="3665">SUBSTITUTE(SUBSTITUTE(SUBSTITUTE(SUBSTITUTE(SUBSTITUTE(LOWER(IF(LEFT(AN102,3)="Box","",TRIM(AN102))),"randomizer","")," ",""),"'","")," ",""),"-","")</f>
        <v/>
      </c>
      <c r="AO103" t="str">
        <f t="shared" ref="AO103" ca="1" si="3666">SUBSTITUTE(SUBSTITUTE(SUBSTITUTE(SUBSTITUTE(SUBSTITUTE(LOWER(IF(LEFT(AO102,3)="Box","",TRIM(AO102))),"randomizer","")," ",""),"'","")," ",""),"-","")</f>
        <v/>
      </c>
      <c r="AP103" t="str">
        <f t="shared" ref="AP103" ca="1" si="3667">SUBSTITUTE(SUBSTITUTE(SUBSTITUTE(SUBSTITUTE(SUBSTITUTE(LOWER(IF(LEFT(AP102,3)="Box","",TRIM(AP102))),"randomizer","")," ",""),"'","")," ",""),"-","")</f>
        <v/>
      </c>
      <c r="AQ103" t="str">
        <f t="shared" ref="AQ103" ca="1" si="3668">SUBSTITUTE(SUBSTITUTE(SUBSTITUTE(SUBSTITUTE(SUBSTITUTE(LOWER(IF(LEFT(AQ102,3)="Box","",TRIM(AQ102))),"randomizer","")," ",""),"'","")," ",""),"-","")</f>
        <v/>
      </c>
      <c r="AR103" t="str">
        <f t="shared" ref="AR103" ca="1" si="3669">SUBSTITUTE(SUBSTITUTE(SUBSTITUTE(SUBSTITUTE(SUBSTITUTE(LOWER(IF(LEFT(AR102,3)="Box","",TRIM(AR102))),"randomizer","")," ",""),"'","")," ",""),"-","")</f>
        <v/>
      </c>
      <c r="AS103" t="str">
        <f t="shared" ref="AS103" ca="1" si="3670">SUBSTITUTE(SUBSTITUTE(SUBSTITUTE(SUBSTITUTE(SUBSTITUTE(LOWER(IF(LEFT(AS102,3)="Box","",TRIM(AS102))),"randomizer","")," ",""),"'","")," ",""),"-","")</f>
        <v/>
      </c>
      <c r="AT103" t="str">
        <f t="shared" ref="AT103" ca="1" si="3671">SUBSTITUTE(SUBSTITUTE(SUBSTITUTE(SUBSTITUTE(SUBSTITUTE(LOWER(IF(LEFT(AT102,3)="Box","",TRIM(AT102))),"randomizer","")," ",""),"'","")," ",""),"-","")</f>
        <v/>
      </c>
      <c r="AU103" t="str">
        <f t="shared" ref="AU103" ca="1" si="3672">SUBSTITUTE(SUBSTITUTE(SUBSTITUTE(SUBSTITUTE(SUBSTITUTE(LOWER(IF(LEFT(AU102,3)="Box","",TRIM(AU102))),"randomizer","")," ",""),"'","")," ",""),"-","")</f>
        <v/>
      </c>
      <c r="AV103" t="str">
        <f t="shared" ref="AV103" ca="1" si="3673">SUBSTITUTE(SUBSTITUTE(SUBSTITUTE(SUBSTITUTE(SUBSTITUTE(LOWER(IF(LEFT(AV102,3)="Box","",TRIM(AV102))),"randomizer","")," ",""),"'","")," ",""),"-","")</f>
        <v/>
      </c>
      <c r="AW103" t="str">
        <f t="shared" ref="AW103" ca="1" si="3674">SUBSTITUTE(SUBSTITUTE(SUBSTITUTE(SUBSTITUTE(SUBSTITUTE(LOWER(IF(LEFT(AW102,3)="Box","",TRIM(AW102))),"randomizer","")," ",""),"'","")," ",""),"-","")</f>
        <v/>
      </c>
      <c r="AX103" t="str">
        <f t="shared" ref="AX103" ca="1" si="3675">SUBSTITUTE(SUBSTITUTE(SUBSTITUTE(SUBSTITUTE(SUBSTITUTE(LOWER(IF(LEFT(AX102,3)="Box","",TRIM(AX102))),"randomizer","")," ",""),"'","")," ",""),"-","")</f>
        <v/>
      </c>
      <c r="AY103" t="str">
        <f t="shared" ref="AY103" ca="1" si="3676">SUBSTITUTE(SUBSTITUTE(SUBSTITUTE(SUBSTITUTE(SUBSTITUTE(LOWER(IF(LEFT(AY102,3)="Box","",TRIM(AY102))),"randomizer","")," ",""),"'","")," ",""),"-","")</f>
        <v/>
      </c>
      <c r="AZ103" t="str">
        <f t="shared" ref="AZ103" ca="1" si="3677">SUBSTITUTE(SUBSTITUTE(SUBSTITUTE(SUBSTITUTE(SUBSTITUTE(LOWER(IF(LEFT(AZ102,3)="Box","",TRIM(AZ102))),"randomizer","")," ",""),"'","")," ",""),"-","")</f>
        <v/>
      </c>
      <c r="BA103" t="str">
        <f t="shared" ref="BA103" ca="1" si="3678">SUBSTITUTE(SUBSTITUTE(SUBSTITUTE(SUBSTITUTE(SUBSTITUTE(LOWER(IF(LEFT(BA102,3)="Box","",TRIM(BA102))),"randomizer","")," ",""),"'","")," ",""),"-","")</f>
        <v/>
      </c>
      <c r="BB103" t="str">
        <f t="shared" ref="BB103" ca="1" si="3679">SUBSTITUTE(SUBSTITUTE(SUBSTITUTE(SUBSTITUTE(SUBSTITUTE(LOWER(IF(LEFT(BB102,3)="Box","",TRIM(BB102))),"randomizer","")," ",""),"'","")," ",""),"-","")</f>
        <v/>
      </c>
      <c r="BC103" t="str">
        <f t="shared" ref="BC103" ca="1" si="3680">SUBSTITUTE(SUBSTITUTE(SUBSTITUTE(SUBSTITUTE(SUBSTITUTE(LOWER(IF(LEFT(BC102,3)="Box","",TRIM(BC102))),"randomizer","")," ",""),"'","")," ",""),"-","")</f>
        <v/>
      </c>
      <c r="BD103" t="str">
        <f t="shared" ref="BD103" ca="1" si="3681">SUBSTITUTE(SUBSTITUTE(SUBSTITUTE(SUBSTITUTE(SUBSTITUTE(LOWER(IF(LEFT(BD102,3)="Box","",TRIM(BD102))),"randomizer","")," ",""),"'","")," ",""),"-","")</f>
        <v/>
      </c>
      <c r="BE103" t="str">
        <f t="shared" ref="BE103" ca="1" si="3682">SUBSTITUTE(SUBSTITUTE(SUBSTITUTE(SUBSTITUTE(SUBSTITUTE(LOWER(IF(LEFT(BE102,3)="Box","",TRIM(BE102))),"randomizer","")," ",""),"'","")," ",""),"-","")</f>
        <v/>
      </c>
      <c r="BF103" t="str">
        <f t="shared" ref="BF103" ca="1" si="3683">SUBSTITUTE(SUBSTITUTE(SUBSTITUTE(SUBSTITUTE(SUBSTITUTE(LOWER(IF(LEFT(BF102,3)="Box","",TRIM(BF102))),"randomizer","")," ",""),"'","")," ",""),"-","")</f>
        <v/>
      </c>
      <c r="BG103" t="str">
        <f t="shared" ref="BG103" ca="1" si="3684">SUBSTITUTE(SUBSTITUTE(SUBSTITUTE(SUBSTITUTE(SUBSTITUTE(LOWER(IF(LEFT(BG102,3)="Box","",TRIM(BG102))),"randomizer","")," ",""),"'","")," ",""),"-","")</f>
        <v/>
      </c>
      <c r="BH103" t="str">
        <f t="shared" ref="BH103" ca="1" si="3685">SUBSTITUTE(SUBSTITUTE(SUBSTITUTE(SUBSTITUTE(SUBSTITUTE(LOWER(IF(LEFT(BH102,3)="Box","",TRIM(BH102))),"randomizer","")," ",""),"'","")," ",""),"-","")</f>
        <v/>
      </c>
      <c r="BI103" t="str">
        <f t="shared" ref="BI103" ca="1" si="3686">SUBSTITUTE(SUBSTITUTE(SUBSTITUTE(SUBSTITUTE(SUBSTITUTE(LOWER(IF(LEFT(BI102,3)="Box","",TRIM(BI102))),"randomizer","")," ",""),"'","")," ",""),"-","")</f>
        <v/>
      </c>
      <c r="BJ103" t="str">
        <f t="shared" ref="BJ103" ca="1" si="3687">SUBSTITUTE(SUBSTITUTE(SUBSTITUTE(SUBSTITUTE(SUBSTITUTE(LOWER(IF(LEFT(BJ102,3)="Box","",TRIM(BJ102))),"randomizer","")," ",""),"'","")," ",""),"-","")</f>
        <v/>
      </c>
      <c r="BK103" t="str">
        <f t="shared" ref="BK103" ca="1" si="3688">SUBSTITUTE(SUBSTITUTE(SUBSTITUTE(SUBSTITUTE(SUBSTITUTE(LOWER(IF(LEFT(BK102,3)="Box","",TRIM(BK102))),"randomizer","")," ",""),"'","")," ",""),"-","")</f>
        <v/>
      </c>
      <c r="BL103" t="str">
        <f t="shared" ref="BL103" ca="1" si="3689">SUBSTITUTE(SUBSTITUTE(SUBSTITUTE(SUBSTITUTE(SUBSTITUTE(LOWER(IF(LEFT(BL102,3)="Box","",TRIM(BL102))),"randomizer","")," ",""),"'","")," ",""),"-","")</f>
        <v/>
      </c>
      <c r="BM103" t="str">
        <f t="shared" ref="BM103" ca="1" si="3690">SUBSTITUTE(SUBSTITUTE(SUBSTITUTE(SUBSTITUTE(SUBSTITUTE(LOWER(IF(LEFT(BM102,3)="Box","",TRIM(BM102))),"randomizer","")," ",""),"'","")," ",""),"-","")</f>
        <v/>
      </c>
      <c r="BN103" t="str">
        <f t="shared" ref="BN103" ca="1" si="3691">SUBSTITUTE(SUBSTITUTE(SUBSTITUTE(SUBSTITUTE(SUBSTITUTE(LOWER(IF(LEFT(BN102,3)="Box","",TRIM(BN102))),"randomizer","")," ",""),"'","")," ",""),"-","")</f>
        <v/>
      </c>
      <c r="BO103" t="str">
        <f t="shared" ref="BO103" ca="1" si="3692">SUBSTITUTE(SUBSTITUTE(SUBSTITUTE(SUBSTITUTE(SUBSTITUTE(LOWER(IF(LEFT(BO102,3)="Box","",TRIM(BO102))),"randomizer","")," ",""),"'","")," ",""),"-","")</f>
        <v/>
      </c>
      <c r="BP103" t="str">
        <f t="shared" ref="BP103" ca="1" si="3693">SUBSTITUTE(SUBSTITUTE(SUBSTITUTE(SUBSTITUTE(SUBSTITUTE(LOWER(IF(LEFT(BP102,3)="Box","",TRIM(BP102))),"randomizer","")," ",""),"'","")," ",""),"-","")</f>
        <v/>
      </c>
      <c r="BQ103" t="str">
        <f t="shared" ref="BQ103" ca="1" si="3694">SUBSTITUTE(SUBSTITUTE(SUBSTITUTE(SUBSTITUTE(SUBSTITUTE(LOWER(IF(LEFT(BQ102,3)="Box","",TRIM(BQ102))),"randomizer","")," ",""),"'","")," ",""),"-","")</f>
        <v/>
      </c>
      <c r="BR103" t="str">
        <f t="shared" ref="BR103" ca="1" si="3695">SUBSTITUTE(SUBSTITUTE(SUBSTITUTE(SUBSTITUTE(SUBSTITUTE(LOWER(IF(LEFT(BR102,3)="Box","",TRIM(BR102))),"randomizer","")," ",""),"'","")," ",""),"-","")</f>
        <v/>
      </c>
      <c r="BS103" t="str">
        <f t="shared" ref="BS103" ca="1" si="3696">SUBSTITUTE(SUBSTITUTE(SUBSTITUTE(SUBSTITUTE(SUBSTITUTE(LOWER(IF(LEFT(BS102,3)="Box","",TRIM(BS102))),"randomizer","")," ",""),"'","")," ",""),"-","")</f>
        <v/>
      </c>
      <c r="BT103" t="str">
        <f t="shared" ref="BT103" ca="1" si="3697">SUBSTITUTE(SUBSTITUTE(SUBSTITUTE(SUBSTITUTE(SUBSTITUTE(LOWER(IF(LEFT(BT102,3)="Box","",TRIM(BT102))),"randomizer","")," ",""),"'","")," ",""),"-","")</f>
        <v/>
      </c>
      <c r="BU103" t="str">
        <f t="shared" ref="BU103" ca="1" si="3698">SUBSTITUTE(SUBSTITUTE(SUBSTITUTE(SUBSTITUTE(SUBSTITUTE(LOWER(IF(LEFT(BU102,3)="Box","",TRIM(BU102))),"randomizer","")," ",""),"'","")," ",""),"-","")</f>
        <v/>
      </c>
      <c r="BV103" t="str">
        <f t="shared" ref="BV103" ca="1" si="3699">SUBSTITUTE(SUBSTITUTE(SUBSTITUTE(SUBSTITUTE(SUBSTITUTE(LOWER(IF(LEFT(BV102,3)="Box","",TRIM(BV102))),"randomizer","")," ",""),"'","")," ",""),"-","")</f>
        <v/>
      </c>
      <c r="BW103" t="str">
        <f t="shared" ref="BW103" ca="1" si="3700">SUBSTITUTE(SUBSTITUTE(SUBSTITUTE(SUBSTITUTE(SUBSTITUTE(LOWER(IF(LEFT(BW102,3)="Box","",TRIM(BW102))),"randomizer","")," ",""),"'","")," ",""),"-","")</f>
        <v/>
      </c>
      <c r="BX103" t="str">
        <f t="shared" ref="BX103" ca="1" si="3701">SUBSTITUTE(SUBSTITUTE(SUBSTITUTE(SUBSTITUTE(SUBSTITUTE(LOWER(IF(LEFT(BX102,3)="Box","",TRIM(BX102))),"randomizer","")," ",""),"'","")," ",""),"-","")</f>
        <v/>
      </c>
      <c r="BY103" t="str">
        <f t="shared" ref="BY103" ca="1" si="3702">SUBSTITUTE(SUBSTITUTE(SUBSTITUTE(SUBSTITUTE(SUBSTITUTE(LOWER(IF(LEFT(BY102,3)="Box","",TRIM(BY102))),"randomizer","")," ",""),"'","")," ",""),"-","")</f>
        <v/>
      </c>
      <c r="BZ103" t="str">
        <f t="shared" ref="BZ103" ca="1" si="3703">SUBSTITUTE(SUBSTITUTE(SUBSTITUTE(SUBSTITUTE(SUBSTITUTE(LOWER(IF(LEFT(BZ102,3)="Box","",TRIM(BZ102))),"randomizer","")," ",""),"'","")," ",""),"-","")</f>
        <v/>
      </c>
    </row>
    <row r="104" spans="3:78" x14ac:dyDescent="0.25">
      <c r="C104">
        <f t="shared" si="2297"/>
        <v>1</v>
      </c>
      <c r="E104" t="str">
        <f ca="1">OFFSET($G$179,SUM(C$2:C104)-1,0)</f>
        <v>Martin Hoffmann</v>
      </c>
      <c r="F104" t="str">
        <f ca="1">IF(OFFSET($G$179,SUM($C$2:$C104)-1,COLUMNS($E104:F104)+1)=0,"",OFFSET($G$179,SUM($C$2:$C104)-1,COLUMNS($E104:F104)+1))</f>
        <v>Estate</v>
      </c>
      <c r="G104" t="str">
        <f ca="1">IF(OFFSET($G$179,SUM($C$2:$C104)-1,COLUMNS($E104:G104)+1)=0,"",OFFSET($G$179,SUM($C$2:$C104)-1,COLUMNS($E104:G104)+1))</f>
        <v xml:space="preserve"> Duchy</v>
      </c>
      <c r="H104" t="str">
        <f ca="1">IF(OFFSET($G$179,SUM($C$2:$C104)-1,COLUMNS($E104:H104)+1)=0,"",OFFSET($G$179,SUM($C$2:$C104)-1,COLUMNS($E104:H104)+1))</f>
        <v xml:space="preserve"> Province</v>
      </c>
      <c r="I104" t="str">
        <f ca="1">IF(OFFSET($G$179,SUM($C$2:$C104)-1,COLUMNS($E104:I104)+1)=0,"",OFFSET($G$179,SUM($C$2:$C104)-1,COLUMNS($E104:I104)+1))</f>
        <v xml:space="preserve"> Harbinger</v>
      </c>
      <c r="J104" t="str">
        <f ca="1">IF(OFFSET($G$179,SUM($C$2:$C104)-1,COLUMNS($E104:J104)+1)=0,"",OFFSET($G$179,SUM($C$2:$C104)-1,COLUMNS($E104:J104)+1))</f>
        <v xml:space="preserve"> Lurker</v>
      </c>
      <c r="K104" t="str">
        <f ca="1">IF(OFFSET($G$179,SUM($C$2:$C104)-1,COLUMNS($E104:K104)+1)=0,"",OFFSET($G$179,SUM($C$2:$C104)-1,COLUMNS($E104:K104)+1))</f>
        <v xml:space="preserve"> Ironworks</v>
      </c>
      <c r="L104" t="str">
        <f ca="1">IF(OFFSET($G$179,SUM($C$2:$C104)-1,COLUMNS($E104:L104)+1)=0,"",OFFSET($G$179,SUM($C$2:$C104)-1,COLUMNS($E104:L104)+1))</f>
        <v xml:space="preserve"> Trading Post</v>
      </c>
      <c r="M104" t="str">
        <f ca="1">IF(OFFSET($G$179,SUM($C$2:$C104)-1,COLUMNS($E104:M104)+1)=0,"",OFFSET($G$179,SUM($C$2:$C104)-1,COLUMNS($E104:M104)+1))</f>
        <v xml:space="preserve"> Sea Chart</v>
      </c>
      <c r="N104" t="str">
        <f ca="1">IF(OFFSET($G$179,SUM($C$2:$C104)-1,COLUMNS($E104:N104)+1)=0,"",OFFSET($G$179,SUM($C$2:$C104)-1,COLUMNS($E104:N104)+1))</f>
        <v xml:space="preserve"> Cutpurse</v>
      </c>
      <c r="O104" t="str">
        <f ca="1">IF(OFFSET($G$179,SUM($C$2:$C104)-1,COLUMNS($E104:O104)+1)=0,"",OFFSET($G$179,SUM($C$2:$C104)-1,COLUMNS($E104:O104)+1))</f>
        <v xml:space="preserve"> Bazaar</v>
      </c>
      <c r="P104" t="str">
        <f ca="1">IF(OFFSET($G$179,SUM($C$2:$C104)-1,COLUMNS($E104:P104)+1)=0,"",OFFSET($G$179,SUM($C$2:$C104)-1,COLUMNS($E104:P104)+1))</f>
        <v xml:space="preserve"> Corsair</v>
      </c>
      <c r="Q104" t="str">
        <f ca="1">IF(OFFSET($G$179,SUM($C$2:$C104)-1,COLUMNS($E104:Q104)+1)=0,"",OFFSET($G$179,SUM($C$2:$C104)-1,COLUMNS($E104:Q104)+1))</f>
        <v xml:space="preserve"> Tactician</v>
      </c>
      <c r="R104" t="str">
        <f ca="1">IF(OFFSET($G$179,SUM($C$2:$C104)-1,COLUMNS($E104:R104)+1)=0,"",OFFSET($G$179,SUM($C$2:$C104)-1,COLUMNS($E104:R104)+1))</f>
        <v xml:space="preserve"> Apprentice</v>
      </c>
      <c r="S104" t="str">
        <f ca="1">IF(OFFSET($G$179,SUM($C$2:$C104)-1,COLUMNS($E104:S104)+1)=0,"",OFFSET($G$179,SUM($C$2:$C104)-1,COLUMNS($E104:S104)+1))</f>
        <v xml:space="preserve"> Colony</v>
      </c>
      <c r="T104" t="str">
        <f ca="1">IF(OFFSET($G$179,SUM($C$2:$C104)-1,COLUMNS($E104:T104)+1)=0,"",OFFSET($G$179,SUM($C$2:$C104)-1,COLUMNS($E104:T104)+1))</f>
        <v xml:space="preserve"> Forge</v>
      </c>
      <c r="U104" t="str">
        <f ca="1">IF(OFFSET($G$179,SUM($C$2:$C104)-1,COLUMNS($E104:U104)+1)=0,"",OFFSET($G$179,SUM($C$2:$C104)-1,COLUMNS($E104:U104)+1))</f>
        <v xml:space="preserve"> Silk Road</v>
      </c>
      <c r="V104" t="str">
        <f ca="1">IF(OFFSET($G$179,SUM($C$2:$C104)-1,COLUMNS($E104:V104)+1)=0,"",OFFSET($G$179,SUM($C$2:$C104)-1,COLUMNS($E104:V104)+1))</f>
        <v xml:space="preserve"> Overgrown Estate</v>
      </c>
      <c r="W104" t="str">
        <f ca="1">IF(OFFSET($G$179,SUM($C$2:$C104)-1,COLUMNS($E104:W104)+1)=0,"",OFFSET($G$179,SUM($C$2:$C104)-1,COLUMNS($E104:W104)+1))</f>
        <v xml:space="preserve"> Urchin</v>
      </c>
      <c r="X104" t="str">
        <f ca="1">IF(OFFSET($G$179,SUM($C$2:$C104)-1,COLUMNS($E104:X104)+1)=0,"",OFFSET($G$179,SUM($C$2:$C104)-1,COLUMNS($E104:X104)+1))</f>
        <v xml:space="preserve"> Mercenary</v>
      </c>
      <c r="Y104" t="str">
        <f ca="1">IF(OFFSET($G$179,SUM($C$2:$C104)-1,COLUMNS($E104:Y104)+1)=0,"",OFFSET($G$179,SUM($C$2:$C104)-1,COLUMNS($E104:Y104)+1))</f>
        <v xml:space="preserve"> Dungeon</v>
      </c>
      <c r="Z104" t="str">
        <f ca="1">IF(OFFSET($G$179,SUM($C$2:$C104)-1,COLUMNS($E104:Z104)+1)=0,"",OFFSET($G$179,SUM($C$2:$C104)-1,COLUMNS($E104:Z104)+1))</f>
        <v xml:space="preserve"> Messenger</v>
      </c>
      <c r="AA104" t="str">
        <f ca="1">IF(OFFSET($G$179,SUM($C$2:$C104)-1,COLUMNS($E104:AA104)+1)=0,"",OFFSET($G$179,SUM($C$2:$C104)-1,COLUMNS($E104:AA104)+1))</f>
        <v xml:space="preserve"> Guardian</v>
      </c>
      <c r="AB104" t="str">
        <f ca="1">IF(OFFSET($G$179,SUM($C$2:$C104)-1,COLUMNS($E104:AB104)+1)=0,"",OFFSET($G$179,SUM($C$2:$C104)-1,COLUMNS($E104:AB104)+1))</f>
        <v xml:space="preserve"> Tracker</v>
      </c>
      <c r="AC104" t="str">
        <f ca="1">IF(OFFSET($G$179,SUM($C$2:$C104)-1,COLUMNS($E104:AC104)+1)=0,"",OFFSET($G$179,SUM($C$2:$C104)-1,COLUMNS($E104:AC104)+1))</f>
        <v xml:space="preserve"> Pouch</v>
      </c>
      <c r="AD104" t="str">
        <f ca="1">IF(OFFSET($G$179,SUM($C$2:$C104)-1,COLUMNS($E104:AD104)+1)=0,"",OFFSET($G$179,SUM($C$2:$C104)-1,COLUMNS($E104:AD104)+1))</f>
        <v xml:space="preserve"> Sacred Grove</v>
      </c>
      <c r="AE104" t="str">
        <f ca="1">IF(OFFSET($G$179,SUM($C$2:$C104)-1,COLUMNS($E104:AE104)+1)=0,"",OFFSET($G$179,SUM($C$2:$C104)-1,COLUMNS($E104:AE104)+1))</f>
        <v xml:space="preserve"> Vampire</v>
      </c>
      <c r="AF104" t="str">
        <f ca="1">IF(OFFSET($G$179,SUM($C$2:$C104)-1,COLUMNS($E104:AF104)+1)=0,"",OFFSET($G$179,SUM($C$2:$C104)-1,COLUMNS($E104:AF104)+1))</f>
        <v xml:space="preserve"> Bat</v>
      </c>
      <c r="AG104" t="str">
        <f ca="1">IF(OFFSET($G$179,SUM($C$2:$C104)-1,COLUMNS($E104:AG104)+1)=0,"",OFFSET($G$179,SUM($C$2:$C104)-1,COLUMNS($E104:AG104)+1))</f>
        <v xml:space="preserve"> Stash</v>
      </c>
      <c r="AH104" t="str">
        <f ca="1">IF(OFFSET($G$179,SUM($C$2:$C104)-1,COLUMNS($E104:AH104)+1)=0,"",OFFSET($G$179,SUM($C$2:$C104)-1,COLUMNS($E104:AH104)+1))</f>
        <v xml:space="preserve"> Mission</v>
      </c>
      <c r="AI104" t="str">
        <f ca="1">IF(OFFSET($G$179,SUM($C$2:$C104)-1,COLUMNS($E104:AI104)+1)=0,"",OFFSET($G$179,SUM($C$2:$C104)-1,COLUMNS($E104:AI104)+1))</f>
        <v xml:space="preserve"> Advance</v>
      </c>
      <c r="AJ104" t="str">
        <f ca="1">IF(OFFSET($G$179,SUM($C$2:$C104)-1,COLUMNS($E104:AJ104)+1)=0,"",OFFSET($G$179,SUM($C$2:$C104)-1,COLUMNS($E104:AJ104)+1))</f>
        <v xml:space="preserve"> Donate</v>
      </c>
      <c r="AK104" t="str">
        <f ca="1">IF(OFFSET($G$179,SUM($C$2:$C104)-1,COLUMNS($E104:AK104)+1)=0,"",OFFSET($G$179,SUM($C$2:$C104)-1,COLUMNS($E104:AK104)+1))</f>
        <v xml:space="preserve"> Dominate</v>
      </c>
      <c r="AL104" t="str">
        <f ca="1">IF(OFFSET($G$179,SUM($C$2:$C104)-1,COLUMNS($E104:AL104)+1)=0,"",OFFSET($G$179,SUM($C$2:$C104)-1,COLUMNS($E104:AL104)+1))</f>
        <v xml:space="preserve"> Arena</v>
      </c>
      <c r="AM104" t="str">
        <f ca="1">IF(OFFSET($G$179,SUM($C$2:$C104)-1,COLUMNS($E104:AM104)+1)=0,"",OFFSET($G$179,SUM($C$2:$C104)-1,COLUMNS($E104:AM104)+1))</f>
        <v xml:space="preserve"> Tomb</v>
      </c>
      <c r="AN104" t="str">
        <f ca="1">IF(OFFSET($G$179,SUM($C$2:$C104)-1,COLUMNS($E104:AN104)+1)=0,"",OFFSET($G$179,SUM($C$2:$C104)-1,COLUMNS($E104:AN104)+1))</f>
        <v xml:space="preserve"> Famine</v>
      </c>
      <c r="AO104" t="str">
        <f ca="1">IF(OFFSET($G$179,SUM($C$2:$C104)-1,COLUMNS($E104:AO104)+1)=0,"",OFFSET($G$179,SUM($C$2:$C104)-1,COLUMNS($E104:AO104)+1))</f>
        <v xml:space="preserve"> Capitalism</v>
      </c>
      <c r="AP104" t="str">
        <f ca="1">IF(OFFSET($G$179,SUM($C$2:$C104)-1,COLUMNS($E104:AP104)+1)=0,"",OFFSET($G$179,SUM($C$2:$C104)-1,COLUMNS($E104:AP104)+1))</f>
        <v xml:space="preserve"> Fleet</v>
      </c>
      <c r="AQ104" t="str">
        <f ca="1">IF(OFFSET($G$179,SUM($C$2:$C104)-1,COLUMNS($E104:AQ104)+1)=0,"",OFFSET($G$179,SUM($C$2:$C104)-1,COLUMNS($E104:AQ104)+1))</f>
        <v xml:space="preserve"> Piazza</v>
      </c>
      <c r="AR104" t="str">
        <f ca="1">IF(OFFSET($G$179,SUM($C$2:$C104)-1,COLUMNS($E104:AR104)+1)=0,"",OFFSET($G$179,SUM($C$2:$C104)-1,COLUMNS($E104:AR104)+1))</f>
        <v xml:space="preserve"> Barracks</v>
      </c>
      <c r="AS104" t="str">
        <f ca="1">IF(OFFSET($G$179,SUM($C$2:$C104)-1,COLUMNS($E104:AS104)+1)=0,"",OFFSET($G$179,SUM($C$2:$C104)-1,COLUMNS($E104:AS104)+1))</f>
        <v xml:space="preserve"> Desperation</v>
      </c>
      <c r="AT104" t="str">
        <f ca="1">IF(OFFSET($G$179,SUM($C$2:$C104)-1,COLUMNS($E104:AT104)+1)=0,"",OFFSET($G$179,SUM($C$2:$C104)-1,COLUMNS($E104:AT104)+1))</f>
        <v xml:space="preserve"> Gamble</v>
      </c>
      <c r="AU104" t="str">
        <f ca="1">IF(OFFSET($G$179,SUM($C$2:$C104)-1,COLUMNS($E104:AU104)+1)=0,"",OFFSET($G$179,SUM($C$2:$C104)-1,COLUMNS($E104:AU104)+1))</f>
        <v xml:space="preserve"> Pursue</v>
      </c>
      <c r="AV104" t="str">
        <f ca="1">IF(OFFSET($G$179,SUM($C$2:$C104)-1,COLUMNS($E104:AV104)+1)=0,"",OFFSET($G$179,SUM($C$2:$C104)-1,COLUMNS($E104:AV104)+1))</f>
        <v xml:space="preserve"> Enhance</v>
      </c>
      <c r="AW104" t="str">
        <f ca="1">IF(OFFSET($G$179,SUM($C$2:$C104)-1,COLUMNS($E104:AW104)+1)=0,"",OFFSET($G$179,SUM($C$2:$C104)-1,COLUMNS($E104:AW104)+1))</f>
        <v xml:space="preserve"> Commerce</v>
      </c>
      <c r="AX104" t="str">
        <f ca="1">IF(OFFSET($G$179,SUM($C$2:$C104)-1,COLUMNS($E104:AX104)+1)=0,"",OFFSET($G$179,SUM($C$2:$C104)-1,COLUMNS($E104:AX104)+1))</f>
        <v xml:space="preserve"> Architects' Guild</v>
      </c>
      <c r="AY104" t="str">
        <f ca="1">IF(OFFSET($G$179,SUM($C$2:$C104)-1,COLUMNS($E104:AY104)+1)=0,"",OFFSET($G$179,SUM($C$2:$C104)-1,COLUMNS($E104:AY104)+1))</f>
        <v xml:space="preserve"> Crafters' Guild</v>
      </c>
      <c r="AZ104" t="str">
        <f ca="1">IF(OFFSET($G$179,SUM($C$2:$C104)-1,COLUMNS($E104:AZ104)+1)=0,"",OFFSET($G$179,SUM($C$2:$C104)-1,COLUMNS($E104:AZ104)+1))</f>
        <v xml:space="preserve"> Desert Guides</v>
      </c>
      <c r="BA104" t="str">
        <f ca="1">IF(OFFSET($G$179,SUM($C$2:$C104)-1,COLUMNS($E104:BA104)+1)=0,"",OFFSET($G$179,SUM($C$2:$C104)-1,COLUMNS($E104:BA104)+1))</f>
        <v xml:space="preserve"> Family of Inventors</v>
      </c>
      <c r="BB104" t="str">
        <f ca="1">IF(OFFSET($G$179,SUM($C$2:$C104)-1,COLUMNS($E104:BB104)+1)=0,"",OFFSET($G$179,SUM($C$2:$C104)-1,COLUMNS($E104:BB104)+1))</f>
        <v xml:space="preserve"> League of Bankers</v>
      </c>
      <c r="BC104" t="str">
        <f ca="1">IF(OFFSET($G$179,SUM($C$2:$C104)-1,COLUMNS($E104:BC104)+1)=0,"",OFFSET($G$179,SUM($C$2:$C104)-1,COLUMNS($E104:BC104)+1))</f>
        <v xml:space="preserve"> Peaceful Cult</v>
      </c>
      <c r="BD104" t="str">
        <f ca="1">IF(OFFSET($G$179,SUM($C$2:$C104)-1,COLUMNS($E104:BD104)+1)=0,"",OFFSET($G$179,SUM($C$2:$C104)-1,COLUMNS($E104:BD104)+1))</f>
        <v/>
      </c>
      <c r="BE104" t="str">
        <f ca="1">IF(OFFSET($G$179,SUM($C$2:$C104)-1,COLUMNS($E104:BE104)+1)=0,"",OFFSET($G$179,SUM($C$2:$C104)-1,COLUMNS($E104:BE104)+1))</f>
        <v/>
      </c>
      <c r="BF104" t="str">
        <f ca="1">IF(OFFSET($G$179,SUM($C$2:$C104)-1,COLUMNS($E104:BF104)+1)=0,"",OFFSET($G$179,SUM($C$2:$C104)-1,COLUMNS($E104:BF104)+1))</f>
        <v/>
      </c>
      <c r="BG104" t="str">
        <f ca="1">IF(OFFSET($G$179,SUM($C$2:$C104)-1,COLUMNS($E104:BG104)+1)=0,"",OFFSET($G$179,SUM($C$2:$C104)-1,COLUMNS($E104:BG104)+1))</f>
        <v/>
      </c>
      <c r="BH104" t="str">
        <f ca="1">IF(OFFSET($G$179,SUM($C$2:$C104)-1,COLUMNS($E104:BH104)+1)=0,"",OFFSET($G$179,SUM($C$2:$C104)-1,COLUMNS($E104:BH104)+1))</f>
        <v/>
      </c>
      <c r="BI104" t="str">
        <f ca="1">IF(OFFSET($G$179,SUM($C$2:$C104)-1,COLUMNS($E104:BI104)+1)=0,"",OFFSET($G$179,SUM($C$2:$C104)-1,COLUMNS($E104:BI104)+1))</f>
        <v/>
      </c>
      <c r="BJ104" t="str">
        <f ca="1">IF(OFFSET($G$179,SUM($C$2:$C104)-1,COLUMNS($E104:BJ104)+1)=0,"",OFFSET($G$179,SUM($C$2:$C104)-1,COLUMNS($E104:BJ104)+1))</f>
        <v/>
      </c>
      <c r="BK104" t="str">
        <f ca="1">IF(OFFSET($G$179,SUM($C$2:$C104)-1,COLUMNS($E104:BK104)+1)=0,"",OFFSET($G$179,SUM($C$2:$C104)-1,COLUMNS($E104:BK104)+1))</f>
        <v/>
      </c>
      <c r="BL104" t="str">
        <f ca="1">IF(OFFSET($G$179,SUM($C$2:$C104)-1,COLUMNS($E104:BL104)+1)=0,"",OFFSET($G$179,SUM($C$2:$C104)-1,COLUMNS($E104:BL104)+1))</f>
        <v/>
      </c>
      <c r="BM104" t="str">
        <f ca="1">IF(OFFSET($G$179,SUM($C$2:$C104)-1,COLUMNS($E104:BM104)+1)=0,"",OFFSET($G$179,SUM($C$2:$C104)-1,COLUMNS($E104:BM104)+1))</f>
        <v/>
      </c>
      <c r="BN104" t="str">
        <f ca="1">IF(OFFSET($G$179,SUM($C$2:$C104)-1,COLUMNS($E104:BN104)+1)=0,"",OFFSET($G$179,SUM($C$2:$C104)-1,COLUMNS($E104:BN104)+1))</f>
        <v/>
      </c>
      <c r="BO104" t="str">
        <f ca="1">IF(OFFSET($G$179,SUM($C$2:$C104)-1,COLUMNS($E104:BO104)+1)=0,"",OFFSET($G$179,SUM($C$2:$C104)-1,COLUMNS($E104:BO104)+1))</f>
        <v/>
      </c>
      <c r="BP104" t="str">
        <f ca="1">IF(OFFSET($G$179,SUM($C$2:$C104)-1,COLUMNS($E104:BP104)+1)=0,"",OFFSET($G$179,SUM($C$2:$C104)-1,COLUMNS($E104:BP104)+1))</f>
        <v/>
      </c>
      <c r="BQ104" t="str">
        <f ca="1">IF(OFFSET($G$179,SUM($C$2:$C104)-1,COLUMNS($E104:BQ104)+1)=0,"",OFFSET($G$179,SUM($C$2:$C104)-1,COLUMNS($E104:BQ104)+1))</f>
        <v/>
      </c>
      <c r="BR104" t="str">
        <f ca="1">IF(OFFSET($G$179,SUM($C$2:$C104)-1,COLUMNS($E104:BR104)+1)=0,"",OFFSET($G$179,SUM($C$2:$C104)-1,COLUMNS($E104:BR104)+1))</f>
        <v/>
      </c>
      <c r="BS104" t="str">
        <f ca="1">IF(OFFSET($G$179,SUM($C$2:$C104)-1,COLUMNS($E104:BS104)+1)=0,"",OFFSET($G$179,SUM($C$2:$C104)-1,COLUMNS($E104:BS104)+1))</f>
        <v/>
      </c>
      <c r="BT104" t="str">
        <f ca="1">IF(OFFSET($G$179,SUM($C$2:$C104)-1,COLUMNS($E104:BT104)+1)=0,"",OFFSET($G$179,SUM($C$2:$C104)-1,COLUMNS($E104:BT104)+1))</f>
        <v/>
      </c>
      <c r="BU104" t="str">
        <f ca="1">IF(OFFSET($G$179,SUM($C$2:$C104)-1,COLUMNS($E104:BU104)+1)=0,"",OFFSET($G$179,SUM($C$2:$C104)-1,COLUMNS($E104:BU104)+1))</f>
        <v/>
      </c>
      <c r="BV104" t="str">
        <f ca="1">IF(OFFSET($G$179,SUM($C$2:$C104)-1,COLUMNS($E104:BV104)+1)=0,"",OFFSET($G$179,SUM($C$2:$C104)-1,COLUMNS($E104:BV104)+1))</f>
        <v/>
      </c>
      <c r="BW104" t="str">
        <f ca="1">IF(OFFSET($G$179,SUM($C$2:$C104)-1,COLUMNS($E104:BW104)+1)=0,"",OFFSET($G$179,SUM($C$2:$C104)-1,COLUMNS($E104:BW104)+1))</f>
        <v/>
      </c>
      <c r="BX104" t="str">
        <f ca="1">IF(OFFSET($G$179,SUM($C$2:$C104)-1,COLUMNS($E104:BX104)+1)=0,"",OFFSET($G$179,SUM($C$2:$C104)-1,COLUMNS($E104:BX104)+1))</f>
        <v/>
      </c>
      <c r="BY104" t="str">
        <f ca="1">IF(OFFSET($G$179,SUM($C$2:$C104)-1,COLUMNS($E104:BY104)+1)=0,"",OFFSET($G$179,SUM($C$2:$C104)-1,COLUMNS($E104:BY104)+1))</f>
        <v/>
      </c>
      <c r="BZ104" t="str">
        <f ca="1">IF(OFFSET($G$179,SUM($C$2:$C104)-1,COLUMNS($E104:BZ104)+1)=0,"",OFFSET($G$179,SUM($C$2:$C104)-1,COLUMNS($E104:BZ104)+1))</f>
        <v/>
      </c>
    </row>
    <row r="105" spans="3:78" x14ac:dyDescent="0.25">
      <c r="C105">
        <f t="shared" si="0"/>
        <v>0</v>
      </c>
      <c r="E105" t="str">
        <f t="shared" ref="E105" ca="1" si="3704">E104</f>
        <v>Martin Hoffmann</v>
      </c>
      <c r="F105" t="str">
        <f t="shared" ref="F105" ca="1" si="3705">SUBSTITUTE(SUBSTITUTE(SUBSTITUTE(SUBSTITUTE(SUBSTITUTE(LOWER(IF(LEFT(F104,3)="Box","",TRIM(F104))),"randomizer","")," ",""),"'","")," ",""),"-","")</f>
        <v>estate</v>
      </c>
      <c r="G105" t="str">
        <f t="shared" ref="G105" ca="1" si="3706">SUBSTITUTE(SUBSTITUTE(SUBSTITUTE(SUBSTITUTE(SUBSTITUTE(LOWER(IF(LEFT(G104,3)="Box","",TRIM(G104))),"randomizer","")," ",""),"'","")," ",""),"-","")</f>
        <v>duchy</v>
      </c>
      <c r="H105" t="str">
        <f t="shared" ref="H105" ca="1" si="3707">SUBSTITUTE(SUBSTITUTE(SUBSTITUTE(SUBSTITUTE(SUBSTITUTE(LOWER(IF(LEFT(H104,3)="Box","",TRIM(H104))),"randomizer","")," ",""),"'","")," ",""),"-","")</f>
        <v>province</v>
      </c>
      <c r="I105" t="str">
        <f t="shared" ref="I105" ca="1" si="3708">SUBSTITUTE(SUBSTITUTE(SUBSTITUTE(SUBSTITUTE(SUBSTITUTE(LOWER(IF(LEFT(I104,3)="Box","",TRIM(I104))),"randomizer","")," ",""),"'","")," ",""),"-","")</f>
        <v>harbinger</v>
      </c>
      <c r="J105" t="str">
        <f t="shared" ref="J105" ca="1" si="3709">SUBSTITUTE(SUBSTITUTE(SUBSTITUTE(SUBSTITUTE(SUBSTITUTE(LOWER(IF(LEFT(J104,3)="Box","",TRIM(J104))),"randomizer","")," ",""),"'","")," ",""),"-","")</f>
        <v>lurker</v>
      </c>
      <c r="K105" t="str">
        <f t="shared" ref="K105" ca="1" si="3710">SUBSTITUTE(SUBSTITUTE(SUBSTITUTE(SUBSTITUTE(SUBSTITUTE(LOWER(IF(LEFT(K104,3)="Box","",TRIM(K104))),"randomizer","")," ",""),"'","")," ",""),"-","")</f>
        <v>ironworks</v>
      </c>
      <c r="L105" t="str">
        <f t="shared" ref="L105" ca="1" si="3711">SUBSTITUTE(SUBSTITUTE(SUBSTITUTE(SUBSTITUTE(SUBSTITUTE(LOWER(IF(LEFT(L104,3)="Box","",TRIM(L104))),"randomizer","")," ",""),"'","")," ",""),"-","")</f>
        <v>tradingpost</v>
      </c>
      <c r="M105" t="str">
        <f t="shared" ref="M105" ca="1" si="3712">SUBSTITUTE(SUBSTITUTE(SUBSTITUTE(SUBSTITUTE(SUBSTITUTE(LOWER(IF(LEFT(M104,3)="Box","",TRIM(M104))),"randomizer","")," ",""),"'","")," ",""),"-","")</f>
        <v>seachart</v>
      </c>
      <c r="N105" t="str">
        <f t="shared" ref="N105" ca="1" si="3713">SUBSTITUTE(SUBSTITUTE(SUBSTITUTE(SUBSTITUTE(SUBSTITUTE(LOWER(IF(LEFT(N104,3)="Box","",TRIM(N104))),"randomizer","")," ",""),"'","")," ",""),"-","")</f>
        <v>cutpurse</v>
      </c>
      <c r="O105" t="str">
        <f t="shared" ref="O105" ca="1" si="3714">SUBSTITUTE(SUBSTITUTE(SUBSTITUTE(SUBSTITUTE(SUBSTITUTE(LOWER(IF(LEFT(O104,3)="Box","",TRIM(O104))),"randomizer","")," ",""),"'","")," ",""),"-","")</f>
        <v>bazaar</v>
      </c>
      <c r="P105" t="str">
        <f t="shared" ref="P105" ca="1" si="3715">SUBSTITUTE(SUBSTITUTE(SUBSTITUTE(SUBSTITUTE(SUBSTITUTE(LOWER(IF(LEFT(P104,3)="Box","",TRIM(P104))),"randomizer","")," ",""),"'","")," ",""),"-","")</f>
        <v>corsair</v>
      </c>
      <c r="Q105" t="str">
        <f t="shared" ref="Q105" ca="1" si="3716">SUBSTITUTE(SUBSTITUTE(SUBSTITUTE(SUBSTITUTE(SUBSTITUTE(LOWER(IF(LEFT(Q104,3)="Box","",TRIM(Q104))),"randomizer","")," ",""),"'","")," ",""),"-","")</f>
        <v>tactician</v>
      </c>
      <c r="R105" t="str">
        <f t="shared" ref="R105" ca="1" si="3717">SUBSTITUTE(SUBSTITUTE(SUBSTITUTE(SUBSTITUTE(SUBSTITUTE(LOWER(IF(LEFT(R104,3)="Box","",TRIM(R104))),"randomizer","")," ",""),"'","")," ",""),"-","")</f>
        <v>apprentice</v>
      </c>
      <c r="S105" t="str">
        <f t="shared" ref="S105" ca="1" si="3718">SUBSTITUTE(SUBSTITUTE(SUBSTITUTE(SUBSTITUTE(SUBSTITUTE(LOWER(IF(LEFT(S104,3)="Box","",TRIM(S104))),"randomizer","")," ",""),"'","")," ",""),"-","")</f>
        <v>colony</v>
      </c>
      <c r="T105" t="str">
        <f t="shared" ref="T105" ca="1" si="3719">SUBSTITUTE(SUBSTITUTE(SUBSTITUTE(SUBSTITUTE(SUBSTITUTE(LOWER(IF(LEFT(T104,3)="Box","",TRIM(T104))),"randomizer","")," ",""),"'","")," ",""),"-","")</f>
        <v>forge</v>
      </c>
      <c r="U105" t="str">
        <f t="shared" ref="U105" ca="1" si="3720">SUBSTITUTE(SUBSTITUTE(SUBSTITUTE(SUBSTITUTE(SUBSTITUTE(LOWER(IF(LEFT(U104,3)="Box","",TRIM(U104))),"randomizer","")," ",""),"'","")," ",""),"-","")</f>
        <v>silkroad</v>
      </c>
      <c r="V105" t="str">
        <f t="shared" ref="V105" ca="1" si="3721">SUBSTITUTE(SUBSTITUTE(SUBSTITUTE(SUBSTITUTE(SUBSTITUTE(LOWER(IF(LEFT(V104,3)="Box","",TRIM(V104))),"randomizer","")," ",""),"'","")," ",""),"-","")</f>
        <v>overgrownestate</v>
      </c>
      <c r="W105" t="str">
        <f t="shared" ref="W105" ca="1" si="3722">SUBSTITUTE(SUBSTITUTE(SUBSTITUTE(SUBSTITUTE(SUBSTITUTE(LOWER(IF(LEFT(W104,3)="Box","",TRIM(W104))),"randomizer","")," ",""),"'","")," ",""),"-","")</f>
        <v>urchin</v>
      </c>
      <c r="X105" t="str">
        <f t="shared" ref="X105" ca="1" si="3723">SUBSTITUTE(SUBSTITUTE(SUBSTITUTE(SUBSTITUTE(SUBSTITUTE(LOWER(IF(LEFT(X104,3)="Box","",TRIM(X104))),"randomizer","")," ",""),"'","")," ",""),"-","")</f>
        <v>mercenary</v>
      </c>
      <c r="Y105" t="str">
        <f t="shared" ref="Y105" ca="1" si="3724">SUBSTITUTE(SUBSTITUTE(SUBSTITUTE(SUBSTITUTE(SUBSTITUTE(LOWER(IF(LEFT(Y104,3)="Box","",TRIM(Y104))),"randomizer","")," ",""),"'","")," ",""),"-","")</f>
        <v>dungeon</v>
      </c>
      <c r="Z105" t="str">
        <f t="shared" ref="Z105" ca="1" si="3725">SUBSTITUTE(SUBSTITUTE(SUBSTITUTE(SUBSTITUTE(SUBSTITUTE(LOWER(IF(LEFT(Z104,3)="Box","",TRIM(Z104))),"randomizer","")," ",""),"'","")," ",""),"-","")</f>
        <v>messenger</v>
      </c>
      <c r="AA105" t="str">
        <f t="shared" ref="AA105" ca="1" si="3726">SUBSTITUTE(SUBSTITUTE(SUBSTITUTE(SUBSTITUTE(SUBSTITUTE(LOWER(IF(LEFT(AA104,3)="Box","",TRIM(AA104))),"randomizer","")," ",""),"'","")," ",""),"-","")</f>
        <v>guardian</v>
      </c>
      <c r="AB105" t="str">
        <f t="shared" ref="AB105" ca="1" si="3727">SUBSTITUTE(SUBSTITUTE(SUBSTITUTE(SUBSTITUTE(SUBSTITUTE(LOWER(IF(LEFT(AB104,3)="Box","",TRIM(AB104))),"randomizer","")," ",""),"'","")," ",""),"-","")</f>
        <v>tracker</v>
      </c>
      <c r="AC105" t="str">
        <f t="shared" ref="AC105" ca="1" si="3728">SUBSTITUTE(SUBSTITUTE(SUBSTITUTE(SUBSTITUTE(SUBSTITUTE(LOWER(IF(LEFT(AC104,3)="Box","",TRIM(AC104))),"randomizer","")," ",""),"'","")," ",""),"-","")</f>
        <v>pouch</v>
      </c>
      <c r="AD105" t="str">
        <f t="shared" ref="AD105" ca="1" si="3729">SUBSTITUTE(SUBSTITUTE(SUBSTITUTE(SUBSTITUTE(SUBSTITUTE(LOWER(IF(LEFT(AD104,3)="Box","",TRIM(AD104))),"randomizer","")," ",""),"'","")," ",""),"-","")</f>
        <v>sacredgrove</v>
      </c>
      <c r="AE105" t="str">
        <f t="shared" ref="AE105" ca="1" si="3730">SUBSTITUTE(SUBSTITUTE(SUBSTITUTE(SUBSTITUTE(SUBSTITUTE(LOWER(IF(LEFT(AE104,3)="Box","",TRIM(AE104))),"randomizer","")," ",""),"'","")," ",""),"-","")</f>
        <v>vampire</v>
      </c>
      <c r="AF105" t="str">
        <f t="shared" ref="AF105" ca="1" si="3731">SUBSTITUTE(SUBSTITUTE(SUBSTITUTE(SUBSTITUTE(SUBSTITUTE(LOWER(IF(LEFT(AF104,3)="Box","",TRIM(AF104))),"randomizer","")," ",""),"'","")," ",""),"-","")</f>
        <v>bat</v>
      </c>
      <c r="AG105" t="str">
        <f t="shared" ref="AG105" ca="1" si="3732">SUBSTITUTE(SUBSTITUTE(SUBSTITUTE(SUBSTITUTE(SUBSTITUTE(LOWER(IF(LEFT(AG104,3)="Box","",TRIM(AG104))),"randomizer","")," ",""),"'","")," ",""),"-","")</f>
        <v>stash</v>
      </c>
      <c r="AH105" t="str">
        <f t="shared" ref="AH105" ca="1" si="3733">SUBSTITUTE(SUBSTITUTE(SUBSTITUTE(SUBSTITUTE(SUBSTITUTE(LOWER(IF(LEFT(AH104,3)="Box","",TRIM(AH104))),"randomizer","")," ",""),"'","")," ",""),"-","")</f>
        <v>mission</v>
      </c>
      <c r="AI105" t="str">
        <f t="shared" ref="AI105" ca="1" si="3734">SUBSTITUTE(SUBSTITUTE(SUBSTITUTE(SUBSTITUTE(SUBSTITUTE(LOWER(IF(LEFT(AI104,3)="Box","",TRIM(AI104))),"randomizer","")," ",""),"'","")," ",""),"-","")</f>
        <v>advance</v>
      </c>
      <c r="AJ105" t="str">
        <f t="shared" ref="AJ105" ca="1" si="3735">SUBSTITUTE(SUBSTITUTE(SUBSTITUTE(SUBSTITUTE(SUBSTITUTE(LOWER(IF(LEFT(AJ104,3)="Box","",TRIM(AJ104))),"randomizer","")," ",""),"'","")," ",""),"-","")</f>
        <v>donate</v>
      </c>
      <c r="AK105" t="str">
        <f t="shared" ref="AK105" ca="1" si="3736">SUBSTITUTE(SUBSTITUTE(SUBSTITUTE(SUBSTITUTE(SUBSTITUTE(LOWER(IF(LEFT(AK104,3)="Box","",TRIM(AK104))),"randomizer","")," ",""),"'","")," ",""),"-","")</f>
        <v>dominate</v>
      </c>
      <c r="AL105" t="str">
        <f t="shared" ref="AL105" ca="1" si="3737">SUBSTITUTE(SUBSTITUTE(SUBSTITUTE(SUBSTITUTE(SUBSTITUTE(LOWER(IF(LEFT(AL104,3)="Box","",TRIM(AL104))),"randomizer","")," ",""),"'","")," ",""),"-","")</f>
        <v>arena</v>
      </c>
      <c r="AM105" t="str">
        <f t="shared" ref="AM105" ca="1" si="3738">SUBSTITUTE(SUBSTITUTE(SUBSTITUTE(SUBSTITUTE(SUBSTITUTE(LOWER(IF(LEFT(AM104,3)="Box","",TRIM(AM104))),"randomizer","")," ",""),"'","")," ",""),"-","")</f>
        <v>tomb</v>
      </c>
      <c r="AN105" t="str">
        <f t="shared" ref="AN105" ca="1" si="3739">SUBSTITUTE(SUBSTITUTE(SUBSTITUTE(SUBSTITUTE(SUBSTITUTE(LOWER(IF(LEFT(AN104,3)="Box","",TRIM(AN104))),"randomizer","")," ",""),"'","")," ",""),"-","")</f>
        <v>famine</v>
      </c>
      <c r="AO105" t="str">
        <f t="shared" ref="AO105" ca="1" si="3740">SUBSTITUTE(SUBSTITUTE(SUBSTITUTE(SUBSTITUTE(SUBSTITUTE(LOWER(IF(LEFT(AO104,3)="Box","",TRIM(AO104))),"randomizer","")," ",""),"'","")," ",""),"-","")</f>
        <v>capitalism</v>
      </c>
      <c r="AP105" t="str">
        <f t="shared" ref="AP105" ca="1" si="3741">SUBSTITUTE(SUBSTITUTE(SUBSTITUTE(SUBSTITUTE(SUBSTITUTE(LOWER(IF(LEFT(AP104,3)="Box","",TRIM(AP104))),"randomizer","")," ",""),"'","")," ",""),"-","")</f>
        <v>fleet</v>
      </c>
      <c r="AQ105" t="str">
        <f t="shared" ref="AQ105" ca="1" si="3742">SUBSTITUTE(SUBSTITUTE(SUBSTITUTE(SUBSTITUTE(SUBSTITUTE(LOWER(IF(LEFT(AQ104,3)="Box","",TRIM(AQ104))),"randomizer","")," ",""),"'","")," ",""),"-","")</f>
        <v>piazza</v>
      </c>
      <c r="AR105" t="str">
        <f t="shared" ref="AR105" ca="1" si="3743">SUBSTITUTE(SUBSTITUTE(SUBSTITUTE(SUBSTITUTE(SUBSTITUTE(LOWER(IF(LEFT(AR104,3)="Box","",TRIM(AR104))),"randomizer","")," ",""),"'","")," ",""),"-","")</f>
        <v>barracks</v>
      </c>
      <c r="AS105" t="str">
        <f t="shared" ref="AS105" ca="1" si="3744">SUBSTITUTE(SUBSTITUTE(SUBSTITUTE(SUBSTITUTE(SUBSTITUTE(LOWER(IF(LEFT(AS104,3)="Box","",TRIM(AS104))),"randomizer","")," ",""),"'","")," ",""),"-","")</f>
        <v>desperation</v>
      </c>
      <c r="AT105" t="str">
        <f t="shared" ref="AT105" ca="1" si="3745">SUBSTITUTE(SUBSTITUTE(SUBSTITUTE(SUBSTITUTE(SUBSTITUTE(LOWER(IF(LEFT(AT104,3)="Box","",TRIM(AT104))),"randomizer","")," ",""),"'","")," ",""),"-","")</f>
        <v>gamble</v>
      </c>
      <c r="AU105" t="str">
        <f t="shared" ref="AU105" ca="1" si="3746">SUBSTITUTE(SUBSTITUTE(SUBSTITUTE(SUBSTITUTE(SUBSTITUTE(LOWER(IF(LEFT(AU104,3)="Box","",TRIM(AU104))),"randomizer","")," ",""),"'","")," ",""),"-","")</f>
        <v>pursue</v>
      </c>
      <c r="AV105" t="str">
        <f t="shared" ref="AV105" ca="1" si="3747">SUBSTITUTE(SUBSTITUTE(SUBSTITUTE(SUBSTITUTE(SUBSTITUTE(LOWER(IF(LEFT(AV104,3)="Box","",TRIM(AV104))),"randomizer","")," ",""),"'","")," ",""),"-","")</f>
        <v>enhance</v>
      </c>
      <c r="AW105" t="str">
        <f t="shared" ref="AW105" ca="1" si="3748">SUBSTITUTE(SUBSTITUTE(SUBSTITUTE(SUBSTITUTE(SUBSTITUTE(LOWER(IF(LEFT(AW104,3)="Box","",TRIM(AW104))),"randomizer","")," ",""),"'","")," ",""),"-","")</f>
        <v>commerce</v>
      </c>
      <c r="AX105" t="str">
        <f t="shared" ref="AX105" ca="1" si="3749">SUBSTITUTE(SUBSTITUTE(SUBSTITUTE(SUBSTITUTE(SUBSTITUTE(LOWER(IF(LEFT(AX104,3)="Box","",TRIM(AX104))),"randomizer","")," ",""),"'","")," ",""),"-","")</f>
        <v>architectsguild</v>
      </c>
      <c r="AY105" t="str">
        <f t="shared" ref="AY105" ca="1" si="3750">SUBSTITUTE(SUBSTITUTE(SUBSTITUTE(SUBSTITUTE(SUBSTITUTE(LOWER(IF(LEFT(AY104,3)="Box","",TRIM(AY104))),"randomizer","")," ",""),"'","")," ",""),"-","")</f>
        <v>craftersguild</v>
      </c>
      <c r="AZ105" t="str">
        <f t="shared" ref="AZ105" ca="1" si="3751">SUBSTITUTE(SUBSTITUTE(SUBSTITUTE(SUBSTITUTE(SUBSTITUTE(LOWER(IF(LEFT(AZ104,3)="Box","",TRIM(AZ104))),"randomizer","")," ",""),"'","")," ",""),"-","")</f>
        <v>desertguides</v>
      </c>
      <c r="BA105" t="str">
        <f t="shared" ref="BA105" ca="1" si="3752">SUBSTITUTE(SUBSTITUTE(SUBSTITUTE(SUBSTITUTE(SUBSTITUTE(LOWER(IF(LEFT(BA104,3)="Box","",TRIM(BA104))),"randomizer","")," ",""),"'","")," ",""),"-","")</f>
        <v>familyofinventors</v>
      </c>
      <c r="BB105" t="str">
        <f t="shared" ref="BB105" ca="1" si="3753">SUBSTITUTE(SUBSTITUTE(SUBSTITUTE(SUBSTITUTE(SUBSTITUTE(LOWER(IF(LEFT(BB104,3)="Box","",TRIM(BB104))),"randomizer","")," ",""),"'","")," ",""),"-","")</f>
        <v>leagueofbankers</v>
      </c>
      <c r="BC105" t="str">
        <f t="shared" ref="BC105" ca="1" si="3754">SUBSTITUTE(SUBSTITUTE(SUBSTITUTE(SUBSTITUTE(SUBSTITUTE(LOWER(IF(LEFT(BC104,3)="Box","",TRIM(BC104))),"randomizer","")," ",""),"'","")," ",""),"-","")</f>
        <v>peacefulcult</v>
      </c>
      <c r="BD105" t="str">
        <f t="shared" ref="BD105" ca="1" si="3755">SUBSTITUTE(SUBSTITUTE(SUBSTITUTE(SUBSTITUTE(SUBSTITUTE(LOWER(IF(LEFT(BD104,3)="Box","",TRIM(BD104))),"randomizer","")," ",""),"'","")," ",""),"-","")</f>
        <v/>
      </c>
      <c r="BE105" t="str">
        <f t="shared" ref="BE105" ca="1" si="3756">SUBSTITUTE(SUBSTITUTE(SUBSTITUTE(SUBSTITUTE(SUBSTITUTE(LOWER(IF(LEFT(BE104,3)="Box","",TRIM(BE104))),"randomizer","")," ",""),"'","")," ",""),"-","")</f>
        <v/>
      </c>
      <c r="BF105" t="str">
        <f t="shared" ref="BF105" ca="1" si="3757">SUBSTITUTE(SUBSTITUTE(SUBSTITUTE(SUBSTITUTE(SUBSTITUTE(LOWER(IF(LEFT(BF104,3)="Box","",TRIM(BF104))),"randomizer","")," ",""),"'","")," ",""),"-","")</f>
        <v/>
      </c>
      <c r="BG105" t="str">
        <f t="shared" ref="BG105" ca="1" si="3758">SUBSTITUTE(SUBSTITUTE(SUBSTITUTE(SUBSTITUTE(SUBSTITUTE(LOWER(IF(LEFT(BG104,3)="Box","",TRIM(BG104))),"randomizer","")," ",""),"'","")," ",""),"-","")</f>
        <v/>
      </c>
      <c r="BH105" t="str">
        <f t="shared" ref="BH105" ca="1" si="3759">SUBSTITUTE(SUBSTITUTE(SUBSTITUTE(SUBSTITUTE(SUBSTITUTE(LOWER(IF(LEFT(BH104,3)="Box","",TRIM(BH104))),"randomizer","")," ",""),"'","")," ",""),"-","")</f>
        <v/>
      </c>
      <c r="BI105" t="str">
        <f t="shared" ref="BI105" ca="1" si="3760">SUBSTITUTE(SUBSTITUTE(SUBSTITUTE(SUBSTITUTE(SUBSTITUTE(LOWER(IF(LEFT(BI104,3)="Box","",TRIM(BI104))),"randomizer","")," ",""),"'","")," ",""),"-","")</f>
        <v/>
      </c>
      <c r="BJ105" t="str">
        <f t="shared" ref="BJ105" ca="1" si="3761">SUBSTITUTE(SUBSTITUTE(SUBSTITUTE(SUBSTITUTE(SUBSTITUTE(LOWER(IF(LEFT(BJ104,3)="Box","",TRIM(BJ104))),"randomizer","")," ",""),"'","")," ",""),"-","")</f>
        <v/>
      </c>
      <c r="BK105" t="str">
        <f t="shared" ref="BK105" ca="1" si="3762">SUBSTITUTE(SUBSTITUTE(SUBSTITUTE(SUBSTITUTE(SUBSTITUTE(LOWER(IF(LEFT(BK104,3)="Box","",TRIM(BK104))),"randomizer","")," ",""),"'","")," ",""),"-","")</f>
        <v/>
      </c>
      <c r="BL105" t="str">
        <f t="shared" ref="BL105" ca="1" si="3763">SUBSTITUTE(SUBSTITUTE(SUBSTITUTE(SUBSTITUTE(SUBSTITUTE(LOWER(IF(LEFT(BL104,3)="Box","",TRIM(BL104))),"randomizer","")," ",""),"'","")," ",""),"-","")</f>
        <v/>
      </c>
      <c r="BM105" t="str">
        <f t="shared" ref="BM105" ca="1" si="3764">SUBSTITUTE(SUBSTITUTE(SUBSTITUTE(SUBSTITUTE(SUBSTITUTE(LOWER(IF(LEFT(BM104,3)="Box","",TRIM(BM104))),"randomizer","")," ",""),"'","")," ",""),"-","")</f>
        <v/>
      </c>
      <c r="BN105" t="str">
        <f t="shared" ref="BN105" ca="1" si="3765">SUBSTITUTE(SUBSTITUTE(SUBSTITUTE(SUBSTITUTE(SUBSTITUTE(LOWER(IF(LEFT(BN104,3)="Box","",TRIM(BN104))),"randomizer","")," ",""),"'","")," ",""),"-","")</f>
        <v/>
      </c>
      <c r="BO105" t="str">
        <f t="shared" ref="BO105" ca="1" si="3766">SUBSTITUTE(SUBSTITUTE(SUBSTITUTE(SUBSTITUTE(SUBSTITUTE(LOWER(IF(LEFT(BO104,3)="Box","",TRIM(BO104))),"randomizer","")," ",""),"'","")," ",""),"-","")</f>
        <v/>
      </c>
      <c r="BP105" t="str">
        <f t="shared" ref="BP105" ca="1" si="3767">SUBSTITUTE(SUBSTITUTE(SUBSTITUTE(SUBSTITUTE(SUBSTITUTE(LOWER(IF(LEFT(BP104,3)="Box","",TRIM(BP104))),"randomizer","")," ",""),"'","")," ",""),"-","")</f>
        <v/>
      </c>
      <c r="BQ105" t="str">
        <f t="shared" ref="BQ105" ca="1" si="3768">SUBSTITUTE(SUBSTITUTE(SUBSTITUTE(SUBSTITUTE(SUBSTITUTE(LOWER(IF(LEFT(BQ104,3)="Box","",TRIM(BQ104))),"randomizer","")," ",""),"'","")," ",""),"-","")</f>
        <v/>
      </c>
      <c r="BR105" t="str">
        <f t="shared" ref="BR105" ca="1" si="3769">SUBSTITUTE(SUBSTITUTE(SUBSTITUTE(SUBSTITUTE(SUBSTITUTE(LOWER(IF(LEFT(BR104,3)="Box","",TRIM(BR104))),"randomizer","")," ",""),"'","")," ",""),"-","")</f>
        <v/>
      </c>
      <c r="BS105" t="str">
        <f t="shared" ref="BS105" ca="1" si="3770">SUBSTITUTE(SUBSTITUTE(SUBSTITUTE(SUBSTITUTE(SUBSTITUTE(LOWER(IF(LEFT(BS104,3)="Box","",TRIM(BS104))),"randomizer","")," ",""),"'","")," ",""),"-","")</f>
        <v/>
      </c>
      <c r="BT105" t="str">
        <f t="shared" ref="BT105" ca="1" si="3771">SUBSTITUTE(SUBSTITUTE(SUBSTITUTE(SUBSTITUTE(SUBSTITUTE(LOWER(IF(LEFT(BT104,3)="Box","",TRIM(BT104))),"randomizer","")," ",""),"'","")," ",""),"-","")</f>
        <v/>
      </c>
      <c r="BU105" t="str">
        <f t="shared" ref="BU105" ca="1" si="3772">SUBSTITUTE(SUBSTITUTE(SUBSTITUTE(SUBSTITUTE(SUBSTITUTE(LOWER(IF(LEFT(BU104,3)="Box","",TRIM(BU104))),"randomizer","")," ",""),"'","")," ",""),"-","")</f>
        <v/>
      </c>
      <c r="BV105" t="str">
        <f t="shared" ref="BV105" ca="1" si="3773">SUBSTITUTE(SUBSTITUTE(SUBSTITUTE(SUBSTITUTE(SUBSTITUTE(LOWER(IF(LEFT(BV104,3)="Box","",TRIM(BV104))),"randomizer","")," ",""),"'","")," ",""),"-","")</f>
        <v/>
      </c>
      <c r="BW105" t="str">
        <f t="shared" ref="BW105" ca="1" si="3774">SUBSTITUTE(SUBSTITUTE(SUBSTITUTE(SUBSTITUTE(SUBSTITUTE(LOWER(IF(LEFT(BW104,3)="Box","",TRIM(BW104))),"randomizer","")," ",""),"'","")," ",""),"-","")</f>
        <v/>
      </c>
      <c r="BX105" t="str">
        <f t="shared" ref="BX105" ca="1" si="3775">SUBSTITUTE(SUBSTITUTE(SUBSTITUTE(SUBSTITUTE(SUBSTITUTE(LOWER(IF(LEFT(BX104,3)="Box","",TRIM(BX104))),"randomizer","")," ",""),"'","")," ",""),"-","")</f>
        <v/>
      </c>
      <c r="BY105" t="str">
        <f t="shared" ref="BY105" ca="1" si="3776">SUBSTITUTE(SUBSTITUTE(SUBSTITUTE(SUBSTITUTE(SUBSTITUTE(LOWER(IF(LEFT(BY104,3)="Box","",TRIM(BY104))),"randomizer","")," ",""),"'","")," ",""),"-","")</f>
        <v/>
      </c>
      <c r="BZ105" t="str">
        <f t="shared" ref="BZ105" ca="1" si="3777">SUBSTITUTE(SUBSTITUTE(SUBSTITUTE(SUBSTITUTE(SUBSTITUTE(LOWER(IF(LEFT(BZ104,3)="Box","",TRIM(BZ104))),"randomizer","")," ",""),"'","")," ",""),"-","")</f>
        <v/>
      </c>
    </row>
    <row r="106" spans="3:78" x14ac:dyDescent="0.25">
      <c r="C106">
        <f t="shared" si="2297"/>
        <v>1</v>
      </c>
      <c r="E106" t="str">
        <f ca="1">OFFSET($G$179,SUM(C$2:C106)-1,0)</f>
        <v>Matthew Tames</v>
      </c>
      <c r="F106" t="str">
        <f ca="1">IF(OFFSET($G$179,SUM($C$2:$C106)-1,COLUMNS($E106:F106)+1)=0,"",OFFSET($G$179,SUM($C$2:$C106)-1,COLUMNS($E106:F106)+1))</f>
        <v>Menagerie</v>
      </c>
      <c r="G106" t="str">
        <f ca="1">IF(OFFSET($G$179,SUM($C$2:$C106)-1,COLUMNS($E106:G106)+1)=0,"",OFFSET($G$179,SUM($C$2:$C106)-1,COLUMNS($E106:G106)+1))</f>
        <v/>
      </c>
      <c r="H106" t="str">
        <f ca="1">IF(OFFSET($G$179,SUM($C$2:$C106)-1,COLUMNS($E106:H106)+1)=0,"",OFFSET($G$179,SUM($C$2:$C106)-1,COLUMNS($E106:H106)+1))</f>
        <v/>
      </c>
      <c r="I106" t="str">
        <f ca="1">IF(OFFSET($G$179,SUM($C$2:$C106)-1,COLUMNS($E106:I106)+1)=0,"",OFFSET($G$179,SUM($C$2:$C106)-1,COLUMNS($E106:I106)+1))</f>
        <v/>
      </c>
      <c r="J106" t="str">
        <f ca="1">IF(OFFSET($G$179,SUM($C$2:$C106)-1,COLUMNS($E106:J106)+1)=0,"",OFFSET($G$179,SUM($C$2:$C106)-1,COLUMNS($E106:J106)+1))</f>
        <v/>
      </c>
      <c r="K106" t="str">
        <f ca="1">IF(OFFSET($G$179,SUM($C$2:$C106)-1,COLUMNS($E106:K106)+1)=0,"",OFFSET($G$179,SUM($C$2:$C106)-1,COLUMNS($E106:K106)+1))</f>
        <v/>
      </c>
      <c r="L106" t="str">
        <f ca="1">IF(OFFSET($G$179,SUM($C$2:$C106)-1,COLUMNS($E106:L106)+1)=0,"",OFFSET($G$179,SUM($C$2:$C106)-1,COLUMNS($E106:L106)+1))</f>
        <v/>
      </c>
      <c r="M106" t="str">
        <f ca="1">IF(OFFSET($G$179,SUM($C$2:$C106)-1,COLUMNS($E106:M106)+1)=0,"",OFFSET($G$179,SUM($C$2:$C106)-1,COLUMNS($E106:M106)+1))</f>
        <v/>
      </c>
      <c r="N106" t="str">
        <f ca="1">IF(OFFSET($G$179,SUM($C$2:$C106)-1,COLUMNS($E106:N106)+1)=0,"",OFFSET($G$179,SUM($C$2:$C106)-1,COLUMNS($E106:N106)+1))</f>
        <v/>
      </c>
      <c r="O106" t="str">
        <f ca="1">IF(OFFSET($G$179,SUM($C$2:$C106)-1,COLUMNS($E106:O106)+1)=0,"",OFFSET($G$179,SUM($C$2:$C106)-1,COLUMNS($E106:O106)+1))</f>
        <v/>
      </c>
      <c r="P106" t="str">
        <f ca="1">IF(OFFSET($G$179,SUM($C$2:$C106)-1,COLUMNS($E106:P106)+1)=0,"",OFFSET($G$179,SUM($C$2:$C106)-1,COLUMNS($E106:P106)+1))</f>
        <v/>
      </c>
      <c r="Q106" t="str">
        <f ca="1">IF(OFFSET($G$179,SUM($C$2:$C106)-1,COLUMNS($E106:Q106)+1)=0,"",OFFSET($G$179,SUM($C$2:$C106)-1,COLUMNS($E106:Q106)+1))</f>
        <v/>
      </c>
      <c r="R106" t="str">
        <f ca="1">IF(OFFSET($G$179,SUM($C$2:$C106)-1,COLUMNS($E106:R106)+1)=0,"",OFFSET($G$179,SUM($C$2:$C106)-1,COLUMNS($E106:R106)+1))</f>
        <v/>
      </c>
      <c r="S106" t="str">
        <f ca="1">IF(OFFSET($G$179,SUM($C$2:$C106)-1,COLUMNS($E106:S106)+1)=0,"",OFFSET($G$179,SUM($C$2:$C106)-1,COLUMNS($E106:S106)+1))</f>
        <v/>
      </c>
      <c r="T106" t="str">
        <f ca="1">IF(OFFSET($G$179,SUM($C$2:$C106)-1,COLUMNS($E106:T106)+1)=0,"",OFFSET($G$179,SUM($C$2:$C106)-1,COLUMNS($E106:T106)+1))</f>
        <v/>
      </c>
      <c r="U106" t="str">
        <f ca="1">IF(OFFSET($G$179,SUM($C$2:$C106)-1,COLUMNS($E106:U106)+1)=0,"",OFFSET($G$179,SUM($C$2:$C106)-1,COLUMNS($E106:U106)+1))</f>
        <v/>
      </c>
      <c r="V106" t="str">
        <f ca="1">IF(OFFSET($G$179,SUM($C$2:$C106)-1,COLUMNS($E106:V106)+1)=0,"",OFFSET($G$179,SUM($C$2:$C106)-1,COLUMNS($E106:V106)+1))</f>
        <v/>
      </c>
      <c r="W106" t="str">
        <f ca="1">IF(OFFSET($G$179,SUM($C$2:$C106)-1,COLUMNS($E106:W106)+1)=0,"",OFFSET($G$179,SUM($C$2:$C106)-1,COLUMNS($E106:W106)+1))</f>
        <v/>
      </c>
      <c r="X106" t="str">
        <f ca="1">IF(OFFSET($G$179,SUM($C$2:$C106)-1,COLUMNS($E106:X106)+1)=0,"",OFFSET($G$179,SUM($C$2:$C106)-1,COLUMNS($E106:X106)+1))</f>
        <v/>
      </c>
      <c r="Y106" t="str">
        <f ca="1">IF(OFFSET($G$179,SUM($C$2:$C106)-1,COLUMNS($E106:Y106)+1)=0,"",OFFSET($G$179,SUM($C$2:$C106)-1,COLUMNS($E106:Y106)+1))</f>
        <v/>
      </c>
      <c r="Z106" t="str">
        <f ca="1">IF(OFFSET($G$179,SUM($C$2:$C106)-1,COLUMNS($E106:Z106)+1)=0,"",OFFSET($G$179,SUM($C$2:$C106)-1,COLUMNS($E106:Z106)+1))</f>
        <v/>
      </c>
      <c r="AA106" t="str">
        <f ca="1">IF(OFFSET($G$179,SUM($C$2:$C106)-1,COLUMNS($E106:AA106)+1)=0,"",OFFSET($G$179,SUM($C$2:$C106)-1,COLUMNS($E106:AA106)+1))</f>
        <v/>
      </c>
      <c r="AB106" t="str">
        <f ca="1">IF(OFFSET($G$179,SUM($C$2:$C106)-1,COLUMNS($E106:AB106)+1)=0,"",OFFSET($G$179,SUM($C$2:$C106)-1,COLUMNS($E106:AB106)+1))</f>
        <v/>
      </c>
      <c r="AC106" t="str">
        <f ca="1">IF(OFFSET($G$179,SUM($C$2:$C106)-1,COLUMNS($E106:AC106)+1)=0,"",OFFSET($G$179,SUM($C$2:$C106)-1,COLUMNS($E106:AC106)+1))</f>
        <v/>
      </c>
      <c r="AD106" t="str">
        <f ca="1">IF(OFFSET($G$179,SUM($C$2:$C106)-1,COLUMNS($E106:AD106)+1)=0,"",OFFSET($G$179,SUM($C$2:$C106)-1,COLUMNS($E106:AD106)+1))</f>
        <v/>
      </c>
      <c r="AE106" t="str">
        <f ca="1">IF(OFFSET($G$179,SUM($C$2:$C106)-1,COLUMNS($E106:AE106)+1)=0,"",OFFSET($G$179,SUM($C$2:$C106)-1,COLUMNS($E106:AE106)+1))</f>
        <v/>
      </c>
      <c r="AF106" t="str">
        <f ca="1">IF(OFFSET($G$179,SUM($C$2:$C106)-1,COLUMNS($E106:AF106)+1)=0,"",OFFSET($G$179,SUM($C$2:$C106)-1,COLUMNS($E106:AF106)+1))</f>
        <v/>
      </c>
      <c r="AG106" t="str">
        <f ca="1">IF(OFFSET($G$179,SUM($C$2:$C106)-1,COLUMNS($E106:AG106)+1)=0,"",OFFSET($G$179,SUM($C$2:$C106)-1,COLUMNS($E106:AG106)+1))</f>
        <v/>
      </c>
      <c r="AH106" t="str">
        <f ca="1">IF(OFFSET($G$179,SUM($C$2:$C106)-1,COLUMNS($E106:AH106)+1)=0,"",OFFSET($G$179,SUM($C$2:$C106)-1,COLUMNS($E106:AH106)+1))</f>
        <v/>
      </c>
      <c r="AI106" t="str">
        <f ca="1">IF(OFFSET($G$179,SUM($C$2:$C106)-1,COLUMNS($E106:AI106)+1)=0,"",OFFSET($G$179,SUM($C$2:$C106)-1,COLUMNS($E106:AI106)+1))</f>
        <v/>
      </c>
      <c r="AJ106" t="str">
        <f ca="1">IF(OFFSET($G$179,SUM($C$2:$C106)-1,COLUMNS($E106:AJ106)+1)=0,"",OFFSET($G$179,SUM($C$2:$C106)-1,COLUMNS($E106:AJ106)+1))</f>
        <v/>
      </c>
      <c r="AK106" t="str">
        <f ca="1">IF(OFFSET($G$179,SUM($C$2:$C106)-1,COLUMNS($E106:AK106)+1)=0,"",OFFSET($G$179,SUM($C$2:$C106)-1,COLUMNS($E106:AK106)+1))</f>
        <v/>
      </c>
      <c r="AL106" t="str">
        <f ca="1">IF(OFFSET($G$179,SUM($C$2:$C106)-1,COLUMNS($E106:AL106)+1)=0,"",OFFSET($G$179,SUM($C$2:$C106)-1,COLUMNS($E106:AL106)+1))</f>
        <v/>
      </c>
      <c r="AM106" t="str">
        <f ca="1">IF(OFFSET($G$179,SUM($C$2:$C106)-1,COLUMNS($E106:AM106)+1)=0,"",OFFSET($G$179,SUM($C$2:$C106)-1,COLUMNS($E106:AM106)+1))</f>
        <v/>
      </c>
      <c r="AN106" t="str">
        <f ca="1">IF(OFFSET($G$179,SUM($C$2:$C106)-1,COLUMNS($E106:AN106)+1)=0,"",OFFSET($G$179,SUM($C$2:$C106)-1,COLUMNS($E106:AN106)+1))</f>
        <v/>
      </c>
      <c r="AO106" t="str">
        <f ca="1">IF(OFFSET($G$179,SUM($C$2:$C106)-1,COLUMNS($E106:AO106)+1)=0,"",OFFSET($G$179,SUM($C$2:$C106)-1,COLUMNS($E106:AO106)+1))</f>
        <v/>
      </c>
      <c r="AP106" t="str">
        <f ca="1">IF(OFFSET($G$179,SUM($C$2:$C106)-1,COLUMNS($E106:AP106)+1)=0,"",OFFSET($G$179,SUM($C$2:$C106)-1,COLUMNS($E106:AP106)+1))</f>
        <v/>
      </c>
      <c r="AQ106" t="str">
        <f ca="1">IF(OFFSET($G$179,SUM($C$2:$C106)-1,COLUMNS($E106:AQ106)+1)=0,"",OFFSET($G$179,SUM($C$2:$C106)-1,COLUMNS($E106:AQ106)+1))</f>
        <v/>
      </c>
      <c r="AR106" t="str">
        <f ca="1">IF(OFFSET($G$179,SUM($C$2:$C106)-1,COLUMNS($E106:AR106)+1)=0,"",OFFSET($G$179,SUM($C$2:$C106)-1,COLUMNS($E106:AR106)+1))</f>
        <v/>
      </c>
      <c r="AS106" t="str">
        <f ca="1">IF(OFFSET($G$179,SUM($C$2:$C106)-1,COLUMNS($E106:AS106)+1)=0,"",OFFSET($G$179,SUM($C$2:$C106)-1,COLUMNS($E106:AS106)+1))</f>
        <v/>
      </c>
      <c r="AT106" t="str">
        <f ca="1">IF(OFFSET($G$179,SUM($C$2:$C106)-1,COLUMNS($E106:AT106)+1)=0,"",OFFSET($G$179,SUM($C$2:$C106)-1,COLUMNS($E106:AT106)+1))</f>
        <v/>
      </c>
      <c r="AU106" t="str">
        <f ca="1">IF(OFFSET($G$179,SUM($C$2:$C106)-1,COLUMNS($E106:AU106)+1)=0,"",OFFSET($G$179,SUM($C$2:$C106)-1,COLUMNS($E106:AU106)+1))</f>
        <v/>
      </c>
      <c r="AV106" t="str">
        <f ca="1">IF(OFFSET($G$179,SUM($C$2:$C106)-1,COLUMNS($E106:AV106)+1)=0,"",OFFSET($G$179,SUM($C$2:$C106)-1,COLUMNS($E106:AV106)+1))</f>
        <v/>
      </c>
      <c r="AW106" t="str">
        <f ca="1">IF(OFFSET($G$179,SUM($C$2:$C106)-1,COLUMNS($E106:AW106)+1)=0,"",OFFSET($G$179,SUM($C$2:$C106)-1,COLUMNS($E106:AW106)+1))</f>
        <v/>
      </c>
      <c r="AX106" t="str">
        <f ca="1">IF(OFFSET($G$179,SUM($C$2:$C106)-1,COLUMNS($E106:AX106)+1)=0,"",OFFSET($G$179,SUM($C$2:$C106)-1,COLUMNS($E106:AX106)+1))</f>
        <v/>
      </c>
      <c r="AY106" t="str">
        <f ca="1">IF(OFFSET($G$179,SUM($C$2:$C106)-1,COLUMNS($E106:AY106)+1)=0,"",OFFSET($G$179,SUM($C$2:$C106)-1,COLUMNS($E106:AY106)+1))</f>
        <v/>
      </c>
      <c r="AZ106" t="str">
        <f ca="1">IF(OFFSET($G$179,SUM($C$2:$C106)-1,COLUMNS($E106:AZ106)+1)=0,"",OFFSET($G$179,SUM($C$2:$C106)-1,COLUMNS($E106:AZ106)+1))</f>
        <v/>
      </c>
      <c r="BA106" t="str">
        <f ca="1">IF(OFFSET($G$179,SUM($C$2:$C106)-1,COLUMNS($E106:BA106)+1)=0,"",OFFSET($G$179,SUM($C$2:$C106)-1,COLUMNS($E106:BA106)+1))</f>
        <v/>
      </c>
      <c r="BB106" t="str">
        <f ca="1">IF(OFFSET($G$179,SUM($C$2:$C106)-1,COLUMNS($E106:BB106)+1)=0,"",OFFSET($G$179,SUM($C$2:$C106)-1,COLUMNS($E106:BB106)+1))</f>
        <v/>
      </c>
      <c r="BC106" t="str">
        <f ca="1">IF(OFFSET($G$179,SUM($C$2:$C106)-1,COLUMNS($E106:BC106)+1)=0,"",OFFSET($G$179,SUM($C$2:$C106)-1,COLUMNS($E106:BC106)+1))</f>
        <v/>
      </c>
      <c r="BD106" t="str">
        <f ca="1">IF(OFFSET($G$179,SUM($C$2:$C106)-1,COLUMNS($E106:BD106)+1)=0,"",OFFSET($G$179,SUM($C$2:$C106)-1,COLUMNS($E106:BD106)+1))</f>
        <v/>
      </c>
      <c r="BE106" t="str">
        <f ca="1">IF(OFFSET($G$179,SUM($C$2:$C106)-1,COLUMNS($E106:BE106)+1)=0,"",OFFSET($G$179,SUM($C$2:$C106)-1,COLUMNS($E106:BE106)+1))</f>
        <v/>
      </c>
      <c r="BF106" t="str">
        <f ca="1">IF(OFFSET($G$179,SUM($C$2:$C106)-1,COLUMNS($E106:BF106)+1)=0,"",OFFSET($G$179,SUM($C$2:$C106)-1,COLUMNS($E106:BF106)+1))</f>
        <v/>
      </c>
      <c r="BG106" t="str">
        <f ca="1">IF(OFFSET($G$179,SUM($C$2:$C106)-1,COLUMNS($E106:BG106)+1)=0,"",OFFSET($G$179,SUM($C$2:$C106)-1,COLUMNS($E106:BG106)+1))</f>
        <v/>
      </c>
      <c r="BH106" t="str">
        <f ca="1">IF(OFFSET($G$179,SUM($C$2:$C106)-1,COLUMNS($E106:BH106)+1)=0,"",OFFSET($G$179,SUM($C$2:$C106)-1,COLUMNS($E106:BH106)+1))</f>
        <v/>
      </c>
      <c r="BI106" t="str">
        <f ca="1">IF(OFFSET($G$179,SUM($C$2:$C106)-1,COLUMNS($E106:BI106)+1)=0,"",OFFSET($G$179,SUM($C$2:$C106)-1,COLUMNS($E106:BI106)+1))</f>
        <v/>
      </c>
      <c r="BJ106" t="str">
        <f ca="1">IF(OFFSET($G$179,SUM($C$2:$C106)-1,COLUMNS($E106:BJ106)+1)=0,"",OFFSET($G$179,SUM($C$2:$C106)-1,COLUMNS($E106:BJ106)+1))</f>
        <v/>
      </c>
      <c r="BK106" t="str">
        <f ca="1">IF(OFFSET($G$179,SUM($C$2:$C106)-1,COLUMNS($E106:BK106)+1)=0,"",OFFSET($G$179,SUM($C$2:$C106)-1,COLUMNS($E106:BK106)+1))</f>
        <v/>
      </c>
      <c r="BL106" t="str">
        <f ca="1">IF(OFFSET($G$179,SUM($C$2:$C106)-1,COLUMNS($E106:BL106)+1)=0,"",OFFSET($G$179,SUM($C$2:$C106)-1,COLUMNS($E106:BL106)+1))</f>
        <v/>
      </c>
      <c r="BM106" t="str">
        <f ca="1">IF(OFFSET($G$179,SUM($C$2:$C106)-1,COLUMNS($E106:BM106)+1)=0,"",OFFSET($G$179,SUM($C$2:$C106)-1,COLUMNS($E106:BM106)+1))</f>
        <v/>
      </c>
      <c r="BN106" t="str">
        <f ca="1">IF(OFFSET($G$179,SUM($C$2:$C106)-1,COLUMNS($E106:BN106)+1)=0,"",OFFSET($G$179,SUM($C$2:$C106)-1,COLUMNS($E106:BN106)+1))</f>
        <v/>
      </c>
      <c r="BO106" t="str">
        <f ca="1">IF(OFFSET($G$179,SUM($C$2:$C106)-1,COLUMNS($E106:BO106)+1)=0,"",OFFSET($G$179,SUM($C$2:$C106)-1,COLUMNS($E106:BO106)+1))</f>
        <v/>
      </c>
      <c r="BP106" t="str">
        <f ca="1">IF(OFFSET($G$179,SUM($C$2:$C106)-1,COLUMNS($E106:BP106)+1)=0,"",OFFSET($G$179,SUM($C$2:$C106)-1,COLUMNS($E106:BP106)+1))</f>
        <v/>
      </c>
      <c r="BQ106" t="str">
        <f ca="1">IF(OFFSET($G$179,SUM($C$2:$C106)-1,COLUMNS($E106:BQ106)+1)=0,"",OFFSET($G$179,SUM($C$2:$C106)-1,COLUMNS($E106:BQ106)+1))</f>
        <v/>
      </c>
      <c r="BR106" t="str">
        <f ca="1">IF(OFFSET($G$179,SUM($C$2:$C106)-1,COLUMNS($E106:BR106)+1)=0,"",OFFSET($G$179,SUM($C$2:$C106)-1,COLUMNS($E106:BR106)+1))</f>
        <v/>
      </c>
      <c r="BS106" t="str">
        <f ca="1">IF(OFFSET($G$179,SUM($C$2:$C106)-1,COLUMNS($E106:BS106)+1)=0,"",OFFSET($G$179,SUM($C$2:$C106)-1,COLUMNS($E106:BS106)+1))</f>
        <v/>
      </c>
      <c r="BT106" t="str">
        <f ca="1">IF(OFFSET($G$179,SUM($C$2:$C106)-1,COLUMNS($E106:BT106)+1)=0,"",OFFSET($G$179,SUM($C$2:$C106)-1,COLUMNS($E106:BT106)+1))</f>
        <v/>
      </c>
      <c r="BU106" t="str">
        <f ca="1">IF(OFFSET($G$179,SUM($C$2:$C106)-1,COLUMNS($E106:BU106)+1)=0,"",OFFSET($G$179,SUM($C$2:$C106)-1,COLUMNS($E106:BU106)+1))</f>
        <v/>
      </c>
      <c r="BV106" t="str">
        <f ca="1">IF(OFFSET($G$179,SUM($C$2:$C106)-1,COLUMNS($E106:BV106)+1)=0,"",OFFSET($G$179,SUM($C$2:$C106)-1,COLUMNS($E106:BV106)+1))</f>
        <v/>
      </c>
      <c r="BW106" t="str">
        <f ca="1">IF(OFFSET($G$179,SUM($C$2:$C106)-1,COLUMNS($E106:BW106)+1)=0,"",OFFSET($G$179,SUM($C$2:$C106)-1,COLUMNS($E106:BW106)+1))</f>
        <v/>
      </c>
      <c r="BX106" t="str">
        <f ca="1">IF(OFFSET($G$179,SUM($C$2:$C106)-1,COLUMNS($E106:BX106)+1)=0,"",OFFSET($G$179,SUM($C$2:$C106)-1,COLUMNS($E106:BX106)+1))</f>
        <v/>
      </c>
      <c r="BY106" t="str">
        <f ca="1">IF(OFFSET($G$179,SUM($C$2:$C106)-1,COLUMNS($E106:BY106)+1)=0,"",OFFSET($G$179,SUM($C$2:$C106)-1,COLUMNS($E106:BY106)+1))</f>
        <v/>
      </c>
      <c r="BZ106" t="str">
        <f ca="1">IF(OFFSET($G$179,SUM($C$2:$C106)-1,COLUMNS($E106:BZ106)+1)=0,"",OFFSET($G$179,SUM($C$2:$C106)-1,COLUMNS($E106:BZ106)+1))</f>
        <v/>
      </c>
    </row>
    <row r="107" spans="3:78" x14ac:dyDescent="0.25">
      <c r="C107">
        <f t="shared" si="0"/>
        <v>0</v>
      </c>
      <c r="E107" t="str">
        <f t="shared" ref="E107" ca="1" si="3778">E106</f>
        <v>Matthew Tames</v>
      </c>
      <c r="F107" t="str">
        <f t="shared" ref="F107" ca="1" si="3779">SUBSTITUTE(SUBSTITUTE(SUBSTITUTE(SUBSTITUTE(SUBSTITUTE(LOWER(IF(LEFT(F106,3)="Box","",TRIM(F106))),"randomizer","")," ",""),"'","")," ",""),"-","")</f>
        <v>menagerie</v>
      </c>
      <c r="G107" t="str">
        <f t="shared" ref="G107" ca="1" si="3780">SUBSTITUTE(SUBSTITUTE(SUBSTITUTE(SUBSTITUTE(SUBSTITUTE(LOWER(IF(LEFT(G106,3)="Box","",TRIM(G106))),"randomizer","")," ",""),"'","")," ",""),"-","")</f>
        <v/>
      </c>
      <c r="H107" t="str">
        <f t="shared" ref="H107" ca="1" si="3781">SUBSTITUTE(SUBSTITUTE(SUBSTITUTE(SUBSTITUTE(SUBSTITUTE(LOWER(IF(LEFT(H106,3)="Box","",TRIM(H106))),"randomizer","")," ",""),"'","")," ",""),"-","")</f>
        <v/>
      </c>
      <c r="I107" t="str">
        <f t="shared" ref="I107" ca="1" si="3782">SUBSTITUTE(SUBSTITUTE(SUBSTITUTE(SUBSTITUTE(SUBSTITUTE(LOWER(IF(LEFT(I106,3)="Box","",TRIM(I106))),"randomizer","")," ",""),"'","")," ",""),"-","")</f>
        <v/>
      </c>
      <c r="J107" t="str">
        <f t="shared" ref="J107" ca="1" si="3783">SUBSTITUTE(SUBSTITUTE(SUBSTITUTE(SUBSTITUTE(SUBSTITUTE(LOWER(IF(LEFT(J106,3)="Box","",TRIM(J106))),"randomizer","")," ",""),"'","")," ",""),"-","")</f>
        <v/>
      </c>
      <c r="K107" t="str">
        <f t="shared" ref="K107" ca="1" si="3784">SUBSTITUTE(SUBSTITUTE(SUBSTITUTE(SUBSTITUTE(SUBSTITUTE(LOWER(IF(LEFT(K106,3)="Box","",TRIM(K106))),"randomizer","")," ",""),"'","")," ",""),"-","")</f>
        <v/>
      </c>
      <c r="L107" t="str">
        <f t="shared" ref="L107" ca="1" si="3785">SUBSTITUTE(SUBSTITUTE(SUBSTITUTE(SUBSTITUTE(SUBSTITUTE(LOWER(IF(LEFT(L106,3)="Box","",TRIM(L106))),"randomizer","")," ",""),"'","")," ",""),"-","")</f>
        <v/>
      </c>
      <c r="M107" t="str">
        <f t="shared" ref="M107" ca="1" si="3786">SUBSTITUTE(SUBSTITUTE(SUBSTITUTE(SUBSTITUTE(SUBSTITUTE(LOWER(IF(LEFT(M106,3)="Box","",TRIM(M106))),"randomizer","")," ",""),"'","")," ",""),"-","")</f>
        <v/>
      </c>
      <c r="N107" t="str">
        <f t="shared" ref="N107" ca="1" si="3787">SUBSTITUTE(SUBSTITUTE(SUBSTITUTE(SUBSTITUTE(SUBSTITUTE(LOWER(IF(LEFT(N106,3)="Box","",TRIM(N106))),"randomizer","")," ",""),"'","")," ",""),"-","")</f>
        <v/>
      </c>
      <c r="O107" t="str">
        <f t="shared" ref="O107" ca="1" si="3788">SUBSTITUTE(SUBSTITUTE(SUBSTITUTE(SUBSTITUTE(SUBSTITUTE(LOWER(IF(LEFT(O106,3)="Box","",TRIM(O106))),"randomizer","")," ",""),"'","")," ",""),"-","")</f>
        <v/>
      </c>
      <c r="P107" t="str">
        <f t="shared" ref="P107" ca="1" si="3789">SUBSTITUTE(SUBSTITUTE(SUBSTITUTE(SUBSTITUTE(SUBSTITUTE(LOWER(IF(LEFT(P106,3)="Box","",TRIM(P106))),"randomizer","")," ",""),"'","")," ",""),"-","")</f>
        <v/>
      </c>
      <c r="Q107" t="str">
        <f t="shared" ref="Q107" ca="1" si="3790">SUBSTITUTE(SUBSTITUTE(SUBSTITUTE(SUBSTITUTE(SUBSTITUTE(LOWER(IF(LEFT(Q106,3)="Box","",TRIM(Q106))),"randomizer","")," ",""),"'","")," ",""),"-","")</f>
        <v/>
      </c>
      <c r="R107" t="str">
        <f t="shared" ref="R107" ca="1" si="3791">SUBSTITUTE(SUBSTITUTE(SUBSTITUTE(SUBSTITUTE(SUBSTITUTE(LOWER(IF(LEFT(R106,3)="Box","",TRIM(R106))),"randomizer","")," ",""),"'","")," ",""),"-","")</f>
        <v/>
      </c>
      <c r="S107" t="str">
        <f t="shared" ref="S107" ca="1" si="3792">SUBSTITUTE(SUBSTITUTE(SUBSTITUTE(SUBSTITUTE(SUBSTITUTE(LOWER(IF(LEFT(S106,3)="Box","",TRIM(S106))),"randomizer","")," ",""),"'","")," ",""),"-","")</f>
        <v/>
      </c>
      <c r="T107" t="str">
        <f t="shared" ref="T107" ca="1" si="3793">SUBSTITUTE(SUBSTITUTE(SUBSTITUTE(SUBSTITUTE(SUBSTITUTE(LOWER(IF(LEFT(T106,3)="Box","",TRIM(T106))),"randomizer","")," ",""),"'","")," ",""),"-","")</f>
        <v/>
      </c>
      <c r="U107" t="str">
        <f t="shared" ref="U107" ca="1" si="3794">SUBSTITUTE(SUBSTITUTE(SUBSTITUTE(SUBSTITUTE(SUBSTITUTE(LOWER(IF(LEFT(U106,3)="Box","",TRIM(U106))),"randomizer","")," ",""),"'","")," ",""),"-","")</f>
        <v/>
      </c>
      <c r="V107" t="str">
        <f t="shared" ref="V107" ca="1" si="3795">SUBSTITUTE(SUBSTITUTE(SUBSTITUTE(SUBSTITUTE(SUBSTITUTE(LOWER(IF(LEFT(V106,3)="Box","",TRIM(V106))),"randomizer","")," ",""),"'","")," ",""),"-","")</f>
        <v/>
      </c>
      <c r="W107" t="str">
        <f t="shared" ref="W107" ca="1" si="3796">SUBSTITUTE(SUBSTITUTE(SUBSTITUTE(SUBSTITUTE(SUBSTITUTE(LOWER(IF(LEFT(W106,3)="Box","",TRIM(W106))),"randomizer","")," ",""),"'","")," ",""),"-","")</f>
        <v/>
      </c>
      <c r="X107" t="str">
        <f t="shared" ref="X107" ca="1" si="3797">SUBSTITUTE(SUBSTITUTE(SUBSTITUTE(SUBSTITUTE(SUBSTITUTE(LOWER(IF(LEFT(X106,3)="Box","",TRIM(X106))),"randomizer","")," ",""),"'","")," ",""),"-","")</f>
        <v/>
      </c>
      <c r="Y107" t="str">
        <f t="shared" ref="Y107" ca="1" si="3798">SUBSTITUTE(SUBSTITUTE(SUBSTITUTE(SUBSTITUTE(SUBSTITUTE(LOWER(IF(LEFT(Y106,3)="Box","",TRIM(Y106))),"randomizer","")," ",""),"'","")," ",""),"-","")</f>
        <v/>
      </c>
      <c r="Z107" t="str">
        <f t="shared" ref="Z107" ca="1" si="3799">SUBSTITUTE(SUBSTITUTE(SUBSTITUTE(SUBSTITUTE(SUBSTITUTE(LOWER(IF(LEFT(Z106,3)="Box","",TRIM(Z106))),"randomizer","")," ",""),"'","")," ",""),"-","")</f>
        <v/>
      </c>
      <c r="AA107" t="str">
        <f t="shared" ref="AA107" ca="1" si="3800">SUBSTITUTE(SUBSTITUTE(SUBSTITUTE(SUBSTITUTE(SUBSTITUTE(LOWER(IF(LEFT(AA106,3)="Box","",TRIM(AA106))),"randomizer","")," ",""),"'","")," ",""),"-","")</f>
        <v/>
      </c>
      <c r="AB107" t="str">
        <f t="shared" ref="AB107" ca="1" si="3801">SUBSTITUTE(SUBSTITUTE(SUBSTITUTE(SUBSTITUTE(SUBSTITUTE(LOWER(IF(LEFT(AB106,3)="Box","",TRIM(AB106))),"randomizer","")," ",""),"'","")," ",""),"-","")</f>
        <v/>
      </c>
      <c r="AC107" t="str">
        <f t="shared" ref="AC107" ca="1" si="3802">SUBSTITUTE(SUBSTITUTE(SUBSTITUTE(SUBSTITUTE(SUBSTITUTE(LOWER(IF(LEFT(AC106,3)="Box","",TRIM(AC106))),"randomizer","")," ",""),"'","")," ",""),"-","")</f>
        <v/>
      </c>
      <c r="AD107" t="str">
        <f t="shared" ref="AD107" ca="1" si="3803">SUBSTITUTE(SUBSTITUTE(SUBSTITUTE(SUBSTITUTE(SUBSTITUTE(LOWER(IF(LEFT(AD106,3)="Box","",TRIM(AD106))),"randomizer","")," ",""),"'","")," ",""),"-","")</f>
        <v/>
      </c>
      <c r="AE107" t="str">
        <f t="shared" ref="AE107" ca="1" si="3804">SUBSTITUTE(SUBSTITUTE(SUBSTITUTE(SUBSTITUTE(SUBSTITUTE(LOWER(IF(LEFT(AE106,3)="Box","",TRIM(AE106))),"randomizer","")," ",""),"'","")," ",""),"-","")</f>
        <v/>
      </c>
      <c r="AF107" t="str">
        <f t="shared" ref="AF107" ca="1" si="3805">SUBSTITUTE(SUBSTITUTE(SUBSTITUTE(SUBSTITUTE(SUBSTITUTE(LOWER(IF(LEFT(AF106,3)="Box","",TRIM(AF106))),"randomizer","")," ",""),"'","")," ",""),"-","")</f>
        <v/>
      </c>
      <c r="AG107" t="str">
        <f t="shared" ref="AG107" ca="1" si="3806">SUBSTITUTE(SUBSTITUTE(SUBSTITUTE(SUBSTITUTE(SUBSTITUTE(LOWER(IF(LEFT(AG106,3)="Box","",TRIM(AG106))),"randomizer","")," ",""),"'","")," ",""),"-","")</f>
        <v/>
      </c>
      <c r="AH107" t="str">
        <f t="shared" ref="AH107" ca="1" si="3807">SUBSTITUTE(SUBSTITUTE(SUBSTITUTE(SUBSTITUTE(SUBSTITUTE(LOWER(IF(LEFT(AH106,3)="Box","",TRIM(AH106))),"randomizer","")," ",""),"'","")," ",""),"-","")</f>
        <v/>
      </c>
      <c r="AI107" t="str">
        <f t="shared" ref="AI107" ca="1" si="3808">SUBSTITUTE(SUBSTITUTE(SUBSTITUTE(SUBSTITUTE(SUBSTITUTE(LOWER(IF(LEFT(AI106,3)="Box","",TRIM(AI106))),"randomizer","")," ",""),"'","")," ",""),"-","")</f>
        <v/>
      </c>
      <c r="AJ107" t="str">
        <f t="shared" ref="AJ107" ca="1" si="3809">SUBSTITUTE(SUBSTITUTE(SUBSTITUTE(SUBSTITUTE(SUBSTITUTE(LOWER(IF(LEFT(AJ106,3)="Box","",TRIM(AJ106))),"randomizer","")," ",""),"'","")," ",""),"-","")</f>
        <v/>
      </c>
      <c r="AK107" t="str">
        <f t="shared" ref="AK107" ca="1" si="3810">SUBSTITUTE(SUBSTITUTE(SUBSTITUTE(SUBSTITUTE(SUBSTITUTE(LOWER(IF(LEFT(AK106,3)="Box","",TRIM(AK106))),"randomizer","")," ",""),"'","")," ",""),"-","")</f>
        <v/>
      </c>
      <c r="AL107" t="str">
        <f t="shared" ref="AL107" ca="1" si="3811">SUBSTITUTE(SUBSTITUTE(SUBSTITUTE(SUBSTITUTE(SUBSTITUTE(LOWER(IF(LEFT(AL106,3)="Box","",TRIM(AL106))),"randomizer","")," ",""),"'","")," ",""),"-","")</f>
        <v/>
      </c>
      <c r="AM107" t="str">
        <f t="shared" ref="AM107" ca="1" si="3812">SUBSTITUTE(SUBSTITUTE(SUBSTITUTE(SUBSTITUTE(SUBSTITUTE(LOWER(IF(LEFT(AM106,3)="Box","",TRIM(AM106))),"randomizer","")," ",""),"'","")," ",""),"-","")</f>
        <v/>
      </c>
      <c r="AN107" t="str">
        <f t="shared" ref="AN107" ca="1" si="3813">SUBSTITUTE(SUBSTITUTE(SUBSTITUTE(SUBSTITUTE(SUBSTITUTE(LOWER(IF(LEFT(AN106,3)="Box","",TRIM(AN106))),"randomizer","")," ",""),"'","")," ",""),"-","")</f>
        <v/>
      </c>
      <c r="AO107" t="str">
        <f t="shared" ref="AO107" ca="1" si="3814">SUBSTITUTE(SUBSTITUTE(SUBSTITUTE(SUBSTITUTE(SUBSTITUTE(LOWER(IF(LEFT(AO106,3)="Box","",TRIM(AO106))),"randomizer","")," ",""),"'","")," ",""),"-","")</f>
        <v/>
      </c>
      <c r="AP107" t="str">
        <f t="shared" ref="AP107" ca="1" si="3815">SUBSTITUTE(SUBSTITUTE(SUBSTITUTE(SUBSTITUTE(SUBSTITUTE(LOWER(IF(LEFT(AP106,3)="Box","",TRIM(AP106))),"randomizer","")," ",""),"'","")," ",""),"-","")</f>
        <v/>
      </c>
      <c r="AQ107" t="str">
        <f t="shared" ref="AQ107" ca="1" si="3816">SUBSTITUTE(SUBSTITUTE(SUBSTITUTE(SUBSTITUTE(SUBSTITUTE(LOWER(IF(LEFT(AQ106,3)="Box","",TRIM(AQ106))),"randomizer","")," ",""),"'","")," ",""),"-","")</f>
        <v/>
      </c>
      <c r="AR107" t="str">
        <f t="shared" ref="AR107" ca="1" si="3817">SUBSTITUTE(SUBSTITUTE(SUBSTITUTE(SUBSTITUTE(SUBSTITUTE(LOWER(IF(LEFT(AR106,3)="Box","",TRIM(AR106))),"randomizer","")," ",""),"'","")," ",""),"-","")</f>
        <v/>
      </c>
      <c r="AS107" t="str">
        <f t="shared" ref="AS107" ca="1" si="3818">SUBSTITUTE(SUBSTITUTE(SUBSTITUTE(SUBSTITUTE(SUBSTITUTE(LOWER(IF(LEFT(AS106,3)="Box","",TRIM(AS106))),"randomizer","")," ",""),"'","")," ",""),"-","")</f>
        <v/>
      </c>
      <c r="AT107" t="str">
        <f t="shared" ref="AT107" ca="1" si="3819">SUBSTITUTE(SUBSTITUTE(SUBSTITUTE(SUBSTITUTE(SUBSTITUTE(LOWER(IF(LEFT(AT106,3)="Box","",TRIM(AT106))),"randomizer","")," ",""),"'","")," ",""),"-","")</f>
        <v/>
      </c>
      <c r="AU107" t="str">
        <f t="shared" ref="AU107" ca="1" si="3820">SUBSTITUTE(SUBSTITUTE(SUBSTITUTE(SUBSTITUTE(SUBSTITUTE(LOWER(IF(LEFT(AU106,3)="Box","",TRIM(AU106))),"randomizer","")," ",""),"'","")," ",""),"-","")</f>
        <v/>
      </c>
      <c r="AV107" t="str">
        <f t="shared" ref="AV107" ca="1" si="3821">SUBSTITUTE(SUBSTITUTE(SUBSTITUTE(SUBSTITUTE(SUBSTITUTE(LOWER(IF(LEFT(AV106,3)="Box","",TRIM(AV106))),"randomizer","")," ",""),"'","")," ",""),"-","")</f>
        <v/>
      </c>
      <c r="AW107" t="str">
        <f t="shared" ref="AW107" ca="1" si="3822">SUBSTITUTE(SUBSTITUTE(SUBSTITUTE(SUBSTITUTE(SUBSTITUTE(LOWER(IF(LEFT(AW106,3)="Box","",TRIM(AW106))),"randomizer","")," ",""),"'","")," ",""),"-","")</f>
        <v/>
      </c>
      <c r="AX107" t="str">
        <f t="shared" ref="AX107" ca="1" si="3823">SUBSTITUTE(SUBSTITUTE(SUBSTITUTE(SUBSTITUTE(SUBSTITUTE(LOWER(IF(LEFT(AX106,3)="Box","",TRIM(AX106))),"randomizer","")," ",""),"'","")," ",""),"-","")</f>
        <v/>
      </c>
      <c r="AY107" t="str">
        <f t="shared" ref="AY107" ca="1" si="3824">SUBSTITUTE(SUBSTITUTE(SUBSTITUTE(SUBSTITUTE(SUBSTITUTE(LOWER(IF(LEFT(AY106,3)="Box","",TRIM(AY106))),"randomizer","")," ",""),"'","")," ",""),"-","")</f>
        <v/>
      </c>
      <c r="AZ107" t="str">
        <f t="shared" ref="AZ107" ca="1" si="3825">SUBSTITUTE(SUBSTITUTE(SUBSTITUTE(SUBSTITUTE(SUBSTITUTE(LOWER(IF(LEFT(AZ106,3)="Box","",TRIM(AZ106))),"randomizer","")," ",""),"'","")," ",""),"-","")</f>
        <v/>
      </c>
      <c r="BA107" t="str">
        <f t="shared" ref="BA107" ca="1" si="3826">SUBSTITUTE(SUBSTITUTE(SUBSTITUTE(SUBSTITUTE(SUBSTITUTE(LOWER(IF(LEFT(BA106,3)="Box","",TRIM(BA106))),"randomizer","")," ",""),"'","")," ",""),"-","")</f>
        <v/>
      </c>
      <c r="BB107" t="str">
        <f t="shared" ref="BB107" ca="1" si="3827">SUBSTITUTE(SUBSTITUTE(SUBSTITUTE(SUBSTITUTE(SUBSTITUTE(LOWER(IF(LEFT(BB106,3)="Box","",TRIM(BB106))),"randomizer","")," ",""),"'","")," ",""),"-","")</f>
        <v/>
      </c>
      <c r="BC107" t="str">
        <f t="shared" ref="BC107" ca="1" si="3828">SUBSTITUTE(SUBSTITUTE(SUBSTITUTE(SUBSTITUTE(SUBSTITUTE(LOWER(IF(LEFT(BC106,3)="Box","",TRIM(BC106))),"randomizer","")," ",""),"'","")," ",""),"-","")</f>
        <v/>
      </c>
      <c r="BD107" t="str">
        <f t="shared" ref="BD107" ca="1" si="3829">SUBSTITUTE(SUBSTITUTE(SUBSTITUTE(SUBSTITUTE(SUBSTITUTE(LOWER(IF(LEFT(BD106,3)="Box","",TRIM(BD106))),"randomizer","")," ",""),"'","")," ",""),"-","")</f>
        <v/>
      </c>
      <c r="BE107" t="str">
        <f t="shared" ref="BE107" ca="1" si="3830">SUBSTITUTE(SUBSTITUTE(SUBSTITUTE(SUBSTITUTE(SUBSTITUTE(LOWER(IF(LEFT(BE106,3)="Box","",TRIM(BE106))),"randomizer","")," ",""),"'","")," ",""),"-","")</f>
        <v/>
      </c>
      <c r="BF107" t="str">
        <f t="shared" ref="BF107" ca="1" si="3831">SUBSTITUTE(SUBSTITUTE(SUBSTITUTE(SUBSTITUTE(SUBSTITUTE(LOWER(IF(LEFT(BF106,3)="Box","",TRIM(BF106))),"randomizer","")," ",""),"'","")," ",""),"-","")</f>
        <v/>
      </c>
      <c r="BG107" t="str">
        <f t="shared" ref="BG107" ca="1" si="3832">SUBSTITUTE(SUBSTITUTE(SUBSTITUTE(SUBSTITUTE(SUBSTITUTE(LOWER(IF(LEFT(BG106,3)="Box","",TRIM(BG106))),"randomizer","")," ",""),"'","")," ",""),"-","")</f>
        <v/>
      </c>
      <c r="BH107" t="str">
        <f t="shared" ref="BH107" ca="1" si="3833">SUBSTITUTE(SUBSTITUTE(SUBSTITUTE(SUBSTITUTE(SUBSTITUTE(LOWER(IF(LEFT(BH106,3)="Box","",TRIM(BH106))),"randomizer","")," ",""),"'","")," ",""),"-","")</f>
        <v/>
      </c>
      <c r="BI107" t="str">
        <f t="shared" ref="BI107" ca="1" si="3834">SUBSTITUTE(SUBSTITUTE(SUBSTITUTE(SUBSTITUTE(SUBSTITUTE(LOWER(IF(LEFT(BI106,3)="Box","",TRIM(BI106))),"randomizer","")," ",""),"'","")," ",""),"-","")</f>
        <v/>
      </c>
      <c r="BJ107" t="str">
        <f t="shared" ref="BJ107" ca="1" si="3835">SUBSTITUTE(SUBSTITUTE(SUBSTITUTE(SUBSTITUTE(SUBSTITUTE(LOWER(IF(LEFT(BJ106,3)="Box","",TRIM(BJ106))),"randomizer","")," ",""),"'","")," ",""),"-","")</f>
        <v/>
      </c>
      <c r="BK107" t="str">
        <f t="shared" ref="BK107" ca="1" si="3836">SUBSTITUTE(SUBSTITUTE(SUBSTITUTE(SUBSTITUTE(SUBSTITUTE(LOWER(IF(LEFT(BK106,3)="Box","",TRIM(BK106))),"randomizer","")," ",""),"'","")," ",""),"-","")</f>
        <v/>
      </c>
      <c r="BL107" t="str">
        <f t="shared" ref="BL107" ca="1" si="3837">SUBSTITUTE(SUBSTITUTE(SUBSTITUTE(SUBSTITUTE(SUBSTITUTE(LOWER(IF(LEFT(BL106,3)="Box","",TRIM(BL106))),"randomizer","")," ",""),"'","")," ",""),"-","")</f>
        <v/>
      </c>
      <c r="BM107" t="str">
        <f t="shared" ref="BM107" ca="1" si="3838">SUBSTITUTE(SUBSTITUTE(SUBSTITUTE(SUBSTITUTE(SUBSTITUTE(LOWER(IF(LEFT(BM106,3)="Box","",TRIM(BM106))),"randomizer","")," ",""),"'","")," ",""),"-","")</f>
        <v/>
      </c>
      <c r="BN107" t="str">
        <f t="shared" ref="BN107" ca="1" si="3839">SUBSTITUTE(SUBSTITUTE(SUBSTITUTE(SUBSTITUTE(SUBSTITUTE(LOWER(IF(LEFT(BN106,3)="Box","",TRIM(BN106))),"randomizer","")," ",""),"'","")," ",""),"-","")</f>
        <v/>
      </c>
      <c r="BO107" t="str">
        <f t="shared" ref="BO107" ca="1" si="3840">SUBSTITUTE(SUBSTITUTE(SUBSTITUTE(SUBSTITUTE(SUBSTITUTE(LOWER(IF(LEFT(BO106,3)="Box","",TRIM(BO106))),"randomizer","")," ",""),"'","")," ",""),"-","")</f>
        <v/>
      </c>
      <c r="BP107" t="str">
        <f t="shared" ref="BP107" ca="1" si="3841">SUBSTITUTE(SUBSTITUTE(SUBSTITUTE(SUBSTITUTE(SUBSTITUTE(LOWER(IF(LEFT(BP106,3)="Box","",TRIM(BP106))),"randomizer","")," ",""),"'","")," ",""),"-","")</f>
        <v/>
      </c>
      <c r="BQ107" t="str">
        <f t="shared" ref="BQ107" ca="1" si="3842">SUBSTITUTE(SUBSTITUTE(SUBSTITUTE(SUBSTITUTE(SUBSTITUTE(LOWER(IF(LEFT(BQ106,3)="Box","",TRIM(BQ106))),"randomizer","")," ",""),"'","")," ",""),"-","")</f>
        <v/>
      </c>
      <c r="BR107" t="str">
        <f t="shared" ref="BR107" ca="1" si="3843">SUBSTITUTE(SUBSTITUTE(SUBSTITUTE(SUBSTITUTE(SUBSTITUTE(LOWER(IF(LEFT(BR106,3)="Box","",TRIM(BR106))),"randomizer","")," ",""),"'","")," ",""),"-","")</f>
        <v/>
      </c>
      <c r="BS107" t="str">
        <f t="shared" ref="BS107" ca="1" si="3844">SUBSTITUTE(SUBSTITUTE(SUBSTITUTE(SUBSTITUTE(SUBSTITUTE(LOWER(IF(LEFT(BS106,3)="Box","",TRIM(BS106))),"randomizer","")," ",""),"'","")," ",""),"-","")</f>
        <v/>
      </c>
      <c r="BT107" t="str">
        <f t="shared" ref="BT107" ca="1" si="3845">SUBSTITUTE(SUBSTITUTE(SUBSTITUTE(SUBSTITUTE(SUBSTITUTE(LOWER(IF(LEFT(BT106,3)="Box","",TRIM(BT106))),"randomizer","")," ",""),"'","")," ",""),"-","")</f>
        <v/>
      </c>
      <c r="BU107" t="str">
        <f t="shared" ref="BU107" ca="1" si="3846">SUBSTITUTE(SUBSTITUTE(SUBSTITUTE(SUBSTITUTE(SUBSTITUTE(LOWER(IF(LEFT(BU106,3)="Box","",TRIM(BU106))),"randomizer","")," ",""),"'","")," ",""),"-","")</f>
        <v/>
      </c>
      <c r="BV107" t="str">
        <f t="shared" ref="BV107" ca="1" si="3847">SUBSTITUTE(SUBSTITUTE(SUBSTITUTE(SUBSTITUTE(SUBSTITUTE(LOWER(IF(LEFT(BV106,3)="Box","",TRIM(BV106))),"randomizer","")," ",""),"'","")," ",""),"-","")</f>
        <v/>
      </c>
      <c r="BW107" t="str">
        <f t="shared" ref="BW107" ca="1" si="3848">SUBSTITUTE(SUBSTITUTE(SUBSTITUTE(SUBSTITUTE(SUBSTITUTE(LOWER(IF(LEFT(BW106,3)="Box","",TRIM(BW106))),"randomizer","")," ",""),"'","")," ",""),"-","")</f>
        <v/>
      </c>
      <c r="BX107" t="str">
        <f t="shared" ref="BX107" ca="1" si="3849">SUBSTITUTE(SUBSTITUTE(SUBSTITUTE(SUBSTITUTE(SUBSTITUTE(LOWER(IF(LEFT(BX106,3)="Box","",TRIM(BX106))),"randomizer","")," ",""),"'","")," ",""),"-","")</f>
        <v/>
      </c>
      <c r="BY107" t="str">
        <f t="shared" ref="BY107" ca="1" si="3850">SUBSTITUTE(SUBSTITUTE(SUBSTITUTE(SUBSTITUTE(SUBSTITUTE(LOWER(IF(LEFT(BY106,3)="Box","",TRIM(BY106))),"randomizer","")," ",""),"'","")," ",""),"-","")</f>
        <v/>
      </c>
      <c r="BZ107" t="str">
        <f t="shared" ref="BZ107" ca="1" si="3851">SUBSTITUTE(SUBSTITUTE(SUBSTITUTE(SUBSTITUTE(SUBSTITUTE(LOWER(IF(LEFT(BZ106,3)="Box","",TRIM(BZ106))),"randomizer","")," ",""),"'","")," ",""),"-","")</f>
        <v/>
      </c>
    </row>
    <row r="108" spans="3:78" x14ac:dyDescent="0.25">
      <c r="C108">
        <f t="shared" si="2297"/>
        <v>1</v>
      </c>
      <c r="E108" t="str">
        <f ca="1">OFFSET($G$179,SUM(C$2:C108)-1,0)</f>
        <v>Matthias Catrein</v>
      </c>
      <c r="F108" t="str">
        <f ca="1">IF(OFFSET($G$179,SUM($C$2:$C108)-1,COLUMNS($E108:F108)+1)=0,"",OFFSET($G$179,SUM($C$2:$C108)-1,COLUMNS($E108:F108)+1))</f>
        <v>Box art: Base Cards</v>
      </c>
      <c r="G108" t="str">
        <f ca="1">IF(OFFSET($G$179,SUM($C$2:$C108)-1,COLUMNS($E108:G108)+1)=0,"",OFFSET($G$179,SUM($C$2:$C108)-1,COLUMNS($E108:G108)+1))</f>
        <v xml:space="preserve"> Dominion (First Edition)</v>
      </c>
      <c r="H108" t="str">
        <f ca="1">IF(OFFSET($G$179,SUM($C$2:$C108)-1,COLUMNS($E108:H108)+1)=0,"",OFFSET($G$179,SUM($C$2:$C108)-1,COLUMNS($E108:H108)+1))</f>
        <v xml:space="preserve"> Guilds</v>
      </c>
      <c r="I108" t="str">
        <f ca="1">IF(OFFSET($G$179,SUM($C$2:$C108)-1,COLUMNS($E108:I108)+1)=0,"",OFFSET($G$179,SUM($C$2:$C108)-1,COLUMNS($E108:I108)+1))</f>
        <v xml:space="preserve"> Intrigue (First Edition)</v>
      </c>
      <c r="J108" t="str">
        <f ca="1">IF(OFFSET($G$179,SUM($C$2:$C108)-1,COLUMNS($E108:J108)+1)=0,"",OFFSET($G$179,SUM($C$2:$C108)-1,COLUMNS($E108:J108)+1))</f>
        <v/>
      </c>
      <c r="K108" t="str">
        <f ca="1">IF(OFFSET($G$179,SUM($C$2:$C108)-1,COLUMNS($E108:K108)+1)=0,"",OFFSET($G$179,SUM($C$2:$C108)-1,COLUMNS($E108:K108)+1))</f>
        <v/>
      </c>
      <c r="L108" t="str">
        <f ca="1">IF(OFFSET($G$179,SUM($C$2:$C108)-1,COLUMNS($E108:L108)+1)=0,"",OFFSET($G$179,SUM($C$2:$C108)-1,COLUMNS($E108:L108)+1))</f>
        <v/>
      </c>
      <c r="M108" t="str">
        <f ca="1">IF(OFFSET($G$179,SUM($C$2:$C108)-1,COLUMNS($E108:M108)+1)=0,"",OFFSET($G$179,SUM($C$2:$C108)-1,COLUMNS($E108:M108)+1))</f>
        <v/>
      </c>
      <c r="N108" t="str">
        <f ca="1">IF(OFFSET($G$179,SUM($C$2:$C108)-1,COLUMNS($E108:N108)+1)=0,"",OFFSET($G$179,SUM($C$2:$C108)-1,COLUMNS($E108:N108)+1))</f>
        <v/>
      </c>
      <c r="O108" t="str">
        <f ca="1">IF(OFFSET($G$179,SUM($C$2:$C108)-1,COLUMNS($E108:O108)+1)=0,"",OFFSET($G$179,SUM($C$2:$C108)-1,COLUMNS($E108:O108)+1))</f>
        <v/>
      </c>
      <c r="P108" t="str">
        <f ca="1">IF(OFFSET($G$179,SUM($C$2:$C108)-1,COLUMNS($E108:P108)+1)=0,"",OFFSET($G$179,SUM($C$2:$C108)-1,COLUMNS($E108:P108)+1))</f>
        <v/>
      </c>
      <c r="Q108" t="str">
        <f ca="1">IF(OFFSET($G$179,SUM($C$2:$C108)-1,COLUMNS($E108:Q108)+1)=0,"",OFFSET($G$179,SUM($C$2:$C108)-1,COLUMNS($E108:Q108)+1))</f>
        <v/>
      </c>
      <c r="R108" t="str">
        <f ca="1">IF(OFFSET($G$179,SUM($C$2:$C108)-1,COLUMNS($E108:R108)+1)=0,"",OFFSET($G$179,SUM($C$2:$C108)-1,COLUMNS($E108:R108)+1))</f>
        <v/>
      </c>
      <c r="S108" t="str">
        <f ca="1">IF(OFFSET($G$179,SUM($C$2:$C108)-1,COLUMNS($E108:S108)+1)=0,"",OFFSET($G$179,SUM($C$2:$C108)-1,COLUMNS($E108:S108)+1))</f>
        <v/>
      </c>
      <c r="T108" t="str">
        <f ca="1">IF(OFFSET($G$179,SUM($C$2:$C108)-1,COLUMNS($E108:T108)+1)=0,"",OFFSET($G$179,SUM($C$2:$C108)-1,COLUMNS($E108:T108)+1))</f>
        <v/>
      </c>
      <c r="U108" t="str">
        <f ca="1">IF(OFFSET($G$179,SUM($C$2:$C108)-1,COLUMNS($E108:U108)+1)=0,"",OFFSET($G$179,SUM($C$2:$C108)-1,COLUMNS($E108:U108)+1))</f>
        <v/>
      </c>
      <c r="V108" t="str">
        <f ca="1">IF(OFFSET($G$179,SUM($C$2:$C108)-1,COLUMNS($E108:V108)+1)=0,"",OFFSET($G$179,SUM($C$2:$C108)-1,COLUMNS($E108:V108)+1))</f>
        <v/>
      </c>
      <c r="W108" t="str">
        <f ca="1">IF(OFFSET($G$179,SUM($C$2:$C108)-1,COLUMNS($E108:W108)+1)=0,"",OFFSET($G$179,SUM($C$2:$C108)-1,COLUMNS($E108:W108)+1))</f>
        <v/>
      </c>
      <c r="X108" t="str">
        <f ca="1">IF(OFFSET($G$179,SUM($C$2:$C108)-1,COLUMNS($E108:X108)+1)=0,"",OFFSET($G$179,SUM($C$2:$C108)-1,COLUMNS($E108:X108)+1))</f>
        <v/>
      </c>
      <c r="Y108" t="str">
        <f ca="1">IF(OFFSET($G$179,SUM($C$2:$C108)-1,COLUMNS($E108:Y108)+1)=0,"",OFFSET($G$179,SUM($C$2:$C108)-1,COLUMNS($E108:Y108)+1))</f>
        <v/>
      </c>
      <c r="Z108" t="str">
        <f ca="1">IF(OFFSET($G$179,SUM($C$2:$C108)-1,COLUMNS($E108:Z108)+1)=0,"",OFFSET($G$179,SUM($C$2:$C108)-1,COLUMNS($E108:Z108)+1))</f>
        <v/>
      </c>
      <c r="AA108" t="str">
        <f ca="1">IF(OFFSET($G$179,SUM($C$2:$C108)-1,COLUMNS($E108:AA108)+1)=0,"",OFFSET($G$179,SUM($C$2:$C108)-1,COLUMNS($E108:AA108)+1))</f>
        <v/>
      </c>
      <c r="AB108" t="str">
        <f ca="1">IF(OFFSET($G$179,SUM($C$2:$C108)-1,COLUMNS($E108:AB108)+1)=0,"",OFFSET($G$179,SUM($C$2:$C108)-1,COLUMNS($E108:AB108)+1))</f>
        <v/>
      </c>
      <c r="AC108" t="str">
        <f ca="1">IF(OFFSET($G$179,SUM($C$2:$C108)-1,COLUMNS($E108:AC108)+1)=0,"",OFFSET($G$179,SUM($C$2:$C108)-1,COLUMNS($E108:AC108)+1))</f>
        <v/>
      </c>
      <c r="AD108" t="str">
        <f ca="1">IF(OFFSET($G$179,SUM($C$2:$C108)-1,COLUMNS($E108:AD108)+1)=0,"",OFFSET($G$179,SUM($C$2:$C108)-1,COLUMNS($E108:AD108)+1))</f>
        <v/>
      </c>
      <c r="AE108" t="str">
        <f ca="1">IF(OFFSET($G$179,SUM($C$2:$C108)-1,COLUMNS($E108:AE108)+1)=0,"",OFFSET($G$179,SUM($C$2:$C108)-1,COLUMNS($E108:AE108)+1))</f>
        <v/>
      </c>
      <c r="AF108" t="str">
        <f ca="1">IF(OFFSET($G$179,SUM($C$2:$C108)-1,COLUMNS($E108:AF108)+1)=0,"",OFFSET($G$179,SUM($C$2:$C108)-1,COLUMNS($E108:AF108)+1))</f>
        <v/>
      </c>
      <c r="AG108" t="str">
        <f ca="1">IF(OFFSET($G$179,SUM($C$2:$C108)-1,COLUMNS($E108:AG108)+1)=0,"",OFFSET($G$179,SUM($C$2:$C108)-1,COLUMNS($E108:AG108)+1))</f>
        <v/>
      </c>
      <c r="AH108" t="str">
        <f ca="1">IF(OFFSET($G$179,SUM($C$2:$C108)-1,COLUMNS($E108:AH108)+1)=0,"",OFFSET($G$179,SUM($C$2:$C108)-1,COLUMNS($E108:AH108)+1))</f>
        <v/>
      </c>
      <c r="AI108" t="str">
        <f ca="1">IF(OFFSET($G$179,SUM($C$2:$C108)-1,COLUMNS($E108:AI108)+1)=0,"",OFFSET($G$179,SUM($C$2:$C108)-1,COLUMNS($E108:AI108)+1))</f>
        <v/>
      </c>
      <c r="AJ108" t="str">
        <f ca="1">IF(OFFSET($G$179,SUM($C$2:$C108)-1,COLUMNS($E108:AJ108)+1)=0,"",OFFSET($G$179,SUM($C$2:$C108)-1,COLUMNS($E108:AJ108)+1))</f>
        <v/>
      </c>
      <c r="AK108" t="str">
        <f ca="1">IF(OFFSET($G$179,SUM($C$2:$C108)-1,COLUMNS($E108:AK108)+1)=0,"",OFFSET($G$179,SUM($C$2:$C108)-1,COLUMNS($E108:AK108)+1))</f>
        <v/>
      </c>
      <c r="AL108" t="str">
        <f ca="1">IF(OFFSET($G$179,SUM($C$2:$C108)-1,COLUMNS($E108:AL108)+1)=0,"",OFFSET($G$179,SUM($C$2:$C108)-1,COLUMNS($E108:AL108)+1))</f>
        <v/>
      </c>
      <c r="AM108" t="str">
        <f ca="1">IF(OFFSET($G$179,SUM($C$2:$C108)-1,COLUMNS($E108:AM108)+1)=0,"",OFFSET($G$179,SUM($C$2:$C108)-1,COLUMNS($E108:AM108)+1))</f>
        <v/>
      </c>
      <c r="AN108" t="str">
        <f ca="1">IF(OFFSET($G$179,SUM($C$2:$C108)-1,COLUMNS($E108:AN108)+1)=0,"",OFFSET($G$179,SUM($C$2:$C108)-1,COLUMNS($E108:AN108)+1))</f>
        <v/>
      </c>
      <c r="AO108" t="str">
        <f ca="1">IF(OFFSET($G$179,SUM($C$2:$C108)-1,COLUMNS($E108:AO108)+1)=0,"",OFFSET($G$179,SUM($C$2:$C108)-1,COLUMNS($E108:AO108)+1))</f>
        <v/>
      </c>
      <c r="AP108" t="str">
        <f ca="1">IF(OFFSET($G$179,SUM($C$2:$C108)-1,COLUMNS($E108:AP108)+1)=0,"",OFFSET($G$179,SUM($C$2:$C108)-1,COLUMNS($E108:AP108)+1))</f>
        <v/>
      </c>
      <c r="AQ108" t="str">
        <f ca="1">IF(OFFSET($G$179,SUM($C$2:$C108)-1,COLUMNS($E108:AQ108)+1)=0,"",OFFSET($G$179,SUM($C$2:$C108)-1,COLUMNS($E108:AQ108)+1))</f>
        <v/>
      </c>
      <c r="AR108" t="str">
        <f ca="1">IF(OFFSET($G$179,SUM($C$2:$C108)-1,COLUMNS($E108:AR108)+1)=0,"",OFFSET($G$179,SUM($C$2:$C108)-1,COLUMNS($E108:AR108)+1))</f>
        <v/>
      </c>
      <c r="AS108" t="str">
        <f ca="1">IF(OFFSET($G$179,SUM($C$2:$C108)-1,COLUMNS($E108:AS108)+1)=0,"",OFFSET($G$179,SUM($C$2:$C108)-1,COLUMNS($E108:AS108)+1))</f>
        <v/>
      </c>
      <c r="AT108" t="str">
        <f ca="1">IF(OFFSET($G$179,SUM($C$2:$C108)-1,COLUMNS($E108:AT108)+1)=0,"",OFFSET($G$179,SUM($C$2:$C108)-1,COLUMNS($E108:AT108)+1))</f>
        <v/>
      </c>
      <c r="AU108" t="str">
        <f ca="1">IF(OFFSET($G$179,SUM($C$2:$C108)-1,COLUMNS($E108:AU108)+1)=0,"",OFFSET($G$179,SUM($C$2:$C108)-1,COLUMNS($E108:AU108)+1))</f>
        <v/>
      </c>
      <c r="AV108" t="str">
        <f ca="1">IF(OFFSET($G$179,SUM($C$2:$C108)-1,COLUMNS($E108:AV108)+1)=0,"",OFFSET($G$179,SUM($C$2:$C108)-1,COLUMNS($E108:AV108)+1))</f>
        <v/>
      </c>
      <c r="AW108" t="str">
        <f ca="1">IF(OFFSET($G$179,SUM($C$2:$C108)-1,COLUMNS($E108:AW108)+1)=0,"",OFFSET($G$179,SUM($C$2:$C108)-1,COLUMNS($E108:AW108)+1))</f>
        <v/>
      </c>
      <c r="AX108" t="str">
        <f ca="1">IF(OFFSET($G$179,SUM($C$2:$C108)-1,COLUMNS($E108:AX108)+1)=0,"",OFFSET($G$179,SUM($C$2:$C108)-1,COLUMNS($E108:AX108)+1))</f>
        <v/>
      </c>
      <c r="AY108" t="str">
        <f ca="1">IF(OFFSET($G$179,SUM($C$2:$C108)-1,COLUMNS($E108:AY108)+1)=0,"",OFFSET($G$179,SUM($C$2:$C108)-1,COLUMNS($E108:AY108)+1))</f>
        <v/>
      </c>
      <c r="AZ108" t="str">
        <f ca="1">IF(OFFSET($G$179,SUM($C$2:$C108)-1,COLUMNS($E108:AZ108)+1)=0,"",OFFSET($G$179,SUM($C$2:$C108)-1,COLUMNS($E108:AZ108)+1))</f>
        <v/>
      </c>
      <c r="BA108" t="str">
        <f ca="1">IF(OFFSET($G$179,SUM($C$2:$C108)-1,COLUMNS($E108:BA108)+1)=0,"",OFFSET($G$179,SUM($C$2:$C108)-1,COLUMNS($E108:BA108)+1))</f>
        <v/>
      </c>
      <c r="BB108" t="str">
        <f ca="1">IF(OFFSET($G$179,SUM($C$2:$C108)-1,COLUMNS($E108:BB108)+1)=0,"",OFFSET($G$179,SUM($C$2:$C108)-1,COLUMNS($E108:BB108)+1))</f>
        <v/>
      </c>
      <c r="BC108" t="str">
        <f ca="1">IF(OFFSET($G$179,SUM($C$2:$C108)-1,COLUMNS($E108:BC108)+1)=0,"",OFFSET($G$179,SUM($C$2:$C108)-1,COLUMNS($E108:BC108)+1))</f>
        <v/>
      </c>
      <c r="BD108" t="str">
        <f ca="1">IF(OFFSET($G$179,SUM($C$2:$C108)-1,COLUMNS($E108:BD108)+1)=0,"",OFFSET($G$179,SUM($C$2:$C108)-1,COLUMNS($E108:BD108)+1))</f>
        <v/>
      </c>
      <c r="BE108" t="str">
        <f ca="1">IF(OFFSET($G$179,SUM($C$2:$C108)-1,COLUMNS($E108:BE108)+1)=0,"",OFFSET($G$179,SUM($C$2:$C108)-1,COLUMNS($E108:BE108)+1))</f>
        <v/>
      </c>
      <c r="BF108" t="str">
        <f ca="1">IF(OFFSET($G$179,SUM($C$2:$C108)-1,COLUMNS($E108:BF108)+1)=0,"",OFFSET($G$179,SUM($C$2:$C108)-1,COLUMNS($E108:BF108)+1))</f>
        <v/>
      </c>
      <c r="BG108" t="str">
        <f ca="1">IF(OFFSET($G$179,SUM($C$2:$C108)-1,COLUMNS($E108:BG108)+1)=0,"",OFFSET($G$179,SUM($C$2:$C108)-1,COLUMNS($E108:BG108)+1))</f>
        <v/>
      </c>
      <c r="BH108" t="str">
        <f ca="1">IF(OFFSET($G$179,SUM($C$2:$C108)-1,COLUMNS($E108:BH108)+1)=0,"",OFFSET($G$179,SUM($C$2:$C108)-1,COLUMNS($E108:BH108)+1))</f>
        <v/>
      </c>
      <c r="BI108" t="str">
        <f ca="1">IF(OFFSET($G$179,SUM($C$2:$C108)-1,COLUMNS($E108:BI108)+1)=0,"",OFFSET($G$179,SUM($C$2:$C108)-1,COLUMNS($E108:BI108)+1))</f>
        <v/>
      </c>
      <c r="BJ108" t="str">
        <f ca="1">IF(OFFSET($G$179,SUM($C$2:$C108)-1,COLUMNS($E108:BJ108)+1)=0,"",OFFSET($G$179,SUM($C$2:$C108)-1,COLUMNS($E108:BJ108)+1))</f>
        <v/>
      </c>
      <c r="BK108" t="str">
        <f ca="1">IF(OFFSET($G$179,SUM($C$2:$C108)-1,COLUMNS($E108:BK108)+1)=0,"",OFFSET($G$179,SUM($C$2:$C108)-1,COLUMNS($E108:BK108)+1))</f>
        <v/>
      </c>
      <c r="BL108" t="str">
        <f ca="1">IF(OFFSET($G$179,SUM($C$2:$C108)-1,COLUMNS($E108:BL108)+1)=0,"",OFFSET($G$179,SUM($C$2:$C108)-1,COLUMNS($E108:BL108)+1))</f>
        <v/>
      </c>
      <c r="BM108" t="str">
        <f ca="1">IF(OFFSET($G$179,SUM($C$2:$C108)-1,COLUMNS($E108:BM108)+1)=0,"",OFFSET($G$179,SUM($C$2:$C108)-1,COLUMNS($E108:BM108)+1))</f>
        <v/>
      </c>
      <c r="BN108" t="str">
        <f ca="1">IF(OFFSET($G$179,SUM($C$2:$C108)-1,COLUMNS($E108:BN108)+1)=0,"",OFFSET($G$179,SUM($C$2:$C108)-1,COLUMNS($E108:BN108)+1))</f>
        <v/>
      </c>
      <c r="BO108" t="str">
        <f ca="1">IF(OFFSET($G$179,SUM($C$2:$C108)-1,COLUMNS($E108:BO108)+1)=0,"",OFFSET($G$179,SUM($C$2:$C108)-1,COLUMNS($E108:BO108)+1))</f>
        <v/>
      </c>
      <c r="BP108" t="str">
        <f ca="1">IF(OFFSET($G$179,SUM($C$2:$C108)-1,COLUMNS($E108:BP108)+1)=0,"",OFFSET($G$179,SUM($C$2:$C108)-1,COLUMNS($E108:BP108)+1))</f>
        <v/>
      </c>
      <c r="BQ108" t="str">
        <f ca="1">IF(OFFSET($G$179,SUM($C$2:$C108)-1,COLUMNS($E108:BQ108)+1)=0,"",OFFSET($G$179,SUM($C$2:$C108)-1,COLUMNS($E108:BQ108)+1))</f>
        <v/>
      </c>
      <c r="BR108" t="str">
        <f ca="1">IF(OFFSET($G$179,SUM($C$2:$C108)-1,COLUMNS($E108:BR108)+1)=0,"",OFFSET($G$179,SUM($C$2:$C108)-1,COLUMNS($E108:BR108)+1))</f>
        <v/>
      </c>
      <c r="BS108" t="str">
        <f ca="1">IF(OFFSET($G$179,SUM($C$2:$C108)-1,COLUMNS($E108:BS108)+1)=0,"",OFFSET($G$179,SUM($C$2:$C108)-1,COLUMNS($E108:BS108)+1))</f>
        <v/>
      </c>
      <c r="BT108" t="str">
        <f ca="1">IF(OFFSET($G$179,SUM($C$2:$C108)-1,COLUMNS($E108:BT108)+1)=0,"",OFFSET($G$179,SUM($C$2:$C108)-1,COLUMNS($E108:BT108)+1))</f>
        <v/>
      </c>
      <c r="BU108" t="str">
        <f ca="1">IF(OFFSET($G$179,SUM($C$2:$C108)-1,COLUMNS($E108:BU108)+1)=0,"",OFFSET($G$179,SUM($C$2:$C108)-1,COLUMNS($E108:BU108)+1))</f>
        <v/>
      </c>
      <c r="BV108" t="str">
        <f ca="1">IF(OFFSET($G$179,SUM($C$2:$C108)-1,COLUMNS($E108:BV108)+1)=0,"",OFFSET($G$179,SUM($C$2:$C108)-1,COLUMNS($E108:BV108)+1))</f>
        <v/>
      </c>
      <c r="BW108" t="str">
        <f ca="1">IF(OFFSET($G$179,SUM($C$2:$C108)-1,COLUMNS($E108:BW108)+1)=0,"",OFFSET($G$179,SUM($C$2:$C108)-1,COLUMNS($E108:BW108)+1))</f>
        <v/>
      </c>
      <c r="BX108" t="str">
        <f ca="1">IF(OFFSET($G$179,SUM($C$2:$C108)-1,COLUMNS($E108:BX108)+1)=0,"",OFFSET($G$179,SUM($C$2:$C108)-1,COLUMNS($E108:BX108)+1))</f>
        <v/>
      </c>
      <c r="BY108" t="str">
        <f ca="1">IF(OFFSET($G$179,SUM($C$2:$C108)-1,COLUMNS($E108:BY108)+1)=0,"",OFFSET($G$179,SUM($C$2:$C108)-1,COLUMNS($E108:BY108)+1))</f>
        <v/>
      </c>
      <c r="BZ108" t="str">
        <f ca="1">IF(OFFSET($G$179,SUM($C$2:$C108)-1,COLUMNS($E108:BZ108)+1)=0,"",OFFSET($G$179,SUM($C$2:$C108)-1,COLUMNS($E108:BZ108)+1))</f>
        <v/>
      </c>
    </row>
    <row r="109" spans="3:78" x14ac:dyDescent="0.25">
      <c r="C109">
        <f t="shared" si="0"/>
        <v>0</v>
      </c>
      <c r="E109" t="str">
        <f t="shared" ref="E109" ca="1" si="3852">E108</f>
        <v>Matthias Catrein</v>
      </c>
      <c r="F109" t="str">
        <f t="shared" ref="F109" ca="1" si="3853">SUBSTITUTE(SUBSTITUTE(SUBSTITUTE(SUBSTITUTE(SUBSTITUTE(LOWER(IF(LEFT(F108,3)="Box","",TRIM(F108))),"randomizer","")," ",""),"'","")," ",""),"-","")</f>
        <v/>
      </c>
      <c r="G109" t="str">
        <f t="shared" ref="G109" ca="1" si="3854">SUBSTITUTE(SUBSTITUTE(SUBSTITUTE(SUBSTITUTE(SUBSTITUTE(LOWER(IF(LEFT(G108,3)="Box","",TRIM(G108))),"randomizer","")," ",""),"'","")," ",""),"-","")</f>
        <v>dominion(firstedition)</v>
      </c>
      <c r="H109" t="str">
        <f t="shared" ref="H109" ca="1" si="3855">SUBSTITUTE(SUBSTITUTE(SUBSTITUTE(SUBSTITUTE(SUBSTITUTE(LOWER(IF(LEFT(H108,3)="Box","",TRIM(H108))),"randomizer","")," ",""),"'","")," ",""),"-","")</f>
        <v>guilds</v>
      </c>
      <c r="I109" t="str">
        <f t="shared" ref="I109" ca="1" si="3856">SUBSTITUTE(SUBSTITUTE(SUBSTITUTE(SUBSTITUTE(SUBSTITUTE(LOWER(IF(LEFT(I108,3)="Box","",TRIM(I108))),"randomizer","")," ",""),"'","")," ",""),"-","")</f>
        <v>intrigue(firstedition)</v>
      </c>
      <c r="J109" t="str">
        <f t="shared" ref="J109" ca="1" si="3857">SUBSTITUTE(SUBSTITUTE(SUBSTITUTE(SUBSTITUTE(SUBSTITUTE(LOWER(IF(LEFT(J108,3)="Box","",TRIM(J108))),"randomizer","")," ",""),"'","")," ",""),"-","")</f>
        <v/>
      </c>
      <c r="K109" t="str">
        <f t="shared" ref="K109" ca="1" si="3858">SUBSTITUTE(SUBSTITUTE(SUBSTITUTE(SUBSTITUTE(SUBSTITUTE(LOWER(IF(LEFT(K108,3)="Box","",TRIM(K108))),"randomizer","")," ",""),"'","")," ",""),"-","")</f>
        <v/>
      </c>
      <c r="L109" t="str">
        <f t="shared" ref="L109" ca="1" si="3859">SUBSTITUTE(SUBSTITUTE(SUBSTITUTE(SUBSTITUTE(SUBSTITUTE(LOWER(IF(LEFT(L108,3)="Box","",TRIM(L108))),"randomizer","")," ",""),"'","")," ",""),"-","")</f>
        <v/>
      </c>
      <c r="M109" t="str">
        <f t="shared" ref="M109" ca="1" si="3860">SUBSTITUTE(SUBSTITUTE(SUBSTITUTE(SUBSTITUTE(SUBSTITUTE(LOWER(IF(LEFT(M108,3)="Box","",TRIM(M108))),"randomizer","")," ",""),"'","")," ",""),"-","")</f>
        <v/>
      </c>
      <c r="N109" t="str">
        <f t="shared" ref="N109" ca="1" si="3861">SUBSTITUTE(SUBSTITUTE(SUBSTITUTE(SUBSTITUTE(SUBSTITUTE(LOWER(IF(LEFT(N108,3)="Box","",TRIM(N108))),"randomizer","")," ",""),"'","")," ",""),"-","")</f>
        <v/>
      </c>
      <c r="O109" t="str">
        <f t="shared" ref="O109" ca="1" si="3862">SUBSTITUTE(SUBSTITUTE(SUBSTITUTE(SUBSTITUTE(SUBSTITUTE(LOWER(IF(LEFT(O108,3)="Box","",TRIM(O108))),"randomizer","")," ",""),"'","")," ",""),"-","")</f>
        <v/>
      </c>
      <c r="P109" t="str">
        <f t="shared" ref="P109" ca="1" si="3863">SUBSTITUTE(SUBSTITUTE(SUBSTITUTE(SUBSTITUTE(SUBSTITUTE(LOWER(IF(LEFT(P108,3)="Box","",TRIM(P108))),"randomizer","")," ",""),"'","")," ",""),"-","")</f>
        <v/>
      </c>
      <c r="Q109" t="str">
        <f t="shared" ref="Q109" ca="1" si="3864">SUBSTITUTE(SUBSTITUTE(SUBSTITUTE(SUBSTITUTE(SUBSTITUTE(LOWER(IF(LEFT(Q108,3)="Box","",TRIM(Q108))),"randomizer","")," ",""),"'","")," ",""),"-","")</f>
        <v/>
      </c>
      <c r="R109" t="str">
        <f t="shared" ref="R109" ca="1" si="3865">SUBSTITUTE(SUBSTITUTE(SUBSTITUTE(SUBSTITUTE(SUBSTITUTE(LOWER(IF(LEFT(R108,3)="Box","",TRIM(R108))),"randomizer","")," ",""),"'","")," ",""),"-","")</f>
        <v/>
      </c>
      <c r="S109" t="str">
        <f t="shared" ref="S109" ca="1" si="3866">SUBSTITUTE(SUBSTITUTE(SUBSTITUTE(SUBSTITUTE(SUBSTITUTE(LOWER(IF(LEFT(S108,3)="Box","",TRIM(S108))),"randomizer","")," ",""),"'","")," ",""),"-","")</f>
        <v/>
      </c>
      <c r="T109" t="str">
        <f t="shared" ref="T109" ca="1" si="3867">SUBSTITUTE(SUBSTITUTE(SUBSTITUTE(SUBSTITUTE(SUBSTITUTE(LOWER(IF(LEFT(T108,3)="Box","",TRIM(T108))),"randomizer","")," ",""),"'","")," ",""),"-","")</f>
        <v/>
      </c>
      <c r="U109" t="str">
        <f t="shared" ref="U109" ca="1" si="3868">SUBSTITUTE(SUBSTITUTE(SUBSTITUTE(SUBSTITUTE(SUBSTITUTE(LOWER(IF(LEFT(U108,3)="Box","",TRIM(U108))),"randomizer","")," ",""),"'","")," ",""),"-","")</f>
        <v/>
      </c>
      <c r="V109" t="str">
        <f t="shared" ref="V109" ca="1" si="3869">SUBSTITUTE(SUBSTITUTE(SUBSTITUTE(SUBSTITUTE(SUBSTITUTE(LOWER(IF(LEFT(V108,3)="Box","",TRIM(V108))),"randomizer","")," ",""),"'","")," ",""),"-","")</f>
        <v/>
      </c>
      <c r="W109" t="str">
        <f t="shared" ref="W109" ca="1" si="3870">SUBSTITUTE(SUBSTITUTE(SUBSTITUTE(SUBSTITUTE(SUBSTITUTE(LOWER(IF(LEFT(W108,3)="Box","",TRIM(W108))),"randomizer","")," ",""),"'","")," ",""),"-","")</f>
        <v/>
      </c>
      <c r="X109" t="str">
        <f t="shared" ref="X109" ca="1" si="3871">SUBSTITUTE(SUBSTITUTE(SUBSTITUTE(SUBSTITUTE(SUBSTITUTE(LOWER(IF(LEFT(X108,3)="Box","",TRIM(X108))),"randomizer","")," ",""),"'","")," ",""),"-","")</f>
        <v/>
      </c>
      <c r="Y109" t="str">
        <f t="shared" ref="Y109" ca="1" si="3872">SUBSTITUTE(SUBSTITUTE(SUBSTITUTE(SUBSTITUTE(SUBSTITUTE(LOWER(IF(LEFT(Y108,3)="Box","",TRIM(Y108))),"randomizer","")," ",""),"'","")," ",""),"-","")</f>
        <v/>
      </c>
      <c r="Z109" t="str">
        <f t="shared" ref="Z109" ca="1" si="3873">SUBSTITUTE(SUBSTITUTE(SUBSTITUTE(SUBSTITUTE(SUBSTITUTE(LOWER(IF(LEFT(Z108,3)="Box","",TRIM(Z108))),"randomizer","")," ",""),"'","")," ",""),"-","")</f>
        <v/>
      </c>
      <c r="AA109" t="str">
        <f t="shared" ref="AA109" ca="1" si="3874">SUBSTITUTE(SUBSTITUTE(SUBSTITUTE(SUBSTITUTE(SUBSTITUTE(LOWER(IF(LEFT(AA108,3)="Box","",TRIM(AA108))),"randomizer","")," ",""),"'","")," ",""),"-","")</f>
        <v/>
      </c>
      <c r="AB109" t="str">
        <f t="shared" ref="AB109" ca="1" si="3875">SUBSTITUTE(SUBSTITUTE(SUBSTITUTE(SUBSTITUTE(SUBSTITUTE(LOWER(IF(LEFT(AB108,3)="Box","",TRIM(AB108))),"randomizer","")," ",""),"'","")," ",""),"-","")</f>
        <v/>
      </c>
      <c r="AC109" t="str">
        <f t="shared" ref="AC109" ca="1" si="3876">SUBSTITUTE(SUBSTITUTE(SUBSTITUTE(SUBSTITUTE(SUBSTITUTE(LOWER(IF(LEFT(AC108,3)="Box","",TRIM(AC108))),"randomizer","")," ",""),"'","")," ",""),"-","")</f>
        <v/>
      </c>
      <c r="AD109" t="str">
        <f t="shared" ref="AD109" ca="1" si="3877">SUBSTITUTE(SUBSTITUTE(SUBSTITUTE(SUBSTITUTE(SUBSTITUTE(LOWER(IF(LEFT(AD108,3)="Box","",TRIM(AD108))),"randomizer","")," ",""),"'","")," ",""),"-","")</f>
        <v/>
      </c>
      <c r="AE109" t="str">
        <f t="shared" ref="AE109" ca="1" si="3878">SUBSTITUTE(SUBSTITUTE(SUBSTITUTE(SUBSTITUTE(SUBSTITUTE(LOWER(IF(LEFT(AE108,3)="Box","",TRIM(AE108))),"randomizer","")," ",""),"'","")," ",""),"-","")</f>
        <v/>
      </c>
      <c r="AF109" t="str">
        <f t="shared" ref="AF109" ca="1" si="3879">SUBSTITUTE(SUBSTITUTE(SUBSTITUTE(SUBSTITUTE(SUBSTITUTE(LOWER(IF(LEFT(AF108,3)="Box","",TRIM(AF108))),"randomizer","")," ",""),"'","")," ",""),"-","")</f>
        <v/>
      </c>
      <c r="AG109" t="str">
        <f t="shared" ref="AG109" ca="1" si="3880">SUBSTITUTE(SUBSTITUTE(SUBSTITUTE(SUBSTITUTE(SUBSTITUTE(LOWER(IF(LEFT(AG108,3)="Box","",TRIM(AG108))),"randomizer","")," ",""),"'","")," ",""),"-","")</f>
        <v/>
      </c>
      <c r="AH109" t="str">
        <f t="shared" ref="AH109" ca="1" si="3881">SUBSTITUTE(SUBSTITUTE(SUBSTITUTE(SUBSTITUTE(SUBSTITUTE(LOWER(IF(LEFT(AH108,3)="Box","",TRIM(AH108))),"randomizer","")," ",""),"'","")," ",""),"-","")</f>
        <v/>
      </c>
      <c r="AI109" t="str">
        <f t="shared" ref="AI109" ca="1" si="3882">SUBSTITUTE(SUBSTITUTE(SUBSTITUTE(SUBSTITUTE(SUBSTITUTE(LOWER(IF(LEFT(AI108,3)="Box","",TRIM(AI108))),"randomizer","")," ",""),"'","")," ",""),"-","")</f>
        <v/>
      </c>
      <c r="AJ109" t="str">
        <f t="shared" ref="AJ109" ca="1" si="3883">SUBSTITUTE(SUBSTITUTE(SUBSTITUTE(SUBSTITUTE(SUBSTITUTE(LOWER(IF(LEFT(AJ108,3)="Box","",TRIM(AJ108))),"randomizer","")," ",""),"'","")," ",""),"-","")</f>
        <v/>
      </c>
      <c r="AK109" t="str">
        <f t="shared" ref="AK109" ca="1" si="3884">SUBSTITUTE(SUBSTITUTE(SUBSTITUTE(SUBSTITUTE(SUBSTITUTE(LOWER(IF(LEFT(AK108,3)="Box","",TRIM(AK108))),"randomizer","")," ",""),"'","")," ",""),"-","")</f>
        <v/>
      </c>
      <c r="AL109" t="str">
        <f t="shared" ref="AL109" ca="1" si="3885">SUBSTITUTE(SUBSTITUTE(SUBSTITUTE(SUBSTITUTE(SUBSTITUTE(LOWER(IF(LEFT(AL108,3)="Box","",TRIM(AL108))),"randomizer","")," ",""),"'","")," ",""),"-","")</f>
        <v/>
      </c>
      <c r="AM109" t="str">
        <f t="shared" ref="AM109" ca="1" si="3886">SUBSTITUTE(SUBSTITUTE(SUBSTITUTE(SUBSTITUTE(SUBSTITUTE(LOWER(IF(LEFT(AM108,3)="Box","",TRIM(AM108))),"randomizer","")," ",""),"'","")," ",""),"-","")</f>
        <v/>
      </c>
      <c r="AN109" t="str">
        <f t="shared" ref="AN109" ca="1" si="3887">SUBSTITUTE(SUBSTITUTE(SUBSTITUTE(SUBSTITUTE(SUBSTITUTE(LOWER(IF(LEFT(AN108,3)="Box","",TRIM(AN108))),"randomizer","")," ",""),"'","")," ",""),"-","")</f>
        <v/>
      </c>
      <c r="AO109" t="str">
        <f t="shared" ref="AO109" ca="1" si="3888">SUBSTITUTE(SUBSTITUTE(SUBSTITUTE(SUBSTITUTE(SUBSTITUTE(LOWER(IF(LEFT(AO108,3)="Box","",TRIM(AO108))),"randomizer","")," ",""),"'","")," ",""),"-","")</f>
        <v/>
      </c>
      <c r="AP109" t="str">
        <f t="shared" ref="AP109" ca="1" si="3889">SUBSTITUTE(SUBSTITUTE(SUBSTITUTE(SUBSTITUTE(SUBSTITUTE(LOWER(IF(LEFT(AP108,3)="Box","",TRIM(AP108))),"randomizer","")," ",""),"'","")," ",""),"-","")</f>
        <v/>
      </c>
      <c r="AQ109" t="str">
        <f t="shared" ref="AQ109" ca="1" si="3890">SUBSTITUTE(SUBSTITUTE(SUBSTITUTE(SUBSTITUTE(SUBSTITUTE(LOWER(IF(LEFT(AQ108,3)="Box","",TRIM(AQ108))),"randomizer","")," ",""),"'","")," ",""),"-","")</f>
        <v/>
      </c>
      <c r="AR109" t="str">
        <f t="shared" ref="AR109" ca="1" si="3891">SUBSTITUTE(SUBSTITUTE(SUBSTITUTE(SUBSTITUTE(SUBSTITUTE(LOWER(IF(LEFT(AR108,3)="Box","",TRIM(AR108))),"randomizer","")," ",""),"'","")," ",""),"-","")</f>
        <v/>
      </c>
      <c r="AS109" t="str">
        <f t="shared" ref="AS109" ca="1" si="3892">SUBSTITUTE(SUBSTITUTE(SUBSTITUTE(SUBSTITUTE(SUBSTITUTE(LOWER(IF(LEFT(AS108,3)="Box","",TRIM(AS108))),"randomizer","")," ",""),"'","")," ",""),"-","")</f>
        <v/>
      </c>
      <c r="AT109" t="str">
        <f t="shared" ref="AT109" ca="1" si="3893">SUBSTITUTE(SUBSTITUTE(SUBSTITUTE(SUBSTITUTE(SUBSTITUTE(LOWER(IF(LEFT(AT108,3)="Box","",TRIM(AT108))),"randomizer","")," ",""),"'","")," ",""),"-","")</f>
        <v/>
      </c>
      <c r="AU109" t="str">
        <f t="shared" ref="AU109" ca="1" si="3894">SUBSTITUTE(SUBSTITUTE(SUBSTITUTE(SUBSTITUTE(SUBSTITUTE(LOWER(IF(LEFT(AU108,3)="Box","",TRIM(AU108))),"randomizer","")," ",""),"'","")," ",""),"-","")</f>
        <v/>
      </c>
      <c r="AV109" t="str">
        <f t="shared" ref="AV109" ca="1" si="3895">SUBSTITUTE(SUBSTITUTE(SUBSTITUTE(SUBSTITUTE(SUBSTITUTE(LOWER(IF(LEFT(AV108,3)="Box","",TRIM(AV108))),"randomizer","")," ",""),"'","")," ",""),"-","")</f>
        <v/>
      </c>
      <c r="AW109" t="str">
        <f t="shared" ref="AW109" ca="1" si="3896">SUBSTITUTE(SUBSTITUTE(SUBSTITUTE(SUBSTITUTE(SUBSTITUTE(LOWER(IF(LEFT(AW108,3)="Box","",TRIM(AW108))),"randomizer","")," ",""),"'","")," ",""),"-","")</f>
        <v/>
      </c>
      <c r="AX109" t="str">
        <f t="shared" ref="AX109" ca="1" si="3897">SUBSTITUTE(SUBSTITUTE(SUBSTITUTE(SUBSTITUTE(SUBSTITUTE(LOWER(IF(LEFT(AX108,3)="Box","",TRIM(AX108))),"randomizer","")," ",""),"'","")," ",""),"-","")</f>
        <v/>
      </c>
      <c r="AY109" t="str">
        <f t="shared" ref="AY109" ca="1" si="3898">SUBSTITUTE(SUBSTITUTE(SUBSTITUTE(SUBSTITUTE(SUBSTITUTE(LOWER(IF(LEFT(AY108,3)="Box","",TRIM(AY108))),"randomizer","")," ",""),"'","")," ",""),"-","")</f>
        <v/>
      </c>
      <c r="AZ109" t="str">
        <f t="shared" ref="AZ109" ca="1" si="3899">SUBSTITUTE(SUBSTITUTE(SUBSTITUTE(SUBSTITUTE(SUBSTITUTE(LOWER(IF(LEFT(AZ108,3)="Box","",TRIM(AZ108))),"randomizer","")," ",""),"'","")," ",""),"-","")</f>
        <v/>
      </c>
      <c r="BA109" t="str">
        <f t="shared" ref="BA109" ca="1" si="3900">SUBSTITUTE(SUBSTITUTE(SUBSTITUTE(SUBSTITUTE(SUBSTITUTE(LOWER(IF(LEFT(BA108,3)="Box","",TRIM(BA108))),"randomizer","")," ",""),"'","")," ",""),"-","")</f>
        <v/>
      </c>
      <c r="BB109" t="str">
        <f t="shared" ref="BB109" ca="1" si="3901">SUBSTITUTE(SUBSTITUTE(SUBSTITUTE(SUBSTITUTE(SUBSTITUTE(LOWER(IF(LEFT(BB108,3)="Box","",TRIM(BB108))),"randomizer","")," ",""),"'","")," ",""),"-","")</f>
        <v/>
      </c>
      <c r="BC109" t="str">
        <f t="shared" ref="BC109" ca="1" si="3902">SUBSTITUTE(SUBSTITUTE(SUBSTITUTE(SUBSTITUTE(SUBSTITUTE(LOWER(IF(LEFT(BC108,3)="Box","",TRIM(BC108))),"randomizer","")," ",""),"'","")," ",""),"-","")</f>
        <v/>
      </c>
      <c r="BD109" t="str">
        <f t="shared" ref="BD109" ca="1" si="3903">SUBSTITUTE(SUBSTITUTE(SUBSTITUTE(SUBSTITUTE(SUBSTITUTE(LOWER(IF(LEFT(BD108,3)="Box","",TRIM(BD108))),"randomizer","")," ",""),"'","")," ",""),"-","")</f>
        <v/>
      </c>
      <c r="BE109" t="str">
        <f t="shared" ref="BE109" ca="1" si="3904">SUBSTITUTE(SUBSTITUTE(SUBSTITUTE(SUBSTITUTE(SUBSTITUTE(LOWER(IF(LEFT(BE108,3)="Box","",TRIM(BE108))),"randomizer","")," ",""),"'","")," ",""),"-","")</f>
        <v/>
      </c>
      <c r="BF109" t="str">
        <f t="shared" ref="BF109" ca="1" si="3905">SUBSTITUTE(SUBSTITUTE(SUBSTITUTE(SUBSTITUTE(SUBSTITUTE(LOWER(IF(LEFT(BF108,3)="Box","",TRIM(BF108))),"randomizer","")," ",""),"'","")," ",""),"-","")</f>
        <v/>
      </c>
      <c r="BG109" t="str">
        <f t="shared" ref="BG109" ca="1" si="3906">SUBSTITUTE(SUBSTITUTE(SUBSTITUTE(SUBSTITUTE(SUBSTITUTE(LOWER(IF(LEFT(BG108,3)="Box","",TRIM(BG108))),"randomizer","")," ",""),"'","")," ",""),"-","")</f>
        <v/>
      </c>
      <c r="BH109" t="str">
        <f t="shared" ref="BH109" ca="1" si="3907">SUBSTITUTE(SUBSTITUTE(SUBSTITUTE(SUBSTITUTE(SUBSTITUTE(LOWER(IF(LEFT(BH108,3)="Box","",TRIM(BH108))),"randomizer","")," ",""),"'","")," ",""),"-","")</f>
        <v/>
      </c>
      <c r="BI109" t="str">
        <f t="shared" ref="BI109" ca="1" si="3908">SUBSTITUTE(SUBSTITUTE(SUBSTITUTE(SUBSTITUTE(SUBSTITUTE(LOWER(IF(LEFT(BI108,3)="Box","",TRIM(BI108))),"randomizer","")," ",""),"'","")," ",""),"-","")</f>
        <v/>
      </c>
      <c r="BJ109" t="str">
        <f t="shared" ref="BJ109" ca="1" si="3909">SUBSTITUTE(SUBSTITUTE(SUBSTITUTE(SUBSTITUTE(SUBSTITUTE(LOWER(IF(LEFT(BJ108,3)="Box","",TRIM(BJ108))),"randomizer","")," ",""),"'","")," ",""),"-","")</f>
        <v/>
      </c>
      <c r="BK109" t="str">
        <f t="shared" ref="BK109" ca="1" si="3910">SUBSTITUTE(SUBSTITUTE(SUBSTITUTE(SUBSTITUTE(SUBSTITUTE(LOWER(IF(LEFT(BK108,3)="Box","",TRIM(BK108))),"randomizer","")," ",""),"'","")," ",""),"-","")</f>
        <v/>
      </c>
      <c r="BL109" t="str">
        <f t="shared" ref="BL109" ca="1" si="3911">SUBSTITUTE(SUBSTITUTE(SUBSTITUTE(SUBSTITUTE(SUBSTITUTE(LOWER(IF(LEFT(BL108,3)="Box","",TRIM(BL108))),"randomizer","")," ",""),"'","")," ",""),"-","")</f>
        <v/>
      </c>
      <c r="BM109" t="str">
        <f t="shared" ref="BM109" ca="1" si="3912">SUBSTITUTE(SUBSTITUTE(SUBSTITUTE(SUBSTITUTE(SUBSTITUTE(LOWER(IF(LEFT(BM108,3)="Box","",TRIM(BM108))),"randomizer","")," ",""),"'","")," ",""),"-","")</f>
        <v/>
      </c>
      <c r="BN109" t="str">
        <f t="shared" ref="BN109" ca="1" si="3913">SUBSTITUTE(SUBSTITUTE(SUBSTITUTE(SUBSTITUTE(SUBSTITUTE(LOWER(IF(LEFT(BN108,3)="Box","",TRIM(BN108))),"randomizer","")," ",""),"'","")," ",""),"-","")</f>
        <v/>
      </c>
      <c r="BO109" t="str">
        <f t="shared" ref="BO109" ca="1" si="3914">SUBSTITUTE(SUBSTITUTE(SUBSTITUTE(SUBSTITUTE(SUBSTITUTE(LOWER(IF(LEFT(BO108,3)="Box","",TRIM(BO108))),"randomizer","")," ",""),"'","")," ",""),"-","")</f>
        <v/>
      </c>
      <c r="BP109" t="str">
        <f t="shared" ref="BP109" ca="1" si="3915">SUBSTITUTE(SUBSTITUTE(SUBSTITUTE(SUBSTITUTE(SUBSTITUTE(LOWER(IF(LEFT(BP108,3)="Box","",TRIM(BP108))),"randomizer","")," ",""),"'","")," ",""),"-","")</f>
        <v/>
      </c>
      <c r="BQ109" t="str">
        <f t="shared" ref="BQ109" ca="1" si="3916">SUBSTITUTE(SUBSTITUTE(SUBSTITUTE(SUBSTITUTE(SUBSTITUTE(LOWER(IF(LEFT(BQ108,3)="Box","",TRIM(BQ108))),"randomizer","")," ",""),"'","")," ",""),"-","")</f>
        <v/>
      </c>
      <c r="BR109" t="str">
        <f t="shared" ref="BR109" ca="1" si="3917">SUBSTITUTE(SUBSTITUTE(SUBSTITUTE(SUBSTITUTE(SUBSTITUTE(LOWER(IF(LEFT(BR108,3)="Box","",TRIM(BR108))),"randomizer","")," ",""),"'","")," ",""),"-","")</f>
        <v/>
      </c>
      <c r="BS109" t="str">
        <f t="shared" ref="BS109" ca="1" si="3918">SUBSTITUTE(SUBSTITUTE(SUBSTITUTE(SUBSTITUTE(SUBSTITUTE(LOWER(IF(LEFT(BS108,3)="Box","",TRIM(BS108))),"randomizer","")," ",""),"'","")," ",""),"-","")</f>
        <v/>
      </c>
      <c r="BT109" t="str">
        <f t="shared" ref="BT109" ca="1" si="3919">SUBSTITUTE(SUBSTITUTE(SUBSTITUTE(SUBSTITUTE(SUBSTITUTE(LOWER(IF(LEFT(BT108,3)="Box","",TRIM(BT108))),"randomizer","")," ",""),"'","")," ",""),"-","")</f>
        <v/>
      </c>
      <c r="BU109" t="str">
        <f t="shared" ref="BU109" ca="1" si="3920">SUBSTITUTE(SUBSTITUTE(SUBSTITUTE(SUBSTITUTE(SUBSTITUTE(LOWER(IF(LEFT(BU108,3)="Box","",TRIM(BU108))),"randomizer","")," ",""),"'","")," ",""),"-","")</f>
        <v/>
      </c>
      <c r="BV109" t="str">
        <f t="shared" ref="BV109" ca="1" si="3921">SUBSTITUTE(SUBSTITUTE(SUBSTITUTE(SUBSTITUTE(SUBSTITUTE(LOWER(IF(LEFT(BV108,3)="Box","",TRIM(BV108))),"randomizer","")," ",""),"'","")," ",""),"-","")</f>
        <v/>
      </c>
      <c r="BW109" t="str">
        <f t="shared" ref="BW109" ca="1" si="3922">SUBSTITUTE(SUBSTITUTE(SUBSTITUTE(SUBSTITUTE(SUBSTITUTE(LOWER(IF(LEFT(BW108,3)="Box","",TRIM(BW108))),"randomizer","")," ",""),"'","")," ",""),"-","")</f>
        <v/>
      </c>
      <c r="BX109" t="str">
        <f t="shared" ref="BX109" ca="1" si="3923">SUBSTITUTE(SUBSTITUTE(SUBSTITUTE(SUBSTITUTE(SUBSTITUTE(LOWER(IF(LEFT(BX108,3)="Box","",TRIM(BX108))),"randomizer","")," ",""),"'","")," ",""),"-","")</f>
        <v/>
      </c>
      <c r="BY109" t="str">
        <f t="shared" ref="BY109" ca="1" si="3924">SUBSTITUTE(SUBSTITUTE(SUBSTITUTE(SUBSTITUTE(SUBSTITUTE(LOWER(IF(LEFT(BY108,3)="Box","",TRIM(BY108))),"randomizer","")," ",""),"'","")," ",""),"-","")</f>
        <v/>
      </c>
      <c r="BZ109" t="str">
        <f t="shared" ref="BZ109" ca="1" si="3925">SUBSTITUTE(SUBSTITUTE(SUBSTITUTE(SUBSTITUTE(SUBSTITUTE(LOWER(IF(LEFT(BZ108,3)="Box","",TRIM(BZ108))),"randomizer","")," ",""),"'","")," ",""),"-","")</f>
        <v/>
      </c>
    </row>
    <row r="110" spans="3:78" x14ac:dyDescent="0.25">
      <c r="C110">
        <f t="shared" si="2297"/>
        <v>1</v>
      </c>
      <c r="E110" t="str">
        <f ca="1">OFFSET($G$179,SUM(C$2:C110)-1,0)</f>
        <v>Matthias Catrein</v>
      </c>
      <c r="F110" t="str">
        <f ca="1">IF(OFFSET($G$179,SUM($C$2:$C110)-1,COLUMNS($E110:F110)+1)=0,"",OFFSET($G$179,SUM($C$2:$C110)-1,COLUMNS($E110:F110)+1))</f>
        <v>Cellar</v>
      </c>
      <c r="G110" t="str">
        <f ca="1">IF(OFFSET($G$179,SUM($C$2:$C110)-1,COLUMNS($E110:G110)+1)=0,"",OFFSET($G$179,SUM($C$2:$C110)-1,COLUMNS($E110:G110)+1))</f>
        <v xml:space="preserve"> Chapel</v>
      </c>
      <c r="H110" t="str">
        <f ca="1">IF(OFFSET($G$179,SUM($C$2:$C110)-1,COLUMNS($E110:H110)+1)=0,"",OFFSET($G$179,SUM($C$2:$C110)-1,COLUMNS($E110:H110)+1))</f>
        <v xml:space="preserve"> Moat</v>
      </c>
      <c r="I110" t="str">
        <f ca="1">IF(OFFSET($G$179,SUM($C$2:$C110)-1,COLUMNS($E110:I110)+1)=0,"",OFFSET($G$179,SUM($C$2:$C110)-1,COLUMNS($E110:I110)+1))</f>
        <v xml:space="preserve"> Chancellor</v>
      </c>
      <c r="J110" t="str">
        <f ca="1">IF(OFFSET($G$179,SUM($C$2:$C110)-1,COLUMNS($E110:J110)+1)=0,"",OFFSET($G$179,SUM($C$2:$C110)-1,COLUMNS($E110:J110)+1))</f>
        <v xml:space="preserve"> Woodcutter</v>
      </c>
      <c r="K110" t="str">
        <f ca="1">IF(OFFSET($G$179,SUM($C$2:$C110)-1,COLUMNS($E110:K110)+1)=0,"",OFFSET($G$179,SUM($C$2:$C110)-1,COLUMNS($E110:K110)+1))</f>
        <v xml:space="preserve"> Bureaucrat</v>
      </c>
      <c r="L110" t="str">
        <f ca="1">IF(OFFSET($G$179,SUM($C$2:$C110)-1,COLUMNS($E110:L110)+1)=0,"",OFFSET($G$179,SUM($C$2:$C110)-1,COLUMNS($E110:L110)+1))</f>
        <v xml:space="preserve"> Feast</v>
      </c>
      <c r="M110" t="str">
        <f ca="1">IF(OFFSET($G$179,SUM($C$2:$C110)-1,COLUMNS($E110:M110)+1)=0,"",OFFSET($G$179,SUM($C$2:$C110)-1,COLUMNS($E110:M110)+1))</f>
        <v xml:space="preserve"> Gardens</v>
      </c>
      <c r="N110" t="str">
        <f ca="1">IF(OFFSET($G$179,SUM($C$2:$C110)-1,COLUMNS($E110:N110)+1)=0,"",OFFSET($G$179,SUM($C$2:$C110)-1,COLUMNS($E110:N110)+1))</f>
        <v xml:space="preserve"> Militia</v>
      </c>
      <c r="O110" t="str">
        <f ca="1">IF(OFFSET($G$179,SUM($C$2:$C110)-1,COLUMNS($E110:O110)+1)=0,"",OFFSET($G$179,SUM($C$2:$C110)-1,COLUMNS($E110:O110)+1))</f>
        <v xml:space="preserve"> Moneylender</v>
      </c>
      <c r="P110" t="str">
        <f ca="1">IF(OFFSET($G$179,SUM($C$2:$C110)-1,COLUMNS($E110:P110)+1)=0,"",OFFSET($G$179,SUM($C$2:$C110)-1,COLUMNS($E110:P110)+1))</f>
        <v xml:space="preserve"> Remodel</v>
      </c>
      <c r="Q110" t="str">
        <f ca="1">IF(OFFSET($G$179,SUM($C$2:$C110)-1,COLUMNS($E110:Q110)+1)=0,"",OFFSET($G$179,SUM($C$2:$C110)-1,COLUMNS($E110:Q110)+1))</f>
        <v xml:space="preserve"> Smithy</v>
      </c>
      <c r="R110" t="str">
        <f ca="1">IF(OFFSET($G$179,SUM($C$2:$C110)-1,COLUMNS($E110:R110)+1)=0,"",OFFSET($G$179,SUM($C$2:$C110)-1,COLUMNS($E110:R110)+1))</f>
        <v xml:space="preserve"> Council Room</v>
      </c>
      <c r="S110" t="str">
        <f ca="1">IF(OFFSET($G$179,SUM($C$2:$C110)-1,COLUMNS($E110:S110)+1)=0,"",OFFSET($G$179,SUM($C$2:$C110)-1,COLUMNS($E110:S110)+1))</f>
        <v xml:space="preserve"> Market</v>
      </c>
      <c r="T110" t="str">
        <f ca="1">IF(OFFSET($G$179,SUM($C$2:$C110)-1,COLUMNS($E110:T110)+1)=0,"",OFFSET($G$179,SUM($C$2:$C110)-1,COLUMNS($E110:T110)+1))</f>
        <v xml:space="preserve"> Witch</v>
      </c>
      <c r="U110" t="str">
        <f ca="1">IF(OFFSET($G$179,SUM($C$2:$C110)-1,COLUMNS($E110:U110)+1)=0,"",OFFSET($G$179,SUM($C$2:$C110)-1,COLUMNS($E110:U110)+1))</f>
        <v xml:space="preserve"> Steward</v>
      </c>
      <c r="V110" t="str">
        <f ca="1">IF(OFFSET($G$179,SUM($C$2:$C110)-1,COLUMNS($E110:V110)+1)=0,"",OFFSET($G$179,SUM($C$2:$C110)-1,COLUMNS($E110:V110)+1))</f>
        <v xml:space="preserve"> Conspirator</v>
      </c>
      <c r="W110" t="str">
        <f ca="1">IF(OFFSET($G$179,SUM($C$2:$C110)-1,COLUMNS($E110:W110)+1)=0,"",OFFSET($G$179,SUM($C$2:$C110)-1,COLUMNS($E110:W110)+1))</f>
        <v xml:space="preserve"> Scout</v>
      </c>
      <c r="X110" t="str">
        <f ca="1">IF(OFFSET($G$179,SUM($C$2:$C110)-1,COLUMNS($E110:X110)+1)=0,"",OFFSET($G$179,SUM($C$2:$C110)-1,COLUMNS($E110:X110)+1))</f>
        <v xml:space="preserve"> Tribute</v>
      </c>
      <c r="Y110" t="str">
        <f ca="1">IF(OFFSET($G$179,SUM($C$2:$C110)-1,COLUMNS($E110:Y110)+1)=0,"",OFFSET($G$179,SUM($C$2:$C110)-1,COLUMNS($E110:Y110)+1))</f>
        <v xml:space="preserve"> Upgrade</v>
      </c>
      <c r="Z110" t="str">
        <f ca="1">IF(OFFSET($G$179,SUM($C$2:$C110)-1,COLUMNS($E110:Z110)+1)=0,"",OFFSET($G$179,SUM($C$2:$C110)-1,COLUMNS($E110:Z110)+1))</f>
        <v xml:space="preserve"> Treasure Map</v>
      </c>
      <c r="AA110" t="str">
        <f ca="1">IF(OFFSET($G$179,SUM($C$2:$C110)-1,COLUMNS($E110:AA110)+1)=0,"",OFFSET($G$179,SUM($C$2:$C110)-1,COLUMNS($E110:AA110)+1))</f>
        <v xml:space="preserve"> Ghost Ship</v>
      </c>
      <c r="AB110" t="str">
        <f ca="1">IF(OFFSET($G$179,SUM($C$2:$C110)-1,COLUMNS($E110:AB110)+1)=0,"",OFFSET($G$179,SUM($C$2:$C110)-1,COLUMNS($E110:AB110)+1))</f>
        <v xml:space="preserve"> Potion</v>
      </c>
      <c r="AC110" t="str">
        <f ca="1">IF(OFFSET($G$179,SUM($C$2:$C110)-1,COLUMNS($E110:AC110)+1)=0,"",OFFSET($G$179,SUM($C$2:$C110)-1,COLUMNS($E110:AC110)+1))</f>
        <v xml:space="preserve"> Counting House</v>
      </c>
      <c r="AD110" t="str">
        <f ca="1">IF(OFFSET($G$179,SUM($C$2:$C110)-1,COLUMNS($E110:AD110)+1)=0,"",OFFSET($G$179,SUM($C$2:$C110)-1,COLUMNS($E110:AD110)+1))</f>
        <v xml:space="preserve"> Crossroads</v>
      </c>
      <c r="AE110" t="str">
        <f ca="1">IF(OFFSET($G$179,SUM($C$2:$C110)-1,COLUMNS($E110:AE110)+1)=0,"",OFFSET($G$179,SUM($C$2:$C110)-1,COLUMNS($E110:AE110)+1))</f>
        <v xml:space="preserve"> Feodum</v>
      </c>
      <c r="AF110" t="str">
        <f ca="1">IF(OFFSET($G$179,SUM($C$2:$C110)-1,COLUMNS($E110:AF110)+1)=0,"",OFFSET($G$179,SUM($C$2:$C110)-1,COLUMNS($E110:AF110)+1))</f>
        <v xml:space="preserve"> Knights</v>
      </c>
      <c r="AG110" t="str">
        <f ca="1">IF(OFFSET($G$179,SUM($C$2:$C110)-1,COLUMNS($E110:AG110)+1)=0,"",OFFSET($G$179,SUM($C$2:$C110)-1,COLUMNS($E110:AG110)+1))</f>
        <v xml:space="preserve"> Altar</v>
      </c>
      <c r="AH110" t="str">
        <f ca="1">IF(OFFSET($G$179,SUM($C$2:$C110)-1,COLUMNS($E110:AH110)+1)=0,"",OFFSET($G$179,SUM($C$2:$C110)-1,COLUMNS($E110:AH110)+1))</f>
        <v xml:space="preserve"> Amulet</v>
      </c>
      <c r="AI110" t="str">
        <f ca="1">IF(OFFSET($G$179,SUM($C$2:$C110)-1,COLUMNS($E110:AI110)+1)=0,"",OFFSET($G$179,SUM($C$2:$C110)-1,COLUMNS($E110:AI110)+1))</f>
        <v xml:space="preserve"> Distant Lands</v>
      </c>
      <c r="AJ110" t="str">
        <f ca="1">IF(OFFSET($G$179,SUM($C$2:$C110)-1,COLUMNS($E110:AJ110)+1)=0,"",OFFSET($G$179,SUM($C$2:$C110)-1,COLUMNS($E110:AJ110)+1))</f>
        <v xml:space="preserve"> City Quarter</v>
      </c>
      <c r="AK110" t="str">
        <f ca="1">IF(OFFSET($G$179,SUM($C$2:$C110)-1,COLUMNS($E110:AK110)+1)=0,"",OFFSET($G$179,SUM($C$2:$C110)-1,COLUMNS($E110:AK110)+1))</f>
        <v xml:space="preserve"> Catapult</v>
      </c>
      <c r="AL110" t="str">
        <f ca="1">IF(OFFSET($G$179,SUM($C$2:$C110)-1,COLUMNS($E110:AL110)+1)=0,"",OFFSET($G$179,SUM($C$2:$C110)-1,COLUMNS($E110:AL110)+1))</f>
        <v xml:space="preserve"> Rocks</v>
      </c>
      <c r="AM110" t="str">
        <f ca="1">IF(OFFSET($G$179,SUM($C$2:$C110)-1,COLUMNS($E110:AM110)+1)=0,"",OFFSET($G$179,SUM($C$2:$C110)-1,COLUMNS($E110:AM110)+1))</f>
        <v xml:space="preserve"> Shepherd</v>
      </c>
      <c r="AN110" t="str">
        <f ca="1">IF(OFFSET($G$179,SUM($C$2:$C110)-1,COLUMNS($E110:AN110)+1)=0,"",OFFSET($G$179,SUM($C$2:$C110)-1,COLUMNS($E110:AN110)+1))</f>
        <v xml:space="preserve"> Pasture</v>
      </c>
      <c r="AO110" t="str">
        <f ca="1">IF(OFFSET($G$179,SUM($C$2:$C110)-1,COLUMNS($E110:AO110)+1)=0,"",OFFSET($G$179,SUM($C$2:$C110)-1,COLUMNS($E110:AO110)+1))</f>
        <v xml:space="preserve"> Envoy</v>
      </c>
      <c r="AP110" t="str">
        <f ca="1">IF(OFFSET($G$179,SUM($C$2:$C110)-1,COLUMNS($E110:AP110)+1)=0,"",OFFSET($G$179,SUM($C$2:$C110)-1,COLUMNS($E110:AP110)+1))</f>
        <v xml:space="preserve"> Alms</v>
      </c>
      <c r="AQ110" t="str">
        <f ca="1">IF(OFFSET($G$179,SUM($C$2:$C110)-1,COLUMNS($E110:AQ110)+1)=0,"",OFFSET($G$179,SUM($C$2:$C110)-1,COLUMNS($E110:AQ110)+1))</f>
        <v xml:space="preserve"> Sewers</v>
      </c>
      <c r="AR110" t="str">
        <f ca="1">IF(OFFSET($G$179,SUM($C$2:$C110)-1,COLUMNS($E110:AR110)+1)=0,"",OFFSET($G$179,SUM($C$2:$C110)-1,COLUMNS($E110:AR110)+1))</f>
        <v xml:space="preserve"> Road Network</v>
      </c>
      <c r="AS110" t="str">
        <f ca="1">IF(OFFSET($G$179,SUM($C$2:$C110)-1,COLUMNS($E110:AS110)+1)=0,"",OFFSET($G$179,SUM($C$2:$C110)-1,COLUMNS($E110:AS110)+1))</f>
        <v xml:space="preserve"> Way of the Camel</v>
      </c>
      <c r="AT110" t="str">
        <f ca="1">IF(OFFSET($G$179,SUM($C$2:$C110)-1,COLUMNS($E110:AT110)+1)=0,"",OFFSET($G$179,SUM($C$2:$C110)-1,COLUMNS($E110:AT110)+1))</f>
        <v xml:space="preserve"> Way of the Ox</v>
      </c>
      <c r="AU110" t="str">
        <f ca="1">IF(OFFSET($G$179,SUM($C$2:$C110)-1,COLUMNS($E110:AU110)+1)=0,"",OFFSET($G$179,SUM($C$2:$C110)-1,COLUMNS($E110:AU110)+1))</f>
        <v xml:space="preserve"> Plateau Shepherds</v>
      </c>
      <c r="AV110" t="str">
        <f ca="1">IF(OFFSET($G$179,SUM($C$2:$C110)-1,COLUMNS($E110:AV110)+1)=0,"",OFFSET($G$179,SUM($C$2:$C110)-1,COLUMNS($E110:AV110)+1))</f>
        <v/>
      </c>
      <c r="AW110" t="str">
        <f ca="1">IF(OFFSET($G$179,SUM($C$2:$C110)-1,COLUMNS($E110:AW110)+1)=0,"",OFFSET($G$179,SUM($C$2:$C110)-1,COLUMNS($E110:AW110)+1))</f>
        <v/>
      </c>
      <c r="AX110" t="str">
        <f ca="1">IF(OFFSET($G$179,SUM($C$2:$C110)-1,COLUMNS($E110:AX110)+1)=0,"",OFFSET($G$179,SUM($C$2:$C110)-1,COLUMNS($E110:AX110)+1))</f>
        <v/>
      </c>
      <c r="AY110" t="str">
        <f ca="1">IF(OFFSET($G$179,SUM($C$2:$C110)-1,COLUMNS($E110:AY110)+1)=0,"",OFFSET($G$179,SUM($C$2:$C110)-1,COLUMNS($E110:AY110)+1))</f>
        <v/>
      </c>
      <c r="AZ110" t="str">
        <f ca="1">IF(OFFSET($G$179,SUM($C$2:$C110)-1,COLUMNS($E110:AZ110)+1)=0,"",OFFSET($G$179,SUM($C$2:$C110)-1,COLUMNS($E110:AZ110)+1))</f>
        <v/>
      </c>
      <c r="BA110" t="str">
        <f ca="1">IF(OFFSET($G$179,SUM($C$2:$C110)-1,COLUMNS($E110:BA110)+1)=0,"",OFFSET($G$179,SUM($C$2:$C110)-1,COLUMNS($E110:BA110)+1))</f>
        <v/>
      </c>
      <c r="BB110" t="str">
        <f ca="1">IF(OFFSET($G$179,SUM($C$2:$C110)-1,COLUMNS($E110:BB110)+1)=0,"",OFFSET($G$179,SUM($C$2:$C110)-1,COLUMNS($E110:BB110)+1))</f>
        <v/>
      </c>
      <c r="BC110" t="str">
        <f ca="1">IF(OFFSET($G$179,SUM($C$2:$C110)-1,COLUMNS($E110:BC110)+1)=0,"",OFFSET($G$179,SUM($C$2:$C110)-1,COLUMNS($E110:BC110)+1))</f>
        <v/>
      </c>
      <c r="BD110" t="str">
        <f ca="1">IF(OFFSET($G$179,SUM($C$2:$C110)-1,COLUMNS($E110:BD110)+1)=0,"",OFFSET($G$179,SUM($C$2:$C110)-1,COLUMNS($E110:BD110)+1))</f>
        <v/>
      </c>
      <c r="BE110" t="str">
        <f ca="1">IF(OFFSET($G$179,SUM($C$2:$C110)-1,COLUMNS($E110:BE110)+1)=0,"",OFFSET($G$179,SUM($C$2:$C110)-1,COLUMNS($E110:BE110)+1))</f>
        <v/>
      </c>
      <c r="BF110" t="str">
        <f ca="1">IF(OFFSET($G$179,SUM($C$2:$C110)-1,COLUMNS($E110:BF110)+1)=0,"",OFFSET($G$179,SUM($C$2:$C110)-1,COLUMNS($E110:BF110)+1))</f>
        <v/>
      </c>
      <c r="BG110" t="str">
        <f ca="1">IF(OFFSET($G$179,SUM($C$2:$C110)-1,COLUMNS($E110:BG110)+1)=0,"",OFFSET($G$179,SUM($C$2:$C110)-1,COLUMNS($E110:BG110)+1))</f>
        <v/>
      </c>
      <c r="BH110" t="str">
        <f ca="1">IF(OFFSET($G$179,SUM($C$2:$C110)-1,COLUMNS($E110:BH110)+1)=0,"",OFFSET($G$179,SUM($C$2:$C110)-1,COLUMNS($E110:BH110)+1))</f>
        <v/>
      </c>
      <c r="BI110" t="str">
        <f ca="1">IF(OFFSET($G$179,SUM($C$2:$C110)-1,COLUMNS($E110:BI110)+1)=0,"",OFFSET($G$179,SUM($C$2:$C110)-1,COLUMNS($E110:BI110)+1))</f>
        <v/>
      </c>
      <c r="BJ110" t="str">
        <f ca="1">IF(OFFSET($G$179,SUM($C$2:$C110)-1,COLUMNS($E110:BJ110)+1)=0,"",OFFSET($G$179,SUM($C$2:$C110)-1,COLUMNS($E110:BJ110)+1))</f>
        <v/>
      </c>
      <c r="BK110" t="str">
        <f ca="1">IF(OFFSET($G$179,SUM($C$2:$C110)-1,COLUMNS($E110:BK110)+1)=0,"",OFFSET($G$179,SUM($C$2:$C110)-1,COLUMNS($E110:BK110)+1))</f>
        <v/>
      </c>
      <c r="BL110" t="str">
        <f ca="1">IF(OFFSET($G$179,SUM($C$2:$C110)-1,COLUMNS($E110:BL110)+1)=0,"",OFFSET($G$179,SUM($C$2:$C110)-1,COLUMNS($E110:BL110)+1))</f>
        <v/>
      </c>
      <c r="BM110" t="str">
        <f ca="1">IF(OFFSET($G$179,SUM($C$2:$C110)-1,COLUMNS($E110:BM110)+1)=0,"",OFFSET($G$179,SUM($C$2:$C110)-1,COLUMNS($E110:BM110)+1))</f>
        <v/>
      </c>
      <c r="BN110" t="str">
        <f ca="1">IF(OFFSET($G$179,SUM($C$2:$C110)-1,COLUMNS($E110:BN110)+1)=0,"",OFFSET($G$179,SUM($C$2:$C110)-1,COLUMNS($E110:BN110)+1))</f>
        <v/>
      </c>
      <c r="BO110" t="str">
        <f ca="1">IF(OFFSET($G$179,SUM($C$2:$C110)-1,COLUMNS($E110:BO110)+1)=0,"",OFFSET($G$179,SUM($C$2:$C110)-1,COLUMNS($E110:BO110)+1))</f>
        <v/>
      </c>
      <c r="BP110" t="str">
        <f ca="1">IF(OFFSET($G$179,SUM($C$2:$C110)-1,COLUMNS($E110:BP110)+1)=0,"",OFFSET($G$179,SUM($C$2:$C110)-1,COLUMNS($E110:BP110)+1))</f>
        <v/>
      </c>
      <c r="BQ110" t="str">
        <f ca="1">IF(OFFSET($G$179,SUM($C$2:$C110)-1,COLUMNS($E110:BQ110)+1)=0,"",OFFSET($G$179,SUM($C$2:$C110)-1,COLUMNS($E110:BQ110)+1))</f>
        <v/>
      </c>
      <c r="BR110" t="str">
        <f ca="1">IF(OFFSET($G$179,SUM($C$2:$C110)-1,COLUMNS($E110:BR110)+1)=0,"",OFFSET($G$179,SUM($C$2:$C110)-1,COLUMNS($E110:BR110)+1))</f>
        <v/>
      </c>
      <c r="BS110" t="str">
        <f ca="1">IF(OFFSET($G$179,SUM($C$2:$C110)-1,COLUMNS($E110:BS110)+1)=0,"",OFFSET($G$179,SUM($C$2:$C110)-1,COLUMNS($E110:BS110)+1))</f>
        <v/>
      </c>
      <c r="BT110" t="str">
        <f ca="1">IF(OFFSET($G$179,SUM($C$2:$C110)-1,COLUMNS($E110:BT110)+1)=0,"",OFFSET($G$179,SUM($C$2:$C110)-1,COLUMNS($E110:BT110)+1))</f>
        <v/>
      </c>
      <c r="BU110" t="str">
        <f ca="1">IF(OFFSET($G$179,SUM($C$2:$C110)-1,COLUMNS($E110:BU110)+1)=0,"",OFFSET($G$179,SUM($C$2:$C110)-1,COLUMNS($E110:BU110)+1))</f>
        <v/>
      </c>
      <c r="BV110" t="str">
        <f ca="1">IF(OFFSET($G$179,SUM($C$2:$C110)-1,COLUMNS($E110:BV110)+1)=0,"",OFFSET($G$179,SUM($C$2:$C110)-1,COLUMNS($E110:BV110)+1))</f>
        <v/>
      </c>
      <c r="BW110" t="str">
        <f ca="1">IF(OFFSET($G$179,SUM($C$2:$C110)-1,COLUMNS($E110:BW110)+1)=0,"",OFFSET($G$179,SUM($C$2:$C110)-1,COLUMNS($E110:BW110)+1))</f>
        <v/>
      </c>
      <c r="BX110" t="str">
        <f ca="1">IF(OFFSET($G$179,SUM($C$2:$C110)-1,COLUMNS($E110:BX110)+1)=0,"",OFFSET($G$179,SUM($C$2:$C110)-1,COLUMNS($E110:BX110)+1))</f>
        <v/>
      </c>
      <c r="BY110" t="str">
        <f ca="1">IF(OFFSET($G$179,SUM($C$2:$C110)-1,COLUMNS($E110:BY110)+1)=0,"",OFFSET($G$179,SUM($C$2:$C110)-1,COLUMNS($E110:BY110)+1))</f>
        <v/>
      </c>
      <c r="BZ110" t="str">
        <f ca="1">IF(OFFSET($G$179,SUM($C$2:$C110)-1,COLUMNS($E110:BZ110)+1)=0,"",OFFSET($G$179,SUM($C$2:$C110)-1,COLUMNS($E110:BZ110)+1))</f>
        <v/>
      </c>
    </row>
    <row r="111" spans="3:78" x14ac:dyDescent="0.25">
      <c r="C111">
        <f t="shared" si="0"/>
        <v>0</v>
      </c>
      <c r="E111" t="str">
        <f t="shared" ref="E111" ca="1" si="3926">E110</f>
        <v>Matthias Catrein</v>
      </c>
      <c r="F111" t="str">
        <f t="shared" ref="F111" ca="1" si="3927">SUBSTITUTE(SUBSTITUTE(SUBSTITUTE(SUBSTITUTE(SUBSTITUTE(LOWER(IF(LEFT(F110,3)="Box","",TRIM(F110))),"randomizer","")," ",""),"'","")," ",""),"-","")</f>
        <v>cellar</v>
      </c>
      <c r="G111" t="str">
        <f t="shared" ref="G111" ca="1" si="3928">SUBSTITUTE(SUBSTITUTE(SUBSTITUTE(SUBSTITUTE(SUBSTITUTE(LOWER(IF(LEFT(G110,3)="Box","",TRIM(G110))),"randomizer","")," ",""),"'","")," ",""),"-","")</f>
        <v>chapel</v>
      </c>
      <c r="H111" t="str">
        <f t="shared" ref="H111" ca="1" si="3929">SUBSTITUTE(SUBSTITUTE(SUBSTITUTE(SUBSTITUTE(SUBSTITUTE(LOWER(IF(LEFT(H110,3)="Box","",TRIM(H110))),"randomizer","")," ",""),"'","")," ",""),"-","")</f>
        <v>moat</v>
      </c>
      <c r="I111" t="str">
        <f t="shared" ref="I111" ca="1" si="3930">SUBSTITUTE(SUBSTITUTE(SUBSTITUTE(SUBSTITUTE(SUBSTITUTE(LOWER(IF(LEFT(I110,3)="Box","",TRIM(I110))),"randomizer","")," ",""),"'","")," ",""),"-","")</f>
        <v>chancellor</v>
      </c>
      <c r="J111" t="str">
        <f t="shared" ref="J111" ca="1" si="3931">SUBSTITUTE(SUBSTITUTE(SUBSTITUTE(SUBSTITUTE(SUBSTITUTE(LOWER(IF(LEFT(J110,3)="Box","",TRIM(J110))),"randomizer","")," ",""),"'","")," ",""),"-","")</f>
        <v>woodcutter</v>
      </c>
      <c r="K111" t="str">
        <f t="shared" ref="K111" ca="1" si="3932">SUBSTITUTE(SUBSTITUTE(SUBSTITUTE(SUBSTITUTE(SUBSTITUTE(LOWER(IF(LEFT(K110,3)="Box","",TRIM(K110))),"randomizer","")," ",""),"'","")," ",""),"-","")</f>
        <v>bureaucrat</v>
      </c>
      <c r="L111" t="str">
        <f t="shared" ref="L111" ca="1" si="3933">SUBSTITUTE(SUBSTITUTE(SUBSTITUTE(SUBSTITUTE(SUBSTITUTE(LOWER(IF(LEFT(L110,3)="Box","",TRIM(L110))),"randomizer","")," ",""),"'","")," ",""),"-","")</f>
        <v>feast</v>
      </c>
      <c r="M111" t="str">
        <f t="shared" ref="M111" ca="1" si="3934">SUBSTITUTE(SUBSTITUTE(SUBSTITUTE(SUBSTITUTE(SUBSTITUTE(LOWER(IF(LEFT(M110,3)="Box","",TRIM(M110))),"randomizer","")," ",""),"'","")," ",""),"-","")</f>
        <v>gardens</v>
      </c>
      <c r="N111" t="str">
        <f t="shared" ref="N111" ca="1" si="3935">SUBSTITUTE(SUBSTITUTE(SUBSTITUTE(SUBSTITUTE(SUBSTITUTE(LOWER(IF(LEFT(N110,3)="Box","",TRIM(N110))),"randomizer","")," ",""),"'","")," ",""),"-","")</f>
        <v>militia</v>
      </c>
      <c r="O111" t="str">
        <f t="shared" ref="O111" ca="1" si="3936">SUBSTITUTE(SUBSTITUTE(SUBSTITUTE(SUBSTITUTE(SUBSTITUTE(LOWER(IF(LEFT(O110,3)="Box","",TRIM(O110))),"randomizer","")," ",""),"'","")," ",""),"-","")</f>
        <v>moneylender</v>
      </c>
      <c r="P111" t="str">
        <f t="shared" ref="P111" ca="1" si="3937">SUBSTITUTE(SUBSTITUTE(SUBSTITUTE(SUBSTITUTE(SUBSTITUTE(LOWER(IF(LEFT(P110,3)="Box","",TRIM(P110))),"randomizer","")," ",""),"'","")," ",""),"-","")</f>
        <v>remodel</v>
      </c>
      <c r="Q111" t="str">
        <f t="shared" ref="Q111" ca="1" si="3938">SUBSTITUTE(SUBSTITUTE(SUBSTITUTE(SUBSTITUTE(SUBSTITUTE(LOWER(IF(LEFT(Q110,3)="Box","",TRIM(Q110))),"randomizer","")," ",""),"'","")," ",""),"-","")</f>
        <v>smithy</v>
      </c>
      <c r="R111" t="str">
        <f t="shared" ref="R111" ca="1" si="3939">SUBSTITUTE(SUBSTITUTE(SUBSTITUTE(SUBSTITUTE(SUBSTITUTE(LOWER(IF(LEFT(R110,3)="Box","",TRIM(R110))),"randomizer","")," ",""),"'","")," ",""),"-","")</f>
        <v>councilroom</v>
      </c>
      <c r="S111" t="str">
        <f t="shared" ref="S111" ca="1" si="3940">SUBSTITUTE(SUBSTITUTE(SUBSTITUTE(SUBSTITUTE(SUBSTITUTE(LOWER(IF(LEFT(S110,3)="Box","",TRIM(S110))),"randomizer","")," ",""),"'","")," ",""),"-","")</f>
        <v>market</v>
      </c>
      <c r="T111" t="str">
        <f t="shared" ref="T111" ca="1" si="3941">SUBSTITUTE(SUBSTITUTE(SUBSTITUTE(SUBSTITUTE(SUBSTITUTE(LOWER(IF(LEFT(T110,3)="Box","",TRIM(T110))),"randomizer","")," ",""),"'","")," ",""),"-","")</f>
        <v>witch</v>
      </c>
      <c r="U111" t="str">
        <f t="shared" ref="U111" ca="1" si="3942">SUBSTITUTE(SUBSTITUTE(SUBSTITUTE(SUBSTITUTE(SUBSTITUTE(LOWER(IF(LEFT(U110,3)="Box","",TRIM(U110))),"randomizer","")," ",""),"'","")," ",""),"-","")</f>
        <v>steward</v>
      </c>
      <c r="V111" t="str">
        <f t="shared" ref="V111" ca="1" si="3943">SUBSTITUTE(SUBSTITUTE(SUBSTITUTE(SUBSTITUTE(SUBSTITUTE(LOWER(IF(LEFT(V110,3)="Box","",TRIM(V110))),"randomizer","")," ",""),"'","")," ",""),"-","")</f>
        <v>conspirator</v>
      </c>
      <c r="W111" t="str">
        <f t="shared" ref="W111" ca="1" si="3944">SUBSTITUTE(SUBSTITUTE(SUBSTITUTE(SUBSTITUTE(SUBSTITUTE(LOWER(IF(LEFT(W110,3)="Box","",TRIM(W110))),"randomizer","")," ",""),"'","")," ",""),"-","")</f>
        <v>scout</v>
      </c>
      <c r="X111" t="str">
        <f t="shared" ref="X111" ca="1" si="3945">SUBSTITUTE(SUBSTITUTE(SUBSTITUTE(SUBSTITUTE(SUBSTITUTE(LOWER(IF(LEFT(X110,3)="Box","",TRIM(X110))),"randomizer","")," ",""),"'","")," ",""),"-","")</f>
        <v>tribute</v>
      </c>
      <c r="Y111" t="str">
        <f t="shared" ref="Y111" ca="1" si="3946">SUBSTITUTE(SUBSTITUTE(SUBSTITUTE(SUBSTITUTE(SUBSTITUTE(LOWER(IF(LEFT(Y110,3)="Box","",TRIM(Y110))),"randomizer","")," ",""),"'","")," ",""),"-","")</f>
        <v>upgrade</v>
      </c>
      <c r="Z111" t="str">
        <f t="shared" ref="Z111" ca="1" si="3947">SUBSTITUTE(SUBSTITUTE(SUBSTITUTE(SUBSTITUTE(SUBSTITUTE(LOWER(IF(LEFT(Z110,3)="Box","",TRIM(Z110))),"randomizer","")," ",""),"'","")," ",""),"-","")</f>
        <v>treasuremap</v>
      </c>
      <c r="AA111" t="str">
        <f t="shared" ref="AA111" ca="1" si="3948">SUBSTITUTE(SUBSTITUTE(SUBSTITUTE(SUBSTITUTE(SUBSTITUTE(LOWER(IF(LEFT(AA110,3)="Box","",TRIM(AA110))),"randomizer","")," ",""),"'","")," ",""),"-","")</f>
        <v>ghostship</v>
      </c>
      <c r="AB111" t="str">
        <f t="shared" ref="AB111" ca="1" si="3949">SUBSTITUTE(SUBSTITUTE(SUBSTITUTE(SUBSTITUTE(SUBSTITUTE(LOWER(IF(LEFT(AB110,3)="Box","",TRIM(AB110))),"randomizer","")," ",""),"'","")," ",""),"-","")</f>
        <v>potion</v>
      </c>
      <c r="AC111" t="str">
        <f t="shared" ref="AC111" ca="1" si="3950">SUBSTITUTE(SUBSTITUTE(SUBSTITUTE(SUBSTITUTE(SUBSTITUTE(LOWER(IF(LEFT(AC110,3)="Box","",TRIM(AC110))),"randomizer","")," ",""),"'","")," ",""),"-","")</f>
        <v>countinghouse</v>
      </c>
      <c r="AD111" t="str">
        <f t="shared" ref="AD111" ca="1" si="3951">SUBSTITUTE(SUBSTITUTE(SUBSTITUTE(SUBSTITUTE(SUBSTITUTE(LOWER(IF(LEFT(AD110,3)="Box","",TRIM(AD110))),"randomizer","")," ",""),"'","")," ",""),"-","")</f>
        <v>crossroads</v>
      </c>
      <c r="AE111" t="str">
        <f t="shared" ref="AE111" ca="1" si="3952">SUBSTITUTE(SUBSTITUTE(SUBSTITUTE(SUBSTITUTE(SUBSTITUTE(LOWER(IF(LEFT(AE110,3)="Box","",TRIM(AE110))),"randomizer","")," ",""),"'","")," ",""),"-","")</f>
        <v>feodum</v>
      </c>
      <c r="AF111" t="str">
        <f t="shared" ref="AF111" ca="1" si="3953">SUBSTITUTE(SUBSTITUTE(SUBSTITUTE(SUBSTITUTE(SUBSTITUTE(LOWER(IF(LEFT(AF110,3)="Box","",TRIM(AF110))),"randomizer","")," ",""),"'","")," ",""),"-","")</f>
        <v>knights</v>
      </c>
      <c r="AG111" t="str">
        <f t="shared" ref="AG111" ca="1" si="3954">SUBSTITUTE(SUBSTITUTE(SUBSTITUTE(SUBSTITUTE(SUBSTITUTE(LOWER(IF(LEFT(AG110,3)="Box","",TRIM(AG110))),"randomizer","")," ",""),"'","")," ",""),"-","")</f>
        <v>altar</v>
      </c>
      <c r="AH111" t="str">
        <f t="shared" ref="AH111" ca="1" si="3955">SUBSTITUTE(SUBSTITUTE(SUBSTITUTE(SUBSTITUTE(SUBSTITUTE(LOWER(IF(LEFT(AH110,3)="Box","",TRIM(AH110))),"randomizer","")," ",""),"'","")," ",""),"-","")</f>
        <v>amulet</v>
      </c>
      <c r="AI111" t="str">
        <f t="shared" ref="AI111" ca="1" si="3956">SUBSTITUTE(SUBSTITUTE(SUBSTITUTE(SUBSTITUTE(SUBSTITUTE(LOWER(IF(LEFT(AI110,3)="Box","",TRIM(AI110))),"randomizer","")," ",""),"'","")," ",""),"-","")</f>
        <v>distantlands</v>
      </c>
      <c r="AJ111" t="str">
        <f t="shared" ref="AJ111" ca="1" si="3957">SUBSTITUTE(SUBSTITUTE(SUBSTITUTE(SUBSTITUTE(SUBSTITUTE(LOWER(IF(LEFT(AJ110,3)="Box","",TRIM(AJ110))),"randomizer","")," ",""),"'","")," ",""),"-","")</f>
        <v>cityquarter</v>
      </c>
      <c r="AK111" t="str">
        <f t="shared" ref="AK111" ca="1" si="3958">SUBSTITUTE(SUBSTITUTE(SUBSTITUTE(SUBSTITUTE(SUBSTITUTE(LOWER(IF(LEFT(AK110,3)="Box","",TRIM(AK110))),"randomizer","")," ",""),"'","")," ",""),"-","")</f>
        <v>catapult</v>
      </c>
      <c r="AL111" t="str">
        <f t="shared" ref="AL111" ca="1" si="3959">SUBSTITUTE(SUBSTITUTE(SUBSTITUTE(SUBSTITUTE(SUBSTITUTE(LOWER(IF(LEFT(AL110,3)="Box","",TRIM(AL110))),"randomizer","")," ",""),"'","")," ",""),"-","")</f>
        <v>rocks</v>
      </c>
      <c r="AM111" t="str">
        <f t="shared" ref="AM111" ca="1" si="3960">SUBSTITUTE(SUBSTITUTE(SUBSTITUTE(SUBSTITUTE(SUBSTITUTE(LOWER(IF(LEFT(AM110,3)="Box","",TRIM(AM110))),"randomizer","")," ",""),"'","")," ",""),"-","")</f>
        <v>shepherd</v>
      </c>
      <c r="AN111" t="str">
        <f t="shared" ref="AN111" ca="1" si="3961">SUBSTITUTE(SUBSTITUTE(SUBSTITUTE(SUBSTITUTE(SUBSTITUTE(LOWER(IF(LEFT(AN110,3)="Box","",TRIM(AN110))),"randomizer","")," ",""),"'","")," ",""),"-","")</f>
        <v>pasture</v>
      </c>
      <c r="AO111" t="str">
        <f t="shared" ref="AO111" ca="1" si="3962">SUBSTITUTE(SUBSTITUTE(SUBSTITUTE(SUBSTITUTE(SUBSTITUTE(LOWER(IF(LEFT(AO110,3)="Box","",TRIM(AO110))),"randomizer","")," ",""),"'","")," ",""),"-","")</f>
        <v>envoy</v>
      </c>
      <c r="AP111" t="str">
        <f t="shared" ref="AP111" ca="1" si="3963">SUBSTITUTE(SUBSTITUTE(SUBSTITUTE(SUBSTITUTE(SUBSTITUTE(LOWER(IF(LEFT(AP110,3)="Box","",TRIM(AP110))),"randomizer","")," ",""),"'","")," ",""),"-","")</f>
        <v>alms</v>
      </c>
      <c r="AQ111" t="str">
        <f t="shared" ref="AQ111" ca="1" si="3964">SUBSTITUTE(SUBSTITUTE(SUBSTITUTE(SUBSTITUTE(SUBSTITUTE(LOWER(IF(LEFT(AQ110,3)="Box","",TRIM(AQ110))),"randomizer","")," ",""),"'","")," ",""),"-","")</f>
        <v>sewers</v>
      </c>
      <c r="AR111" t="str">
        <f t="shared" ref="AR111" ca="1" si="3965">SUBSTITUTE(SUBSTITUTE(SUBSTITUTE(SUBSTITUTE(SUBSTITUTE(LOWER(IF(LEFT(AR110,3)="Box","",TRIM(AR110))),"randomizer","")," ",""),"'","")," ",""),"-","")</f>
        <v>roadnetwork</v>
      </c>
      <c r="AS111" t="str">
        <f t="shared" ref="AS111" ca="1" si="3966">SUBSTITUTE(SUBSTITUTE(SUBSTITUTE(SUBSTITUTE(SUBSTITUTE(LOWER(IF(LEFT(AS110,3)="Box","",TRIM(AS110))),"randomizer","")," ",""),"'","")," ",""),"-","")</f>
        <v>wayofthecamel</v>
      </c>
      <c r="AT111" t="str">
        <f t="shared" ref="AT111" ca="1" si="3967">SUBSTITUTE(SUBSTITUTE(SUBSTITUTE(SUBSTITUTE(SUBSTITUTE(LOWER(IF(LEFT(AT110,3)="Box","",TRIM(AT110))),"randomizer","")," ",""),"'","")," ",""),"-","")</f>
        <v>wayoftheox</v>
      </c>
      <c r="AU111" t="str">
        <f t="shared" ref="AU111" ca="1" si="3968">SUBSTITUTE(SUBSTITUTE(SUBSTITUTE(SUBSTITUTE(SUBSTITUTE(LOWER(IF(LEFT(AU110,3)="Box","",TRIM(AU110))),"randomizer","")," ",""),"'","")," ",""),"-","")</f>
        <v>plateaushepherds</v>
      </c>
      <c r="AV111" t="str">
        <f t="shared" ref="AV111" ca="1" si="3969">SUBSTITUTE(SUBSTITUTE(SUBSTITUTE(SUBSTITUTE(SUBSTITUTE(LOWER(IF(LEFT(AV110,3)="Box","",TRIM(AV110))),"randomizer","")," ",""),"'","")," ",""),"-","")</f>
        <v/>
      </c>
      <c r="AW111" t="str">
        <f t="shared" ref="AW111" ca="1" si="3970">SUBSTITUTE(SUBSTITUTE(SUBSTITUTE(SUBSTITUTE(SUBSTITUTE(LOWER(IF(LEFT(AW110,3)="Box","",TRIM(AW110))),"randomizer","")," ",""),"'","")," ",""),"-","")</f>
        <v/>
      </c>
      <c r="AX111" t="str">
        <f t="shared" ref="AX111" ca="1" si="3971">SUBSTITUTE(SUBSTITUTE(SUBSTITUTE(SUBSTITUTE(SUBSTITUTE(LOWER(IF(LEFT(AX110,3)="Box","",TRIM(AX110))),"randomizer","")," ",""),"'","")," ",""),"-","")</f>
        <v/>
      </c>
      <c r="AY111" t="str">
        <f t="shared" ref="AY111" ca="1" si="3972">SUBSTITUTE(SUBSTITUTE(SUBSTITUTE(SUBSTITUTE(SUBSTITUTE(LOWER(IF(LEFT(AY110,3)="Box","",TRIM(AY110))),"randomizer","")," ",""),"'","")," ",""),"-","")</f>
        <v/>
      </c>
      <c r="AZ111" t="str">
        <f t="shared" ref="AZ111" ca="1" si="3973">SUBSTITUTE(SUBSTITUTE(SUBSTITUTE(SUBSTITUTE(SUBSTITUTE(LOWER(IF(LEFT(AZ110,3)="Box","",TRIM(AZ110))),"randomizer","")," ",""),"'","")," ",""),"-","")</f>
        <v/>
      </c>
      <c r="BA111" t="str">
        <f t="shared" ref="BA111" ca="1" si="3974">SUBSTITUTE(SUBSTITUTE(SUBSTITUTE(SUBSTITUTE(SUBSTITUTE(LOWER(IF(LEFT(BA110,3)="Box","",TRIM(BA110))),"randomizer","")," ",""),"'","")," ",""),"-","")</f>
        <v/>
      </c>
      <c r="BB111" t="str">
        <f t="shared" ref="BB111" ca="1" si="3975">SUBSTITUTE(SUBSTITUTE(SUBSTITUTE(SUBSTITUTE(SUBSTITUTE(LOWER(IF(LEFT(BB110,3)="Box","",TRIM(BB110))),"randomizer","")," ",""),"'","")," ",""),"-","")</f>
        <v/>
      </c>
      <c r="BC111" t="str">
        <f t="shared" ref="BC111" ca="1" si="3976">SUBSTITUTE(SUBSTITUTE(SUBSTITUTE(SUBSTITUTE(SUBSTITUTE(LOWER(IF(LEFT(BC110,3)="Box","",TRIM(BC110))),"randomizer","")," ",""),"'","")," ",""),"-","")</f>
        <v/>
      </c>
      <c r="BD111" t="str">
        <f t="shared" ref="BD111" ca="1" si="3977">SUBSTITUTE(SUBSTITUTE(SUBSTITUTE(SUBSTITUTE(SUBSTITUTE(LOWER(IF(LEFT(BD110,3)="Box","",TRIM(BD110))),"randomizer","")," ",""),"'","")," ",""),"-","")</f>
        <v/>
      </c>
      <c r="BE111" t="str">
        <f t="shared" ref="BE111" ca="1" si="3978">SUBSTITUTE(SUBSTITUTE(SUBSTITUTE(SUBSTITUTE(SUBSTITUTE(LOWER(IF(LEFT(BE110,3)="Box","",TRIM(BE110))),"randomizer","")," ",""),"'","")," ",""),"-","")</f>
        <v/>
      </c>
      <c r="BF111" t="str">
        <f t="shared" ref="BF111" ca="1" si="3979">SUBSTITUTE(SUBSTITUTE(SUBSTITUTE(SUBSTITUTE(SUBSTITUTE(LOWER(IF(LEFT(BF110,3)="Box","",TRIM(BF110))),"randomizer","")," ",""),"'","")," ",""),"-","")</f>
        <v/>
      </c>
      <c r="BG111" t="str">
        <f t="shared" ref="BG111" ca="1" si="3980">SUBSTITUTE(SUBSTITUTE(SUBSTITUTE(SUBSTITUTE(SUBSTITUTE(LOWER(IF(LEFT(BG110,3)="Box","",TRIM(BG110))),"randomizer","")," ",""),"'","")," ",""),"-","")</f>
        <v/>
      </c>
      <c r="BH111" t="str">
        <f t="shared" ref="BH111" ca="1" si="3981">SUBSTITUTE(SUBSTITUTE(SUBSTITUTE(SUBSTITUTE(SUBSTITUTE(LOWER(IF(LEFT(BH110,3)="Box","",TRIM(BH110))),"randomizer","")," ",""),"'","")," ",""),"-","")</f>
        <v/>
      </c>
      <c r="BI111" t="str">
        <f t="shared" ref="BI111" ca="1" si="3982">SUBSTITUTE(SUBSTITUTE(SUBSTITUTE(SUBSTITUTE(SUBSTITUTE(LOWER(IF(LEFT(BI110,3)="Box","",TRIM(BI110))),"randomizer","")," ",""),"'","")," ",""),"-","")</f>
        <v/>
      </c>
      <c r="BJ111" t="str">
        <f t="shared" ref="BJ111" ca="1" si="3983">SUBSTITUTE(SUBSTITUTE(SUBSTITUTE(SUBSTITUTE(SUBSTITUTE(LOWER(IF(LEFT(BJ110,3)="Box","",TRIM(BJ110))),"randomizer","")," ",""),"'","")," ",""),"-","")</f>
        <v/>
      </c>
      <c r="BK111" t="str">
        <f t="shared" ref="BK111" ca="1" si="3984">SUBSTITUTE(SUBSTITUTE(SUBSTITUTE(SUBSTITUTE(SUBSTITUTE(LOWER(IF(LEFT(BK110,3)="Box","",TRIM(BK110))),"randomizer","")," ",""),"'","")," ",""),"-","")</f>
        <v/>
      </c>
      <c r="BL111" t="str">
        <f t="shared" ref="BL111" ca="1" si="3985">SUBSTITUTE(SUBSTITUTE(SUBSTITUTE(SUBSTITUTE(SUBSTITUTE(LOWER(IF(LEFT(BL110,3)="Box","",TRIM(BL110))),"randomizer","")," ",""),"'","")," ",""),"-","")</f>
        <v/>
      </c>
      <c r="BM111" t="str">
        <f t="shared" ref="BM111" ca="1" si="3986">SUBSTITUTE(SUBSTITUTE(SUBSTITUTE(SUBSTITUTE(SUBSTITUTE(LOWER(IF(LEFT(BM110,3)="Box","",TRIM(BM110))),"randomizer","")," ",""),"'","")," ",""),"-","")</f>
        <v/>
      </c>
      <c r="BN111" t="str">
        <f t="shared" ref="BN111" ca="1" si="3987">SUBSTITUTE(SUBSTITUTE(SUBSTITUTE(SUBSTITUTE(SUBSTITUTE(LOWER(IF(LEFT(BN110,3)="Box","",TRIM(BN110))),"randomizer","")," ",""),"'","")," ",""),"-","")</f>
        <v/>
      </c>
      <c r="BO111" t="str">
        <f t="shared" ref="BO111" ca="1" si="3988">SUBSTITUTE(SUBSTITUTE(SUBSTITUTE(SUBSTITUTE(SUBSTITUTE(LOWER(IF(LEFT(BO110,3)="Box","",TRIM(BO110))),"randomizer","")," ",""),"'","")," ",""),"-","")</f>
        <v/>
      </c>
      <c r="BP111" t="str">
        <f t="shared" ref="BP111" ca="1" si="3989">SUBSTITUTE(SUBSTITUTE(SUBSTITUTE(SUBSTITUTE(SUBSTITUTE(LOWER(IF(LEFT(BP110,3)="Box","",TRIM(BP110))),"randomizer","")," ",""),"'","")," ",""),"-","")</f>
        <v/>
      </c>
      <c r="BQ111" t="str">
        <f t="shared" ref="BQ111" ca="1" si="3990">SUBSTITUTE(SUBSTITUTE(SUBSTITUTE(SUBSTITUTE(SUBSTITUTE(LOWER(IF(LEFT(BQ110,3)="Box","",TRIM(BQ110))),"randomizer","")," ",""),"'","")," ",""),"-","")</f>
        <v/>
      </c>
      <c r="BR111" t="str">
        <f t="shared" ref="BR111" ca="1" si="3991">SUBSTITUTE(SUBSTITUTE(SUBSTITUTE(SUBSTITUTE(SUBSTITUTE(LOWER(IF(LEFT(BR110,3)="Box","",TRIM(BR110))),"randomizer","")," ",""),"'","")," ",""),"-","")</f>
        <v/>
      </c>
      <c r="BS111" t="str">
        <f t="shared" ref="BS111" ca="1" si="3992">SUBSTITUTE(SUBSTITUTE(SUBSTITUTE(SUBSTITUTE(SUBSTITUTE(LOWER(IF(LEFT(BS110,3)="Box","",TRIM(BS110))),"randomizer","")," ",""),"'","")," ",""),"-","")</f>
        <v/>
      </c>
      <c r="BT111" t="str">
        <f t="shared" ref="BT111" ca="1" si="3993">SUBSTITUTE(SUBSTITUTE(SUBSTITUTE(SUBSTITUTE(SUBSTITUTE(LOWER(IF(LEFT(BT110,3)="Box","",TRIM(BT110))),"randomizer","")," ",""),"'","")," ",""),"-","")</f>
        <v/>
      </c>
      <c r="BU111" t="str">
        <f t="shared" ref="BU111" ca="1" si="3994">SUBSTITUTE(SUBSTITUTE(SUBSTITUTE(SUBSTITUTE(SUBSTITUTE(LOWER(IF(LEFT(BU110,3)="Box","",TRIM(BU110))),"randomizer","")," ",""),"'","")," ",""),"-","")</f>
        <v/>
      </c>
      <c r="BV111" t="str">
        <f t="shared" ref="BV111" ca="1" si="3995">SUBSTITUTE(SUBSTITUTE(SUBSTITUTE(SUBSTITUTE(SUBSTITUTE(LOWER(IF(LEFT(BV110,3)="Box","",TRIM(BV110))),"randomizer","")," ",""),"'","")," ",""),"-","")</f>
        <v/>
      </c>
      <c r="BW111" t="str">
        <f t="shared" ref="BW111" ca="1" si="3996">SUBSTITUTE(SUBSTITUTE(SUBSTITUTE(SUBSTITUTE(SUBSTITUTE(LOWER(IF(LEFT(BW110,3)="Box","",TRIM(BW110))),"randomizer","")," ",""),"'","")," ",""),"-","")</f>
        <v/>
      </c>
      <c r="BX111" t="str">
        <f t="shared" ref="BX111" ca="1" si="3997">SUBSTITUTE(SUBSTITUTE(SUBSTITUTE(SUBSTITUTE(SUBSTITUTE(LOWER(IF(LEFT(BX110,3)="Box","",TRIM(BX110))),"randomizer","")," ",""),"'","")," ",""),"-","")</f>
        <v/>
      </c>
      <c r="BY111" t="str">
        <f t="shared" ref="BY111" ca="1" si="3998">SUBSTITUTE(SUBSTITUTE(SUBSTITUTE(SUBSTITUTE(SUBSTITUTE(LOWER(IF(LEFT(BY110,3)="Box","",TRIM(BY110))),"randomizer","")," ",""),"'","")," ",""),"-","")</f>
        <v/>
      </c>
      <c r="BZ111" t="str">
        <f t="shared" ref="BZ111" ca="1" si="3999">SUBSTITUTE(SUBSTITUTE(SUBSTITUTE(SUBSTITUTE(SUBSTITUTE(LOWER(IF(LEFT(BZ110,3)="Box","",TRIM(BZ110))),"randomizer","")," ",""),"'","")," ",""),"-","")</f>
        <v/>
      </c>
    </row>
    <row r="112" spans="3:78" x14ac:dyDescent="0.25">
      <c r="C112">
        <f t="shared" si="2297"/>
        <v>1</v>
      </c>
      <c r="E112" t="str">
        <f ca="1">OFFSET($G$179,SUM(C$2:C112)-1,0)</f>
        <v>Maura Kalusky</v>
      </c>
      <c r="F112" t="str">
        <f ca="1">IF(OFFSET($G$179,SUM($C$2:$C112)-1,COLUMNS($E112:F112)+1)=0,"",OFFSET($G$179,SUM($C$2:$C112)-1,COLUMNS($E112:F112)+1))</f>
        <v>Shanty Town</v>
      </c>
      <c r="G112" t="str">
        <f ca="1">IF(OFFSET($G$179,SUM($C$2:$C112)-1,COLUMNS($E112:G112)+1)=0,"",OFFSET($G$179,SUM($C$2:$C112)-1,COLUMNS($E112:G112)+1))</f>
        <v xml:space="preserve"> Harem</v>
      </c>
      <c r="H112" t="str">
        <f ca="1">IF(OFFSET($G$179,SUM($C$2:$C112)-1,COLUMNS($E112:H112)+1)=0,"",OFFSET($G$179,SUM($C$2:$C112)-1,COLUMNS($E112:H112)+1))</f>
        <v xml:space="preserve"> Pearl Diver</v>
      </c>
      <c r="I112" t="str">
        <f ca="1">IF(OFFSET($G$179,SUM($C$2:$C112)-1,COLUMNS($E112:I112)+1)=0,"",OFFSET($G$179,SUM($C$2:$C112)-1,COLUMNS($E112:I112)+1))</f>
        <v xml:space="preserve"> Navigator</v>
      </c>
      <c r="J112" t="str">
        <f ca="1">IF(OFFSET($G$179,SUM($C$2:$C112)-1,COLUMNS($E112:J112)+1)=0,"",OFFSET($G$179,SUM($C$2:$C112)-1,COLUMNS($E112:J112)+1))</f>
        <v/>
      </c>
      <c r="K112" t="str">
        <f ca="1">IF(OFFSET($G$179,SUM($C$2:$C112)-1,COLUMNS($E112:K112)+1)=0,"",OFFSET($G$179,SUM($C$2:$C112)-1,COLUMNS($E112:K112)+1))</f>
        <v/>
      </c>
      <c r="L112" t="str">
        <f ca="1">IF(OFFSET($G$179,SUM($C$2:$C112)-1,COLUMNS($E112:L112)+1)=0,"",OFFSET($G$179,SUM($C$2:$C112)-1,COLUMNS($E112:L112)+1))</f>
        <v/>
      </c>
      <c r="M112" t="str">
        <f ca="1">IF(OFFSET($G$179,SUM($C$2:$C112)-1,COLUMNS($E112:M112)+1)=0,"",OFFSET($G$179,SUM($C$2:$C112)-1,COLUMNS($E112:M112)+1))</f>
        <v/>
      </c>
      <c r="N112" t="str">
        <f ca="1">IF(OFFSET($G$179,SUM($C$2:$C112)-1,COLUMNS($E112:N112)+1)=0,"",OFFSET($G$179,SUM($C$2:$C112)-1,COLUMNS($E112:N112)+1))</f>
        <v/>
      </c>
      <c r="O112" t="str">
        <f ca="1">IF(OFFSET($G$179,SUM($C$2:$C112)-1,COLUMNS($E112:O112)+1)=0,"",OFFSET($G$179,SUM($C$2:$C112)-1,COLUMNS($E112:O112)+1))</f>
        <v/>
      </c>
      <c r="P112" t="str">
        <f ca="1">IF(OFFSET($G$179,SUM($C$2:$C112)-1,COLUMNS($E112:P112)+1)=0,"",OFFSET($G$179,SUM($C$2:$C112)-1,COLUMNS($E112:P112)+1))</f>
        <v/>
      </c>
      <c r="Q112" t="str">
        <f ca="1">IF(OFFSET($G$179,SUM($C$2:$C112)-1,COLUMNS($E112:Q112)+1)=0,"",OFFSET($G$179,SUM($C$2:$C112)-1,COLUMNS($E112:Q112)+1))</f>
        <v/>
      </c>
      <c r="R112" t="str">
        <f ca="1">IF(OFFSET($G$179,SUM($C$2:$C112)-1,COLUMNS($E112:R112)+1)=0,"",OFFSET($G$179,SUM($C$2:$C112)-1,COLUMNS($E112:R112)+1))</f>
        <v/>
      </c>
      <c r="S112" t="str">
        <f ca="1">IF(OFFSET($G$179,SUM($C$2:$C112)-1,COLUMNS($E112:S112)+1)=0,"",OFFSET($G$179,SUM($C$2:$C112)-1,COLUMNS($E112:S112)+1))</f>
        <v/>
      </c>
      <c r="T112" t="str">
        <f ca="1">IF(OFFSET($G$179,SUM($C$2:$C112)-1,COLUMNS($E112:T112)+1)=0,"",OFFSET($G$179,SUM($C$2:$C112)-1,COLUMNS($E112:T112)+1))</f>
        <v/>
      </c>
      <c r="U112" t="str">
        <f ca="1">IF(OFFSET($G$179,SUM($C$2:$C112)-1,COLUMNS($E112:U112)+1)=0,"",OFFSET($G$179,SUM($C$2:$C112)-1,COLUMNS($E112:U112)+1))</f>
        <v/>
      </c>
      <c r="V112" t="str">
        <f ca="1">IF(OFFSET($G$179,SUM($C$2:$C112)-1,COLUMNS($E112:V112)+1)=0,"",OFFSET($G$179,SUM($C$2:$C112)-1,COLUMNS($E112:V112)+1))</f>
        <v/>
      </c>
      <c r="W112" t="str">
        <f ca="1">IF(OFFSET($G$179,SUM($C$2:$C112)-1,COLUMNS($E112:W112)+1)=0,"",OFFSET($G$179,SUM($C$2:$C112)-1,COLUMNS($E112:W112)+1))</f>
        <v/>
      </c>
      <c r="X112" t="str">
        <f ca="1">IF(OFFSET($G$179,SUM($C$2:$C112)-1,COLUMNS($E112:X112)+1)=0,"",OFFSET($G$179,SUM($C$2:$C112)-1,COLUMNS($E112:X112)+1))</f>
        <v/>
      </c>
      <c r="Y112" t="str">
        <f ca="1">IF(OFFSET($G$179,SUM($C$2:$C112)-1,COLUMNS($E112:Y112)+1)=0,"",OFFSET($G$179,SUM($C$2:$C112)-1,COLUMNS($E112:Y112)+1))</f>
        <v/>
      </c>
      <c r="Z112" t="str">
        <f ca="1">IF(OFFSET($G$179,SUM($C$2:$C112)-1,COLUMNS($E112:Z112)+1)=0,"",OFFSET($G$179,SUM($C$2:$C112)-1,COLUMNS($E112:Z112)+1))</f>
        <v/>
      </c>
      <c r="AA112" t="str">
        <f ca="1">IF(OFFSET($G$179,SUM($C$2:$C112)-1,COLUMNS($E112:AA112)+1)=0,"",OFFSET($G$179,SUM($C$2:$C112)-1,COLUMNS($E112:AA112)+1))</f>
        <v/>
      </c>
      <c r="AB112" t="str">
        <f ca="1">IF(OFFSET($G$179,SUM($C$2:$C112)-1,COLUMNS($E112:AB112)+1)=0,"",OFFSET($G$179,SUM($C$2:$C112)-1,COLUMNS($E112:AB112)+1))</f>
        <v/>
      </c>
      <c r="AC112" t="str">
        <f ca="1">IF(OFFSET($G$179,SUM($C$2:$C112)-1,COLUMNS($E112:AC112)+1)=0,"",OFFSET($G$179,SUM($C$2:$C112)-1,COLUMNS($E112:AC112)+1))</f>
        <v/>
      </c>
      <c r="AD112" t="str">
        <f ca="1">IF(OFFSET($G$179,SUM($C$2:$C112)-1,COLUMNS($E112:AD112)+1)=0,"",OFFSET($G$179,SUM($C$2:$C112)-1,COLUMNS($E112:AD112)+1))</f>
        <v/>
      </c>
      <c r="AE112" t="str">
        <f ca="1">IF(OFFSET($G$179,SUM($C$2:$C112)-1,COLUMNS($E112:AE112)+1)=0,"",OFFSET($G$179,SUM($C$2:$C112)-1,COLUMNS($E112:AE112)+1))</f>
        <v/>
      </c>
      <c r="AF112" t="str">
        <f ca="1">IF(OFFSET($G$179,SUM($C$2:$C112)-1,COLUMNS($E112:AF112)+1)=0,"",OFFSET($G$179,SUM($C$2:$C112)-1,COLUMNS($E112:AF112)+1))</f>
        <v/>
      </c>
      <c r="AG112" t="str">
        <f ca="1">IF(OFFSET($G$179,SUM($C$2:$C112)-1,COLUMNS($E112:AG112)+1)=0,"",OFFSET($G$179,SUM($C$2:$C112)-1,COLUMNS($E112:AG112)+1))</f>
        <v/>
      </c>
      <c r="AH112" t="str">
        <f ca="1">IF(OFFSET($G$179,SUM($C$2:$C112)-1,COLUMNS($E112:AH112)+1)=0,"",OFFSET($G$179,SUM($C$2:$C112)-1,COLUMNS($E112:AH112)+1))</f>
        <v/>
      </c>
      <c r="AI112" t="str">
        <f ca="1">IF(OFFSET($G$179,SUM($C$2:$C112)-1,COLUMNS($E112:AI112)+1)=0,"",OFFSET($G$179,SUM($C$2:$C112)-1,COLUMNS($E112:AI112)+1))</f>
        <v/>
      </c>
      <c r="AJ112" t="str">
        <f ca="1">IF(OFFSET($G$179,SUM($C$2:$C112)-1,COLUMNS($E112:AJ112)+1)=0,"",OFFSET($G$179,SUM($C$2:$C112)-1,COLUMNS($E112:AJ112)+1))</f>
        <v/>
      </c>
      <c r="AK112" t="str">
        <f ca="1">IF(OFFSET($G$179,SUM($C$2:$C112)-1,COLUMNS($E112:AK112)+1)=0,"",OFFSET($G$179,SUM($C$2:$C112)-1,COLUMNS($E112:AK112)+1))</f>
        <v/>
      </c>
      <c r="AL112" t="str">
        <f ca="1">IF(OFFSET($G$179,SUM($C$2:$C112)-1,COLUMNS($E112:AL112)+1)=0,"",OFFSET($G$179,SUM($C$2:$C112)-1,COLUMNS($E112:AL112)+1))</f>
        <v/>
      </c>
      <c r="AM112" t="str">
        <f ca="1">IF(OFFSET($G$179,SUM($C$2:$C112)-1,COLUMNS($E112:AM112)+1)=0,"",OFFSET($G$179,SUM($C$2:$C112)-1,COLUMNS($E112:AM112)+1))</f>
        <v/>
      </c>
      <c r="AN112" t="str">
        <f ca="1">IF(OFFSET($G$179,SUM($C$2:$C112)-1,COLUMNS($E112:AN112)+1)=0,"",OFFSET($G$179,SUM($C$2:$C112)-1,COLUMNS($E112:AN112)+1))</f>
        <v/>
      </c>
      <c r="AO112" t="str">
        <f ca="1">IF(OFFSET($G$179,SUM($C$2:$C112)-1,COLUMNS($E112:AO112)+1)=0,"",OFFSET($G$179,SUM($C$2:$C112)-1,COLUMNS($E112:AO112)+1))</f>
        <v/>
      </c>
      <c r="AP112" t="str">
        <f ca="1">IF(OFFSET($G$179,SUM($C$2:$C112)-1,COLUMNS($E112:AP112)+1)=0,"",OFFSET($G$179,SUM($C$2:$C112)-1,COLUMNS($E112:AP112)+1))</f>
        <v/>
      </c>
      <c r="AQ112" t="str">
        <f ca="1">IF(OFFSET($G$179,SUM($C$2:$C112)-1,COLUMNS($E112:AQ112)+1)=0,"",OFFSET($G$179,SUM($C$2:$C112)-1,COLUMNS($E112:AQ112)+1))</f>
        <v/>
      </c>
      <c r="AR112" t="str">
        <f ca="1">IF(OFFSET($G$179,SUM($C$2:$C112)-1,COLUMNS($E112:AR112)+1)=0,"",OFFSET($G$179,SUM($C$2:$C112)-1,COLUMNS($E112:AR112)+1))</f>
        <v/>
      </c>
      <c r="AS112" t="str">
        <f ca="1">IF(OFFSET($G$179,SUM($C$2:$C112)-1,COLUMNS($E112:AS112)+1)=0,"",OFFSET($G$179,SUM($C$2:$C112)-1,COLUMNS($E112:AS112)+1))</f>
        <v/>
      </c>
      <c r="AT112" t="str">
        <f ca="1">IF(OFFSET($G$179,SUM($C$2:$C112)-1,COLUMNS($E112:AT112)+1)=0,"",OFFSET($G$179,SUM($C$2:$C112)-1,COLUMNS($E112:AT112)+1))</f>
        <v/>
      </c>
      <c r="AU112" t="str">
        <f ca="1">IF(OFFSET($G$179,SUM($C$2:$C112)-1,COLUMNS($E112:AU112)+1)=0,"",OFFSET($G$179,SUM($C$2:$C112)-1,COLUMNS($E112:AU112)+1))</f>
        <v/>
      </c>
      <c r="AV112" t="str">
        <f ca="1">IF(OFFSET($G$179,SUM($C$2:$C112)-1,COLUMNS($E112:AV112)+1)=0,"",OFFSET($G$179,SUM($C$2:$C112)-1,COLUMNS($E112:AV112)+1))</f>
        <v/>
      </c>
      <c r="AW112" t="str">
        <f ca="1">IF(OFFSET($G$179,SUM($C$2:$C112)-1,COLUMNS($E112:AW112)+1)=0,"",OFFSET($G$179,SUM($C$2:$C112)-1,COLUMNS($E112:AW112)+1))</f>
        <v/>
      </c>
      <c r="AX112" t="str">
        <f ca="1">IF(OFFSET($G$179,SUM($C$2:$C112)-1,COLUMNS($E112:AX112)+1)=0,"",OFFSET($G$179,SUM($C$2:$C112)-1,COLUMNS($E112:AX112)+1))</f>
        <v/>
      </c>
      <c r="AY112" t="str">
        <f ca="1">IF(OFFSET($G$179,SUM($C$2:$C112)-1,COLUMNS($E112:AY112)+1)=0,"",OFFSET($G$179,SUM($C$2:$C112)-1,COLUMNS($E112:AY112)+1))</f>
        <v/>
      </c>
      <c r="AZ112" t="str">
        <f ca="1">IF(OFFSET($G$179,SUM($C$2:$C112)-1,COLUMNS($E112:AZ112)+1)=0,"",OFFSET($G$179,SUM($C$2:$C112)-1,COLUMNS($E112:AZ112)+1))</f>
        <v/>
      </c>
      <c r="BA112" t="str">
        <f ca="1">IF(OFFSET($G$179,SUM($C$2:$C112)-1,COLUMNS($E112:BA112)+1)=0,"",OFFSET($G$179,SUM($C$2:$C112)-1,COLUMNS($E112:BA112)+1))</f>
        <v/>
      </c>
      <c r="BB112" t="str">
        <f ca="1">IF(OFFSET($G$179,SUM($C$2:$C112)-1,COLUMNS($E112:BB112)+1)=0,"",OFFSET($G$179,SUM($C$2:$C112)-1,COLUMNS($E112:BB112)+1))</f>
        <v/>
      </c>
      <c r="BC112" t="str">
        <f ca="1">IF(OFFSET($G$179,SUM($C$2:$C112)-1,COLUMNS($E112:BC112)+1)=0,"",OFFSET($G$179,SUM($C$2:$C112)-1,COLUMNS($E112:BC112)+1))</f>
        <v/>
      </c>
      <c r="BD112" t="str">
        <f ca="1">IF(OFFSET($G$179,SUM($C$2:$C112)-1,COLUMNS($E112:BD112)+1)=0,"",OFFSET($G$179,SUM($C$2:$C112)-1,COLUMNS($E112:BD112)+1))</f>
        <v/>
      </c>
      <c r="BE112" t="str">
        <f ca="1">IF(OFFSET($G$179,SUM($C$2:$C112)-1,COLUMNS($E112:BE112)+1)=0,"",OFFSET($G$179,SUM($C$2:$C112)-1,COLUMNS($E112:BE112)+1))</f>
        <v/>
      </c>
      <c r="BF112" t="str">
        <f ca="1">IF(OFFSET($G$179,SUM($C$2:$C112)-1,COLUMNS($E112:BF112)+1)=0,"",OFFSET($G$179,SUM($C$2:$C112)-1,COLUMNS($E112:BF112)+1))</f>
        <v/>
      </c>
      <c r="BG112" t="str">
        <f ca="1">IF(OFFSET($G$179,SUM($C$2:$C112)-1,COLUMNS($E112:BG112)+1)=0,"",OFFSET($G$179,SUM($C$2:$C112)-1,COLUMNS($E112:BG112)+1))</f>
        <v/>
      </c>
      <c r="BH112" t="str">
        <f ca="1">IF(OFFSET($G$179,SUM($C$2:$C112)-1,COLUMNS($E112:BH112)+1)=0,"",OFFSET($G$179,SUM($C$2:$C112)-1,COLUMNS($E112:BH112)+1))</f>
        <v/>
      </c>
      <c r="BI112" t="str">
        <f ca="1">IF(OFFSET($G$179,SUM($C$2:$C112)-1,COLUMNS($E112:BI112)+1)=0,"",OFFSET($G$179,SUM($C$2:$C112)-1,COLUMNS($E112:BI112)+1))</f>
        <v/>
      </c>
      <c r="BJ112" t="str">
        <f ca="1">IF(OFFSET($G$179,SUM($C$2:$C112)-1,COLUMNS($E112:BJ112)+1)=0,"",OFFSET($G$179,SUM($C$2:$C112)-1,COLUMNS($E112:BJ112)+1))</f>
        <v/>
      </c>
      <c r="BK112" t="str">
        <f ca="1">IF(OFFSET($G$179,SUM($C$2:$C112)-1,COLUMNS($E112:BK112)+1)=0,"",OFFSET($G$179,SUM($C$2:$C112)-1,COLUMNS($E112:BK112)+1))</f>
        <v/>
      </c>
      <c r="BL112" t="str">
        <f ca="1">IF(OFFSET($G$179,SUM($C$2:$C112)-1,COLUMNS($E112:BL112)+1)=0,"",OFFSET($G$179,SUM($C$2:$C112)-1,COLUMNS($E112:BL112)+1))</f>
        <v/>
      </c>
      <c r="BM112" t="str">
        <f ca="1">IF(OFFSET($G$179,SUM($C$2:$C112)-1,COLUMNS($E112:BM112)+1)=0,"",OFFSET($G$179,SUM($C$2:$C112)-1,COLUMNS($E112:BM112)+1))</f>
        <v/>
      </c>
      <c r="BN112" t="str">
        <f ca="1">IF(OFFSET($G$179,SUM($C$2:$C112)-1,COLUMNS($E112:BN112)+1)=0,"",OFFSET($G$179,SUM($C$2:$C112)-1,COLUMNS($E112:BN112)+1))</f>
        <v/>
      </c>
      <c r="BO112" t="str">
        <f ca="1">IF(OFFSET($G$179,SUM($C$2:$C112)-1,COLUMNS($E112:BO112)+1)=0,"",OFFSET($G$179,SUM($C$2:$C112)-1,COLUMNS($E112:BO112)+1))</f>
        <v/>
      </c>
      <c r="BP112" t="str">
        <f ca="1">IF(OFFSET($G$179,SUM($C$2:$C112)-1,COLUMNS($E112:BP112)+1)=0,"",OFFSET($G$179,SUM($C$2:$C112)-1,COLUMNS($E112:BP112)+1))</f>
        <v/>
      </c>
      <c r="BQ112" t="str">
        <f ca="1">IF(OFFSET($G$179,SUM($C$2:$C112)-1,COLUMNS($E112:BQ112)+1)=0,"",OFFSET($G$179,SUM($C$2:$C112)-1,COLUMNS($E112:BQ112)+1))</f>
        <v/>
      </c>
      <c r="BR112" t="str">
        <f ca="1">IF(OFFSET($G$179,SUM($C$2:$C112)-1,COLUMNS($E112:BR112)+1)=0,"",OFFSET($G$179,SUM($C$2:$C112)-1,COLUMNS($E112:BR112)+1))</f>
        <v/>
      </c>
      <c r="BS112" t="str">
        <f ca="1">IF(OFFSET($G$179,SUM($C$2:$C112)-1,COLUMNS($E112:BS112)+1)=0,"",OFFSET($G$179,SUM($C$2:$C112)-1,COLUMNS($E112:BS112)+1))</f>
        <v/>
      </c>
      <c r="BT112" t="str">
        <f ca="1">IF(OFFSET($G$179,SUM($C$2:$C112)-1,COLUMNS($E112:BT112)+1)=0,"",OFFSET($G$179,SUM($C$2:$C112)-1,COLUMNS($E112:BT112)+1))</f>
        <v/>
      </c>
      <c r="BU112" t="str">
        <f ca="1">IF(OFFSET($G$179,SUM($C$2:$C112)-1,COLUMNS($E112:BU112)+1)=0,"",OFFSET($G$179,SUM($C$2:$C112)-1,COLUMNS($E112:BU112)+1))</f>
        <v/>
      </c>
      <c r="BV112" t="str">
        <f ca="1">IF(OFFSET($G$179,SUM($C$2:$C112)-1,COLUMNS($E112:BV112)+1)=0,"",OFFSET($G$179,SUM($C$2:$C112)-1,COLUMNS($E112:BV112)+1))</f>
        <v/>
      </c>
      <c r="BW112" t="str">
        <f ca="1">IF(OFFSET($G$179,SUM($C$2:$C112)-1,COLUMNS($E112:BW112)+1)=0,"",OFFSET($G$179,SUM($C$2:$C112)-1,COLUMNS($E112:BW112)+1))</f>
        <v/>
      </c>
      <c r="BX112" t="str">
        <f ca="1">IF(OFFSET($G$179,SUM($C$2:$C112)-1,COLUMNS($E112:BX112)+1)=0,"",OFFSET($G$179,SUM($C$2:$C112)-1,COLUMNS($E112:BX112)+1))</f>
        <v/>
      </c>
      <c r="BY112" t="str">
        <f ca="1">IF(OFFSET($G$179,SUM($C$2:$C112)-1,COLUMNS($E112:BY112)+1)=0,"",OFFSET($G$179,SUM($C$2:$C112)-1,COLUMNS($E112:BY112)+1))</f>
        <v/>
      </c>
      <c r="BZ112" t="str">
        <f ca="1">IF(OFFSET($G$179,SUM($C$2:$C112)-1,COLUMNS($E112:BZ112)+1)=0,"",OFFSET($G$179,SUM($C$2:$C112)-1,COLUMNS($E112:BZ112)+1))</f>
        <v/>
      </c>
    </row>
    <row r="113" spans="3:78" x14ac:dyDescent="0.25">
      <c r="C113">
        <f t="shared" si="0"/>
        <v>0</v>
      </c>
      <c r="E113" t="str">
        <f t="shared" ref="E113" ca="1" si="4000">E112</f>
        <v>Maura Kalusky</v>
      </c>
      <c r="F113" t="str">
        <f t="shared" ref="F113" ca="1" si="4001">SUBSTITUTE(SUBSTITUTE(SUBSTITUTE(SUBSTITUTE(SUBSTITUTE(LOWER(IF(LEFT(F112,3)="Box","",TRIM(F112))),"randomizer","")," ",""),"'","")," ",""),"-","")</f>
        <v>shantytown</v>
      </c>
      <c r="G113" t="str">
        <f t="shared" ref="G113" ca="1" si="4002">SUBSTITUTE(SUBSTITUTE(SUBSTITUTE(SUBSTITUTE(SUBSTITUTE(LOWER(IF(LEFT(G112,3)="Box","",TRIM(G112))),"randomizer","")," ",""),"'","")," ",""),"-","")</f>
        <v>harem</v>
      </c>
      <c r="H113" t="str">
        <f t="shared" ref="H113" ca="1" si="4003">SUBSTITUTE(SUBSTITUTE(SUBSTITUTE(SUBSTITUTE(SUBSTITUTE(LOWER(IF(LEFT(H112,3)="Box","",TRIM(H112))),"randomizer","")," ",""),"'","")," ",""),"-","")</f>
        <v>pearldiver</v>
      </c>
      <c r="I113" t="str">
        <f t="shared" ref="I113" ca="1" si="4004">SUBSTITUTE(SUBSTITUTE(SUBSTITUTE(SUBSTITUTE(SUBSTITUTE(LOWER(IF(LEFT(I112,3)="Box","",TRIM(I112))),"randomizer","")," ",""),"'","")," ",""),"-","")</f>
        <v>navigator</v>
      </c>
      <c r="J113" t="str">
        <f t="shared" ref="J113" ca="1" si="4005">SUBSTITUTE(SUBSTITUTE(SUBSTITUTE(SUBSTITUTE(SUBSTITUTE(LOWER(IF(LEFT(J112,3)="Box","",TRIM(J112))),"randomizer","")," ",""),"'","")," ",""),"-","")</f>
        <v/>
      </c>
      <c r="K113" t="str">
        <f t="shared" ref="K113" ca="1" si="4006">SUBSTITUTE(SUBSTITUTE(SUBSTITUTE(SUBSTITUTE(SUBSTITUTE(LOWER(IF(LEFT(K112,3)="Box","",TRIM(K112))),"randomizer","")," ",""),"'","")," ",""),"-","")</f>
        <v/>
      </c>
      <c r="L113" t="str">
        <f t="shared" ref="L113" ca="1" si="4007">SUBSTITUTE(SUBSTITUTE(SUBSTITUTE(SUBSTITUTE(SUBSTITUTE(LOWER(IF(LEFT(L112,3)="Box","",TRIM(L112))),"randomizer","")," ",""),"'","")," ",""),"-","")</f>
        <v/>
      </c>
      <c r="M113" t="str">
        <f t="shared" ref="M113" ca="1" si="4008">SUBSTITUTE(SUBSTITUTE(SUBSTITUTE(SUBSTITUTE(SUBSTITUTE(LOWER(IF(LEFT(M112,3)="Box","",TRIM(M112))),"randomizer","")," ",""),"'","")," ",""),"-","")</f>
        <v/>
      </c>
      <c r="N113" t="str">
        <f t="shared" ref="N113" ca="1" si="4009">SUBSTITUTE(SUBSTITUTE(SUBSTITUTE(SUBSTITUTE(SUBSTITUTE(LOWER(IF(LEFT(N112,3)="Box","",TRIM(N112))),"randomizer","")," ",""),"'","")," ",""),"-","")</f>
        <v/>
      </c>
      <c r="O113" t="str">
        <f t="shared" ref="O113" ca="1" si="4010">SUBSTITUTE(SUBSTITUTE(SUBSTITUTE(SUBSTITUTE(SUBSTITUTE(LOWER(IF(LEFT(O112,3)="Box","",TRIM(O112))),"randomizer","")," ",""),"'","")," ",""),"-","")</f>
        <v/>
      </c>
      <c r="P113" t="str">
        <f t="shared" ref="P113" ca="1" si="4011">SUBSTITUTE(SUBSTITUTE(SUBSTITUTE(SUBSTITUTE(SUBSTITUTE(LOWER(IF(LEFT(P112,3)="Box","",TRIM(P112))),"randomizer","")," ",""),"'","")," ",""),"-","")</f>
        <v/>
      </c>
      <c r="Q113" t="str">
        <f t="shared" ref="Q113" ca="1" si="4012">SUBSTITUTE(SUBSTITUTE(SUBSTITUTE(SUBSTITUTE(SUBSTITUTE(LOWER(IF(LEFT(Q112,3)="Box","",TRIM(Q112))),"randomizer","")," ",""),"'","")," ",""),"-","")</f>
        <v/>
      </c>
      <c r="R113" t="str">
        <f t="shared" ref="R113" ca="1" si="4013">SUBSTITUTE(SUBSTITUTE(SUBSTITUTE(SUBSTITUTE(SUBSTITUTE(LOWER(IF(LEFT(R112,3)="Box","",TRIM(R112))),"randomizer","")," ",""),"'","")," ",""),"-","")</f>
        <v/>
      </c>
      <c r="S113" t="str">
        <f t="shared" ref="S113" ca="1" si="4014">SUBSTITUTE(SUBSTITUTE(SUBSTITUTE(SUBSTITUTE(SUBSTITUTE(LOWER(IF(LEFT(S112,3)="Box","",TRIM(S112))),"randomizer","")," ",""),"'","")," ",""),"-","")</f>
        <v/>
      </c>
      <c r="T113" t="str">
        <f t="shared" ref="T113" ca="1" si="4015">SUBSTITUTE(SUBSTITUTE(SUBSTITUTE(SUBSTITUTE(SUBSTITUTE(LOWER(IF(LEFT(T112,3)="Box","",TRIM(T112))),"randomizer","")," ",""),"'","")," ",""),"-","")</f>
        <v/>
      </c>
      <c r="U113" t="str">
        <f t="shared" ref="U113" ca="1" si="4016">SUBSTITUTE(SUBSTITUTE(SUBSTITUTE(SUBSTITUTE(SUBSTITUTE(LOWER(IF(LEFT(U112,3)="Box","",TRIM(U112))),"randomizer","")," ",""),"'","")," ",""),"-","")</f>
        <v/>
      </c>
      <c r="V113" t="str">
        <f t="shared" ref="V113" ca="1" si="4017">SUBSTITUTE(SUBSTITUTE(SUBSTITUTE(SUBSTITUTE(SUBSTITUTE(LOWER(IF(LEFT(V112,3)="Box","",TRIM(V112))),"randomizer","")," ",""),"'","")," ",""),"-","")</f>
        <v/>
      </c>
      <c r="W113" t="str">
        <f t="shared" ref="W113" ca="1" si="4018">SUBSTITUTE(SUBSTITUTE(SUBSTITUTE(SUBSTITUTE(SUBSTITUTE(LOWER(IF(LEFT(W112,3)="Box","",TRIM(W112))),"randomizer","")," ",""),"'","")," ",""),"-","")</f>
        <v/>
      </c>
      <c r="X113" t="str">
        <f t="shared" ref="X113" ca="1" si="4019">SUBSTITUTE(SUBSTITUTE(SUBSTITUTE(SUBSTITUTE(SUBSTITUTE(LOWER(IF(LEFT(X112,3)="Box","",TRIM(X112))),"randomizer","")," ",""),"'","")," ",""),"-","")</f>
        <v/>
      </c>
      <c r="Y113" t="str">
        <f t="shared" ref="Y113" ca="1" si="4020">SUBSTITUTE(SUBSTITUTE(SUBSTITUTE(SUBSTITUTE(SUBSTITUTE(LOWER(IF(LEFT(Y112,3)="Box","",TRIM(Y112))),"randomizer","")," ",""),"'","")," ",""),"-","")</f>
        <v/>
      </c>
      <c r="Z113" t="str">
        <f t="shared" ref="Z113" ca="1" si="4021">SUBSTITUTE(SUBSTITUTE(SUBSTITUTE(SUBSTITUTE(SUBSTITUTE(LOWER(IF(LEFT(Z112,3)="Box","",TRIM(Z112))),"randomizer","")," ",""),"'","")," ",""),"-","")</f>
        <v/>
      </c>
      <c r="AA113" t="str">
        <f t="shared" ref="AA113" ca="1" si="4022">SUBSTITUTE(SUBSTITUTE(SUBSTITUTE(SUBSTITUTE(SUBSTITUTE(LOWER(IF(LEFT(AA112,3)="Box","",TRIM(AA112))),"randomizer","")," ",""),"'","")," ",""),"-","")</f>
        <v/>
      </c>
      <c r="AB113" t="str">
        <f t="shared" ref="AB113" ca="1" si="4023">SUBSTITUTE(SUBSTITUTE(SUBSTITUTE(SUBSTITUTE(SUBSTITUTE(LOWER(IF(LEFT(AB112,3)="Box","",TRIM(AB112))),"randomizer","")," ",""),"'","")," ",""),"-","")</f>
        <v/>
      </c>
      <c r="AC113" t="str">
        <f t="shared" ref="AC113" ca="1" si="4024">SUBSTITUTE(SUBSTITUTE(SUBSTITUTE(SUBSTITUTE(SUBSTITUTE(LOWER(IF(LEFT(AC112,3)="Box","",TRIM(AC112))),"randomizer","")," ",""),"'","")," ",""),"-","")</f>
        <v/>
      </c>
      <c r="AD113" t="str">
        <f t="shared" ref="AD113" ca="1" si="4025">SUBSTITUTE(SUBSTITUTE(SUBSTITUTE(SUBSTITUTE(SUBSTITUTE(LOWER(IF(LEFT(AD112,3)="Box","",TRIM(AD112))),"randomizer","")," ",""),"'","")," ",""),"-","")</f>
        <v/>
      </c>
      <c r="AE113" t="str">
        <f t="shared" ref="AE113" ca="1" si="4026">SUBSTITUTE(SUBSTITUTE(SUBSTITUTE(SUBSTITUTE(SUBSTITUTE(LOWER(IF(LEFT(AE112,3)="Box","",TRIM(AE112))),"randomizer","")," ",""),"'","")," ",""),"-","")</f>
        <v/>
      </c>
      <c r="AF113" t="str">
        <f t="shared" ref="AF113" ca="1" si="4027">SUBSTITUTE(SUBSTITUTE(SUBSTITUTE(SUBSTITUTE(SUBSTITUTE(LOWER(IF(LEFT(AF112,3)="Box","",TRIM(AF112))),"randomizer","")," ",""),"'","")," ",""),"-","")</f>
        <v/>
      </c>
      <c r="AG113" t="str">
        <f t="shared" ref="AG113" ca="1" si="4028">SUBSTITUTE(SUBSTITUTE(SUBSTITUTE(SUBSTITUTE(SUBSTITUTE(LOWER(IF(LEFT(AG112,3)="Box","",TRIM(AG112))),"randomizer","")," ",""),"'","")," ",""),"-","")</f>
        <v/>
      </c>
      <c r="AH113" t="str">
        <f t="shared" ref="AH113" ca="1" si="4029">SUBSTITUTE(SUBSTITUTE(SUBSTITUTE(SUBSTITUTE(SUBSTITUTE(LOWER(IF(LEFT(AH112,3)="Box","",TRIM(AH112))),"randomizer","")," ",""),"'","")," ",""),"-","")</f>
        <v/>
      </c>
      <c r="AI113" t="str">
        <f t="shared" ref="AI113" ca="1" si="4030">SUBSTITUTE(SUBSTITUTE(SUBSTITUTE(SUBSTITUTE(SUBSTITUTE(LOWER(IF(LEFT(AI112,3)="Box","",TRIM(AI112))),"randomizer","")," ",""),"'","")," ",""),"-","")</f>
        <v/>
      </c>
      <c r="AJ113" t="str">
        <f t="shared" ref="AJ113" ca="1" si="4031">SUBSTITUTE(SUBSTITUTE(SUBSTITUTE(SUBSTITUTE(SUBSTITUTE(LOWER(IF(LEFT(AJ112,3)="Box","",TRIM(AJ112))),"randomizer","")," ",""),"'","")," ",""),"-","")</f>
        <v/>
      </c>
      <c r="AK113" t="str">
        <f t="shared" ref="AK113" ca="1" si="4032">SUBSTITUTE(SUBSTITUTE(SUBSTITUTE(SUBSTITUTE(SUBSTITUTE(LOWER(IF(LEFT(AK112,3)="Box","",TRIM(AK112))),"randomizer","")," ",""),"'","")," ",""),"-","")</f>
        <v/>
      </c>
      <c r="AL113" t="str">
        <f t="shared" ref="AL113" ca="1" si="4033">SUBSTITUTE(SUBSTITUTE(SUBSTITUTE(SUBSTITUTE(SUBSTITUTE(LOWER(IF(LEFT(AL112,3)="Box","",TRIM(AL112))),"randomizer","")," ",""),"'","")," ",""),"-","")</f>
        <v/>
      </c>
      <c r="AM113" t="str">
        <f t="shared" ref="AM113" ca="1" si="4034">SUBSTITUTE(SUBSTITUTE(SUBSTITUTE(SUBSTITUTE(SUBSTITUTE(LOWER(IF(LEFT(AM112,3)="Box","",TRIM(AM112))),"randomizer","")," ",""),"'","")," ",""),"-","")</f>
        <v/>
      </c>
      <c r="AN113" t="str">
        <f t="shared" ref="AN113" ca="1" si="4035">SUBSTITUTE(SUBSTITUTE(SUBSTITUTE(SUBSTITUTE(SUBSTITUTE(LOWER(IF(LEFT(AN112,3)="Box","",TRIM(AN112))),"randomizer","")," ",""),"'","")," ",""),"-","")</f>
        <v/>
      </c>
      <c r="AO113" t="str">
        <f t="shared" ref="AO113" ca="1" si="4036">SUBSTITUTE(SUBSTITUTE(SUBSTITUTE(SUBSTITUTE(SUBSTITUTE(LOWER(IF(LEFT(AO112,3)="Box","",TRIM(AO112))),"randomizer","")," ",""),"'","")," ",""),"-","")</f>
        <v/>
      </c>
      <c r="AP113" t="str">
        <f t="shared" ref="AP113" ca="1" si="4037">SUBSTITUTE(SUBSTITUTE(SUBSTITUTE(SUBSTITUTE(SUBSTITUTE(LOWER(IF(LEFT(AP112,3)="Box","",TRIM(AP112))),"randomizer","")," ",""),"'","")," ",""),"-","")</f>
        <v/>
      </c>
      <c r="AQ113" t="str">
        <f t="shared" ref="AQ113" ca="1" si="4038">SUBSTITUTE(SUBSTITUTE(SUBSTITUTE(SUBSTITUTE(SUBSTITUTE(LOWER(IF(LEFT(AQ112,3)="Box","",TRIM(AQ112))),"randomizer","")," ",""),"'","")," ",""),"-","")</f>
        <v/>
      </c>
      <c r="AR113" t="str">
        <f t="shared" ref="AR113" ca="1" si="4039">SUBSTITUTE(SUBSTITUTE(SUBSTITUTE(SUBSTITUTE(SUBSTITUTE(LOWER(IF(LEFT(AR112,3)="Box","",TRIM(AR112))),"randomizer","")," ",""),"'","")," ",""),"-","")</f>
        <v/>
      </c>
      <c r="AS113" t="str">
        <f t="shared" ref="AS113" ca="1" si="4040">SUBSTITUTE(SUBSTITUTE(SUBSTITUTE(SUBSTITUTE(SUBSTITUTE(LOWER(IF(LEFT(AS112,3)="Box","",TRIM(AS112))),"randomizer","")," ",""),"'","")," ",""),"-","")</f>
        <v/>
      </c>
      <c r="AT113" t="str">
        <f t="shared" ref="AT113" ca="1" si="4041">SUBSTITUTE(SUBSTITUTE(SUBSTITUTE(SUBSTITUTE(SUBSTITUTE(LOWER(IF(LEFT(AT112,3)="Box","",TRIM(AT112))),"randomizer","")," ",""),"'","")," ",""),"-","")</f>
        <v/>
      </c>
      <c r="AU113" t="str">
        <f t="shared" ref="AU113" ca="1" si="4042">SUBSTITUTE(SUBSTITUTE(SUBSTITUTE(SUBSTITUTE(SUBSTITUTE(LOWER(IF(LEFT(AU112,3)="Box","",TRIM(AU112))),"randomizer","")," ",""),"'","")," ",""),"-","")</f>
        <v/>
      </c>
      <c r="AV113" t="str">
        <f t="shared" ref="AV113" ca="1" si="4043">SUBSTITUTE(SUBSTITUTE(SUBSTITUTE(SUBSTITUTE(SUBSTITUTE(LOWER(IF(LEFT(AV112,3)="Box","",TRIM(AV112))),"randomizer","")," ",""),"'","")," ",""),"-","")</f>
        <v/>
      </c>
      <c r="AW113" t="str">
        <f t="shared" ref="AW113" ca="1" si="4044">SUBSTITUTE(SUBSTITUTE(SUBSTITUTE(SUBSTITUTE(SUBSTITUTE(LOWER(IF(LEFT(AW112,3)="Box","",TRIM(AW112))),"randomizer","")," ",""),"'","")," ",""),"-","")</f>
        <v/>
      </c>
      <c r="AX113" t="str">
        <f t="shared" ref="AX113" ca="1" si="4045">SUBSTITUTE(SUBSTITUTE(SUBSTITUTE(SUBSTITUTE(SUBSTITUTE(LOWER(IF(LEFT(AX112,3)="Box","",TRIM(AX112))),"randomizer","")," ",""),"'","")," ",""),"-","")</f>
        <v/>
      </c>
      <c r="AY113" t="str">
        <f t="shared" ref="AY113" ca="1" si="4046">SUBSTITUTE(SUBSTITUTE(SUBSTITUTE(SUBSTITUTE(SUBSTITUTE(LOWER(IF(LEFT(AY112,3)="Box","",TRIM(AY112))),"randomizer","")," ",""),"'","")," ",""),"-","")</f>
        <v/>
      </c>
      <c r="AZ113" t="str">
        <f t="shared" ref="AZ113" ca="1" si="4047">SUBSTITUTE(SUBSTITUTE(SUBSTITUTE(SUBSTITUTE(SUBSTITUTE(LOWER(IF(LEFT(AZ112,3)="Box","",TRIM(AZ112))),"randomizer","")," ",""),"'","")," ",""),"-","")</f>
        <v/>
      </c>
      <c r="BA113" t="str">
        <f t="shared" ref="BA113" ca="1" si="4048">SUBSTITUTE(SUBSTITUTE(SUBSTITUTE(SUBSTITUTE(SUBSTITUTE(LOWER(IF(LEFT(BA112,3)="Box","",TRIM(BA112))),"randomizer","")," ",""),"'","")," ",""),"-","")</f>
        <v/>
      </c>
      <c r="BB113" t="str">
        <f t="shared" ref="BB113" ca="1" si="4049">SUBSTITUTE(SUBSTITUTE(SUBSTITUTE(SUBSTITUTE(SUBSTITUTE(LOWER(IF(LEFT(BB112,3)="Box","",TRIM(BB112))),"randomizer","")," ",""),"'","")," ",""),"-","")</f>
        <v/>
      </c>
      <c r="BC113" t="str">
        <f t="shared" ref="BC113" ca="1" si="4050">SUBSTITUTE(SUBSTITUTE(SUBSTITUTE(SUBSTITUTE(SUBSTITUTE(LOWER(IF(LEFT(BC112,3)="Box","",TRIM(BC112))),"randomizer","")," ",""),"'","")," ",""),"-","")</f>
        <v/>
      </c>
      <c r="BD113" t="str">
        <f t="shared" ref="BD113" ca="1" si="4051">SUBSTITUTE(SUBSTITUTE(SUBSTITUTE(SUBSTITUTE(SUBSTITUTE(LOWER(IF(LEFT(BD112,3)="Box","",TRIM(BD112))),"randomizer","")," ",""),"'","")," ",""),"-","")</f>
        <v/>
      </c>
      <c r="BE113" t="str">
        <f t="shared" ref="BE113" ca="1" si="4052">SUBSTITUTE(SUBSTITUTE(SUBSTITUTE(SUBSTITUTE(SUBSTITUTE(LOWER(IF(LEFT(BE112,3)="Box","",TRIM(BE112))),"randomizer","")," ",""),"'","")," ",""),"-","")</f>
        <v/>
      </c>
      <c r="BF113" t="str">
        <f t="shared" ref="BF113" ca="1" si="4053">SUBSTITUTE(SUBSTITUTE(SUBSTITUTE(SUBSTITUTE(SUBSTITUTE(LOWER(IF(LEFT(BF112,3)="Box","",TRIM(BF112))),"randomizer","")," ",""),"'","")," ",""),"-","")</f>
        <v/>
      </c>
      <c r="BG113" t="str">
        <f t="shared" ref="BG113" ca="1" si="4054">SUBSTITUTE(SUBSTITUTE(SUBSTITUTE(SUBSTITUTE(SUBSTITUTE(LOWER(IF(LEFT(BG112,3)="Box","",TRIM(BG112))),"randomizer","")," ",""),"'","")," ",""),"-","")</f>
        <v/>
      </c>
      <c r="BH113" t="str">
        <f t="shared" ref="BH113" ca="1" si="4055">SUBSTITUTE(SUBSTITUTE(SUBSTITUTE(SUBSTITUTE(SUBSTITUTE(LOWER(IF(LEFT(BH112,3)="Box","",TRIM(BH112))),"randomizer","")," ",""),"'","")," ",""),"-","")</f>
        <v/>
      </c>
      <c r="BI113" t="str">
        <f t="shared" ref="BI113" ca="1" si="4056">SUBSTITUTE(SUBSTITUTE(SUBSTITUTE(SUBSTITUTE(SUBSTITUTE(LOWER(IF(LEFT(BI112,3)="Box","",TRIM(BI112))),"randomizer","")," ",""),"'","")," ",""),"-","")</f>
        <v/>
      </c>
      <c r="BJ113" t="str">
        <f t="shared" ref="BJ113" ca="1" si="4057">SUBSTITUTE(SUBSTITUTE(SUBSTITUTE(SUBSTITUTE(SUBSTITUTE(LOWER(IF(LEFT(BJ112,3)="Box","",TRIM(BJ112))),"randomizer","")," ",""),"'","")," ",""),"-","")</f>
        <v/>
      </c>
      <c r="BK113" t="str">
        <f t="shared" ref="BK113" ca="1" si="4058">SUBSTITUTE(SUBSTITUTE(SUBSTITUTE(SUBSTITUTE(SUBSTITUTE(LOWER(IF(LEFT(BK112,3)="Box","",TRIM(BK112))),"randomizer","")," ",""),"'","")," ",""),"-","")</f>
        <v/>
      </c>
      <c r="BL113" t="str">
        <f t="shared" ref="BL113" ca="1" si="4059">SUBSTITUTE(SUBSTITUTE(SUBSTITUTE(SUBSTITUTE(SUBSTITUTE(LOWER(IF(LEFT(BL112,3)="Box","",TRIM(BL112))),"randomizer","")," ",""),"'","")," ",""),"-","")</f>
        <v/>
      </c>
      <c r="BM113" t="str">
        <f t="shared" ref="BM113" ca="1" si="4060">SUBSTITUTE(SUBSTITUTE(SUBSTITUTE(SUBSTITUTE(SUBSTITUTE(LOWER(IF(LEFT(BM112,3)="Box","",TRIM(BM112))),"randomizer","")," ",""),"'","")," ",""),"-","")</f>
        <v/>
      </c>
      <c r="BN113" t="str">
        <f t="shared" ref="BN113" ca="1" si="4061">SUBSTITUTE(SUBSTITUTE(SUBSTITUTE(SUBSTITUTE(SUBSTITUTE(LOWER(IF(LEFT(BN112,3)="Box","",TRIM(BN112))),"randomizer","")," ",""),"'","")," ",""),"-","")</f>
        <v/>
      </c>
      <c r="BO113" t="str">
        <f t="shared" ref="BO113" ca="1" si="4062">SUBSTITUTE(SUBSTITUTE(SUBSTITUTE(SUBSTITUTE(SUBSTITUTE(LOWER(IF(LEFT(BO112,3)="Box","",TRIM(BO112))),"randomizer","")," ",""),"'","")," ",""),"-","")</f>
        <v/>
      </c>
      <c r="BP113" t="str">
        <f t="shared" ref="BP113" ca="1" si="4063">SUBSTITUTE(SUBSTITUTE(SUBSTITUTE(SUBSTITUTE(SUBSTITUTE(LOWER(IF(LEFT(BP112,3)="Box","",TRIM(BP112))),"randomizer","")," ",""),"'","")," ",""),"-","")</f>
        <v/>
      </c>
      <c r="BQ113" t="str">
        <f t="shared" ref="BQ113" ca="1" si="4064">SUBSTITUTE(SUBSTITUTE(SUBSTITUTE(SUBSTITUTE(SUBSTITUTE(LOWER(IF(LEFT(BQ112,3)="Box","",TRIM(BQ112))),"randomizer","")," ",""),"'","")," ",""),"-","")</f>
        <v/>
      </c>
      <c r="BR113" t="str">
        <f t="shared" ref="BR113" ca="1" si="4065">SUBSTITUTE(SUBSTITUTE(SUBSTITUTE(SUBSTITUTE(SUBSTITUTE(LOWER(IF(LEFT(BR112,3)="Box","",TRIM(BR112))),"randomizer","")," ",""),"'","")," ",""),"-","")</f>
        <v/>
      </c>
      <c r="BS113" t="str">
        <f t="shared" ref="BS113" ca="1" si="4066">SUBSTITUTE(SUBSTITUTE(SUBSTITUTE(SUBSTITUTE(SUBSTITUTE(LOWER(IF(LEFT(BS112,3)="Box","",TRIM(BS112))),"randomizer","")," ",""),"'","")," ",""),"-","")</f>
        <v/>
      </c>
      <c r="BT113" t="str">
        <f t="shared" ref="BT113" ca="1" si="4067">SUBSTITUTE(SUBSTITUTE(SUBSTITUTE(SUBSTITUTE(SUBSTITUTE(LOWER(IF(LEFT(BT112,3)="Box","",TRIM(BT112))),"randomizer","")," ",""),"'","")," ",""),"-","")</f>
        <v/>
      </c>
      <c r="BU113" t="str">
        <f t="shared" ref="BU113" ca="1" si="4068">SUBSTITUTE(SUBSTITUTE(SUBSTITUTE(SUBSTITUTE(SUBSTITUTE(LOWER(IF(LEFT(BU112,3)="Box","",TRIM(BU112))),"randomizer","")," ",""),"'","")," ",""),"-","")</f>
        <v/>
      </c>
      <c r="BV113" t="str">
        <f t="shared" ref="BV113" ca="1" si="4069">SUBSTITUTE(SUBSTITUTE(SUBSTITUTE(SUBSTITUTE(SUBSTITUTE(LOWER(IF(LEFT(BV112,3)="Box","",TRIM(BV112))),"randomizer","")," ",""),"'","")," ",""),"-","")</f>
        <v/>
      </c>
      <c r="BW113" t="str">
        <f t="shared" ref="BW113" ca="1" si="4070">SUBSTITUTE(SUBSTITUTE(SUBSTITUTE(SUBSTITUTE(SUBSTITUTE(LOWER(IF(LEFT(BW112,3)="Box","",TRIM(BW112))),"randomizer","")," ",""),"'","")," ",""),"-","")</f>
        <v/>
      </c>
      <c r="BX113" t="str">
        <f t="shared" ref="BX113" ca="1" si="4071">SUBSTITUTE(SUBSTITUTE(SUBSTITUTE(SUBSTITUTE(SUBSTITUTE(LOWER(IF(LEFT(BX112,3)="Box","",TRIM(BX112))),"randomizer","")," ",""),"'","")," ",""),"-","")</f>
        <v/>
      </c>
      <c r="BY113" t="str">
        <f t="shared" ref="BY113" ca="1" si="4072">SUBSTITUTE(SUBSTITUTE(SUBSTITUTE(SUBSTITUTE(SUBSTITUTE(LOWER(IF(LEFT(BY112,3)="Box","",TRIM(BY112))),"randomizer","")," ",""),"'","")," ",""),"-","")</f>
        <v/>
      </c>
      <c r="BZ113" t="str">
        <f t="shared" ref="BZ113" ca="1" si="4073">SUBSTITUTE(SUBSTITUTE(SUBSTITUTE(SUBSTITUTE(SUBSTITUTE(LOWER(IF(LEFT(BZ112,3)="Box","",TRIM(BZ112))),"randomizer","")," ",""),"'","")," ",""),"-","")</f>
        <v/>
      </c>
    </row>
    <row r="114" spans="3:78" x14ac:dyDescent="0.25">
      <c r="C114">
        <f t="shared" si="2297"/>
        <v>1</v>
      </c>
      <c r="E114" t="str">
        <f ca="1">OFFSET($G$179,SUM(C$2:C114)-1,0)</f>
        <v>Michael Menzel</v>
      </c>
      <c r="F114" t="str">
        <f ca="1">IF(OFFSET($G$179,SUM($C$2:$C114)-1,COLUMNS($E114:F114)+1)=0,"",OFFSET($G$179,SUM($C$2:$C114)-1,COLUMNS($E114:F114)+1))</f>
        <v>Spy</v>
      </c>
      <c r="G114" t="str">
        <f ca="1">IF(OFFSET($G$179,SUM($C$2:$C114)-1,COLUMNS($E114:G114)+1)=0,"",OFFSET($G$179,SUM($C$2:$C114)-1,COLUMNS($E114:G114)+1))</f>
        <v/>
      </c>
      <c r="H114" t="str">
        <f ca="1">IF(OFFSET($G$179,SUM($C$2:$C114)-1,COLUMNS($E114:H114)+1)=0,"",OFFSET($G$179,SUM($C$2:$C114)-1,COLUMNS($E114:H114)+1))</f>
        <v/>
      </c>
      <c r="I114" t="str">
        <f ca="1">IF(OFFSET($G$179,SUM($C$2:$C114)-1,COLUMNS($E114:I114)+1)=0,"",OFFSET($G$179,SUM($C$2:$C114)-1,COLUMNS($E114:I114)+1))</f>
        <v/>
      </c>
      <c r="J114" t="str">
        <f ca="1">IF(OFFSET($G$179,SUM($C$2:$C114)-1,COLUMNS($E114:J114)+1)=0,"",OFFSET($G$179,SUM($C$2:$C114)-1,COLUMNS($E114:J114)+1))</f>
        <v/>
      </c>
      <c r="K114" t="str">
        <f ca="1">IF(OFFSET($G$179,SUM($C$2:$C114)-1,COLUMNS($E114:K114)+1)=0,"",OFFSET($G$179,SUM($C$2:$C114)-1,COLUMNS($E114:K114)+1))</f>
        <v/>
      </c>
      <c r="L114" t="str">
        <f ca="1">IF(OFFSET($G$179,SUM($C$2:$C114)-1,COLUMNS($E114:L114)+1)=0,"",OFFSET($G$179,SUM($C$2:$C114)-1,COLUMNS($E114:L114)+1))</f>
        <v/>
      </c>
      <c r="M114" t="str">
        <f ca="1">IF(OFFSET($G$179,SUM($C$2:$C114)-1,COLUMNS($E114:M114)+1)=0,"",OFFSET($G$179,SUM($C$2:$C114)-1,COLUMNS($E114:M114)+1))</f>
        <v/>
      </c>
      <c r="N114" t="str">
        <f ca="1">IF(OFFSET($G$179,SUM($C$2:$C114)-1,COLUMNS($E114:N114)+1)=0,"",OFFSET($G$179,SUM($C$2:$C114)-1,COLUMNS($E114:N114)+1))</f>
        <v/>
      </c>
      <c r="O114" t="str">
        <f ca="1">IF(OFFSET($G$179,SUM($C$2:$C114)-1,COLUMNS($E114:O114)+1)=0,"",OFFSET($G$179,SUM($C$2:$C114)-1,COLUMNS($E114:O114)+1))</f>
        <v/>
      </c>
      <c r="P114" t="str">
        <f ca="1">IF(OFFSET($G$179,SUM($C$2:$C114)-1,COLUMNS($E114:P114)+1)=0,"",OFFSET($G$179,SUM($C$2:$C114)-1,COLUMNS($E114:P114)+1))</f>
        <v/>
      </c>
      <c r="Q114" t="str">
        <f ca="1">IF(OFFSET($G$179,SUM($C$2:$C114)-1,COLUMNS($E114:Q114)+1)=0,"",OFFSET($G$179,SUM($C$2:$C114)-1,COLUMNS($E114:Q114)+1))</f>
        <v/>
      </c>
      <c r="R114" t="str">
        <f ca="1">IF(OFFSET($G$179,SUM($C$2:$C114)-1,COLUMNS($E114:R114)+1)=0,"",OFFSET($G$179,SUM($C$2:$C114)-1,COLUMNS($E114:R114)+1))</f>
        <v/>
      </c>
      <c r="S114" t="str">
        <f ca="1">IF(OFFSET($G$179,SUM($C$2:$C114)-1,COLUMNS($E114:S114)+1)=0,"",OFFSET($G$179,SUM($C$2:$C114)-1,COLUMNS($E114:S114)+1))</f>
        <v/>
      </c>
      <c r="T114" t="str">
        <f ca="1">IF(OFFSET($G$179,SUM($C$2:$C114)-1,COLUMNS($E114:T114)+1)=0,"",OFFSET($G$179,SUM($C$2:$C114)-1,COLUMNS($E114:T114)+1))</f>
        <v/>
      </c>
      <c r="U114" t="str">
        <f ca="1">IF(OFFSET($G$179,SUM($C$2:$C114)-1,COLUMNS($E114:U114)+1)=0,"",OFFSET($G$179,SUM($C$2:$C114)-1,COLUMNS($E114:U114)+1))</f>
        <v/>
      </c>
      <c r="V114" t="str">
        <f ca="1">IF(OFFSET($G$179,SUM($C$2:$C114)-1,COLUMNS($E114:V114)+1)=0,"",OFFSET($G$179,SUM($C$2:$C114)-1,COLUMNS($E114:V114)+1))</f>
        <v/>
      </c>
      <c r="W114" t="str">
        <f ca="1">IF(OFFSET($G$179,SUM($C$2:$C114)-1,COLUMNS($E114:W114)+1)=0,"",OFFSET($G$179,SUM($C$2:$C114)-1,COLUMNS($E114:W114)+1))</f>
        <v/>
      </c>
      <c r="X114" t="str">
        <f ca="1">IF(OFFSET($G$179,SUM($C$2:$C114)-1,COLUMNS($E114:X114)+1)=0,"",OFFSET($G$179,SUM($C$2:$C114)-1,COLUMNS($E114:X114)+1))</f>
        <v/>
      </c>
      <c r="Y114" t="str">
        <f ca="1">IF(OFFSET($G$179,SUM($C$2:$C114)-1,COLUMNS($E114:Y114)+1)=0,"",OFFSET($G$179,SUM($C$2:$C114)-1,COLUMNS($E114:Y114)+1))</f>
        <v/>
      </c>
      <c r="Z114" t="str">
        <f ca="1">IF(OFFSET($G$179,SUM($C$2:$C114)-1,COLUMNS($E114:Z114)+1)=0,"",OFFSET($G$179,SUM($C$2:$C114)-1,COLUMNS($E114:Z114)+1))</f>
        <v/>
      </c>
      <c r="AA114" t="str">
        <f ca="1">IF(OFFSET($G$179,SUM($C$2:$C114)-1,COLUMNS($E114:AA114)+1)=0,"",OFFSET($G$179,SUM($C$2:$C114)-1,COLUMNS($E114:AA114)+1))</f>
        <v/>
      </c>
      <c r="AB114" t="str">
        <f ca="1">IF(OFFSET($G$179,SUM($C$2:$C114)-1,COLUMNS($E114:AB114)+1)=0,"",OFFSET($G$179,SUM($C$2:$C114)-1,COLUMNS($E114:AB114)+1))</f>
        <v/>
      </c>
      <c r="AC114" t="str">
        <f ca="1">IF(OFFSET($G$179,SUM($C$2:$C114)-1,COLUMNS($E114:AC114)+1)=0,"",OFFSET($G$179,SUM($C$2:$C114)-1,COLUMNS($E114:AC114)+1))</f>
        <v/>
      </c>
      <c r="AD114" t="str">
        <f ca="1">IF(OFFSET($G$179,SUM($C$2:$C114)-1,COLUMNS($E114:AD114)+1)=0,"",OFFSET($G$179,SUM($C$2:$C114)-1,COLUMNS($E114:AD114)+1))</f>
        <v/>
      </c>
      <c r="AE114" t="str">
        <f ca="1">IF(OFFSET($G$179,SUM($C$2:$C114)-1,COLUMNS($E114:AE114)+1)=0,"",OFFSET($G$179,SUM($C$2:$C114)-1,COLUMNS($E114:AE114)+1))</f>
        <v/>
      </c>
      <c r="AF114" t="str">
        <f ca="1">IF(OFFSET($G$179,SUM($C$2:$C114)-1,COLUMNS($E114:AF114)+1)=0,"",OFFSET($G$179,SUM($C$2:$C114)-1,COLUMNS($E114:AF114)+1))</f>
        <v/>
      </c>
      <c r="AG114" t="str">
        <f ca="1">IF(OFFSET($G$179,SUM($C$2:$C114)-1,COLUMNS($E114:AG114)+1)=0,"",OFFSET($G$179,SUM($C$2:$C114)-1,COLUMNS($E114:AG114)+1))</f>
        <v/>
      </c>
      <c r="AH114" t="str">
        <f ca="1">IF(OFFSET($G$179,SUM($C$2:$C114)-1,COLUMNS($E114:AH114)+1)=0,"",OFFSET($G$179,SUM($C$2:$C114)-1,COLUMNS($E114:AH114)+1))</f>
        <v/>
      </c>
      <c r="AI114" t="str">
        <f ca="1">IF(OFFSET($G$179,SUM($C$2:$C114)-1,COLUMNS($E114:AI114)+1)=0,"",OFFSET($G$179,SUM($C$2:$C114)-1,COLUMNS($E114:AI114)+1))</f>
        <v/>
      </c>
      <c r="AJ114" t="str">
        <f ca="1">IF(OFFSET($G$179,SUM($C$2:$C114)-1,COLUMNS($E114:AJ114)+1)=0,"",OFFSET($G$179,SUM($C$2:$C114)-1,COLUMNS($E114:AJ114)+1))</f>
        <v/>
      </c>
      <c r="AK114" t="str">
        <f ca="1">IF(OFFSET($G$179,SUM($C$2:$C114)-1,COLUMNS($E114:AK114)+1)=0,"",OFFSET($G$179,SUM($C$2:$C114)-1,COLUMNS($E114:AK114)+1))</f>
        <v/>
      </c>
      <c r="AL114" t="str">
        <f ca="1">IF(OFFSET($G$179,SUM($C$2:$C114)-1,COLUMNS($E114:AL114)+1)=0,"",OFFSET($G$179,SUM($C$2:$C114)-1,COLUMNS($E114:AL114)+1))</f>
        <v/>
      </c>
      <c r="AM114" t="str">
        <f ca="1">IF(OFFSET($G$179,SUM($C$2:$C114)-1,COLUMNS($E114:AM114)+1)=0,"",OFFSET($G$179,SUM($C$2:$C114)-1,COLUMNS($E114:AM114)+1))</f>
        <v/>
      </c>
      <c r="AN114" t="str">
        <f ca="1">IF(OFFSET($G$179,SUM($C$2:$C114)-1,COLUMNS($E114:AN114)+1)=0,"",OFFSET($G$179,SUM($C$2:$C114)-1,COLUMNS($E114:AN114)+1))</f>
        <v/>
      </c>
      <c r="AO114" t="str">
        <f ca="1">IF(OFFSET($G$179,SUM($C$2:$C114)-1,COLUMNS($E114:AO114)+1)=0,"",OFFSET($G$179,SUM($C$2:$C114)-1,COLUMNS($E114:AO114)+1))</f>
        <v/>
      </c>
      <c r="AP114" t="str">
        <f ca="1">IF(OFFSET($G$179,SUM($C$2:$C114)-1,COLUMNS($E114:AP114)+1)=0,"",OFFSET($G$179,SUM($C$2:$C114)-1,COLUMNS($E114:AP114)+1))</f>
        <v/>
      </c>
      <c r="AQ114" t="str">
        <f ca="1">IF(OFFSET($G$179,SUM($C$2:$C114)-1,COLUMNS($E114:AQ114)+1)=0,"",OFFSET($G$179,SUM($C$2:$C114)-1,COLUMNS($E114:AQ114)+1))</f>
        <v/>
      </c>
      <c r="AR114" t="str">
        <f ca="1">IF(OFFSET($G$179,SUM($C$2:$C114)-1,COLUMNS($E114:AR114)+1)=0,"",OFFSET($G$179,SUM($C$2:$C114)-1,COLUMNS($E114:AR114)+1))</f>
        <v/>
      </c>
      <c r="AS114" t="str">
        <f ca="1">IF(OFFSET($G$179,SUM($C$2:$C114)-1,COLUMNS($E114:AS114)+1)=0,"",OFFSET($G$179,SUM($C$2:$C114)-1,COLUMNS($E114:AS114)+1))</f>
        <v/>
      </c>
      <c r="AT114" t="str">
        <f ca="1">IF(OFFSET($G$179,SUM($C$2:$C114)-1,COLUMNS($E114:AT114)+1)=0,"",OFFSET($G$179,SUM($C$2:$C114)-1,COLUMNS($E114:AT114)+1))</f>
        <v/>
      </c>
      <c r="AU114" t="str">
        <f ca="1">IF(OFFSET($G$179,SUM($C$2:$C114)-1,COLUMNS($E114:AU114)+1)=0,"",OFFSET($G$179,SUM($C$2:$C114)-1,COLUMNS($E114:AU114)+1))</f>
        <v/>
      </c>
      <c r="AV114" t="str">
        <f ca="1">IF(OFFSET($G$179,SUM($C$2:$C114)-1,COLUMNS($E114:AV114)+1)=0,"",OFFSET($G$179,SUM($C$2:$C114)-1,COLUMNS($E114:AV114)+1))</f>
        <v/>
      </c>
      <c r="AW114" t="str">
        <f ca="1">IF(OFFSET($G$179,SUM($C$2:$C114)-1,COLUMNS($E114:AW114)+1)=0,"",OFFSET($G$179,SUM($C$2:$C114)-1,COLUMNS($E114:AW114)+1))</f>
        <v/>
      </c>
      <c r="AX114" t="str">
        <f ca="1">IF(OFFSET($G$179,SUM($C$2:$C114)-1,COLUMNS($E114:AX114)+1)=0,"",OFFSET($G$179,SUM($C$2:$C114)-1,COLUMNS($E114:AX114)+1))</f>
        <v/>
      </c>
      <c r="AY114" t="str">
        <f ca="1">IF(OFFSET($G$179,SUM($C$2:$C114)-1,COLUMNS($E114:AY114)+1)=0,"",OFFSET($G$179,SUM($C$2:$C114)-1,COLUMNS($E114:AY114)+1))</f>
        <v/>
      </c>
      <c r="AZ114" t="str">
        <f ca="1">IF(OFFSET($G$179,SUM($C$2:$C114)-1,COLUMNS($E114:AZ114)+1)=0,"",OFFSET($G$179,SUM($C$2:$C114)-1,COLUMNS($E114:AZ114)+1))</f>
        <v/>
      </c>
      <c r="BA114" t="str">
        <f ca="1">IF(OFFSET($G$179,SUM($C$2:$C114)-1,COLUMNS($E114:BA114)+1)=0,"",OFFSET($G$179,SUM($C$2:$C114)-1,COLUMNS($E114:BA114)+1))</f>
        <v/>
      </c>
      <c r="BB114" t="str">
        <f ca="1">IF(OFFSET($G$179,SUM($C$2:$C114)-1,COLUMNS($E114:BB114)+1)=0,"",OFFSET($G$179,SUM($C$2:$C114)-1,COLUMNS($E114:BB114)+1))</f>
        <v/>
      </c>
      <c r="BC114" t="str">
        <f ca="1">IF(OFFSET($G$179,SUM($C$2:$C114)-1,COLUMNS($E114:BC114)+1)=0,"",OFFSET($G$179,SUM($C$2:$C114)-1,COLUMNS($E114:BC114)+1))</f>
        <v/>
      </c>
      <c r="BD114" t="str">
        <f ca="1">IF(OFFSET($G$179,SUM($C$2:$C114)-1,COLUMNS($E114:BD114)+1)=0,"",OFFSET($G$179,SUM($C$2:$C114)-1,COLUMNS($E114:BD114)+1))</f>
        <v/>
      </c>
      <c r="BE114" t="str">
        <f ca="1">IF(OFFSET($G$179,SUM($C$2:$C114)-1,COLUMNS($E114:BE114)+1)=0,"",OFFSET($G$179,SUM($C$2:$C114)-1,COLUMNS($E114:BE114)+1))</f>
        <v/>
      </c>
      <c r="BF114" t="str">
        <f ca="1">IF(OFFSET($G$179,SUM($C$2:$C114)-1,COLUMNS($E114:BF114)+1)=0,"",OFFSET($G$179,SUM($C$2:$C114)-1,COLUMNS($E114:BF114)+1))</f>
        <v/>
      </c>
      <c r="BG114" t="str">
        <f ca="1">IF(OFFSET($G$179,SUM($C$2:$C114)-1,COLUMNS($E114:BG114)+1)=0,"",OFFSET($G$179,SUM($C$2:$C114)-1,COLUMNS($E114:BG114)+1))</f>
        <v/>
      </c>
      <c r="BH114" t="str">
        <f ca="1">IF(OFFSET($G$179,SUM($C$2:$C114)-1,COLUMNS($E114:BH114)+1)=0,"",OFFSET($G$179,SUM($C$2:$C114)-1,COLUMNS($E114:BH114)+1))</f>
        <v/>
      </c>
      <c r="BI114" t="str">
        <f ca="1">IF(OFFSET($G$179,SUM($C$2:$C114)-1,COLUMNS($E114:BI114)+1)=0,"",OFFSET($G$179,SUM($C$2:$C114)-1,COLUMNS($E114:BI114)+1))</f>
        <v/>
      </c>
      <c r="BJ114" t="str">
        <f ca="1">IF(OFFSET($G$179,SUM($C$2:$C114)-1,COLUMNS($E114:BJ114)+1)=0,"",OFFSET($G$179,SUM($C$2:$C114)-1,COLUMNS($E114:BJ114)+1))</f>
        <v/>
      </c>
      <c r="BK114" t="str">
        <f ca="1">IF(OFFSET($G$179,SUM($C$2:$C114)-1,COLUMNS($E114:BK114)+1)=0,"",OFFSET($G$179,SUM($C$2:$C114)-1,COLUMNS($E114:BK114)+1))</f>
        <v/>
      </c>
      <c r="BL114" t="str">
        <f ca="1">IF(OFFSET($G$179,SUM($C$2:$C114)-1,COLUMNS($E114:BL114)+1)=0,"",OFFSET($G$179,SUM($C$2:$C114)-1,COLUMNS($E114:BL114)+1))</f>
        <v/>
      </c>
      <c r="BM114" t="str">
        <f ca="1">IF(OFFSET($G$179,SUM($C$2:$C114)-1,COLUMNS($E114:BM114)+1)=0,"",OFFSET($G$179,SUM($C$2:$C114)-1,COLUMNS($E114:BM114)+1))</f>
        <v/>
      </c>
      <c r="BN114" t="str">
        <f ca="1">IF(OFFSET($G$179,SUM($C$2:$C114)-1,COLUMNS($E114:BN114)+1)=0,"",OFFSET($G$179,SUM($C$2:$C114)-1,COLUMNS($E114:BN114)+1))</f>
        <v/>
      </c>
      <c r="BO114" t="str">
        <f ca="1">IF(OFFSET($G$179,SUM($C$2:$C114)-1,COLUMNS($E114:BO114)+1)=0,"",OFFSET($G$179,SUM($C$2:$C114)-1,COLUMNS($E114:BO114)+1))</f>
        <v/>
      </c>
      <c r="BP114" t="str">
        <f ca="1">IF(OFFSET($G$179,SUM($C$2:$C114)-1,COLUMNS($E114:BP114)+1)=0,"",OFFSET($G$179,SUM($C$2:$C114)-1,COLUMNS($E114:BP114)+1))</f>
        <v/>
      </c>
      <c r="BQ114" t="str">
        <f ca="1">IF(OFFSET($G$179,SUM($C$2:$C114)-1,COLUMNS($E114:BQ114)+1)=0,"",OFFSET($G$179,SUM($C$2:$C114)-1,COLUMNS($E114:BQ114)+1))</f>
        <v/>
      </c>
      <c r="BR114" t="str">
        <f ca="1">IF(OFFSET($G$179,SUM($C$2:$C114)-1,COLUMNS($E114:BR114)+1)=0,"",OFFSET($G$179,SUM($C$2:$C114)-1,COLUMNS($E114:BR114)+1))</f>
        <v/>
      </c>
      <c r="BS114" t="str">
        <f ca="1">IF(OFFSET($G$179,SUM($C$2:$C114)-1,COLUMNS($E114:BS114)+1)=0,"",OFFSET($G$179,SUM($C$2:$C114)-1,COLUMNS($E114:BS114)+1))</f>
        <v/>
      </c>
      <c r="BT114" t="str">
        <f ca="1">IF(OFFSET($G$179,SUM($C$2:$C114)-1,COLUMNS($E114:BT114)+1)=0,"",OFFSET($G$179,SUM($C$2:$C114)-1,COLUMNS($E114:BT114)+1))</f>
        <v/>
      </c>
      <c r="BU114" t="str">
        <f ca="1">IF(OFFSET($G$179,SUM($C$2:$C114)-1,COLUMNS($E114:BU114)+1)=0,"",OFFSET($G$179,SUM($C$2:$C114)-1,COLUMNS($E114:BU114)+1))</f>
        <v/>
      </c>
      <c r="BV114" t="str">
        <f ca="1">IF(OFFSET($G$179,SUM($C$2:$C114)-1,COLUMNS($E114:BV114)+1)=0,"",OFFSET($G$179,SUM($C$2:$C114)-1,COLUMNS($E114:BV114)+1))</f>
        <v/>
      </c>
      <c r="BW114" t="str">
        <f ca="1">IF(OFFSET($G$179,SUM($C$2:$C114)-1,COLUMNS($E114:BW114)+1)=0,"",OFFSET($G$179,SUM($C$2:$C114)-1,COLUMNS($E114:BW114)+1))</f>
        <v/>
      </c>
      <c r="BX114" t="str">
        <f ca="1">IF(OFFSET($G$179,SUM($C$2:$C114)-1,COLUMNS($E114:BX114)+1)=0,"",OFFSET($G$179,SUM($C$2:$C114)-1,COLUMNS($E114:BX114)+1))</f>
        <v/>
      </c>
      <c r="BY114" t="str">
        <f ca="1">IF(OFFSET($G$179,SUM($C$2:$C114)-1,COLUMNS($E114:BY114)+1)=0,"",OFFSET($G$179,SUM($C$2:$C114)-1,COLUMNS($E114:BY114)+1))</f>
        <v/>
      </c>
      <c r="BZ114" t="str">
        <f ca="1">IF(OFFSET($G$179,SUM($C$2:$C114)-1,COLUMNS($E114:BZ114)+1)=0,"",OFFSET($G$179,SUM($C$2:$C114)-1,COLUMNS($E114:BZ114)+1))</f>
        <v/>
      </c>
    </row>
    <row r="115" spans="3:78" x14ac:dyDescent="0.25">
      <c r="C115">
        <f t="shared" si="2297"/>
        <v>0</v>
      </c>
      <c r="E115" t="str">
        <f t="shared" ref="E115" ca="1" si="4074">E114</f>
        <v>Michael Menzel</v>
      </c>
      <c r="F115" t="str">
        <f t="shared" ref="F115" ca="1" si="4075">SUBSTITUTE(SUBSTITUTE(SUBSTITUTE(SUBSTITUTE(SUBSTITUTE(LOWER(IF(LEFT(F114,3)="Box","",TRIM(F114))),"randomizer","")," ",""),"'","")," ",""),"-","")</f>
        <v>spy</v>
      </c>
      <c r="G115" t="str">
        <f t="shared" ref="G115" ca="1" si="4076">SUBSTITUTE(SUBSTITUTE(SUBSTITUTE(SUBSTITUTE(SUBSTITUTE(LOWER(IF(LEFT(G114,3)="Box","",TRIM(G114))),"randomizer","")," ",""),"'","")," ",""),"-","")</f>
        <v/>
      </c>
      <c r="H115" t="str">
        <f t="shared" ref="H115" ca="1" si="4077">SUBSTITUTE(SUBSTITUTE(SUBSTITUTE(SUBSTITUTE(SUBSTITUTE(LOWER(IF(LEFT(H114,3)="Box","",TRIM(H114))),"randomizer","")," ",""),"'","")," ",""),"-","")</f>
        <v/>
      </c>
      <c r="I115" t="str">
        <f t="shared" ref="I115" ca="1" si="4078">SUBSTITUTE(SUBSTITUTE(SUBSTITUTE(SUBSTITUTE(SUBSTITUTE(LOWER(IF(LEFT(I114,3)="Box","",TRIM(I114))),"randomizer","")," ",""),"'","")," ",""),"-","")</f>
        <v/>
      </c>
      <c r="J115" t="str">
        <f t="shared" ref="J115" ca="1" si="4079">SUBSTITUTE(SUBSTITUTE(SUBSTITUTE(SUBSTITUTE(SUBSTITUTE(LOWER(IF(LEFT(J114,3)="Box","",TRIM(J114))),"randomizer","")," ",""),"'","")," ",""),"-","")</f>
        <v/>
      </c>
      <c r="K115" t="str">
        <f t="shared" ref="K115" ca="1" si="4080">SUBSTITUTE(SUBSTITUTE(SUBSTITUTE(SUBSTITUTE(SUBSTITUTE(LOWER(IF(LEFT(K114,3)="Box","",TRIM(K114))),"randomizer","")," ",""),"'","")," ",""),"-","")</f>
        <v/>
      </c>
      <c r="L115" t="str">
        <f t="shared" ref="L115" ca="1" si="4081">SUBSTITUTE(SUBSTITUTE(SUBSTITUTE(SUBSTITUTE(SUBSTITUTE(LOWER(IF(LEFT(L114,3)="Box","",TRIM(L114))),"randomizer","")," ",""),"'","")," ",""),"-","")</f>
        <v/>
      </c>
      <c r="M115" t="str">
        <f t="shared" ref="M115" ca="1" si="4082">SUBSTITUTE(SUBSTITUTE(SUBSTITUTE(SUBSTITUTE(SUBSTITUTE(LOWER(IF(LEFT(M114,3)="Box","",TRIM(M114))),"randomizer","")," ",""),"'","")," ",""),"-","")</f>
        <v/>
      </c>
      <c r="N115" t="str">
        <f t="shared" ref="N115" ca="1" si="4083">SUBSTITUTE(SUBSTITUTE(SUBSTITUTE(SUBSTITUTE(SUBSTITUTE(LOWER(IF(LEFT(N114,3)="Box","",TRIM(N114))),"randomizer","")," ",""),"'","")," ",""),"-","")</f>
        <v/>
      </c>
      <c r="O115" t="str">
        <f t="shared" ref="O115" ca="1" si="4084">SUBSTITUTE(SUBSTITUTE(SUBSTITUTE(SUBSTITUTE(SUBSTITUTE(LOWER(IF(LEFT(O114,3)="Box","",TRIM(O114))),"randomizer","")," ",""),"'","")," ",""),"-","")</f>
        <v/>
      </c>
      <c r="P115" t="str">
        <f t="shared" ref="P115" ca="1" si="4085">SUBSTITUTE(SUBSTITUTE(SUBSTITUTE(SUBSTITUTE(SUBSTITUTE(LOWER(IF(LEFT(P114,3)="Box","",TRIM(P114))),"randomizer","")," ",""),"'","")," ",""),"-","")</f>
        <v/>
      </c>
      <c r="Q115" t="str">
        <f t="shared" ref="Q115" ca="1" si="4086">SUBSTITUTE(SUBSTITUTE(SUBSTITUTE(SUBSTITUTE(SUBSTITUTE(LOWER(IF(LEFT(Q114,3)="Box","",TRIM(Q114))),"randomizer","")," ",""),"'","")," ",""),"-","")</f>
        <v/>
      </c>
      <c r="R115" t="str">
        <f t="shared" ref="R115" ca="1" si="4087">SUBSTITUTE(SUBSTITUTE(SUBSTITUTE(SUBSTITUTE(SUBSTITUTE(LOWER(IF(LEFT(R114,3)="Box","",TRIM(R114))),"randomizer","")," ",""),"'","")," ",""),"-","")</f>
        <v/>
      </c>
      <c r="S115" t="str">
        <f t="shared" ref="S115" ca="1" si="4088">SUBSTITUTE(SUBSTITUTE(SUBSTITUTE(SUBSTITUTE(SUBSTITUTE(LOWER(IF(LEFT(S114,3)="Box","",TRIM(S114))),"randomizer","")," ",""),"'","")," ",""),"-","")</f>
        <v/>
      </c>
      <c r="T115" t="str">
        <f t="shared" ref="T115" ca="1" si="4089">SUBSTITUTE(SUBSTITUTE(SUBSTITUTE(SUBSTITUTE(SUBSTITUTE(LOWER(IF(LEFT(T114,3)="Box","",TRIM(T114))),"randomizer","")," ",""),"'","")," ",""),"-","")</f>
        <v/>
      </c>
      <c r="U115" t="str">
        <f t="shared" ref="U115" ca="1" si="4090">SUBSTITUTE(SUBSTITUTE(SUBSTITUTE(SUBSTITUTE(SUBSTITUTE(LOWER(IF(LEFT(U114,3)="Box","",TRIM(U114))),"randomizer","")," ",""),"'","")," ",""),"-","")</f>
        <v/>
      </c>
      <c r="V115" t="str">
        <f t="shared" ref="V115" ca="1" si="4091">SUBSTITUTE(SUBSTITUTE(SUBSTITUTE(SUBSTITUTE(SUBSTITUTE(LOWER(IF(LEFT(V114,3)="Box","",TRIM(V114))),"randomizer","")," ",""),"'","")," ",""),"-","")</f>
        <v/>
      </c>
      <c r="W115" t="str">
        <f t="shared" ref="W115" ca="1" si="4092">SUBSTITUTE(SUBSTITUTE(SUBSTITUTE(SUBSTITUTE(SUBSTITUTE(LOWER(IF(LEFT(W114,3)="Box","",TRIM(W114))),"randomizer","")," ",""),"'","")," ",""),"-","")</f>
        <v/>
      </c>
      <c r="X115" t="str">
        <f t="shared" ref="X115" ca="1" si="4093">SUBSTITUTE(SUBSTITUTE(SUBSTITUTE(SUBSTITUTE(SUBSTITUTE(LOWER(IF(LEFT(X114,3)="Box","",TRIM(X114))),"randomizer","")," ",""),"'","")," ",""),"-","")</f>
        <v/>
      </c>
      <c r="Y115" t="str">
        <f t="shared" ref="Y115" ca="1" si="4094">SUBSTITUTE(SUBSTITUTE(SUBSTITUTE(SUBSTITUTE(SUBSTITUTE(LOWER(IF(LEFT(Y114,3)="Box","",TRIM(Y114))),"randomizer","")," ",""),"'","")," ",""),"-","")</f>
        <v/>
      </c>
      <c r="Z115" t="str">
        <f t="shared" ref="Z115" ca="1" si="4095">SUBSTITUTE(SUBSTITUTE(SUBSTITUTE(SUBSTITUTE(SUBSTITUTE(LOWER(IF(LEFT(Z114,3)="Box","",TRIM(Z114))),"randomizer","")," ",""),"'","")," ",""),"-","")</f>
        <v/>
      </c>
      <c r="AA115" t="str">
        <f t="shared" ref="AA115" ca="1" si="4096">SUBSTITUTE(SUBSTITUTE(SUBSTITUTE(SUBSTITUTE(SUBSTITUTE(LOWER(IF(LEFT(AA114,3)="Box","",TRIM(AA114))),"randomizer","")," ",""),"'","")," ",""),"-","")</f>
        <v/>
      </c>
      <c r="AB115" t="str">
        <f t="shared" ref="AB115" ca="1" si="4097">SUBSTITUTE(SUBSTITUTE(SUBSTITUTE(SUBSTITUTE(SUBSTITUTE(LOWER(IF(LEFT(AB114,3)="Box","",TRIM(AB114))),"randomizer","")," ",""),"'","")," ",""),"-","")</f>
        <v/>
      </c>
      <c r="AC115" t="str">
        <f t="shared" ref="AC115" ca="1" si="4098">SUBSTITUTE(SUBSTITUTE(SUBSTITUTE(SUBSTITUTE(SUBSTITUTE(LOWER(IF(LEFT(AC114,3)="Box","",TRIM(AC114))),"randomizer","")," ",""),"'","")," ",""),"-","")</f>
        <v/>
      </c>
      <c r="AD115" t="str">
        <f t="shared" ref="AD115" ca="1" si="4099">SUBSTITUTE(SUBSTITUTE(SUBSTITUTE(SUBSTITUTE(SUBSTITUTE(LOWER(IF(LEFT(AD114,3)="Box","",TRIM(AD114))),"randomizer","")," ",""),"'","")," ",""),"-","")</f>
        <v/>
      </c>
      <c r="AE115" t="str">
        <f t="shared" ref="AE115" ca="1" si="4100">SUBSTITUTE(SUBSTITUTE(SUBSTITUTE(SUBSTITUTE(SUBSTITUTE(LOWER(IF(LEFT(AE114,3)="Box","",TRIM(AE114))),"randomizer","")," ",""),"'","")," ",""),"-","")</f>
        <v/>
      </c>
      <c r="AF115" t="str">
        <f t="shared" ref="AF115" ca="1" si="4101">SUBSTITUTE(SUBSTITUTE(SUBSTITUTE(SUBSTITUTE(SUBSTITUTE(LOWER(IF(LEFT(AF114,3)="Box","",TRIM(AF114))),"randomizer","")," ",""),"'","")," ",""),"-","")</f>
        <v/>
      </c>
      <c r="AG115" t="str">
        <f t="shared" ref="AG115" ca="1" si="4102">SUBSTITUTE(SUBSTITUTE(SUBSTITUTE(SUBSTITUTE(SUBSTITUTE(LOWER(IF(LEFT(AG114,3)="Box","",TRIM(AG114))),"randomizer","")," ",""),"'","")," ",""),"-","")</f>
        <v/>
      </c>
      <c r="AH115" t="str">
        <f t="shared" ref="AH115" ca="1" si="4103">SUBSTITUTE(SUBSTITUTE(SUBSTITUTE(SUBSTITUTE(SUBSTITUTE(LOWER(IF(LEFT(AH114,3)="Box","",TRIM(AH114))),"randomizer","")," ",""),"'","")," ",""),"-","")</f>
        <v/>
      </c>
      <c r="AI115" t="str">
        <f t="shared" ref="AI115" ca="1" si="4104">SUBSTITUTE(SUBSTITUTE(SUBSTITUTE(SUBSTITUTE(SUBSTITUTE(LOWER(IF(LEFT(AI114,3)="Box","",TRIM(AI114))),"randomizer","")," ",""),"'","")," ",""),"-","")</f>
        <v/>
      </c>
      <c r="AJ115" t="str">
        <f t="shared" ref="AJ115" ca="1" si="4105">SUBSTITUTE(SUBSTITUTE(SUBSTITUTE(SUBSTITUTE(SUBSTITUTE(LOWER(IF(LEFT(AJ114,3)="Box","",TRIM(AJ114))),"randomizer","")," ",""),"'","")," ",""),"-","")</f>
        <v/>
      </c>
      <c r="AK115" t="str">
        <f t="shared" ref="AK115" ca="1" si="4106">SUBSTITUTE(SUBSTITUTE(SUBSTITUTE(SUBSTITUTE(SUBSTITUTE(LOWER(IF(LEFT(AK114,3)="Box","",TRIM(AK114))),"randomizer","")," ",""),"'","")," ",""),"-","")</f>
        <v/>
      </c>
      <c r="AL115" t="str">
        <f t="shared" ref="AL115" ca="1" si="4107">SUBSTITUTE(SUBSTITUTE(SUBSTITUTE(SUBSTITUTE(SUBSTITUTE(LOWER(IF(LEFT(AL114,3)="Box","",TRIM(AL114))),"randomizer","")," ",""),"'","")," ",""),"-","")</f>
        <v/>
      </c>
      <c r="AM115" t="str">
        <f t="shared" ref="AM115" ca="1" si="4108">SUBSTITUTE(SUBSTITUTE(SUBSTITUTE(SUBSTITUTE(SUBSTITUTE(LOWER(IF(LEFT(AM114,3)="Box","",TRIM(AM114))),"randomizer","")," ",""),"'","")," ",""),"-","")</f>
        <v/>
      </c>
      <c r="AN115" t="str">
        <f t="shared" ref="AN115" ca="1" si="4109">SUBSTITUTE(SUBSTITUTE(SUBSTITUTE(SUBSTITUTE(SUBSTITUTE(LOWER(IF(LEFT(AN114,3)="Box","",TRIM(AN114))),"randomizer","")," ",""),"'","")," ",""),"-","")</f>
        <v/>
      </c>
      <c r="AO115" t="str">
        <f t="shared" ref="AO115" ca="1" si="4110">SUBSTITUTE(SUBSTITUTE(SUBSTITUTE(SUBSTITUTE(SUBSTITUTE(LOWER(IF(LEFT(AO114,3)="Box","",TRIM(AO114))),"randomizer","")," ",""),"'","")," ",""),"-","")</f>
        <v/>
      </c>
      <c r="AP115" t="str">
        <f t="shared" ref="AP115" ca="1" si="4111">SUBSTITUTE(SUBSTITUTE(SUBSTITUTE(SUBSTITUTE(SUBSTITUTE(LOWER(IF(LEFT(AP114,3)="Box","",TRIM(AP114))),"randomizer","")," ",""),"'","")," ",""),"-","")</f>
        <v/>
      </c>
      <c r="AQ115" t="str">
        <f t="shared" ref="AQ115" ca="1" si="4112">SUBSTITUTE(SUBSTITUTE(SUBSTITUTE(SUBSTITUTE(SUBSTITUTE(LOWER(IF(LEFT(AQ114,3)="Box","",TRIM(AQ114))),"randomizer","")," ",""),"'","")," ",""),"-","")</f>
        <v/>
      </c>
      <c r="AR115" t="str">
        <f t="shared" ref="AR115" ca="1" si="4113">SUBSTITUTE(SUBSTITUTE(SUBSTITUTE(SUBSTITUTE(SUBSTITUTE(LOWER(IF(LEFT(AR114,3)="Box","",TRIM(AR114))),"randomizer","")," ",""),"'","")," ",""),"-","")</f>
        <v/>
      </c>
      <c r="AS115" t="str">
        <f t="shared" ref="AS115" ca="1" si="4114">SUBSTITUTE(SUBSTITUTE(SUBSTITUTE(SUBSTITUTE(SUBSTITUTE(LOWER(IF(LEFT(AS114,3)="Box","",TRIM(AS114))),"randomizer","")," ",""),"'","")," ",""),"-","")</f>
        <v/>
      </c>
      <c r="AT115" t="str">
        <f t="shared" ref="AT115" ca="1" si="4115">SUBSTITUTE(SUBSTITUTE(SUBSTITUTE(SUBSTITUTE(SUBSTITUTE(LOWER(IF(LEFT(AT114,3)="Box","",TRIM(AT114))),"randomizer","")," ",""),"'","")," ",""),"-","")</f>
        <v/>
      </c>
      <c r="AU115" t="str">
        <f t="shared" ref="AU115" ca="1" si="4116">SUBSTITUTE(SUBSTITUTE(SUBSTITUTE(SUBSTITUTE(SUBSTITUTE(LOWER(IF(LEFT(AU114,3)="Box","",TRIM(AU114))),"randomizer","")," ",""),"'","")," ",""),"-","")</f>
        <v/>
      </c>
      <c r="AV115" t="str">
        <f t="shared" ref="AV115" ca="1" si="4117">SUBSTITUTE(SUBSTITUTE(SUBSTITUTE(SUBSTITUTE(SUBSTITUTE(LOWER(IF(LEFT(AV114,3)="Box","",TRIM(AV114))),"randomizer","")," ",""),"'","")," ",""),"-","")</f>
        <v/>
      </c>
      <c r="AW115" t="str">
        <f t="shared" ref="AW115" ca="1" si="4118">SUBSTITUTE(SUBSTITUTE(SUBSTITUTE(SUBSTITUTE(SUBSTITUTE(LOWER(IF(LEFT(AW114,3)="Box","",TRIM(AW114))),"randomizer","")," ",""),"'","")," ",""),"-","")</f>
        <v/>
      </c>
      <c r="AX115" t="str">
        <f t="shared" ref="AX115" ca="1" si="4119">SUBSTITUTE(SUBSTITUTE(SUBSTITUTE(SUBSTITUTE(SUBSTITUTE(LOWER(IF(LEFT(AX114,3)="Box","",TRIM(AX114))),"randomizer","")," ",""),"'","")," ",""),"-","")</f>
        <v/>
      </c>
      <c r="AY115" t="str">
        <f t="shared" ref="AY115" ca="1" si="4120">SUBSTITUTE(SUBSTITUTE(SUBSTITUTE(SUBSTITUTE(SUBSTITUTE(LOWER(IF(LEFT(AY114,3)="Box","",TRIM(AY114))),"randomizer","")," ",""),"'","")," ",""),"-","")</f>
        <v/>
      </c>
      <c r="AZ115" t="str">
        <f t="shared" ref="AZ115" ca="1" si="4121">SUBSTITUTE(SUBSTITUTE(SUBSTITUTE(SUBSTITUTE(SUBSTITUTE(LOWER(IF(LEFT(AZ114,3)="Box","",TRIM(AZ114))),"randomizer","")," ",""),"'","")," ",""),"-","")</f>
        <v/>
      </c>
      <c r="BA115" t="str">
        <f t="shared" ref="BA115" ca="1" si="4122">SUBSTITUTE(SUBSTITUTE(SUBSTITUTE(SUBSTITUTE(SUBSTITUTE(LOWER(IF(LEFT(BA114,3)="Box","",TRIM(BA114))),"randomizer","")," ",""),"'","")," ",""),"-","")</f>
        <v/>
      </c>
      <c r="BB115" t="str">
        <f t="shared" ref="BB115" ca="1" si="4123">SUBSTITUTE(SUBSTITUTE(SUBSTITUTE(SUBSTITUTE(SUBSTITUTE(LOWER(IF(LEFT(BB114,3)="Box","",TRIM(BB114))),"randomizer","")," ",""),"'","")," ",""),"-","")</f>
        <v/>
      </c>
      <c r="BC115" t="str">
        <f t="shared" ref="BC115" ca="1" si="4124">SUBSTITUTE(SUBSTITUTE(SUBSTITUTE(SUBSTITUTE(SUBSTITUTE(LOWER(IF(LEFT(BC114,3)="Box","",TRIM(BC114))),"randomizer","")," ",""),"'","")," ",""),"-","")</f>
        <v/>
      </c>
      <c r="BD115" t="str">
        <f t="shared" ref="BD115" ca="1" si="4125">SUBSTITUTE(SUBSTITUTE(SUBSTITUTE(SUBSTITUTE(SUBSTITUTE(LOWER(IF(LEFT(BD114,3)="Box","",TRIM(BD114))),"randomizer","")," ",""),"'","")," ",""),"-","")</f>
        <v/>
      </c>
      <c r="BE115" t="str">
        <f t="shared" ref="BE115" ca="1" si="4126">SUBSTITUTE(SUBSTITUTE(SUBSTITUTE(SUBSTITUTE(SUBSTITUTE(LOWER(IF(LEFT(BE114,3)="Box","",TRIM(BE114))),"randomizer","")," ",""),"'","")," ",""),"-","")</f>
        <v/>
      </c>
      <c r="BF115" t="str">
        <f t="shared" ref="BF115" ca="1" si="4127">SUBSTITUTE(SUBSTITUTE(SUBSTITUTE(SUBSTITUTE(SUBSTITUTE(LOWER(IF(LEFT(BF114,3)="Box","",TRIM(BF114))),"randomizer","")," ",""),"'","")," ",""),"-","")</f>
        <v/>
      </c>
      <c r="BG115" t="str">
        <f t="shared" ref="BG115" ca="1" si="4128">SUBSTITUTE(SUBSTITUTE(SUBSTITUTE(SUBSTITUTE(SUBSTITUTE(LOWER(IF(LEFT(BG114,3)="Box","",TRIM(BG114))),"randomizer","")," ",""),"'","")," ",""),"-","")</f>
        <v/>
      </c>
      <c r="BH115" t="str">
        <f t="shared" ref="BH115" ca="1" si="4129">SUBSTITUTE(SUBSTITUTE(SUBSTITUTE(SUBSTITUTE(SUBSTITUTE(LOWER(IF(LEFT(BH114,3)="Box","",TRIM(BH114))),"randomizer","")," ",""),"'","")," ",""),"-","")</f>
        <v/>
      </c>
      <c r="BI115" t="str">
        <f t="shared" ref="BI115" ca="1" si="4130">SUBSTITUTE(SUBSTITUTE(SUBSTITUTE(SUBSTITUTE(SUBSTITUTE(LOWER(IF(LEFT(BI114,3)="Box","",TRIM(BI114))),"randomizer","")," ",""),"'","")," ",""),"-","")</f>
        <v/>
      </c>
      <c r="BJ115" t="str">
        <f t="shared" ref="BJ115" ca="1" si="4131">SUBSTITUTE(SUBSTITUTE(SUBSTITUTE(SUBSTITUTE(SUBSTITUTE(LOWER(IF(LEFT(BJ114,3)="Box","",TRIM(BJ114))),"randomizer","")," ",""),"'","")," ",""),"-","")</f>
        <v/>
      </c>
      <c r="BK115" t="str">
        <f t="shared" ref="BK115" ca="1" si="4132">SUBSTITUTE(SUBSTITUTE(SUBSTITUTE(SUBSTITUTE(SUBSTITUTE(LOWER(IF(LEFT(BK114,3)="Box","",TRIM(BK114))),"randomizer","")," ",""),"'","")," ",""),"-","")</f>
        <v/>
      </c>
      <c r="BL115" t="str">
        <f t="shared" ref="BL115" ca="1" si="4133">SUBSTITUTE(SUBSTITUTE(SUBSTITUTE(SUBSTITUTE(SUBSTITUTE(LOWER(IF(LEFT(BL114,3)="Box","",TRIM(BL114))),"randomizer","")," ",""),"'","")," ",""),"-","")</f>
        <v/>
      </c>
      <c r="BM115" t="str">
        <f t="shared" ref="BM115" ca="1" si="4134">SUBSTITUTE(SUBSTITUTE(SUBSTITUTE(SUBSTITUTE(SUBSTITUTE(LOWER(IF(LEFT(BM114,3)="Box","",TRIM(BM114))),"randomizer","")," ",""),"'","")," ",""),"-","")</f>
        <v/>
      </c>
      <c r="BN115" t="str">
        <f t="shared" ref="BN115" ca="1" si="4135">SUBSTITUTE(SUBSTITUTE(SUBSTITUTE(SUBSTITUTE(SUBSTITUTE(LOWER(IF(LEFT(BN114,3)="Box","",TRIM(BN114))),"randomizer","")," ",""),"'","")," ",""),"-","")</f>
        <v/>
      </c>
      <c r="BO115" t="str">
        <f t="shared" ref="BO115" ca="1" si="4136">SUBSTITUTE(SUBSTITUTE(SUBSTITUTE(SUBSTITUTE(SUBSTITUTE(LOWER(IF(LEFT(BO114,3)="Box","",TRIM(BO114))),"randomizer","")," ",""),"'","")," ",""),"-","")</f>
        <v/>
      </c>
      <c r="BP115" t="str">
        <f t="shared" ref="BP115" ca="1" si="4137">SUBSTITUTE(SUBSTITUTE(SUBSTITUTE(SUBSTITUTE(SUBSTITUTE(LOWER(IF(LEFT(BP114,3)="Box","",TRIM(BP114))),"randomizer","")," ",""),"'","")," ",""),"-","")</f>
        <v/>
      </c>
      <c r="BQ115" t="str">
        <f t="shared" ref="BQ115" ca="1" si="4138">SUBSTITUTE(SUBSTITUTE(SUBSTITUTE(SUBSTITUTE(SUBSTITUTE(LOWER(IF(LEFT(BQ114,3)="Box","",TRIM(BQ114))),"randomizer","")," ",""),"'","")," ",""),"-","")</f>
        <v/>
      </c>
      <c r="BR115" t="str">
        <f t="shared" ref="BR115" ca="1" si="4139">SUBSTITUTE(SUBSTITUTE(SUBSTITUTE(SUBSTITUTE(SUBSTITUTE(LOWER(IF(LEFT(BR114,3)="Box","",TRIM(BR114))),"randomizer","")," ",""),"'","")," ",""),"-","")</f>
        <v/>
      </c>
      <c r="BS115" t="str">
        <f t="shared" ref="BS115" ca="1" si="4140">SUBSTITUTE(SUBSTITUTE(SUBSTITUTE(SUBSTITUTE(SUBSTITUTE(LOWER(IF(LEFT(BS114,3)="Box","",TRIM(BS114))),"randomizer","")," ",""),"'","")," ",""),"-","")</f>
        <v/>
      </c>
      <c r="BT115" t="str">
        <f t="shared" ref="BT115" ca="1" si="4141">SUBSTITUTE(SUBSTITUTE(SUBSTITUTE(SUBSTITUTE(SUBSTITUTE(LOWER(IF(LEFT(BT114,3)="Box","",TRIM(BT114))),"randomizer","")," ",""),"'","")," ",""),"-","")</f>
        <v/>
      </c>
      <c r="BU115" t="str">
        <f t="shared" ref="BU115" ca="1" si="4142">SUBSTITUTE(SUBSTITUTE(SUBSTITUTE(SUBSTITUTE(SUBSTITUTE(LOWER(IF(LEFT(BU114,3)="Box","",TRIM(BU114))),"randomizer","")," ",""),"'","")," ",""),"-","")</f>
        <v/>
      </c>
      <c r="BV115" t="str">
        <f t="shared" ref="BV115" ca="1" si="4143">SUBSTITUTE(SUBSTITUTE(SUBSTITUTE(SUBSTITUTE(SUBSTITUTE(LOWER(IF(LEFT(BV114,3)="Box","",TRIM(BV114))),"randomizer","")," ",""),"'","")," ",""),"-","")</f>
        <v/>
      </c>
      <c r="BW115" t="str">
        <f t="shared" ref="BW115" ca="1" si="4144">SUBSTITUTE(SUBSTITUTE(SUBSTITUTE(SUBSTITUTE(SUBSTITUTE(LOWER(IF(LEFT(BW114,3)="Box","",TRIM(BW114))),"randomizer","")," ",""),"'","")," ",""),"-","")</f>
        <v/>
      </c>
      <c r="BX115" t="str">
        <f t="shared" ref="BX115" ca="1" si="4145">SUBSTITUTE(SUBSTITUTE(SUBSTITUTE(SUBSTITUTE(SUBSTITUTE(LOWER(IF(LEFT(BX114,3)="Box","",TRIM(BX114))),"randomizer","")," ",""),"'","")," ",""),"-","")</f>
        <v/>
      </c>
      <c r="BY115" t="str">
        <f t="shared" ref="BY115" ca="1" si="4146">SUBSTITUTE(SUBSTITUTE(SUBSTITUTE(SUBSTITUTE(SUBSTITUTE(LOWER(IF(LEFT(BY114,3)="Box","",TRIM(BY114))),"randomizer","")," ",""),"'","")," ",""),"-","")</f>
        <v/>
      </c>
      <c r="BZ115" t="str">
        <f t="shared" ref="BZ115" ca="1" si="4147">SUBSTITUTE(SUBSTITUTE(SUBSTITUTE(SUBSTITUTE(SUBSTITUTE(LOWER(IF(LEFT(BZ114,3)="Box","",TRIM(BZ114))),"randomizer","")," ",""),"'","")," ",""),"-","")</f>
        <v/>
      </c>
    </row>
    <row r="116" spans="3:78" x14ac:dyDescent="0.25">
      <c r="C116">
        <f t="shared" si="2297"/>
        <v>1</v>
      </c>
      <c r="E116" t="str">
        <f ca="1">OFFSET($G$179,SUM(C$2:C116)-1,0)</f>
        <v>Ossi Hiekkala</v>
      </c>
      <c r="F116" t="str">
        <f ca="1">IF(OFFSET($G$179,SUM($C$2:$C116)-1,COLUMNS($E116:F116)+1)=0,"",OFFSET($G$179,SUM($C$2:$C116)-1,COLUMNS($E116:F116)+1))</f>
        <v>Sauna</v>
      </c>
      <c r="G116" t="str">
        <f ca="1">IF(OFFSET($G$179,SUM($C$2:$C116)-1,COLUMNS($E116:G116)+1)=0,"",OFFSET($G$179,SUM($C$2:$C116)-1,COLUMNS($E116:G116)+1))</f>
        <v xml:space="preserve"> Avanto</v>
      </c>
      <c r="H116" t="str">
        <f ca="1">IF(OFFSET($G$179,SUM($C$2:$C116)-1,COLUMNS($E116:H116)+1)=0,"",OFFSET($G$179,SUM($C$2:$C116)-1,COLUMNS($E116:H116)+1))</f>
        <v/>
      </c>
      <c r="I116" t="str">
        <f ca="1">IF(OFFSET($G$179,SUM($C$2:$C116)-1,COLUMNS($E116:I116)+1)=0,"",OFFSET($G$179,SUM($C$2:$C116)-1,COLUMNS($E116:I116)+1))</f>
        <v/>
      </c>
      <c r="J116" t="str">
        <f ca="1">IF(OFFSET($G$179,SUM($C$2:$C116)-1,COLUMNS($E116:J116)+1)=0,"",OFFSET($G$179,SUM($C$2:$C116)-1,COLUMNS($E116:J116)+1))</f>
        <v/>
      </c>
      <c r="K116" t="str">
        <f ca="1">IF(OFFSET($G$179,SUM($C$2:$C116)-1,COLUMNS($E116:K116)+1)=0,"",OFFSET($G$179,SUM($C$2:$C116)-1,COLUMNS($E116:K116)+1))</f>
        <v/>
      </c>
      <c r="L116" t="str">
        <f ca="1">IF(OFFSET($G$179,SUM($C$2:$C116)-1,COLUMNS($E116:L116)+1)=0,"",OFFSET($G$179,SUM($C$2:$C116)-1,COLUMNS($E116:L116)+1))</f>
        <v/>
      </c>
      <c r="M116" t="str">
        <f ca="1">IF(OFFSET($G$179,SUM($C$2:$C116)-1,COLUMNS($E116:M116)+1)=0,"",OFFSET($G$179,SUM($C$2:$C116)-1,COLUMNS($E116:M116)+1))</f>
        <v/>
      </c>
      <c r="N116" t="str">
        <f ca="1">IF(OFFSET($G$179,SUM($C$2:$C116)-1,COLUMNS($E116:N116)+1)=0,"",OFFSET($G$179,SUM($C$2:$C116)-1,COLUMNS($E116:N116)+1))</f>
        <v/>
      </c>
      <c r="O116" t="str">
        <f ca="1">IF(OFFSET($G$179,SUM($C$2:$C116)-1,COLUMNS($E116:O116)+1)=0,"",OFFSET($G$179,SUM($C$2:$C116)-1,COLUMNS($E116:O116)+1))</f>
        <v/>
      </c>
      <c r="P116" t="str">
        <f ca="1">IF(OFFSET($G$179,SUM($C$2:$C116)-1,COLUMNS($E116:P116)+1)=0,"",OFFSET($G$179,SUM($C$2:$C116)-1,COLUMNS($E116:P116)+1))</f>
        <v/>
      </c>
      <c r="Q116" t="str">
        <f ca="1">IF(OFFSET($G$179,SUM($C$2:$C116)-1,COLUMNS($E116:Q116)+1)=0,"",OFFSET($G$179,SUM($C$2:$C116)-1,COLUMNS($E116:Q116)+1))</f>
        <v/>
      </c>
      <c r="R116" t="str">
        <f ca="1">IF(OFFSET($G$179,SUM($C$2:$C116)-1,COLUMNS($E116:R116)+1)=0,"",OFFSET($G$179,SUM($C$2:$C116)-1,COLUMNS($E116:R116)+1))</f>
        <v/>
      </c>
      <c r="S116" t="str">
        <f ca="1">IF(OFFSET($G$179,SUM($C$2:$C116)-1,COLUMNS($E116:S116)+1)=0,"",OFFSET($G$179,SUM($C$2:$C116)-1,COLUMNS($E116:S116)+1))</f>
        <v/>
      </c>
      <c r="T116" t="str">
        <f ca="1">IF(OFFSET($G$179,SUM($C$2:$C116)-1,COLUMNS($E116:T116)+1)=0,"",OFFSET($G$179,SUM($C$2:$C116)-1,COLUMNS($E116:T116)+1))</f>
        <v/>
      </c>
      <c r="U116" t="str">
        <f ca="1">IF(OFFSET($G$179,SUM($C$2:$C116)-1,COLUMNS($E116:U116)+1)=0,"",OFFSET($G$179,SUM($C$2:$C116)-1,COLUMNS($E116:U116)+1))</f>
        <v/>
      </c>
      <c r="V116" t="str">
        <f ca="1">IF(OFFSET($G$179,SUM($C$2:$C116)-1,COLUMNS($E116:V116)+1)=0,"",OFFSET($G$179,SUM($C$2:$C116)-1,COLUMNS($E116:V116)+1))</f>
        <v/>
      </c>
      <c r="W116" t="str">
        <f ca="1">IF(OFFSET($G$179,SUM($C$2:$C116)-1,COLUMNS($E116:W116)+1)=0,"",OFFSET($G$179,SUM($C$2:$C116)-1,COLUMNS($E116:W116)+1))</f>
        <v/>
      </c>
      <c r="X116" t="str">
        <f ca="1">IF(OFFSET($G$179,SUM($C$2:$C116)-1,COLUMNS($E116:X116)+1)=0,"",OFFSET($G$179,SUM($C$2:$C116)-1,COLUMNS($E116:X116)+1))</f>
        <v/>
      </c>
      <c r="Y116" t="str">
        <f ca="1">IF(OFFSET($G$179,SUM($C$2:$C116)-1,COLUMNS($E116:Y116)+1)=0,"",OFFSET($G$179,SUM($C$2:$C116)-1,COLUMNS($E116:Y116)+1))</f>
        <v/>
      </c>
      <c r="Z116" t="str">
        <f ca="1">IF(OFFSET($G$179,SUM($C$2:$C116)-1,COLUMNS($E116:Z116)+1)=0,"",OFFSET($G$179,SUM($C$2:$C116)-1,COLUMNS($E116:Z116)+1))</f>
        <v/>
      </c>
      <c r="AA116" t="str">
        <f ca="1">IF(OFFSET($G$179,SUM($C$2:$C116)-1,COLUMNS($E116:AA116)+1)=0,"",OFFSET($G$179,SUM($C$2:$C116)-1,COLUMNS($E116:AA116)+1))</f>
        <v/>
      </c>
      <c r="AB116" t="str">
        <f ca="1">IF(OFFSET($G$179,SUM($C$2:$C116)-1,COLUMNS($E116:AB116)+1)=0,"",OFFSET($G$179,SUM($C$2:$C116)-1,COLUMNS($E116:AB116)+1))</f>
        <v/>
      </c>
      <c r="AC116" t="str">
        <f ca="1">IF(OFFSET($G$179,SUM($C$2:$C116)-1,COLUMNS($E116:AC116)+1)=0,"",OFFSET($G$179,SUM($C$2:$C116)-1,COLUMNS($E116:AC116)+1))</f>
        <v/>
      </c>
      <c r="AD116" t="str">
        <f ca="1">IF(OFFSET($G$179,SUM($C$2:$C116)-1,COLUMNS($E116:AD116)+1)=0,"",OFFSET($G$179,SUM($C$2:$C116)-1,COLUMNS($E116:AD116)+1))</f>
        <v/>
      </c>
      <c r="AE116" t="str">
        <f ca="1">IF(OFFSET($G$179,SUM($C$2:$C116)-1,COLUMNS($E116:AE116)+1)=0,"",OFFSET($G$179,SUM($C$2:$C116)-1,COLUMNS($E116:AE116)+1))</f>
        <v/>
      </c>
      <c r="AF116" t="str">
        <f ca="1">IF(OFFSET($G$179,SUM($C$2:$C116)-1,COLUMNS($E116:AF116)+1)=0,"",OFFSET($G$179,SUM($C$2:$C116)-1,COLUMNS($E116:AF116)+1))</f>
        <v/>
      </c>
      <c r="AG116" t="str">
        <f ca="1">IF(OFFSET($G$179,SUM($C$2:$C116)-1,COLUMNS($E116:AG116)+1)=0,"",OFFSET($G$179,SUM($C$2:$C116)-1,COLUMNS($E116:AG116)+1))</f>
        <v/>
      </c>
      <c r="AH116" t="str">
        <f ca="1">IF(OFFSET($G$179,SUM($C$2:$C116)-1,COLUMNS($E116:AH116)+1)=0,"",OFFSET($G$179,SUM($C$2:$C116)-1,COLUMNS($E116:AH116)+1))</f>
        <v/>
      </c>
      <c r="AI116" t="str">
        <f ca="1">IF(OFFSET($G$179,SUM($C$2:$C116)-1,COLUMNS($E116:AI116)+1)=0,"",OFFSET($G$179,SUM($C$2:$C116)-1,COLUMNS($E116:AI116)+1))</f>
        <v/>
      </c>
      <c r="AJ116" t="str">
        <f ca="1">IF(OFFSET($G$179,SUM($C$2:$C116)-1,COLUMNS($E116:AJ116)+1)=0,"",OFFSET($G$179,SUM($C$2:$C116)-1,COLUMNS($E116:AJ116)+1))</f>
        <v/>
      </c>
      <c r="AK116" t="str">
        <f ca="1">IF(OFFSET($G$179,SUM($C$2:$C116)-1,COLUMNS($E116:AK116)+1)=0,"",OFFSET($G$179,SUM($C$2:$C116)-1,COLUMNS($E116:AK116)+1))</f>
        <v/>
      </c>
      <c r="AL116" t="str">
        <f ca="1">IF(OFFSET($G$179,SUM($C$2:$C116)-1,COLUMNS($E116:AL116)+1)=0,"",OFFSET($G$179,SUM($C$2:$C116)-1,COLUMNS($E116:AL116)+1))</f>
        <v/>
      </c>
      <c r="AM116" t="str">
        <f ca="1">IF(OFFSET($G$179,SUM($C$2:$C116)-1,COLUMNS($E116:AM116)+1)=0,"",OFFSET($G$179,SUM($C$2:$C116)-1,COLUMNS($E116:AM116)+1))</f>
        <v/>
      </c>
      <c r="AN116" t="str">
        <f ca="1">IF(OFFSET($G$179,SUM($C$2:$C116)-1,COLUMNS($E116:AN116)+1)=0,"",OFFSET($G$179,SUM($C$2:$C116)-1,COLUMNS($E116:AN116)+1))</f>
        <v/>
      </c>
      <c r="AO116" t="str">
        <f ca="1">IF(OFFSET($G$179,SUM($C$2:$C116)-1,COLUMNS($E116:AO116)+1)=0,"",OFFSET($G$179,SUM($C$2:$C116)-1,COLUMNS($E116:AO116)+1))</f>
        <v/>
      </c>
      <c r="AP116" t="str">
        <f ca="1">IF(OFFSET($G$179,SUM($C$2:$C116)-1,COLUMNS($E116:AP116)+1)=0,"",OFFSET($G$179,SUM($C$2:$C116)-1,COLUMNS($E116:AP116)+1))</f>
        <v/>
      </c>
      <c r="AQ116" t="str">
        <f ca="1">IF(OFFSET($G$179,SUM($C$2:$C116)-1,COLUMNS($E116:AQ116)+1)=0,"",OFFSET($G$179,SUM($C$2:$C116)-1,COLUMNS($E116:AQ116)+1))</f>
        <v/>
      </c>
      <c r="AR116" t="str">
        <f ca="1">IF(OFFSET($G$179,SUM($C$2:$C116)-1,COLUMNS($E116:AR116)+1)=0,"",OFFSET($G$179,SUM($C$2:$C116)-1,COLUMNS($E116:AR116)+1))</f>
        <v/>
      </c>
      <c r="AS116" t="str">
        <f ca="1">IF(OFFSET($G$179,SUM($C$2:$C116)-1,COLUMNS($E116:AS116)+1)=0,"",OFFSET($G$179,SUM($C$2:$C116)-1,COLUMNS($E116:AS116)+1))</f>
        <v/>
      </c>
      <c r="AT116" t="str">
        <f ca="1">IF(OFFSET($G$179,SUM($C$2:$C116)-1,COLUMNS($E116:AT116)+1)=0,"",OFFSET($G$179,SUM($C$2:$C116)-1,COLUMNS($E116:AT116)+1))</f>
        <v/>
      </c>
      <c r="AU116" t="str">
        <f ca="1">IF(OFFSET($G$179,SUM($C$2:$C116)-1,COLUMNS($E116:AU116)+1)=0,"",OFFSET($G$179,SUM($C$2:$C116)-1,COLUMNS($E116:AU116)+1))</f>
        <v/>
      </c>
      <c r="AV116" t="str">
        <f ca="1">IF(OFFSET($G$179,SUM($C$2:$C116)-1,COLUMNS($E116:AV116)+1)=0,"",OFFSET($G$179,SUM($C$2:$C116)-1,COLUMNS($E116:AV116)+1))</f>
        <v/>
      </c>
      <c r="AW116" t="str">
        <f ca="1">IF(OFFSET($G$179,SUM($C$2:$C116)-1,COLUMNS($E116:AW116)+1)=0,"",OFFSET($G$179,SUM($C$2:$C116)-1,COLUMNS($E116:AW116)+1))</f>
        <v/>
      </c>
      <c r="AX116" t="str">
        <f ca="1">IF(OFFSET($G$179,SUM($C$2:$C116)-1,COLUMNS($E116:AX116)+1)=0,"",OFFSET($G$179,SUM($C$2:$C116)-1,COLUMNS($E116:AX116)+1))</f>
        <v/>
      </c>
      <c r="AY116" t="str">
        <f ca="1">IF(OFFSET($G$179,SUM($C$2:$C116)-1,COLUMNS($E116:AY116)+1)=0,"",OFFSET($G$179,SUM($C$2:$C116)-1,COLUMNS($E116:AY116)+1))</f>
        <v/>
      </c>
      <c r="AZ116" t="str">
        <f ca="1">IF(OFFSET($G$179,SUM($C$2:$C116)-1,COLUMNS($E116:AZ116)+1)=0,"",OFFSET($G$179,SUM($C$2:$C116)-1,COLUMNS($E116:AZ116)+1))</f>
        <v/>
      </c>
      <c r="BA116" t="str">
        <f ca="1">IF(OFFSET($G$179,SUM($C$2:$C116)-1,COLUMNS($E116:BA116)+1)=0,"",OFFSET($G$179,SUM($C$2:$C116)-1,COLUMNS($E116:BA116)+1))</f>
        <v/>
      </c>
      <c r="BB116" t="str">
        <f ca="1">IF(OFFSET($G$179,SUM($C$2:$C116)-1,COLUMNS($E116:BB116)+1)=0,"",OFFSET($G$179,SUM($C$2:$C116)-1,COLUMNS($E116:BB116)+1))</f>
        <v/>
      </c>
      <c r="BC116" t="str">
        <f ca="1">IF(OFFSET($G$179,SUM($C$2:$C116)-1,COLUMNS($E116:BC116)+1)=0,"",OFFSET($G$179,SUM($C$2:$C116)-1,COLUMNS($E116:BC116)+1))</f>
        <v/>
      </c>
      <c r="BD116" t="str">
        <f ca="1">IF(OFFSET($G$179,SUM($C$2:$C116)-1,COLUMNS($E116:BD116)+1)=0,"",OFFSET($G$179,SUM($C$2:$C116)-1,COLUMNS($E116:BD116)+1))</f>
        <v/>
      </c>
      <c r="BE116" t="str">
        <f ca="1">IF(OFFSET($G$179,SUM($C$2:$C116)-1,COLUMNS($E116:BE116)+1)=0,"",OFFSET($G$179,SUM($C$2:$C116)-1,COLUMNS($E116:BE116)+1))</f>
        <v/>
      </c>
      <c r="BF116" t="str">
        <f ca="1">IF(OFFSET($G$179,SUM($C$2:$C116)-1,COLUMNS($E116:BF116)+1)=0,"",OFFSET($G$179,SUM($C$2:$C116)-1,COLUMNS($E116:BF116)+1))</f>
        <v/>
      </c>
      <c r="BG116" t="str">
        <f ca="1">IF(OFFSET($G$179,SUM($C$2:$C116)-1,COLUMNS($E116:BG116)+1)=0,"",OFFSET($G$179,SUM($C$2:$C116)-1,COLUMNS($E116:BG116)+1))</f>
        <v/>
      </c>
      <c r="BH116" t="str">
        <f ca="1">IF(OFFSET($G$179,SUM($C$2:$C116)-1,COLUMNS($E116:BH116)+1)=0,"",OFFSET($G$179,SUM($C$2:$C116)-1,COLUMNS($E116:BH116)+1))</f>
        <v/>
      </c>
      <c r="BI116" t="str">
        <f ca="1">IF(OFFSET($G$179,SUM($C$2:$C116)-1,COLUMNS($E116:BI116)+1)=0,"",OFFSET($G$179,SUM($C$2:$C116)-1,COLUMNS($E116:BI116)+1))</f>
        <v/>
      </c>
      <c r="BJ116" t="str">
        <f ca="1">IF(OFFSET($G$179,SUM($C$2:$C116)-1,COLUMNS($E116:BJ116)+1)=0,"",OFFSET($G$179,SUM($C$2:$C116)-1,COLUMNS($E116:BJ116)+1))</f>
        <v/>
      </c>
      <c r="BK116" t="str">
        <f ca="1">IF(OFFSET($G$179,SUM($C$2:$C116)-1,COLUMNS($E116:BK116)+1)=0,"",OFFSET($G$179,SUM($C$2:$C116)-1,COLUMNS($E116:BK116)+1))</f>
        <v/>
      </c>
      <c r="BL116" t="str">
        <f ca="1">IF(OFFSET($G$179,SUM($C$2:$C116)-1,COLUMNS($E116:BL116)+1)=0,"",OFFSET($G$179,SUM($C$2:$C116)-1,COLUMNS($E116:BL116)+1))</f>
        <v/>
      </c>
      <c r="BM116" t="str">
        <f ca="1">IF(OFFSET($G$179,SUM($C$2:$C116)-1,COLUMNS($E116:BM116)+1)=0,"",OFFSET($G$179,SUM($C$2:$C116)-1,COLUMNS($E116:BM116)+1))</f>
        <v/>
      </c>
      <c r="BN116" t="str">
        <f ca="1">IF(OFFSET($G$179,SUM($C$2:$C116)-1,COLUMNS($E116:BN116)+1)=0,"",OFFSET($G$179,SUM($C$2:$C116)-1,COLUMNS($E116:BN116)+1))</f>
        <v/>
      </c>
      <c r="BO116" t="str">
        <f ca="1">IF(OFFSET($G$179,SUM($C$2:$C116)-1,COLUMNS($E116:BO116)+1)=0,"",OFFSET($G$179,SUM($C$2:$C116)-1,COLUMNS($E116:BO116)+1))</f>
        <v/>
      </c>
      <c r="BP116" t="str">
        <f ca="1">IF(OFFSET($G$179,SUM($C$2:$C116)-1,COLUMNS($E116:BP116)+1)=0,"",OFFSET($G$179,SUM($C$2:$C116)-1,COLUMNS($E116:BP116)+1))</f>
        <v/>
      </c>
      <c r="BQ116" t="str">
        <f ca="1">IF(OFFSET($G$179,SUM($C$2:$C116)-1,COLUMNS($E116:BQ116)+1)=0,"",OFFSET($G$179,SUM($C$2:$C116)-1,COLUMNS($E116:BQ116)+1))</f>
        <v/>
      </c>
      <c r="BR116" t="str">
        <f ca="1">IF(OFFSET($G$179,SUM($C$2:$C116)-1,COLUMNS($E116:BR116)+1)=0,"",OFFSET($G$179,SUM($C$2:$C116)-1,COLUMNS($E116:BR116)+1))</f>
        <v/>
      </c>
      <c r="BS116" t="str">
        <f ca="1">IF(OFFSET($G$179,SUM($C$2:$C116)-1,COLUMNS($E116:BS116)+1)=0,"",OFFSET($G$179,SUM($C$2:$C116)-1,COLUMNS($E116:BS116)+1))</f>
        <v/>
      </c>
      <c r="BT116" t="str">
        <f ca="1">IF(OFFSET($G$179,SUM($C$2:$C116)-1,COLUMNS($E116:BT116)+1)=0,"",OFFSET($G$179,SUM($C$2:$C116)-1,COLUMNS($E116:BT116)+1))</f>
        <v/>
      </c>
      <c r="BU116" t="str">
        <f ca="1">IF(OFFSET($G$179,SUM($C$2:$C116)-1,COLUMNS($E116:BU116)+1)=0,"",OFFSET($G$179,SUM($C$2:$C116)-1,COLUMNS($E116:BU116)+1))</f>
        <v/>
      </c>
      <c r="BV116" t="str">
        <f ca="1">IF(OFFSET($G$179,SUM($C$2:$C116)-1,COLUMNS($E116:BV116)+1)=0,"",OFFSET($G$179,SUM($C$2:$C116)-1,COLUMNS($E116:BV116)+1))</f>
        <v/>
      </c>
      <c r="BW116" t="str">
        <f ca="1">IF(OFFSET($G$179,SUM($C$2:$C116)-1,COLUMNS($E116:BW116)+1)=0,"",OFFSET($G$179,SUM($C$2:$C116)-1,COLUMNS($E116:BW116)+1))</f>
        <v/>
      </c>
      <c r="BX116" t="str">
        <f ca="1">IF(OFFSET($G$179,SUM($C$2:$C116)-1,COLUMNS($E116:BX116)+1)=0,"",OFFSET($G$179,SUM($C$2:$C116)-1,COLUMNS($E116:BX116)+1))</f>
        <v/>
      </c>
      <c r="BY116" t="str">
        <f ca="1">IF(OFFSET($G$179,SUM($C$2:$C116)-1,COLUMNS($E116:BY116)+1)=0,"",OFFSET($G$179,SUM($C$2:$C116)-1,COLUMNS($E116:BY116)+1))</f>
        <v/>
      </c>
      <c r="BZ116" t="str">
        <f ca="1">IF(OFFSET($G$179,SUM($C$2:$C116)-1,COLUMNS($E116:BZ116)+1)=0,"",OFFSET($G$179,SUM($C$2:$C116)-1,COLUMNS($E116:BZ116)+1))</f>
        <v/>
      </c>
    </row>
    <row r="117" spans="3:78" x14ac:dyDescent="0.25">
      <c r="C117">
        <f t="shared" si="2297"/>
        <v>0</v>
      </c>
      <c r="E117" t="str">
        <f t="shared" ref="E117" ca="1" si="4148">E116</f>
        <v>Ossi Hiekkala</v>
      </c>
      <c r="F117" t="str">
        <f t="shared" ref="F117" ca="1" si="4149">SUBSTITUTE(SUBSTITUTE(SUBSTITUTE(SUBSTITUTE(SUBSTITUTE(LOWER(IF(LEFT(F116,3)="Box","",TRIM(F116))),"randomizer","")," ",""),"'","")," ",""),"-","")</f>
        <v>sauna</v>
      </c>
      <c r="G117" t="str">
        <f t="shared" ref="G117" ca="1" si="4150">SUBSTITUTE(SUBSTITUTE(SUBSTITUTE(SUBSTITUTE(SUBSTITUTE(LOWER(IF(LEFT(G116,3)="Box","",TRIM(G116))),"randomizer","")," ",""),"'","")," ",""),"-","")</f>
        <v>avanto</v>
      </c>
      <c r="H117" t="str">
        <f t="shared" ref="H117" ca="1" si="4151">SUBSTITUTE(SUBSTITUTE(SUBSTITUTE(SUBSTITUTE(SUBSTITUTE(LOWER(IF(LEFT(H116,3)="Box","",TRIM(H116))),"randomizer","")," ",""),"'","")," ",""),"-","")</f>
        <v/>
      </c>
      <c r="I117" t="str">
        <f t="shared" ref="I117" ca="1" si="4152">SUBSTITUTE(SUBSTITUTE(SUBSTITUTE(SUBSTITUTE(SUBSTITUTE(LOWER(IF(LEFT(I116,3)="Box","",TRIM(I116))),"randomizer","")," ",""),"'","")," ",""),"-","")</f>
        <v/>
      </c>
      <c r="J117" t="str">
        <f t="shared" ref="J117" ca="1" si="4153">SUBSTITUTE(SUBSTITUTE(SUBSTITUTE(SUBSTITUTE(SUBSTITUTE(LOWER(IF(LEFT(J116,3)="Box","",TRIM(J116))),"randomizer","")," ",""),"'","")," ",""),"-","")</f>
        <v/>
      </c>
      <c r="K117" t="str">
        <f t="shared" ref="K117" ca="1" si="4154">SUBSTITUTE(SUBSTITUTE(SUBSTITUTE(SUBSTITUTE(SUBSTITUTE(LOWER(IF(LEFT(K116,3)="Box","",TRIM(K116))),"randomizer","")," ",""),"'","")," ",""),"-","")</f>
        <v/>
      </c>
      <c r="L117" t="str">
        <f t="shared" ref="L117" ca="1" si="4155">SUBSTITUTE(SUBSTITUTE(SUBSTITUTE(SUBSTITUTE(SUBSTITUTE(LOWER(IF(LEFT(L116,3)="Box","",TRIM(L116))),"randomizer","")," ",""),"'","")," ",""),"-","")</f>
        <v/>
      </c>
      <c r="M117" t="str">
        <f t="shared" ref="M117" ca="1" si="4156">SUBSTITUTE(SUBSTITUTE(SUBSTITUTE(SUBSTITUTE(SUBSTITUTE(LOWER(IF(LEFT(M116,3)="Box","",TRIM(M116))),"randomizer","")," ",""),"'","")," ",""),"-","")</f>
        <v/>
      </c>
      <c r="N117" t="str">
        <f t="shared" ref="N117" ca="1" si="4157">SUBSTITUTE(SUBSTITUTE(SUBSTITUTE(SUBSTITUTE(SUBSTITUTE(LOWER(IF(LEFT(N116,3)="Box","",TRIM(N116))),"randomizer","")," ",""),"'","")," ",""),"-","")</f>
        <v/>
      </c>
      <c r="O117" t="str">
        <f t="shared" ref="O117" ca="1" si="4158">SUBSTITUTE(SUBSTITUTE(SUBSTITUTE(SUBSTITUTE(SUBSTITUTE(LOWER(IF(LEFT(O116,3)="Box","",TRIM(O116))),"randomizer","")," ",""),"'","")," ",""),"-","")</f>
        <v/>
      </c>
      <c r="P117" t="str">
        <f t="shared" ref="P117" ca="1" si="4159">SUBSTITUTE(SUBSTITUTE(SUBSTITUTE(SUBSTITUTE(SUBSTITUTE(LOWER(IF(LEFT(P116,3)="Box","",TRIM(P116))),"randomizer","")," ",""),"'","")," ",""),"-","")</f>
        <v/>
      </c>
      <c r="Q117" t="str">
        <f t="shared" ref="Q117" ca="1" si="4160">SUBSTITUTE(SUBSTITUTE(SUBSTITUTE(SUBSTITUTE(SUBSTITUTE(LOWER(IF(LEFT(Q116,3)="Box","",TRIM(Q116))),"randomizer","")," ",""),"'","")," ",""),"-","")</f>
        <v/>
      </c>
      <c r="R117" t="str">
        <f t="shared" ref="R117" ca="1" si="4161">SUBSTITUTE(SUBSTITUTE(SUBSTITUTE(SUBSTITUTE(SUBSTITUTE(LOWER(IF(LEFT(R116,3)="Box","",TRIM(R116))),"randomizer","")," ",""),"'","")," ",""),"-","")</f>
        <v/>
      </c>
      <c r="S117" t="str">
        <f t="shared" ref="S117" ca="1" si="4162">SUBSTITUTE(SUBSTITUTE(SUBSTITUTE(SUBSTITUTE(SUBSTITUTE(LOWER(IF(LEFT(S116,3)="Box","",TRIM(S116))),"randomizer","")," ",""),"'","")," ",""),"-","")</f>
        <v/>
      </c>
      <c r="T117" t="str">
        <f t="shared" ref="T117" ca="1" si="4163">SUBSTITUTE(SUBSTITUTE(SUBSTITUTE(SUBSTITUTE(SUBSTITUTE(LOWER(IF(LEFT(T116,3)="Box","",TRIM(T116))),"randomizer","")," ",""),"'","")," ",""),"-","")</f>
        <v/>
      </c>
      <c r="U117" t="str">
        <f t="shared" ref="U117" ca="1" si="4164">SUBSTITUTE(SUBSTITUTE(SUBSTITUTE(SUBSTITUTE(SUBSTITUTE(LOWER(IF(LEFT(U116,3)="Box","",TRIM(U116))),"randomizer","")," ",""),"'","")," ",""),"-","")</f>
        <v/>
      </c>
      <c r="V117" t="str">
        <f t="shared" ref="V117" ca="1" si="4165">SUBSTITUTE(SUBSTITUTE(SUBSTITUTE(SUBSTITUTE(SUBSTITUTE(LOWER(IF(LEFT(V116,3)="Box","",TRIM(V116))),"randomizer","")," ",""),"'","")," ",""),"-","")</f>
        <v/>
      </c>
      <c r="W117" t="str">
        <f t="shared" ref="W117" ca="1" si="4166">SUBSTITUTE(SUBSTITUTE(SUBSTITUTE(SUBSTITUTE(SUBSTITUTE(LOWER(IF(LEFT(W116,3)="Box","",TRIM(W116))),"randomizer","")," ",""),"'","")," ",""),"-","")</f>
        <v/>
      </c>
      <c r="X117" t="str">
        <f t="shared" ref="X117" ca="1" si="4167">SUBSTITUTE(SUBSTITUTE(SUBSTITUTE(SUBSTITUTE(SUBSTITUTE(LOWER(IF(LEFT(X116,3)="Box","",TRIM(X116))),"randomizer","")," ",""),"'","")," ",""),"-","")</f>
        <v/>
      </c>
      <c r="Y117" t="str">
        <f t="shared" ref="Y117" ca="1" si="4168">SUBSTITUTE(SUBSTITUTE(SUBSTITUTE(SUBSTITUTE(SUBSTITUTE(LOWER(IF(LEFT(Y116,3)="Box","",TRIM(Y116))),"randomizer","")," ",""),"'","")," ",""),"-","")</f>
        <v/>
      </c>
      <c r="Z117" t="str">
        <f t="shared" ref="Z117" ca="1" si="4169">SUBSTITUTE(SUBSTITUTE(SUBSTITUTE(SUBSTITUTE(SUBSTITUTE(LOWER(IF(LEFT(Z116,3)="Box","",TRIM(Z116))),"randomizer","")," ",""),"'","")," ",""),"-","")</f>
        <v/>
      </c>
      <c r="AA117" t="str">
        <f t="shared" ref="AA117" ca="1" si="4170">SUBSTITUTE(SUBSTITUTE(SUBSTITUTE(SUBSTITUTE(SUBSTITUTE(LOWER(IF(LEFT(AA116,3)="Box","",TRIM(AA116))),"randomizer","")," ",""),"'","")," ",""),"-","")</f>
        <v/>
      </c>
      <c r="AB117" t="str">
        <f t="shared" ref="AB117" ca="1" si="4171">SUBSTITUTE(SUBSTITUTE(SUBSTITUTE(SUBSTITUTE(SUBSTITUTE(LOWER(IF(LEFT(AB116,3)="Box","",TRIM(AB116))),"randomizer","")," ",""),"'","")," ",""),"-","")</f>
        <v/>
      </c>
      <c r="AC117" t="str">
        <f t="shared" ref="AC117" ca="1" si="4172">SUBSTITUTE(SUBSTITUTE(SUBSTITUTE(SUBSTITUTE(SUBSTITUTE(LOWER(IF(LEFT(AC116,3)="Box","",TRIM(AC116))),"randomizer","")," ",""),"'","")," ",""),"-","")</f>
        <v/>
      </c>
      <c r="AD117" t="str">
        <f t="shared" ref="AD117" ca="1" si="4173">SUBSTITUTE(SUBSTITUTE(SUBSTITUTE(SUBSTITUTE(SUBSTITUTE(LOWER(IF(LEFT(AD116,3)="Box","",TRIM(AD116))),"randomizer","")," ",""),"'","")," ",""),"-","")</f>
        <v/>
      </c>
      <c r="AE117" t="str">
        <f t="shared" ref="AE117" ca="1" si="4174">SUBSTITUTE(SUBSTITUTE(SUBSTITUTE(SUBSTITUTE(SUBSTITUTE(LOWER(IF(LEFT(AE116,3)="Box","",TRIM(AE116))),"randomizer","")," ",""),"'","")," ",""),"-","")</f>
        <v/>
      </c>
      <c r="AF117" t="str">
        <f t="shared" ref="AF117" ca="1" si="4175">SUBSTITUTE(SUBSTITUTE(SUBSTITUTE(SUBSTITUTE(SUBSTITUTE(LOWER(IF(LEFT(AF116,3)="Box","",TRIM(AF116))),"randomizer","")," ",""),"'","")," ",""),"-","")</f>
        <v/>
      </c>
      <c r="AG117" t="str">
        <f t="shared" ref="AG117" ca="1" si="4176">SUBSTITUTE(SUBSTITUTE(SUBSTITUTE(SUBSTITUTE(SUBSTITUTE(LOWER(IF(LEFT(AG116,3)="Box","",TRIM(AG116))),"randomizer","")," ",""),"'","")," ",""),"-","")</f>
        <v/>
      </c>
      <c r="AH117" t="str">
        <f t="shared" ref="AH117" ca="1" si="4177">SUBSTITUTE(SUBSTITUTE(SUBSTITUTE(SUBSTITUTE(SUBSTITUTE(LOWER(IF(LEFT(AH116,3)="Box","",TRIM(AH116))),"randomizer","")," ",""),"'","")," ",""),"-","")</f>
        <v/>
      </c>
      <c r="AI117" t="str">
        <f t="shared" ref="AI117" ca="1" si="4178">SUBSTITUTE(SUBSTITUTE(SUBSTITUTE(SUBSTITUTE(SUBSTITUTE(LOWER(IF(LEFT(AI116,3)="Box","",TRIM(AI116))),"randomizer","")," ",""),"'","")," ",""),"-","")</f>
        <v/>
      </c>
      <c r="AJ117" t="str">
        <f t="shared" ref="AJ117" ca="1" si="4179">SUBSTITUTE(SUBSTITUTE(SUBSTITUTE(SUBSTITUTE(SUBSTITUTE(LOWER(IF(LEFT(AJ116,3)="Box","",TRIM(AJ116))),"randomizer","")," ",""),"'","")," ",""),"-","")</f>
        <v/>
      </c>
      <c r="AK117" t="str">
        <f t="shared" ref="AK117" ca="1" si="4180">SUBSTITUTE(SUBSTITUTE(SUBSTITUTE(SUBSTITUTE(SUBSTITUTE(LOWER(IF(LEFT(AK116,3)="Box","",TRIM(AK116))),"randomizer","")," ",""),"'","")," ",""),"-","")</f>
        <v/>
      </c>
      <c r="AL117" t="str">
        <f t="shared" ref="AL117" ca="1" si="4181">SUBSTITUTE(SUBSTITUTE(SUBSTITUTE(SUBSTITUTE(SUBSTITUTE(LOWER(IF(LEFT(AL116,3)="Box","",TRIM(AL116))),"randomizer","")," ",""),"'","")," ",""),"-","")</f>
        <v/>
      </c>
      <c r="AM117" t="str">
        <f t="shared" ref="AM117" ca="1" si="4182">SUBSTITUTE(SUBSTITUTE(SUBSTITUTE(SUBSTITUTE(SUBSTITUTE(LOWER(IF(LEFT(AM116,3)="Box","",TRIM(AM116))),"randomizer","")," ",""),"'","")," ",""),"-","")</f>
        <v/>
      </c>
      <c r="AN117" t="str">
        <f t="shared" ref="AN117" ca="1" si="4183">SUBSTITUTE(SUBSTITUTE(SUBSTITUTE(SUBSTITUTE(SUBSTITUTE(LOWER(IF(LEFT(AN116,3)="Box","",TRIM(AN116))),"randomizer","")," ",""),"'","")," ",""),"-","")</f>
        <v/>
      </c>
      <c r="AO117" t="str">
        <f t="shared" ref="AO117" ca="1" si="4184">SUBSTITUTE(SUBSTITUTE(SUBSTITUTE(SUBSTITUTE(SUBSTITUTE(LOWER(IF(LEFT(AO116,3)="Box","",TRIM(AO116))),"randomizer","")," ",""),"'","")," ",""),"-","")</f>
        <v/>
      </c>
      <c r="AP117" t="str">
        <f t="shared" ref="AP117" ca="1" si="4185">SUBSTITUTE(SUBSTITUTE(SUBSTITUTE(SUBSTITUTE(SUBSTITUTE(LOWER(IF(LEFT(AP116,3)="Box","",TRIM(AP116))),"randomizer","")," ",""),"'","")," ",""),"-","")</f>
        <v/>
      </c>
      <c r="AQ117" t="str">
        <f t="shared" ref="AQ117" ca="1" si="4186">SUBSTITUTE(SUBSTITUTE(SUBSTITUTE(SUBSTITUTE(SUBSTITUTE(LOWER(IF(LEFT(AQ116,3)="Box","",TRIM(AQ116))),"randomizer","")," ",""),"'","")," ",""),"-","")</f>
        <v/>
      </c>
      <c r="AR117" t="str">
        <f t="shared" ref="AR117" ca="1" si="4187">SUBSTITUTE(SUBSTITUTE(SUBSTITUTE(SUBSTITUTE(SUBSTITUTE(LOWER(IF(LEFT(AR116,3)="Box","",TRIM(AR116))),"randomizer","")," ",""),"'","")," ",""),"-","")</f>
        <v/>
      </c>
      <c r="AS117" t="str">
        <f t="shared" ref="AS117" ca="1" si="4188">SUBSTITUTE(SUBSTITUTE(SUBSTITUTE(SUBSTITUTE(SUBSTITUTE(LOWER(IF(LEFT(AS116,3)="Box","",TRIM(AS116))),"randomizer","")," ",""),"'","")," ",""),"-","")</f>
        <v/>
      </c>
      <c r="AT117" t="str">
        <f t="shared" ref="AT117" ca="1" si="4189">SUBSTITUTE(SUBSTITUTE(SUBSTITUTE(SUBSTITUTE(SUBSTITUTE(LOWER(IF(LEFT(AT116,3)="Box","",TRIM(AT116))),"randomizer","")," ",""),"'","")," ",""),"-","")</f>
        <v/>
      </c>
      <c r="AU117" t="str">
        <f t="shared" ref="AU117" ca="1" si="4190">SUBSTITUTE(SUBSTITUTE(SUBSTITUTE(SUBSTITUTE(SUBSTITUTE(LOWER(IF(LEFT(AU116,3)="Box","",TRIM(AU116))),"randomizer","")," ",""),"'","")," ",""),"-","")</f>
        <v/>
      </c>
      <c r="AV117" t="str">
        <f t="shared" ref="AV117" ca="1" si="4191">SUBSTITUTE(SUBSTITUTE(SUBSTITUTE(SUBSTITUTE(SUBSTITUTE(LOWER(IF(LEFT(AV116,3)="Box","",TRIM(AV116))),"randomizer","")," ",""),"'","")," ",""),"-","")</f>
        <v/>
      </c>
      <c r="AW117" t="str">
        <f t="shared" ref="AW117" ca="1" si="4192">SUBSTITUTE(SUBSTITUTE(SUBSTITUTE(SUBSTITUTE(SUBSTITUTE(LOWER(IF(LEFT(AW116,3)="Box","",TRIM(AW116))),"randomizer","")," ",""),"'","")," ",""),"-","")</f>
        <v/>
      </c>
      <c r="AX117" t="str">
        <f t="shared" ref="AX117" ca="1" si="4193">SUBSTITUTE(SUBSTITUTE(SUBSTITUTE(SUBSTITUTE(SUBSTITUTE(LOWER(IF(LEFT(AX116,3)="Box","",TRIM(AX116))),"randomizer","")," ",""),"'","")," ",""),"-","")</f>
        <v/>
      </c>
      <c r="AY117" t="str">
        <f t="shared" ref="AY117" ca="1" si="4194">SUBSTITUTE(SUBSTITUTE(SUBSTITUTE(SUBSTITUTE(SUBSTITUTE(LOWER(IF(LEFT(AY116,3)="Box","",TRIM(AY116))),"randomizer","")," ",""),"'","")," ",""),"-","")</f>
        <v/>
      </c>
      <c r="AZ117" t="str">
        <f t="shared" ref="AZ117" ca="1" si="4195">SUBSTITUTE(SUBSTITUTE(SUBSTITUTE(SUBSTITUTE(SUBSTITUTE(LOWER(IF(LEFT(AZ116,3)="Box","",TRIM(AZ116))),"randomizer","")," ",""),"'","")," ",""),"-","")</f>
        <v/>
      </c>
      <c r="BA117" t="str">
        <f t="shared" ref="BA117" ca="1" si="4196">SUBSTITUTE(SUBSTITUTE(SUBSTITUTE(SUBSTITUTE(SUBSTITUTE(LOWER(IF(LEFT(BA116,3)="Box","",TRIM(BA116))),"randomizer","")," ",""),"'","")," ",""),"-","")</f>
        <v/>
      </c>
      <c r="BB117" t="str">
        <f t="shared" ref="BB117" ca="1" si="4197">SUBSTITUTE(SUBSTITUTE(SUBSTITUTE(SUBSTITUTE(SUBSTITUTE(LOWER(IF(LEFT(BB116,3)="Box","",TRIM(BB116))),"randomizer","")," ",""),"'","")," ",""),"-","")</f>
        <v/>
      </c>
      <c r="BC117" t="str">
        <f t="shared" ref="BC117" ca="1" si="4198">SUBSTITUTE(SUBSTITUTE(SUBSTITUTE(SUBSTITUTE(SUBSTITUTE(LOWER(IF(LEFT(BC116,3)="Box","",TRIM(BC116))),"randomizer","")," ",""),"'","")," ",""),"-","")</f>
        <v/>
      </c>
      <c r="BD117" t="str">
        <f t="shared" ref="BD117" ca="1" si="4199">SUBSTITUTE(SUBSTITUTE(SUBSTITUTE(SUBSTITUTE(SUBSTITUTE(LOWER(IF(LEFT(BD116,3)="Box","",TRIM(BD116))),"randomizer","")," ",""),"'","")," ",""),"-","")</f>
        <v/>
      </c>
      <c r="BE117" t="str">
        <f t="shared" ref="BE117" ca="1" si="4200">SUBSTITUTE(SUBSTITUTE(SUBSTITUTE(SUBSTITUTE(SUBSTITUTE(LOWER(IF(LEFT(BE116,3)="Box","",TRIM(BE116))),"randomizer","")," ",""),"'","")," ",""),"-","")</f>
        <v/>
      </c>
      <c r="BF117" t="str">
        <f t="shared" ref="BF117" ca="1" si="4201">SUBSTITUTE(SUBSTITUTE(SUBSTITUTE(SUBSTITUTE(SUBSTITUTE(LOWER(IF(LEFT(BF116,3)="Box","",TRIM(BF116))),"randomizer","")," ",""),"'","")," ",""),"-","")</f>
        <v/>
      </c>
      <c r="BG117" t="str">
        <f t="shared" ref="BG117" ca="1" si="4202">SUBSTITUTE(SUBSTITUTE(SUBSTITUTE(SUBSTITUTE(SUBSTITUTE(LOWER(IF(LEFT(BG116,3)="Box","",TRIM(BG116))),"randomizer","")," ",""),"'","")," ",""),"-","")</f>
        <v/>
      </c>
      <c r="BH117" t="str">
        <f t="shared" ref="BH117" ca="1" si="4203">SUBSTITUTE(SUBSTITUTE(SUBSTITUTE(SUBSTITUTE(SUBSTITUTE(LOWER(IF(LEFT(BH116,3)="Box","",TRIM(BH116))),"randomizer","")," ",""),"'","")," ",""),"-","")</f>
        <v/>
      </c>
      <c r="BI117" t="str">
        <f t="shared" ref="BI117" ca="1" si="4204">SUBSTITUTE(SUBSTITUTE(SUBSTITUTE(SUBSTITUTE(SUBSTITUTE(LOWER(IF(LEFT(BI116,3)="Box","",TRIM(BI116))),"randomizer","")," ",""),"'","")," ",""),"-","")</f>
        <v/>
      </c>
      <c r="BJ117" t="str">
        <f t="shared" ref="BJ117" ca="1" si="4205">SUBSTITUTE(SUBSTITUTE(SUBSTITUTE(SUBSTITUTE(SUBSTITUTE(LOWER(IF(LEFT(BJ116,3)="Box","",TRIM(BJ116))),"randomizer","")," ",""),"'","")," ",""),"-","")</f>
        <v/>
      </c>
      <c r="BK117" t="str">
        <f t="shared" ref="BK117" ca="1" si="4206">SUBSTITUTE(SUBSTITUTE(SUBSTITUTE(SUBSTITUTE(SUBSTITUTE(LOWER(IF(LEFT(BK116,3)="Box","",TRIM(BK116))),"randomizer","")," ",""),"'","")," ",""),"-","")</f>
        <v/>
      </c>
      <c r="BL117" t="str">
        <f t="shared" ref="BL117" ca="1" si="4207">SUBSTITUTE(SUBSTITUTE(SUBSTITUTE(SUBSTITUTE(SUBSTITUTE(LOWER(IF(LEFT(BL116,3)="Box","",TRIM(BL116))),"randomizer","")," ",""),"'","")," ",""),"-","")</f>
        <v/>
      </c>
      <c r="BM117" t="str">
        <f t="shared" ref="BM117" ca="1" si="4208">SUBSTITUTE(SUBSTITUTE(SUBSTITUTE(SUBSTITUTE(SUBSTITUTE(LOWER(IF(LEFT(BM116,3)="Box","",TRIM(BM116))),"randomizer","")," ",""),"'","")," ",""),"-","")</f>
        <v/>
      </c>
      <c r="BN117" t="str">
        <f t="shared" ref="BN117" ca="1" si="4209">SUBSTITUTE(SUBSTITUTE(SUBSTITUTE(SUBSTITUTE(SUBSTITUTE(LOWER(IF(LEFT(BN116,3)="Box","",TRIM(BN116))),"randomizer","")," ",""),"'","")," ",""),"-","")</f>
        <v/>
      </c>
      <c r="BO117" t="str">
        <f t="shared" ref="BO117" ca="1" si="4210">SUBSTITUTE(SUBSTITUTE(SUBSTITUTE(SUBSTITUTE(SUBSTITUTE(LOWER(IF(LEFT(BO116,3)="Box","",TRIM(BO116))),"randomizer","")," ",""),"'","")," ",""),"-","")</f>
        <v/>
      </c>
      <c r="BP117" t="str">
        <f t="shared" ref="BP117" ca="1" si="4211">SUBSTITUTE(SUBSTITUTE(SUBSTITUTE(SUBSTITUTE(SUBSTITUTE(LOWER(IF(LEFT(BP116,3)="Box","",TRIM(BP116))),"randomizer","")," ",""),"'","")," ",""),"-","")</f>
        <v/>
      </c>
      <c r="BQ117" t="str">
        <f t="shared" ref="BQ117" ca="1" si="4212">SUBSTITUTE(SUBSTITUTE(SUBSTITUTE(SUBSTITUTE(SUBSTITUTE(LOWER(IF(LEFT(BQ116,3)="Box","",TRIM(BQ116))),"randomizer","")," ",""),"'","")," ",""),"-","")</f>
        <v/>
      </c>
      <c r="BR117" t="str">
        <f t="shared" ref="BR117" ca="1" si="4213">SUBSTITUTE(SUBSTITUTE(SUBSTITUTE(SUBSTITUTE(SUBSTITUTE(LOWER(IF(LEFT(BR116,3)="Box","",TRIM(BR116))),"randomizer","")," ",""),"'","")," ",""),"-","")</f>
        <v/>
      </c>
      <c r="BS117" t="str">
        <f t="shared" ref="BS117" ca="1" si="4214">SUBSTITUTE(SUBSTITUTE(SUBSTITUTE(SUBSTITUTE(SUBSTITUTE(LOWER(IF(LEFT(BS116,3)="Box","",TRIM(BS116))),"randomizer","")," ",""),"'","")," ",""),"-","")</f>
        <v/>
      </c>
      <c r="BT117" t="str">
        <f t="shared" ref="BT117" ca="1" si="4215">SUBSTITUTE(SUBSTITUTE(SUBSTITUTE(SUBSTITUTE(SUBSTITUTE(LOWER(IF(LEFT(BT116,3)="Box","",TRIM(BT116))),"randomizer","")," ",""),"'","")," ",""),"-","")</f>
        <v/>
      </c>
      <c r="BU117" t="str">
        <f t="shared" ref="BU117" ca="1" si="4216">SUBSTITUTE(SUBSTITUTE(SUBSTITUTE(SUBSTITUTE(SUBSTITUTE(LOWER(IF(LEFT(BU116,3)="Box","",TRIM(BU116))),"randomizer","")," ",""),"'","")," ",""),"-","")</f>
        <v/>
      </c>
      <c r="BV117" t="str">
        <f t="shared" ref="BV117" ca="1" si="4217">SUBSTITUTE(SUBSTITUTE(SUBSTITUTE(SUBSTITUTE(SUBSTITUTE(LOWER(IF(LEFT(BV116,3)="Box","",TRIM(BV116))),"randomizer","")," ",""),"'","")," ",""),"-","")</f>
        <v/>
      </c>
      <c r="BW117" t="str">
        <f t="shared" ref="BW117" ca="1" si="4218">SUBSTITUTE(SUBSTITUTE(SUBSTITUTE(SUBSTITUTE(SUBSTITUTE(LOWER(IF(LEFT(BW116,3)="Box","",TRIM(BW116))),"randomizer","")," ",""),"'","")," ",""),"-","")</f>
        <v/>
      </c>
      <c r="BX117" t="str">
        <f t="shared" ref="BX117" ca="1" si="4219">SUBSTITUTE(SUBSTITUTE(SUBSTITUTE(SUBSTITUTE(SUBSTITUTE(LOWER(IF(LEFT(BX116,3)="Box","",TRIM(BX116))),"randomizer","")," ",""),"'","")," ",""),"-","")</f>
        <v/>
      </c>
      <c r="BY117" t="str">
        <f t="shared" ref="BY117" ca="1" si="4220">SUBSTITUTE(SUBSTITUTE(SUBSTITUTE(SUBSTITUTE(SUBSTITUTE(LOWER(IF(LEFT(BY116,3)="Box","",TRIM(BY116))),"randomizer","")," ",""),"'","")," ",""),"-","")</f>
        <v/>
      </c>
      <c r="BZ117" t="str">
        <f t="shared" ref="BZ117" ca="1" si="4221">SUBSTITUTE(SUBSTITUTE(SUBSTITUTE(SUBSTITUTE(SUBSTITUTE(LOWER(IF(LEFT(BZ116,3)="Box","",TRIM(BZ116))),"randomizer","")," ",""),"'","")," ",""),"-","")</f>
        <v/>
      </c>
    </row>
    <row r="118" spans="3:78" x14ac:dyDescent="0.25">
      <c r="C118">
        <f t="shared" si="2297"/>
        <v>1</v>
      </c>
      <c r="E118" t="str">
        <f ca="1">OFFSET($G$179,SUM(C$2:C118)-1,0)</f>
        <v>Raina Kuptz</v>
      </c>
      <c r="F118" t="str">
        <f ca="1">IF(OFFSET($G$179,SUM($C$2:$C118)-1,COLUMNS($E118:F118)+1)=0,"",OFFSET($G$179,SUM($C$2:$C118)-1,COLUMNS($E118:F118)+1))</f>
        <v>Tax</v>
      </c>
      <c r="G118" t="str">
        <f ca="1">IF(OFFSET($G$179,SUM($C$2:$C118)-1,COLUMNS($E118:G118)+1)=0,"",OFFSET($G$179,SUM($C$2:$C118)-1,COLUMNS($E118:G118)+1))</f>
        <v xml:space="preserve"> Salt the Earth</v>
      </c>
      <c r="H118" t="str">
        <f ca="1">IF(OFFSET($G$179,SUM($C$2:$C118)-1,COLUMNS($E118:H118)+1)=0,"",OFFSET($G$179,SUM($C$2:$C118)-1,COLUMNS($E118:H118)+1))</f>
        <v/>
      </c>
      <c r="I118" t="str">
        <f ca="1">IF(OFFSET($G$179,SUM($C$2:$C118)-1,COLUMNS($E118:I118)+1)=0,"",OFFSET($G$179,SUM($C$2:$C118)-1,COLUMNS($E118:I118)+1))</f>
        <v/>
      </c>
      <c r="J118" t="str">
        <f ca="1">IF(OFFSET($G$179,SUM($C$2:$C118)-1,COLUMNS($E118:J118)+1)=0,"",OFFSET($G$179,SUM($C$2:$C118)-1,COLUMNS($E118:J118)+1))</f>
        <v/>
      </c>
      <c r="K118" t="str">
        <f ca="1">IF(OFFSET($G$179,SUM($C$2:$C118)-1,COLUMNS($E118:K118)+1)=0,"",OFFSET($G$179,SUM($C$2:$C118)-1,COLUMNS($E118:K118)+1))</f>
        <v/>
      </c>
      <c r="L118" t="str">
        <f ca="1">IF(OFFSET($G$179,SUM($C$2:$C118)-1,COLUMNS($E118:L118)+1)=0,"",OFFSET($G$179,SUM($C$2:$C118)-1,COLUMNS($E118:L118)+1))</f>
        <v/>
      </c>
      <c r="M118" t="str">
        <f ca="1">IF(OFFSET($G$179,SUM($C$2:$C118)-1,COLUMNS($E118:M118)+1)=0,"",OFFSET($G$179,SUM($C$2:$C118)-1,COLUMNS($E118:M118)+1))</f>
        <v/>
      </c>
      <c r="N118" t="str">
        <f ca="1">IF(OFFSET($G$179,SUM($C$2:$C118)-1,COLUMNS($E118:N118)+1)=0,"",OFFSET($G$179,SUM($C$2:$C118)-1,COLUMNS($E118:N118)+1))</f>
        <v/>
      </c>
      <c r="O118" t="str">
        <f ca="1">IF(OFFSET($G$179,SUM($C$2:$C118)-1,COLUMNS($E118:O118)+1)=0,"",OFFSET($G$179,SUM($C$2:$C118)-1,COLUMNS($E118:O118)+1))</f>
        <v/>
      </c>
      <c r="P118" t="str">
        <f ca="1">IF(OFFSET($G$179,SUM($C$2:$C118)-1,COLUMNS($E118:P118)+1)=0,"",OFFSET($G$179,SUM($C$2:$C118)-1,COLUMNS($E118:P118)+1))</f>
        <v/>
      </c>
      <c r="Q118" t="str">
        <f ca="1">IF(OFFSET($G$179,SUM($C$2:$C118)-1,COLUMNS($E118:Q118)+1)=0,"",OFFSET($G$179,SUM($C$2:$C118)-1,COLUMNS($E118:Q118)+1))</f>
        <v/>
      </c>
      <c r="R118" t="str">
        <f ca="1">IF(OFFSET($G$179,SUM($C$2:$C118)-1,COLUMNS($E118:R118)+1)=0,"",OFFSET($G$179,SUM($C$2:$C118)-1,COLUMNS($E118:R118)+1))</f>
        <v/>
      </c>
      <c r="S118" t="str">
        <f ca="1">IF(OFFSET($G$179,SUM($C$2:$C118)-1,COLUMNS($E118:S118)+1)=0,"",OFFSET($G$179,SUM($C$2:$C118)-1,COLUMNS($E118:S118)+1))</f>
        <v/>
      </c>
      <c r="T118" t="str">
        <f ca="1">IF(OFFSET($G$179,SUM($C$2:$C118)-1,COLUMNS($E118:T118)+1)=0,"",OFFSET($G$179,SUM($C$2:$C118)-1,COLUMNS($E118:T118)+1))</f>
        <v/>
      </c>
      <c r="U118" t="str">
        <f ca="1">IF(OFFSET($G$179,SUM($C$2:$C118)-1,COLUMNS($E118:U118)+1)=0,"",OFFSET($G$179,SUM($C$2:$C118)-1,COLUMNS($E118:U118)+1))</f>
        <v/>
      </c>
      <c r="V118" t="str">
        <f ca="1">IF(OFFSET($G$179,SUM($C$2:$C118)-1,COLUMNS($E118:V118)+1)=0,"",OFFSET($G$179,SUM($C$2:$C118)-1,COLUMNS($E118:V118)+1))</f>
        <v/>
      </c>
      <c r="W118" t="str">
        <f ca="1">IF(OFFSET($G$179,SUM($C$2:$C118)-1,COLUMNS($E118:W118)+1)=0,"",OFFSET($G$179,SUM($C$2:$C118)-1,COLUMNS($E118:W118)+1))</f>
        <v/>
      </c>
      <c r="X118" t="str">
        <f ca="1">IF(OFFSET($G$179,SUM($C$2:$C118)-1,COLUMNS($E118:X118)+1)=0,"",OFFSET($G$179,SUM($C$2:$C118)-1,COLUMNS($E118:X118)+1))</f>
        <v/>
      </c>
      <c r="Y118" t="str">
        <f ca="1">IF(OFFSET($G$179,SUM($C$2:$C118)-1,COLUMNS($E118:Y118)+1)=0,"",OFFSET($G$179,SUM($C$2:$C118)-1,COLUMNS($E118:Y118)+1))</f>
        <v/>
      </c>
      <c r="Z118" t="str">
        <f ca="1">IF(OFFSET($G$179,SUM($C$2:$C118)-1,COLUMNS($E118:Z118)+1)=0,"",OFFSET($G$179,SUM($C$2:$C118)-1,COLUMNS($E118:Z118)+1))</f>
        <v/>
      </c>
      <c r="AA118" t="str">
        <f ca="1">IF(OFFSET($G$179,SUM($C$2:$C118)-1,COLUMNS($E118:AA118)+1)=0,"",OFFSET($G$179,SUM($C$2:$C118)-1,COLUMNS($E118:AA118)+1))</f>
        <v/>
      </c>
      <c r="AB118" t="str">
        <f ca="1">IF(OFFSET($G$179,SUM($C$2:$C118)-1,COLUMNS($E118:AB118)+1)=0,"",OFFSET($G$179,SUM($C$2:$C118)-1,COLUMNS($E118:AB118)+1))</f>
        <v/>
      </c>
      <c r="AC118" t="str">
        <f ca="1">IF(OFFSET($G$179,SUM($C$2:$C118)-1,COLUMNS($E118:AC118)+1)=0,"",OFFSET($G$179,SUM($C$2:$C118)-1,COLUMNS($E118:AC118)+1))</f>
        <v/>
      </c>
      <c r="AD118" t="str">
        <f ca="1">IF(OFFSET($G$179,SUM($C$2:$C118)-1,COLUMNS($E118:AD118)+1)=0,"",OFFSET($G$179,SUM($C$2:$C118)-1,COLUMNS($E118:AD118)+1))</f>
        <v/>
      </c>
      <c r="AE118" t="str">
        <f ca="1">IF(OFFSET($G$179,SUM($C$2:$C118)-1,COLUMNS($E118:AE118)+1)=0,"",OFFSET($G$179,SUM($C$2:$C118)-1,COLUMNS($E118:AE118)+1))</f>
        <v/>
      </c>
      <c r="AF118" t="str">
        <f ca="1">IF(OFFSET($G$179,SUM($C$2:$C118)-1,COLUMNS($E118:AF118)+1)=0,"",OFFSET($G$179,SUM($C$2:$C118)-1,COLUMNS($E118:AF118)+1))</f>
        <v/>
      </c>
      <c r="AG118" t="str">
        <f ca="1">IF(OFFSET($G$179,SUM($C$2:$C118)-1,COLUMNS($E118:AG118)+1)=0,"",OFFSET($G$179,SUM($C$2:$C118)-1,COLUMNS($E118:AG118)+1))</f>
        <v/>
      </c>
      <c r="AH118" t="str">
        <f ca="1">IF(OFFSET($G$179,SUM($C$2:$C118)-1,COLUMNS($E118:AH118)+1)=0,"",OFFSET($G$179,SUM($C$2:$C118)-1,COLUMNS($E118:AH118)+1))</f>
        <v/>
      </c>
      <c r="AI118" t="str">
        <f ca="1">IF(OFFSET($G$179,SUM($C$2:$C118)-1,COLUMNS($E118:AI118)+1)=0,"",OFFSET($G$179,SUM($C$2:$C118)-1,COLUMNS($E118:AI118)+1))</f>
        <v/>
      </c>
      <c r="AJ118" t="str">
        <f ca="1">IF(OFFSET($G$179,SUM($C$2:$C118)-1,COLUMNS($E118:AJ118)+1)=0,"",OFFSET($G$179,SUM($C$2:$C118)-1,COLUMNS($E118:AJ118)+1))</f>
        <v/>
      </c>
      <c r="AK118" t="str">
        <f ca="1">IF(OFFSET($G$179,SUM($C$2:$C118)-1,COLUMNS($E118:AK118)+1)=0,"",OFFSET($G$179,SUM($C$2:$C118)-1,COLUMNS($E118:AK118)+1))</f>
        <v/>
      </c>
      <c r="AL118" t="str">
        <f ca="1">IF(OFFSET($G$179,SUM($C$2:$C118)-1,COLUMNS($E118:AL118)+1)=0,"",OFFSET($G$179,SUM($C$2:$C118)-1,COLUMNS($E118:AL118)+1))</f>
        <v/>
      </c>
      <c r="AM118" t="str">
        <f ca="1">IF(OFFSET($G$179,SUM($C$2:$C118)-1,COLUMNS($E118:AM118)+1)=0,"",OFFSET($G$179,SUM($C$2:$C118)-1,COLUMNS($E118:AM118)+1))</f>
        <v/>
      </c>
      <c r="AN118" t="str">
        <f ca="1">IF(OFFSET($G$179,SUM($C$2:$C118)-1,COLUMNS($E118:AN118)+1)=0,"",OFFSET($G$179,SUM($C$2:$C118)-1,COLUMNS($E118:AN118)+1))</f>
        <v/>
      </c>
      <c r="AO118" t="str">
        <f ca="1">IF(OFFSET($G$179,SUM($C$2:$C118)-1,COLUMNS($E118:AO118)+1)=0,"",OFFSET($G$179,SUM($C$2:$C118)-1,COLUMNS($E118:AO118)+1))</f>
        <v/>
      </c>
      <c r="AP118" t="str">
        <f ca="1">IF(OFFSET($G$179,SUM($C$2:$C118)-1,COLUMNS($E118:AP118)+1)=0,"",OFFSET($G$179,SUM($C$2:$C118)-1,COLUMNS($E118:AP118)+1))</f>
        <v/>
      </c>
      <c r="AQ118" t="str">
        <f ca="1">IF(OFFSET($G$179,SUM($C$2:$C118)-1,COLUMNS($E118:AQ118)+1)=0,"",OFFSET($G$179,SUM($C$2:$C118)-1,COLUMNS($E118:AQ118)+1))</f>
        <v/>
      </c>
      <c r="AR118" t="str">
        <f ca="1">IF(OFFSET($G$179,SUM($C$2:$C118)-1,COLUMNS($E118:AR118)+1)=0,"",OFFSET($G$179,SUM($C$2:$C118)-1,COLUMNS($E118:AR118)+1))</f>
        <v/>
      </c>
      <c r="AS118" t="str">
        <f ca="1">IF(OFFSET($G$179,SUM($C$2:$C118)-1,COLUMNS($E118:AS118)+1)=0,"",OFFSET($G$179,SUM($C$2:$C118)-1,COLUMNS($E118:AS118)+1))</f>
        <v/>
      </c>
      <c r="AT118" t="str">
        <f ca="1">IF(OFFSET($G$179,SUM($C$2:$C118)-1,COLUMNS($E118:AT118)+1)=0,"",OFFSET($G$179,SUM($C$2:$C118)-1,COLUMNS($E118:AT118)+1))</f>
        <v/>
      </c>
      <c r="AU118" t="str">
        <f ca="1">IF(OFFSET($G$179,SUM($C$2:$C118)-1,COLUMNS($E118:AU118)+1)=0,"",OFFSET($G$179,SUM($C$2:$C118)-1,COLUMNS($E118:AU118)+1))</f>
        <v/>
      </c>
      <c r="AV118" t="str">
        <f ca="1">IF(OFFSET($G$179,SUM($C$2:$C118)-1,COLUMNS($E118:AV118)+1)=0,"",OFFSET($G$179,SUM($C$2:$C118)-1,COLUMNS($E118:AV118)+1))</f>
        <v/>
      </c>
      <c r="AW118" t="str">
        <f ca="1">IF(OFFSET($G$179,SUM($C$2:$C118)-1,COLUMNS($E118:AW118)+1)=0,"",OFFSET($G$179,SUM($C$2:$C118)-1,COLUMNS($E118:AW118)+1))</f>
        <v/>
      </c>
      <c r="AX118" t="str">
        <f ca="1">IF(OFFSET($G$179,SUM($C$2:$C118)-1,COLUMNS($E118:AX118)+1)=0,"",OFFSET($G$179,SUM($C$2:$C118)-1,COLUMNS($E118:AX118)+1))</f>
        <v/>
      </c>
      <c r="AY118" t="str">
        <f ca="1">IF(OFFSET($G$179,SUM($C$2:$C118)-1,COLUMNS($E118:AY118)+1)=0,"",OFFSET($G$179,SUM($C$2:$C118)-1,COLUMNS($E118:AY118)+1))</f>
        <v/>
      </c>
      <c r="AZ118" t="str">
        <f ca="1">IF(OFFSET($G$179,SUM($C$2:$C118)-1,COLUMNS($E118:AZ118)+1)=0,"",OFFSET($G$179,SUM($C$2:$C118)-1,COLUMNS($E118:AZ118)+1))</f>
        <v/>
      </c>
      <c r="BA118" t="str">
        <f ca="1">IF(OFFSET($G$179,SUM($C$2:$C118)-1,COLUMNS($E118:BA118)+1)=0,"",OFFSET($G$179,SUM($C$2:$C118)-1,COLUMNS($E118:BA118)+1))</f>
        <v/>
      </c>
      <c r="BB118" t="str">
        <f ca="1">IF(OFFSET($G$179,SUM($C$2:$C118)-1,COLUMNS($E118:BB118)+1)=0,"",OFFSET($G$179,SUM($C$2:$C118)-1,COLUMNS($E118:BB118)+1))</f>
        <v/>
      </c>
      <c r="BC118" t="str">
        <f ca="1">IF(OFFSET($G$179,SUM($C$2:$C118)-1,COLUMNS($E118:BC118)+1)=0,"",OFFSET($G$179,SUM($C$2:$C118)-1,COLUMNS($E118:BC118)+1))</f>
        <v/>
      </c>
      <c r="BD118" t="str">
        <f ca="1">IF(OFFSET($G$179,SUM($C$2:$C118)-1,COLUMNS($E118:BD118)+1)=0,"",OFFSET($G$179,SUM($C$2:$C118)-1,COLUMNS($E118:BD118)+1))</f>
        <v/>
      </c>
      <c r="BE118" t="str">
        <f ca="1">IF(OFFSET($G$179,SUM($C$2:$C118)-1,COLUMNS($E118:BE118)+1)=0,"",OFFSET($G$179,SUM($C$2:$C118)-1,COLUMNS($E118:BE118)+1))</f>
        <v/>
      </c>
      <c r="BF118" t="str">
        <f ca="1">IF(OFFSET($G$179,SUM($C$2:$C118)-1,COLUMNS($E118:BF118)+1)=0,"",OFFSET($G$179,SUM($C$2:$C118)-1,COLUMNS($E118:BF118)+1))</f>
        <v/>
      </c>
      <c r="BG118" t="str">
        <f ca="1">IF(OFFSET($G$179,SUM($C$2:$C118)-1,COLUMNS($E118:BG118)+1)=0,"",OFFSET($G$179,SUM($C$2:$C118)-1,COLUMNS($E118:BG118)+1))</f>
        <v/>
      </c>
      <c r="BH118" t="str">
        <f ca="1">IF(OFFSET($G$179,SUM($C$2:$C118)-1,COLUMNS($E118:BH118)+1)=0,"",OFFSET($G$179,SUM($C$2:$C118)-1,COLUMNS($E118:BH118)+1))</f>
        <v/>
      </c>
      <c r="BI118" t="str">
        <f ca="1">IF(OFFSET($G$179,SUM($C$2:$C118)-1,COLUMNS($E118:BI118)+1)=0,"",OFFSET($G$179,SUM($C$2:$C118)-1,COLUMNS($E118:BI118)+1))</f>
        <v/>
      </c>
      <c r="BJ118" t="str">
        <f ca="1">IF(OFFSET($G$179,SUM($C$2:$C118)-1,COLUMNS($E118:BJ118)+1)=0,"",OFFSET($G$179,SUM($C$2:$C118)-1,COLUMNS($E118:BJ118)+1))</f>
        <v/>
      </c>
      <c r="BK118" t="str">
        <f ca="1">IF(OFFSET($G$179,SUM($C$2:$C118)-1,COLUMNS($E118:BK118)+1)=0,"",OFFSET($G$179,SUM($C$2:$C118)-1,COLUMNS($E118:BK118)+1))</f>
        <v/>
      </c>
      <c r="BL118" t="str">
        <f ca="1">IF(OFFSET($G$179,SUM($C$2:$C118)-1,COLUMNS($E118:BL118)+1)=0,"",OFFSET($G$179,SUM($C$2:$C118)-1,COLUMNS($E118:BL118)+1))</f>
        <v/>
      </c>
      <c r="BM118" t="str">
        <f ca="1">IF(OFFSET($G$179,SUM($C$2:$C118)-1,COLUMNS($E118:BM118)+1)=0,"",OFFSET($G$179,SUM($C$2:$C118)-1,COLUMNS($E118:BM118)+1))</f>
        <v/>
      </c>
      <c r="BN118" t="str">
        <f ca="1">IF(OFFSET($G$179,SUM($C$2:$C118)-1,COLUMNS($E118:BN118)+1)=0,"",OFFSET($G$179,SUM($C$2:$C118)-1,COLUMNS($E118:BN118)+1))</f>
        <v/>
      </c>
      <c r="BO118" t="str">
        <f ca="1">IF(OFFSET($G$179,SUM($C$2:$C118)-1,COLUMNS($E118:BO118)+1)=0,"",OFFSET($G$179,SUM($C$2:$C118)-1,COLUMNS($E118:BO118)+1))</f>
        <v/>
      </c>
      <c r="BP118" t="str">
        <f ca="1">IF(OFFSET($G$179,SUM($C$2:$C118)-1,COLUMNS($E118:BP118)+1)=0,"",OFFSET($G$179,SUM($C$2:$C118)-1,COLUMNS($E118:BP118)+1))</f>
        <v/>
      </c>
      <c r="BQ118" t="str">
        <f ca="1">IF(OFFSET($G$179,SUM($C$2:$C118)-1,COLUMNS($E118:BQ118)+1)=0,"",OFFSET($G$179,SUM($C$2:$C118)-1,COLUMNS($E118:BQ118)+1))</f>
        <v/>
      </c>
      <c r="BR118" t="str">
        <f ca="1">IF(OFFSET($G$179,SUM($C$2:$C118)-1,COLUMNS($E118:BR118)+1)=0,"",OFFSET($G$179,SUM($C$2:$C118)-1,COLUMNS($E118:BR118)+1))</f>
        <v/>
      </c>
      <c r="BS118" t="str">
        <f ca="1">IF(OFFSET($G$179,SUM($C$2:$C118)-1,COLUMNS($E118:BS118)+1)=0,"",OFFSET($G$179,SUM($C$2:$C118)-1,COLUMNS($E118:BS118)+1))</f>
        <v/>
      </c>
      <c r="BT118" t="str">
        <f ca="1">IF(OFFSET($G$179,SUM($C$2:$C118)-1,COLUMNS($E118:BT118)+1)=0,"",OFFSET($G$179,SUM($C$2:$C118)-1,COLUMNS($E118:BT118)+1))</f>
        <v/>
      </c>
      <c r="BU118" t="str">
        <f ca="1">IF(OFFSET($G$179,SUM($C$2:$C118)-1,COLUMNS($E118:BU118)+1)=0,"",OFFSET($G$179,SUM($C$2:$C118)-1,COLUMNS($E118:BU118)+1))</f>
        <v/>
      </c>
      <c r="BV118" t="str">
        <f ca="1">IF(OFFSET($G$179,SUM($C$2:$C118)-1,COLUMNS($E118:BV118)+1)=0,"",OFFSET($G$179,SUM($C$2:$C118)-1,COLUMNS($E118:BV118)+1))</f>
        <v/>
      </c>
      <c r="BW118" t="str">
        <f ca="1">IF(OFFSET($G$179,SUM($C$2:$C118)-1,COLUMNS($E118:BW118)+1)=0,"",OFFSET($G$179,SUM($C$2:$C118)-1,COLUMNS($E118:BW118)+1))</f>
        <v/>
      </c>
      <c r="BX118" t="str">
        <f ca="1">IF(OFFSET($G$179,SUM($C$2:$C118)-1,COLUMNS($E118:BX118)+1)=0,"",OFFSET($G$179,SUM($C$2:$C118)-1,COLUMNS($E118:BX118)+1))</f>
        <v/>
      </c>
      <c r="BY118" t="str">
        <f ca="1">IF(OFFSET($G$179,SUM($C$2:$C118)-1,COLUMNS($E118:BY118)+1)=0,"",OFFSET($G$179,SUM($C$2:$C118)-1,COLUMNS($E118:BY118)+1))</f>
        <v/>
      </c>
      <c r="BZ118" t="str">
        <f ca="1">IF(OFFSET($G$179,SUM($C$2:$C118)-1,COLUMNS($E118:BZ118)+1)=0,"",OFFSET($G$179,SUM($C$2:$C118)-1,COLUMNS($E118:BZ118)+1))</f>
        <v/>
      </c>
    </row>
    <row r="119" spans="3:78" x14ac:dyDescent="0.25">
      <c r="C119">
        <f t="shared" si="2297"/>
        <v>0</v>
      </c>
      <c r="E119" t="str">
        <f t="shared" ref="E119" ca="1" si="4222">E118</f>
        <v>Raina Kuptz</v>
      </c>
      <c r="F119" t="str">
        <f t="shared" ref="F119" ca="1" si="4223">SUBSTITUTE(SUBSTITUTE(SUBSTITUTE(SUBSTITUTE(SUBSTITUTE(LOWER(IF(LEFT(F118,3)="Box","",TRIM(F118))),"randomizer","")," ",""),"'","")," ",""),"-","")</f>
        <v>tax</v>
      </c>
      <c r="G119" t="str">
        <f t="shared" ref="G119" ca="1" si="4224">SUBSTITUTE(SUBSTITUTE(SUBSTITUTE(SUBSTITUTE(SUBSTITUTE(LOWER(IF(LEFT(G118,3)="Box","",TRIM(G118))),"randomizer","")," ",""),"'","")," ",""),"-","")</f>
        <v>salttheearth</v>
      </c>
      <c r="H119" t="str">
        <f t="shared" ref="H119" ca="1" si="4225">SUBSTITUTE(SUBSTITUTE(SUBSTITUTE(SUBSTITUTE(SUBSTITUTE(LOWER(IF(LEFT(H118,3)="Box","",TRIM(H118))),"randomizer","")," ",""),"'","")," ",""),"-","")</f>
        <v/>
      </c>
      <c r="I119" t="str">
        <f t="shared" ref="I119" ca="1" si="4226">SUBSTITUTE(SUBSTITUTE(SUBSTITUTE(SUBSTITUTE(SUBSTITUTE(LOWER(IF(LEFT(I118,3)="Box","",TRIM(I118))),"randomizer","")," ",""),"'","")," ",""),"-","")</f>
        <v/>
      </c>
      <c r="J119" t="str">
        <f t="shared" ref="J119" ca="1" si="4227">SUBSTITUTE(SUBSTITUTE(SUBSTITUTE(SUBSTITUTE(SUBSTITUTE(LOWER(IF(LEFT(J118,3)="Box","",TRIM(J118))),"randomizer","")," ",""),"'","")," ",""),"-","")</f>
        <v/>
      </c>
      <c r="K119" t="str">
        <f t="shared" ref="K119" ca="1" si="4228">SUBSTITUTE(SUBSTITUTE(SUBSTITUTE(SUBSTITUTE(SUBSTITUTE(LOWER(IF(LEFT(K118,3)="Box","",TRIM(K118))),"randomizer","")," ",""),"'","")," ",""),"-","")</f>
        <v/>
      </c>
      <c r="L119" t="str">
        <f t="shared" ref="L119" ca="1" si="4229">SUBSTITUTE(SUBSTITUTE(SUBSTITUTE(SUBSTITUTE(SUBSTITUTE(LOWER(IF(LEFT(L118,3)="Box","",TRIM(L118))),"randomizer","")," ",""),"'","")," ",""),"-","")</f>
        <v/>
      </c>
      <c r="M119" t="str">
        <f t="shared" ref="M119" ca="1" si="4230">SUBSTITUTE(SUBSTITUTE(SUBSTITUTE(SUBSTITUTE(SUBSTITUTE(LOWER(IF(LEFT(M118,3)="Box","",TRIM(M118))),"randomizer","")," ",""),"'","")," ",""),"-","")</f>
        <v/>
      </c>
      <c r="N119" t="str">
        <f t="shared" ref="N119" ca="1" si="4231">SUBSTITUTE(SUBSTITUTE(SUBSTITUTE(SUBSTITUTE(SUBSTITUTE(LOWER(IF(LEFT(N118,3)="Box","",TRIM(N118))),"randomizer","")," ",""),"'","")," ",""),"-","")</f>
        <v/>
      </c>
      <c r="O119" t="str">
        <f t="shared" ref="O119" ca="1" si="4232">SUBSTITUTE(SUBSTITUTE(SUBSTITUTE(SUBSTITUTE(SUBSTITUTE(LOWER(IF(LEFT(O118,3)="Box","",TRIM(O118))),"randomizer","")," ",""),"'","")," ",""),"-","")</f>
        <v/>
      </c>
      <c r="P119" t="str">
        <f t="shared" ref="P119" ca="1" si="4233">SUBSTITUTE(SUBSTITUTE(SUBSTITUTE(SUBSTITUTE(SUBSTITUTE(LOWER(IF(LEFT(P118,3)="Box","",TRIM(P118))),"randomizer","")," ",""),"'","")," ",""),"-","")</f>
        <v/>
      </c>
      <c r="Q119" t="str">
        <f t="shared" ref="Q119" ca="1" si="4234">SUBSTITUTE(SUBSTITUTE(SUBSTITUTE(SUBSTITUTE(SUBSTITUTE(LOWER(IF(LEFT(Q118,3)="Box","",TRIM(Q118))),"randomizer","")," ",""),"'","")," ",""),"-","")</f>
        <v/>
      </c>
      <c r="R119" t="str">
        <f t="shared" ref="R119" ca="1" si="4235">SUBSTITUTE(SUBSTITUTE(SUBSTITUTE(SUBSTITUTE(SUBSTITUTE(LOWER(IF(LEFT(R118,3)="Box","",TRIM(R118))),"randomizer","")," ",""),"'","")," ",""),"-","")</f>
        <v/>
      </c>
      <c r="S119" t="str">
        <f t="shared" ref="S119" ca="1" si="4236">SUBSTITUTE(SUBSTITUTE(SUBSTITUTE(SUBSTITUTE(SUBSTITUTE(LOWER(IF(LEFT(S118,3)="Box","",TRIM(S118))),"randomizer","")," ",""),"'","")," ",""),"-","")</f>
        <v/>
      </c>
      <c r="T119" t="str">
        <f t="shared" ref="T119" ca="1" si="4237">SUBSTITUTE(SUBSTITUTE(SUBSTITUTE(SUBSTITUTE(SUBSTITUTE(LOWER(IF(LEFT(T118,3)="Box","",TRIM(T118))),"randomizer","")," ",""),"'","")," ",""),"-","")</f>
        <v/>
      </c>
      <c r="U119" t="str">
        <f t="shared" ref="U119" ca="1" si="4238">SUBSTITUTE(SUBSTITUTE(SUBSTITUTE(SUBSTITUTE(SUBSTITUTE(LOWER(IF(LEFT(U118,3)="Box","",TRIM(U118))),"randomizer","")," ",""),"'","")," ",""),"-","")</f>
        <v/>
      </c>
      <c r="V119" t="str">
        <f t="shared" ref="V119" ca="1" si="4239">SUBSTITUTE(SUBSTITUTE(SUBSTITUTE(SUBSTITUTE(SUBSTITUTE(LOWER(IF(LEFT(V118,3)="Box","",TRIM(V118))),"randomizer","")," ",""),"'","")," ",""),"-","")</f>
        <v/>
      </c>
      <c r="W119" t="str">
        <f t="shared" ref="W119" ca="1" si="4240">SUBSTITUTE(SUBSTITUTE(SUBSTITUTE(SUBSTITUTE(SUBSTITUTE(LOWER(IF(LEFT(W118,3)="Box","",TRIM(W118))),"randomizer","")," ",""),"'","")," ",""),"-","")</f>
        <v/>
      </c>
      <c r="X119" t="str">
        <f t="shared" ref="X119" ca="1" si="4241">SUBSTITUTE(SUBSTITUTE(SUBSTITUTE(SUBSTITUTE(SUBSTITUTE(LOWER(IF(LEFT(X118,3)="Box","",TRIM(X118))),"randomizer","")," ",""),"'","")," ",""),"-","")</f>
        <v/>
      </c>
      <c r="Y119" t="str">
        <f t="shared" ref="Y119" ca="1" si="4242">SUBSTITUTE(SUBSTITUTE(SUBSTITUTE(SUBSTITUTE(SUBSTITUTE(LOWER(IF(LEFT(Y118,3)="Box","",TRIM(Y118))),"randomizer","")," ",""),"'","")," ",""),"-","")</f>
        <v/>
      </c>
      <c r="Z119" t="str">
        <f t="shared" ref="Z119" ca="1" si="4243">SUBSTITUTE(SUBSTITUTE(SUBSTITUTE(SUBSTITUTE(SUBSTITUTE(LOWER(IF(LEFT(Z118,3)="Box","",TRIM(Z118))),"randomizer","")," ",""),"'","")," ",""),"-","")</f>
        <v/>
      </c>
      <c r="AA119" t="str">
        <f t="shared" ref="AA119" ca="1" si="4244">SUBSTITUTE(SUBSTITUTE(SUBSTITUTE(SUBSTITUTE(SUBSTITUTE(LOWER(IF(LEFT(AA118,3)="Box","",TRIM(AA118))),"randomizer","")," ",""),"'","")," ",""),"-","")</f>
        <v/>
      </c>
      <c r="AB119" t="str">
        <f t="shared" ref="AB119" ca="1" si="4245">SUBSTITUTE(SUBSTITUTE(SUBSTITUTE(SUBSTITUTE(SUBSTITUTE(LOWER(IF(LEFT(AB118,3)="Box","",TRIM(AB118))),"randomizer","")," ",""),"'","")," ",""),"-","")</f>
        <v/>
      </c>
      <c r="AC119" t="str">
        <f t="shared" ref="AC119" ca="1" si="4246">SUBSTITUTE(SUBSTITUTE(SUBSTITUTE(SUBSTITUTE(SUBSTITUTE(LOWER(IF(LEFT(AC118,3)="Box","",TRIM(AC118))),"randomizer","")," ",""),"'","")," ",""),"-","")</f>
        <v/>
      </c>
      <c r="AD119" t="str">
        <f t="shared" ref="AD119" ca="1" si="4247">SUBSTITUTE(SUBSTITUTE(SUBSTITUTE(SUBSTITUTE(SUBSTITUTE(LOWER(IF(LEFT(AD118,3)="Box","",TRIM(AD118))),"randomizer","")," ",""),"'","")," ",""),"-","")</f>
        <v/>
      </c>
      <c r="AE119" t="str">
        <f t="shared" ref="AE119" ca="1" si="4248">SUBSTITUTE(SUBSTITUTE(SUBSTITUTE(SUBSTITUTE(SUBSTITUTE(LOWER(IF(LEFT(AE118,3)="Box","",TRIM(AE118))),"randomizer","")," ",""),"'","")," ",""),"-","")</f>
        <v/>
      </c>
      <c r="AF119" t="str">
        <f t="shared" ref="AF119" ca="1" si="4249">SUBSTITUTE(SUBSTITUTE(SUBSTITUTE(SUBSTITUTE(SUBSTITUTE(LOWER(IF(LEFT(AF118,3)="Box","",TRIM(AF118))),"randomizer","")," ",""),"'","")," ",""),"-","")</f>
        <v/>
      </c>
      <c r="AG119" t="str">
        <f t="shared" ref="AG119" ca="1" si="4250">SUBSTITUTE(SUBSTITUTE(SUBSTITUTE(SUBSTITUTE(SUBSTITUTE(LOWER(IF(LEFT(AG118,3)="Box","",TRIM(AG118))),"randomizer","")," ",""),"'","")," ",""),"-","")</f>
        <v/>
      </c>
      <c r="AH119" t="str">
        <f t="shared" ref="AH119" ca="1" si="4251">SUBSTITUTE(SUBSTITUTE(SUBSTITUTE(SUBSTITUTE(SUBSTITUTE(LOWER(IF(LEFT(AH118,3)="Box","",TRIM(AH118))),"randomizer","")," ",""),"'","")," ",""),"-","")</f>
        <v/>
      </c>
      <c r="AI119" t="str">
        <f t="shared" ref="AI119" ca="1" si="4252">SUBSTITUTE(SUBSTITUTE(SUBSTITUTE(SUBSTITUTE(SUBSTITUTE(LOWER(IF(LEFT(AI118,3)="Box","",TRIM(AI118))),"randomizer","")," ",""),"'","")," ",""),"-","")</f>
        <v/>
      </c>
      <c r="AJ119" t="str">
        <f t="shared" ref="AJ119" ca="1" si="4253">SUBSTITUTE(SUBSTITUTE(SUBSTITUTE(SUBSTITUTE(SUBSTITUTE(LOWER(IF(LEFT(AJ118,3)="Box","",TRIM(AJ118))),"randomizer","")," ",""),"'","")," ",""),"-","")</f>
        <v/>
      </c>
      <c r="AK119" t="str">
        <f t="shared" ref="AK119" ca="1" si="4254">SUBSTITUTE(SUBSTITUTE(SUBSTITUTE(SUBSTITUTE(SUBSTITUTE(LOWER(IF(LEFT(AK118,3)="Box","",TRIM(AK118))),"randomizer","")," ",""),"'","")," ",""),"-","")</f>
        <v/>
      </c>
      <c r="AL119" t="str">
        <f t="shared" ref="AL119" ca="1" si="4255">SUBSTITUTE(SUBSTITUTE(SUBSTITUTE(SUBSTITUTE(SUBSTITUTE(LOWER(IF(LEFT(AL118,3)="Box","",TRIM(AL118))),"randomizer","")," ",""),"'","")," ",""),"-","")</f>
        <v/>
      </c>
      <c r="AM119" t="str">
        <f t="shared" ref="AM119" ca="1" si="4256">SUBSTITUTE(SUBSTITUTE(SUBSTITUTE(SUBSTITUTE(SUBSTITUTE(LOWER(IF(LEFT(AM118,3)="Box","",TRIM(AM118))),"randomizer","")," ",""),"'","")," ",""),"-","")</f>
        <v/>
      </c>
      <c r="AN119" t="str">
        <f t="shared" ref="AN119" ca="1" si="4257">SUBSTITUTE(SUBSTITUTE(SUBSTITUTE(SUBSTITUTE(SUBSTITUTE(LOWER(IF(LEFT(AN118,3)="Box","",TRIM(AN118))),"randomizer","")," ",""),"'","")," ",""),"-","")</f>
        <v/>
      </c>
      <c r="AO119" t="str">
        <f t="shared" ref="AO119" ca="1" si="4258">SUBSTITUTE(SUBSTITUTE(SUBSTITUTE(SUBSTITUTE(SUBSTITUTE(LOWER(IF(LEFT(AO118,3)="Box","",TRIM(AO118))),"randomizer","")," ",""),"'","")," ",""),"-","")</f>
        <v/>
      </c>
      <c r="AP119" t="str">
        <f t="shared" ref="AP119" ca="1" si="4259">SUBSTITUTE(SUBSTITUTE(SUBSTITUTE(SUBSTITUTE(SUBSTITUTE(LOWER(IF(LEFT(AP118,3)="Box","",TRIM(AP118))),"randomizer","")," ",""),"'","")," ",""),"-","")</f>
        <v/>
      </c>
      <c r="AQ119" t="str">
        <f t="shared" ref="AQ119" ca="1" si="4260">SUBSTITUTE(SUBSTITUTE(SUBSTITUTE(SUBSTITUTE(SUBSTITUTE(LOWER(IF(LEFT(AQ118,3)="Box","",TRIM(AQ118))),"randomizer","")," ",""),"'","")," ",""),"-","")</f>
        <v/>
      </c>
      <c r="AR119" t="str">
        <f t="shared" ref="AR119" ca="1" si="4261">SUBSTITUTE(SUBSTITUTE(SUBSTITUTE(SUBSTITUTE(SUBSTITUTE(LOWER(IF(LEFT(AR118,3)="Box","",TRIM(AR118))),"randomizer","")," ",""),"'","")," ",""),"-","")</f>
        <v/>
      </c>
      <c r="AS119" t="str">
        <f t="shared" ref="AS119" ca="1" si="4262">SUBSTITUTE(SUBSTITUTE(SUBSTITUTE(SUBSTITUTE(SUBSTITUTE(LOWER(IF(LEFT(AS118,3)="Box","",TRIM(AS118))),"randomizer","")," ",""),"'","")," ",""),"-","")</f>
        <v/>
      </c>
      <c r="AT119" t="str">
        <f t="shared" ref="AT119" ca="1" si="4263">SUBSTITUTE(SUBSTITUTE(SUBSTITUTE(SUBSTITUTE(SUBSTITUTE(LOWER(IF(LEFT(AT118,3)="Box","",TRIM(AT118))),"randomizer","")," ",""),"'","")," ",""),"-","")</f>
        <v/>
      </c>
      <c r="AU119" t="str">
        <f t="shared" ref="AU119" ca="1" si="4264">SUBSTITUTE(SUBSTITUTE(SUBSTITUTE(SUBSTITUTE(SUBSTITUTE(LOWER(IF(LEFT(AU118,3)="Box","",TRIM(AU118))),"randomizer","")," ",""),"'","")," ",""),"-","")</f>
        <v/>
      </c>
      <c r="AV119" t="str">
        <f t="shared" ref="AV119" ca="1" si="4265">SUBSTITUTE(SUBSTITUTE(SUBSTITUTE(SUBSTITUTE(SUBSTITUTE(LOWER(IF(LEFT(AV118,3)="Box","",TRIM(AV118))),"randomizer","")," ",""),"'","")," ",""),"-","")</f>
        <v/>
      </c>
      <c r="AW119" t="str">
        <f t="shared" ref="AW119" ca="1" si="4266">SUBSTITUTE(SUBSTITUTE(SUBSTITUTE(SUBSTITUTE(SUBSTITUTE(LOWER(IF(LEFT(AW118,3)="Box","",TRIM(AW118))),"randomizer","")," ",""),"'","")," ",""),"-","")</f>
        <v/>
      </c>
      <c r="AX119" t="str">
        <f t="shared" ref="AX119" ca="1" si="4267">SUBSTITUTE(SUBSTITUTE(SUBSTITUTE(SUBSTITUTE(SUBSTITUTE(LOWER(IF(LEFT(AX118,3)="Box","",TRIM(AX118))),"randomizer","")," ",""),"'","")," ",""),"-","")</f>
        <v/>
      </c>
      <c r="AY119" t="str">
        <f t="shared" ref="AY119" ca="1" si="4268">SUBSTITUTE(SUBSTITUTE(SUBSTITUTE(SUBSTITUTE(SUBSTITUTE(LOWER(IF(LEFT(AY118,3)="Box","",TRIM(AY118))),"randomizer","")," ",""),"'","")," ",""),"-","")</f>
        <v/>
      </c>
      <c r="AZ119" t="str">
        <f t="shared" ref="AZ119" ca="1" si="4269">SUBSTITUTE(SUBSTITUTE(SUBSTITUTE(SUBSTITUTE(SUBSTITUTE(LOWER(IF(LEFT(AZ118,3)="Box","",TRIM(AZ118))),"randomizer","")," ",""),"'","")," ",""),"-","")</f>
        <v/>
      </c>
      <c r="BA119" t="str">
        <f t="shared" ref="BA119" ca="1" si="4270">SUBSTITUTE(SUBSTITUTE(SUBSTITUTE(SUBSTITUTE(SUBSTITUTE(LOWER(IF(LEFT(BA118,3)="Box","",TRIM(BA118))),"randomizer","")," ",""),"'","")," ",""),"-","")</f>
        <v/>
      </c>
      <c r="BB119" t="str">
        <f t="shared" ref="BB119" ca="1" si="4271">SUBSTITUTE(SUBSTITUTE(SUBSTITUTE(SUBSTITUTE(SUBSTITUTE(LOWER(IF(LEFT(BB118,3)="Box","",TRIM(BB118))),"randomizer","")," ",""),"'","")," ",""),"-","")</f>
        <v/>
      </c>
      <c r="BC119" t="str">
        <f t="shared" ref="BC119" ca="1" si="4272">SUBSTITUTE(SUBSTITUTE(SUBSTITUTE(SUBSTITUTE(SUBSTITUTE(LOWER(IF(LEFT(BC118,3)="Box","",TRIM(BC118))),"randomizer","")," ",""),"'","")," ",""),"-","")</f>
        <v/>
      </c>
      <c r="BD119" t="str">
        <f t="shared" ref="BD119" ca="1" si="4273">SUBSTITUTE(SUBSTITUTE(SUBSTITUTE(SUBSTITUTE(SUBSTITUTE(LOWER(IF(LEFT(BD118,3)="Box","",TRIM(BD118))),"randomizer","")," ",""),"'","")," ",""),"-","")</f>
        <v/>
      </c>
      <c r="BE119" t="str">
        <f t="shared" ref="BE119" ca="1" si="4274">SUBSTITUTE(SUBSTITUTE(SUBSTITUTE(SUBSTITUTE(SUBSTITUTE(LOWER(IF(LEFT(BE118,3)="Box","",TRIM(BE118))),"randomizer","")," ",""),"'","")," ",""),"-","")</f>
        <v/>
      </c>
      <c r="BF119" t="str">
        <f t="shared" ref="BF119" ca="1" si="4275">SUBSTITUTE(SUBSTITUTE(SUBSTITUTE(SUBSTITUTE(SUBSTITUTE(LOWER(IF(LEFT(BF118,3)="Box","",TRIM(BF118))),"randomizer","")," ",""),"'","")," ",""),"-","")</f>
        <v/>
      </c>
      <c r="BG119" t="str">
        <f t="shared" ref="BG119" ca="1" si="4276">SUBSTITUTE(SUBSTITUTE(SUBSTITUTE(SUBSTITUTE(SUBSTITUTE(LOWER(IF(LEFT(BG118,3)="Box","",TRIM(BG118))),"randomizer","")," ",""),"'","")," ",""),"-","")</f>
        <v/>
      </c>
      <c r="BH119" t="str">
        <f t="shared" ref="BH119" ca="1" si="4277">SUBSTITUTE(SUBSTITUTE(SUBSTITUTE(SUBSTITUTE(SUBSTITUTE(LOWER(IF(LEFT(BH118,3)="Box","",TRIM(BH118))),"randomizer","")," ",""),"'","")," ",""),"-","")</f>
        <v/>
      </c>
      <c r="BI119" t="str">
        <f t="shared" ref="BI119" ca="1" si="4278">SUBSTITUTE(SUBSTITUTE(SUBSTITUTE(SUBSTITUTE(SUBSTITUTE(LOWER(IF(LEFT(BI118,3)="Box","",TRIM(BI118))),"randomizer","")," ",""),"'","")," ",""),"-","")</f>
        <v/>
      </c>
      <c r="BJ119" t="str">
        <f t="shared" ref="BJ119" ca="1" si="4279">SUBSTITUTE(SUBSTITUTE(SUBSTITUTE(SUBSTITUTE(SUBSTITUTE(LOWER(IF(LEFT(BJ118,3)="Box","",TRIM(BJ118))),"randomizer","")," ",""),"'","")," ",""),"-","")</f>
        <v/>
      </c>
      <c r="BK119" t="str">
        <f t="shared" ref="BK119" ca="1" si="4280">SUBSTITUTE(SUBSTITUTE(SUBSTITUTE(SUBSTITUTE(SUBSTITUTE(LOWER(IF(LEFT(BK118,3)="Box","",TRIM(BK118))),"randomizer","")," ",""),"'","")," ",""),"-","")</f>
        <v/>
      </c>
      <c r="BL119" t="str">
        <f t="shared" ref="BL119" ca="1" si="4281">SUBSTITUTE(SUBSTITUTE(SUBSTITUTE(SUBSTITUTE(SUBSTITUTE(LOWER(IF(LEFT(BL118,3)="Box","",TRIM(BL118))),"randomizer","")," ",""),"'","")," ",""),"-","")</f>
        <v/>
      </c>
      <c r="BM119" t="str">
        <f t="shared" ref="BM119" ca="1" si="4282">SUBSTITUTE(SUBSTITUTE(SUBSTITUTE(SUBSTITUTE(SUBSTITUTE(LOWER(IF(LEFT(BM118,3)="Box","",TRIM(BM118))),"randomizer","")," ",""),"'","")," ",""),"-","")</f>
        <v/>
      </c>
      <c r="BN119" t="str">
        <f t="shared" ref="BN119" ca="1" si="4283">SUBSTITUTE(SUBSTITUTE(SUBSTITUTE(SUBSTITUTE(SUBSTITUTE(LOWER(IF(LEFT(BN118,3)="Box","",TRIM(BN118))),"randomizer","")," ",""),"'","")," ",""),"-","")</f>
        <v/>
      </c>
      <c r="BO119" t="str">
        <f t="shared" ref="BO119" ca="1" si="4284">SUBSTITUTE(SUBSTITUTE(SUBSTITUTE(SUBSTITUTE(SUBSTITUTE(LOWER(IF(LEFT(BO118,3)="Box","",TRIM(BO118))),"randomizer","")," ",""),"'","")," ",""),"-","")</f>
        <v/>
      </c>
      <c r="BP119" t="str">
        <f t="shared" ref="BP119" ca="1" si="4285">SUBSTITUTE(SUBSTITUTE(SUBSTITUTE(SUBSTITUTE(SUBSTITUTE(LOWER(IF(LEFT(BP118,3)="Box","",TRIM(BP118))),"randomizer","")," ",""),"'","")," ",""),"-","")</f>
        <v/>
      </c>
      <c r="BQ119" t="str">
        <f t="shared" ref="BQ119" ca="1" si="4286">SUBSTITUTE(SUBSTITUTE(SUBSTITUTE(SUBSTITUTE(SUBSTITUTE(LOWER(IF(LEFT(BQ118,3)="Box","",TRIM(BQ118))),"randomizer","")," ",""),"'","")," ",""),"-","")</f>
        <v/>
      </c>
      <c r="BR119" t="str">
        <f t="shared" ref="BR119" ca="1" si="4287">SUBSTITUTE(SUBSTITUTE(SUBSTITUTE(SUBSTITUTE(SUBSTITUTE(LOWER(IF(LEFT(BR118,3)="Box","",TRIM(BR118))),"randomizer","")," ",""),"'","")," ",""),"-","")</f>
        <v/>
      </c>
      <c r="BS119" t="str">
        <f t="shared" ref="BS119" ca="1" si="4288">SUBSTITUTE(SUBSTITUTE(SUBSTITUTE(SUBSTITUTE(SUBSTITUTE(LOWER(IF(LEFT(BS118,3)="Box","",TRIM(BS118))),"randomizer","")," ",""),"'","")," ",""),"-","")</f>
        <v/>
      </c>
      <c r="BT119" t="str">
        <f t="shared" ref="BT119" ca="1" si="4289">SUBSTITUTE(SUBSTITUTE(SUBSTITUTE(SUBSTITUTE(SUBSTITUTE(LOWER(IF(LEFT(BT118,3)="Box","",TRIM(BT118))),"randomizer","")," ",""),"'","")," ",""),"-","")</f>
        <v/>
      </c>
      <c r="BU119" t="str">
        <f t="shared" ref="BU119" ca="1" si="4290">SUBSTITUTE(SUBSTITUTE(SUBSTITUTE(SUBSTITUTE(SUBSTITUTE(LOWER(IF(LEFT(BU118,3)="Box","",TRIM(BU118))),"randomizer","")," ",""),"'","")," ",""),"-","")</f>
        <v/>
      </c>
      <c r="BV119" t="str">
        <f t="shared" ref="BV119" ca="1" si="4291">SUBSTITUTE(SUBSTITUTE(SUBSTITUTE(SUBSTITUTE(SUBSTITUTE(LOWER(IF(LEFT(BV118,3)="Box","",TRIM(BV118))),"randomizer","")," ",""),"'","")," ",""),"-","")</f>
        <v/>
      </c>
      <c r="BW119" t="str">
        <f t="shared" ref="BW119" ca="1" si="4292">SUBSTITUTE(SUBSTITUTE(SUBSTITUTE(SUBSTITUTE(SUBSTITUTE(LOWER(IF(LEFT(BW118,3)="Box","",TRIM(BW118))),"randomizer","")," ",""),"'","")," ",""),"-","")</f>
        <v/>
      </c>
      <c r="BX119" t="str">
        <f t="shared" ref="BX119" ca="1" si="4293">SUBSTITUTE(SUBSTITUTE(SUBSTITUTE(SUBSTITUTE(SUBSTITUTE(LOWER(IF(LEFT(BX118,3)="Box","",TRIM(BX118))),"randomizer","")," ",""),"'","")," ",""),"-","")</f>
        <v/>
      </c>
      <c r="BY119" t="str">
        <f t="shared" ref="BY119" ca="1" si="4294">SUBSTITUTE(SUBSTITUTE(SUBSTITUTE(SUBSTITUTE(SUBSTITUTE(LOWER(IF(LEFT(BY118,3)="Box","",TRIM(BY118))),"randomizer","")," ",""),"'","")," ",""),"-","")</f>
        <v/>
      </c>
      <c r="BZ119" t="str">
        <f t="shared" ref="BZ119" ca="1" si="4295">SUBSTITUTE(SUBSTITUTE(SUBSTITUTE(SUBSTITUTE(SUBSTITUTE(LOWER(IF(LEFT(BZ118,3)="Box","",TRIM(BZ118))),"randomizer","")," ",""),"'","")," ",""),"-","")</f>
        <v/>
      </c>
    </row>
    <row r="120" spans="3:78" x14ac:dyDescent="0.25">
      <c r="C120">
        <f t="shared" si="2297"/>
        <v>1</v>
      </c>
      <c r="E120" t="str">
        <f ca="1">OFFSET($G$179,SUM(C$2:C120)-1,0)</f>
        <v>Raven Mimura</v>
      </c>
      <c r="F120" t="str">
        <f ca="1">IF(OFFSET($G$179,SUM($C$2:$C120)-1,COLUMNS($E120:F120)+1)=0,"",OFFSET($G$179,SUM($C$2:$C120)-1,COLUMNS($E120:F120)+1))</f>
        <v>Box art: Dark Ages</v>
      </c>
      <c r="G120" t="str">
        <f ca="1">IF(OFFSET($G$179,SUM($C$2:$C120)-1,COLUMNS($E120:G120)+1)=0,"",OFFSET($G$179,SUM($C$2:$C120)-1,COLUMNS($E120:G120)+1))</f>
        <v/>
      </c>
      <c r="H120" t="str">
        <f ca="1">IF(OFFSET($G$179,SUM($C$2:$C120)-1,COLUMNS($E120:H120)+1)=0,"",OFFSET($G$179,SUM($C$2:$C120)-1,COLUMNS($E120:H120)+1))</f>
        <v/>
      </c>
      <c r="I120" t="str">
        <f ca="1">IF(OFFSET($G$179,SUM($C$2:$C120)-1,COLUMNS($E120:I120)+1)=0,"",OFFSET($G$179,SUM($C$2:$C120)-1,COLUMNS($E120:I120)+1))</f>
        <v/>
      </c>
      <c r="J120" t="str">
        <f ca="1">IF(OFFSET($G$179,SUM($C$2:$C120)-1,COLUMNS($E120:J120)+1)=0,"",OFFSET($G$179,SUM($C$2:$C120)-1,COLUMNS($E120:J120)+1))</f>
        <v/>
      </c>
      <c r="K120" t="str">
        <f ca="1">IF(OFFSET($G$179,SUM($C$2:$C120)-1,COLUMNS($E120:K120)+1)=0,"",OFFSET($G$179,SUM($C$2:$C120)-1,COLUMNS($E120:K120)+1))</f>
        <v/>
      </c>
      <c r="L120" t="str">
        <f ca="1">IF(OFFSET($G$179,SUM($C$2:$C120)-1,COLUMNS($E120:L120)+1)=0,"",OFFSET($G$179,SUM($C$2:$C120)-1,COLUMNS($E120:L120)+1))</f>
        <v/>
      </c>
      <c r="M120" t="str">
        <f ca="1">IF(OFFSET($G$179,SUM($C$2:$C120)-1,COLUMNS($E120:M120)+1)=0,"",OFFSET($G$179,SUM($C$2:$C120)-1,COLUMNS($E120:M120)+1))</f>
        <v/>
      </c>
      <c r="N120" t="str">
        <f ca="1">IF(OFFSET($G$179,SUM($C$2:$C120)-1,COLUMNS($E120:N120)+1)=0,"",OFFSET($G$179,SUM($C$2:$C120)-1,COLUMNS($E120:N120)+1))</f>
        <v/>
      </c>
      <c r="O120" t="str">
        <f ca="1">IF(OFFSET($G$179,SUM($C$2:$C120)-1,COLUMNS($E120:O120)+1)=0,"",OFFSET($G$179,SUM($C$2:$C120)-1,COLUMNS($E120:O120)+1))</f>
        <v/>
      </c>
      <c r="P120" t="str">
        <f ca="1">IF(OFFSET($G$179,SUM($C$2:$C120)-1,COLUMNS($E120:P120)+1)=0,"",OFFSET($G$179,SUM($C$2:$C120)-1,COLUMNS($E120:P120)+1))</f>
        <v/>
      </c>
      <c r="Q120" t="str">
        <f ca="1">IF(OFFSET($G$179,SUM($C$2:$C120)-1,COLUMNS($E120:Q120)+1)=0,"",OFFSET($G$179,SUM($C$2:$C120)-1,COLUMNS($E120:Q120)+1))</f>
        <v/>
      </c>
      <c r="R120" t="str">
        <f ca="1">IF(OFFSET($G$179,SUM($C$2:$C120)-1,COLUMNS($E120:R120)+1)=0,"",OFFSET($G$179,SUM($C$2:$C120)-1,COLUMNS($E120:R120)+1))</f>
        <v/>
      </c>
      <c r="S120" t="str">
        <f ca="1">IF(OFFSET($G$179,SUM($C$2:$C120)-1,COLUMNS($E120:S120)+1)=0,"",OFFSET($G$179,SUM($C$2:$C120)-1,COLUMNS($E120:S120)+1))</f>
        <v/>
      </c>
      <c r="T120" t="str">
        <f ca="1">IF(OFFSET($G$179,SUM($C$2:$C120)-1,COLUMNS($E120:T120)+1)=0,"",OFFSET($G$179,SUM($C$2:$C120)-1,COLUMNS($E120:T120)+1))</f>
        <v/>
      </c>
      <c r="U120" t="str">
        <f ca="1">IF(OFFSET($G$179,SUM($C$2:$C120)-1,COLUMNS($E120:U120)+1)=0,"",OFFSET($G$179,SUM($C$2:$C120)-1,COLUMNS($E120:U120)+1))</f>
        <v/>
      </c>
      <c r="V120" t="str">
        <f ca="1">IF(OFFSET($G$179,SUM($C$2:$C120)-1,COLUMNS($E120:V120)+1)=0,"",OFFSET($G$179,SUM($C$2:$C120)-1,COLUMNS($E120:V120)+1))</f>
        <v/>
      </c>
      <c r="W120" t="str">
        <f ca="1">IF(OFFSET($G$179,SUM($C$2:$C120)-1,COLUMNS($E120:W120)+1)=0,"",OFFSET($G$179,SUM($C$2:$C120)-1,COLUMNS($E120:W120)+1))</f>
        <v/>
      </c>
      <c r="X120" t="str">
        <f ca="1">IF(OFFSET($G$179,SUM($C$2:$C120)-1,COLUMNS($E120:X120)+1)=0,"",OFFSET($G$179,SUM($C$2:$C120)-1,COLUMNS($E120:X120)+1))</f>
        <v/>
      </c>
      <c r="Y120" t="str">
        <f ca="1">IF(OFFSET($G$179,SUM($C$2:$C120)-1,COLUMNS($E120:Y120)+1)=0,"",OFFSET($G$179,SUM($C$2:$C120)-1,COLUMNS($E120:Y120)+1))</f>
        <v/>
      </c>
      <c r="Z120" t="str">
        <f ca="1">IF(OFFSET($G$179,SUM($C$2:$C120)-1,COLUMNS($E120:Z120)+1)=0,"",OFFSET($G$179,SUM($C$2:$C120)-1,COLUMNS($E120:Z120)+1))</f>
        <v/>
      </c>
      <c r="AA120" t="str">
        <f ca="1">IF(OFFSET($G$179,SUM($C$2:$C120)-1,COLUMNS($E120:AA120)+1)=0,"",OFFSET($G$179,SUM($C$2:$C120)-1,COLUMNS($E120:AA120)+1))</f>
        <v/>
      </c>
      <c r="AB120" t="str">
        <f ca="1">IF(OFFSET($G$179,SUM($C$2:$C120)-1,COLUMNS($E120:AB120)+1)=0,"",OFFSET($G$179,SUM($C$2:$C120)-1,COLUMNS($E120:AB120)+1))</f>
        <v/>
      </c>
      <c r="AC120" t="str">
        <f ca="1">IF(OFFSET($G$179,SUM($C$2:$C120)-1,COLUMNS($E120:AC120)+1)=0,"",OFFSET($G$179,SUM($C$2:$C120)-1,COLUMNS($E120:AC120)+1))</f>
        <v/>
      </c>
      <c r="AD120" t="str">
        <f ca="1">IF(OFFSET($G$179,SUM($C$2:$C120)-1,COLUMNS($E120:AD120)+1)=0,"",OFFSET($G$179,SUM($C$2:$C120)-1,COLUMNS($E120:AD120)+1))</f>
        <v/>
      </c>
      <c r="AE120" t="str">
        <f ca="1">IF(OFFSET($G$179,SUM($C$2:$C120)-1,COLUMNS($E120:AE120)+1)=0,"",OFFSET($G$179,SUM($C$2:$C120)-1,COLUMNS($E120:AE120)+1))</f>
        <v/>
      </c>
      <c r="AF120" t="str">
        <f ca="1">IF(OFFSET($G$179,SUM($C$2:$C120)-1,COLUMNS($E120:AF120)+1)=0,"",OFFSET($G$179,SUM($C$2:$C120)-1,COLUMNS($E120:AF120)+1))</f>
        <v/>
      </c>
      <c r="AG120" t="str">
        <f ca="1">IF(OFFSET($G$179,SUM($C$2:$C120)-1,COLUMNS($E120:AG120)+1)=0,"",OFFSET($G$179,SUM($C$2:$C120)-1,COLUMNS($E120:AG120)+1))</f>
        <v/>
      </c>
      <c r="AH120" t="str">
        <f ca="1">IF(OFFSET($G$179,SUM($C$2:$C120)-1,COLUMNS($E120:AH120)+1)=0,"",OFFSET($G$179,SUM($C$2:$C120)-1,COLUMNS($E120:AH120)+1))</f>
        <v/>
      </c>
      <c r="AI120" t="str">
        <f ca="1">IF(OFFSET($G$179,SUM($C$2:$C120)-1,COLUMNS($E120:AI120)+1)=0,"",OFFSET($G$179,SUM($C$2:$C120)-1,COLUMNS($E120:AI120)+1))</f>
        <v/>
      </c>
      <c r="AJ120" t="str">
        <f ca="1">IF(OFFSET($G$179,SUM($C$2:$C120)-1,COLUMNS($E120:AJ120)+1)=0,"",OFFSET($G$179,SUM($C$2:$C120)-1,COLUMNS($E120:AJ120)+1))</f>
        <v/>
      </c>
      <c r="AK120" t="str">
        <f ca="1">IF(OFFSET($G$179,SUM($C$2:$C120)-1,COLUMNS($E120:AK120)+1)=0,"",OFFSET($G$179,SUM($C$2:$C120)-1,COLUMNS($E120:AK120)+1))</f>
        <v/>
      </c>
      <c r="AL120" t="str">
        <f ca="1">IF(OFFSET($G$179,SUM($C$2:$C120)-1,COLUMNS($E120:AL120)+1)=0,"",OFFSET($G$179,SUM($C$2:$C120)-1,COLUMNS($E120:AL120)+1))</f>
        <v/>
      </c>
      <c r="AM120" t="str">
        <f ca="1">IF(OFFSET($G$179,SUM($C$2:$C120)-1,COLUMNS($E120:AM120)+1)=0,"",OFFSET($G$179,SUM($C$2:$C120)-1,COLUMNS($E120:AM120)+1))</f>
        <v/>
      </c>
      <c r="AN120" t="str">
        <f ca="1">IF(OFFSET($G$179,SUM($C$2:$C120)-1,COLUMNS($E120:AN120)+1)=0,"",OFFSET($G$179,SUM($C$2:$C120)-1,COLUMNS($E120:AN120)+1))</f>
        <v/>
      </c>
      <c r="AO120" t="str">
        <f ca="1">IF(OFFSET($G$179,SUM($C$2:$C120)-1,COLUMNS($E120:AO120)+1)=0,"",OFFSET($G$179,SUM($C$2:$C120)-1,COLUMNS($E120:AO120)+1))</f>
        <v/>
      </c>
      <c r="AP120" t="str">
        <f ca="1">IF(OFFSET($G$179,SUM($C$2:$C120)-1,COLUMNS($E120:AP120)+1)=0,"",OFFSET($G$179,SUM($C$2:$C120)-1,COLUMNS($E120:AP120)+1))</f>
        <v/>
      </c>
      <c r="AQ120" t="str">
        <f ca="1">IF(OFFSET($G$179,SUM($C$2:$C120)-1,COLUMNS($E120:AQ120)+1)=0,"",OFFSET($G$179,SUM($C$2:$C120)-1,COLUMNS($E120:AQ120)+1))</f>
        <v/>
      </c>
      <c r="AR120" t="str">
        <f ca="1">IF(OFFSET($G$179,SUM($C$2:$C120)-1,COLUMNS($E120:AR120)+1)=0,"",OFFSET($G$179,SUM($C$2:$C120)-1,COLUMNS($E120:AR120)+1))</f>
        <v/>
      </c>
      <c r="AS120" t="str">
        <f ca="1">IF(OFFSET($G$179,SUM($C$2:$C120)-1,COLUMNS($E120:AS120)+1)=0,"",OFFSET($G$179,SUM($C$2:$C120)-1,COLUMNS($E120:AS120)+1))</f>
        <v/>
      </c>
      <c r="AT120" t="str">
        <f ca="1">IF(OFFSET($G$179,SUM($C$2:$C120)-1,COLUMNS($E120:AT120)+1)=0,"",OFFSET($G$179,SUM($C$2:$C120)-1,COLUMNS($E120:AT120)+1))</f>
        <v/>
      </c>
      <c r="AU120" t="str">
        <f ca="1">IF(OFFSET($G$179,SUM($C$2:$C120)-1,COLUMNS($E120:AU120)+1)=0,"",OFFSET($G$179,SUM($C$2:$C120)-1,COLUMNS($E120:AU120)+1))</f>
        <v/>
      </c>
      <c r="AV120" t="str">
        <f ca="1">IF(OFFSET($G$179,SUM($C$2:$C120)-1,COLUMNS($E120:AV120)+1)=0,"",OFFSET($G$179,SUM($C$2:$C120)-1,COLUMNS($E120:AV120)+1))</f>
        <v/>
      </c>
      <c r="AW120" t="str">
        <f ca="1">IF(OFFSET($G$179,SUM($C$2:$C120)-1,COLUMNS($E120:AW120)+1)=0,"",OFFSET($G$179,SUM($C$2:$C120)-1,COLUMNS($E120:AW120)+1))</f>
        <v/>
      </c>
      <c r="AX120" t="str">
        <f ca="1">IF(OFFSET($G$179,SUM($C$2:$C120)-1,COLUMNS($E120:AX120)+1)=0,"",OFFSET($G$179,SUM($C$2:$C120)-1,COLUMNS($E120:AX120)+1))</f>
        <v/>
      </c>
      <c r="AY120" t="str">
        <f ca="1">IF(OFFSET($G$179,SUM($C$2:$C120)-1,COLUMNS($E120:AY120)+1)=0,"",OFFSET($G$179,SUM($C$2:$C120)-1,COLUMNS($E120:AY120)+1))</f>
        <v/>
      </c>
      <c r="AZ120" t="str">
        <f ca="1">IF(OFFSET($G$179,SUM($C$2:$C120)-1,COLUMNS($E120:AZ120)+1)=0,"",OFFSET($G$179,SUM($C$2:$C120)-1,COLUMNS($E120:AZ120)+1))</f>
        <v/>
      </c>
      <c r="BA120" t="str">
        <f ca="1">IF(OFFSET($G$179,SUM($C$2:$C120)-1,COLUMNS($E120:BA120)+1)=0,"",OFFSET($G$179,SUM($C$2:$C120)-1,COLUMNS($E120:BA120)+1))</f>
        <v/>
      </c>
      <c r="BB120" t="str">
        <f ca="1">IF(OFFSET($G$179,SUM($C$2:$C120)-1,COLUMNS($E120:BB120)+1)=0,"",OFFSET($G$179,SUM($C$2:$C120)-1,COLUMNS($E120:BB120)+1))</f>
        <v/>
      </c>
      <c r="BC120" t="str">
        <f ca="1">IF(OFFSET($G$179,SUM($C$2:$C120)-1,COLUMNS($E120:BC120)+1)=0,"",OFFSET($G$179,SUM($C$2:$C120)-1,COLUMNS($E120:BC120)+1))</f>
        <v/>
      </c>
      <c r="BD120" t="str">
        <f ca="1">IF(OFFSET($G$179,SUM($C$2:$C120)-1,COLUMNS($E120:BD120)+1)=0,"",OFFSET($G$179,SUM($C$2:$C120)-1,COLUMNS($E120:BD120)+1))</f>
        <v/>
      </c>
      <c r="BE120" t="str">
        <f ca="1">IF(OFFSET($G$179,SUM($C$2:$C120)-1,COLUMNS($E120:BE120)+1)=0,"",OFFSET($G$179,SUM($C$2:$C120)-1,COLUMNS($E120:BE120)+1))</f>
        <v/>
      </c>
      <c r="BF120" t="str">
        <f ca="1">IF(OFFSET($G$179,SUM($C$2:$C120)-1,COLUMNS($E120:BF120)+1)=0,"",OFFSET($G$179,SUM($C$2:$C120)-1,COLUMNS($E120:BF120)+1))</f>
        <v/>
      </c>
      <c r="BG120" t="str">
        <f ca="1">IF(OFFSET($G$179,SUM($C$2:$C120)-1,COLUMNS($E120:BG120)+1)=0,"",OFFSET($G$179,SUM($C$2:$C120)-1,COLUMNS($E120:BG120)+1))</f>
        <v/>
      </c>
      <c r="BH120" t="str">
        <f ca="1">IF(OFFSET($G$179,SUM($C$2:$C120)-1,COLUMNS($E120:BH120)+1)=0,"",OFFSET($G$179,SUM($C$2:$C120)-1,COLUMNS($E120:BH120)+1))</f>
        <v/>
      </c>
      <c r="BI120" t="str">
        <f ca="1">IF(OFFSET($G$179,SUM($C$2:$C120)-1,COLUMNS($E120:BI120)+1)=0,"",OFFSET($G$179,SUM($C$2:$C120)-1,COLUMNS($E120:BI120)+1))</f>
        <v/>
      </c>
      <c r="BJ120" t="str">
        <f ca="1">IF(OFFSET($G$179,SUM($C$2:$C120)-1,COLUMNS($E120:BJ120)+1)=0,"",OFFSET($G$179,SUM($C$2:$C120)-1,COLUMNS($E120:BJ120)+1))</f>
        <v/>
      </c>
      <c r="BK120" t="str">
        <f ca="1">IF(OFFSET($G$179,SUM($C$2:$C120)-1,COLUMNS($E120:BK120)+1)=0,"",OFFSET($G$179,SUM($C$2:$C120)-1,COLUMNS($E120:BK120)+1))</f>
        <v/>
      </c>
      <c r="BL120" t="str">
        <f ca="1">IF(OFFSET($G$179,SUM($C$2:$C120)-1,COLUMNS($E120:BL120)+1)=0,"",OFFSET($G$179,SUM($C$2:$C120)-1,COLUMNS($E120:BL120)+1))</f>
        <v/>
      </c>
      <c r="BM120" t="str">
        <f ca="1">IF(OFFSET($G$179,SUM($C$2:$C120)-1,COLUMNS($E120:BM120)+1)=0,"",OFFSET($G$179,SUM($C$2:$C120)-1,COLUMNS($E120:BM120)+1))</f>
        <v/>
      </c>
      <c r="BN120" t="str">
        <f ca="1">IF(OFFSET($G$179,SUM($C$2:$C120)-1,COLUMNS($E120:BN120)+1)=0,"",OFFSET($G$179,SUM($C$2:$C120)-1,COLUMNS($E120:BN120)+1))</f>
        <v/>
      </c>
      <c r="BO120" t="str">
        <f ca="1">IF(OFFSET($G$179,SUM($C$2:$C120)-1,COLUMNS($E120:BO120)+1)=0,"",OFFSET($G$179,SUM($C$2:$C120)-1,COLUMNS($E120:BO120)+1))</f>
        <v/>
      </c>
      <c r="BP120" t="str">
        <f ca="1">IF(OFFSET($G$179,SUM($C$2:$C120)-1,COLUMNS($E120:BP120)+1)=0,"",OFFSET($G$179,SUM($C$2:$C120)-1,COLUMNS($E120:BP120)+1))</f>
        <v/>
      </c>
      <c r="BQ120" t="str">
        <f ca="1">IF(OFFSET($G$179,SUM($C$2:$C120)-1,COLUMNS($E120:BQ120)+1)=0,"",OFFSET($G$179,SUM($C$2:$C120)-1,COLUMNS($E120:BQ120)+1))</f>
        <v/>
      </c>
      <c r="BR120" t="str">
        <f ca="1">IF(OFFSET($G$179,SUM($C$2:$C120)-1,COLUMNS($E120:BR120)+1)=0,"",OFFSET($G$179,SUM($C$2:$C120)-1,COLUMNS($E120:BR120)+1))</f>
        <v/>
      </c>
      <c r="BS120" t="str">
        <f ca="1">IF(OFFSET($G$179,SUM($C$2:$C120)-1,COLUMNS($E120:BS120)+1)=0,"",OFFSET($G$179,SUM($C$2:$C120)-1,COLUMNS($E120:BS120)+1))</f>
        <v/>
      </c>
      <c r="BT120" t="str">
        <f ca="1">IF(OFFSET($G$179,SUM($C$2:$C120)-1,COLUMNS($E120:BT120)+1)=0,"",OFFSET($G$179,SUM($C$2:$C120)-1,COLUMNS($E120:BT120)+1))</f>
        <v/>
      </c>
      <c r="BU120" t="str">
        <f ca="1">IF(OFFSET($G$179,SUM($C$2:$C120)-1,COLUMNS($E120:BU120)+1)=0,"",OFFSET($G$179,SUM($C$2:$C120)-1,COLUMNS($E120:BU120)+1))</f>
        <v/>
      </c>
      <c r="BV120" t="str">
        <f ca="1">IF(OFFSET($G$179,SUM($C$2:$C120)-1,COLUMNS($E120:BV120)+1)=0,"",OFFSET($G$179,SUM($C$2:$C120)-1,COLUMNS($E120:BV120)+1))</f>
        <v/>
      </c>
      <c r="BW120" t="str">
        <f ca="1">IF(OFFSET($G$179,SUM($C$2:$C120)-1,COLUMNS($E120:BW120)+1)=0,"",OFFSET($G$179,SUM($C$2:$C120)-1,COLUMNS($E120:BW120)+1))</f>
        <v/>
      </c>
      <c r="BX120" t="str">
        <f ca="1">IF(OFFSET($G$179,SUM($C$2:$C120)-1,COLUMNS($E120:BX120)+1)=0,"",OFFSET($G$179,SUM($C$2:$C120)-1,COLUMNS($E120:BX120)+1))</f>
        <v/>
      </c>
      <c r="BY120" t="str">
        <f ca="1">IF(OFFSET($G$179,SUM($C$2:$C120)-1,COLUMNS($E120:BY120)+1)=0,"",OFFSET($G$179,SUM($C$2:$C120)-1,COLUMNS($E120:BY120)+1))</f>
        <v/>
      </c>
      <c r="BZ120" t="str">
        <f ca="1">IF(OFFSET($G$179,SUM($C$2:$C120)-1,COLUMNS($E120:BZ120)+1)=0,"",OFFSET($G$179,SUM($C$2:$C120)-1,COLUMNS($E120:BZ120)+1))</f>
        <v/>
      </c>
    </row>
    <row r="121" spans="3:78" x14ac:dyDescent="0.25">
      <c r="C121">
        <f t="shared" si="2297"/>
        <v>0</v>
      </c>
      <c r="E121" t="str">
        <f t="shared" ref="E121" ca="1" si="4296">E120</f>
        <v>Raven Mimura</v>
      </c>
      <c r="F121" t="str">
        <f t="shared" ref="F121" ca="1" si="4297">SUBSTITUTE(SUBSTITUTE(SUBSTITUTE(SUBSTITUTE(SUBSTITUTE(LOWER(IF(LEFT(F120,3)="Box","",TRIM(F120))),"randomizer","")," ",""),"'","")," ",""),"-","")</f>
        <v/>
      </c>
      <c r="G121" t="str">
        <f t="shared" ref="G121" ca="1" si="4298">SUBSTITUTE(SUBSTITUTE(SUBSTITUTE(SUBSTITUTE(SUBSTITUTE(LOWER(IF(LEFT(G120,3)="Box","",TRIM(G120))),"randomizer","")," ",""),"'","")," ",""),"-","")</f>
        <v/>
      </c>
      <c r="H121" t="str">
        <f t="shared" ref="H121" ca="1" si="4299">SUBSTITUTE(SUBSTITUTE(SUBSTITUTE(SUBSTITUTE(SUBSTITUTE(LOWER(IF(LEFT(H120,3)="Box","",TRIM(H120))),"randomizer","")," ",""),"'","")," ",""),"-","")</f>
        <v/>
      </c>
      <c r="I121" t="str">
        <f t="shared" ref="I121" ca="1" si="4300">SUBSTITUTE(SUBSTITUTE(SUBSTITUTE(SUBSTITUTE(SUBSTITUTE(LOWER(IF(LEFT(I120,3)="Box","",TRIM(I120))),"randomizer","")," ",""),"'","")," ",""),"-","")</f>
        <v/>
      </c>
      <c r="J121" t="str">
        <f t="shared" ref="J121" ca="1" si="4301">SUBSTITUTE(SUBSTITUTE(SUBSTITUTE(SUBSTITUTE(SUBSTITUTE(LOWER(IF(LEFT(J120,3)="Box","",TRIM(J120))),"randomizer","")," ",""),"'","")," ",""),"-","")</f>
        <v/>
      </c>
      <c r="K121" t="str">
        <f t="shared" ref="K121" ca="1" si="4302">SUBSTITUTE(SUBSTITUTE(SUBSTITUTE(SUBSTITUTE(SUBSTITUTE(LOWER(IF(LEFT(K120,3)="Box","",TRIM(K120))),"randomizer","")," ",""),"'","")," ",""),"-","")</f>
        <v/>
      </c>
      <c r="L121" t="str">
        <f t="shared" ref="L121" ca="1" si="4303">SUBSTITUTE(SUBSTITUTE(SUBSTITUTE(SUBSTITUTE(SUBSTITUTE(LOWER(IF(LEFT(L120,3)="Box","",TRIM(L120))),"randomizer","")," ",""),"'","")," ",""),"-","")</f>
        <v/>
      </c>
      <c r="M121" t="str">
        <f t="shared" ref="M121" ca="1" si="4304">SUBSTITUTE(SUBSTITUTE(SUBSTITUTE(SUBSTITUTE(SUBSTITUTE(LOWER(IF(LEFT(M120,3)="Box","",TRIM(M120))),"randomizer","")," ",""),"'","")," ",""),"-","")</f>
        <v/>
      </c>
      <c r="N121" t="str">
        <f t="shared" ref="N121" ca="1" si="4305">SUBSTITUTE(SUBSTITUTE(SUBSTITUTE(SUBSTITUTE(SUBSTITUTE(LOWER(IF(LEFT(N120,3)="Box","",TRIM(N120))),"randomizer","")," ",""),"'","")," ",""),"-","")</f>
        <v/>
      </c>
      <c r="O121" t="str">
        <f t="shared" ref="O121" ca="1" si="4306">SUBSTITUTE(SUBSTITUTE(SUBSTITUTE(SUBSTITUTE(SUBSTITUTE(LOWER(IF(LEFT(O120,3)="Box","",TRIM(O120))),"randomizer","")," ",""),"'","")," ",""),"-","")</f>
        <v/>
      </c>
      <c r="P121" t="str">
        <f t="shared" ref="P121" ca="1" si="4307">SUBSTITUTE(SUBSTITUTE(SUBSTITUTE(SUBSTITUTE(SUBSTITUTE(LOWER(IF(LEFT(P120,3)="Box","",TRIM(P120))),"randomizer","")," ",""),"'","")," ",""),"-","")</f>
        <v/>
      </c>
      <c r="Q121" t="str">
        <f t="shared" ref="Q121" ca="1" si="4308">SUBSTITUTE(SUBSTITUTE(SUBSTITUTE(SUBSTITUTE(SUBSTITUTE(LOWER(IF(LEFT(Q120,3)="Box","",TRIM(Q120))),"randomizer","")," ",""),"'","")," ",""),"-","")</f>
        <v/>
      </c>
      <c r="R121" t="str">
        <f t="shared" ref="R121" ca="1" si="4309">SUBSTITUTE(SUBSTITUTE(SUBSTITUTE(SUBSTITUTE(SUBSTITUTE(LOWER(IF(LEFT(R120,3)="Box","",TRIM(R120))),"randomizer","")," ",""),"'","")," ",""),"-","")</f>
        <v/>
      </c>
      <c r="S121" t="str">
        <f t="shared" ref="S121" ca="1" si="4310">SUBSTITUTE(SUBSTITUTE(SUBSTITUTE(SUBSTITUTE(SUBSTITUTE(LOWER(IF(LEFT(S120,3)="Box","",TRIM(S120))),"randomizer","")," ",""),"'","")," ",""),"-","")</f>
        <v/>
      </c>
      <c r="T121" t="str">
        <f t="shared" ref="T121" ca="1" si="4311">SUBSTITUTE(SUBSTITUTE(SUBSTITUTE(SUBSTITUTE(SUBSTITUTE(LOWER(IF(LEFT(T120,3)="Box","",TRIM(T120))),"randomizer","")," ",""),"'","")," ",""),"-","")</f>
        <v/>
      </c>
      <c r="U121" t="str">
        <f t="shared" ref="U121" ca="1" si="4312">SUBSTITUTE(SUBSTITUTE(SUBSTITUTE(SUBSTITUTE(SUBSTITUTE(LOWER(IF(LEFT(U120,3)="Box","",TRIM(U120))),"randomizer","")," ",""),"'","")," ",""),"-","")</f>
        <v/>
      </c>
      <c r="V121" t="str">
        <f t="shared" ref="V121" ca="1" si="4313">SUBSTITUTE(SUBSTITUTE(SUBSTITUTE(SUBSTITUTE(SUBSTITUTE(LOWER(IF(LEFT(V120,3)="Box","",TRIM(V120))),"randomizer","")," ",""),"'","")," ",""),"-","")</f>
        <v/>
      </c>
      <c r="W121" t="str">
        <f t="shared" ref="W121" ca="1" si="4314">SUBSTITUTE(SUBSTITUTE(SUBSTITUTE(SUBSTITUTE(SUBSTITUTE(LOWER(IF(LEFT(W120,3)="Box","",TRIM(W120))),"randomizer","")," ",""),"'","")," ",""),"-","")</f>
        <v/>
      </c>
      <c r="X121" t="str">
        <f t="shared" ref="X121" ca="1" si="4315">SUBSTITUTE(SUBSTITUTE(SUBSTITUTE(SUBSTITUTE(SUBSTITUTE(LOWER(IF(LEFT(X120,3)="Box","",TRIM(X120))),"randomizer","")," ",""),"'","")," ",""),"-","")</f>
        <v/>
      </c>
      <c r="Y121" t="str">
        <f t="shared" ref="Y121" ca="1" si="4316">SUBSTITUTE(SUBSTITUTE(SUBSTITUTE(SUBSTITUTE(SUBSTITUTE(LOWER(IF(LEFT(Y120,3)="Box","",TRIM(Y120))),"randomizer","")," ",""),"'","")," ",""),"-","")</f>
        <v/>
      </c>
      <c r="Z121" t="str">
        <f t="shared" ref="Z121" ca="1" si="4317">SUBSTITUTE(SUBSTITUTE(SUBSTITUTE(SUBSTITUTE(SUBSTITUTE(LOWER(IF(LEFT(Z120,3)="Box","",TRIM(Z120))),"randomizer","")," ",""),"'","")," ",""),"-","")</f>
        <v/>
      </c>
      <c r="AA121" t="str">
        <f t="shared" ref="AA121" ca="1" si="4318">SUBSTITUTE(SUBSTITUTE(SUBSTITUTE(SUBSTITUTE(SUBSTITUTE(LOWER(IF(LEFT(AA120,3)="Box","",TRIM(AA120))),"randomizer","")," ",""),"'","")," ",""),"-","")</f>
        <v/>
      </c>
      <c r="AB121" t="str">
        <f t="shared" ref="AB121" ca="1" si="4319">SUBSTITUTE(SUBSTITUTE(SUBSTITUTE(SUBSTITUTE(SUBSTITUTE(LOWER(IF(LEFT(AB120,3)="Box","",TRIM(AB120))),"randomizer","")," ",""),"'","")," ",""),"-","")</f>
        <v/>
      </c>
      <c r="AC121" t="str">
        <f t="shared" ref="AC121" ca="1" si="4320">SUBSTITUTE(SUBSTITUTE(SUBSTITUTE(SUBSTITUTE(SUBSTITUTE(LOWER(IF(LEFT(AC120,3)="Box","",TRIM(AC120))),"randomizer","")," ",""),"'","")," ",""),"-","")</f>
        <v/>
      </c>
      <c r="AD121" t="str">
        <f t="shared" ref="AD121" ca="1" si="4321">SUBSTITUTE(SUBSTITUTE(SUBSTITUTE(SUBSTITUTE(SUBSTITUTE(LOWER(IF(LEFT(AD120,3)="Box","",TRIM(AD120))),"randomizer","")," ",""),"'","")," ",""),"-","")</f>
        <v/>
      </c>
      <c r="AE121" t="str">
        <f t="shared" ref="AE121" ca="1" si="4322">SUBSTITUTE(SUBSTITUTE(SUBSTITUTE(SUBSTITUTE(SUBSTITUTE(LOWER(IF(LEFT(AE120,3)="Box","",TRIM(AE120))),"randomizer","")," ",""),"'","")," ",""),"-","")</f>
        <v/>
      </c>
      <c r="AF121" t="str">
        <f t="shared" ref="AF121" ca="1" si="4323">SUBSTITUTE(SUBSTITUTE(SUBSTITUTE(SUBSTITUTE(SUBSTITUTE(LOWER(IF(LEFT(AF120,3)="Box","",TRIM(AF120))),"randomizer","")," ",""),"'","")," ",""),"-","")</f>
        <v/>
      </c>
      <c r="AG121" t="str">
        <f t="shared" ref="AG121" ca="1" si="4324">SUBSTITUTE(SUBSTITUTE(SUBSTITUTE(SUBSTITUTE(SUBSTITUTE(LOWER(IF(LEFT(AG120,3)="Box","",TRIM(AG120))),"randomizer","")," ",""),"'","")," ",""),"-","")</f>
        <v/>
      </c>
      <c r="AH121" t="str">
        <f t="shared" ref="AH121" ca="1" si="4325">SUBSTITUTE(SUBSTITUTE(SUBSTITUTE(SUBSTITUTE(SUBSTITUTE(LOWER(IF(LEFT(AH120,3)="Box","",TRIM(AH120))),"randomizer","")," ",""),"'","")," ",""),"-","")</f>
        <v/>
      </c>
      <c r="AI121" t="str">
        <f t="shared" ref="AI121" ca="1" si="4326">SUBSTITUTE(SUBSTITUTE(SUBSTITUTE(SUBSTITUTE(SUBSTITUTE(LOWER(IF(LEFT(AI120,3)="Box","",TRIM(AI120))),"randomizer","")," ",""),"'","")," ",""),"-","")</f>
        <v/>
      </c>
      <c r="AJ121" t="str">
        <f t="shared" ref="AJ121" ca="1" si="4327">SUBSTITUTE(SUBSTITUTE(SUBSTITUTE(SUBSTITUTE(SUBSTITUTE(LOWER(IF(LEFT(AJ120,3)="Box","",TRIM(AJ120))),"randomizer","")," ",""),"'","")," ",""),"-","")</f>
        <v/>
      </c>
      <c r="AK121" t="str">
        <f t="shared" ref="AK121" ca="1" si="4328">SUBSTITUTE(SUBSTITUTE(SUBSTITUTE(SUBSTITUTE(SUBSTITUTE(LOWER(IF(LEFT(AK120,3)="Box","",TRIM(AK120))),"randomizer","")," ",""),"'","")," ",""),"-","")</f>
        <v/>
      </c>
      <c r="AL121" t="str">
        <f t="shared" ref="AL121" ca="1" si="4329">SUBSTITUTE(SUBSTITUTE(SUBSTITUTE(SUBSTITUTE(SUBSTITUTE(LOWER(IF(LEFT(AL120,3)="Box","",TRIM(AL120))),"randomizer","")," ",""),"'","")," ",""),"-","")</f>
        <v/>
      </c>
      <c r="AM121" t="str">
        <f t="shared" ref="AM121" ca="1" si="4330">SUBSTITUTE(SUBSTITUTE(SUBSTITUTE(SUBSTITUTE(SUBSTITUTE(LOWER(IF(LEFT(AM120,3)="Box","",TRIM(AM120))),"randomizer","")," ",""),"'","")," ",""),"-","")</f>
        <v/>
      </c>
      <c r="AN121" t="str">
        <f t="shared" ref="AN121" ca="1" si="4331">SUBSTITUTE(SUBSTITUTE(SUBSTITUTE(SUBSTITUTE(SUBSTITUTE(LOWER(IF(LEFT(AN120,3)="Box","",TRIM(AN120))),"randomizer","")," ",""),"'","")," ",""),"-","")</f>
        <v/>
      </c>
      <c r="AO121" t="str">
        <f t="shared" ref="AO121" ca="1" si="4332">SUBSTITUTE(SUBSTITUTE(SUBSTITUTE(SUBSTITUTE(SUBSTITUTE(LOWER(IF(LEFT(AO120,3)="Box","",TRIM(AO120))),"randomizer","")," ",""),"'","")," ",""),"-","")</f>
        <v/>
      </c>
      <c r="AP121" t="str">
        <f t="shared" ref="AP121" ca="1" si="4333">SUBSTITUTE(SUBSTITUTE(SUBSTITUTE(SUBSTITUTE(SUBSTITUTE(LOWER(IF(LEFT(AP120,3)="Box","",TRIM(AP120))),"randomizer","")," ",""),"'","")," ",""),"-","")</f>
        <v/>
      </c>
      <c r="AQ121" t="str">
        <f t="shared" ref="AQ121" ca="1" si="4334">SUBSTITUTE(SUBSTITUTE(SUBSTITUTE(SUBSTITUTE(SUBSTITUTE(LOWER(IF(LEFT(AQ120,3)="Box","",TRIM(AQ120))),"randomizer","")," ",""),"'","")," ",""),"-","")</f>
        <v/>
      </c>
      <c r="AR121" t="str">
        <f t="shared" ref="AR121" ca="1" si="4335">SUBSTITUTE(SUBSTITUTE(SUBSTITUTE(SUBSTITUTE(SUBSTITUTE(LOWER(IF(LEFT(AR120,3)="Box","",TRIM(AR120))),"randomizer","")," ",""),"'","")," ",""),"-","")</f>
        <v/>
      </c>
      <c r="AS121" t="str">
        <f t="shared" ref="AS121" ca="1" si="4336">SUBSTITUTE(SUBSTITUTE(SUBSTITUTE(SUBSTITUTE(SUBSTITUTE(LOWER(IF(LEFT(AS120,3)="Box","",TRIM(AS120))),"randomizer","")," ",""),"'","")," ",""),"-","")</f>
        <v/>
      </c>
      <c r="AT121" t="str">
        <f t="shared" ref="AT121" ca="1" si="4337">SUBSTITUTE(SUBSTITUTE(SUBSTITUTE(SUBSTITUTE(SUBSTITUTE(LOWER(IF(LEFT(AT120,3)="Box","",TRIM(AT120))),"randomizer","")," ",""),"'","")," ",""),"-","")</f>
        <v/>
      </c>
      <c r="AU121" t="str">
        <f t="shared" ref="AU121" ca="1" si="4338">SUBSTITUTE(SUBSTITUTE(SUBSTITUTE(SUBSTITUTE(SUBSTITUTE(LOWER(IF(LEFT(AU120,3)="Box","",TRIM(AU120))),"randomizer","")," ",""),"'","")," ",""),"-","")</f>
        <v/>
      </c>
      <c r="AV121" t="str">
        <f t="shared" ref="AV121" ca="1" si="4339">SUBSTITUTE(SUBSTITUTE(SUBSTITUTE(SUBSTITUTE(SUBSTITUTE(LOWER(IF(LEFT(AV120,3)="Box","",TRIM(AV120))),"randomizer","")," ",""),"'","")," ",""),"-","")</f>
        <v/>
      </c>
      <c r="AW121" t="str">
        <f t="shared" ref="AW121" ca="1" si="4340">SUBSTITUTE(SUBSTITUTE(SUBSTITUTE(SUBSTITUTE(SUBSTITUTE(LOWER(IF(LEFT(AW120,3)="Box","",TRIM(AW120))),"randomizer","")," ",""),"'","")," ",""),"-","")</f>
        <v/>
      </c>
      <c r="AX121" t="str">
        <f t="shared" ref="AX121" ca="1" si="4341">SUBSTITUTE(SUBSTITUTE(SUBSTITUTE(SUBSTITUTE(SUBSTITUTE(LOWER(IF(LEFT(AX120,3)="Box","",TRIM(AX120))),"randomizer","")," ",""),"'","")," ",""),"-","")</f>
        <v/>
      </c>
      <c r="AY121" t="str">
        <f t="shared" ref="AY121" ca="1" si="4342">SUBSTITUTE(SUBSTITUTE(SUBSTITUTE(SUBSTITUTE(SUBSTITUTE(LOWER(IF(LEFT(AY120,3)="Box","",TRIM(AY120))),"randomizer","")," ",""),"'","")," ",""),"-","")</f>
        <v/>
      </c>
      <c r="AZ121" t="str">
        <f t="shared" ref="AZ121" ca="1" si="4343">SUBSTITUTE(SUBSTITUTE(SUBSTITUTE(SUBSTITUTE(SUBSTITUTE(LOWER(IF(LEFT(AZ120,3)="Box","",TRIM(AZ120))),"randomizer","")," ",""),"'","")," ",""),"-","")</f>
        <v/>
      </c>
      <c r="BA121" t="str">
        <f t="shared" ref="BA121" ca="1" si="4344">SUBSTITUTE(SUBSTITUTE(SUBSTITUTE(SUBSTITUTE(SUBSTITUTE(LOWER(IF(LEFT(BA120,3)="Box","",TRIM(BA120))),"randomizer","")," ",""),"'","")," ",""),"-","")</f>
        <v/>
      </c>
      <c r="BB121" t="str">
        <f t="shared" ref="BB121" ca="1" si="4345">SUBSTITUTE(SUBSTITUTE(SUBSTITUTE(SUBSTITUTE(SUBSTITUTE(LOWER(IF(LEFT(BB120,3)="Box","",TRIM(BB120))),"randomizer","")," ",""),"'","")," ",""),"-","")</f>
        <v/>
      </c>
      <c r="BC121" t="str">
        <f t="shared" ref="BC121" ca="1" si="4346">SUBSTITUTE(SUBSTITUTE(SUBSTITUTE(SUBSTITUTE(SUBSTITUTE(LOWER(IF(LEFT(BC120,3)="Box","",TRIM(BC120))),"randomizer","")," ",""),"'","")," ",""),"-","")</f>
        <v/>
      </c>
      <c r="BD121" t="str">
        <f t="shared" ref="BD121" ca="1" si="4347">SUBSTITUTE(SUBSTITUTE(SUBSTITUTE(SUBSTITUTE(SUBSTITUTE(LOWER(IF(LEFT(BD120,3)="Box","",TRIM(BD120))),"randomizer","")," ",""),"'","")," ",""),"-","")</f>
        <v/>
      </c>
      <c r="BE121" t="str">
        <f t="shared" ref="BE121" ca="1" si="4348">SUBSTITUTE(SUBSTITUTE(SUBSTITUTE(SUBSTITUTE(SUBSTITUTE(LOWER(IF(LEFT(BE120,3)="Box","",TRIM(BE120))),"randomizer","")," ",""),"'","")," ",""),"-","")</f>
        <v/>
      </c>
      <c r="BF121" t="str">
        <f t="shared" ref="BF121" ca="1" si="4349">SUBSTITUTE(SUBSTITUTE(SUBSTITUTE(SUBSTITUTE(SUBSTITUTE(LOWER(IF(LEFT(BF120,3)="Box","",TRIM(BF120))),"randomizer","")," ",""),"'","")," ",""),"-","")</f>
        <v/>
      </c>
      <c r="BG121" t="str">
        <f t="shared" ref="BG121" ca="1" si="4350">SUBSTITUTE(SUBSTITUTE(SUBSTITUTE(SUBSTITUTE(SUBSTITUTE(LOWER(IF(LEFT(BG120,3)="Box","",TRIM(BG120))),"randomizer","")," ",""),"'","")," ",""),"-","")</f>
        <v/>
      </c>
      <c r="BH121" t="str">
        <f t="shared" ref="BH121" ca="1" si="4351">SUBSTITUTE(SUBSTITUTE(SUBSTITUTE(SUBSTITUTE(SUBSTITUTE(LOWER(IF(LEFT(BH120,3)="Box","",TRIM(BH120))),"randomizer","")," ",""),"'","")," ",""),"-","")</f>
        <v/>
      </c>
      <c r="BI121" t="str">
        <f t="shared" ref="BI121" ca="1" si="4352">SUBSTITUTE(SUBSTITUTE(SUBSTITUTE(SUBSTITUTE(SUBSTITUTE(LOWER(IF(LEFT(BI120,3)="Box","",TRIM(BI120))),"randomizer","")," ",""),"'","")," ",""),"-","")</f>
        <v/>
      </c>
      <c r="BJ121" t="str">
        <f t="shared" ref="BJ121" ca="1" si="4353">SUBSTITUTE(SUBSTITUTE(SUBSTITUTE(SUBSTITUTE(SUBSTITUTE(LOWER(IF(LEFT(BJ120,3)="Box","",TRIM(BJ120))),"randomizer","")," ",""),"'","")," ",""),"-","")</f>
        <v/>
      </c>
      <c r="BK121" t="str">
        <f t="shared" ref="BK121" ca="1" si="4354">SUBSTITUTE(SUBSTITUTE(SUBSTITUTE(SUBSTITUTE(SUBSTITUTE(LOWER(IF(LEFT(BK120,3)="Box","",TRIM(BK120))),"randomizer","")," ",""),"'","")," ",""),"-","")</f>
        <v/>
      </c>
      <c r="BL121" t="str">
        <f t="shared" ref="BL121" ca="1" si="4355">SUBSTITUTE(SUBSTITUTE(SUBSTITUTE(SUBSTITUTE(SUBSTITUTE(LOWER(IF(LEFT(BL120,3)="Box","",TRIM(BL120))),"randomizer","")," ",""),"'","")," ",""),"-","")</f>
        <v/>
      </c>
      <c r="BM121" t="str">
        <f t="shared" ref="BM121" ca="1" si="4356">SUBSTITUTE(SUBSTITUTE(SUBSTITUTE(SUBSTITUTE(SUBSTITUTE(LOWER(IF(LEFT(BM120,3)="Box","",TRIM(BM120))),"randomizer","")," ",""),"'","")," ",""),"-","")</f>
        <v/>
      </c>
      <c r="BN121" t="str">
        <f t="shared" ref="BN121" ca="1" si="4357">SUBSTITUTE(SUBSTITUTE(SUBSTITUTE(SUBSTITUTE(SUBSTITUTE(LOWER(IF(LEFT(BN120,3)="Box","",TRIM(BN120))),"randomizer","")," ",""),"'","")," ",""),"-","")</f>
        <v/>
      </c>
      <c r="BO121" t="str">
        <f t="shared" ref="BO121" ca="1" si="4358">SUBSTITUTE(SUBSTITUTE(SUBSTITUTE(SUBSTITUTE(SUBSTITUTE(LOWER(IF(LEFT(BO120,3)="Box","",TRIM(BO120))),"randomizer","")," ",""),"'","")," ",""),"-","")</f>
        <v/>
      </c>
      <c r="BP121" t="str">
        <f t="shared" ref="BP121" ca="1" si="4359">SUBSTITUTE(SUBSTITUTE(SUBSTITUTE(SUBSTITUTE(SUBSTITUTE(LOWER(IF(LEFT(BP120,3)="Box","",TRIM(BP120))),"randomizer","")," ",""),"'","")," ",""),"-","")</f>
        <v/>
      </c>
      <c r="BQ121" t="str">
        <f t="shared" ref="BQ121" ca="1" si="4360">SUBSTITUTE(SUBSTITUTE(SUBSTITUTE(SUBSTITUTE(SUBSTITUTE(LOWER(IF(LEFT(BQ120,3)="Box","",TRIM(BQ120))),"randomizer","")," ",""),"'","")," ",""),"-","")</f>
        <v/>
      </c>
      <c r="BR121" t="str">
        <f t="shared" ref="BR121" ca="1" si="4361">SUBSTITUTE(SUBSTITUTE(SUBSTITUTE(SUBSTITUTE(SUBSTITUTE(LOWER(IF(LEFT(BR120,3)="Box","",TRIM(BR120))),"randomizer","")," ",""),"'","")," ",""),"-","")</f>
        <v/>
      </c>
      <c r="BS121" t="str">
        <f t="shared" ref="BS121" ca="1" si="4362">SUBSTITUTE(SUBSTITUTE(SUBSTITUTE(SUBSTITUTE(SUBSTITUTE(LOWER(IF(LEFT(BS120,3)="Box","",TRIM(BS120))),"randomizer","")," ",""),"'","")," ",""),"-","")</f>
        <v/>
      </c>
      <c r="BT121" t="str">
        <f t="shared" ref="BT121" ca="1" si="4363">SUBSTITUTE(SUBSTITUTE(SUBSTITUTE(SUBSTITUTE(SUBSTITUTE(LOWER(IF(LEFT(BT120,3)="Box","",TRIM(BT120))),"randomizer","")," ",""),"'","")," ",""),"-","")</f>
        <v/>
      </c>
      <c r="BU121" t="str">
        <f t="shared" ref="BU121" ca="1" si="4364">SUBSTITUTE(SUBSTITUTE(SUBSTITUTE(SUBSTITUTE(SUBSTITUTE(LOWER(IF(LEFT(BU120,3)="Box","",TRIM(BU120))),"randomizer","")," ",""),"'","")," ",""),"-","")</f>
        <v/>
      </c>
      <c r="BV121" t="str">
        <f t="shared" ref="BV121" ca="1" si="4365">SUBSTITUTE(SUBSTITUTE(SUBSTITUTE(SUBSTITUTE(SUBSTITUTE(LOWER(IF(LEFT(BV120,3)="Box","",TRIM(BV120))),"randomizer","")," ",""),"'","")," ",""),"-","")</f>
        <v/>
      </c>
      <c r="BW121" t="str">
        <f t="shared" ref="BW121" ca="1" si="4366">SUBSTITUTE(SUBSTITUTE(SUBSTITUTE(SUBSTITUTE(SUBSTITUTE(LOWER(IF(LEFT(BW120,3)="Box","",TRIM(BW120))),"randomizer","")," ",""),"'","")," ",""),"-","")</f>
        <v/>
      </c>
      <c r="BX121" t="str">
        <f t="shared" ref="BX121" ca="1" si="4367">SUBSTITUTE(SUBSTITUTE(SUBSTITUTE(SUBSTITUTE(SUBSTITUTE(LOWER(IF(LEFT(BX120,3)="Box","",TRIM(BX120))),"randomizer","")," ",""),"'","")," ",""),"-","")</f>
        <v/>
      </c>
      <c r="BY121" t="str">
        <f t="shared" ref="BY121" ca="1" si="4368">SUBSTITUTE(SUBSTITUTE(SUBSTITUTE(SUBSTITUTE(SUBSTITUTE(LOWER(IF(LEFT(BY120,3)="Box","",TRIM(BY120))),"randomizer","")," ",""),"'","")," ",""),"-","")</f>
        <v/>
      </c>
      <c r="BZ121" t="str">
        <f t="shared" ref="BZ121" ca="1" si="4369">SUBSTITUTE(SUBSTITUTE(SUBSTITUTE(SUBSTITUTE(SUBSTITUTE(LOWER(IF(LEFT(BZ120,3)="Box","",TRIM(BZ120))),"randomizer","")," ",""),"'","")," ",""),"-","")</f>
        <v/>
      </c>
    </row>
    <row r="122" spans="3:78" x14ac:dyDescent="0.25">
      <c r="C122">
        <f t="shared" si="2297"/>
        <v>1</v>
      </c>
      <c r="E122" t="str">
        <f ca="1">OFFSET($G$179,SUM(C$2:C122)-1,0)</f>
        <v>Raven Mimura</v>
      </c>
      <c r="F122" t="str">
        <f ca="1">IF(OFFSET($G$179,SUM($C$2:$C122)-1,COLUMNS($E122:F122)+1)=0,"",OFFSET($G$179,SUM($C$2:$C122)-1,COLUMNS($E122:F122)+1))</f>
        <v>Fortune Teller</v>
      </c>
      <c r="G122" t="str">
        <f ca="1">IF(OFFSET($G$179,SUM($C$2:$C122)-1,COLUMNS($E122:G122)+1)=0,"",OFFSET($G$179,SUM($C$2:$C122)-1,COLUMNS($E122:G122)+1))</f>
        <v/>
      </c>
      <c r="H122" t="str">
        <f ca="1">IF(OFFSET($G$179,SUM($C$2:$C122)-1,COLUMNS($E122:H122)+1)=0,"",OFFSET($G$179,SUM($C$2:$C122)-1,COLUMNS($E122:H122)+1))</f>
        <v/>
      </c>
      <c r="I122" t="str">
        <f ca="1">IF(OFFSET($G$179,SUM($C$2:$C122)-1,COLUMNS($E122:I122)+1)=0,"",OFFSET($G$179,SUM($C$2:$C122)-1,COLUMNS($E122:I122)+1))</f>
        <v/>
      </c>
      <c r="J122" t="str">
        <f ca="1">IF(OFFSET($G$179,SUM($C$2:$C122)-1,COLUMNS($E122:J122)+1)=0,"",OFFSET($G$179,SUM($C$2:$C122)-1,COLUMNS($E122:J122)+1))</f>
        <v/>
      </c>
      <c r="K122" t="str">
        <f ca="1">IF(OFFSET($G$179,SUM($C$2:$C122)-1,COLUMNS($E122:K122)+1)=0,"",OFFSET($G$179,SUM($C$2:$C122)-1,COLUMNS($E122:K122)+1))</f>
        <v/>
      </c>
      <c r="L122" t="str">
        <f ca="1">IF(OFFSET($G$179,SUM($C$2:$C122)-1,COLUMNS($E122:L122)+1)=0,"",OFFSET($G$179,SUM($C$2:$C122)-1,COLUMNS($E122:L122)+1))</f>
        <v/>
      </c>
      <c r="M122" t="str">
        <f ca="1">IF(OFFSET($G$179,SUM($C$2:$C122)-1,COLUMNS($E122:M122)+1)=0,"",OFFSET($G$179,SUM($C$2:$C122)-1,COLUMNS($E122:M122)+1))</f>
        <v/>
      </c>
      <c r="N122" t="str">
        <f ca="1">IF(OFFSET($G$179,SUM($C$2:$C122)-1,COLUMNS($E122:N122)+1)=0,"",OFFSET($G$179,SUM($C$2:$C122)-1,COLUMNS($E122:N122)+1))</f>
        <v/>
      </c>
      <c r="O122" t="str">
        <f ca="1">IF(OFFSET($G$179,SUM($C$2:$C122)-1,COLUMNS($E122:O122)+1)=0,"",OFFSET($G$179,SUM($C$2:$C122)-1,COLUMNS($E122:O122)+1))</f>
        <v/>
      </c>
      <c r="P122" t="str">
        <f ca="1">IF(OFFSET($G$179,SUM($C$2:$C122)-1,COLUMNS($E122:P122)+1)=0,"",OFFSET($G$179,SUM($C$2:$C122)-1,COLUMNS($E122:P122)+1))</f>
        <v/>
      </c>
      <c r="Q122" t="str">
        <f ca="1">IF(OFFSET($G$179,SUM($C$2:$C122)-1,COLUMNS($E122:Q122)+1)=0,"",OFFSET($G$179,SUM($C$2:$C122)-1,COLUMNS($E122:Q122)+1))</f>
        <v/>
      </c>
      <c r="R122" t="str">
        <f ca="1">IF(OFFSET($G$179,SUM($C$2:$C122)-1,COLUMNS($E122:R122)+1)=0,"",OFFSET($G$179,SUM($C$2:$C122)-1,COLUMNS($E122:R122)+1))</f>
        <v/>
      </c>
      <c r="S122" t="str">
        <f ca="1">IF(OFFSET($G$179,SUM($C$2:$C122)-1,COLUMNS($E122:S122)+1)=0,"",OFFSET($G$179,SUM($C$2:$C122)-1,COLUMNS($E122:S122)+1))</f>
        <v/>
      </c>
      <c r="T122" t="str">
        <f ca="1">IF(OFFSET($G$179,SUM($C$2:$C122)-1,COLUMNS($E122:T122)+1)=0,"",OFFSET($G$179,SUM($C$2:$C122)-1,COLUMNS($E122:T122)+1))</f>
        <v/>
      </c>
      <c r="U122" t="str">
        <f ca="1">IF(OFFSET($G$179,SUM($C$2:$C122)-1,COLUMNS($E122:U122)+1)=0,"",OFFSET($G$179,SUM($C$2:$C122)-1,COLUMNS($E122:U122)+1))</f>
        <v/>
      </c>
      <c r="V122" t="str">
        <f ca="1">IF(OFFSET($G$179,SUM($C$2:$C122)-1,COLUMNS($E122:V122)+1)=0,"",OFFSET($G$179,SUM($C$2:$C122)-1,COLUMNS($E122:V122)+1))</f>
        <v/>
      </c>
      <c r="W122" t="str">
        <f ca="1">IF(OFFSET($G$179,SUM($C$2:$C122)-1,COLUMNS($E122:W122)+1)=0,"",OFFSET($G$179,SUM($C$2:$C122)-1,COLUMNS($E122:W122)+1))</f>
        <v/>
      </c>
      <c r="X122" t="str">
        <f ca="1">IF(OFFSET($G$179,SUM($C$2:$C122)-1,COLUMNS($E122:X122)+1)=0,"",OFFSET($G$179,SUM($C$2:$C122)-1,COLUMNS($E122:X122)+1))</f>
        <v/>
      </c>
      <c r="Y122" t="str">
        <f ca="1">IF(OFFSET($G$179,SUM($C$2:$C122)-1,COLUMNS($E122:Y122)+1)=0,"",OFFSET($G$179,SUM($C$2:$C122)-1,COLUMNS($E122:Y122)+1))</f>
        <v/>
      </c>
      <c r="Z122" t="str">
        <f ca="1">IF(OFFSET($G$179,SUM($C$2:$C122)-1,COLUMNS($E122:Z122)+1)=0,"",OFFSET($G$179,SUM($C$2:$C122)-1,COLUMNS($E122:Z122)+1))</f>
        <v/>
      </c>
      <c r="AA122" t="str">
        <f ca="1">IF(OFFSET($G$179,SUM($C$2:$C122)-1,COLUMNS($E122:AA122)+1)=0,"",OFFSET($G$179,SUM($C$2:$C122)-1,COLUMNS($E122:AA122)+1))</f>
        <v/>
      </c>
      <c r="AB122" t="str">
        <f ca="1">IF(OFFSET($G$179,SUM($C$2:$C122)-1,COLUMNS($E122:AB122)+1)=0,"",OFFSET($G$179,SUM($C$2:$C122)-1,COLUMNS($E122:AB122)+1))</f>
        <v/>
      </c>
      <c r="AC122" t="str">
        <f ca="1">IF(OFFSET($G$179,SUM($C$2:$C122)-1,COLUMNS($E122:AC122)+1)=0,"",OFFSET($G$179,SUM($C$2:$C122)-1,COLUMNS($E122:AC122)+1))</f>
        <v/>
      </c>
      <c r="AD122" t="str">
        <f ca="1">IF(OFFSET($G$179,SUM($C$2:$C122)-1,COLUMNS($E122:AD122)+1)=0,"",OFFSET($G$179,SUM($C$2:$C122)-1,COLUMNS($E122:AD122)+1))</f>
        <v/>
      </c>
      <c r="AE122" t="str">
        <f ca="1">IF(OFFSET($G$179,SUM($C$2:$C122)-1,COLUMNS($E122:AE122)+1)=0,"",OFFSET($G$179,SUM($C$2:$C122)-1,COLUMNS($E122:AE122)+1))</f>
        <v/>
      </c>
      <c r="AF122" t="str">
        <f ca="1">IF(OFFSET($G$179,SUM($C$2:$C122)-1,COLUMNS($E122:AF122)+1)=0,"",OFFSET($G$179,SUM($C$2:$C122)-1,COLUMNS($E122:AF122)+1))</f>
        <v/>
      </c>
      <c r="AG122" t="str">
        <f ca="1">IF(OFFSET($G$179,SUM($C$2:$C122)-1,COLUMNS($E122:AG122)+1)=0,"",OFFSET($G$179,SUM($C$2:$C122)-1,COLUMNS($E122:AG122)+1))</f>
        <v/>
      </c>
      <c r="AH122" t="str">
        <f ca="1">IF(OFFSET($G$179,SUM($C$2:$C122)-1,COLUMNS($E122:AH122)+1)=0,"",OFFSET($G$179,SUM($C$2:$C122)-1,COLUMNS($E122:AH122)+1))</f>
        <v/>
      </c>
      <c r="AI122" t="str">
        <f ca="1">IF(OFFSET($G$179,SUM($C$2:$C122)-1,COLUMNS($E122:AI122)+1)=0,"",OFFSET($G$179,SUM($C$2:$C122)-1,COLUMNS($E122:AI122)+1))</f>
        <v/>
      </c>
      <c r="AJ122" t="str">
        <f ca="1">IF(OFFSET($G$179,SUM($C$2:$C122)-1,COLUMNS($E122:AJ122)+1)=0,"",OFFSET($G$179,SUM($C$2:$C122)-1,COLUMNS($E122:AJ122)+1))</f>
        <v/>
      </c>
      <c r="AK122" t="str">
        <f ca="1">IF(OFFSET($G$179,SUM($C$2:$C122)-1,COLUMNS($E122:AK122)+1)=0,"",OFFSET($G$179,SUM($C$2:$C122)-1,COLUMNS($E122:AK122)+1))</f>
        <v/>
      </c>
      <c r="AL122" t="str">
        <f ca="1">IF(OFFSET($G$179,SUM($C$2:$C122)-1,COLUMNS($E122:AL122)+1)=0,"",OFFSET($G$179,SUM($C$2:$C122)-1,COLUMNS($E122:AL122)+1))</f>
        <v/>
      </c>
      <c r="AM122" t="str">
        <f ca="1">IF(OFFSET($G$179,SUM($C$2:$C122)-1,COLUMNS($E122:AM122)+1)=0,"",OFFSET($G$179,SUM($C$2:$C122)-1,COLUMNS($E122:AM122)+1))</f>
        <v/>
      </c>
      <c r="AN122" t="str">
        <f ca="1">IF(OFFSET($G$179,SUM($C$2:$C122)-1,COLUMNS($E122:AN122)+1)=0,"",OFFSET($G$179,SUM($C$2:$C122)-1,COLUMNS($E122:AN122)+1))</f>
        <v/>
      </c>
      <c r="AO122" t="str">
        <f ca="1">IF(OFFSET($G$179,SUM($C$2:$C122)-1,COLUMNS($E122:AO122)+1)=0,"",OFFSET($G$179,SUM($C$2:$C122)-1,COLUMNS($E122:AO122)+1))</f>
        <v/>
      </c>
      <c r="AP122" t="str">
        <f ca="1">IF(OFFSET($G$179,SUM($C$2:$C122)-1,COLUMNS($E122:AP122)+1)=0,"",OFFSET($G$179,SUM($C$2:$C122)-1,COLUMNS($E122:AP122)+1))</f>
        <v/>
      </c>
      <c r="AQ122" t="str">
        <f ca="1">IF(OFFSET($G$179,SUM($C$2:$C122)-1,COLUMNS($E122:AQ122)+1)=0,"",OFFSET($G$179,SUM($C$2:$C122)-1,COLUMNS($E122:AQ122)+1))</f>
        <v/>
      </c>
      <c r="AR122" t="str">
        <f ca="1">IF(OFFSET($G$179,SUM($C$2:$C122)-1,COLUMNS($E122:AR122)+1)=0,"",OFFSET($G$179,SUM($C$2:$C122)-1,COLUMNS($E122:AR122)+1))</f>
        <v/>
      </c>
      <c r="AS122" t="str">
        <f ca="1">IF(OFFSET($G$179,SUM($C$2:$C122)-1,COLUMNS($E122:AS122)+1)=0,"",OFFSET($G$179,SUM($C$2:$C122)-1,COLUMNS($E122:AS122)+1))</f>
        <v/>
      </c>
      <c r="AT122" t="str">
        <f ca="1">IF(OFFSET($G$179,SUM($C$2:$C122)-1,COLUMNS($E122:AT122)+1)=0,"",OFFSET($G$179,SUM($C$2:$C122)-1,COLUMNS($E122:AT122)+1))</f>
        <v/>
      </c>
      <c r="AU122" t="str">
        <f ca="1">IF(OFFSET($G$179,SUM($C$2:$C122)-1,COLUMNS($E122:AU122)+1)=0,"",OFFSET($G$179,SUM($C$2:$C122)-1,COLUMNS($E122:AU122)+1))</f>
        <v/>
      </c>
      <c r="AV122" t="str">
        <f ca="1">IF(OFFSET($G$179,SUM($C$2:$C122)-1,COLUMNS($E122:AV122)+1)=0,"",OFFSET($G$179,SUM($C$2:$C122)-1,COLUMNS($E122:AV122)+1))</f>
        <v/>
      </c>
      <c r="AW122" t="str">
        <f ca="1">IF(OFFSET($G$179,SUM($C$2:$C122)-1,COLUMNS($E122:AW122)+1)=0,"",OFFSET($G$179,SUM($C$2:$C122)-1,COLUMNS($E122:AW122)+1))</f>
        <v/>
      </c>
      <c r="AX122" t="str">
        <f ca="1">IF(OFFSET($G$179,SUM($C$2:$C122)-1,COLUMNS($E122:AX122)+1)=0,"",OFFSET($G$179,SUM($C$2:$C122)-1,COLUMNS($E122:AX122)+1))</f>
        <v/>
      </c>
      <c r="AY122" t="str">
        <f ca="1">IF(OFFSET($G$179,SUM($C$2:$C122)-1,COLUMNS($E122:AY122)+1)=0,"",OFFSET($G$179,SUM($C$2:$C122)-1,COLUMNS($E122:AY122)+1))</f>
        <v/>
      </c>
      <c r="AZ122" t="str">
        <f ca="1">IF(OFFSET($G$179,SUM($C$2:$C122)-1,COLUMNS($E122:AZ122)+1)=0,"",OFFSET($G$179,SUM($C$2:$C122)-1,COLUMNS($E122:AZ122)+1))</f>
        <v/>
      </c>
      <c r="BA122" t="str">
        <f ca="1">IF(OFFSET($G$179,SUM($C$2:$C122)-1,COLUMNS($E122:BA122)+1)=0,"",OFFSET($G$179,SUM($C$2:$C122)-1,COLUMNS($E122:BA122)+1))</f>
        <v/>
      </c>
      <c r="BB122" t="str">
        <f ca="1">IF(OFFSET($G$179,SUM($C$2:$C122)-1,COLUMNS($E122:BB122)+1)=0,"",OFFSET($G$179,SUM($C$2:$C122)-1,COLUMNS($E122:BB122)+1))</f>
        <v/>
      </c>
      <c r="BC122" t="str">
        <f ca="1">IF(OFFSET($G$179,SUM($C$2:$C122)-1,COLUMNS($E122:BC122)+1)=0,"",OFFSET($G$179,SUM($C$2:$C122)-1,COLUMNS($E122:BC122)+1))</f>
        <v/>
      </c>
      <c r="BD122" t="str">
        <f ca="1">IF(OFFSET($G$179,SUM($C$2:$C122)-1,COLUMNS($E122:BD122)+1)=0,"",OFFSET($G$179,SUM($C$2:$C122)-1,COLUMNS($E122:BD122)+1))</f>
        <v/>
      </c>
      <c r="BE122" t="str">
        <f ca="1">IF(OFFSET($G$179,SUM($C$2:$C122)-1,COLUMNS($E122:BE122)+1)=0,"",OFFSET($G$179,SUM($C$2:$C122)-1,COLUMNS($E122:BE122)+1))</f>
        <v/>
      </c>
      <c r="BF122" t="str">
        <f ca="1">IF(OFFSET($G$179,SUM($C$2:$C122)-1,COLUMNS($E122:BF122)+1)=0,"",OFFSET($G$179,SUM($C$2:$C122)-1,COLUMNS($E122:BF122)+1))</f>
        <v/>
      </c>
      <c r="BG122" t="str">
        <f ca="1">IF(OFFSET($G$179,SUM($C$2:$C122)-1,COLUMNS($E122:BG122)+1)=0,"",OFFSET($G$179,SUM($C$2:$C122)-1,COLUMNS($E122:BG122)+1))</f>
        <v/>
      </c>
      <c r="BH122" t="str">
        <f ca="1">IF(OFFSET($G$179,SUM($C$2:$C122)-1,COLUMNS($E122:BH122)+1)=0,"",OFFSET($G$179,SUM($C$2:$C122)-1,COLUMNS($E122:BH122)+1))</f>
        <v/>
      </c>
      <c r="BI122" t="str">
        <f ca="1">IF(OFFSET($G$179,SUM($C$2:$C122)-1,COLUMNS($E122:BI122)+1)=0,"",OFFSET($G$179,SUM($C$2:$C122)-1,COLUMNS($E122:BI122)+1))</f>
        <v/>
      </c>
      <c r="BJ122" t="str">
        <f ca="1">IF(OFFSET($G$179,SUM($C$2:$C122)-1,COLUMNS($E122:BJ122)+1)=0,"",OFFSET($G$179,SUM($C$2:$C122)-1,COLUMNS($E122:BJ122)+1))</f>
        <v/>
      </c>
      <c r="BK122" t="str">
        <f ca="1">IF(OFFSET($G$179,SUM($C$2:$C122)-1,COLUMNS($E122:BK122)+1)=0,"",OFFSET($G$179,SUM($C$2:$C122)-1,COLUMNS($E122:BK122)+1))</f>
        <v/>
      </c>
      <c r="BL122" t="str">
        <f ca="1">IF(OFFSET($G$179,SUM($C$2:$C122)-1,COLUMNS($E122:BL122)+1)=0,"",OFFSET($G$179,SUM($C$2:$C122)-1,COLUMNS($E122:BL122)+1))</f>
        <v/>
      </c>
      <c r="BM122" t="str">
        <f ca="1">IF(OFFSET($G$179,SUM($C$2:$C122)-1,COLUMNS($E122:BM122)+1)=0,"",OFFSET($G$179,SUM($C$2:$C122)-1,COLUMNS($E122:BM122)+1))</f>
        <v/>
      </c>
      <c r="BN122" t="str">
        <f ca="1">IF(OFFSET($G$179,SUM($C$2:$C122)-1,COLUMNS($E122:BN122)+1)=0,"",OFFSET($G$179,SUM($C$2:$C122)-1,COLUMNS($E122:BN122)+1))</f>
        <v/>
      </c>
      <c r="BO122" t="str">
        <f ca="1">IF(OFFSET($G$179,SUM($C$2:$C122)-1,COLUMNS($E122:BO122)+1)=0,"",OFFSET($G$179,SUM($C$2:$C122)-1,COLUMNS($E122:BO122)+1))</f>
        <v/>
      </c>
      <c r="BP122" t="str">
        <f ca="1">IF(OFFSET($G$179,SUM($C$2:$C122)-1,COLUMNS($E122:BP122)+1)=0,"",OFFSET($G$179,SUM($C$2:$C122)-1,COLUMNS($E122:BP122)+1))</f>
        <v/>
      </c>
      <c r="BQ122" t="str">
        <f ca="1">IF(OFFSET($G$179,SUM($C$2:$C122)-1,COLUMNS($E122:BQ122)+1)=0,"",OFFSET($G$179,SUM($C$2:$C122)-1,COLUMNS($E122:BQ122)+1))</f>
        <v/>
      </c>
      <c r="BR122" t="str">
        <f ca="1">IF(OFFSET($G$179,SUM($C$2:$C122)-1,COLUMNS($E122:BR122)+1)=0,"",OFFSET($G$179,SUM($C$2:$C122)-1,COLUMNS($E122:BR122)+1))</f>
        <v/>
      </c>
      <c r="BS122" t="str">
        <f ca="1">IF(OFFSET($G$179,SUM($C$2:$C122)-1,COLUMNS($E122:BS122)+1)=0,"",OFFSET($G$179,SUM($C$2:$C122)-1,COLUMNS($E122:BS122)+1))</f>
        <v/>
      </c>
      <c r="BT122" t="str">
        <f ca="1">IF(OFFSET($G$179,SUM($C$2:$C122)-1,COLUMNS($E122:BT122)+1)=0,"",OFFSET($G$179,SUM($C$2:$C122)-1,COLUMNS($E122:BT122)+1))</f>
        <v/>
      </c>
      <c r="BU122" t="str">
        <f ca="1">IF(OFFSET($G$179,SUM($C$2:$C122)-1,COLUMNS($E122:BU122)+1)=0,"",OFFSET($G$179,SUM($C$2:$C122)-1,COLUMNS($E122:BU122)+1))</f>
        <v/>
      </c>
      <c r="BV122" t="str">
        <f ca="1">IF(OFFSET($G$179,SUM($C$2:$C122)-1,COLUMNS($E122:BV122)+1)=0,"",OFFSET($G$179,SUM($C$2:$C122)-1,COLUMNS($E122:BV122)+1))</f>
        <v/>
      </c>
      <c r="BW122" t="str">
        <f ca="1">IF(OFFSET($G$179,SUM($C$2:$C122)-1,COLUMNS($E122:BW122)+1)=0,"",OFFSET($G$179,SUM($C$2:$C122)-1,COLUMNS($E122:BW122)+1))</f>
        <v/>
      </c>
      <c r="BX122" t="str">
        <f ca="1">IF(OFFSET($G$179,SUM($C$2:$C122)-1,COLUMNS($E122:BX122)+1)=0,"",OFFSET($G$179,SUM($C$2:$C122)-1,COLUMNS($E122:BX122)+1))</f>
        <v/>
      </c>
      <c r="BY122" t="str">
        <f ca="1">IF(OFFSET($G$179,SUM($C$2:$C122)-1,COLUMNS($E122:BY122)+1)=0,"",OFFSET($G$179,SUM($C$2:$C122)-1,COLUMNS($E122:BY122)+1))</f>
        <v/>
      </c>
      <c r="BZ122" t="str">
        <f ca="1">IF(OFFSET($G$179,SUM($C$2:$C122)-1,COLUMNS($E122:BZ122)+1)=0,"",OFFSET($G$179,SUM($C$2:$C122)-1,COLUMNS($E122:BZ122)+1))</f>
        <v/>
      </c>
    </row>
    <row r="123" spans="3:78" x14ac:dyDescent="0.25">
      <c r="C123">
        <f t="shared" si="2297"/>
        <v>0</v>
      </c>
      <c r="E123" t="str">
        <f t="shared" ref="E123" ca="1" si="4370">E122</f>
        <v>Raven Mimura</v>
      </c>
      <c r="F123" t="str">
        <f t="shared" ref="F123" ca="1" si="4371">SUBSTITUTE(SUBSTITUTE(SUBSTITUTE(SUBSTITUTE(SUBSTITUTE(LOWER(IF(LEFT(F122,3)="Box","",TRIM(F122))),"randomizer","")," ",""),"'","")," ",""),"-","")</f>
        <v>fortuneteller</v>
      </c>
      <c r="G123" t="str">
        <f t="shared" ref="G123" ca="1" si="4372">SUBSTITUTE(SUBSTITUTE(SUBSTITUTE(SUBSTITUTE(SUBSTITUTE(LOWER(IF(LEFT(G122,3)="Box","",TRIM(G122))),"randomizer","")," ",""),"'","")," ",""),"-","")</f>
        <v/>
      </c>
      <c r="H123" t="str">
        <f t="shared" ref="H123" ca="1" si="4373">SUBSTITUTE(SUBSTITUTE(SUBSTITUTE(SUBSTITUTE(SUBSTITUTE(LOWER(IF(LEFT(H122,3)="Box","",TRIM(H122))),"randomizer","")," ",""),"'","")," ",""),"-","")</f>
        <v/>
      </c>
      <c r="I123" t="str">
        <f t="shared" ref="I123" ca="1" si="4374">SUBSTITUTE(SUBSTITUTE(SUBSTITUTE(SUBSTITUTE(SUBSTITUTE(LOWER(IF(LEFT(I122,3)="Box","",TRIM(I122))),"randomizer","")," ",""),"'","")," ",""),"-","")</f>
        <v/>
      </c>
      <c r="J123" t="str">
        <f t="shared" ref="J123" ca="1" si="4375">SUBSTITUTE(SUBSTITUTE(SUBSTITUTE(SUBSTITUTE(SUBSTITUTE(LOWER(IF(LEFT(J122,3)="Box","",TRIM(J122))),"randomizer","")," ",""),"'","")," ",""),"-","")</f>
        <v/>
      </c>
      <c r="K123" t="str">
        <f t="shared" ref="K123" ca="1" si="4376">SUBSTITUTE(SUBSTITUTE(SUBSTITUTE(SUBSTITUTE(SUBSTITUTE(LOWER(IF(LEFT(K122,3)="Box","",TRIM(K122))),"randomizer","")," ",""),"'","")," ",""),"-","")</f>
        <v/>
      </c>
      <c r="L123" t="str">
        <f t="shared" ref="L123" ca="1" si="4377">SUBSTITUTE(SUBSTITUTE(SUBSTITUTE(SUBSTITUTE(SUBSTITUTE(LOWER(IF(LEFT(L122,3)="Box","",TRIM(L122))),"randomizer","")," ",""),"'","")," ",""),"-","")</f>
        <v/>
      </c>
      <c r="M123" t="str">
        <f t="shared" ref="M123" ca="1" si="4378">SUBSTITUTE(SUBSTITUTE(SUBSTITUTE(SUBSTITUTE(SUBSTITUTE(LOWER(IF(LEFT(M122,3)="Box","",TRIM(M122))),"randomizer","")," ",""),"'","")," ",""),"-","")</f>
        <v/>
      </c>
      <c r="N123" t="str">
        <f t="shared" ref="N123" ca="1" si="4379">SUBSTITUTE(SUBSTITUTE(SUBSTITUTE(SUBSTITUTE(SUBSTITUTE(LOWER(IF(LEFT(N122,3)="Box","",TRIM(N122))),"randomizer","")," ",""),"'","")," ",""),"-","")</f>
        <v/>
      </c>
      <c r="O123" t="str">
        <f t="shared" ref="O123" ca="1" si="4380">SUBSTITUTE(SUBSTITUTE(SUBSTITUTE(SUBSTITUTE(SUBSTITUTE(LOWER(IF(LEFT(O122,3)="Box","",TRIM(O122))),"randomizer","")," ",""),"'","")," ",""),"-","")</f>
        <v/>
      </c>
      <c r="P123" t="str">
        <f t="shared" ref="P123" ca="1" si="4381">SUBSTITUTE(SUBSTITUTE(SUBSTITUTE(SUBSTITUTE(SUBSTITUTE(LOWER(IF(LEFT(P122,3)="Box","",TRIM(P122))),"randomizer","")," ",""),"'","")," ",""),"-","")</f>
        <v/>
      </c>
      <c r="Q123" t="str">
        <f t="shared" ref="Q123" ca="1" si="4382">SUBSTITUTE(SUBSTITUTE(SUBSTITUTE(SUBSTITUTE(SUBSTITUTE(LOWER(IF(LEFT(Q122,3)="Box","",TRIM(Q122))),"randomizer","")," ",""),"'","")," ",""),"-","")</f>
        <v/>
      </c>
      <c r="R123" t="str">
        <f t="shared" ref="R123" ca="1" si="4383">SUBSTITUTE(SUBSTITUTE(SUBSTITUTE(SUBSTITUTE(SUBSTITUTE(LOWER(IF(LEFT(R122,3)="Box","",TRIM(R122))),"randomizer","")," ",""),"'","")," ",""),"-","")</f>
        <v/>
      </c>
      <c r="S123" t="str">
        <f t="shared" ref="S123" ca="1" si="4384">SUBSTITUTE(SUBSTITUTE(SUBSTITUTE(SUBSTITUTE(SUBSTITUTE(LOWER(IF(LEFT(S122,3)="Box","",TRIM(S122))),"randomizer","")," ",""),"'","")," ",""),"-","")</f>
        <v/>
      </c>
      <c r="T123" t="str">
        <f t="shared" ref="T123" ca="1" si="4385">SUBSTITUTE(SUBSTITUTE(SUBSTITUTE(SUBSTITUTE(SUBSTITUTE(LOWER(IF(LEFT(T122,3)="Box","",TRIM(T122))),"randomizer","")," ",""),"'","")," ",""),"-","")</f>
        <v/>
      </c>
      <c r="U123" t="str">
        <f t="shared" ref="U123" ca="1" si="4386">SUBSTITUTE(SUBSTITUTE(SUBSTITUTE(SUBSTITUTE(SUBSTITUTE(LOWER(IF(LEFT(U122,3)="Box","",TRIM(U122))),"randomizer","")," ",""),"'","")," ",""),"-","")</f>
        <v/>
      </c>
      <c r="V123" t="str">
        <f t="shared" ref="V123" ca="1" si="4387">SUBSTITUTE(SUBSTITUTE(SUBSTITUTE(SUBSTITUTE(SUBSTITUTE(LOWER(IF(LEFT(V122,3)="Box","",TRIM(V122))),"randomizer","")," ",""),"'","")," ",""),"-","")</f>
        <v/>
      </c>
      <c r="W123" t="str">
        <f t="shared" ref="W123" ca="1" si="4388">SUBSTITUTE(SUBSTITUTE(SUBSTITUTE(SUBSTITUTE(SUBSTITUTE(LOWER(IF(LEFT(W122,3)="Box","",TRIM(W122))),"randomizer","")," ",""),"'","")," ",""),"-","")</f>
        <v/>
      </c>
      <c r="X123" t="str">
        <f t="shared" ref="X123" ca="1" si="4389">SUBSTITUTE(SUBSTITUTE(SUBSTITUTE(SUBSTITUTE(SUBSTITUTE(LOWER(IF(LEFT(X122,3)="Box","",TRIM(X122))),"randomizer","")," ",""),"'","")," ",""),"-","")</f>
        <v/>
      </c>
      <c r="Y123" t="str">
        <f t="shared" ref="Y123" ca="1" si="4390">SUBSTITUTE(SUBSTITUTE(SUBSTITUTE(SUBSTITUTE(SUBSTITUTE(LOWER(IF(LEFT(Y122,3)="Box","",TRIM(Y122))),"randomizer","")," ",""),"'","")," ",""),"-","")</f>
        <v/>
      </c>
      <c r="Z123" t="str">
        <f t="shared" ref="Z123" ca="1" si="4391">SUBSTITUTE(SUBSTITUTE(SUBSTITUTE(SUBSTITUTE(SUBSTITUTE(LOWER(IF(LEFT(Z122,3)="Box","",TRIM(Z122))),"randomizer","")," ",""),"'","")," ",""),"-","")</f>
        <v/>
      </c>
      <c r="AA123" t="str">
        <f t="shared" ref="AA123" ca="1" si="4392">SUBSTITUTE(SUBSTITUTE(SUBSTITUTE(SUBSTITUTE(SUBSTITUTE(LOWER(IF(LEFT(AA122,3)="Box","",TRIM(AA122))),"randomizer","")," ",""),"'","")," ",""),"-","")</f>
        <v/>
      </c>
      <c r="AB123" t="str">
        <f t="shared" ref="AB123" ca="1" si="4393">SUBSTITUTE(SUBSTITUTE(SUBSTITUTE(SUBSTITUTE(SUBSTITUTE(LOWER(IF(LEFT(AB122,3)="Box","",TRIM(AB122))),"randomizer","")," ",""),"'","")," ",""),"-","")</f>
        <v/>
      </c>
      <c r="AC123" t="str">
        <f t="shared" ref="AC123" ca="1" si="4394">SUBSTITUTE(SUBSTITUTE(SUBSTITUTE(SUBSTITUTE(SUBSTITUTE(LOWER(IF(LEFT(AC122,3)="Box","",TRIM(AC122))),"randomizer","")," ",""),"'","")," ",""),"-","")</f>
        <v/>
      </c>
      <c r="AD123" t="str">
        <f t="shared" ref="AD123" ca="1" si="4395">SUBSTITUTE(SUBSTITUTE(SUBSTITUTE(SUBSTITUTE(SUBSTITUTE(LOWER(IF(LEFT(AD122,3)="Box","",TRIM(AD122))),"randomizer","")," ",""),"'","")," ",""),"-","")</f>
        <v/>
      </c>
      <c r="AE123" t="str">
        <f t="shared" ref="AE123" ca="1" si="4396">SUBSTITUTE(SUBSTITUTE(SUBSTITUTE(SUBSTITUTE(SUBSTITUTE(LOWER(IF(LEFT(AE122,3)="Box","",TRIM(AE122))),"randomizer","")," ",""),"'","")," ",""),"-","")</f>
        <v/>
      </c>
      <c r="AF123" t="str">
        <f t="shared" ref="AF123" ca="1" si="4397">SUBSTITUTE(SUBSTITUTE(SUBSTITUTE(SUBSTITUTE(SUBSTITUTE(LOWER(IF(LEFT(AF122,3)="Box","",TRIM(AF122))),"randomizer","")," ",""),"'","")," ",""),"-","")</f>
        <v/>
      </c>
      <c r="AG123" t="str">
        <f t="shared" ref="AG123" ca="1" si="4398">SUBSTITUTE(SUBSTITUTE(SUBSTITUTE(SUBSTITUTE(SUBSTITUTE(LOWER(IF(LEFT(AG122,3)="Box","",TRIM(AG122))),"randomizer","")," ",""),"'","")," ",""),"-","")</f>
        <v/>
      </c>
      <c r="AH123" t="str">
        <f t="shared" ref="AH123" ca="1" si="4399">SUBSTITUTE(SUBSTITUTE(SUBSTITUTE(SUBSTITUTE(SUBSTITUTE(LOWER(IF(LEFT(AH122,3)="Box","",TRIM(AH122))),"randomizer","")," ",""),"'","")," ",""),"-","")</f>
        <v/>
      </c>
      <c r="AI123" t="str">
        <f t="shared" ref="AI123" ca="1" si="4400">SUBSTITUTE(SUBSTITUTE(SUBSTITUTE(SUBSTITUTE(SUBSTITUTE(LOWER(IF(LEFT(AI122,3)="Box","",TRIM(AI122))),"randomizer","")," ",""),"'","")," ",""),"-","")</f>
        <v/>
      </c>
      <c r="AJ123" t="str">
        <f t="shared" ref="AJ123" ca="1" si="4401">SUBSTITUTE(SUBSTITUTE(SUBSTITUTE(SUBSTITUTE(SUBSTITUTE(LOWER(IF(LEFT(AJ122,3)="Box","",TRIM(AJ122))),"randomizer","")," ",""),"'","")," ",""),"-","")</f>
        <v/>
      </c>
      <c r="AK123" t="str">
        <f t="shared" ref="AK123" ca="1" si="4402">SUBSTITUTE(SUBSTITUTE(SUBSTITUTE(SUBSTITUTE(SUBSTITUTE(LOWER(IF(LEFT(AK122,3)="Box","",TRIM(AK122))),"randomizer","")," ",""),"'","")," ",""),"-","")</f>
        <v/>
      </c>
      <c r="AL123" t="str">
        <f t="shared" ref="AL123" ca="1" si="4403">SUBSTITUTE(SUBSTITUTE(SUBSTITUTE(SUBSTITUTE(SUBSTITUTE(LOWER(IF(LEFT(AL122,3)="Box","",TRIM(AL122))),"randomizer","")," ",""),"'","")," ",""),"-","")</f>
        <v/>
      </c>
      <c r="AM123" t="str">
        <f t="shared" ref="AM123" ca="1" si="4404">SUBSTITUTE(SUBSTITUTE(SUBSTITUTE(SUBSTITUTE(SUBSTITUTE(LOWER(IF(LEFT(AM122,3)="Box","",TRIM(AM122))),"randomizer","")," ",""),"'","")," ",""),"-","")</f>
        <v/>
      </c>
      <c r="AN123" t="str">
        <f t="shared" ref="AN123" ca="1" si="4405">SUBSTITUTE(SUBSTITUTE(SUBSTITUTE(SUBSTITUTE(SUBSTITUTE(LOWER(IF(LEFT(AN122,3)="Box","",TRIM(AN122))),"randomizer","")," ",""),"'","")," ",""),"-","")</f>
        <v/>
      </c>
      <c r="AO123" t="str">
        <f t="shared" ref="AO123" ca="1" si="4406">SUBSTITUTE(SUBSTITUTE(SUBSTITUTE(SUBSTITUTE(SUBSTITUTE(LOWER(IF(LEFT(AO122,3)="Box","",TRIM(AO122))),"randomizer","")," ",""),"'","")," ",""),"-","")</f>
        <v/>
      </c>
      <c r="AP123" t="str">
        <f t="shared" ref="AP123" ca="1" si="4407">SUBSTITUTE(SUBSTITUTE(SUBSTITUTE(SUBSTITUTE(SUBSTITUTE(LOWER(IF(LEFT(AP122,3)="Box","",TRIM(AP122))),"randomizer","")," ",""),"'","")," ",""),"-","")</f>
        <v/>
      </c>
      <c r="AQ123" t="str">
        <f t="shared" ref="AQ123" ca="1" si="4408">SUBSTITUTE(SUBSTITUTE(SUBSTITUTE(SUBSTITUTE(SUBSTITUTE(LOWER(IF(LEFT(AQ122,3)="Box","",TRIM(AQ122))),"randomizer","")," ",""),"'","")," ",""),"-","")</f>
        <v/>
      </c>
      <c r="AR123" t="str">
        <f t="shared" ref="AR123" ca="1" si="4409">SUBSTITUTE(SUBSTITUTE(SUBSTITUTE(SUBSTITUTE(SUBSTITUTE(LOWER(IF(LEFT(AR122,3)="Box","",TRIM(AR122))),"randomizer","")," ",""),"'","")," ",""),"-","")</f>
        <v/>
      </c>
      <c r="AS123" t="str">
        <f t="shared" ref="AS123" ca="1" si="4410">SUBSTITUTE(SUBSTITUTE(SUBSTITUTE(SUBSTITUTE(SUBSTITUTE(LOWER(IF(LEFT(AS122,3)="Box","",TRIM(AS122))),"randomizer","")," ",""),"'","")," ",""),"-","")</f>
        <v/>
      </c>
      <c r="AT123" t="str">
        <f t="shared" ref="AT123" ca="1" si="4411">SUBSTITUTE(SUBSTITUTE(SUBSTITUTE(SUBSTITUTE(SUBSTITUTE(LOWER(IF(LEFT(AT122,3)="Box","",TRIM(AT122))),"randomizer","")," ",""),"'","")," ",""),"-","")</f>
        <v/>
      </c>
      <c r="AU123" t="str">
        <f t="shared" ref="AU123" ca="1" si="4412">SUBSTITUTE(SUBSTITUTE(SUBSTITUTE(SUBSTITUTE(SUBSTITUTE(LOWER(IF(LEFT(AU122,3)="Box","",TRIM(AU122))),"randomizer","")," ",""),"'","")," ",""),"-","")</f>
        <v/>
      </c>
      <c r="AV123" t="str">
        <f t="shared" ref="AV123" ca="1" si="4413">SUBSTITUTE(SUBSTITUTE(SUBSTITUTE(SUBSTITUTE(SUBSTITUTE(LOWER(IF(LEFT(AV122,3)="Box","",TRIM(AV122))),"randomizer","")," ",""),"'","")," ",""),"-","")</f>
        <v/>
      </c>
      <c r="AW123" t="str">
        <f t="shared" ref="AW123" ca="1" si="4414">SUBSTITUTE(SUBSTITUTE(SUBSTITUTE(SUBSTITUTE(SUBSTITUTE(LOWER(IF(LEFT(AW122,3)="Box","",TRIM(AW122))),"randomizer","")," ",""),"'","")," ",""),"-","")</f>
        <v/>
      </c>
      <c r="AX123" t="str">
        <f t="shared" ref="AX123" ca="1" si="4415">SUBSTITUTE(SUBSTITUTE(SUBSTITUTE(SUBSTITUTE(SUBSTITUTE(LOWER(IF(LEFT(AX122,3)="Box","",TRIM(AX122))),"randomizer","")," ",""),"'","")," ",""),"-","")</f>
        <v/>
      </c>
      <c r="AY123" t="str">
        <f t="shared" ref="AY123" ca="1" si="4416">SUBSTITUTE(SUBSTITUTE(SUBSTITUTE(SUBSTITUTE(SUBSTITUTE(LOWER(IF(LEFT(AY122,3)="Box","",TRIM(AY122))),"randomizer","")," ",""),"'","")," ",""),"-","")</f>
        <v/>
      </c>
      <c r="AZ123" t="str">
        <f t="shared" ref="AZ123" ca="1" si="4417">SUBSTITUTE(SUBSTITUTE(SUBSTITUTE(SUBSTITUTE(SUBSTITUTE(LOWER(IF(LEFT(AZ122,3)="Box","",TRIM(AZ122))),"randomizer","")," ",""),"'","")," ",""),"-","")</f>
        <v/>
      </c>
      <c r="BA123" t="str">
        <f t="shared" ref="BA123" ca="1" si="4418">SUBSTITUTE(SUBSTITUTE(SUBSTITUTE(SUBSTITUTE(SUBSTITUTE(LOWER(IF(LEFT(BA122,3)="Box","",TRIM(BA122))),"randomizer","")," ",""),"'","")," ",""),"-","")</f>
        <v/>
      </c>
      <c r="BB123" t="str">
        <f t="shared" ref="BB123" ca="1" si="4419">SUBSTITUTE(SUBSTITUTE(SUBSTITUTE(SUBSTITUTE(SUBSTITUTE(LOWER(IF(LEFT(BB122,3)="Box","",TRIM(BB122))),"randomizer","")," ",""),"'","")," ",""),"-","")</f>
        <v/>
      </c>
      <c r="BC123" t="str">
        <f t="shared" ref="BC123" ca="1" si="4420">SUBSTITUTE(SUBSTITUTE(SUBSTITUTE(SUBSTITUTE(SUBSTITUTE(LOWER(IF(LEFT(BC122,3)="Box","",TRIM(BC122))),"randomizer","")," ",""),"'","")," ",""),"-","")</f>
        <v/>
      </c>
      <c r="BD123" t="str">
        <f t="shared" ref="BD123" ca="1" si="4421">SUBSTITUTE(SUBSTITUTE(SUBSTITUTE(SUBSTITUTE(SUBSTITUTE(LOWER(IF(LEFT(BD122,3)="Box","",TRIM(BD122))),"randomizer","")," ",""),"'","")," ",""),"-","")</f>
        <v/>
      </c>
      <c r="BE123" t="str">
        <f t="shared" ref="BE123" ca="1" si="4422">SUBSTITUTE(SUBSTITUTE(SUBSTITUTE(SUBSTITUTE(SUBSTITUTE(LOWER(IF(LEFT(BE122,3)="Box","",TRIM(BE122))),"randomizer","")," ",""),"'","")," ",""),"-","")</f>
        <v/>
      </c>
      <c r="BF123" t="str">
        <f t="shared" ref="BF123" ca="1" si="4423">SUBSTITUTE(SUBSTITUTE(SUBSTITUTE(SUBSTITUTE(SUBSTITUTE(LOWER(IF(LEFT(BF122,3)="Box","",TRIM(BF122))),"randomizer","")," ",""),"'","")," ",""),"-","")</f>
        <v/>
      </c>
      <c r="BG123" t="str">
        <f t="shared" ref="BG123" ca="1" si="4424">SUBSTITUTE(SUBSTITUTE(SUBSTITUTE(SUBSTITUTE(SUBSTITUTE(LOWER(IF(LEFT(BG122,3)="Box","",TRIM(BG122))),"randomizer","")," ",""),"'","")," ",""),"-","")</f>
        <v/>
      </c>
      <c r="BH123" t="str">
        <f t="shared" ref="BH123" ca="1" si="4425">SUBSTITUTE(SUBSTITUTE(SUBSTITUTE(SUBSTITUTE(SUBSTITUTE(LOWER(IF(LEFT(BH122,3)="Box","",TRIM(BH122))),"randomizer","")," ",""),"'","")," ",""),"-","")</f>
        <v/>
      </c>
      <c r="BI123" t="str">
        <f t="shared" ref="BI123" ca="1" si="4426">SUBSTITUTE(SUBSTITUTE(SUBSTITUTE(SUBSTITUTE(SUBSTITUTE(LOWER(IF(LEFT(BI122,3)="Box","",TRIM(BI122))),"randomizer","")," ",""),"'","")," ",""),"-","")</f>
        <v/>
      </c>
      <c r="BJ123" t="str">
        <f t="shared" ref="BJ123" ca="1" si="4427">SUBSTITUTE(SUBSTITUTE(SUBSTITUTE(SUBSTITUTE(SUBSTITUTE(LOWER(IF(LEFT(BJ122,3)="Box","",TRIM(BJ122))),"randomizer","")," ",""),"'","")," ",""),"-","")</f>
        <v/>
      </c>
      <c r="BK123" t="str">
        <f t="shared" ref="BK123" ca="1" si="4428">SUBSTITUTE(SUBSTITUTE(SUBSTITUTE(SUBSTITUTE(SUBSTITUTE(LOWER(IF(LEFT(BK122,3)="Box","",TRIM(BK122))),"randomizer","")," ",""),"'","")," ",""),"-","")</f>
        <v/>
      </c>
      <c r="BL123" t="str">
        <f t="shared" ref="BL123" ca="1" si="4429">SUBSTITUTE(SUBSTITUTE(SUBSTITUTE(SUBSTITUTE(SUBSTITUTE(LOWER(IF(LEFT(BL122,3)="Box","",TRIM(BL122))),"randomizer","")," ",""),"'","")," ",""),"-","")</f>
        <v/>
      </c>
      <c r="BM123" t="str">
        <f t="shared" ref="BM123" ca="1" si="4430">SUBSTITUTE(SUBSTITUTE(SUBSTITUTE(SUBSTITUTE(SUBSTITUTE(LOWER(IF(LEFT(BM122,3)="Box","",TRIM(BM122))),"randomizer","")," ",""),"'","")," ",""),"-","")</f>
        <v/>
      </c>
      <c r="BN123" t="str">
        <f t="shared" ref="BN123" ca="1" si="4431">SUBSTITUTE(SUBSTITUTE(SUBSTITUTE(SUBSTITUTE(SUBSTITUTE(LOWER(IF(LEFT(BN122,3)="Box","",TRIM(BN122))),"randomizer","")," ",""),"'","")," ",""),"-","")</f>
        <v/>
      </c>
      <c r="BO123" t="str">
        <f t="shared" ref="BO123" ca="1" si="4432">SUBSTITUTE(SUBSTITUTE(SUBSTITUTE(SUBSTITUTE(SUBSTITUTE(LOWER(IF(LEFT(BO122,3)="Box","",TRIM(BO122))),"randomizer","")," ",""),"'","")," ",""),"-","")</f>
        <v/>
      </c>
      <c r="BP123" t="str">
        <f t="shared" ref="BP123" ca="1" si="4433">SUBSTITUTE(SUBSTITUTE(SUBSTITUTE(SUBSTITUTE(SUBSTITUTE(LOWER(IF(LEFT(BP122,3)="Box","",TRIM(BP122))),"randomizer","")," ",""),"'","")," ",""),"-","")</f>
        <v/>
      </c>
      <c r="BQ123" t="str">
        <f t="shared" ref="BQ123" ca="1" si="4434">SUBSTITUTE(SUBSTITUTE(SUBSTITUTE(SUBSTITUTE(SUBSTITUTE(LOWER(IF(LEFT(BQ122,3)="Box","",TRIM(BQ122))),"randomizer","")," ",""),"'","")," ",""),"-","")</f>
        <v/>
      </c>
      <c r="BR123" t="str">
        <f t="shared" ref="BR123" ca="1" si="4435">SUBSTITUTE(SUBSTITUTE(SUBSTITUTE(SUBSTITUTE(SUBSTITUTE(LOWER(IF(LEFT(BR122,3)="Box","",TRIM(BR122))),"randomizer","")," ",""),"'","")," ",""),"-","")</f>
        <v/>
      </c>
      <c r="BS123" t="str">
        <f t="shared" ref="BS123" ca="1" si="4436">SUBSTITUTE(SUBSTITUTE(SUBSTITUTE(SUBSTITUTE(SUBSTITUTE(LOWER(IF(LEFT(BS122,3)="Box","",TRIM(BS122))),"randomizer","")," ",""),"'","")," ",""),"-","")</f>
        <v/>
      </c>
      <c r="BT123" t="str">
        <f t="shared" ref="BT123" ca="1" si="4437">SUBSTITUTE(SUBSTITUTE(SUBSTITUTE(SUBSTITUTE(SUBSTITUTE(LOWER(IF(LEFT(BT122,3)="Box","",TRIM(BT122))),"randomizer","")," ",""),"'","")," ",""),"-","")</f>
        <v/>
      </c>
      <c r="BU123" t="str">
        <f t="shared" ref="BU123" ca="1" si="4438">SUBSTITUTE(SUBSTITUTE(SUBSTITUTE(SUBSTITUTE(SUBSTITUTE(LOWER(IF(LEFT(BU122,3)="Box","",TRIM(BU122))),"randomizer","")," ",""),"'","")," ",""),"-","")</f>
        <v/>
      </c>
      <c r="BV123" t="str">
        <f t="shared" ref="BV123" ca="1" si="4439">SUBSTITUTE(SUBSTITUTE(SUBSTITUTE(SUBSTITUTE(SUBSTITUTE(LOWER(IF(LEFT(BV122,3)="Box","",TRIM(BV122))),"randomizer","")," ",""),"'","")," ",""),"-","")</f>
        <v/>
      </c>
      <c r="BW123" t="str">
        <f t="shared" ref="BW123" ca="1" si="4440">SUBSTITUTE(SUBSTITUTE(SUBSTITUTE(SUBSTITUTE(SUBSTITUTE(LOWER(IF(LEFT(BW122,3)="Box","",TRIM(BW122))),"randomizer","")," ",""),"'","")," ",""),"-","")</f>
        <v/>
      </c>
      <c r="BX123" t="str">
        <f t="shared" ref="BX123" ca="1" si="4441">SUBSTITUTE(SUBSTITUTE(SUBSTITUTE(SUBSTITUTE(SUBSTITUTE(LOWER(IF(LEFT(BX122,3)="Box","",TRIM(BX122))),"randomizer","")," ",""),"'","")," ",""),"-","")</f>
        <v/>
      </c>
      <c r="BY123" t="str">
        <f t="shared" ref="BY123" ca="1" si="4442">SUBSTITUTE(SUBSTITUTE(SUBSTITUTE(SUBSTITUTE(SUBSTITUTE(LOWER(IF(LEFT(BY122,3)="Box","",TRIM(BY122))),"randomizer","")," ",""),"'","")," ",""),"-","")</f>
        <v/>
      </c>
      <c r="BZ123" t="str">
        <f t="shared" ref="BZ123" ca="1" si="4443">SUBSTITUTE(SUBSTITUTE(SUBSTITUTE(SUBSTITUTE(SUBSTITUTE(LOWER(IF(LEFT(BZ122,3)="Box","",TRIM(BZ122))),"randomizer","")," ",""),"'","")," ",""),"-","")</f>
        <v/>
      </c>
    </row>
    <row r="124" spans="3:78" x14ac:dyDescent="0.25">
      <c r="C124">
        <f t="shared" si="2297"/>
        <v>1</v>
      </c>
      <c r="E124" t="str">
        <f ca="1">OFFSET($G$179,SUM(C$2:C124)-1,0)</f>
        <v>RC Torres</v>
      </c>
      <c r="F124" t="str">
        <f ca="1">IF(OFFSET($G$179,SUM($C$2:$C124)-1,COLUMNS($E124:F124)+1)=0,"",OFFSET($G$179,SUM($C$2:$C124)-1,COLUMNS($E124:F124)+1))</f>
        <v>Smugglers</v>
      </c>
      <c r="G124" t="str">
        <f ca="1">IF(OFFSET($G$179,SUM($C$2:$C124)-1,COLUMNS($E124:G124)+1)=0,"",OFFSET($G$179,SUM($C$2:$C124)-1,COLUMNS($E124:G124)+1))</f>
        <v xml:space="preserve"> Salvager</v>
      </c>
      <c r="H124" t="str">
        <f ca="1">IF(OFFSET($G$179,SUM($C$2:$C124)-1,COLUMNS($E124:H124)+1)=0,"",OFFSET($G$179,SUM($C$2:$C124)-1,COLUMNS($E124:H124)+1))</f>
        <v xml:space="preserve"> Contraband</v>
      </c>
      <c r="I124" t="str">
        <f ca="1">IF(OFFSET($G$179,SUM($C$2:$C124)-1,COLUMNS($E124:I124)+1)=0,"",OFFSET($G$179,SUM($C$2:$C124)-1,COLUMNS($E124:I124)+1))</f>
        <v xml:space="preserve"> Rabble</v>
      </c>
      <c r="J124" t="str">
        <f ca="1">IF(OFFSET($G$179,SUM($C$2:$C124)-1,COLUMNS($E124:J124)+1)=0,"",OFFSET($G$179,SUM($C$2:$C124)-1,COLUMNS($E124:J124)+1))</f>
        <v xml:space="preserve"> Cache</v>
      </c>
      <c r="K124" t="str">
        <f ca="1">IF(OFFSET($G$179,SUM($C$2:$C124)-1,COLUMNS($E124:K124)+1)=0,"",OFFSET($G$179,SUM($C$2:$C124)-1,COLUMNS($E124:K124)+1))</f>
        <v xml:space="preserve"> Band of Misfits</v>
      </c>
      <c r="L124" t="str">
        <f ca="1">IF(OFFSET($G$179,SUM($C$2:$C124)-1,COLUMNS($E124:L124)+1)=0,"",OFFSET($G$179,SUM($C$2:$C124)-1,COLUMNS($E124:L124)+1))</f>
        <v xml:space="preserve"> Bandit Camp</v>
      </c>
      <c r="M124" t="str">
        <f ca="1">IF(OFFSET($G$179,SUM($C$2:$C124)-1,COLUMNS($E124:M124)+1)=0,"",OFFSET($G$179,SUM($C$2:$C124)-1,COLUMNS($E124:M124)+1))</f>
        <v xml:space="preserve"> Raze</v>
      </c>
      <c r="N124" t="str">
        <f ca="1">IF(OFFSET($G$179,SUM($C$2:$C124)-1,COLUMNS($E124:N124)+1)=0,"",OFFSET($G$179,SUM($C$2:$C124)-1,COLUMNS($E124:N124)+1))</f>
        <v/>
      </c>
      <c r="O124" t="str">
        <f ca="1">IF(OFFSET($G$179,SUM($C$2:$C124)-1,COLUMNS($E124:O124)+1)=0,"",OFFSET($G$179,SUM($C$2:$C124)-1,COLUMNS($E124:O124)+1))</f>
        <v/>
      </c>
      <c r="P124" t="str">
        <f ca="1">IF(OFFSET($G$179,SUM($C$2:$C124)-1,COLUMNS($E124:P124)+1)=0,"",OFFSET($G$179,SUM($C$2:$C124)-1,COLUMNS($E124:P124)+1))</f>
        <v/>
      </c>
      <c r="Q124" t="str">
        <f ca="1">IF(OFFSET($G$179,SUM($C$2:$C124)-1,COLUMNS($E124:Q124)+1)=0,"",OFFSET($G$179,SUM($C$2:$C124)-1,COLUMNS($E124:Q124)+1))</f>
        <v/>
      </c>
      <c r="R124" t="str">
        <f ca="1">IF(OFFSET($G$179,SUM($C$2:$C124)-1,COLUMNS($E124:R124)+1)=0,"",OFFSET($G$179,SUM($C$2:$C124)-1,COLUMNS($E124:R124)+1))</f>
        <v/>
      </c>
      <c r="S124" t="str">
        <f ca="1">IF(OFFSET($G$179,SUM($C$2:$C124)-1,COLUMNS($E124:S124)+1)=0,"",OFFSET($G$179,SUM($C$2:$C124)-1,COLUMNS($E124:S124)+1))</f>
        <v/>
      </c>
      <c r="T124" t="str">
        <f ca="1">IF(OFFSET($G$179,SUM($C$2:$C124)-1,COLUMNS($E124:T124)+1)=0,"",OFFSET($G$179,SUM($C$2:$C124)-1,COLUMNS($E124:T124)+1))</f>
        <v/>
      </c>
      <c r="U124" t="str">
        <f ca="1">IF(OFFSET($G$179,SUM($C$2:$C124)-1,COLUMNS($E124:U124)+1)=0,"",OFFSET($G$179,SUM($C$2:$C124)-1,COLUMNS($E124:U124)+1))</f>
        <v/>
      </c>
      <c r="V124" t="str">
        <f ca="1">IF(OFFSET($G$179,SUM($C$2:$C124)-1,COLUMNS($E124:V124)+1)=0,"",OFFSET($G$179,SUM($C$2:$C124)-1,COLUMNS($E124:V124)+1))</f>
        <v/>
      </c>
      <c r="W124" t="str">
        <f ca="1">IF(OFFSET($G$179,SUM($C$2:$C124)-1,COLUMNS($E124:W124)+1)=0,"",OFFSET($G$179,SUM($C$2:$C124)-1,COLUMNS($E124:W124)+1))</f>
        <v/>
      </c>
      <c r="X124" t="str">
        <f ca="1">IF(OFFSET($G$179,SUM($C$2:$C124)-1,COLUMNS($E124:X124)+1)=0,"",OFFSET($G$179,SUM($C$2:$C124)-1,COLUMNS($E124:X124)+1))</f>
        <v/>
      </c>
      <c r="Y124" t="str">
        <f ca="1">IF(OFFSET($G$179,SUM($C$2:$C124)-1,COLUMNS($E124:Y124)+1)=0,"",OFFSET($G$179,SUM($C$2:$C124)-1,COLUMNS($E124:Y124)+1))</f>
        <v/>
      </c>
      <c r="Z124" t="str">
        <f ca="1">IF(OFFSET($G$179,SUM($C$2:$C124)-1,COLUMNS($E124:Z124)+1)=0,"",OFFSET($G$179,SUM($C$2:$C124)-1,COLUMNS($E124:Z124)+1))</f>
        <v/>
      </c>
      <c r="AA124" t="str">
        <f ca="1">IF(OFFSET($G$179,SUM($C$2:$C124)-1,COLUMNS($E124:AA124)+1)=0,"",OFFSET($G$179,SUM($C$2:$C124)-1,COLUMNS($E124:AA124)+1))</f>
        <v/>
      </c>
      <c r="AB124" t="str">
        <f ca="1">IF(OFFSET($G$179,SUM($C$2:$C124)-1,COLUMNS($E124:AB124)+1)=0,"",OFFSET($G$179,SUM($C$2:$C124)-1,COLUMNS($E124:AB124)+1))</f>
        <v/>
      </c>
      <c r="AC124" t="str">
        <f ca="1">IF(OFFSET($G$179,SUM($C$2:$C124)-1,COLUMNS($E124:AC124)+1)=0,"",OFFSET($G$179,SUM($C$2:$C124)-1,COLUMNS($E124:AC124)+1))</f>
        <v/>
      </c>
      <c r="AD124" t="str">
        <f ca="1">IF(OFFSET($G$179,SUM($C$2:$C124)-1,COLUMNS($E124:AD124)+1)=0,"",OFFSET($G$179,SUM($C$2:$C124)-1,COLUMNS($E124:AD124)+1))</f>
        <v/>
      </c>
      <c r="AE124" t="str">
        <f ca="1">IF(OFFSET($G$179,SUM($C$2:$C124)-1,COLUMNS($E124:AE124)+1)=0,"",OFFSET($G$179,SUM($C$2:$C124)-1,COLUMNS($E124:AE124)+1))</f>
        <v/>
      </c>
      <c r="AF124" t="str">
        <f ca="1">IF(OFFSET($G$179,SUM($C$2:$C124)-1,COLUMNS($E124:AF124)+1)=0,"",OFFSET($G$179,SUM($C$2:$C124)-1,COLUMNS($E124:AF124)+1))</f>
        <v/>
      </c>
      <c r="AG124" t="str">
        <f ca="1">IF(OFFSET($G$179,SUM($C$2:$C124)-1,COLUMNS($E124:AG124)+1)=0,"",OFFSET($G$179,SUM($C$2:$C124)-1,COLUMNS($E124:AG124)+1))</f>
        <v/>
      </c>
      <c r="AH124" t="str">
        <f ca="1">IF(OFFSET($G$179,SUM($C$2:$C124)-1,COLUMNS($E124:AH124)+1)=0,"",OFFSET($G$179,SUM($C$2:$C124)-1,COLUMNS($E124:AH124)+1))</f>
        <v/>
      </c>
      <c r="AI124" t="str">
        <f ca="1">IF(OFFSET($G$179,SUM($C$2:$C124)-1,COLUMNS($E124:AI124)+1)=0,"",OFFSET($G$179,SUM($C$2:$C124)-1,COLUMNS($E124:AI124)+1))</f>
        <v/>
      </c>
      <c r="AJ124" t="str">
        <f ca="1">IF(OFFSET($G$179,SUM($C$2:$C124)-1,COLUMNS($E124:AJ124)+1)=0,"",OFFSET($G$179,SUM($C$2:$C124)-1,COLUMNS($E124:AJ124)+1))</f>
        <v/>
      </c>
      <c r="AK124" t="str">
        <f ca="1">IF(OFFSET($G$179,SUM($C$2:$C124)-1,COLUMNS($E124:AK124)+1)=0,"",OFFSET($G$179,SUM($C$2:$C124)-1,COLUMNS($E124:AK124)+1))</f>
        <v/>
      </c>
      <c r="AL124" t="str">
        <f ca="1">IF(OFFSET($G$179,SUM($C$2:$C124)-1,COLUMNS($E124:AL124)+1)=0,"",OFFSET($G$179,SUM($C$2:$C124)-1,COLUMNS($E124:AL124)+1))</f>
        <v/>
      </c>
      <c r="AM124" t="str">
        <f ca="1">IF(OFFSET($G$179,SUM($C$2:$C124)-1,COLUMNS($E124:AM124)+1)=0,"",OFFSET($G$179,SUM($C$2:$C124)-1,COLUMNS($E124:AM124)+1))</f>
        <v/>
      </c>
      <c r="AN124" t="str">
        <f ca="1">IF(OFFSET($G$179,SUM($C$2:$C124)-1,COLUMNS($E124:AN124)+1)=0,"",OFFSET($G$179,SUM($C$2:$C124)-1,COLUMNS($E124:AN124)+1))</f>
        <v/>
      </c>
      <c r="AO124" t="str">
        <f ca="1">IF(OFFSET($G$179,SUM($C$2:$C124)-1,COLUMNS($E124:AO124)+1)=0,"",OFFSET($G$179,SUM($C$2:$C124)-1,COLUMNS($E124:AO124)+1))</f>
        <v/>
      </c>
      <c r="AP124" t="str">
        <f ca="1">IF(OFFSET($G$179,SUM($C$2:$C124)-1,COLUMNS($E124:AP124)+1)=0,"",OFFSET($G$179,SUM($C$2:$C124)-1,COLUMNS($E124:AP124)+1))</f>
        <v/>
      </c>
      <c r="AQ124" t="str">
        <f ca="1">IF(OFFSET($G$179,SUM($C$2:$C124)-1,COLUMNS($E124:AQ124)+1)=0,"",OFFSET($G$179,SUM($C$2:$C124)-1,COLUMNS($E124:AQ124)+1))</f>
        <v/>
      </c>
      <c r="AR124" t="str">
        <f ca="1">IF(OFFSET($G$179,SUM($C$2:$C124)-1,COLUMNS($E124:AR124)+1)=0,"",OFFSET($G$179,SUM($C$2:$C124)-1,COLUMNS($E124:AR124)+1))</f>
        <v/>
      </c>
      <c r="AS124" t="str">
        <f ca="1">IF(OFFSET($G$179,SUM($C$2:$C124)-1,COLUMNS($E124:AS124)+1)=0,"",OFFSET($G$179,SUM($C$2:$C124)-1,COLUMNS($E124:AS124)+1))</f>
        <v/>
      </c>
      <c r="AT124" t="str">
        <f ca="1">IF(OFFSET($G$179,SUM($C$2:$C124)-1,COLUMNS($E124:AT124)+1)=0,"",OFFSET($G$179,SUM($C$2:$C124)-1,COLUMNS($E124:AT124)+1))</f>
        <v/>
      </c>
      <c r="AU124" t="str">
        <f ca="1">IF(OFFSET($G$179,SUM($C$2:$C124)-1,COLUMNS($E124:AU124)+1)=0,"",OFFSET($G$179,SUM($C$2:$C124)-1,COLUMNS($E124:AU124)+1))</f>
        <v/>
      </c>
      <c r="AV124" t="str">
        <f ca="1">IF(OFFSET($G$179,SUM($C$2:$C124)-1,COLUMNS($E124:AV124)+1)=0,"",OFFSET($G$179,SUM($C$2:$C124)-1,COLUMNS($E124:AV124)+1))</f>
        <v/>
      </c>
      <c r="AW124" t="str">
        <f ca="1">IF(OFFSET($G$179,SUM($C$2:$C124)-1,COLUMNS($E124:AW124)+1)=0,"",OFFSET($G$179,SUM($C$2:$C124)-1,COLUMNS($E124:AW124)+1))</f>
        <v/>
      </c>
      <c r="AX124" t="str">
        <f ca="1">IF(OFFSET($G$179,SUM($C$2:$C124)-1,COLUMNS($E124:AX124)+1)=0,"",OFFSET($G$179,SUM($C$2:$C124)-1,COLUMNS($E124:AX124)+1))</f>
        <v/>
      </c>
      <c r="AY124" t="str">
        <f ca="1">IF(OFFSET($G$179,SUM($C$2:$C124)-1,COLUMNS($E124:AY124)+1)=0,"",OFFSET($G$179,SUM($C$2:$C124)-1,COLUMNS($E124:AY124)+1))</f>
        <v/>
      </c>
      <c r="AZ124" t="str">
        <f ca="1">IF(OFFSET($G$179,SUM($C$2:$C124)-1,COLUMNS($E124:AZ124)+1)=0,"",OFFSET($G$179,SUM($C$2:$C124)-1,COLUMNS($E124:AZ124)+1))</f>
        <v/>
      </c>
      <c r="BA124" t="str">
        <f ca="1">IF(OFFSET($G$179,SUM($C$2:$C124)-1,COLUMNS($E124:BA124)+1)=0,"",OFFSET($G$179,SUM($C$2:$C124)-1,COLUMNS($E124:BA124)+1))</f>
        <v/>
      </c>
      <c r="BB124" t="str">
        <f ca="1">IF(OFFSET($G$179,SUM($C$2:$C124)-1,COLUMNS($E124:BB124)+1)=0,"",OFFSET($G$179,SUM($C$2:$C124)-1,COLUMNS($E124:BB124)+1))</f>
        <v/>
      </c>
      <c r="BC124" t="str">
        <f ca="1">IF(OFFSET($G$179,SUM($C$2:$C124)-1,COLUMNS($E124:BC124)+1)=0,"",OFFSET($G$179,SUM($C$2:$C124)-1,COLUMNS($E124:BC124)+1))</f>
        <v/>
      </c>
      <c r="BD124" t="str">
        <f ca="1">IF(OFFSET($G$179,SUM($C$2:$C124)-1,COLUMNS($E124:BD124)+1)=0,"",OFFSET($G$179,SUM($C$2:$C124)-1,COLUMNS($E124:BD124)+1))</f>
        <v/>
      </c>
      <c r="BE124" t="str">
        <f ca="1">IF(OFFSET($G$179,SUM($C$2:$C124)-1,COLUMNS($E124:BE124)+1)=0,"",OFFSET($G$179,SUM($C$2:$C124)-1,COLUMNS($E124:BE124)+1))</f>
        <v/>
      </c>
      <c r="BF124" t="str">
        <f ca="1">IF(OFFSET($G$179,SUM($C$2:$C124)-1,COLUMNS($E124:BF124)+1)=0,"",OFFSET($G$179,SUM($C$2:$C124)-1,COLUMNS($E124:BF124)+1))</f>
        <v/>
      </c>
      <c r="BG124" t="str">
        <f ca="1">IF(OFFSET($G$179,SUM($C$2:$C124)-1,COLUMNS($E124:BG124)+1)=0,"",OFFSET($G$179,SUM($C$2:$C124)-1,COLUMNS($E124:BG124)+1))</f>
        <v/>
      </c>
      <c r="BH124" t="str">
        <f ca="1">IF(OFFSET($G$179,SUM($C$2:$C124)-1,COLUMNS($E124:BH124)+1)=0,"",OFFSET($G$179,SUM($C$2:$C124)-1,COLUMNS($E124:BH124)+1))</f>
        <v/>
      </c>
      <c r="BI124" t="str">
        <f ca="1">IF(OFFSET($G$179,SUM($C$2:$C124)-1,COLUMNS($E124:BI124)+1)=0,"",OFFSET($G$179,SUM($C$2:$C124)-1,COLUMNS($E124:BI124)+1))</f>
        <v/>
      </c>
      <c r="BJ124" t="str">
        <f ca="1">IF(OFFSET($G$179,SUM($C$2:$C124)-1,COLUMNS($E124:BJ124)+1)=0,"",OFFSET($G$179,SUM($C$2:$C124)-1,COLUMNS($E124:BJ124)+1))</f>
        <v/>
      </c>
      <c r="BK124" t="str">
        <f ca="1">IF(OFFSET($G$179,SUM($C$2:$C124)-1,COLUMNS($E124:BK124)+1)=0,"",OFFSET($G$179,SUM($C$2:$C124)-1,COLUMNS($E124:BK124)+1))</f>
        <v/>
      </c>
      <c r="BL124" t="str">
        <f ca="1">IF(OFFSET($G$179,SUM($C$2:$C124)-1,COLUMNS($E124:BL124)+1)=0,"",OFFSET($G$179,SUM($C$2:$C124)-1,COLUMNS($E124:BL124)+1))</f>
        <v/>
      </c>
      <c r="BM124" t="str">
        <f ca="1">IF(OFFSET($G$179,SUM($C$2:$C124)-1,COLUMNS($E124:BM124)+1)=0,"",OFFSET($G$179,SUM($C$2:$C124)-1,COLUMNS($E124:BM124)+1))</f>
        <v/>
      </c>
      <c r="BN124" t="str">
        <f ca="1">IF(OFFSET($G$179,SUM($C$2:$C124)-1,COLUMNS($E124:BN124)+1)=0,"",OFFSET($G$179,SUM($C$2:$C124)-1,COLUMNS($E124:BN124)+1))</f>
        <v/>
      </c>
      <c r="BO124" t="str">
        <f ca="1">IF(OFFSET($G$179,SUM($C$2:$C124)-1,COLUMNS($E124:BO124)+1)=0,"",OFFSET($G$179,SUM($C$2:$C124)-1,COLUMNS($E124:BO124)+1))</f>
        <v/>
      </c>
      <c r="BP124" t="str">
        <f ca="1">IF(OFFSET($G$179,SUM($C$2:$C124)-1,COLUMNS($E124:BP124)+1)=0,"",OFFSET($G$179,SUM($C$2:$C124)-1,COLUMNS($E124:BP124)+1))</f>
        <v/>
      </c>
      <c r="BQ124" t="str">
        <f ca="1">IF(OFFSET($G$179,SUM($C$2:$C124)-1,COLUMNS($E124:BQ124)+1)=0,"",OFFSET($G$179,SUM($C$2:$C124)-1,COLUMNS($E124:BQ124)+1))</f>
        <v/>
      </c>
      <c r="BR124" t="str">
        <f ca="1">IF(OFFSET($G$179,SUM($C$2:$C124)-1,COLUMNS($E124:BR124)+1)=0,"",OFFSET($G$179,SUM($C$2:$C124)-1,COLUMNS($E124:BR124)+1))</f>
        <v/>
      </c>
      <c r="BS124" t="str">
        <f ca="1">IF(OFFSET($G$179,SUM($C$2:$C124)-1,COLUMNS($E124:BS124)+1)=0,"",OFFSET($G$179,SUM($C$2:$C124)-1,COLUMNS($E124:BS124)+1))</f>
        <v/>
      </c>
      <c r="BT124" t="str">
        <f ca="1">IF(OFFSET($G$179,SUM($C$2:$C124)-1,COLUMNS($E124:BT124)+1)=0,"",OFFSET($G$179,SUM($C$2:$C124)-1,COLUMNS($E124:BT124)+1))</f>
        <v/>
      </c>
      <c r="BU124" t="str">
        <f ca="1">IF(OFFSET($G$179,SUM($C$2:$C124)-1,COLUMNS($E124:BU124)+1)=0,"",OFFSET($G$179,SUM($C$2:$C124)-1,COLUMNS($E124:BU124)+1))</f>
        <v/>
      </c>
      <c r="BV124" t="str">
        <f ca="1">IF(OFFSET($G$179,SUM($C$2:$C124)-1,COLUMNS($E124:BV124)+1)=0,"",OFFSET($G$179,SUM($C$2:$C124)-1,COLUMNS($E124:BV124)+1))</f>
        <v/>
      </c>
      <c r="BW124" t="str">
        <f ca="1">IF(OFFSET($G$179,SUM($C$2:$C124)-1,COLUMNS($E124:BW124)+1)=0,"",OFFSET($G$179,SUM($C$2:$C124)-1,COLUMNS($E124:BW124)+1))</f>
        <v/>
      </c>
      <c r="BX124" t="str">
        <f ca="1">IF(OFFSET($G$179,SUM($C$2:$C124)-1,COLUMNS($E124:BX124)+1)=0,"",OFFSET($G$179,SUM($C$2:$C124)-1,COLUMNS($E124:BX124)+1))</f>
        <v/>
      </c>
      <c r="BY124" t="str">
        <f ca="1">IF(OFFSET($G$179,SUM($C$2:$C124)-1,COLUMNS($E124:BY124)+1)=0,"",OFFSET($G$179,SUM($C$2:$C124)-1,COLUMNS($E124:BY124)+1))</f>
        <v/>
      </c>
      <c r="BZ124" t="str">
        <f ca="1">IF(OFFSET($G$179,SUM($C$2:$C124)-1,COLUMNS($E124:BZ124)+1)=0,"",OFFSET($G$179,SUM($C$2:$C124)-1,COLUMNS($E124:BZ124)+1))</f>
        <v/>
      </c>
    </row>
    <row r="125" spans="3:78" x14ac:dyDescent="0.25">
      <c r="C125">
        <f t="shared" si="2297"/>
        <v>0</v>
      </c>
      <c r="E125" t="str">
        <f t="shared" ref="E125" ca="1" si="4444">E124</f>
        <v>RC Torres</v>
      </c>
      <c r="F125" t="str">
        <f t="shared" ref="F125" ca="1" si="4445">SUBSTITUTE(SUBSTITUTE(SUBSTITUTE(SUBSTITUTE(SUBSTITUTE(LOWER(IF(LEFT(F124,3)="Box","",TRIM(F124))),"randomizer","")," ",""),"'","")," ",""),"-","")</f>
        <v>smugglers</v>
      </c>
      <c r="G125" t="str">
        <f t="shared" ref="G125" ca="1" si="4446">SUBSTITUTE(SUBSTITUTE(SUBSTITUTE(SUBSTITUTE(SUBSTITUTE(LOWER(IF(LEFT(G124,3)="Box","",TRIM(G124))),"randomizer","")," ",""),"'","")," ",""),"-","")</f>
        <v>salvager</v>
      </c>
      <c r="H125" t="str">
        <f t="shared" ref="H125" ca="1" si="4447">SUBSTITUTE(SUBSTITUTE(SUBSTITUTE(SUBSTITUTE(SUBSTITUTE(LOWER(IF(LEFT(H124,3)="Box","",TRIM(H124))),"randomizer","")," ",""),"'","")," ",""),"-","")</f>
        <v>contraband</v>
      </c>
      <c r="I125" t="str">
        <f t="shared" ref="I125" ca="1" si="4448">SUBSTITUTE(SUBSTITUTE(SUBSTITUTE(SUBSTITUTE(SUBSTITUTE(LOWER(IF(LEFT(I124,3)="Box","",TRIM(I124))),"randomizer","")," ",""),"'","")," ",""),"-","")</f>
        <v>rabble</v>
      </c>
      <c r="J125" t="str">
        <f t="shared" ref="J125" ca="1" si="4449">SUBSTITUTE(SUBSTITUTE(SUBSTITUTE(SUBSTITUTE(SUBSTITUTE(LOWER(IF(LEFT(J124,3)="Box","",TRIM(J124))),"randomizer","")," ",""),"'","")," ",""),"-","")</f>
        <v>cache</v>
      </c>
      <c r="K125" t="str">
        <f t="shared" ref="K125" ca="1" si="4450">SUBSTITUTE(SUBSTITUTE(SUBSTITUTE(SUBSTITUTE(SUBSTITUTE(LOWER(IF(LEFT(K124,3)="Box","",TRIM(K124))),"randomizer","")," ",""),"'","")," ",""),"-","")</f>
        <v>bandofmisfits</v>
      </c>
      <c r="L125" t="str">
        <f t="shared" ref="L125" ca="1" si="4451">SUBSTITUTE(SUBSTITUTE(SUBSTITUTE(SUBSTITUTE(SUBSTITUTE(LOWER(IF(LEFT(L124,3)="Box","",TRIM(L124))),"randomizer","")," ",""),"'","")," ",""),"-","")</f>
        <v>banditcamp</v>
      </c>
      <c r="M125" t="str">
        <f t="shared" ref="M125" ca="1" si="4452">SUBSTITUTE(SUBSTITUTE(SUBSTITUTE(SUBSTITUTE(SUBSTITUTE(LOWER(IF(LEFT(M124,3)="Box","",TRIM(M124))),"randomizer","")," ",""),"'","")," ",""),"-","")</f>
        <v>raze</v>
      </c>
      <c r="N125" t="str">
        <f t="shared" ref="N125" ca="1" si="4453">SUBSTITUTE(SUBSTITUTE(SUBSTITUTE(SUBSTITUTE(SUBSTITUTE(LOWER(IF(LEFT(N124,3)="Box","",TRIM(N124))),"randomizer","")," ",""),"'","")," ",""),"-","")</f>
        <v/>
      </c>
      <c r="O125" t="str">
        <f t="shared" ref="O125" ca="1" si="4454">SUBSTITUTE(SUBSTITUTE(SUBSTITUTE(SUBSTITUTE(SUBSTITUTE(LOWER(IF(LEFT(O124,3)="Box","",TRIM(O124))),"randomizer","")," ",""),"'","")," ",""),"-","")</f>
        <v/>
      </c>
      <c r="P125" t="str">
        <f t="shared" ref="P125" ca="1" si="4455">SUBSTITUTE(SUBSTITUTE(SUBSTITUTE(SUBSTITUTE(SUBSTITUTE(LOWER(IF(LEFT(P124,3)="Box","",TRIM(P124))),"randomizer","")," ",""),"'","")," ",""),"-","")</f>
        <v/>
      </c>
      <c r="Q125" t="str">
        <f t="shared" ref="Q125" ca="1" si="4456">SUBSTITUTE(SUBSTITUTE(SUBSTITUTE(SUBSTITUTE(SUBSTITUTE(LOWER(IF(LEFT(Q124,3)="Box","",TRIM(Q124))),"randomizer","")," ",""),"'","")," ",""),"-","")</f>
        <v/>
      </c>
      <c r="R125" t="str">
        <f t="shared" ref="R125" ca="1" si="4457">SUBSTITUTE(SUBSTITUTE(SUBSTITUTE(SUBSTITUTE(SUBSTITUTE(LOWER(IF(LEFT(R124,3)="Box","",TRIM(R124))),"randomizer","")," ",""),"'","")," ",""),"-","")</f>
        <v/>
      </c>
      <c r="S125" t="str">
        <f t="shared" ref="S125" ca="1" si="4458">SUBSTITUTE(SUBSTITUTE(SUBSTITUTE(SUBSTITUTE(SUBSTITUTE(LOWER(IF(LEFT(S124,3)="Box","",TRIM(S124))),"randomizer","")," ",""),"'","")," ",""),"-","")</f>
        <v/>
      </c>
      <c r="T125" t="str">
        <f t="shared" ref="T125" ca="1" si="4459">SUBSTITUTE(SUBSTITUTE(SUBSTITUTE(SUBSTITUTE(SUBSTITUTE(LOWER(IF(LEFT(T124,3)="Box","",TRIM(T124))),"randomizer","")," ",""),"'","")," ",""),"-","")</f>
        <v/>
      </c>
      <c r="U125" t="str">
        <f t="shared" ref="U125" ca="1" si="4460">SUBSTITUTE(SUBSTITUTE(SUBSTITUTE(SUBSTITUTE(SUBSTITUTE(LOWER(IF(LEFT(U124,3)="Box","",TRIM(U124))),"randomizer","")," ",""),"'","")," ",""),"-","")</f>
        <v/>
      </c>
      <c r="V125" t="str">
        <f t="shared" ref="V125" ca="1" si="4461">SUBSTITUTE(SUBSTITUTE(SUBSTITUTE(SUBSTITUTE(SUBSTITUTE(LOWER(IF(LEFT(V124,3)="Box","",TRIM(V124))),"randomizer","")," ",""),"'","")," ",""),"-","")</f>
        <v/>
      </c>
      <c r="W125" t="str">
        <f t="shared" ref="W125" ca="1" si="4462">SUBSTITUTE(SUBSTITUTE(SUBSTITUTE(SUBSTITUTE(SUBSTITUTE(LOWER(IF(LEFT(W124,3)="Box","",TRIM(W124))),"randomizer","")," ",""),"'","")," ",""),"-","")</f>
        <v/>
      </c>
      <c r="X125" t="str">
        <f t="shared" ref="X125" ca="1" si="4463">SUBSTITUTE(SUBSTITUTE(SUBSTITUTE(SUBSTITUTE(SUBSTITUTE(LOWER(IF(LEFT(X124,3)="Box","",TRIM(X124))),"randomizer","")," ",""),"'","")," ",""),"-","")</f>
        <v/>
      </c>
      <c r="Y125" t="str">
        <f t="shared" ref="Y125" ca="1" si="4464">SUBSTITUTE(SUBSTITUTE(SUBSTITUTE(SUBSTITUTE(SUBSTITUTE(LOWER(IF(LEFT(Y124,3)="Box","",TRIM(Y124))),"randomizer","")," ",""),"'","")," ",""),"-","")</f>
        <v/>
      </c>
      <c r="Z125" t="str">
        <f t="shared" ref="Z125" ca="1" si="4465">SUBSTITUTE(SUBSTITUTE(SUBSTITUTE(SUBSTITUTE(SUBSTITUTE(LOWER(IF(LEFT(Z124,3)="Box","",TRIM(Z124))),"randomizer","")," ",""),"'","")," ",""),"-","")</f>
        <v/>
      </c>
      <c r="AA125" t="str">
        <f t="shared" ref="AA125" ca="1" si="4466">SUBSTITUTE(SUBSTITUTE(SUBSTITUTE(SUBSTITUTE(SUBSTITUTE(LOWER(IF(LEFT(AA124,3)="Box","",TRIM(AA124))),"randomizer","")," ",""),"'","")," ",""),"-","")</f>
        <v/>
      </c>
      <c r="AB125" t="str">
        <f t="shared" ref="AB125" ca="1" si="4467">SUBSTITUTE(SUBSTITUTE(SUBSTITUTE(SUBSTITUTE(SUBSTITUTE(LOWER(IF(LEFT(AB124,3)="Box","",TRIM(AB124))),"randomizer","")," ",""),"'","")," ",""),"-","")</f>
        <v/>
      </c>
      <c r="AC125" t="str">
        <f t="shared" ref="AC125" ca="1" si="4468">SUBSTITUTE(SUBSTITUTE(SUBSTITUTE(SUBSTITUTE(SUBSTITUTE(LOWER(IF(LEFT(AC124,3)="Box","",TRIM(AC124))),"randomizer","")," ",""),"'","")," ",""),"-","")</f>
        <v/>
      </c>
      <c r="AD125" t="str">
        <f t="shared" ref="AD125" ca="1" si="4469">SUBSTITUTE(SUBSTITUTE(SUBSTITUTE(SUBSTITUTE(SUBSTITUTE(LOWER(IF(LEFT(AD124,3)="Box","",TRIM(AD124))),"randomizer","")," ",""),"'","")," ",""),"-","")</f>
        <v/>
      </c>
      <c r="AE125" t="str">
        <f t="shared" ref="AE125" ca="1" si="4470">SUBSTITUTE(SUBSTITUTE(SUBSTITUTE(SUBSTITUTE(SUBSTITUTE(LOWER(IF(LEFT(AE124,3)="Box","",TRIM(AE124))),"randomizer","")," ",""),"'","")," ",""),"-","")</f>
        <v/>
      </c>
      <c r="AF125" t="str">
        <f t="shared" ref="AF125" ca="1" si="4471">SUBSTITUTE(SUBSTITUTE(SUBSTITUTE(SUBSTITUTE(SUBSTITUTE(LOWER(IF(LEFT(AF124,3)="Box","",TRIM(AF124))),"randomizer","")," ",""),"'","")," ",""),"-","")</f>
        <v/>
      </c>
      <c r="AG125" t="str">
        <f t="shared" ref="AG125" ca="1" si="4472">SUBSTITUTE(SUBSTITUTE(SUBSTITUTE(SUBSTITUTE(SUBSTITUTE(LOWER(IF(LEFT(AG124,3)="Box","",TRIM(AG124))),"randomizer","")," ",""),"'","")," ",""),"-","")</f>
        <v/>
      </c>
      <c r="AH125" t="str">
        <f t="shared" ref="AH125" ca="1" si="4473">SUBSTITUTE(SUBSTITUTE(SUBSTITUTE(SUBSTITUTE(SUBSTITUTE(LOWER(IF(LEFT(AH124,3)="Box","",TRIM(AH124))),"randomizer","")," ",""),"'","")," ",""),"-","")</f>
        <v/>
      </c>
      <c r="AI125" t="str">
        <f t="shared" ref="AI125" ca="1" si="4474">SUBSTITUTE(SUBSTITUTE(SUBSTITUTE(SUBSTITUTE(SUBSTITUTE(LOWER(IF(LEFT(AI124,3)="Box","",TRIM(AI124))),"randomizer","")," ",""),"'","")," ",""),"-","")</f>
        <v/>
      </c>
      <c r="AJ125" t="str">
        <f t="shared" ref="AJ125" ca="1" si="4475">SUBSTITUTE(SUBSTITUTE(SUBSTITUTE(SUBSTITUTE(SUBSTITUTE(LOWER(IF(LEFT(AJ124,3)="Box","",TRIM(AJ124))),"randomizer","")," ",""),"'","")," ",""),"-","")</f>
        <v/>
      </c>
      <c r="AK125" t="str">
        <f t="shared" ref="AK125" ca="1" si="4476">SUBSTITUTE(SUBSTITUTE(SUBSTITUTE(SUBSTITUTE(SUBSTITUTE(LOWER(IF(LEFT(AK124,3)="Box","",TRIM(AK124))),"randomizer","")," ",""),"'","")," ",""),"-","")</f>
        <v/>
      </c>
      <c r="AL125" t="str">
        <f t="shared" ref="AL125" ca="1" si="4477">SUBSTITUTE(SUBSTITUTE(SUBSTITUTE(SUBSTITUTE(SUBSTITUTE(LOWER(IF(LEFT(AL124,3)="Box","",TRIM(AL124))),"randomizer","")," ",""),"'","")," ",""),"-","")</f>
        <v/>
      </c>
      <c r="AM125" t="str">
        <f t="shared" ref="AM125" ca="1" si="4478">SUBSTITUTE(SUBSTITUTE(SUBSTITUTE(SUBSTITUTE(SUBSTITUTE(LOWER(IF(LEFT(AM124,3)="Box","",TRIM(AM124))),"randomizer","")," ",""),"'","")," ",""),"-","")</f>
        <v/>
      </c>
      <c r="AN125" t="str">
        <f t="shared" ref="AN125" ca="1" si="4479">SUBSTITUTE(SUBSTITUTE(SUBSTITUTE(SUBSTITUTE(SUBSTITUTE(LOWER(IF(LEFT(AN124,3)="Box","",TRIM(AN124))),"randomizer","")," ",""),"'","")," ",""),"-","")</f>
        <v/>
      </c>
      <c r="AO125" t="str">
        <f t="shared" ref="AO125" ca="1" si="4480">SUBSTITUTE(SUBSTITUTE(SUBSTITUTE(SUBSTITUTE(SUBSTITUTE(LOWER(IF(LEFT(AO124,3)="Box","",TRIM(AO124))),"randomizer","")," ",""),"'","")," ",""),"-","")</f>
        <v/>
      </c>
      <c r="AP125" t="str">
        <f t="shared" ref="AP125" ca="1" si="4481">SUBSTITUTE(SUBSTITUTE(SUBSTITUTE(SUBSTITUTE(SUBSTITUTE(LOWER(IF(LEFT(AP124,3)="Box","",TRIM(AP124))),"randomizer","")," ",""),"'","")," ",""),"-","")</f>
        <v/>
      </c>
      <c r="AQ125" t="str">
        <f t="shared" ref="AQ125" ca="1" si="4482">SUBSTITUTE(SUBSTITUTE(SUBSTITUTE(SUBSTITUTE(SUBSTITUTE(LOWER(IF(LEFT(AQ124,3)="Box","",TRIM(AQ124))),"randomizer","")," ",""),"'","")," ",""),"-","")</f>
        <v/>
      </c>
      <c r="AR125" t="str">
        <f t="shared" ref="AR125" ca="1" si="4483">SUBSTITUTE(SUBSTITUTE(SUBSTITUTE(SUBSTITUTE(SUBSTITUTE(LOWER(IF(LEFT(AR124,3)="Box","",TRIM(AR124))),"randomizer","")," ",""),"'","")," ",""),"-","")</f>
        <v/>
      </c>
      <c r="AS125" t="str">
        <f t="shared" ref="AS125" ca="1" si="4484">SUBSTITUTE(SUBSTITUTE(SUBSTITUTE(SUBSTITUTE(SUBSTITUTE(LOWER(IF(LEFT(AS124,3)="Box","",TRIM(AS124))),"randomizer","")," ",""),"'","")," ",""),"-","")</f>
        <v/>
      </c>
      <c r="AT125" t="str">
        <f t="shared" ref="AT125" ca="1" si="4485">SUBSTITUTE(SUBSTITUTE(SUBSTITUTE(SUBSTITUTE(SUBSTITUTE(LOWER(IF(LEFT(AT124,3)="Box","",TRIM(AT124))),"randomizer","")," ",""),"'","")," ",""),"-","")</f>
        <v/>
      </c>
      <c r="AU125" t="str">
        <f t="shared" ref="AU125" ca="1" si="4486">SUBSTITUTE(SUBSTITUTE(SUBSTITUTE(SUBSTITUTE(SUBSTITUTE(LOWER(IF(LEFT(AU124,3)="Box","",TRIM(AU124))),"randomizer","")," ",""),"'","")," ",""),"-","")</f>
        <v/>
      </c>
      <c r="AV125" t="str">
        <f t="shared" ref="AV125" ca="1" si="4487">SUBSTITUTE(SUBSTITUTE(SUBSTITUTE(SUBSTITUTE(SUBSTITUTE(LOWER(IF(LEFT(AV124,3)="Box","",TRIM(AV124))),"randomizer","")," ",""),"'","")," ",""),"-","")</f>
        <v/>
      </c>
      <c r="AW125" t="str">
        <f t="shared" ref="AW125" ca="1" si="4488">SUBSTITUTE(SUBSTITUTE(SUBSTITUTE(SUBSTITUTE(SUBSTITUTE(LOWER(IF(LEFT(AW124,3)="Box","",TRIM(AW124))),"randomizer","")," ",""),"'","")," ",""),"-","")</f>
        <v/>
      </c>
      <c r="AX125" t="str">
        <f t="shared" ref="AX125" ca="1" si="4489">SUBSTITUTE(SUBSTITUTE(SUBSTITUTE(SUBSTITUTE(SUBSTITUTE(LOWER(IF(LEFT(AX124,3)="Box","",TRIM(AX124))),"randomizer","")," ",""),"'","")," ",""),"-","")</f>
        <v/>
      </c>
      <c r="AY125" t="str">
        <f t="shared" ref="AY125" ca="1" si="4490">SUBSTITUTE(SUBSTITUTE(SUBSTITUTE(SUBSTITUTE(SUBSTITUTE(LOWER(IF(LEFT(AY124,3)="Box","",TRIM(AY124))),"randomizer","")," ",""),"'","")," ",""),"-","")</f>
        <v/>
      </c>
      <c r="AZ125" t="str">
        <f t="shared" ref="AZ125" ca="1" si="4491">SUBSTITUTE(SUBSTITUTE(SUBSTITUTE(SUBSTITUTE(SUBSTITUTE(LOWER(IF(LEFT(AZ124,3)="Box","",TRIM(AZ124))),"randomizer","")," ",""),"'","")," ",""),"-","")</f>
        <v/>
      </c>
      <c r="BA125" t="str">
        <f t="shared" ref="BA125" ca="1" si="4492">SUBSTITUTE(SUBSTITUTE(SUBSTITUTE(SUBSTITUTE(SUBSTITUTE(LOWER(IF(LEFT(BA124,3)="Box","",TRIM(BA124))),"randomizer","")," ",""),"'","")," ",""),"-","")</f>
        <v/>
      </c>
      <c r="BB125" t="str">
        <f t="shared" ref="BB125" ca="1" si="4493">SUBSTITUTE(SUBSTITUTE(SUBSTITUTE(SUBSTITUTE(SUBSTITUTE(LOWER(IF(LEFT(BB124,3)="Box","",TRIM(BB124))),"randomizer","")," ",""),"'","")," ",""),"-","")</f>
        <v/>
      </c>
      <c r="BC125" t="str">
        <f t="shared" ref="BC125" ca="1" si="4494">SUBSTITUTE(SUBSTITUTE(SUBSTITUTE(SUBSTITUTE(SUBSTITUTE(LOWER(IF(LEFT(BC124,3)="Box","",TRIM(BC124))),"randomizer","")," ",""),"'","")," ",""),"-","")</f>
        <v/>
      </c>
      <c r="BD125" t="str">
        <f t="shared" ref="BD125" ca="1" si="4495">SUBSTITUTE(SUBSTITUTE(SUBSTITUTE(SUBSTITUTE(SUBSTITUTE(LOWER(IF(LEFT(BD124,3)="Box","",TRIM(BD124))),"randomizer","")," ",""),"'","")," ",""),"-","")</f>
        <v/>
      </c>
      <c r="BE125" t="str">
        <f t="shared" ref="BE125" ca="1" si="4496">SUBSTITUTE(SUBSTITUTE(SUBSTITUTE(SUBSTITUTE(SUBSTITUTE(LOWER(IF(LEFT(BE124,3)="Box","",TRIM(BE124))),"randomizer","")," ",""),"'","")," ",""),"-","")</f>
        <v/>
      </c>
      <c r="BF125" t="str">
        <f t="shared" ref="BF125" ca="1" si="4497">SUBSTITUTE(SUBSTITUTE(SUBSTITUTE(SUBSTITUTE(SUBSTITUTE(LOWER(IF(LEFT(BF124,3)="Box","",TRIM(BF124))),"randomizer","")," ",""),"'","")," ",""),"-","")</f>
        <v/>
      </c>
      <c r="BG125" t="str">
        <f t="shared" ref="BG125" ca="1" si="4498">SUBSTITUTE(SUBSTITUTE(SUBSTITUTE(SUBSTITUTE(SUBSTITUTE(LOWER(IF(LEFT(BG124,3)="Box","",TRIM(BG124))),"randomizer","")," ",""),"'","")," ",""),"-","")</f>
        <v/>
      </c>
      <c r="BH125" t="str">
        <f t="shared" ref="BH125" ca="1" si="4499">SUBSTITUTE(SUBSTITUTE(SUBSTITUTE(SUBSTITUTE(SUBSTITUTE(LOWER(IF(LEFT(BH124,3)="Box","",TRIM(BH124))),"randomizer","")," ",""),"'","")," ",""),"-","")</f>
        <v/>
      </c>
      <c r="BI125" t="str">
        <f t="shared" ref="BI125" ca="1" si="4500">SUBSTITUTE(SUBSTITUTE(SUBSTITUTE(SUBSTITUTE(SUBSTITUTE(LOWER(IF(LEFT(BI124,3)="Box","",TRIM(BI124))),"randomizer","")," ",""),"'","")," ",""),"-","")</f>
        <v/>
      </c>
      <c r="BJ125" t="str">
        <f t="shared" ref="BJ125" ca="1" si="4501">SUBSTITUTE(SUBSTITUTE(SUBSTITUTE(SUBSTITUTE(SUBSTITUTE(LOWER(IF(LEFT(BJ124,3)="Box","",TRIM(BJ124))),"randomizer","")," ",""),"'","")," ",""),"-","")</f>
        <v/>
      </c>
      <c r="BK125" t="str">
        <f t="shared" ref="BK125" ca="1" si="4502">SUBSTITUTE(SUBSTITUTE(SUBSTITUTE(SUBSTITUTE(SUBSTITUTE(LOWER(IF(LEFT(BK124,3)="Box","",TRIM(BK124))),"randomizer","")," ",""),"'","")," ",""),"-","")</f>
        <v/>
      </c>
      <c r="BL125" t="str">
        <f t="shared" ref="BL125" ca="1" si="4503">SUBSTITUTE(SUBSTITUTE(SUBSTITUTE(SUBSTITUTE(SUBSTITUTE(LOWER(IF(LEFT(BL124,3)="Box","",TRIM(BL124))),"randomizer","")," ",""),"'","")," ",""),"-","")</f>
        <v/>
      </c>
      <c r="BM125" t="str">
        <f t="shared" ref="BM125" ca="1" si="4504">SUBSTITUTE(SUBSTITUTE(SUBSTITUTE(SUBSTITUTE(SUBSTITUTE(LOWER(IF(LEFT(BM124,3)="Box","",TRIM(BM124))),"randomizer","")," ",""),"'","")," ",""),"-","")</f>
        <v/>
      </c>
      <c r="BN125" t="str">
        <f t="shared" ref="BN125" ca="1" si="4505">SUBSTITUTE(SUBSTITUTE(SUBSTITUTE(SUBSTITUTE(SUBSTITUTE(LOWER(IF(LEFT(BN124,3)="Box","",TRIM(BN124))),"randomizer","")," ",""),"'","")," ",""),"-","")</f>
        <v/>
      </c>
      <c r="BO125" t="str">
        <f t="shared" ref="BO125" ca="1" si="4506">SUBSTITUTE(SUBSTITUTE(SUBSTITUTE(SUBSTITUTE(SUBSTITUTE(LOWER(IF(LEFT(BO124,3)="Box","",TRIM(BO124))),"randomizer","")," ",""),"'","")," ",""),"-","")</f>
        <v/>
      </c>
      <c r="BP125" t="str">
        <f t="shared" ref="BP125" ca="1" si="4507">SUBSTITUTE(SUBSTITUTE(SUBSTITUTE(SUBSTITUTE(SUBSTITUTE(LOWER(IF(LEFT(BP124,3)="Box","",TRIM(BP124))),"randomizer","")," ",""),"'","")," ",""),"-","")</f>
        <v/>
      </c>
      <c r="BQ125" t="str">
        <f t="shared" ref="BQ125" ca="1" si="4508">SUBSTITUTE(SUBSTITUTE(SUBSTITUTE(SUBSTITUTE(SUBSTITUTE(LOWER(IF(LEFT(BQ124,3)="Box","",TRIM(BQ124))),"randomizer","")," ",""),"'","")," ",""),"-","")</f>
        <v/>
      </c>
      <c r="BR125" t="str">
        <f t="shared" ref="BR125" ca="1" si="4509">SUBSTITUTE(SUBSTITUTE(SUBSTITUTE(SUBSTITUTE(SUBSTITUTE(LOWER(IF(LEFT(BR124,3)="Box","",TRIM(BR124))),"randomizer","")," ",""),"'","")," ",""),"-","")</f>
        <v/>
      </c>
      <c r="BS125" t="str">
        <f t="shared" ref="BS125" ca="1" si="4510">SUBSTITUTE(SUBSTITUTE(SUBSTITUTE(SUBSTITUTE(SUBSTITUTE(LOWER(IF(LEFT(BS124,3)="Box","",TRIM(BS124))),"randomizer","")," ",""),"'","")," ",""),"-","")</f>
        <v/>
      </c>
      <c r="BT125" t="str">
        <f t="shared" ref="BT125" ca="1" si="4511">SUBSTITUTE(SUBSTITUTE(SUBSTITUTE(SUBSTITUTE(SUBSTITUTE(LOWER(IF(LEFT(BT124,3)="Box","",TRIM(BT124))),"randomizer","")," ",""),"'","")," ",""),"-","")</f>
        <v/>
      </c>
      <c r="BU125" t="str">
        <f t="shared" ref="BU125" ca="1" si="4512">SUBSTITUTE(SUBSTITUTE(SUBSTITUTE(SUBSTITUTE(SUBSTITUTE(LOWER(IF(LEFT(BU124,3)="Box","",TRIM(BU124))),"randomizer","")," ",""),"'","")," ",""),"-","")</f>
        <v/>
      </c>
      <c r="BV125" t="str">
        <f t="shared" ref="BV125" ca="1" si="4513">SUBSTITUTE(SUBSTITUTE(SUBSTITUTE(SUBSTITUTE(SUBSTITUTE(LOWER(IF(LEFT(BV124,3)="Box","",TRIM(BV124))),"randomizer","")," ",""),"'","")," ",""),"-","")</f>
        <v/>
      </c>
      <c r="BW125" t="str">
        <f t="shared" ref="BW125" ca="1" si="4514">SUBSTITUTE(SUBSTITUTE(SUBSTITUTE(SUBSTITUTE(SUBSTITUTE(LOWER(IF(LEFT(BW124,3)="Box","",TRIM(BW124))),"randomizer","")," ",""),"'","")," ",""),"-","")</f>
        <v/>
      </c>
      <c r="BX125" t="str">
        <f t="shared" ref="BX125" ca="1" si="4515">SUBSTITUTE(SUBSTITUTE(SUBSTITUTE(SUBSTITUTE(SUBSTITUTE(LOWER(IF(LEFT(BX124,3)="Box","",TRIM(BX124))),"randomizer","")," ",""),"'","")," ",""),"-","")</f>
        <v/>
      </c>
      <c r="BY125" t="str">
        <f t="shared" ref="BY125" ca="1" si="4516">SUBSTITUTE(SUBSTITUTE(SUBSTITUTE(SUBSTITUTE(SUBSTITUTE(LOWER(IF(LEFT(BY124,3)="Box","",TRIM(BY124))),"randomizer","")," ",""),"'","")," ",""),"-","")</f>
        <v/>
      </c>
      <c r="BZ125" t="str">
        <f t="shared" ref="BZ125" ca="1" si="4517">SUBSTITUTE(SUBSTITUTE(SUBSTITUTE(SUBSTITUTE(SUBSTITUTE(LOWER(IF(LEFT(BZ124,3)="Box","",TRIM(BZ124))),"randomizer","")," ",""),"'","")," ",""),"-","")</f>
        <v/>
      </c>
    </row>
    <row r="126" spans="3:78" x14ac:dyDescent="0.25">
      <c r="C126">
        <f t="shared" si="2297"/>
        <v>1</v>
      </c>
      <c r="E126" t="str">
        <f ca="1">OFFSET($G$179,SUM(C$2:C126)-1,0)</f>
        <v>Rick Hershey</v>
      </c>
      <c r="F126" t="str">
        <f ca="1">IF(OFFSET($G$179,SUM($C$2:$C126)-1,COLUMNS($E126:F126)+1)=0,"",OFFSET($G$179,SUM($C$2:$C126)-1,COLUMNS($E126:F126)+1))</f>
        <v>Watchtower</v>
      </c>
      <c r="G126" t="str">
        <f ca="1">IF(OFFSET($G$179,SUM($C$2:$C126)-1,COLUMNS($E126:G126)+1)=0,"",OFFSET($G$179,SUM($C$2:$C126)-1,COLUMNS($E126:G126)+1))</f>
        <v/>
      </c>
      <c r="H126" t="str">
        <f ca="1">IF(OFFSET($G$179,SUM($C$2:$C126)-1,COLUMNS($E126:H126)+1)=0,"",OFFSET($G$179,SUM($C$2:$C126)-1,COLUMNS($E126:H126)+1))</f>
        <v/>
      </c>
      <c r="I126" t="str">
        <f ca="1">IF(OFFSET($G$179,SUM($C$2:$C126)-1,COLUMNS($E126:I126)+1)=0,"",OFFSET($G$179,SUM($C$2:$C126)-1,COLUMNS($E126:I126)+1))</f>
        <v/>
      </c>
      <c r="J126" t="str">
        <f ca="1">IF(OFFSET($G$179,SUM($C$2:$C126)-1,COLUMNS($E126:J126)+1)=0,"",OFFSET($G$179,SUM($C$2:$C126)-1,COLUMNS($E126:J126)+1))</f>
        <v/>
      </c>
      <c r="K126" t="str">
        <f ca="1">IF(OFFSET($G$179,SUM($C$2:$C126)-1,COLUMNS($E126:K126)+1)=0,"",OFFSET($G$179,SUM($C$2:$C126)-1,COLUMNS($E126:K126)+1))</f>
        <v/>
      </c>
      <c r="L126" t="str">
        <f ca="1">IF(OFFSET($G$179,SUM($C$2:$C126)-1,COLUMNS($E126:L126)+1)=0,"",OFFSET($G$179,SUM($C$2:$C126)-1,COLUMNS($E126:L126)+1))</f>
        <v/>
      </c>
      <c r="M126" t="str">
        <f ca="1">IF(OFFSET($G$179,SUM($C$2:$C126)-1,COLUMNS($E126:M126)+1)=0,"",OFFSET($G$179,SUM($C$2:$C126)-1,COLUMNS($E126:M126)+1))</f>
        <v/>
      </c>
      <c r="N126" t="str">
        <f ca="1">IF(OFFSET($G$179,SUM($C$2:$C126)-1,COLUMNS($E126:N126)+1)=0,"",OFFSET($G$179,SUM($C$2:$C126)-1,COLUMNS($E126:N126)+1))</f>
        <v/>
      </c>
      <c r="O126" t="str">
        <f ca="1">IF(OFFSET($G$179,SUM($C$2:$C126)-1,COLUMNS($E126:O126)+1)=0,"",OFFSET($G$179,SUM($C$2:$C126)-1,COLUMNS($E126:O126)+1))</f>
        <v/>
      </c>
      <c r="P126" t="str">
        <f ca="1">IF(OFFSET($G$179,SUM($C$2:$C126)-1,COLUMNS($E126:P126)+1)=0,"",OFFSET($G$179,SUM($C$2:$C126)-1,COLUMNS($E126:P126)+1))</f>
        <v/>
      </c>
      <c r="Q126" t="str">
        <f ca="1">IF(OFFSET($G$179,SUM($C$2:$C126)-1,COLUMNS($E126:Q126)+1)=0,"",OFFSET($G$179,SUM($C$2:$C126)-1,COLUMNS($E126:Q126)+1))</f>
        <v/>
      </c>
      <c r="R126" t="str">
        <f ca="1">IF(OFFSET($G$179,SUM($C$2:$C126)-1,COLUMNS($E126:R126)+1)=0,"",OFFSET($G$179,SUM($C$2:$C126)-1,COLUMNS($E126:R126)+1))</f>
        <v/>
      </c>
      <c r="S126" t="str">
        <f ca="1">IF(OFFSET($G$179,SUM($C$2:$C126)-1,COLUMNS($E126:S126)+1)=0,"",OFFSET($G$179,SUM($C$2:$C126)-1,COLUMNS($E126:S126)+1))</f>
        <v/>
      </c>
      <c r="T126" t="str">
        <f ca="1">IF(OFFSET($G$179,SUM($C$2:$C126)-1,COLUMNS($E126:T126)+1)=0,"",OFFSET($G$179,SUM($C$2:$C126)-1,COLUMNS($E126:T126)+1))</f>
        <v/>
      </c>
      <c r="U126" t="str">
        <f ca="1">IF(OFFSET($G$179,SUM($C$2:$C126)-1,COLUMNS($E126:U126)+1)=0,"",OFFSET($G$179,SUM($C$2:$C126)-1,COLUMNS($E126:U126)+1))</f>
        <v/>
      </c>
      <c r="V126" t="str">
        <f ca="1">IF(OFFSET($G$179,SUM($C$2:$C126)-1,COLUMNS($E126:V126)+1)=0,"",OFFSET($G$179,SUM($C$2:$C126)-1,COLUMNS($E126:V126)+1))</f>
        <v/>
      </c>
      <c r="W126" t="str">
        <f ca="1">IF(OFFSET($G$179,SUM($C$2:$C126)-1,COLUMNS($E126:W126)+1)=0,"",OFFSET($G$179,SUM($C$2:$C126)-1,COLUMNS($E126:W126)+1))</f>
        <v/>
      </c>
      <c r="X126" t="str">
        <f ca="1">IF(OFFSET($G$179,SUM($C$2:$C126)-1,COLUMNS($E126:X126)+1)=0,"",OFFSET($G$179,SUM($C$2:$C126)-1,COLUMNS($E126:X126)+1))</f>
        <v/>
      </c>
      <c r="Y126" t="str">
        <f ca="1">IF(OFFSET($G$179,SUM($C$2:$C126)-1,COLUMNS($E126:Y126)+1)=0,"",OFFSET($G$179,SUM($C$2:$C126)-1,COLUMNS($E126:Y126)+1))</f>
        <v/>
      </c>
      <c r="Z126" t="str">
        <f ca="1">IF(OFFSET($G$179,SUM($C$2:$C126)-1,COLUMNS($E126:Z126)+1)=0,"",OFFSET($G$179,SUM($C$2:$C126)-1,COLUMNS($E126:Z126)+1))</f>
        <v/>
      </c>
      <c r="AA126" t="str">
        <f ca="1">IF(OFFSET($G$179,SUM($C$2:$C126)-1,COLUMNS($E126:AA126)+1)=0,"",OFFSET($G$179,SUM($C$2:$C126)-1,COLUMNS($E126:AA126)+1))</f>
        <v/>
      </c>
      <c r="AB126" t="str">
        <f ca="1">IF(OFFSET($G$179,SUM($C$2:$C126)-1,COLUMNS($E126:AB126)+1)=0,"",OFFSET($G$179,SUM($C$2:$C126)-1,COLUMNS($E126:AB126)+1))</f>
        <v/>
      </c>
      <c r="AC126" t="str">
        <f ca="1">IF(OFFSET($G$179,SUM($C$2:$C126)-1,COLUMNS($E126:AC126)+1)=0,"",OFFSET($G$179,SUM($C$2:$C126)-1,COLUMNS($E126:AC126)+1))</f>
        <v/>
      </c>
      <c r="AD126" t="str">
        <f ca="1">IF(OFFSET($G$179,SUM($C$2:$C126)-1,COLUMNS($E126:AD126)+1)=0,"",OFFSET($G$179,SUM($C$2:$C126)-1,COLUMNS($E126:AD126)+1))</f>
        <v/>
      </c>
      <c r="AE126" t="str">
        <f ca="1">IF(OFFSET($G$179,SUM($C$2:$C126)-1,COLUMNS($E126:AE126)+1)=0,"",OFFSET($G$179,SUM($C$2:$C126)-1,COLUMNS($E126:AE126)+1))</f>
        <v/>
      </c>
      <c r="AF126" t="str">
        <f ca="1">IF(OFFSET($G$179,SUM($C$2:$C126)-1,COLUMNS($E126:AF126)+1)=0,"",OFFSET($G$179,SUM($C$2:$C126)-1,COLUMNS($E126:AF126)+1))</f>
        <v/>
      </c>
      <c r="AG126" t="str">
        <f ca="1">IF(OFFSET($G$179,SUM($C$2:$C126)-1,COLUMNS($E126:AG126)+1)=0,"",OFFSET($G$179,SUM($C$2:$C126)-1,COLUMNS($E126:AG126)+1))</f>
        <v/>
      </c>
      <c r="AH126" t="str">
        <f ca="1">IF(OFFSET($G$179,SUM($C$2:$C126)-1,COLUMNS($E126:AH126)+1)=0,"",OFFSET($G$179,SUM($C$2:$C126)-1,COLUMNS($E126:AH126)+1))</f>
        <v/>
      </c>
      <c r="AI126" t="str">
        <f ca="1">IF(OFFSET($G$179,SUM($C$2:$C126)-1,COLUMNS($E126:AI126)+1)=0,"",OFFSET($G$179,SUM($C$2:$C126)-1,COLUMNS($E126:AI126)+1))</f>
        <v/>
      </c>
      <c r="AJ126" t="str">
        <f ca="1">IF(OFFSET($G$179,SUM($C$2:$C126)-1,COLUMNS($E126:AJ126)+1)=0,"",OFFSET($G$179,SUM($C$2:$C126)-1,COLUMNS($E126:AJ126)+1))</f>
        <v/>
      </c>
      <c r="AK126" t="str">
        <f ca="1">IF(OFFSET($G$179,SUM($C$2:$C126)-1,COLUMNS($E126:AK126)+1)=0,"",OFFSET($G$179,SUM($C$2:$C126)-1,COLUMNS($E126:AK126)+1))</f>
        <v/>
      </c>
      <c r="AL126" t="str">
        <f ca="1">IF(OFFSET($G$179,SUM($C$2:$C126)-1,COLUMNS($E126:AL126)+1)=0,"",OFFSET($G$179,SUM($C$2:$C126)-1,COLUMNS($E126:AL126)+1))</f>
        <v/>
      </c>
      <c r="AM126" t="str">
        <f ca="1">IF(OFFSET($G$179,SUM($C$2:$C126)-1,COLUMNS($E126:AM126)+1)=0,"",OFFSET($G$179,SUM($C$2:$C126)-1,COLUMNS($E126:AM126)+1))</f>
        <v/>
      </c>
      <c r="AN126" t="str">
        <f ca="1">IF(OFFSET($G$179,SUM($C$2:$C126)-1,COLUMNS($E126:AN126)+1)=0,"",OFFSET($G$179,SUM($C$2:$C126)-1,COLUMNS($E126:AN126)+1))</f>
        <v/>
      </c>
      <c r="AO126" t="str">
        <f ca="1">IF(OFFSET($G$179,SUM($C$2:$C126)-1,COLUMNS($E126:AO126)+1)=0,"",OFFSET($G$179,SUM($C$2:$C126)-1,COLUMNS($E126:AO126)+1))</f>
        <v/>
      </c>
      <c r="AP126" t="str">
        <f ca="1">IF(OFFSET($G$179,SUM($C$2:$C126)-1,COLUMNS($E126:AP126)+1)=0,"",OFFSET($G$179,SUM($C$2:$C126)-1,COLUMNS($E126:AP126)+1))</f>
        <v/>
      </c>
      <c r="AQ126" t="str">
        <f ca="1">IF(OFFSET($G$179,SUM($C$2:$C126)-1,COLUMNS($E126:AQ126)+1)=0,"",OFFSET($G$179,SUM($C$2:$C126)-1,COLUMNS($E126:AQ126)+1))</f>
        <v/>
      </c>
      <c r="AR126" t="str">
        <f ca="1">IF(OFFSET($G$179,SUM($C$2:$C126)-1,COLUMNS($E126:AR126)+1)=0,"",OFFSET($G$179,SUM($C$2:$C126)-1,COLUMNS($E126:AR126)+1))</f>
        <v/>
      </c>
      <c r="AS126" t="str">
        <f ca="1">IF(OFFSET($G$179,SUM($C$2:$C126)-1,COLUMNS($E126:AS126)+1)=0,"",OFFSET($G$179,SUM($C$2:$C126)-1,COLUMNS($E126:AS126)+1))</f>
        <v/>
      </c>
      <c r="AT126" t="str">
        <f ca="1">IF(OFFSET($G$179,SUM($C$2:$C126)-1,COLUMNS($E126:AT126)+1)=0,"",OFFSET($G$179,SUM($C$2:$C126)-1,COLUMNS($E126:AT126)+1))</f>
        <v/>
      </c>
      <c r="AU126" t="str">
        <f ca="1">IF(OFFSET($G$179,SUM($C$2:$C126)-1,COLUMNS($E126:AU126)+1)=0,"",OFFSET($G$179,SUM($C$2:$C126)-1,COLUMNS($E126:AU126)+1))</f>
        <v/>
      </c>
      <c r="AV126" t="str">
        <f ca="1">IF(OFFSET($G$179,SUM($C$2:$C126)-1,COLUMNS($E126:AV126)+1)=0,"",OFFSET($G$179,SUM($C$2:$C126)-1,COLUMNS($E126:AV126)+1))</f>
        <v/>
      </c>
      <c r="AW126" t="str">
        <f ca="1">IF(OFFSET($G$179,SUM($C$2:$C126)-1,COLUMNS($E126:AW126)+1)=0,"",OFFSET($G$179,SUM($C$2:$C126)-1,COLUMNS($E126:AW126)+1))</f>
        <v/>
      </c>
      <c r="AX126" t="str">
        <f ca="1">IF(OFFSET($G$179,SUM($C$2:$C126)-1,COLUMNS($E126:AX126)+1)=0,"",OFFSET($G$179,SUM($C$2:$C126)-1,COLUMNS($E126:AX126)+1))</f>
        <v/>
      </c>
      <c r="AY126" t="str">
        <f ca="1">IF(OFFSET($G$179,SUM($C$2:$C126)-1,COLUMNS($E126:AY126)+1)=0,"",OFFSET($G$179,SUM($C$2:$C126)-1,COLUMNS($E126:AY126)+1))</f>
        <v/>
      </c>
      <c r="AZ126" t="str">
        <f ca="1">IF(OFFSET($G$179,SUM($C$2:$C126)-1,COLUMNS($E126:AZ126)+1)=0,"",OFFSET($G$179,SUM($C$2:$C126)-1,COLUMNS($E126:AZ126)+1))</f>
        <v/>
      </c>
      <c r="BA126" t="str">
        <f ca="1">IF(OFFSET($G$179,SUM($C$2:$C126)-1,COLUMNS($E126:BA126)+1)=0,"",OFFSET($G$179,SUM($C$2:$C126)-1,COLUMNS($E126:BA126)+1))</f>
        <v/>
      </c>
      <c r="BB126" t="str">
        <f ca="1">IF(OFFSET($G$179,SUM($C$2:$C126)-1,COLUMNS($E126:BB126)+1)=0,"",OFFSET($G$179,SUM($C$2:$C126)-1,COLUMNS($E126:BB126)+1))</f>
        <v/>
      </c>
      <c r="BC126" t="str">
        <f ca="1">IF(OFFSET($G$179,SUM($C$2:$C126)-1,COLUMNS($E126:BC126)+1)=0,"",OFFSET($G$179,SUM($C$2:$C126)-1,COLUMNS($E126:BC126)+1))</f>
        <v/>
      </c>
      <c r="BD126" t="str">
        <f ca="1">IF(OFFSET($G$179,SUM($C$2:$C126)-1,COLUMNS($E126:BD126)+1)=0,"",OFFSET($G$179,SUM($C$2:$C126)-1,COLUMNS($E126:BD126)+1))</f>
        <v/>
      </c>
      <c r="BE126" t="str">
        <f ca="1">IF(OFFSET($G$179,SUM($C$2:$C126)-1,COLUMNS($E126:BE126)+1)=0,"",OFFSET($G$179,SUM($C$2:$C126)-1,COLUMNS($E126:BE126)+1))</f>
        <v/>
      </c>
      <c r="BF126" t="str">
        <f ca="1">IF(OFFSET($G$179,SUM($C$2:$C126)-1,COLUMNS($E126:BF126)+1)=0,"",OFFSET($G$179,SUM($C$2:$C126)-1,COLUMNS($E126:BF126)+1))</f>
        <v/>
      </c>
      <c r="BG126" t="str">
        <f ca="1">IF(OFFSET($G$179,SUM($C$2:$C126)-1,COLUMNS($E126:BG126)+1)=0,"",OFFSET($G$179,SUM($C$2:$C126)-1,COLUMNS($E126:BG126)+1))</f>
        <v/>
      </c>
      <c r="BH126" t="str">
        <f ca="1">IF(OFFSET($G$179,SUM($C$2:$C126)-1,COLUMNS($E126:BH126)+1)=0,"",OFFSET($G$179,SUM($C$2:$C126)-1,COLUMNS($E126:BH126)+1))</f>
        <v/>
      </c>
      <c r="BI126" t="str">
        <f ca="1">IF(OFFSET($G$179,SUM($C$2:$C126)-1,COLUMNS($E126:BI126)+1)=0,"",OFFSET($G$179,SUM($C$2:$C126)-1,COLUMNS($E126:BI126)+1))</f>
        <v/>
      </c>
      <c r="BJ126" t="str">
        <f ca="1">IF(OFFSET($G$179,SUM($C$2:$C126)-1,COLUMNS($E126:BJ126)+1)=0,"",OFFSET($G$179,SUM($C$2:$C126)-1,COLUMNS($E126:BJ126)+1))</f>
        <v/>
      </c>
      <c r="BK126" t="str">
        <f ca="1">IF(OFFSET($G$179,SUM($C$2:$C126)-1,COLUMNS($E126:BK126)+1)=0,"",OFFSET($G$179,SUM($C$2:$C126)-1,COLUMNS($E126:BK126)+1))</f>
        <v/>
      </c>
      <c r="BL126" t="str">
        <f ca="1">IF(OFFSET($G$179,SUM($C$2:$C126)-1,COLUMNS($E126:BL126)+1)=0,"",OFFSET($G$179,SUM($C$2:$C126)-1,COLUMNS($E126:BL126)+1))</f>
        <v/>
      </c>
      <c r="BM126" t="str">
        <f ca="1">IF(OFFSET($G$179,SUM($C$2:$C126)-1,COLUMNS($E126:BM126)+1)=0,"",OFFSET($G$179,SUM($C$2:$C126)-1,COLUMNS($E126:BM126)+1))</f>
        <v/>
      </c>
      <c r="BN126" t="str">
        <f ca="1">IF(OFFSET($G$179,SUM($C$2:$C126)-1,COLUMNS($E126:BN126)+1)=0,"",OFFSET($G$179,SUM($C$2:$C126)-1,COLUMNS($E126:BN126)+1))</f>
        <v/>
      </c>
      <c r="BO126" t="str">
        <f ca="1">IF(OFFSET($G$179,SUM($C$2:$C126)-1,COLUMNS($E126:BO126)+1)=0,"",OFFSET($G$179,SUM($C$2:$C126)-1,COLUMNS($E126:BO126)+1))</f>
        <v/>
      </c>
      <c r="BP126" t="str">
        <f ca="1">IF(OFFSET($G$179,SUM($C$2:$C126)-1,COLUMNS($E126:BP126)+1)=0,"",OFFSET($G$179,SUM($C$2:$C126)-1,COLUMNS($E126:BP126)+1))</f>
        <v/>
      </c>
      <c r="BQ126" t="str">
        <f ca="1">IF(OFFSET($G$179,SUM($C$2:$C126)-1,COLUMNS($E126:BQ126)+1)=0,"",OFFSET($G$179,SUM($C$2:$C126)-1,COLUMNS($E126:BQ126)+1))</f>
        <v/>
      </c>
      <c r="BR126" t="str">
        <f ca="1">IF(OFFSET($G$179,SUM($C$2:$C126)-1,COLUMNS($E126:BR126)+1)=0,"",OFFSET($G$179,SUM($C$2:$C126)-1,COLUMNS($E126:BR126)+1))</f>
        <v/>
      </c>
      <c r="BS126" t="str">
        <f ca="1">IF(OFFSET($G$179,SUM($C$2:$C126)-1,COLUMNS($E126:BS126)+1)=0,"",OFFSET($G$179,SUM($C$2:$C126)-1,COLUMNS($E126:BS126)+1))</f>
        <v/>
      </c>
      <c r="BT126" t="str">
        <f ca="1">IF(OFFSET($G$179,SUM($C$2:$C126)-1,COLUMNS($E126:BT126)+1)=0,"",OFFSET($G$179,SUM($C$2:$C126)-1,COLUMNS($E126:BT126)+1))</f>
        <v/>
      </c>
      <c r="BU126" t="str">
        <f ca="1">IF(OFFSET($G$179,SUM($C$2:$C126)-1,COLUMNS($E126:BU126)+1)=0,"",OFFSET($G$179,SUM($C$2:$C126)-1,COLUMNS($E126:BU126)+1))</f>
        <v/>
      </c>
      <c r="BV126" t="str">
        <f ca="1">IF(OFFSET($G$179,SUM($C$2:$C126)-1,COLUMNS($E126:BV126)+1)=0,"",OFFSET($G$179,SUM($C$2:$C126)-1,COLUMNS($E126:BV126)+1))</f>
        <v/>
      </c>
      <c r="BW126" t="str">
        <f ca="1">IF(OFFSET($G$179,SUM($C$2:$C126)-1,COLUMNS($E126:BW126)+1)=0,"",OFFSET($G$179,SUM($C$2:$C126)-1,COLUMNS($E126:BW126)+1))</f>
        <v/>
      </c>
      <c r="BX126" t="str">
        <f ca="1">IF(OFFSET($G$179,SUM($C$2:$C126)-1,COLUMNS($E126:BX126)+1)=0,"",OFFSET($G$179,SUM($C$2:$C126)-1,COLUMNS($E126:BX126)+1))</f>
        <v/>
      </c>
      <c r="BY126" t="str">
        <f ca="1">IF(OFFSET($G$179,SUM($C$2:$C126)-1,COLUMNS($E126:BY126)+1)=0,"",OFFSET($G$179,SUM($C$2:$C126)-1,COLUMNS($E126:BY126)+1))</f>
        <v/>
      </c>
      <c r="BZ126" t="str">
        <f ca="1">IF(OFFSET($G$179,SUM($C$2:$C126)-1,COLUMNS($E126:BZ126)+1)=0,"",OFFSET($G$179,SUM($C$2:$C126)-1,COLUMNS($E126:BZ126)+1))</f>
        <v/>
      </c>
    </row>
    <row r="127" spans="3:78" x14ac:dyDescent="0.25">
      <c r="C127">
        <f t="shared" si="2297"/>
        <v>0</v>
      </c>
      <c r="E127" t="str">
        <f t="shared" ref="E127" ca="1" si="4518">E126</f>
        <v>Rick Hershey</v>
      </c>
      <c r="F127" t="str">
        <f t="shared" ref="F127" ca="1" si="4519">SUBSTITUTE(SUBSTITUTE(SUBSTITUTE(SUBSTITUTE(SUBSTITUTE(LOWER(IF(LEFT(F126,3)="Box","",TRIM(F126))),"randomizer","")," ",""),"'","")," ",""),"-","")</f>
        <v>watchtower</v>
      </c>
      <c r="G127" t="str">
        <f t="shared" ref="G127" ca="1" si="4520">SUBSTITUTE(SUBSTITUTE(SUBSTITUTE(SUBSTITUTE(SUBSTITUTE(LOWER(IF(LEFT(G126,3)="Box","",TRIM(G126))),"randomizer","")," ",""),"'","")," ",""),"-","")</f>
        <v/>
      </c>
      <c r="H127" t="str">
        <f t="shared" ref="H127" ca="1" si="4521">SUBSTITUTE(SUBSTITUTE(SUBSTITUTE(SUBSTITUTE(SUBSTITUTE(LOWER(IF(LEFT(H126,3)="Box","",TRIM(H126))),"randomizer","")," ",""),"'","")," ",""),"-","")</f>
        <v/>
      </c>
      <c r="I127" t="str">
        <f t="shared" ref="I127" ca="1" si="4522">SUBSTITUTE(SUBSTITUTE(SUBSTITUTE(SUBSTITUTE(SUBSTITUTE(LOWER(IF(LEFT(I126,3)="Box","",TRIM(I126))),"randomizer","")," ",""),"'","")," ",""),"-","")</f>
        <v/>
      </c>
      <c r="J127" t="str">
        <f t="shared" ref="J127" ca="1" si="4523">SUBSTITUTE(SUBSTITUTE(SUBSTITUTE(SUBSTITUTE(SUBSTITUTE(LOWER(IF(LEFT(J126,3)="Box","",TRIM(J126))),"randomizer","")," ",""),"'","")," ",""),"-","")</f>
        <v/>
      </c>
      <c r="K127" t="str">
        <f t="shared" ref="K127" ca="1" si="4524">SUBSTITUTE(SUBSTITUTE(SUBSTITUTE(SUBSTITUTE(SUBSTITUTE(LOWER(IF(LEFT(K126,3)="Box","",TRIM(K126))),"randomizer","")," ",""),"'","")," ",""),"-","")</f>
        <v/>
      </c>
      <c r="L127" t="str">
        <f t="shared" ref="L127" ca="1" si="4525">SUBSTITUTE(SUBSTITUTE(SUBSTITUTE(SUBSTITUTE(SUBSTITUTE(LOWER(IF(LEFT(L126,3)="Box","",TRIM(L126))),"randomizer","")," ",""),"'","")," ",""),"-","")</f>
        <v/>
      </c>
      <c r="M127" t="str">
        <f t="shared" ref="M127" ca="1" si="4526">SUBSTITUTE(SUBSTITUTE(SUBSTITUTE(SUBSTITUTE(SUBSTITUTE(LOWER(IF(LEFT(M126,3)="Box","",TRIM(M126))),"randomizer","")," ",""),"'","")," ",""),"-","")</f>
        <v/>
      </c>
      <c r="N127" t="str">
        <f t="shared" ref="N127" ca="1" si="4527">SUBSTITUTE(SUBSTITUTE(SUBSTITUTE(SUBSTITUTE(SUBSTITUTE(LOWER(IF(LEFT(N126,3)="Box","",TRIM(N126))),"randomizer","")," ",""),"'","")," ",""),"-","")</f>
        <v/>
      </c>
      <c r="O127" t="str">
        <f t="shared" ref="O127" ca="1" si="4528">SUBSTITUTE(SUBSTITUTE(SUBSTITUTE(SUBSTITUTE(SUBSTITUTE(LOWER(IF(LEFT(O126,3)="Box","",TRIM(O126))),"randomizer","")," ",""),"'","")," ",""),"-","")</f>
        <v/>
      </c>
      <c r="P127" t="str">
        <f t="shared" ref="P127" ca="1" si="4529">SUBSTITUTE(SUBSTITUTE(SUBSTITUTE(SUBSTITUTE(SUBSTITUTE(LOWER(IF(LEFT(P126,3)="Box","",TRIM(P126))),"randomizer","")," ",""),"'","")," ",""),"-","")</f>
        <v/>
      </c>
      <c r="Q127" t="str">
        <f t="shared" ref="Q127" ca="1" si="4530">SUBSTITUTE(SUBSTITUTE(SUBSTITUTE(SUBSTITUTE(SUBSTITUTE(LOWER(IF(LEFT(Q126,3)="Box","",TRIM(Q126))),"randomizer","")," ",""),"'","")," ",""),"-","")</f>
        <v/>
      </c>
      <c r="R127" t="str">
        <f t="shared" ref="R127" ca="1" si="4531">SUBSTITUTE(SUBSTITUTE(SUBSTITUTE(SUBSTITUTE(SUBSTITUTE(LOWER(IF(LEFT(R126,3)="Box","",TRIM(R126))),"randomizer","")," ",""),"'","")," ",""),"-","")</f>
        <v/>
      </c>
      <c r="S127" t="str">
        <f t="shared" ref="S127" ca="1" si="4532">SUBSTITUTE(SUBSTITUTE(SUBSTITUTE(SUBSTITUTE(SUBSTITUTE(LOWER(IF(LEFT(S126,3)="Box","",TRIM(S126))),"randomizer","")," ",""),"'","")," ",""),"-","")</f>
        <v/>
      </c>
      <c r="T127" t="str">
        <f t="shared" ref="T127" ca="1" si="4533">SUBSTITUTE(SUBSTITUTE(SUBSTITUTE(SUBSTITUTE(SUBSTITUTE(LOWER(IF(LEFT(T126,3)="Box","",TRIM(T126))),"randomizer","")," ",""),"'","")," ",""),"-","")</f>
        <v/>
      </c>
      <c r="U127" t="str">
        <f t="shared" ref="U127" ca="1" si="4534">SUBSTITUTE(SUBSTITUTE(SUBSTITUTE(SUBSTITUTE(SUBSTITUTE(LOWER(IF(LEFT(U126,3)="Box","",TRIM(U126))),"randomizer","")," ",""),"'","")," ",""),"-","")</f>
        <v/>
      </c>
      <c r="V127" t="str">
        <f t="shared" ref="V127" ca="1" si="4535">SUBSTITUTE(SUBSTITUTE(SUBSTITUTE(SUBSTITUTE(SUBSTITUTE(LOWER(IF(LEFT(V126,3)="Box","",TRIM(V126))),"randomizer","")," ",""),"'","")," ",""),"-","")</f>
        <v/>
      </c>
      <c r="W127" t="str">
        <f t="shared" ref="W127" ca="1" si="4536">SUBSTITUTE(SUBSTITUTE(SUBSTITUTE(SUBSTITUTE(SUBSTITUTE(LOWER(IF(LEFT(W126,3)="Box","",TRIM(W126))),"randomizer","")," ",""),"'","")," ",""),"-","")</f>
        <v/>
      </c>
      <c r="X127" t="str">
        <f t="shared" ref="X127" ca="1" si="4537">SUBSTITUTE(SUBSTITUTE(SUBSTITUTE(SUBSTITUTE(SUBSTITUTE(LOWER(IF(LEFT(X126,3)="Box","",TRIM(X126))),"randomizer","")," ",""),"'","")," ",""),"-","")</f>
        <v/>
      </c>
      <c r="Y127" t="str">
        <f t="shared" ref="Y127" ca="1" si="4538">SUBSTITUTE(SUBSTITUTE(SUBSTITUTE(SUBSTITUTE(SUBSTITUTE(LOWER(IF(LEFT(Y126,3)="Box","",TRIM(Y126))),"randomizer","")," ",""),"'","")," ",""),"-","")</f>
        <v/>
      </c>
      <c r="Z127" t="str">
        <f t="shared" ref="Z127" ca="1" si="4539">SUBSTITUTE(SUBSTITUTE(SUBSTITUTE(SUBSTITUTE(SUBSTITUTE(LOWER(IF(LEFT(Z126,3)="Box","",TRIM(Z126))),"randomizer","")," ",""),"'","")," ",""),"-","")</f>
        <v/>
      </c>
      <c r="AA127" t="str">
        <f t="shared" ref="AA127" ca="1" si="4540">SUBSTITUTE(SUBSTITUTE(SUBSTITUTE(SUBSTITUTE(SUBSTITUTE(LOWER(IF(LEFT(AA126,3)="Box","",TRIM(AA126))),"randomizer","")," ",""),"'","")," ",""),"-","")</f>
        <v/>
      </c>
      <c r="AB127" t="str">
        <f t="shared" ref="AB127" ca="1" si="4541">SUBSTITUTE(SUBSTITUTE(SUBSTITUTE(SUBSTITUTE(SUBSTITUTE(LOWER(IF(LEFT(AB126,3)="Box","",TRIM(AB126))),"randomizer","")," ",""),"'","")," ",""),"-","")</f>
        <v/>
      </c>
      <c r="AC127" t="str">
        <f t="shared" ref="AC127" ca="1" si="4542">SUBSTITUTE(SUBSTITUTE(SUBSTITUTE(SUBSTITUTE(SUBSTITUTE(LOWER(IF(LEFT(AC126,3)="Box","",TRIM(AC126))),"randomizer","")," ",""),"'","")," ",""),"-","")</f>
        <v/>
      </c>
      <c r="AD127" t="str">
        <f t="shared" ref="AD127" ca="1" si="4543">SUBSTITUTE(SUBSTITUTE(SUBSTITUTE(SUBSTITUTE(SUBSTITUTE(LOWER(IF(LEFT(AD126,3)="Box","",TRIM(AD126))),"randomizer","")," ",""),"'","")," ",""),"-","")</f>
        <v/>
      </c>
      <c r="AE127" t="str">
        <f t="shared" ref="AE127" ca="1" si="4544">SUBSTITUTE(SUBSTITUTE(SUBSTITUTE(SUBSTITUTE(SUBSTITUTE(LOWER(IF(LEFT(AE126,3)="Box","",TRIM(AE126))),"randomizer","")," ",""),"'","")," ",""),"-","")</f>
        <v/>
      </c>
      <c r="AF127" t="str">
        <f t="shared" ref="AF127" ca="1" si="4545">SUBSTITUTE(SUBSTITUTE(SUBSTITUTE(SUBSTITUTE(SUBSTITUTE(LOWER(IF(LEFT(AF126,3)="Box","",TRIM(AF126))),"randomizer","")," ",""),"'","")," ",""),"-","")</f>
        <v/>
      </c>
      <c r="AG127" t="str">
        <f t="shared" ref="AG127" ca="1" si="4546">SUBSTITUTE(SUBSTITUTE(SUBSTITUTE(SUBSTITUTE(SUBSTITUTE(LOWER(IF(LEFT(AG126,3)="Box","",TRIM(AG126))),"randomizer","")," ",""),"'","")," ",""),"-","")</f>
        <v/>
      </c>
      <c r="AH127" t="str">
        <f t="shared" ref="AH127" ca="1" si="4547">SUBSTITUTE(SUBSTITUTE(SUBSTITUTE(SUBSTITUTE(SUBSTITUTE(LOWER(IF(LEFT(AH126,3)="Box","",TRIM(AH126))),"randomizer","")," ",""),"'","")," ",""),"-","")</f>
        <v/>
      </c>
      <c r="AI127" t="str">
        <f t="shared" ref="AI127" ca="1" si="4548">SUBSTITUTE(SUBSTITUTE(SUBSTITUTE(SUBSTITUTE(SUBSTITUTE(LOWER(IF(LEFT(AI126,3)="Box","",TRIM(AI126))),"randomizer","")," ",""),"'","")," ",""),"-","")</f>
        <v/>
      </c>
      <c r="AJ127" t="str">
        <f t="shared" ref="AJ127" ca="1" si="4549">SUBSTITUTE(SUBSTITUTE(SUBSTITUTE(SUBSTITUTE(SUBSTITUTE(LOWER(IF(LEFT(AJ126,3)="Box","",TRIM(AJ126))),"randomizer","")," ",""),"'","")," ",""),"-","")</f>
        <v/>
      </c>
      <c r="AK127" t="str">
        <f t="shared" ref="AK127" ca="1" si="4550">SUBSTITUTE(SUBSTITUTE(SUBSTITUTE(SUBSTITUTE(SUBSTITUTE(LOWER(IF(LEFT(AK126,3)="Box","",TRIM(AK126))),"randomizer","")," ",""),"'","")," ",""),"-","")</f>
        <v/>
      </c>
      <c r="AL127" t="str">
        <f t="shared" ref="AL127" ca="1" si="4551">SUBSTITUTE(SUBSTITUTE(SUBSTITUTE(SUBSTITUTE(SUBSTITUTE(LOWER(IF(LEFT(AL126,3)="Box","",TRIM(AL126))),"randomizer","")," ",""),"'","")," ",""),"-","")</f>
        <v/>
      </c>
      <c r="AM127" t="str">
        <f t="shared" ref="AM127" ca="1" si="4552">SUBSTITUTE(SUBSTITUTE(SUBSTITUTE(SUBSTITUTE(SUBSTITUTE(LOWER(IF(LEFT(AM126,3)="Box","",TRIM(AM126))),"randomizer","")," ",""),"'","")," ",""),"-","")</f>
        <v/>
      </c>
      <c r="AN127" t="str">
        <f t="shared" ref="AN127" ca="1" si="4553">SUBSTITUTE(SUBSTITUTE(SUBSTITUTE(SUBSTITUTE(SUBSTITUTE(LOWER(IF(LEFT(AN126,3)="Box","",TRIM(AN126))),"randomizer","")," ",""),"'","")," ",""),"-","")</f>
        <v/>
      </c>
      <c r="AO127" t="str">
        <f t="shared" ref="AO127" ca="1" si="4554">SUBSTITUTE(SUBSTITUTE(SUBSTITUTE(SUBSTITUTE(SUBSTITUTE(LOWER(IF(LEFT(AO126,3)="Box","",TRIM(AO126))),"randomizer","")," ",""),"'","")," ",""),"-","")</f>
        <v/>
      </c>
      <c r="AP127" t="str">
        <f t="shared" ref="AP127" ca="1" si="4555">SUBSTITUTE(SUBSTITUTE(SUBSTITUTE(SUBSTITUTE(SUBSTITUTE(LOWER(IF(LEFT(AP126,3)="Box","",TRIM(AP126))),"randomizer","")," ",""),"'","")," ",""),"-","")</f>
        <v/>
      </c>
      <c r="AQ127" t="str">
        <f t="shared" ref="AQ127" ca="1" si="4556">SUBSTITUTE(SUBSTITUTE(SUBSTITUTE(SUBSTITUTE(SUBSTITUTE(LOWER(IF(LEFT(AQ126,3)="Box","",TRIM(AQ126))),"randomizer","")," ",""),"'","")," ",""),"-","")</f>
        <v/>
      </c>
      <c r="AR127" t="str">
        <f t="shared" ref="AR127" ca="1" si="4557">SUBSTITUTE(SUBSTITUTE(SUBSTITUTE(SUBSTITUTE(SUBSTITUTE(LOWER(IF(LEFT(AR126,3)="Box","",TRIM(AR126))),"randomizer","")," ",""),"'","")," ",""),"-","")</f>
        <v/>
      </c>
      <c r="AS127" t="str">
        <f t="shared" ref="AS127" ca="1" si="4558">SUBSTITUTE(SUBSTITUTE(SUBSTITUTE(SUBSTITUTE(SUBSTITUTE(LOWER(IF(LEFT(AS126,3)="Box","",TRIM(AS126))),"randomizer","")," ",""),"'","")," ",""),"-","")</f>
        <v/>
      </c>
      <c r="AT127" t="str">
        <f t="shared" ref="AT127" ca="1" si="4559">SUBSTITUTE(SUBSTITUTE(SUBSTITUTE(SUBSTITUTE(SUBSTITUTE(LOWER(IF(LEFT(AT126,3)="Box","",TRIM(AT126))),"randomizer","")," ",""),"'","")," ",""),"-","")</f>
        <v/>
      </c>
      <c r="AU127" t="str">
        <f t="shared" ref="AU127" ca="1" si="4560">SUBSTITUTE(SUBSTITUTE(SUBSTITUTE(SUBSTITUTE(SUBSTITUTE(LOWER(IF(LEFT(AU126,3)="Box","",TRIM(AU126))),"randomizer","")," ",""),"'","")," ",""),"-","")</f>
        <v/>
      </c>
      <c r="AV127" t="str">
        <f t="shared" ref="AV127" ca="1" si="4561">SUBSTITUTE(SUBSTITUTE(SUBSTITUTE(SUBSTITUTE(SUBSTITUTE(LOWER(IF(LEFT(AV126,3)="Box","",TRIM(AV126))),"randomizer","")," ",""),"'","")," ",""),"-","")</f>
        <v/>
      </c>
      <c r="AW127" t="str">
        <f t="shared" ref="AW127" ca="1" si="4562">SUBSTITUTE(SUBSTITUTE(SUBSTITUTE(SUBSTITUTE(SUBSTITUTE(LOWER(IF(LEFT(AW126,3)="Box","",TRIM(AW126))),"randomizer","")," ",""),"'","")," ",""),"-","")</f>
        <v/>
      </c>
      <c r="AX127" t="str">
        <f t="shared" ref="AX127" ca="1" si="4563">SUBSTITUTE(SUBSTITUTE(SUBSTITUTE(SUBSTITUTE(SUBSTITUTE(LOWER(IF(LEFT(AX126,3)="Box","",TRIM(AX126))),"randomizer","")," ",""),"'","")," ",""),"-","")</f>
        <v/>
      </c>
      <c r="AY127" t="str">
        <f t="shared" ref="AY127" ca="1" si="4564">SUBSTITUTE(SUBSTITUTE(SUBSTITUTE(SUBSTITUTE(SUBSTITUTE(LOWER(IF(LEFT(AY126,3)="Box","",TRIM(AY126))),"randomizer","")," ",""),"'","")," ",""),"-","")</f>
        <v/>
      </c>
      <c r="AZ127" t="str">
        <f t="shared" ref="AZ127" ca="1" si="4565">SUBSTITUTE(SUBSTITUTE(SUBSTITUTE(SUBSTITUTE(SUBSTITUTE(LOWER(IF(LEFT(AZ126,3)="Box","",TRIM(AZ126))),"randomizer","")," ",""),"'","")," ",""),"-","")</f>
        <v/>
      </c>
      <c r="BA127" t="str">
        <f t="shared" ref="BA127" ca="1" si="4566">SUBSTITUTE(SUBSTITUTE(SUBSTITUTE(SUBSTITUTE(SUBSTITUTE(LOWER(IF(LEFT(BA126,3)="Box","",TRIM(BA126))),"randomizer","")," ",""),"'","")," ",""),"-","")</f>
        <v/>
      </c>
      <c r="BB127" t="str">
        <f t="shared" ref="BB127" ca="1" si="4567">SUBSTITUTE(SUBSTITUTE(SUBSTITUTE(SUBSTITUTE(SUBSTITUTE(LOWER(IF(LEFT(BB126,3)="Box","",TRIM(BB126))),"randomizer","")," ",""),"'","")," ",""),"-","")</f>
        <v/>
      </c>
      <c r="BC127" t="str">
        <f t="shared" ref="BC127" ca="1" si="4568">SUBSTITUTE(SUBSTITUTE(SUBSTITUTE(SUBSTITUTE(SUBSTITUTE(LOWER(IF(LEFT(BC126,3)="Box","",TRIM(BC126))),"randomizer","")," ",""),"'","")," ",""),"-","")</f>
        <v/>
      </c>
      <c r="BD127" t="str">
        <f t="shared" ref="BD127" ca="1" si="4569">SUBSTITUTE(SUBSTITUTE(SUBSTITUTE(SUBSTITUTE(SUBSTITUTE(LOWER(IF(LEFT(BD126,3)="Box","",TRIM(BD126))),"randomizer","")," ",""),"'","")," ",""),"-","")</f>
        <v/>
      </c>
      <c r="BE127" t="str">
        <f t="shared" ref="BE127" ca="1" si="4570">SUBSTITUTE(SUBSTITUTE(SUBSTITUTE(SUBSTITUTE(SUBSTITUTE(LOWER(IF(LEFT(BE126,3)="Box","",TRIM(BE126))),"randomizer","")," ",""),"'","")," ",""),"-","")</f>
        <v/>
      </c>
      <c r="BF127" t="str">
        <f t="shared" ref="BF127" ca="1" si="4571">SUBSTITUTE(SUBSTITUTE(SUBSTITUTE(SUBSTITUTE(SUBSTITUTE(LOWER(IF(LEFT(BF126,3)="Box","",TRIM(BF126))),"randomizer","")," ",""),"'","")," ",""),"-","")</f>
        <v/>
      </c>
      <c r="BG127" t="str">
        <f t="shared" ref="BG127" ca="1" si="4572">SUBSTITUTE(SUBSTITUTE(SUBSTITUTE(SUBSTITUTE(SUBSTITUTE(LOWER(IF(LEFT(BG126,3)="Box","",TRIM(BG126))),"randomizer","")," ",""),"'","")," ",""),"-","")</f>
        <v/>
      </c>
      <c r="BH127" t="str">
        <f t="shared" ref="BH127" ca="1" si="4573">SUBSTITUTE(SUBSTITUTE(SUBSTITUTE(SUBSTITUTE(SUBSTITUTE(LOWER(IF(LEFT(BH126,3)="Box","",TRIM(BH126))),"randomizer","")," ",""),"'","")," ",""),"-","")</f>
        <v/>
      </c>
      <c r="BI127" t="str">
        <f t="shared" ref="BI127" ca="1" si="4574">SUBSTITUTE(SUBSTITUTE(SUBSTITUTE(SUBSTITUTE(SUBSTITUTE(LOWER(IF(LEFT(BI126,3)="Box","",TRIM(BI126))),"randomizer","")," ",""),"'","")," ",""),"-","")</f>
        <v/>
      </c>
      <c r="BJ127" t="str">
        <f t="shared" ref="BJ127" ca="1" si="4575">SUBSTITUTE(SUBSTITUTE(SUBSTITUTE(SUBSTITUTE(SUBSTITUTE(LOWER(IF(LEFT(BJ126,3)="Box","",TRIM(BJ126))),"randomizer","")," ",""),"'","")," ",""),"-","")</f>
        <v/>
      </c>
      <c r="BK127" t="str">
        <f t="shared" ref="BK127" ca="1" si="4576">SUBSTITUTE(SUBSTITUTE(SUBSTITUTE(SUBSTITUTE(SUBSTITUTE(LOWER(IF(LEFT(BK126,3)="Box","",TRIM(BK126))),"randomizer","")," ",""),"'","")," ",""),"-","")</f>
        <v/>
      </c>
      <c r="BL127" t="str">
        <f t="shared" ref="BL127" ca="1" si="4577">SUBSTITUTE(SUBSTITUTE(SUBSTITUTE(SUBSTITUTE(SUBSTITUTE(LOWER(IF(LEFT(BL126,3)="Box","",TRIM(BL126))),"randomizer","")," ",""),"'","")," ",""),"-","")</f>
        <v/>
      </c>
      <c r="BM127" t="str">
        <f t="shared" ref="BM127" ca="1" si="4578">SUBSTITUTE(SUBSTITUTE(SUBSTITUTE(SUBSTITUTE(SUBSTITUTE(LOWER(IF(LEFT(BM126,3)="Box","",TRIM(BM126))),"randomizer","")," ",""),"'","")," ",""),"-","")</f>
        <v/>
      </c>
      <c r="BN127" t="str">
        <f t="shared" ref="BN127" ca="1" si="4579">SUBSTITUTE(SUBSTITUTE(SUBSTITUTE(SUBSTITUTE(SUBSTITUTE(LOWER(IF(LEFT(BN126,3)="Box","",TRIM(BN126))),"randomizer","")," ",""),"'","")," ",""),"-","")</f>
        <v/>
      </c>
      <c r="BO127" t="str">
        <f t="shared" ref="BO127" ca="1" si="4580">SUBSTITUTE(SUBSTITUTE(SUBSTITUTE(SUBSTITUTE(SUBSTITUTE(LOWER(IF(LEFT(BO126,3)="Box","",TRIM(BO126))),"randomizer","")," ",""),"'","")," ",""),"-","")</f>
        <v/>
      </c>
      <c r="BP127" t="str">
        <f t="shared" ref="BP127" ca="1" si="4581">SUBSTITUTE(SUBSTITUTE(SUBSTITUTE(SUBSTITUTE(SUBSTITUTE(LOWER(IF(LEFT(BP126,3)="Box","",TRIM(BP126))),"randomizer","")," ",""),"'","")," ",""),"-","")</f>
        <v/>
      </c>
      <c r="BQ127" t="str">
        <f t="shared" ref="BQ127" ca="1" si="4582">SUBSTITUTE(SUBSTITUTE(SUBSTITUTE(SUBSTITUTE(SUBSTITUTE(LOWER(IF(LEFT(BQ126,3)="Box","",TRIM(BQ126))),"randomizer","")," ",""),"'","")," ",""),"-","")</f>
        <v/>
      </c>
      <c r="BR127" t="str">
        <f t="shared" ref="BR127" ca="1" si="4583">SUBSTITUTE(SUBSTITUTE(SUBSTITUTE(SUBSTITUTE(SUBSTITUTE(LOWER(IF(LEFT(BR126,3)="Box","",TRIM(BR126))),"randomizer","")," ",""),"'","")," ",""),"-","")</f>
        <v/>
      </c>
      <c r="BS127" t="str">
        <f t="shared" ref="BS127" ca="1" si="4584">SUBSTITUTE(SUBSTITUTE(SUBSTITUTE(SUBSTITUTE(SUBSTITUTE(LOWER(IF(LEFT(BS126,3)="Box","",TRIM(BS126))),"randomizer","")," ",""),"'","")," ",""),"-","")</f>
        <v/>
      </c>
      <c r="BT127" t="str">
        <f t="shared" ref="BT127" ca="1" si="4585">SUBSTITUTE(SUBSTITUTE(SUBSTITUTE(SUBSTITUTE(SUBSTITUTE(LOWER(IF(LEFT(BT126,3)="Box","",TRIM(BT126))),"randomizer","")," ",""),"'","")," ",""),"-","")</f>
        <v/>
      </c>
      <c r="BU127" t="str">
        <f t="shared" ref="BU127" ca="1" si="4586">SUBSTITUTE(SUBSTITUTE(SUBSTITUTE(SUBSTITUTE(SUBSTITUTE(LOWER(IF(LEFT(BU126,3)="Box","",TRIM(BU126))),"randomizer","")," ",""),"'","")," ",""),"-","")</f>
        <v/>
      </c>
      <c r="BV127" t="str">
        <f t="shared" ref="BV127" ca="1" si="4587">SUBSTITUTE(SUBSTITUTE(SUBSTITUTE(SUBSTITUTE(SUBSTITUTE(LOWER(IF(LEFT(BV126,3)="Box","",TRIM(BV126))),"randomizer","")," ",""),"'","")," ",""),"-","")</f>
        <v/>
      </c>
      <c r="BW127" t="str">
        <f t="shared" ref="BW127" ca="1" si="4588">SUBSTITUTE(SUBSTITUTE(SUBSTITUTE(SUBSTITUTE(SUBSTITUTE(LOWER(IF(LEFT(BW126,3)="Box","",TRIM(BW126))),"randomizer","")," ",""),"'","")," ",""),"-","")</f>
        <v/>
      </c>
      <c r="BX127" t="str">
        <f t="shared" ref="BX127" ca="1" si="4589">SUBSTITUTE(SUBSTITUTE(SUBSTITUTE(SUBSTITUTE(SUBSTITUTE(LOWER(IF(LEFT(BX126,3)="Box","",TRIM(BX126))),"randomizer","")," ",""),"'","")," ",""),"-","")</f>
        <v/>
      </c>
      <c r="BY127" t="str">
        <f t="shared" ref="BY127" ca="1" si="4590">SUBSTITUTE(SUBSTITUTE(SUBSTITUTE(SUBSTITUTE(SUBSTITUTE(LOWER(IF(LEFT(BY126,3)="Box","",TRIM(BY126))),"randomizer","")," ",""),"'","")," ",""),"-","")</f>
        <v/>
      </c>
      <c r="BZ127" t="str">
        <f t="shared" ref="BZ127" ca="1" si="4591">SUBSTITUTE(SUBSTITUTE(SUBSTITUTE(SUBSTITUTE(SUBSTITUTE(LOWER(IF(LEFT(BZ126,3)="Box","",TRIM(BZ126))),"randomizer","")," ",""),"'","")," ",""),"-","")</f>
        <v/>
      </c>
    </row>
    <row r="128" spans="3:78" x14ac:dyDescent="0.25">
      <c r="C128">
        <f t="shared" si="2297"/>
        <v>1</v>
      </c>
      <c r="E128" t="str">
        <f ca="1">OFFSET($G$179,SUM(C$2:C128)-1,0)</f>
        <v>Rom</v>
      </c>
      <c r="F128" t="str">
        <f ca="1">IF(OFFSET($G$179,SUM($C$2:$C128)-1,COLUMNS($E128:F128)+1)=0,"",OFFSET($G$179,SUM($C$2:$C128)-1,COLUMNS($E128:F128)+1))</f>
        <v>Bishop</v>
      </c>
      <c r="G128" t="str">
        <f ca="1">IF(OFFSET($G$179,SUM($C$2:$C128)-1,COLUMNS($E128:G128)+1)=0,"",OFFSET($G$179,SUM($C$2:$C128)-1,COLUMNS($E128:G128)+1))</f>
        <v/>
      </c>
      <c r="H128" t="str">
        <f ca="1">IF(OFFSET($G$179,SUM($C$2:$C128)-1,COLUMNS($E128:H128)+1)=0,"",OFFSET($G$179,SUM($C$2:$C128)-1,COLUMNS($E128:H128)+1))</f>
        <v/>
      </c>
      <c r="I128" t="str">
        <f ca="1">IF(OFFSET($G$179,SUM($C$2:$C128)-1,COLUMNS($E128:I128)+1)=0,"",OFFSET($G$179,SUM($C$2:$C128)-1,COLUMNS($E128:I128)+1))</f>
        <v/>
      </c>
      <c r="J128" t="str">
        <f ca="1">IF(OFFSET($G$179,SUM($C$2:$C128)-1,COLUMNS($E128:J128)+1)=0,"",OFFSET($G$179,SUM($C$2:$C128)-1,COLUMNS($E128:J128)+1))</f>
        <v/>
      </c>
      <c r="K128" t="str">
        <f ca="1">IF(OFFSET($G$179,SUM($C$2:$C128)-1,COLUMNS($E128:K128)+1)=0,"",OFFSET($G$179,SUM($C$2:$C128)-1,COLUMNS($E128:K128)+1))</f>
        <v/>
      </c>
      <c r="L128" t="str">
        <f ca="1">IF(OFFSET($G$179,SUM($C$2:$C128)-1,COLUMNS($E128:L128)+1)=0,"",OFFSET($G$179,SUM($C$2:$C128)-1,COLUMNS($E128:L128)+1))</f>
        <v/>
      </c>
      <c r="M128" t="str">
        <f ca="1">IF(OFFSET($G$179,SUM($C$2:$C128)-1,COLUMNS($E128:M128)+1)=0,"",OFFSET($G$179,SUM($C$2:$C128)-1,COLUMNS($E128:M128)+1))</f>
        <v/>
      </c>
      <c r="N128" t="str">
        <f ca="1">IF(OFFSET($G$179,SUM($C$2:$C128)-1,COLUMNS($E128:N128)+1)=0,"",OFFSET($G$179,SUM($C$2:$C128)-1,COLUMNS($E128:N128)+1))</f>
        <v/>
      </c>
      <c r="O128" t="str">
        <f ca="1">IF(OFFSET($G$179,SUM($C$2:$C128)-1,COLUMNS($E128:O128)+1)=0,"",OFFSET($G$179,SUM($C$2:$C128)-1,COLUMNS($E128:O128)+1))</f>
        <v/>
      </c>
      <c r="P128" t="str">
        <f ca="1">IF(OFFSET($G$179,SUM($C$2:$C128)-1,COLUMNS($E128:P128)+1)=0,"",OFFSET($G$179,SUM($C$2:$C128)-1,COLUMNS($E128:P128)+1))</f>
        <v/>
      </c>
      <c r="Q128" t="str">
        <f ca="1">IF(OFFSET($G$179,SUM($C$2:$C128)-1,COLUMNS($E128:Q128)+1)=0,"",OFFSET($G$179,SUM($C$2:$C128)-1,COLUMNS($E128:Q128)+1))</f>
        <v/>
      </c>
      <c r="R128" t="str">
        <f ca="1">IF(OFFSET($G$179,SUM($C$2:$C128)-1,COLUMNS($E128:R128)+1)=0,"",OFFSET($G$179,SUM($C$2:$C128)-1,COLUMNS($E128:R128)+1))</f>
        <v/>
      </c>
      <c r="S128" t="str">
        <f ca="1">IF(OFFSET($G$179,SUM($C$2:$C128)-1,COLUMNS($E128:S128)+1)=0,"",OFFSET($G$179,SUM($C$2:$C128)-1,COLUMNS($E128:S128)+1))</f>
        <v/>
      </c>
      <c r="T128" t="str">
        <f ca="1">IF(OFFSET($G$179,SUM($C$2:$C128)-1,COLUMNS($E128:T128)+1)=0,"",OFFSET($G$179,SUM($C$2:$C128)-1,COLUMNS($E128:T128)+1))</f>
        <v/>
      </c>
      <c r="U128" t="str">
        <f ca="1">IF(OFFSET($G$179,SUM($C$2:$C128)-1,COLUMNS($E128:U128)+1)=0,"",OFFSET($G$179,SUM($C$2:$C128)-1,COLUMNS($E128:U128)+1))</f>
        <v/>
      </c>
      <c r="V128" t="str">
        <f ca="1">IF(OFFSET($G$179,SUM($C$2:$C128)-1,COLUMNS($E128:V128)+1)=0,"",OFFSET($G$179,SUM($C$2:$C128)-1,COLUMNS($E128:V128)+1))</f>
        <v/>
      </c>
      <c r="W128" t="str">
        <f ca="1">IF(OFFSET($G$179,SUM($C$2:$C128)-1,COLUMNS($E128:W128)+1)=0,"",OFFSET($G$179,SUM($C$2:$C128)-1,COLUMNS($E128:W128)+1))</f>
        <v/>
      </c>
      <c r="X128" t="str">
        <f ca="1">IF(OFFSET($G$179,SUM($C$2:$C128)-1,COLUMNS($E128:X128)+1)=0,"",OFFSET($G$179,SUM($C$2:$C128)-1,COLUMNS($E128:X128)+1))</f>
        <v/>
      </c>
      <c r="Y128" t="str">
        <f ca="1">IF(OFFSET($G$179,SUM($C$2:$C128)-1,COLUMNS($E128:Y128)+1)=0,"",OFFSET($G$179,SUM($C$2:$C128)-1,COLUMNS($E128:Y128)+1))</f>
        <v/>
      </c>
      <c r="Z128" t="str">
        <f ca="1">IF(OFFSET($G$179,SUM($C$2:$C128)-1,COLUMNS($E128:Z128)+1)=0,"",OFFSET($G$179,SUM($C$2:$C128)-1,COLUMNS($E128:Z128)+1))</f>
        <v/>
      </c>
      <c r="AA128" t="str">
        <f ca="1">IF(OFFSET($G$179,SUM($C$2:$C128)-1,COLUMNS($E128:AA128)+1)=0,"",OFFSET($G$179,SUM($C$2:$C128)-1,COLUMNS($E128:AA128)+1))</f>
        <v/>
      </c>
      <c r="AB128" t="str">
        <f ca="1">IF(OFFSET($G$179,SUM($C$2:$C128)-1,COLUMNS($E128:AB128)+1)=0,"",OFFSET($G$179,SUM($C$2:$C128)-1,COLUMNS($E128:AB128)+1))</f>
        <v/>
      </c>
      <c r="AC128" t="str">
        <f ca="1">IF(OFFSET($G$179,SUM($C$2:$C128)-1,COLUMNS($E128:AC128)+1)=0,"",OFFSET($G$179,SUM($C$2:$C128)-1,COLUMNS($E128:AC128)+1))</f>
        <v/>
      </c>
      <c r="AD128" t="str">
        <f ca="1">IF(OFFSET($G$179,SUM($C$2:$C128)-1,COLUMNS($E128:AD128)+1)=0,"",OFFSET($G$179,SUM($C$2:$C128)-1,COLUMNS($E128:AD128)+1))</f>
        <v/>
      </c>
      <c r="AE128" t="str">
        <f ca="1">IF(OFFSET($G$179,SUM($C$2:$C128)-1,COLUMNS($E128:AE128)+1)=0,"",OFFSET($G$179,SUM($C$2:$C128)-1,COLUMNS($E128:AE128)+1))</f>
        <v/>
      </c>
      <c r="AF128" t="str">
        <f ca="1">IF(OFFSET($G$179,SUM($C$2:$C128)-1,COLUMNS($E128:AF128)+1)=0,"",OFFSET($G$179,SUM($C$2:$C128)-1,COLUMNS($E128:AF128)+1))</f>
        <v/>
      </c>
      <c r="AG128" t="str">
        <f ca="1">IF(OFFSET($G$179,SUM($C$2:$C128)-1,COLUMNS($E128:AG128)+1)=0,"",OFFSET($G$179,SUM($C$2:$C128)-1,COLUMNS($E128:AG128)+1))</f>
        <v/>
      </c>
      <c r="AH128" t="str">
        <f ca="1">IF(OFFSET($G$179,SUM($C$2:$C128)-1,COLUMNS($E128:AH128)+1)=0,"",OFFSET($G$179,SUM($C$2:$C128)-1,COLUMNS($E128:AH128)+1))</f>
        <v/>
      </c>
      <c r="AI128" t="str">
        <f ca="1">IF(OFFSET($G$179,SUM($C$2:$C128)-1,COLUMNS($E128:AI128)+1)=0,"",OFFSET($G$179,SUM($C$2:$C128)-1,COLUMNS($E128:AI128)+1))</f>
        <v/>
      </c>
      <c r="AJ128" t="str">
        <f ca="1">IF(OFFSET($G$179,SUM($C$2:$C128)-1,COLUMNS($E128:AJ128)+1)=0,"",OFFSET($G$179,SUM($C$2:$C128)-1,COLUMNS($E128:AJ128)+1))</f>
        <v/>
      </c>
      <c r="AK128" t="str">
        <f ca="1">IF(OFFSET($G$179,SUM($C$2:$C128)-1,COLUMNS($E128:AK128)+1)=0,"",OFFSET($G$179,SUM($C$2:$C128)-1,COLUMNS($E128:AK128)+1))</f>
        <v/>
      </c>
      <c r="AL128" t="str">
        <f ca="1">IF(OFFSET($G$179,SUM($C$2:$C128)-1,COLUMNS($E128:AL128)+1)=0,"",OFFSET($G$179,SUM($C$2:$C128)-1,COLUMNS($E128:AL128)+1))</f>
        <v/>
      </c>
      <c r="AM128" t="str">
        <f ca="1">IF(OFFSET($G$179,SUM($C$2:$C128)-1,COLUMNS($E128:AM128)+1)=0,"",OFFSET($G$179,SUM($C$2:$C128)-1,COLUMNS($E128:AM128)+1))</f>
        <v/>
      </c>
      <c r="AN128" t="str">
        <f ca="1">IF(OFFSET($G$179,SUM($C$2:$C128)-1,COLUMNS($E128:AN128)+1)=0,"",OFFSET($G$179,SUM($C$2:$C128)-1,COLUMNS($E128:AN128)+1))</f>
        <v/>
      </c>
      <c r="AO128" t="str">
        <f ca="1">IF(OFFSET($G$179,SUM($C$2:$C128)-1,COLUMNS($E128:AO128)+1)=0,"",OFFSET($G$179,SUM($C$2:$C128)-1,COLUMNS($E128:AO128)+1))</f>
        <v/>
      </c>
      <c r="AP128" t="str">
        <f ca="1">IF(OFFSET($G$179,SUM($C$2:$C128)-1,COLUMNS($E128:AP128)+1)=0,"",OFFSET($G$179,SUM($C$2:$C128)-1,COLUMNS($E128:AP128)+1))</f>
        <v/>
      </c>
      <c r="AQ128" t="str">
        <f ca="1">IF(OFFSET($G$179,SUM($C$2:$C128)-1,COLUMNS($E128:AQ128)+1)=0,"",OFFSET($G$179,SUM($C$2:$C128)-1,COLUMNS($E128:AQ128)+1))</f>
        <v/>
      </c>
      <c r="AR128" t="str">
        <f ca="1">IF(OFFSET($G$179,SUM($C$2:$C128)-1,COLUMNS($E128:AR128)+1)=0,"",OFFSET($G$179,SUM($C$2:$C128)-1,COLUMNS($E128:AR128)+1))</f>
        <v/>
      </c>
      <c r="AS128" t="str">
        <f ca="1">IF(OFFSET($G$179,SUM($C$2:$C128)-1,COLUMNS($E128:AS128)+1)=0,"",OFFSET($G$179,SUM($C$2:$C128)-1,COLUMNS($E128:AS128)+1))</f>
        <v/>
      </c>
      <c r="AT128" t="str">
        <f ca="1">IF(OFFSET($G$179,SUM($C$2:$C128)-1,COLUMNS($E128:AT128)+1)=0,"",OFFSET($G$179,SUM($C$2:$C128)-1,COLUMNS($E128:AT128)+1))</f>
        <v/>
      </c>
      <c r="AU128" t="str">
        <f ca="1">IF(OFFSET($G$179,SUM($C$2:$C128)-1,COLUMNS($E128:AU128)+1)=0,"",OFFSET($G$179,SUM($C$2:$C128)-1,COLUMNS($E128:AU128)+1))</f>
        <v/>
      </c>
      <c r="AV128" t="str">
        <f ca="1">IF(OFFSET($G$179,SUM($C$2:$C128)-1,COLUMNS($E128:AV128)+1)=0,"",OFFSET($G$179,SUM($C$2:$C128)-1,COLUMNS($E128:AV128)+1))</f>
        <v/>
      </c>
      <c r="AW128" t="str">
        <f ca="1">IF(OFFSET($G$179,SUM($C$2:$C128)-1,COLUMNS($E128:AW128)+1)=0,"",OFFSET($G$179,SUM($C$2:$C128)-1,COLUMNS($E128:AW128)+1))</f>
        <v/>
      </c>
      <c r="AX128" t="str">
        <f ca="1">IF(OFFSET($G$179,SUM($C$2:$C128)-1,COLUMNS($E128:AX128)+1)=0,"",OFFSET($G$179,SUM($C$2:$C128)-1,COLUMNS($E128:AX128)+1))</f>
        <v/>
      </c>
      <c r="AY128" t="str">
        <f ca="1">IF(OFFSET($G$179,SUM($C$2:$C128)-1,COLUMNS($E128:AY128)+1)=0,"",OFFSET($G$179,SUM($C$2:$C128)-1,COLUMNS($E128:AY128)+1))</f>
        <v/>
      </c>
      <c r="AZ128" t="str">
        <f ca="1">IF(OFFSET($G$179,SUM($C$2:$C128)-1,COLUMNS($E128:AZ128)+1)=0,"",OFFSET($G$179,SUM($C$2:$C128)-1,COLUMNS($E128:AZ128)+1))</f>
        <v/>
      </c>
      <c r="BA128" t="str">
        <f ca="1">IF(OFFSET($G$179,SUM($C$2:$C128)-1,COLUMNS($E128:BA128)+1)=0,"",OFFSET($G$179,SUM($C$2:$C128)-1,COLUMNS($E128:BA128)+1))</f>
        <v/>
      </c>
      <c r="BB128" t="str">
        <f ca="1">IF(OFFSET($G$179,SUM($C$2:$C128)-1,COLUMNS($E128:BB128)+1)=0,"",OFFSET($G$179,SUM($C$2:$C128)-1,COLUMNS($E128:BB128)+1))</f>
        <v/>
      </c>
      <c r="BC128" t="str">
        <f ca="1">IF(OFFSET($G$179,SUM($C$2:$C128)-1,COLUMNS($E128:BC128)+1)=0,"",OFFSET($G$179,SUM($C$2:$C128)-1,COLUMNS($E128:BC128)+1))</f>
        <v/>
      </c>
      <c r="BD128" t="str">
        <f ca="1">IF(OFFSET($G$179,SUM($C$2:$C128)-1,COLUMNS($E128:BD128)+1)=0,"",OFFSET($G$179,SUM($C$2:$C128)-1,COLUMNS($E128:BD128)+1))</f>
        <v/>
      </c>
      <c r="BE128" t="str">
        <f ca="1">IF(OFFSET($G$179,SUM($C$2:$C128)-1,COLUMNS($E128:BE128)+1)=0,"",OFFSET($G$179,SUM($C$2:$C128)-1,COLUMNS($E128:BE128)+1))</f>
        <v/>
      </c>
      <c r="BF128" t="str">
        <f ca="1">IF(OFFSET($G$179,SUM($C$2:$C128)-1,COLUMNS($E128:BF128)+1)=0,"",OFFSET($G$179,SUM($C$2:$C128)-1,COLUMNS($E128:BF128)+1))</f>
        <v/>
      </c>
      <c r="BG128" t="str">
        <f ca="1">IF(OFFSET($G$179,SUM($C$2:$C128)-1,COLUMNS($E128:BG128)+1)=0,"",OFFSET($G$179,SUM($C$2:$C128)-1,COLUMNS($E128:BG128)+1))</f>
        <v/>
      </c>
      <c r="BH128" t="str">
        <f ca="1">IF(OFFSET($G$179,SUM($C$2:$C128)-1,COLUMNS($E128:BH128)+1)=0,"",OFFSET($G$179,SUM($C$2:$C128)-1,COLUMNS($E128:BH128)+1))</f>
        <v/>
      </c>
      <c r="BI128" t="str">
        <f ca="1">IF(OFFSET($G$179,SUM($C$2:$C128)-1,COLUMNS($E128:BI128)+1)=0,"",OFFSET($G$179,SUM($C$2:$C128)-1,COLUMNS($E128:BI128)+1))</f>
        <v/>
      </c>
      <c r="BJ128" t="str">
        <f ca="1">IF(OFFSET($G$179,SUM($C$2:$C128)-1,COLUMNS($E128:BJ128)+1)=0,"",OFFSET($G$179,SUM($C$2:$C128)-1,COLUMNS($E128:BJ128)+1))</f>
        <v/>
      </c>
      <c r="BK128" t="str">
        <f ca="1">IF(OFFSET($G$179,SUM($C$2:$C128)-1,COLUMNS($E128:BK128)+1)=0,"",OFFSET($G$179,SUM($C$2:$C128)-1,COLUMNS($E128:BK128)+1))</f>
        <v/>
      </c>
      <c r="BL128" t="str">
        <f ca="1">IF(OFFSET($G$179,SUM($C$2:$C128)-1,COLUMNS($E128:BL128)+1)=0,"",OFFSET($G$179,SUM($C$2:$C128)-1,COLUMNS($E128:BL128)+1))</f>
        <v/>
      </c>
      <c r="BM128" t="str">
        <f ca="1">IF(OFFSET($G$179,SUM($C$2:$C128)-1,COLUMNS($E128:BM128)+1)=0,"",OFFSET($G$179,SUM($C$2:$C128)-1,COLUMNS($E128:BM128)+1))</f>
        <v/>
      </c>
      <c r="BN128" t="str">
        <f ca="1">IF(OFFSET($G$179,SUM($C$2:$C128)-1,COLUMNS($E128:BN128)+1)=0,"",OFFSET($G$179,SUM($C$2:$C128)-1,COLUMNS($E128:BN128)+1))</f>
        <v/>
      </c>
      <c r="BO128" t="str">
        <f ca="1">IF(OFFSET($G$179,SUM($C$2:$C128)-1,COLUMNS($E128:BO128)+1)=0,"",OFFSET($G$179,SUM($C$2:$C128)-1,COLUMNS($E128:BO128)+1))</f>
        <v/>
      </c>
      <c r="BP128" t="str">
        <f ca="1">IF(OFFSET($G$179,SUM($C$2:$C128)-1,COLUMNS($E128:BP128)+1)=0,"",OFFSET($G$179,SUM($C$2:$C128)-1,COLUMNS($E128:BP128)+1))</f>
        <v/>
      </c>
      <c r="BQ128" t="str">
        <f ca="1">IF(OFFSET($G$179,SUM($C$2:$C128)-1,COLUMNS($E128:BQ128)+1)=0,"",OFFSET($G$179,SUM($C$2:$C128)-1,COLUMNS($E128:BQ128)+1))</f>
        <v/>
      </c>
      <c r="BR128" t="str">
        <f ca="1">IF(OFFSET($G$179,SUM($C$2:$C128)-1,COLUMNS($E128:BR128)+1)=0,"",OFFSET($G$179,SUM($C$2:$C128)-1,COLUMNS($E128:BR128)+1))</f>
        <v/>
      </c>
      <c r="BS128" t="str">
        <f ca="1">IF(OFFSET($G$179,SUM($C$2:$C128)-1,COLUMNS($E128:BS128)+1)=0,"",OFFSET($G$179,SUM($C$2:$C128)-1,COLUMNS($E128:BS128)+1))</f>
        <v/>
      </c>
      <c r="BT128" t="str">
        <f ca="1">IF(OFFSET($G$179,SUM($C$2:$C128)-1,COLUMNS($E128:BT128)+1)=0,"",OFFSET($G$179,SUM($C$2:$C128)-1,COLUMNS($E128:BT128)+1))</f>
        <v/>
      </c>
      <c r="BU128" t="str">
        <f ca="1">IF(OFFSET($G$179,SUM($C$2:$C128)-1,COLUMNS($E128:BU128)+1)=0,"",OFFSET($G$179,SUM($C$2:$C128)-1,COLUMNS($E128:BU128)+1))</f>
        <v/>
      </c>
      <c r="BV128" t="str">
        <f ca="1">IF(OFFSET($G$179,SUM($C$2:$C128)-1,COLUMNS($E128:BV128)+1)=0,"",OFFSET($G$179,SUM($C$2:$C128)-1,COLUMNS($E128:BV128)+1))</f>
        <v/>
      </c>
      <c r="BW128" t="str">
        <f ca="1">IF(OFFSET($G$179,SUM($C$2:$C128)-1,COLUMNS($E128:BW128)+1)=0,"",OFFSET($G$179,SUM($C$2:$C128)-1,COLUMNS($E128:BW128)+1))</f>
        <v/>
      </c>
      <c r="BX128" t="str">
        <f ca="1">IF(OFFSET($G$179,SUM($C$2:$C128)-1,COLUMNS($E128:BX128)+1)=0,"",OFFSET($G$179,SUM($C$2:$C128)-1,COLUMNS($E128:BX128)+1))</f>
        <v/>
      </c>
      <c r="BY128" t="str">
        <f ca="1">IF(OFFSET($G$179,SUM($C$2:$C128)-1,COLUMNS($E128:BY128)+1)=0,"",OFFSET($G$179,SUM($C$2:$C128)-1,COLUMNS($E128:BY128)+1))</f>
        <v/>
      </c>
      <c r="BZ128" t="str">
        <f ca="1">IF(OFFSET($G$179,SUM($C$2:$C128)-1,COLUMNS($E128:BZ128)+1)=0,"",OFFSET($G$179,SUM($C$2:$C128)-1,COLUMNS($E128:BZ128)+1))</f>
        <v/>
      </c>
    </row>
    <row r="129" spans="3:78" x14ac:dyDescent="0.25">
      <c r="C129">
        <f t="shared" si="2297"/>
        <v>0</v>
      </c>
      <c r="E129" t="str">
        <f t="shared" ref="E129" ca="1" si="4592">E128</f>
        <v>Rom</v>
      </c>
      <c r="F129" t="str">
        <f t="shared" ref="F129" ca="1" si="4593">SUBSTITUTE(SUBSTITUTE(SUBSTITUTE(SUBSTITUTE(SUBSTITUTE(LOWER(IF(LEFT(F128,3)="Box","",TRIM(F128))),"randomizer","")," ",""),"'","")," ",""),"-","")</f>
        <v>bishop</v>
      </c>
      <c r="G129" t="str">
        <f t="shared" ref="G129" ca="1" si="4594">SUBSTITUTE(SUBSTITUTE(SUBSTITUTE(SUBSTITUTE(SUBSTITUTE(LOWER(IF(LEFT(G128,3)="Box","",TRIM(G128))),"randomizer","")," ",""),"'","")," ",""),"-","")</f>
        <v/>
      </c>
      <c r="H129" t="str">
        <f t="shared" ref="H129" ca="1" si="4595">SUBSTITUTE(SUBSTITUTE(SUBSTITUTE(SUBSTITUTE(SUBSTITUTE(LOWER(IF(LEFT(H128,3)="Box","",TRIM(H128))),"randomizer","")," ",""),"'","")," ",""),"-","")</f>
        <v/>
      </c>
      <c r="I129" t="str">
        <f t="shared" ref="I129" ca="1" si="4596">SUBSTITUTE(SUBSTITUTE(SUBSTITUTE(SUBSTITUTE(SUBSTITUTE(LOWER(IF(LEFT(I128,3)="Box","",TRIM(I128))),"randomizer","")," ",""),"'","")," ",""),"-","")</f>
        <v/>
      </c>
      <c r="J129" t="str">
        <f t="shared" ref="J129" ca="1" si="4597">SUBSTITUTE(SUBSTITUTE(SUBSTITUTE(SUBSTITUTE(SUBSTITUTE(LOWER(IF(LEFT(J128,3)="Box","",TRIM(J128))),"randomizer","")," ",""),"'","")," ",""),"-","")</f>
        <v/>
      </c>
      <c r="K129" t="str">
        <f t="shared" ref="K129" ca="1" si="4598">SUBSTITUTE(SUBSTITUTE(SUBSTITUTE(SUBSTITUTE(SUBSTITUTE(LOWER(IF(LEFT(K128,3)="Box","",TRIM(K128))),"randomizer","")," ",""),"'","")," ",""),"-","")</f>
        <v/>
      </c>
      <c r="L129" t="str">
        <f t="shared" ref="L129" ca="1" si="4599">SUBSTITUTE(SUBSTITUTE(SUBSTITUTE(SUBSTITUTE(SUBSTITUTE(LOWER(IF(LEFT(L128,3)="Box","",TRIM(L128))),"randomizer","")," ",""),"'","")," ",""),"-","")</f>
        <v/>
      </c>
      <c r="M129" t="str">
        <f t="shared" ref="M129" ca="1" si="4600">SUBSTITUTE(SUBSTITUTE(SUBSTITUTE(SUBSTITUTE(SUBSTITUTE(LOWER(IF(LEFT(M128,3)="Box","",TRIM(M128))),"randomizer","")," ",""),"'","")," ",""),"-","")</f>
        <v/>
      </c>
      <c r="N129" t="str">
        <f t="shared" ref="N129" ca="1" si="4601">SUBSTITUTE(SUBSTITUTE(SUBSTITUTE(SUBSTITUTE(SUBSTITUTE(LOWER(IF(LEFT(N128,3)="Box","",TRIM(N128))),"randomizer","")," ",""),"'","")," ",""),"-","")</f>
        <v/>
      </c>
      <c r="O129" t="str">
        <f t="shared" ref="O129" ca="1" si="4602">SUBSTITUTE(SUBSTITUTE(SUBSTITUTE(SUBSTITUTE(SUBSTITUTE(LOWER(IF(LEFT(O128,3)="Box","",TRIM(O128))),"randomizer","")," ",""),"'","")," ",""),"-","")</f>
        <v/>
      </c>
      <c r="P129" t="str">
        <f t="shared" ref="P129" ca="1" si="4603">SUBSTITUTE(SUBSTITUTE(SUBSTITUTE(SUBSTITUTE(SUBSTITUTE(LOWER(IF(LEFT(P128,3)="Box","",TRIM(P128))),"randomizer","")," ",""),"'","")," ",""),"-","")</f>
        <v/>
      </c>
      <c r="Q129" t="str">
        <f t="shared" ref="Q129" ca="1" si="4604">SUBSTITUTE(SUBSTITUTE(SUBSTITUTE(SUBSTITUTE(SUBSTITUTE(LOWER(IF(LEFT(Q128,3)="Box","",TRIM(Q128))),"randomizer","")," ",""),"'","")," ",""),"-","")</f>
        <v/>
      </c>
      <c r="R129" t="str">
        <f t="shared" ref="R129" ca="1" si="4605">SUBSTITUTE(SUBSTITUTE(SUBSTITUTE(SUBSTITUTE(SUBSTITUTE(LOWER(IF(LEFT(R128,3)="Box","",TRIM(R128))),"randomizer","")," ",""),"'","")," ",""),"-","")</f>
        <v/>
      </c>
      <c r="S129" t="str">
        <f t="shared" ref="S129" ca="1" si="4606">SUBSTITUTE(SUBSTITUTE(SUBSTITUTE(SUBSTITUTE(SUBSTITUTE(LOWER(IF(LEFT(S128,3)="Box","",TRIM(S128))),"randomizer","")," ",""),"'","")," ",""),"-","")</f>
        <v/>
      </c>
      <c r="T129" t="str">
        <f t="shared" ref="T129" ca="1" si="4607">SUBSTITUTE(SUBSTITUTE(SUBSTITUTE(SUBSTITUTE(SUBSTITUTE(LOWER(IF(LEFT(T128,3)="Box","",TRIM(T128))),"randomizer","")," ",""),"'","")," ",""),"-","")</f>
        <v/>
      </c>
      <c r="U129" t="str">
        <f t="shared" ref="U129" ca="1" si="4608">SUBSTITUTE(SUBSTITUTE(SUBSTITUTE(SUBSTITUTE(SUBSTITUTE(LOWER(IF(LEFT(U128,3)="Box","",TRIM(U128))),"randomizer","")," ",""),"'","")," ",""),"-","")</f>
        <v/>
      </c>
      <c r="V129" t="str">
        <f t="shared" ref="V129" ca="1" si="4609">SUBSTITUTE(SUBSTITUTE(SUBSTITUTE(SUBSTITUTE(SUBSTITUTE(LOWER(IF(LEFT(V128,3)="Box","",TRIM(V128))),"randomizer","")," ",""),"'","")," ",""),"-","")</f>
        <v/>
      </c>
      <c r="W129" t="str">
        <f t="shared" ref="W129" ca="1" si="4610">SUBSTITUTE(SUBSTITUTE(SUBSTITUTE(SUBSTITUTE(SUBSTITUTE(LOWER(IF(LEFT(W128,3)="Box","",TRIM(W128))),"randomizer","")," ",""),"'","")," ",""),"-","")</f>
        <v/>
      </c>
      <c r="X129" t="str">
        <f t="shared" ref="X129" ca="1" si="4611">SUBSTITUTE(SUBSTITUTE(SUBSTITUTE(SUBSTITUTE(SUBSTITUTE(LOWER(IF(LEFT(X128,3)="Box","",TRIM(X128))),"randomizer","")," ",""),"'","")," ",""),"-","")</f>
        <v/>
      </c>
      <c r="Y129" t="str">
        <f t="shared" ref="Y129" ca="1" si="4612">SUBSTITUTE(SUBSTITUTE(SUBSTITUTE(SUBSTITUTE(SUBSTITUTE(LOWER(IF(LEFT(Y128,3)="Box","",TRIM(Y128))),"randomizer","")," ",""),"'","")," ",""),"-","")</f>
        <v/>
      </c>
      <c r="Z129" t="str">
        <f t="shared" ref="Z129" ca="1" si="4613">SUBSTITUTE(SUBSTITUTE(SUBSTITUTE(SUBSTITUTE(SUBSTITUTE(LOWER(IF(LEFT(Z128,3)="Box","",TRIM(Z128))),"randomizer","")," ",""),"'","")," ",""),"-","")</f>
        <v/>
      </c>
      <c r="AA129" t="str">
        <f t="shared" ref="AA129" ca="1" si="4614">SUBSTITUTE(SUBSTITUTE(SUBSTITUTE(SUBSTITUTE(SUBSTITUTE(LOWER(IF(LEFT(AA128,3)="Box","",TRIM(AA128))),"randomizer","")," ",""),"'","")," ",""),"-","")</f>
        <v/>
      </c>
      <c r="AB129" t="str">
        <f t="shared" ref="AB129" ca="1" si="4615">SUBSTITUTE(SUBSTITUTE(SUBSTITUTE(SUBSTITUTE(SUBSTITUTE(LOWER(IF(LEFT(AB128,3)="Box","",TRIM(AB128))),"randomizer","")," ",""),"'","")," ",""),"-","")</f>
        <v/>
      </c>
      <c r="AC129" t="str">
        <f t="shared" ref="AC129" ca="1" si="4616">SUBSTITUTE(SUBSTITUTE(SUBSTITUTE(SUBSTITUTE(SUBSTITUTE(LOWER(IF(LEFT(AC128,3)="Box","",TRIM(AC128))),"randomizer","")," ",""),"'","")," ",""),"-","")</f>
        <v/>
      </c>
      <c r="AD129" t="str">
        <f t="shared" ref="AD129" ca="1" si="4617">SUBSTITUTE(SUBSTITUTE(SUBSTITUTE(SUBSTITUTE(SUBSTITUTE(LOWER(IF(LEFT(AD128,3)="Box","",TRIM(AD128))),"randomizer","")," ",""),"'","")," ",""),"-","")</f>
        <v/>
      </c>
      <c r="AE129" t="str">
        <f t="shared" ref="AE129" ca="1" si="4618">SUBSTITUTE(SUBSTITUTE(SUBSTITUTE(SUBSTITUTE(SUBSTITUTE(LOWER(IF(LEFT(AE128,3)="Box","",TRIM(AE128))),"randomizer","")," ",""),"'","")," ",""),"-","")</f>
        <v/>
      </c>
      <c r="AF129" t="str">
        <f t="shared" ref="AF129" ca="1" si="4619">SUBSTITUTE(SUBSTITUTE(SUBSTITUTE(SUBSTITUTE(SUBSTITUTE(LOWER(IF(LEFT(AF128,3)="Box","",TRIM(AF128))),"randomizer","")," ",""),"'","")," ",""),"-","")</f>
        <v/>
      </c>
      <c r="AG129" t="str">
        <f t="shared" ref="AG129" ca="1" si="4620">SUBSTITUTE(SUBSTITUTE(SUBSTITUTE(SUBSTITUTE(SUBSTITUTE(LOWER(IF(LEFT(AG128,3)="Box","",TRIM(AG128))),"randomizer","")," ",""),"'","")," ",""),"-","")</f>
        <v/>
      </c>
      <c r="AH129" t="str">
        <f t="shared" ref="AH129" ca="1" si="4621">SUBSTITUTE(SUBSTITUTE(SUBSTITUTE(SUBSTITUTE(SUBSTITUTE(LOWER(IF(LEFT(AH128,3)="Box","",TRIM(AH128))),"randomizer","")," ",""),"'","")," ",""),"-","")</f>
        <v/>
      </c>
      <c r="AI129" t="str">
        <f t="shared" ref="AI129" ca="1" si="4622">SUBSTITUTE(SUBSTITUTE(SUBSTITUTE(SUBSTITUTE(SUBSTITUTE(LOWER(IF(LEFT(AI128,3)="Box","",TRIM(AI128))),"randomizer","")," ",""),"'","")," ",""),"-","")</f>
        <v/>
      </c>
      <c r="AJ129" t="str">
        <f t="shared" ref="AJ129" ca="1" si="4623">SUBSTITUTE(SUBSTITUTE(SUBSTITUTE(SUBSTITUTE(SUBSTITUTE(LOWER(IF(LEFT(AJ128,3)="Box","",TRIM(AJ128))),"randomizer","")," ",""),"'","")," ",""),"-","")</f>
        <v/>
      </c>
      <c r="AK129" t="str">
        <f t="shared" ref="AK129" ca="1" si="4624">SUBSTITUTE(SUBSTITUTE(SUBSTITUTE(SUBSTITUTE(SUBSTITUTE(LOWER(IF(LEFT(AK128,3)="Box","",TRIM(AK128))),"randomizer","")," ",""),"'","")," ",""),"-","")</f>
        <v/>
      </c>
      <c r="AL129" t="str">
        <f t="shared" ref="AL129" ca="1" si="4625">SUBSTITUTE(SUBSTITUTE(SUBSTITUTE(SUBSTITUTE(SUBSTITUTE(LOWER(IF(LEFT(AL128,3)="Box","",TRIM(AL128))),"randomizer","")," ",""),"'","")," ",""),"-","")</f>
        <v/>
      </c>
      <c r="AM129" t="str">
        <f t="shared" ref="AM129" ca="1" si="4626">SUBSTITUTE(SUBSTITUTE(SUBSTITUTE(SUBSTITUTE(SUBSTITUTE(LOWER(IF(LEFT(AM128,3)="Box","",TRIM(AM128))),"randomizer","")," ",""),"'","")," ",""),"-","")</f>
        <v/>
      </c>
      <c r="AN129" t="str">
        <f t="shared" ref="AN129" ca="1" si="4627">SUBSTITUTE(SUBSTITUTE(SUBSTITUTE(SUBSTITUTE(SUBSTITUTE(LOWER(IF(LEFT(AN128,3)="Box","",TRIM(AN128))),"randomizer","")," ",""),"'","")," ",""),"-","")</f>
        <v/>
      </c>
      <c r="AO129" t="str">
        <f t="shared" ref="AO129" ca="1" si="4628">SUBSTITUTE(SUBSTITUTE(SUBSTITUTE(SUBSTITUTE(SUBSTITUTE(LOWER(IF(LEFT(AO128,3)="Box","",TRIM(AO128))),"randomizer","")," ",""),"'","")," ",""),"-","")</f>
        <v/>
      </c>
      <c r="AP129" t="str">
        <f t="shared" ref="AP129" ca="1" si="4629">SUBSTITUTE(SUBSTITUTE(SUBSTITUTE(SUBSTITUTE(SUBSTITUTE(LOWER(IF(LEFT(AP128,3)="Box","",TRIM(AP128))),"randomizer","")," ",""),"'","")," ",""),"-","")</f>
        <v/>
      </c>
      <c r="AQ129" t="str">
        <f t="shared" ref="AQ129" ca="1" si="4630">SUBSTITUTE(SUBSTITUTE(SUBSTITUTE(SUBSTITUTE(SUBSTITUTE(LOWER(IF(LEFT(AQ128,3)="Box","",TRIM(AQ128))),"randomizer","")," ",""),"'","")," ",""),"-","")</f>
        <v/>
      </c>
      <c r="AR129" t="str">
        <f t="shared" ref="AR129" ca="1" si="4631">SUBSTITUTE(SUBSTITUTE(SUBSTITUTE(SUBSTITUTE(SUBSTITUTE(LOWER(IF(LEFT(AR128,3)="Box","",TRIM(AR128))),"randomizer","")," ",""),"'","")," ",""),"-","")</f>
        <v/>
      </c>
      <c r="AS129" t="str">
        <f t="shared" ref="AS129" ca="1" si="4632">SUBSTITUTE(SUBSTITUTE(SUBSTITUTE(SUBSTITUTE(SUBSTITUTE(LOWER(IF(LEFT(AS128,3)="Box","",TRIM(AS128))),"randomizer","")," ",""),"'","")," ",""),"-","")</f>
        <v/>
      </c>
      <c r="AT129" t="str">
        <f t="shared" ref="AT129" ca="1" si="4633">SUBSTITUTE(SUBSTITUTE(SUBSTITUTE(SUBSTITUTE(SUBSTITUTE(LOWER(IF(LEFT(AT128,3)="Box","",TRIM(AT128))),"randomizer","")," ",""),"'","")," ",""),"-","")</f>
        <v/>
      </c>
      <c r="AU129" t="str">
        <f t="shared" ref="AU129" ca="1" si="4634">SUBSTITUTE(SUBSTITUTE(SUBSTITUTE(SUBSTITUTE(SUBSTITUTE(LOWER(IF(LEFT(AU128,3)="Box","",TRIM(AU128))),"randomizer","")," ",""),"'","")," ",""),"-","")</f>
        <v/>
      </c>
      <c r="AV129" t="str">
        <f t="shared" ref="AV129" ca="1" si="4635">SUBSTITUTE(SUBSTITUTE(SUBSTITUTE(SUBSTITUTE(SUBSTITUTE(LOWER(IF(LEFT(AV128,3)="Box","",TRIM(AV128))),"randomizer","")," ",""),"'","")," ",""),"-","")</f>
        <v/>
      </c>
      <c r="AW129" t="str">
        <f t="shared" ref="AW129" ca="1" si="4636">SUBSTITUTE(SUBSTITUTE(SUBSTITUTE(SUBSTITUTE(SUBSTITUTE(LOWER(IF(LEFT(AW128,3)="Box","",TRIM(AW128))),"randomizer","")," ",""),"'","")," ",""),"-","")</f>
        <v/>
      </c>
      <c r="AX129" t="str">
        <f t="shared" ref="AX129" ca="1" si="4637">SUBSTITUTE(SUBSTITUTE(SUBSTITUTE(SUBSTITUTE(SUBSTITUTE(LOWER(IF(LEFT(AX128,3)="Box","",TRIM(AX128))),"randomizer","")," ",""),"'","")," ",""),"-","")</f>
        <v/>
      </c>
      <c r="AY129" t="str">
        <f t="shared" ref="AY129" ca="1" si="4638">SUBSTITUTE(SUBSTITUTE(SUBSTITUTE(SUBSTITUTE(SUBSTITUTE(LOWER(IF(LEFT(AY128,3)="Box","",TRIM(AY128))),"randomizer","")," ",""),"'","")," ",""),"-","")</f>
        <v/>
      </c>
      <c r="AZ129" t="str">
        <f t="shared" ref="AZ129" ca="1" si="4639">SUBSTITUTE(SUBSTITUTE(SUBSTITUTE(SUBSTITUTE(SUBSTITUTE(LOWER(IF(LEFT(AZ128,3)="Box","",TRIM(AZ128))),"randomizer","")," ",""),"'","")," ",""),"-","")</f>
        <v/>
      </c>
      <c r="BA129" t="str">
        <f t="shared" ref="BA129" ca="1" si="4640">SUBSTITUTE(SUBSTITUTE(SUBSTITUTE(SUBSTITUTE(SUBSTITUTE(LOWER(IF(LEFT(BA128,3)="Box","",TRIM(BA128))),"randomizer","")," ",""),"'","")," ",""),"-","")</f>
        <v/>
      </c>
      <c r="BB129" t="str">
        <f t="shared" ref="BB129" ca="1" si="4641">SUBSTITUTE(SUBSTITUTE(SUBSTITUTE(SUBSTITUTE(SUBSTITUTE(LOWER(IF(LEFT(BB128,3)="Box","",TRIM(BB128))),"randomizer","")," ",""),"'","")," ",""),"-","")</f>
        <v/>
      </c>
      <c r="BC129" t="str">
        <f t="shared" ref="BC129" ca="1" si="4642">SUBSTITUTE(SUBSTITUTE(SUBSTITUTE(SUBSTITUTE(SUBSTITUTE(LOWER(IF(LEFT(BC128,3)="Box","",TRIM(BC128))),"randomizer","")," ",""),"'","")," ",""),"-","")</f>
        <v/>
      </c>
      <c r="BD129" t="str">
        <f t="shared" ref="BD129" ca="1" si="4643">SUBSTITUTE(SUBSTITUTE(SUBSTITUTE(SUBSTITUTE(SUBSTITUTE(LOWER(IF(LEFT(BD128,3)="Box","",TRIM(BD128))),"randomizer","")," ",""),"'","")," ",""),"-","")</f>
        <v/>
      </c>
      <c r="BE129" t="str">
        <f t="shared" ref="BE129" ca="1" si="4644">SUBSTITUTE(SUBSTITUTE(SUBSTITUTE(SUBSTITUTE(SUBSTITUTE(LOWER(IF(LEFT(BE128,3)="Box","",TRIM(BE128))),"randomizer","")," ",""),"'","")," ",""),"-","")</f>
        <v/>
      </c>
      <c r="BF129" t="str">
        <f t="shared" ref="BF129" ca="1" si="4645">SUBSTITUTE(SUBSTITUTE(SUBSTITUTE(SUBSTITUTE(SUBSTITUTE(LOWER(IF(LEFT(BF128,3)="Box","",TRIM(BF128))),"randomizer","")," ",""),"'","")," ",""),"-","")</f>
        <v/>
      </c>
      <c r="BG129" t="str">
        <f t="shared" ref="BG129" ca="1" si="4646">SUBSTITUTE(SUBSTITUTE(SUBSTITUTE(SUBSTITUTE(SUBSTITUTE(LOWER(IF(LEFT(BG128,3)="Box","",TRIM(BG128))),"randomizer","")," ",""),"'","")," ",""),"-","")</f>
        <v/>
      </c>
      <c r="BH129" t="str">
        <f t="shared" ref="BH129" ca="1" si="4647">SUBSTITUTE(SUBSTITUTE(SUBSTITUTE(SUBSTITUTE(SUBSTITUTE(LOWER(IF(LEFT(BH128,3)="Box","",TRIM(BH128))),"randomizer","")," ",""),"'","")," ",""),"-","")</f>
        <v/>
      </c>
      <c r="BI129" t="str">
        <f t="shared" ref="BI129" ca="1" si="4648">SUBSTITUTE(SUBSTITUTE(SUBSTITUTE(SUBSTITUTE(SUBSTITUTE(LOWER(IF(LEFT(BI128,3)="Box","",TRIM(BI128))),"randomizer","")," ",""),"'","")," ",""),"-","")</f>
        <v/>
      </c>
      <c r="BJ129" t="str">
        <f t="shared" ref="BJ129" ca="1" si="4649">SUBSTITUTE(SUBSTITUTE(SUBSTITUTE(SUBSTITUTE(SUBSTITUTE(LOWER(IF(LEFT(BJ128,3)="Box","",TRIM(BJ128))),"randomizer","")," ",""),"'","")," ",""),"-","")</f>
        <v/>
      </c>
      <c r="BK129" t="str">
        <f t="shared" ref="BK129" ca="1" si="4650">SUBSTITUTE(SUBSTITUTE(SUBSTITUTE(SUBSTITUTE(SUBSTITUTE(LOWER(IF(LEFT(BK128,3)="Box","",TRIM(BK128))),"randomizer","")," ",""),"'","")," ",""),"-","")</f>
        <v/>
      </c>
      <c r="BL129" t="str">
        <f t="shared" ref="BL129" ca="1" si="4651">SUBSTITUTE(SUBSTITUTE(SUBSTITUTE(SUBSTITUTE(SUBSTITUTE(LOWER(IF(LEFT(BL128,3)="Box","",TRIM(BL128))),"randomizer","")," ",""),"'","")," ",""),"-","")</f>
        <v/>
      </c>
      <c r="BM129" t="str">
        <f t="shared" ref="BM129" ca="1" si="4652">SUBSTITUTE(SUBSTITUTE(SUBSTITUTE(SUBSTITUTE(SUBSTITUTE(LOWER(IF(LEFT(BM128,3)="Box","",TRIM(BM128))),"randomizer","")," ",""),"'","")," ",""),"-","")</f>
        <v/>
      </c>
      <c r="BN129" t="str">
        <f t="shared" ref="BN129" ca="1" si="4653">SUBSTITUTE(SUBSTITUTE(SUBSTITUTE(SUBSTITUTE(SUBSTITUTE(LOWER(IF(LEFT(BN128,3)="Box","",TRIM(BN128))),"randomizer","")," ",""),"'","")," ",""),"-","")</f>
        <v/>
      </c>
      <c r="BO129" t="str">
        <f t="shared" ref="BO129" ca="1" si="4654">SUBSTITUTE(SUBSTITUTE(SUBSTITUTE(SUBSTITUTE(SUBSTITUTE(LOWER(IF(LEFT(BO128,3)="Box","",TRIM(BO128))),"randomizer","")," ",""),"'","")," ",""),"-","")</f>
        <v/>
      </c>
      <c r="BP129" t="str">
        <f t="shared" ref="BP129" ca="1" si="4655">SUBSTITUTE(SUBSTITUTE(SUBSTITUTE(SUBSTITUTE(SUBSTITUTE(LOWER(IF(LEFT(BP128,3)="Box","",TRIM(BP128))),"randomizer","")," ",""),"'","")," ",""),"-","")</f>
        <v/>
      </c>
      <c r="BQ129" t="str">
        <f t="shared" ref="BQ129" ca="1" si="4656">SUBSTITUTE(SUBSTITUTE(SUBSTITUTE(SUBSTITUTE(SUBSTITUTE(LOWER(IF(LEFT(BQ128,3)="Box","",TRIM(BQ128))),"randomizer","")," ",""),"'","")," ",""),"-","")</f>
        <v/>
      </c>
      <c r="BR129" t="str">
        <f t="shared" ref="BR129" ca="1" si="4657">SUBSTITUTE(SUBSTITUTE(SUBSTITUTE(SUBSTITUTE(SUBSTITUTE(LOWER(IF(LEFT(BR128,3)="Box","",TRIM(BR128))),"randomizer","")," ",""),"'","")," ",""),"-","")</f>
        <v/>
      </c>
      <c r="BS129" t="str">
        <f t="shared" ref="BS129" ca="1" si="4658">SUBSTITUTE(SUBSTITUTE(SUBSTITUTE(SUBSTITUTE(SUBSTITUTE(LOWER(IF(LEFT(BS128,3)="Box","",TRIM(BS128))),"randomizer","")," ",""),"'","")," ",""),"-","")</f>
        <v/>
      </c>
      <c r="BT129" t="str">
        <f t="shared" ref="BT129" ca="1" si="4659">SUBSTITUTE(SUBSTITUTE(SUBSTITUTE(SUBSTITUTE(SUBSTITUTE(LOWER(IF(LEFT(BT128,3)="Box","",TRIM(BT128))),"randomizer","")," ",""),"'","")," ",""),"-","")</f>
        <v/>
      </c>
      <c r="BU129" t="str">
        <f t="shared" ref="BU129" ca="1" si="4660">SUBSTITUTE(SUBSTITUTE(SUBSTITUTE(SUBSTITUTE(SUBSTITUTE(LOWER(IF(LEFT(BU128,3)="Box","",TRIM(BU128))),"randomizer","")," ",""),"'","")," ",""),"-","")</f>
        <v/>
      </c>
      <c r="BV129" t="str">
        <f t="shared" ref="BV129" ca="1" si="4661">SUBSTITUTE(SUBSTITUTE(SUBSTITUTE(SUBSTITUTE(SUBSTITUTE(LOWER(IF(LEFT(BV128,3)="Box","",TRIM(BV128))),"randomizer","")," ",""),"'","")," ",""),"-","")</f>
        <v/>
      </c>
      <c r="BW129" t="str">
        <f t="shared" ref="BW129" ca="1" si="4662">SUBSTITUTE(SUBSTITUTE(SUBSTITUTE(SUBSTITUTE(SUBSTITUTE(LOWER(IF(LEFT(BW128,3)="Box","",TRIM(BW128))),"randomizer","")," ",""),"'","")," ",""),"-","")</f>
        <v/>
      </c>
      <c r="BX129" t="str">
        <f t="shared" ref="BX129" ca="1" si="4663">SUBSTITUTE(SUBSTITUTE(SUBSTITUTE(SUBSTITUTE(SUBSTITUTE(LOWER(IF(LEFT(BX128,3)="Box","",TRIM(BX128))),"randomizer","")," ",""),"'","")," ",""),"-","")</f>
        <v/>
      </c>
      <c r="BY129" t="str">
        <f t="shared" ref="BY129" ca="1" si="4664">SUBSTITUTE(SUBSTITUTE(SUBSTITUTE(SUBSTITUTE(SUBSTITUTE(LOWER(IF(LEFT(BY128,3)="Box","",TRIM(BY128))),"randomizer","")," ",""),"'","")," ",""),"-","")</f>
        <v/>
      </c>
      <c r="BZ129" t="str">
        <f t="shared" ref="BZ129" ca="1" si="4665">SUBSTITUTE(SUBSTITUTE(SUBSTITUTE(SUBSTITUTE(SUBSTITUTE(LOWER(IF(LEFT(BZ128,3)="Box","",TRIM(BZ128))),"randomizer","")," ",""),"'","")," ",""),"-","")</f>
        <v/>
      </c>
    </row>
    <row r="130" spans="3:78" x14ac:dyDescent="0.25">
      <c r="C130">
        <f t="shared" ref="C130:C160" si="4666">MOD(1+ROW(C130),2)</f>
        <v>1</v>
      </c>
      <c r="E130" t="str">
        <f ca="1">OFFSET($G$179,SUM(C$2:C130)-1,0)</f>
        <v>Ryan Laukat</v>
      </c>
      <c r="F130" t="str">
        <f ca="1">IF(OFFSET($G$179,SUM($C$2:$C130)-1,COLUMNS($E130:F130)+1)=0,"",OFFSET($G$179,SUM($C$2:$C130)-1,COLUMNS($E130:F130)+1))</f>
        <v>Box art: Hinterlands (First Edition)</v>
      </c>
      <c r="G130" t="str">
        <f ca="1">IF(OFFSET($G$179,SUM($C$2:$C130)-1,COLUMNS($E130:G130)+1)=0,"",OFFSET($G$179,SUM($C$2:$C130)-1,COLUMNS($E130:G130)+1))</f>
        <v/>
      </c>
      <c r="H130" t="str">
        <f ca="1">IF(OFFSET($G$179,SUM($C$2:$C130)-1,COLUMNS($E130:H130)+1)=0,"",OFFSET($G$179,SUM($C$2:$C130)-1,COLUMNS($E130:H130)+1))</f>
        <v/>
      </c>
      <c r="I130" t="str">
        <f ca="1">IF(OFFSET($G$179,SUM($C$2:$C130)-1,COLUMNS($E130:I130)+1)=0,"",OFFSET($G$179,SUM($C$2:$C130)-1,COLUMNS($E130:I130)+1))</f>
        <v/>
      </c>
      <c r="J130" t="str">
        <f ca="1">IF(OFFSET($G$179,SUM($C$2:$C130)-1,COLUMNS($E130:J130)+1)=0,"",OFFSET($G$179,SUM($C$2:$C130)-1,COLUMNS($E130:J130)+1))</f>
        <v/>
      </c>
      <c r="K130" t="str">
        <f ca="1">IF(OFFSET($G$179,SUM($C$2:$C130)-1,COLUMNS($E130:K130)+1)=0,"",OFFSET($G$179,SUM($C$2:$C130)-1,COLUMNS($E130:K130)+1))</f>
        <v/>
      </c>
      <c r="L130" t="str">
        <f ca="1">IF(OFFSET($G$179,SUM($C$2:$C130)-1,COLUMNS($E130:L130)+1)=0,"",OFFSET($G$179,SUM($C$2:$C130)-1,COLUMNS($E130:L130)+1))</f>
        <v/>
      </c>
      <c r="M130" t="str">
        <f ca="1">IF(OFFSET($G$179,SUM($C$2:$C130)-1,COLUMNS($E130:M130)+1)=0,"",OFFSET($G$179,SUM($C$2:$C130)-1,COLUMNS($E130:M130)+1))</f>
        <v/>
      </c>
      <c r="N130" t="str">
        <f ca="1">IF(OFFSET($G$179,SUM($C$2:$C130)-1,COLUMNS($E130:N130)+1)=0,"",OFFSET($G$179,SUM($C$2:$C130)-1,COLUMNS($E130:N130)+1))</f>
        <v/>
      </c>
      <c r="O130" t="str">
        <f ca="1">IF(OFFSET($G$179,SUM($C$2:$C130)-1,COLUMNS($E130:O130)+1)=0,"",OFFSET($G$179,SUM($C$2:$C130)-1,COLUMNS($E130:O130)+1))</f>
        <v/>
      </c>
      <c r="P130" t="str">
        <f ca="1">IF(OFFSET($G$179,SUM($C$2:$C130)-1,COLUMNS($E130:P130)+1)=0,"",OFFSET($G$179,SUM($C$2:$C130)-1,COLUMNS($E130:P130)+1))</f>
        <v/>
      </c>
      <c r="Q130" t="str">
        <f ca="1">IF(OFFSET($G$179,SUM($C$2:$C130)-1,COLUMNS($E130:Q130)+1)=0,"",OFFSET($G$179,SUM($C$2:$C130)-1,COLUMNS($E130:Q130)+1))</f>
        <v/>
      </c>
      <c r="R130" t="str">
        <f ca="1">IF(OFFSET($G$179,SUM($C$2:$C130)-1,COLUMNS($E130:R130)+1)=0,"",OFFSET($G$179,SUM($C$2:$C130)-1,COLUMNS($E130:R130)+1))</f>
        <v/>
      </c>
      <c r="S130" t="str">
        <f ca="1">IF(OFFSET($G$179,SUM($C$2:$C130)-1,COLUMNS($E130:S130)+1)=0,"",OFFSET($G$179,SUM($C$2:$C130)-1,COLUMNS($E130:S130)+1))</f>
        <v/>
      </c>
      <c r="T130" t="str">
        <f ca="1">IF(OFFSET($G$179,SUM($C$2:$C130)-1,COLUMNS($E130:T130)+1)=0,"",OFFSET($G$179,SUM($C$2:$C130)-1,COLUMNS($E130:T130)+1))</f>
        <v/>
      </c>
      <c r="U130" t="str">
        <f ca="1">IF(OFFSET($G$179,SUM($C$2:$C130)-1,COLUMNS($E130:U130)+1)=0,"",OFFSET($G$179,SUM($C$2:$C130)-1,COLUMNS($E130:U130)+1))</f>
        <v/>
      </c>
      <c r="V130" t="str">
        <f ca="1">IF(OFFSET($G$179,SUM($C$2:$C130)-1,COLUMNS($E130:V130)+1)=0,"",OFFSET($G$179,SUM($C$2:$C130)-1,COLUMNS($E130:V130)+1))</f>
        <v/>
      </c>
      <c r="W130" t="str">
        <f ca="1">IF(OFFSET($G$179,SUM($C$2:$C130)-1,COLUMNS($E130:W130)+1)=0,"",OFFSET($G$179,SUM($C$2:$C130)-1,COLUMNS($E130:W130)+1))</f>
        <v/>
      </c>
      <c r="X130" t="str">
        <f ca="1">IF(OFFSET($G$179,SUM($C$2:$C130)-1,COLUMNS($E130:X130)+1)=0,"",OFFSET($G$179,SUM($C$2:$C130)-1,COLUMNS($E130:X130)+1))</f>
        <v/>
      </c>
      <c r="Y130" t="str">
        <f ca="1">IF(OFFSET($G$179,SUM($C$2:$C130)-1,COLUMNS($E130:Y130)+1)=0,"",OFFSET($G$179,SUM($C$2:$C130)-1,COLUMNS($E130:Y130)+1))</f>
        <v/>
      </c>
      <c r="Z130" t="str">
        <f ca="1">IF(OFFSET($G$179,SUM($C$2:$C130)-1,COLUMNS($E130:Z130)+1)=0,"",OFFSET($G$179,SUM($C$2:$C130)-1,COLUMNS($E130:Z130)+1))</f>
        <v/>
      </c>
      <c r="AA130" t="str">
        <f ca="1">IF(OFFSET($G$179,SUM($C$2:$C130)-1,COLUMNS($E130:AA130)+1)=0,"",OFFSET($G$179,SUM($C$2:$C130)-1,COLUMNS($E130:AA130)+1))</f>
        <v/>
      </c>
      <c r="AB130" t="str">
        <f ca="1">IF(OFFSET($G$179,SUM($C$2:$C130)-1,COLUMNS($E130:AB130)+1)=0,"",OFFSET($G$179,SUM($C$2:$C130)-1,COLUMNS($E130:AB130)+1))</f>
        <v/>
      </c>
      <c r="AC130" t="str">
        <f ca="1">IF(OFFSET($G$179,SUM($C$2:$C130)-1,COLUMNS($E130:AC130)+1)=0,"",OFFSET($G$179,SUM($C$2:$C130)-1,COLUMNS($E130:AC130)+1))</f>
        <v/>
      </c>
      <c r="AD130" t="str">
        <f ca="1">IF(OFFSET($G$179,SUM($C$2:$C130)-1,COLUMNS($E130:AD130)+1)=0,"",OFFSET($G$179,SUM($C$2:$C130)-1,COLUMNS($E130:AD130)+1))</f>
        <v/>
      </c>
      <c r="AE130" t="str">
        <f ca="1">IF(OFFSET($G$179,SUM($C$2:$C130)-1,COLUMNS($E130:AE130)+1)=0,"",OFFSET($G$179,SUM($C$2:$C130)-1,COLUMNS($E130:AE130)+1))</f>
        <v/>
      </c>
      <c r="AF130" t="str">
        <f ca="1">IF(OFFSET($G$179,SUM($C$2:$C130)-1,COLUMNS($E130:AF130)+1)=0,"",OFFSET($G$179,SUM($C$2:$C130)-1,COLUMNS($E130:AF130)+1))</f>
        <v/>
      </c>
      <c r="AG130" t="str">
        <f ca="1">IF(OFFSET($G$179,SUM($C$2:$C130)-1,COLUMNS($E130:AG130)+1)=0,"",OFFSET($G$179,SUM($C$2:$C130)-1,COLUMNS($E130:AG130)+1))</f>
        <v/>
      </c>
      <c r="AH130" t="str">
        <f ca="1">IF(OFFSET($G$179,SUM($C$2:$C130)-1,COLUMNS($E130:AH130)+1)=0,"",OFFSET($G$179,SUM($C$2:$C130)-1,COLUMNS($E130:AH130)+1))</f>
        <v/>
      </c>
      <c r="AI130" t="str">
        <f ca="1">IF(OFFSET($G$179,SUM($C$2:$C130)-1,COLUMNS($E130:AI130)+1)=0,"",OFFSET($G$179,SUM($C$2:$C130)-1,COLUMNS($E130:AI130)+1))</f>
        <v/>
      </c>
      <c r="AJ130" t="str">
        <f ca="1">IF(OFFSET($G$179,SUM($C$2:$C130)-1,COLUMNS($E130:AJ130)+1)=0,"",OFFSET($G$179,SUM($C$2:$C130)-1,COLUMNS($E130:AJ130)+1))</f>
        <v/>
      </c>
      <c r="AK130" t="str">
        <f ca="1">IF(OFFSET($G$179,SUM($C$2:$C130)-1,COLUMNS($E130:AK130)+1)=0,"",OFFSET($G$179,SUM($C$2:$C130)-1,COLUMNS($E130:AK130)+1))</f>
        <v/>
      </c>
      <c r="AL130" t="str">
        <f ca="1">IF(OFFSET($G$179,SUM($C$2:$C130)-1,COLUMNS($E130:AL130)+1)=0,"",OFFSET($G$179,SUM($C$2:$C130)-1,COLUMNS($E130:AL130)+1))</f>
        <v/>
      </c>
      <c r="AM130" t="str">
        <f ca="1">IF(OFFSET($G$179,SUM($C$2:$C130)-1,COLUMNS($E130:AM130)+1)=0,"",OFFSET($G$179,SUM($C$2:$C130)-1,COLUMNS($E130:AM130)+1))</f>
        <v/>
      </c>
      <c r="AN130" t="str">
        <f ca="1">IF(OFFSET($G$179,SUM($C$2:$C130)-1,COLUMNS($E130:AN130)+1)=0,"",OFFSET($G$179,SUM($C$2:$C130)-1,COLUMNS($E130:AN130)+1))</f>
        <v/>
      </c>
      <c r="AO130" t="str">
        <f ca="1">IF(OFFSET($G$179,SUM($C$2:$C130)-1,COLUMNS($E130:AO130)+1)=0,"",OFFSET($G$179,SUM($C$2:$C130)-1,COLUMNS($E130:AO130)+1))</f>
        <v/>
      </c>
      <c r="AP130" t="str">
        <f ca="1">IF(OFFSET($G$179,SUM($C$2:$C130)-1,COLUMNS($E130:AP130)+1)=0,"",OFFSET($G$179,SUM($C$2:$C130)-1,COLUMNS($E130:AP130)+1))</f>
        <v/>
      </c>
      <c r="AQ130" t="str">
        <f ca="1">IF(OFFSET($G$179,SUM($C$2:$C130)-1,COLUMNS($E130:AQ130)+1)=0,"",OFFSET($G$179,SUM($C$2:$C130)-1,COLUMNS($E130:AQ130)+1))</f>
        <v/>
      </c>
      <c r="AR130" t="str">
        <f ca="1">IF(OFFSET($G$179,SUM($C$2:$C130)-1,COLUMNS($E130:AR130)+1)=0,"",OFFSET($G$179,SUM($C$2:$C130)-1,COLUMNS($E130:AR130)+1))</f>
        <v/>
      </c>
      <c r="AS130" t="str">
        <f ca="1">IF(OFFSET($G$179,SUM($C$2:$C130)-1,COLUMNS($E130:AS130)+1)=0,"",OFFSET($G$179,SUM($C$2:$C130)-1,COLUMNS($E130:AS130)+1))</f>
        <v/>
      </c>
      <c r="AT130" t="str">
        <f ca="1">IF(OFFSET($G$179,SUM($C$2:$C130)-1,COLUMNS($E130:AT130)+1)=0,"",OFFSET($G$179,SUM($C$2:$C130)-1,COLUMNS($E130:AT130)+1))</f>
        <v/>
      </c>
      <c r="AU130" t="str">
        <f ca="1">IF(OFFSET($G$179,SUM($C$2:$C130)-1,COLUMNS($E130:AU130)+1)=0,"",OFFSET($G$179,SUM($C$2:$C130)-1,COLUMNS($E130:AU130)+1))</f>
        <v/>
      </c>
      <c r="AV130" t="str">
        <f ca="1">IF(OFFSET($G$179,SUM($C$2:$C130)-1,COLUMNS($E130:AV130)+1)=0,"",OFFSET($G$179,SUM($C$2:$C130)-1,COLUMNS($E130:AV130)+1))</f>
        <v/>
      </c>
      <c r="AW130" t="str">
        <f ca="1">IF(OFFSET($G$179,SUM($C$2:$C130)-1,COLUMNS($E130:AW130)+1)=0,"",OFFSET($G$179,SUM($C$2:$C130)-1,COLUMNS($E130:AW130)+1))</f>
        <v/>
      </c>
      <c r="AX130" t="str">
        <f ca="1">IF(OFFSET($G$179,SUM($C$2:$C130)-1,COLUMNS($E130:AX130)+1)=0,"",OFFSET($G$179,SUM($C$2:$C130)-1,COLUMNS($E130:AX130)+1))</f>
        <v/>
      </c>
      <c r="AY130" t="str">
        <f ca="1">IF(OFFSET($G$179,SUM($C$2:$C130)-1,COLUMNS($E130:AY130)+1)=0,"",OFFSET($G$179,SUM($C$2:$C130)-1,COLUMNS($E130:AY130)+1))</f>
        <v/>
      </c>
      <c r="AZ130" t="str">
        <f ca="1">IF(OFFSET($G$179,SUM($C$2:$C130)-1,COLUMNS($E130:AZ130)+1)=0,"",OFFSET($G$179,SUM($C$2:$C130)-1,COLUMNS($E130:AZ130)+1))</f>
        <v/>
      </c>
      <c r="BA130" t="str">
        <f ca="1">IF(OFFSET($G$179,SUM($C$2:$C130)-1,COLUMNS($E130:BA130)+1)=0,"",OFFSET($G$179,SUM($C$2:$C130)-1,COLUMNS($E130:BA130)+1))</f>
        <v/>
      </c>
      <c r="BB130" t="str">
        <f ca="1">IF(OFFSET($G$179,SUM($C$2:$C130)-1,COLUMNS($E130:BB130)+1)=0,"",OFFSET($G$179,SUM($C$2:$C130)-1,COLUMNS($E130:BB130)+1))</f>
        <v/>
      </c>
      <c r="BC130" t="str">
        <f ca="1">IF(OFFSET($G$179,SUM($C$2:$C130)-1,COLUMNS($E130:BC130)+1)=0,"",OFFSET($G$179,SUM($C$2:$C130)-1,COLUMNS($E130:BC130)+1))</f>
        <v/>
      </c>
      <c r="BD130" t="str">
        <f ca="1">IF(OFFSET($G$179,SUM($C$2:$C130)-1,COLUMNS($E130:BD130)+1)=0,"",OFFSET($G$179,SUM($C$2:$C130)-1,COLUMNS($E130:BD130)+1))</f>
        <v/>
      </c>
      <c r="BE130" t="str">
        <f ca="1">IF(OFFSET($G$179,SUM($C$2:$C130)-1,COLUMNS($E130:BE130)+1)=0,"",OFFSET($G$179,SUM($C$2:$C130)-1,COLUMNS($E130:BE130)+1))</f>
        <v/>
      </c>
      <c r="BF130" t="str">
        <f ca="1">IF(OFFSET($G$179,SUM($C$2:$C130)-1,COLUMNS($E130:BF130)+1)=0,"",OFFSET($G$179,SUM($C$2:$C130)-1,COLUMNS($E130:BF130)+1))</f>
        <v/>
      </c>
      <c r="BG130" t="str">
        <f ca="1">IF(OFFSET($G$179,SUM($C$2:$C130)-1,COLUMNS($E130:BG130)+1)=0,"",OFFSET($G$179,SUM($C$2:$C130)-1,COLUMNS($E130:BG130)+1))</f>
        <v/>
      </c>
      <c r="BH130" t="str">
        <f ca="1">IF(OFFSET($G$179,SUM($C$2:$C130)-1,COLUMNS($E130:BH130)+1)=0,"",OFFSET($G$179,SUM($C$2:$C130)-1,COLUMNS($E130:BH130)+1))</f>
        <v/>
      </c>
      <c r="BI130" t="str">
        <f ca="1">IF(OFFSET($G$179,SUM($C$2:$C130)-1,COLUMNS($E130:BI130)+1)=0,"",OFFSET($G$179,SUM($C$2:$C130)-1,COLUMNS($E130:BI130)+1))</f>
        <v/>
      </c>
      <c r="BJ130" t="str">
        <f ca="1">IF(OFFSET($G$179,SUM($C$2:$C130)-1,COLUMNS($E130:BJ130)+1)=0,"",OFFSET($G$179,SUM($C$2:$C130)-1,COLUMNS($E130:BJ130)+1))</f>
        <v/>
      </c>
      <c r="BK130" t="str">
        <f ca="1">IF(OFFSET($G$179,SUM($C$2:$C130)-1,COLUMNS($E130:BK130)+1)=0,"",OFFSET($G$179,SUM($C$2:$C130)-1,COLUMNS($E130:BK130)+1))</f>
        <v/>
      </c>
      <c r="BL130" t="str">
        <f ca="1">IF(OFFSET($G$179,SUM($C$2:$C130)-1,COLUMNS($E130:BL130)+1)=0,"",OFFSET($G$179,SUM($C$2:$C130)-1,COLUMNS($E130:BL130)+1))</f>
        <v/>
      </c>
      <c r="BM130" t="str">
        <f ca="1">IF(OFFSET($G$179,SUM($C$2:$C130)-1,COLUMNS($E130:BM130)+1)=0,"",OFFSET($G$179,SUM($C$2:$C130)-1,COLUMNS($E130:BM130)+1))</f>
        <v/>
      </c>
      <c r="BN130" t="str">
        <f ca="1">IF(OFFSET($G$179,SUM($C$2:$C130)-1,COLUMNS($E130:BN130)+1)=0,"",OFFSET($G$179,SUM($C$2:$C130)-1,COLUMNS($E130:BN130)+1))</f>
        <v/>
      </c>
      <c r="BO130" t="str">
        <f ca="1">IF(OFFSET($G$179,SUM($C$2:$C130)-1,COLUMNS($E130:BO130)+1)=0,"",OFFSET($G$179,SUM($C$2:$C130)-1,COLUMNS($E130:BO130)+1))</f>
        <v/>
      </c>
      <c r="BP130" t="str">
        <f ca="1">IF(OFFSET($G$179,SUM($C$2:$C130)-1,COLUMNS($E130:BP130)+1)=0,"",OFFSET($G$179,SUM($C$2:$C130)-1,COLUMNS($E130:BP130)+1))</f>
        <v/>
      </c>
      <c r="BQ130" t="str">
        <f ca="1">IF(OFFSET($G$179,SUM($C$2:$C130)-1,COLUMNS($E130:BQ130)+1)=0,"",OFFSET($G$179,SUM($C$2:$C130)-1,COLUMNS($E130:BQ130)+1))</f>
        <v/>
      </c>
      <c r="BR130" t="str">
        <f ca="1">IF(OFFSET($G$179,SUM($C$2:$C130)-1,COLUMNS($E130:BR130)+1)=0,"",OFFSET($G$179,SUM($C$2:$C130)-1,COLUMNS($E130:BR130)+1))</f>
        <v/>
      </c>
      <c r="BS130" t="str">
        <f ca="1">IF(OFFSET($G$179,SUM($C$2:$C130)-1,COLUMNS($E130:BS130)+1)=0,"",OFFSET($G$179,SUM($C$2:$C130)-1,COLUMNS($E130:BS130)+1))</f>
        <v/>
      </c>
      <c r="BT130" t="str">
        <f ca="1">IF(OFFSET($G$179,SUM($C$2:$C130)-1,COLUMNS($E130:BT130)+1)=0,"",OFFSET($G$179,SUM($C$2:$C130)-1,COLUMNS($E130:BT130)+1))</f>
        <v/>
      </c>
      <c r="BU130" t="str">
        <f ca="1">IF(OFFSET($G$179,SUM($C$2:$C130)-1,COLUMNS($E130:BU130)+1)=0,"",OFFSET($G$179,SUM($C$2:$C130)-1,COLUMNS($E130:BU130)+1))</f>
        <v/>
      </c>
      <c r="BV130" t="str">
        <f ca="1">IF(OFFSET($G$179,SUM($C$2:$C130)-1,COLUMNS($E130:BV130)+1)=0,"",OFFSET($G$179,SUM($C$2:$C130)-1,COLUMNS($E130:BV130)+1))</f>
        <v/>
      </c>
      <c r="BW130" t="str">
        <f ca="1">IF(OFFSET($G$179,SUM($C$2:$C130)-1,COLUMNS($E130:BW130)+1)=0,"",OFFSET($G$179,SUM($C$2:$C130)-1,COLUMNS($E130:BW130)+1))</f>
        <v/>
      </c>
      <c r="BX130" t="str">
        <f ca="1">IF(OFFSET($G$179,SUM($C$2:$C130)-1,COLUMNS($E130:BX130)+1)=0,"",OFFSET($G$179,SUM($C$2:$C130)-1,COLUMNS($E130:BX130)+1))</f>
        <v/>
      </c>
      <c r="BY130" t="str">
        <f ca="1">IF(OFFSET($G$179,SUM($C$2:$C130)-1,COLUMNS($E130:BY130)+1)=0,"",OFFSET($G$179,SUM($C$2:$C130)-1,COLUMNS($E130:BY130)+1))</f>
        <v/>
      </c>
      <c r="BZ130" t="str">
        <f ca="1">IF(OFFSET($G$179,SUM($C$2:$C130)-1,COLUMNS($E130:BZ130)+1)=0,"",OFFSET($G$179,SUM($C$2:$C130)-1,COLUMNS($E130:BZ130)+1))</f>
        <v/>
      </c>
    </row>
    <row r="131" spans="3:78" x14ac:dyDescent="0.25">
      <c r="C131">
        <f t="shared" si="4666"/>
        <v>0</v>
      </c>
      <c r="E131" t="str">
        <f t="shared" ref="E131" ca="1" si="4667">E130</f>
        <v>Ryan Laukat</v>
      </c>
      <c r="F131" t="str">
        <f t="shared" ref="F131" ca="1" si="4668">SUBSTITUTE(SUBSTITUTE(SUBSTITUTE(SUBSTITUTE(SUBSTITUTE(LOWER(IF(LEFT(F130,3)="Box","",TRIM(F130))),"randomizer","")," ",""),"'","")," ",""),"-","")</f>
        <v/>
      </c>
      <c r="G131" t="str">
        <f t="shared" ref="G131" ca="1" si="4669">SUBSTITUTE(SUBSTITUTE(SUBSTITUTE(SUBSTITUTE(SUBSTITUTE(LOWER(IF(LEFT(G130,3)="Box","",TRIM(G130))),"randomizer","")," ",""),"'","")," ",""),"-","")</f>
        <v/>
      </c>
      <c r="H131" t="str">
        <f t="shared" ref="H131" ca="1" si="4670">SUBSTITUTE(SUBSTITUTE(SUBSTITUTE(SUBSTITUTE(SUBSTITUTE(LOWER(IF(LEFT(H130,3)="Box","",TRIM(H130))),"randomizer","")," ",""),"'","")," ",""),"-","")</f>
        <v/>
      </c>
      <c r="I131" t="str">
        <f t="shared" ref="I131" ca="1" si="4671">SUBSTITUTE(SUBSTITUTE(SUBSTITUTE(SUBSTITUTE(SUBSTITUTE(LOWER(IF(LEFT(I130,3)="Box","",TRIM(I130))),"randomizer","")," ",""),"'","")," ",""),"-","")</f>
        <v/>
      </c>
      <c r="J131" t="str">
        <f t="shared" ref="J131" ca="1" si="4672">SUBSTITUTE(SUBSTITUTE(SUBSTITUTE(SUBSTITUTE(SUBSTITUTE(LOWER(IF(LEFT(J130,3)="Box","",TRIM(J130))),"randomizer","")," ",""),"'","")," ",""),"-","")</f>
        <v/>
      </c>
      <c r="K131" t="str">
        <f t="shared" ref="K131" ca="1" si="4673">SUBSTITUTE(SUBSTITUTE(SUBSTITUTE(SUBSTITUTE(SUBSTITUTE(LOWER(IF(LEFT(K130,3)="Box","",TRIM(K130))),"randomizer","")," ",""),"'","")," ",""),"-","")</f>
        <v/>
      </c>
      <c r="L131" t="str">
        <f t="shared" ref="L131" ca="1" si="4674">SUBSTITUTE(SUBSTITUTE(SUBSTITUTE(SUBSTITUTE(SUBSTITUTE(LOWER(IF(LEFT(L130,3)="Box","",TRIM(L130))),"randomizer","")," ",""),"'","")," ",""),"-","")</f>
        <v/>
      </c>
      <c r="M131" t="str">
        <f t="shared" ref="M131" ca="1" si="4675">SUBSTITUTE(SUBSTITUTE(SUBSTITUTE(SUBSTITUTE(SUBSTITUTE(LOWER(IF(LEFT(M130,3)="Box","",TRIM(M130))),"randomizer","")," ",""),"'","")," ",""),"-","")</f>
        <v/>
      </c>
      <c r="N131" t="str">
        <f t="shared" ref="N131" ca="1" si="4676">SUBSTITUTE(SUBSTITUTE(SUBSTITUTE(SUBSTITUTE(SUBSTITUTE(LOWER(IF(LEFT(N130,3)="Box","",TRIM(N130))),"randomizer","")," ",""),"'","")," ",""),"-","")</f>
        <v/>
      </c>
      <c r="O131" t="str">
        <f t="shared" ref="O131" ca="1" si="4677">SUBSTITUTE(SUBSTITUTE(SUBSTITUTE(SUBSTITUTE(SUBSTITUTE(LOWER(IF(LEFT(O130,3)="Box","",TRIM(O130))),"randomizer","")," ",""),"'","")," ",""),"-","")</f>
        <v/>
      </c>
      <c r="P131" t="str">
        <f t="shared" ref="P131" ca="1" si="4678">SUBSTITUTE(SUBSTITUTE(SUBSTITUTE(SUBSTITUTE(SUBSTITUTE(LOWER(IF(LEFT(P130,3)="Box","",TRIM(P130))),"randomizer","")," ",""),"'","")," ",""),"-","")</f>
        <v/>
      </c>
      <c r="Q131" t="str">
        <f t="shared" ref="Q131" ca="1" si="4679">SUBSTITUTE(SUBSTITUTE(SUBSTITUTE(SUBSTITUTE(SUBSTITUTE(LOWER(IF(LEFT(Q130,3)="Box","",TRIM(Q130))),"randomizer","")," ",""),"'","")," ",""),"-","")</f>
        <v/>
      </c>
      <c r="R131" t="str">
        <f t="shared" ref="R131" ca="1" si="4680">SUBSTITUTE(SUBSTITUTE(SUBSTITUTE(SUBSTITUTE(SUBSTITUTE(LOWER(IF(LEFT(R130,3)="Box","",TRIM(R130))),"randomizer","")," ",""),"'","")," ",""),"-","")</f>
        <v/>
      </c>
      <c r="S131" t="str">
        <f t="shared" ref="S131" ca="1" si="4681">SUBSTITUTE(SUBSTITUTE(SUBSTITUTE(SUBSTITUTE(SUBSTITUTE(LOWER(IF(LEFT(S130,3)="Box","",TRIM(S130))),"randomizer","")," ",""),"'","")," ",""),"-","")</f>
        <v/>
      </c>
      <c r="T131" t="str">
        <f t="shared" ref="T131" ca="1" si="4682">SUBSTITUTE(SUBSTITUTE(SUBSTITUTE(SUBSTITUTE(SUBSTITUTE(LOWER(IF(LEFT(T130,3)="Box","",TRIM(T130))),"randomizer","")," ",""),"'","")," ",""),"-","")</f>
        <v/>
      </c>
      <c r="U131" t="str">
        <f t="shared" ref="U131" ca="1" si="4683">SUBSTITUTE(SUBSTITUTE(SUBSTITUTE(SUBSTITUTE(SUBSTITUTE(LOWER(IF(LEFT(U130,3)="Box","",TRIM(U130))),"randomizer","")," ",""),"'","")," ",""),"-","")</f>
        <v/>
      </c>
      <c r="V131" t="str">
        <f t="shared" ref="V131" ca="1" si="4684">SUBSTITUTE(SUBSTITUTE(SUBSTITUTE(SUBSTITUTE(SUBSTITUTE(LOWER(IF(LEFT(V130,3)="Box","",TRIM(V130))),"randomizer","")," ",""),"'","")," ",""),"-","")</f>
        <v/>
      </c>
      <c r="W131" t="str">
        <f t="shared" ref="W131" ca="1" si="4685">SUBSTITUTE(SUBSTITUTE(SUBSTITUTE(SUBSTITUTE(SUBSTITUTE(LOWER(IF(LEFT(W130,3)="Box","",TRIM(W130))),"randomizer","")," ",""),"'","")," ",""),"-","")</f>
        <v/>
      </c>
      <c r="X131" t="str">
        <f t="shared" ref="X131" ca="1" si="4686">SUBSTITUTE(SUBSTITUTE(SUBSTITUTE(SUBSTITUTE(SUBSTITUTE(LOWER(IF(LEFT(X130,3)="Box","",TRIM(X130))),"randomizer","")," ",""),"'","")," ",""),"-","")</f>
        <v/>
      </c>
      <c r="Y131" t="str">
        <f t="shared" ref="Y131" ca="1" si="4687">SUBSTITUTE(SUBSTITUTE(SUBSTITUTE(SUBSTITUTE(SUBSTITUTE(LOWER(IF(LEFT(Y130,3)="Box","",TRIM(Y130))),"randomizer","")," ",""),"'","")," ",""),"-","")</f>
        <v/>
      </c>
      <c r="Z131" t="str">
        <f t="shared" ref="Z131" ca="1" si="4688">SUBSTITUTE(SUBSTITUTE(SUBSTITUTE(SUBSTITUTE(SUBSTITUTE(LOWER(IF(LEFT(Z130,3)="Box","",TRIM(Z130))),"randomizer","")," ",""),"'","")," ",""),"-","")</f>
        <v/>
      </c>
      <c r="AA131" t="str">
        <f t="shared" ref="AA131" ca="1" si="4689">SUBSTITUTE(SUBSTITUTE(SUBSTITUTE(SUBSTITUTE(SUBSTITUTE(LOWER(IF(LEFT(AA130,3)="Box","",TRIM(AA130))),"randomizer","")," ",""),"'","")," ",""),"-","")</f>
        <v/>
      </c>
      <c r="AB131" t="str">
        <f t="shared" ref="AB131" ca="1" si="4690">SUBSTITUTE(SUBSTITUTE(SUBSTITUTE(SUBSTITUTE(SUBSTITUTE(LOWER(IF(LEFT(AB130,3)="Box","",TRIM(AB130))),"randomizer","")," ",""),"'","")," ",""),"-","")</f>
        <v/>
      </c>
      <c r="AC131" t="str">
        <f t="shared" ref="AC131" ca="1" si="4691">SUBSTITUTE(SUBSTITUTE(SUBSTITUTE(SUBSTITUTE(SUBSTITUTE(LOWER(IF(LEFT(AC130,3)="Box","",TRIM(AC130))),"randomizer","")," ",""),"'","")," ",""),"-","")</f>
        <v/>
      </c>
      <c r="AD131" t="str">
        <f t="shared" ref="AD131" ca="1" si="4692">SUBSTITUTE(SUBSTITUTE(SUBSTITUTE(SUBSTITUTE(SUBSTITUTE(LOWER(IF(LEFT(AD130,3)="Box","",TRIM(AD130))),"randomizer","")," ",""),"'","")," ",""),"-","")</f>
        <v/>
      </c>
      <c r="AE131" t="str">
        <f t="shared" ref="AE131" ca="1" si="4693">SUBSTITUTE(SUBSTITUTE(SUBSTITUTE(SUBSTITUTE(SUBSTITUTE(LOWER(IF(LEFT(AE130,3)="Box","",TRIM(AE130))),"randomizer","")," ",""),"'","")," ",""),"-","")</f>
        <v/>
      </c>
      <c r="AF131" t="str">
        <f t="shared" ref="AF131" ca="1" si="4694">SUBSTITUTE(SUBSTITUTE(SUBSTITUTE(SUBSTITUTE(SUBSTITUTE(LOWER(IF(LEFT(AF130,3)="Box","",TRIM(AF130))),"randomizer","")," ",""),"'","")," ",""),"-","")</f>
        <v/>
      </c>
      <c r="AG131" t="str">
        <f t="shared" ref="AG131" ca="1" si="4695">SUBSTITUTE(SUBSTITUTE(SUBSTITUTE(SUBSTITUTE(SUBSTITUTE(LOWER(IF(LEFT(AG130,3)="Box","",TRIM(AG130))),"randomizer","")," ",""),"'","")," ",""),"-","")</f>
        <v/>
      </c>
      <c r="AH131" t="str">
        <f t="shared" ref="AH131" ca="1" si="4696">SUBSTITUTE(SUBSTITUTE(SUBSTITUTE(SUBSTITUTE(SUBSTITUTE(LOWER(IF(LEFT(AH130,3)="Box","",TRIM(AH130))),"randomizer","")," ",""),"'","")," ",""),"-","")</f>
        <v/>
      </c>
      <c r="AI131" t="str">
        <f t="shared" ref="AI131" ca="1" si="4697">SUBSTITUTE(SUBSTITUTE(SUBSTITUTE(SUBSTITUTE(SUBSTITUTE(LOWER(IF(LEFT(AI130,3)="Box","",TRIM(AI130))),"randomizer","")," ",""),"'","")," ",""),"-","")</f>
        <v/>
      </c>
      <c r="AJ131" t="str">
        <f t="shared" ref="AJ131" ca="1" si="4698">SUBSTITUTE(SUBSTITUTE(SUBSTITUTE(SUBSTITUTE(SUBSTITUTE(LOWER(IF(LEFT(AJ130,3)="Box","",TRIM(AJ130))),"randomizer","")," ",""),"'","")," ",""),"-","")</f>
        <v/>
      </c>
      <c r="AK131" t="str">
        <f t="shared" ref="AK131" ca="1" si="4699">SUBSTITUTE(SUBSTITUTE(SUBSTITUTE(SUBSTITUTE(SUBSTITUTE(LOWER(IF(LEFT(AK130,3)="Box","",TRIM(AK130))),"randomizer","")," ",""),"'","")," ",""),"-","")</f>
        <v/>
      </c>
      <c r="AL131" t="str">
        <f t="shared" ref="AL131" ca="1" si="4700">SUBSTITUTE(SUBSTITUTE(SUBSTITUTE(SUBSTITUTE(SUBSTITUTE(LOWER(IF(LEFT(AL130,3)="Box","",TRIM(AL130))),"randomizer","")," ",""),"'","")," ",""),"-","")</f>
        <v/>
      </c>
      <c r="AM131" t="str">
        <f t="shared" ref="AM131" ca="1" si="4701">SUBSTITUTE(SUBSTITUTE(SUBSTITUTE(SUBSTITUTE(SUBSTITUTE(LOWER(IF(LEFT(AM130,3)="Box","",TRIM(AM130))),"randomizer","")," ",""),"'","")," ",""),"-","")</f>
        <v/>
      </c>
      <c r="AN131" t="str">
        <f t="shared" ref="AN131" ca="1" si="4702">SUBSTITUTE(SUBSTITUTE(SUBSTITUTE(SUBSTITUTE(SUBSTITUTE(LOWER(IF(LEFT(AN130,3)="Box","",TRIM(AN130))),"randomizer","")," ",""),"'","")," ",""),"-","")</f>
        <v/>
      </c>
      <c r="AO131" t="str">
        <f t="shared" ref="AO131" ca="1" si="4703">SUBSTITUTE(SUBSTITUTE(SUBSTITUTE(SUBSTITUTE(SUBSTITUTE(LOWER(IF(LEFT(AO130,3)="Box","",TRIM(AO130))),"randomizer","")," ",""),"'","")," ",""),"-","")</f>
        <v/>
      </c>
      <c r="AP131" t="str">
        <f t="shared" ref="AP131" ca="1" si="4704">SUBSTITUTE(SUBSTITUTE(SUBSTITUTE(SUBSTITUTE(SUBSTITUTE(LOWER(IF(LEFT(AP130,3)="Box","",TRIM(AP130))),"randomizer","")," ",""),"'","")," ",""),"-","")</f>
        <v/>
      </c>
      <c r="AQ131" t="str">
        <f t="shared" ref="AQ131" ca="1" si="4705">SUBSTITUTE(SUBSTITUTE(SUBSTITUTE(SUBSTITUTE(SUBSTITUTE(LOWER(IF(LEFT(AQ130,3)="Box","",TRIM(AQ130))),"randomizer","")," ",""),"'","")," ",""),"-","")</f>
        <v/>
      </c>
      <c r="AR131" t="str">
        <f t="shared" ref="AR131" ca="1" si="4706">SUBSTITUTE(SUBSTITUTE(SUBSTITUTE(SUBSTITUTE(SUBSTITUTE(LOWER(IF(LEFT(AR130,3)="Box","",TRIM(AR130))),"randomizer","")," ",""),"'","")," ",""),"-","")</f>
        <v/>
      </c>
      <c r="AS131" t="str">
        <f t="shared" ref="AS131" ca="1" si="4707">SUBSTITUTE(SUBSTITUTE(SUBSTITUTE(SUBSTITUTE(SUBSTITUTE(LOWER(IF(LEFT(AS130,3)="Box","",TRIM(AS130))),"randomizer","")," ",""),"'","")," ",""),"-","")</f>
        <v/>
      </c>
      <c r="AT131" t="str">
        <f t="shared" ref="AT131" ca="1" si="4708">SUBSTITUTE(SUBSTITUTE(SUBSTITUTE(SUBSTITUTE(SUBSTITUTE(LOWER(IF(LEFT(AT130,3)="Box","",TRIM(AT130))),"randomizer","")," ",""),"'","")," ",""),"-","")</f>
        <v/>
      </c>
      <c r="AU131" t="str">
        <f t="shared" ref="AU131" ca="1" si="4709">SUBSTITUTE(SUBSTITUTE(SUBSTITUTE(SUBSTITUTE(SUBSTITUTE(LOWER(IF(LEFT(AU130,3)="Box","",TRIM(AU130))),"randomizer","")," ",""),"'","")," ",""),"-","")</f>
        <v/>
      </c>
      <c r="AV131" t="str">
        <f t="shared" ref="AV131" ca="1" si="4710">SUBSTITUTE(SUBSTITUTE(SUBSTITUTE(SUBSTITUTE(SUBSTITUTE(LOWER(IF(LEFT(AV130,3)="Box","",TRIM(AV130))),"randomizer","")," ",""),"'","")," ",""),"-","")</f>
        <v/>
      </c>
      <c r="AW131" t="str">
        <f t="shared" ref="AW131" ca="1" si="4711">SUBSTITUTE(SUBSTITUTE(SUBSTITUTE(SUBSTITUTE(SUBSTITUTE(LOWER(IF(LEFT(AW130,3)="Box","",TRIM(AW130))),"randomizer","")," ",""),"'","")," ",""),"-","")</f>
        <v/>
      </c>
      <c r="AX131" t="str">
        <f t="shared" ref="AX131" ca="1" si="4712">SUBSTITUTE(SUBSTITUTE(SUBSTITUTE(SUBSTITUTE(SUBSTITUTE(LOWER(IF(LEFT(AX130,3)="Box","",TRIM(AX130))),"randomizer","")," ",""),"'","")," ",""),"-","")</f>
        <v/>
      </c>
      <c r="AY131" t="str">
        <f t="shared" ref="AY131" ca="1" si="4713">SUBSTITUTE(SUBSTITUTE(SUBSTITUTE(SUBSTITUTE(SUBSTITUTE(LOWER(IF(LEFT(AY130,3)="Box","",TRIM(AY130))),"randomizer","")," ",""),"'","")," ",""),"-","")</f>
        <v/>
      </c>
      <c r="AZ131" t="str">
        <f t="shared" ref="AZ131" ca="1" si="4714">SUBSTITUTE(SUBSTITUTE(SUBSTITUTE(SUBSTITUTE(SUBSTITUTE(LOWER(IF(LEFT(AZ130,3)="Box","",TRIM(AZ130))),"randomizer","")," ",""),"'","")," ",""),"-","")</f>
        <v/>
      </c>
      <c r="BA131" t="str">
        <f t="shared" ref="BA131" ca="1" si="4715">SUBSTITUTE(SUBSTITUTE(SUBSTITUTE(SUBSTITUTE(SUBSTITUTE(LOWER(IF(LEFT(BA130,3)="Box","",TRIM(BA130))),"randomizer","")," ",""),"'","")," ",""),"-","")</f>
        <v/>
      </c>
      <c r="BB131" t="str">
        <f t="shared" ref="BB131" ca="1" si="4716">SUBSTITUTE(SUBSTITUTE(SUBSTITUTE(SUBSTITUTE(SUBSTITUTE(LOWER(IF(LEFT(BB130,3)="Box","",TRIM(BB130))),"randomizer","")," ",""),"'","")," ",""),"-","")</f>
        <v/>
      </c>
      <c r="BC131" t="str">
        <f t="shared" ref="BC131" ca="1" si="4717">SUBSTITUTE(SUBSTITUTE(SUBSTITUTE(SUBSTITUTE(SUBSTITUTE(LOWER(IF(LEFT(BC130,3)="Box","",TRIM(BC130))),"randomizer","")," ",""),"'","")," ",""),"-","")</f>
        <v/>
      </c>
      <c r="BD131" t="str">
        <f t="shared" ref="BD131" ca="1" si="4718">SUBSTITUTE(SUBSTITUTE(SUBSTITUTE(SUBSTITUTE(SUBSTITUTE(LOWER(IF(LEFT(BD130,3)="Box","",TRIM(BD130))),"randomizer","")," ",""),"'","")," ",""),"-","")</f>
        <v/>
      </c>
      <c r="BE131" t="str">
        <f t="shared" ref="BE131" ca="1" si="4719">SUBSTITUTE(SUBSTITUTE(SUBSTITUTE(SUBSTITUTE(SUBSTITUTE(LOWER(IF(LEFT(BE130,3)="Box","",TRIM(BE130))),"randomizer","")," ",""),"'","")," ",""),"-","")</f>
        <v/>
      </c>
      <c r="BF131" t="str">
        <f t="shared" ref="BF131" ca="1" si="4720">SUBSTITUTE(SUBSTITUTE(SUBSTITUTE(SUBSTITUTE(SUBSTITUTE(LOWER(IF(LEFT(BF130,3)="Box","",TRIM(BF130))),"randomizer","")," ",""),"'","")," ",""),"-","")</f>
        <v/>
      </c>
      <c r="BG131" t="str">
        <f t="shared" ref="BG131" ca="1" si="4721">SUBSTITUTE(SUBSTITUTE(SUBSTITUTE(SUBSTITUTE(SUBSTITUTE(LOWER(IF(LEFT(BG130,3)="Box","",TRIM(BG130))),"randomizer","")," ",""),"'","")," ",""),"-","")</f>
        <v/>
      </c>
      <c r="BH131" t="str">
        <f t="shared" ref="BH131" ca="1" si="4722">SUBSTITUTE(SUBSTITUTE(SUBSTITUTE(SUBSTITUTE(SUBSTITUTE(LOWER(IF(LEFT(BH130,3)="Box","",TRIM(BH130))),"randomizer","")," ",""),"'","")," ",""),"-","")</f>
        <v/>
      </c>
      <c r="BI131" t="str">
        <f t="shared" ref="BI131" ca="1" si="4723">SUBSTITUTE(SUBSTITUTE(SUBSTITUTE(SUBSTITUTE(SUBSTITUTE(LOWER(IF(LEFT(BI130,3)="Box","",TRIM(BI130))),"randomizer","")," ",""),"'","")," ",""),"-","")</f>
        <v/>
      </c>
      <c r="BJ131" t="str">
        <f t="shared" ref="BJ131" ca="1" si="4724">SUBSTITUTE(SUBSTITUTE(SUBSTITUTE(SUBSTITUTE(SUBSTITUTE(LOWER(IF(LEFT(BJ130,3)="Box","",TRIM(BJ130))),"randomizer","")," ",""),"'","")," ",""),"-","")</f>
        <v/>
      </c>
      <c r="BK131" t="str">
        <f t="shared" ref="BK131" ca="1" si="4725">SUBSTITUTE(SUBSTITUTE(SUBSTITUTE(SUBSTITUTE(SUBSTITUTE(LOWER(IF(LEFT(BK130,3)="Box","",TRIM(BK130))),"randomizer","")," ",""),"'","")," ",""),"-","")</f>
        <v/>
      </c>
      <c r="BL131" t="str">
        <f t="shared" ref="BL131" ca="1" si="4726">SUBSTITUTE(SUBSTITUTE(SUBSTITUTE(SUBSTITUTE(SUBSTITUTE(LOWER(IF(LEFT(BL130,3)="Box","",TRIM(BL130))),"randomizer","")," ",""),"'","")," ",""),"-","")</f>
        <v/>
      </c>
      <c r="BM131" t="str">
        <f t="shared" ref="BM131" ca="1" si="4727">SUBSTITUTE(SUBSTITUTE(SUBSTITUTE(SUBSTITUTE(SUBSTITUTE(LOWER(IF(LEFT(BM130,3)="Box","",TRIM(BM130))),"randomizer","")," ",""),"'","")," ",""),"-","")</f>
        <v/>
      </c>
      <c r="BN131" t="str">
        <f t="shared" ref="BN131" ca="1" si="4728">SUBSTITUTE(SUBSTITUTE(SUBSTITUTE(SUBSTITUTE(SUBSTITUTE(LOWER(IF(LEFT(BN130,3)="Box","",TRIM(BN130))),"randomizer","")," ",""),"'","")," ",""),"-","")</f>
        <v/>
      </c>
      <c r="BO131" t="str">
        <f t="shared" ref="BO131" ca="1" si="4729">SUBSTITUTE(SUBSTITUTE(SUBSTITUTE(SUBSTITUTE(SUBSTITUTE(LOWER(IF(LEFT(BO130,3)="Box","",TRIM(BO130))),"randomizer","")," ",""),"'","")," ",""),"-","")</f>
        <v/>
      </c>
      <c r="BP131" t="str">
        <f t="shared" ref="BP131" ca="1" si="4730">SUBSTITUTE(SUBSTITUTE(SUBSTITUTE(SUBSTITUTE(SUBSTITUTE(LOWER(IF(LEFT(BP130,3)="Box","",TRIM(BP130))),"randomizer","")," ",""),"'","")," ",""),"-","")</f>
        <v/>
      </c>
      <c r="BQ131" t="str">
        <f t="shared" ref="BQ131" ca="1" si="4731">SUBSTITUTE(SUBSTITUTE(SUBSTITUTE(SUBSTITUTE(SUBSTITUTE(LOWER(IF(LEFT(BQ130,3)="Box","",TRIM(BQ130))),"randomizer","")," ",""),"'","")," ",""),"-","")</f>
        <v/>
      </c>
      <c r="BR131" t="str">
        <f t="shared" ref="BR131" ca="1" si="4732">SUBSTITUTE(SUBSTITUTE(SUBSTITUTE(SUBSTITUTE(SUBSTITUTE(LOWER(IF(LEFT(BR130,3)="Box","",TRIM(BR130))),"randomizer","")," ",""),"'","")," ",""),"-","")</f>
        <v/>
      </c>
      <c r="BS131" t="str">
        <f t="shared" ref="BS131" ca="1" si="4733">SUBSTITUTE(SUBSTITUTE(SUBSTITUTE(SUBSTITUTE(SUBSTITUTE(LOWER(IF(LEFT(BS130,3)="Box","",TRIM(BS130))),"randomizer","")," ",""),"'","")," ",""),"-","")</f>
        <v/>
      </c>
      <c r="BT131" t="str">
        <f t="shared" ref="BT131" ca="1" si="4734">SUBSTITUTE(SUBSTITUTE(SUBSTITUTE(SUBSTITUTE(SUBSTITUTE(LOWER(IF(LEFT(BT130,3)="Box","",TRIM(BT130))),"randomizer","")," ",""),"'","")," ",""),"-","")</f>
        <v/>
      </c>
      <c r="BU131" t="str">
        <f t="shared" ref="BU131" ca="1" si="4735">SUBSTITUTE(SUBSTITUTE(SUBSTITUTE(SUBSTITUTE(SUBSTITUTE(LOWER(IF(LEFT(BU130,3)="Box","",TRIM(BU130))),"randomizer","")," ",""),"'","")," ",""),"-","")</f>
        <v/>
      </c>
      <c r="BV131" t="str">
        <f t="shared" ref="BV131" ca="1" si="4736">SUBSTITUTE(SUBSTITUTE(SUBSTITUTE(SUBSTITUTE(SUBSTITUTE(LOWER(IF(LEFT(BV130,3)="Box","",TRIM(BV130))),"randomizer","")," ",""),"'","")," ",""),"-","")</f>
        <v/>
      </c>
      <c r="BW131" t="str">
        <f t="shared" ref="BW131" ca="1" si="4737">SUBSTITUTE(SUBSTITUTE(SUBSTITUTE(SUBSTITUTE(SUBSTITUTE(LOWER(IF(LEFT(BW130,3)="Box","",TRIM(BW130))),"randomizer","")," ",""),"'","")," ",""),"-","")</f>
        <v/>
      </c>
      <c r="BX131" t="str">
        <f t="shared" ref="BX131" ca="1" si="4738">SUBSTITUTE(SUBSTITUTE(SUBSTITUTE(SUBSTITUTE(SUBSTITUTE(LOWER(IF(LEFT(BX130,3)="Box","",TRIM(BX130))),"randomizer","")," ",""),"'","")," ",""),"-","")</f>
        <v/>
      </c>
      <c r="BY131" t="str">
        <f t="shared" ref="BY131" ca="1" si="4739">SUBSTITUTE(SUBSTITUTE(SUBSTITUTE(SUBSTITUTE(SUBSTITUTE(LOWER(IF(LEFT(BY130,3)="Box","",TRIM(BY130))),"randomizer","")," ",""),"'","")," ",""),"-","")</f>
        <v/>
      </c>
      <c r="BZ131" t="str">
        <f t="shared" ref="BZ131" ca="1" si="4740">SUBSTITUTE(SUBSTITUTE(SUBSTITUTE(SUBSTITUTE(SUBSTITUTE(LOWER(IF(LEFT(BZ130,3)="Box","",TRIM(BZ130))),"randomizer","")," ",""),"'","")," ",""),"-","")</f>
        <v/>
      </c>
    </row>
    <row r="132" spans="3:78" x14ac:dyDescent="0.25">
      <c r="C132">
        <f t="shared" si="4666"/>
        <v>1</v>
      </c>
      <c r="E132" t="str">
        <f ca="1">OFFSET($G$179,SUM(C$2:C132)-1,0)</f>
        <v>Ryan Laukat</v>
      </c>
      <c r="F132" t="str">
        <f ca="1">IF(OFFSET($G$179,SUM($C$2:$C132)-1,COLUMNS($E132:F132)+1)=0,"",OFFSET($G$179,SUM($C$2:$C132)-1,COLUMNS($E132:F132)+1))</f>
        <v>Copper</v>
      </c>
      <c r="G132" t="str">
        <f ca="1">IF(OFFSET($G$179,SUM($C$2:$C132)-1,COLUMNS($E132:G132)+1)=0,"",OFFSET($G$179,SUM($C$2:$C132)-1,COLUMNS($E132:G132)+1))</f>
        <v xml:space="preserve"> Silver</v>
      </c>
      <c r="H132" t="str">
        <f ca="1">IF(OFFSET($G$179,SUM($C$2:$C132)-1,COLUMNS($E132:H132)+1)=0,"",OFFSET($G$179,SUM($C$2:$C132)-1,COLUMNS($E132:H132)+1))</f>
        <v xml:space="preserve"> Gold</v>
      </c>
      <c r="I132" t="str">
        <f ca="1">IF(OFFSET($G$179,SUM($C$2:$C132)-1,COLUMNS($E132:I132)+1)=0,"",OFFSET($G$179,SUM($C$2:$C132)-1,COLUMNS($E132:I132)+1))</f>
        <v xml:space="preserve"> Adventurer</v>
      </c>
      <c r="J132" t="str">
        <f ca="1">IF(OFFSET($G$179,SUM($C$2:$C132)-1,COLUMNS($E132:J132)+1)=0,"",OFFSET($G$179,SUM($C$2:$C132)-1,COLUMNS($E132:J132)+1))</f>
        <v xml:space="preserve"> Wishing Well</v>
      </c>
      <c r="K132" t="str">
        <f ca="1">IF(OFFSET($G$179,SUM($C$2:$C132)-1,COLUMNS($E132:K132)+1)=0,"",OFFSET($G$179,SUM($C$2:$C132)-1,COLUMNS($E132:K132)+1))</f>
        <v xml:space="preserve"> Baron</v>
      </c>
      <c r="L132" t="str">
        <f ca="1">IF(OFFSET($G$179,SUM($C$2:$C132)-1,COLUMNS($E132:L132)+1)=0,"",OFFSET($G$179,SUM($C$2:$C132)-1,COLUMNS($E132:L132)+1))</f>
        <v xml:space="preserve"> Merchant Ship</v>
      </c>
      <c r="M132" t="str">
        <f ca="1">IF(OFFSET($G$179,SUM($C$2:$C132)-1,COLUMNS($E132:M132)+1)=0,"",OFFSET($G$179,SUM($C$2:$C132)-1,COLUMNS($E132:M132)+1))</f>
        <v xml:space="preserve"> Treasury</v>
      </c>
      <c r="N132" t="str">
        <f ca="1">IF(OFFSET($G$179,SUM($C$2:$C132)-1,COLUMNS($E132:N132)+1)=0,"",OFFSET($G$179,SUM($C$2:$C132)-1,COLUMNS($E132:N132)+1))</f>
        <v xml:space="preserve"> Apothecary</v>
      </c>
      <c r="O132" t="str">
        <f ca="1">IF(OFFSET($G$179,SUM($C$2:$C132)-1,COLUMNS($E132:O132)+1)=0,"",OFFSET($G$179,SUM($C$2:$C132)-1,COLUMNS($E132:O132)+1))</f>
        <v xml:space="preserve"> Platinum</v>
      </c>
      <c r="P132" t="str">
        <f ca="1">IF(OFFSET($G$179,SUM($C$2:$C132)-1,COLUMNS($E132:P132)+1)=0,"",OFFSET($G$179,SUM($C$2:$C132)-1,COLUMNS($E132:P132)+1))</f>
        <v xml:space="preserve"> Expand</v>
      </c>
      <c r="Q132" t="str">
        <f ca="1">IF(OFFSET($G$179,SUM($C$2:$C132)-1,COLUMNS($E132:Q132)+1)=0,"",OFFSET($G$179,SUM($C$2:$C132)-1,COLUMNS($E132:Q132)+1))</f>
        <v xml:space="preserve"> Bag Of Gold</v>
      </c>
      <c r="R132" t="str">
        <f ca="1">IF(OFFSET($G$179,SUM($C$2:$C132)-1,COLUMNS($E132:R132)+1)=0,"",OFFSET($G$179,SUM($C$2:$C132)-1,COLUMNS($E132:R132)+1))</f>
        <v xml:space="preserve"> Diadem</v>
      </c>
      <c r="S132" t="str">
        <f ca="1">IF(OFFSET($G$179,SUM($C$2:$C132)-1,COLUMNS($E132:S132)+1)=0,"",OFFSET($G$179,SUM($C$2:$C132)-1,COLUMNS($E132:S132)+1))</f>
        <v xml:space="preserve"> Fools Gold</v>
      </c>
      <c r="T132" t="str">
        <f ca="1">IF(OFFSET($G$179,SUM($C$2:$C132)-1,COLUMNS($E132:T132)+1)=0,"",OFFSET($G$179,SUM($C$2:$C132)-1,COLUMNS($E132:T132)+1))</f>
        <v xml:space="preserve"> Spoils</v>
      </c>
      <c r="U132" t="str">
        <f ca="1">IF(OFFSET($G$179,SUM($C$2:$C132)-1,COLUMNS($E132:U132)+1)=0,"",OFFSET($G$179,SUM($C$2:$C132)-1,COLUMNS($E132:U132)+1))</f>
        <v xml:space="preserve"> Counterfeit</v>
      </c>
      <c r="V132" t="str">
        <f ca="1">IF(OFFSET($G$179,SUM($C$2:$C132)-1,COLUMNS($E132:V132)+1)=0,"",OFFSET($G$179,SUM($C$2:$C132)-1,COLUMNS($E132:V132)+1))</f>
        <v xml:space="preserve"> Plaza</v>
      </c>
      <c r="W132" t="str">
        <f ca="1">IF(OFFSET($G$179,SUM($C$2:$C132)-1,COLUMNS($E132:W132)+1)=0,"",OFFSET($G$179,SUM($C$2:$C132)-1,COLUMNS($E132:W132)+1))</f>
        <v xml:space="preserve"> Coin of the Realm</v>
      </c>
      <c r="X132" t="str">
        <f ca="1">IF(OFFSET($G$179,SUM($C$2:$C132)-1,COLUMNS($E132:X132)+1)=0,"",OFFSET($G$179,SUM($C$2:$C132)-1,COLUMNS($E132:X132)+1))</f>
        <v xml:space="preserve"> Duplicate</v>
      </c>
      <c r="Y132" t="str">
        <f ca="1">IF(OFFSET($G$179,SUM($C$2:$C132)-1,COLUMNS($E132:Y132)+1)=0,"",OFFSET($G$179,SUM($C$2:$C132)-1,COLUMNS($E132:Y132)+1))</f>
        <v xml:space="preserve"> Relic</v>
      </c>
      <c r="Z132" t="str">
        <f ca="1">IF(OFFSET($G$179,SUM($C$2:$C132)-1,COLUMNS($E132:Z132)+1)=0,"",OFFSET($G$179,SUM($C$2:$C132)-1,COLUMNS($E132:Z132)+1))</f>
        <v xml:space="preserve"> Farmers' Market</v>
      </c>
      <c r="AA132" t="str">
        <f ca="1">IF(OFFSET($G$179,SUM($C$2:$C132)-1,COLUMNS($E132:AA132)+1)=0,"",OFFSET($G$179,SUM($C$2:$C132)-1,COLUMNS($E132:AA132)+1))</f>
        <v xml:space="preserve"> Forum</v>
      </c>
      <c r="AB132" t="str">
        <f ca="1">IF(OFFSET($G$179,SUM($C$2:$C132)-1,COLUMNS($E132:AB132)+1)=0,"",OFFSET($G$179,SUM($C$2:$C132)-1,COLUMNS($E132:AB132)+1))</f>
        <v xml:space="preserve"> Idol</v>
      </c>
      <c r="AC132" t="str">
        <f ca="1">IF(OFFSET($G$179,SUM($C$2:$C132)-1,COLUMNS($E132:AC132)+1)=0,"",OFFSET($G$179,SUM($C$2:$C132)-1,COLUMNS($E132:AC132)+1))</f>
        <v xml:space="preserve"> Secret Cave</v>
      </c>
      <c r="AD132" t="str">
        <f ca="1">IF(OFFSET($G$179,SUM($C$2:$C132)-1,COLUMNS($E132:AD132)+1)=0,"",OFFSET($G$179,SUM($C$2:$C132)-1,COLUMNS($E132:AD132)+1))</f>
        <v xml:space="preserve"> Magic Lamp</v>
      </c>
      <c r="AE132" t="str">
        <f ca="1">IF(OFFSET($G$179,SUM($C$2:$C132)-1,COLUMNS($E132:AE132)+1)=0,"",OFFSET($G$179,SUM($C$2:$C132)-1,COLUMNS($E132:AE132)+1))</f>
        <v xml:space="preserve"> Bauble</v>
      </c>
      <c r="AF132" t="str">
        <f ca="1">IF(OFFSET($G$179,SUM($C$2:$C132)-1,COLUMNS($E132:AF132)+1)=0,"",OFFSET($G$179,SUM($C$2:$C132)-1,COLUMNS($E132:AF132)+1))</f>
        <v xml:space="preserve"> Pageant</v>
      </c>
      <c r="AG132" t="str">
        <f ca="1">IF(OFFSET($G$179,SUM($C$2:$C132)-1,COLUMNS($E132:AG132)+1)=0,"",OFFSET($G$179,SUM($C$2:$C132)-1,COLUMNS($E132:AG132)+1))</f>
        <v xml:space="preserve"> Innovation</v>
      </c>
      <c r="AH132" t="str">
        <f ca="1">IF(OFFSET($G$179,SUM($C$2:$C132)-1,COLUMNS($E132:AH132)+1)=0,"",OFFSET($G$179,SUM($C$2:$C132)-1,COLUMNS($E132:AH132)+1))</f>
        <v/>
      </c>
      <c r="AI132" t="str">
        <f ca="1">IF(OFFSET($G$179,SUM($C$2:$C132)-1,COLUMNS($E132:AI132)+1)=0,"",OFFSET($G$179,SUM($C$2:$C132)-1,COLUMNS($E132:AI132)+1))</f>
        <v/>
      </c>
      <c r="AJ132" t="str">
        <f ca="1">IF(OFFSET($G$179,SUM($C$2:$C132)-1,COLUMNS($E132:AJ132)+1)=0,"",OFFSET($G$179,SUM($C$2:$C132)-1,COLUMNS($E132:AJ132)+1))</f>
        <v/>
      </c>
      <c r="AK132" t="str">
        <f ca="1">IF(OFFSET($G$179,SUM($C$2:$C132)-1,COLUMNS($E132:AK132)+1)=0,"",OFFSET($G$179,SUM($C$2:$C132)-1,COLUMNS($E132:AK132)+1))</f>
        <v/>
      </c>
      <c r="AL132" t="str">
        <f ca="1">IF(OFFSET($G$179,SUM($C$2:$C132)-1,COLUMNS($E132:AL132)+1)=0,"",OFFSET($G$179,SUM($C$2:$C132)-1,COLUMNS($E132:AL132)+1))</f>
        <v/>
      </c>
      <c r="AM132" t="str">
        <f ca="1">IF(OFFSET($G$179,SUM($C$2:$C132)-1,COLUMNS($E132:AM132)+1)=0,"",OFFSET($G$179,SUM($C$2:$C132)-1,COLUMNS($E132:AM132)+1))</f>
        <v/>
      </c>
      <c r="AN132" t="str">
        <f ca="1">IF(OFFSET($G$179,SUM($C$2:$C132)-1,COLUMNS($E132:AN132)+1)=0,"",OFFSET($G$179,SUM($C$2:$C132)-1,COLUMNS($E132:AN132)+1))</f>
        <v/>
      </c>
      <c r="AO132" t="str">
        <f ca="1">IF(OFFSET($G$179,SUM($C$2:$C132)-1,COLUMNS($E132:AO132)+1)=0,"",OFFSET($G$179,SUM($C$2:$C132)-1,COLUMNS($E132:AO132)+1))</f>
        <v/>
      </c>
      <c r="AP132" t="str">
        <f ca="1">IF(OFFSET($G$179,SUM($C$2:$C132)-1,COLUMNS($E132:AP132)+1)=0,"",OFFSET($G$179,SUM($C$2:$C132)-1,COLUMNS($E132:AP132)+1))</f>
        <v/>
      </c>
      <c r="AQ132" t="str">
        <f ca="1">IF(OFFSET($G$179,SUM($C$2:$C132)-1,COLUMNS($E132:AQ132)+1)=0,"",OFFSET($G$179,SUM($C$2:$C132)-1,COLUMNS($E132:AQ132)+1))</f>
        <v/>
      </c>
      <c r="AR132" t="str">
        <f ca="1">IF(OFFSET($G$179,SUM($C$2:$C132)-1,COLUMNS($E132:AR132)+1)=0,"",OFFSET($G$179,SUM($C$2:$C132)-1,COLUMNS($E132:AR132)+1))</f>
        <v/>
      </c>
      <c r="AS132" t="str">
        <f ca="1">IF(OFFSET($G$179,SUM($C$2:$C132)-1,COLUMNS($E132:AS132)+1)=0,"",OFFSET($G$179,SUM($C$2:$C132)-1,COLUMNS($E132:AS132)+1))</f>
        <v/>
      </c>
      <c r="AT132" t="str">
        <f ca="1">IF(OFFSET($G$179,SUM($C$2:$C132)-1,COLUMNS($E132:AT132)+1)=0,"",OFFSET($G$179,SUM($C$2:$C132)-1,COLUMNS($E132:AT132)+1))</f>
        <v/>
      </c>
      <c r="AU132" t="str">
        <f ca="1">IF(OFFSET($G$179,SUM($C$2:$C132)-1,COLUMNS($E132:AU132)+1)=0,"",OFFSET($G$179,SUM($C$2:$C132)-1,COLUMNS($E132:AU132)+1))</f>
        <v/>
      </c>
      <c r="AV132" t="str">
        <f ca="1">IF(OFFSET($G$179,SUM($C$2:$C132)-1,COLUMNS($E132:AV132)+1)=0,"",OFFSET($G$179,SUM($C$2:$C132)-1,COLUMNS($E132:AV132)+1))</f>
        <v/>
      </c>
      <c r="AW132" t="str">
        <f ca="1">IF(OFFSET($G$179,SUM($C$2:$C132)-1,COLUMNS($E132:AW132)+1)=0,"",OFFSET($G$179,SUM($C$2:$C132)-1,COLUMNS($E132:AW132)+1))</f>
        <v/>
      </c>
      <c r="AX132" t="str">
        <f ca="1">IF(OFFSET($G$179,SUM($C$2:$C132)-1,COLUMNS($E132:AX132)+1)=0,"",OFFSET($G$179,SUM($C$2:$C132)-1,COLUMNS($E132:AX132)+1))</f>
        <v/>
      </c>
      <c r="AY132" t="str">
        <f ca="1">IF(OFFSET($G$179,SUM($C$2:$C132)-1,COLUMNS($E132:AY132)+1)=0,"",OFFSET($G$179,SUM($C$2:$C132)-1,COLUMNS($E132:AY132)+1))</f>
        <v/>
      </c>
      <c r="AZ132" t="str">
        <f ca="1">IF(OFFSET($G$179,SUM($C$2:$C132)-1,COLUMNS($E132:AZ132)+1)=0,"",OFFSET($G$179,SUM($C$2:$C132)-1,COLUMNS($E132:AZ132)+1))</f>
        <v/>
      </c>
      <c r="BA132" t="str">
        <f ca="1">IF(OFFSET($G$179,SUM($C$2:$C132)-1,COLUMNS($E132:BA132)+1)=0,"",OFFSET($G$179,SUM($C$2:$C132)-1,COLUMNS($E132:BA132)+1))</f>
        <v/>
      </c>
      <c r="BB132" t="str">
        <f ca="1">IF(OFFSET($G$179,SUM($C$2:$C132)-1,COLUMNS($E132:BB132)+1)=0,"",OFFSET($G$179,SUM($C$2:$C132)-1,COLUMNS($E132:BB132)+1))</f>
        <v/>
      </c>
      <c r="BC132" t="str">
        <f ca="1">IF(OFFSET($G$179,SUM($C$2:$C132)-1,COLUMNS($E132:BC132)+1)=0,"",OFFSET($G$179,SUM($C$2:$C132)-1,COLUMNS($E132:BC132)+1))</f>
        <v/>
      </c>
      <c r="BD132" t="str">
        <f ca="1">IF(OFFSET($G$179,SUM($C$2:$C132)-1,COLUMNS($E132:BD132)+1)=0,"",OFFSET($G$179,SUM($C$2:$C132)-1,COLUMNS($E132:BD132)+1))</f>
        <v/>
      </c>
      <c r="BE132" t="str">
        <f ca="1">IF(OFFSET($G$179,SUM($C$2:$C132)-1,COLUMNS($E132:BE132)+1)=0,"",OFFSET($G$179,SUM($C$2:$C132)-1,COLUMNS($E132:BE132)+1))</f>
        <v/>
      </c>
      <c r="BF132" t="str">
        <f ca="1">IF(OFFSET($G$179,SUM($C$2:$C132)-1,COLUMNS($E132:BF132)+1)=0,"",OFFSET($G$179,SUM($C$2:$C132)-1,COLUMNS($E132:BF132)+1))</f>
        <v/>
      </c>
      <c r="BG132" t="str">
        <f ca="1">IF(OFFSET($G$179,SUM($C$2:$C132)-1,COLUMNS($E132:BG132)+1)=0,"",OFFSET($G$179,SUM($C$2:$C132)-1,COLUMNS($E132:BG132)+1))</f>
        <v/>
      </c>
      <c r="BH132" t="str">
        <f ca="1">IF(OFFSET($G$179,SUM($C$2:$C132)-1,COLUMNS($E132:BH132)+1)=0,"",OFFSET($G$179,SUM($C$2:$C132)-1,COLUMNS($E132:BH132)+1))</f>
        <v/>
      </c>
      <c r="BI132" t="str">
        <f ca="1">IF(OFFSET($G$179,SUM($C$2:$C132)-1,COLUMNS($E132:BI132)+1)=0,"",OFFSET($G$179,SUM($C$2:$C132)-1,COLUMNS($E132:BI132)+1))</f>
        <v/>
      </c>
      <c r="BJ132" t="str">
        <f ca="1">IF(OFFSET($G$179,SUM($C$2:$C132)-1,COLUMNS($E132:BJ132)+1)=0,"",OFFSET($G$179,SUM($C$2:$C132)-1,COLUMNS($E132:BJ132)+1))</f>
        <v/>
      </c>
      <c r="BK132" t="str">
        <f ca="1">IF(OFFSET($G$179,SUM($C$2:$C132)-1,COLUMNS($E132:BK132)+1)=0,"",OFFSET($G$179,SUM($C$2:$C132)-1,COLUMNS($E132:BK132)+1))</f>
        <v/>
      </c>
      <c r="BL132" t="str">
        <f ca="1">IF(OFFSET($G$179,SUM($C$2:$C132)-1,COLUMNS($E132:BL132)+1)=0,"",OFFSET($G$179,SUM($C$2:$C132)-1,COLUMNS($E132:BL132)+1))</f>
        <v/>
      </c>
      <c r="BM132" t="str">
        <f ca="1">IF(OFFSET($G$179,SUM($C$2:$C132)-1,COLUMNS($E132:BM132)+1)=0,"",OFFSET($G$179,SUM($C$2:$C132)-1,COLUMNS($E132:BM132)+1))</f>
        <v/>
      </c>
      <c r="BN132" t="str">
        <f ca="1">IF(OFFSET($G$179,SUM($C$2:$C132)-1,COLUMNS($E132:BN132)+1)=0,"",OFFSET($G$179,SUM($C$2:$C132)-1,COLUMNS($E132:BN132)+1))</f>
        <v/>
      </c>
      <c r="BO132" t="str">
        <f ca="1">IF(OFFSET($G$179,SUM($C$2:$C132)-1,COLUMNS($E132:BO132)+1)=0,"",OFFSET($G$179,SUM($C$2:$C132)-1,COLUMNS($E132:BO132)+1))</f>
        <v/>
      </c>
      <c r="BP132" t="str">
        <f ca="1">IF(OFFSET($G$179,SUM($C$2:$C132)-1,COLUMNS($E132:BP132)+1)=0,"",OFFSET($G$179,SUM($C$2:$C132)-1,COLUMNS($E132:BP132)+1))</f>
        <v/>
      </c>
      <c r="BQ132" t="str">
        <f ca="1">IF(OFFSET($G$179,SUM($C$2:$C132)-1,COLUMNS($E132:BQ132)+1)=0,"",OFFSET($G$179,SUM($C$2:$C132)-1,COLUMNS($E132:BQ132)+1))</f>
        <v/>
      </c>
      <c r="BR132" t="str">
        <f ca="1">IF(OFFSET($G$179,SUM($C$2:$C132)-1,COLUMNS($E132:BR132)+1)=0,"",OFFSET($G$179,SUM($C$2:$C132)-1,COLUMNS($E132:BR132)+1))</f>
        <v/>
      </c>
      <c r="BS132" t="str">
        <f ca="1">IF(OFFSET($G$179,SUM($C$2:$C132)-1,COLUMNS($E132:BS132)+1)=0,"",OFFSET($G$179,SUM($C$2:$C132)-1,COLUMNS($E132:BS132)+1))</f>
        <v/>
      </c>
      <c r="BT132" t="str">
        <f ca="1">IF(OFFSET($G$179,SUM($C$2:$C132)-1,COLUMNS($E132:BT132)+1)=0,"",OFFSET($G$179,SUM($C$2:$C132)-1,COLUMNS($E132:BT132)+1))</f>
        <v/>
      </c>
      <c r="BU132" t="str">
        <f ca="1">IF(OFFSET($G$179,SUM($C$2:$C132)-1,COLUMNS($E132:BU132)+1)=0,"",OFFSET($G$179,SUM($C$2:$C132)-1,COLUMNS($E132:BU132)+1))</f>
        <v/>
      </c>
      <c r="BV132" t="str">
        <f ca="1">IF(OFFSET($G$179,SUM($C$2:$C132)-1,COLUMNS($E132:BV132)+1)=0,"",OFFSET($G$179,SUM($C$2:$C132)-1,COLUMNS($E132:BV132)+1))</f>
        <v/>
      </c>
      <c r="BW132" t="str">
        <f ca="1">IF(OFFSET($G$179,SUM($C$2:$C132)-1,COLUMNS($E132:BW132)+1)=0,"",OFFSET($G$179,SUM($C$2:$C132)-1,COLUMNS($E132:BW132)+1))</f>
        <v/>
      </c>
      <c r="BX132" t="str">
        <f ca="1">IF(OFFSET($G$179,SUM($C$2:$C132)-1,COLUMNS($E132:BX132)+1)=0,"",OFFSET($G$179,SUM($C$2:$C132)-1,COLUMNS($E132:BX132)+1))</f>
        <v/>
      </c>
      <c r="BY132" t="str">
        <f ca="1">IF(OFFSET($G$179,SUM($C$2:$C132)-1,COLUMNS($E132:BY132)+1)=0,"",OFFSET($G$179,SUM($C$2:$C132)-1,COLUMNS($E132:BY132)+1))</f>
        <v/>
      </c>
      <c r="BZ132" t="str">
        <f ca="1">IF(OFFSET($G$179,SUM($C$2:$C132)-1,COLUMNS($E132:BZ132)+1)=0,"",OFFSET($G$179,SUM($C$2:$C132)-1,COLUMNS($E132:BZ132)+1))</f>
        <v/>
      </c>
    </row>
    <row r="133" spans="3:78" x14ac:dyDescent="0.25">
      <c r="C133">
        <f t="shared" si="4666"/>
        <v>0</v>
      </c>
      <c r="E133" t="str">
        <f t="shared" ref="E133" ca="1" si="4741">E132</f>
        <v>Ryan Laukat</v>
      </c>
      <c r="F133" t="str">
        <f t="shared" ref="F133" ca="1" si="4742">SUBSTITUTE(SUBSTITUTE(SUBSTITUTE(SUBSTITUTE(SUBSTITUTE(LOWER(IF(LEFT(F132,3)="Box","",TRIM(F132))),"randomizer","")," ",""),"'","")," ",""),"-","")</f>
        <v>copper</v>
      </c>
      <c r="G133" t="str">
        <f t="shared" ref="G133" ca="1" si="4743">SUBSTITUTE(SUBSTITUTE(SUBSTITUTE(SUBSTITUTE(SUBSTITUTE(LOWER(IF(LEFT(G132,3)="Box","",TRIM(G132))),"randomizer","")," ",""),"'","")," ",""),"-","")</f>
        <v>silver</v>
      </c>
      <c r="H133" t="str">
        <f t="shared" ref="H133" ca="1" si="4744">SUBSTITUTE(SUBSTITUTE(SUBSTITUTE(SUBSTITUTE(SUBSTITUTE(LOWER(IF(LEFT(H132,3)="Box","",TRIM(H132))),"randomizer","")," ",""),"'","")," ",""),"-","")</f>
        <v>gold</v>
      </c>
      <c r="I133" t="str">
        <f t="shared" ref="I133" ca="1" si="4745">SUBSTITUTE(SUBSTITUTE(SUBSTITUTE(SUBSTITUTE(SUBSTITUTE(LOWER(IF(LEFT(I132,3)="Box","",TRIM(I132))),"randomizer","")," ",""),"'","")," ",""),"-","")</f>
        <v>adventurer</v>
      </c>
      <c r="J133" t="str">
        <f t="shared" ref="J133" ca="1" si="4746">SUBSTITUTE(SUBSTITUTE(SUBSTITUTE(SUBSTITUTE(SUBSTITUTE(LOWER(IF(LEFT(J132,3)="Box","",TRIM(J132))),"randomizer","")," ",""),"'","")," ",""),"-","")</f>
        <v>wishingwell</v>
      </c>
      <c r="K133" t="str">
        <f t="shared" ref="K133" ca="1" si="4747">SUBSTITUTE(SUBSTITUTE(SUBSTITUTE(SUBSTITUTE(SUBSTITUTE(LOWER(IF(LEFT(K132,3)="Box","",TRIM(K132))),"randomizer","")," ",""),"'","")," ",""),"-","")</f>
        <v>baron</v>
      </c>
      <c r="L133" t="str">
        <f t="shared" ref="L133" ca="1" si="4748">SUBSTITUTE(SUBSTITUTE(SUBSTITUTE(SUBSTITUTE(SUBSTITUTE(LOWER(IF(LEFT(L132,3)="Box","",TRIM(L132))),"randomizer","")," ",""),"'","")," ",""),"-","")</f>
        <v>merchantship</v>
      </c>
      <c r="M133" t="str">
        <f t="shared" ref="M133" ca="1" si="4749">SUBSTITUTE(SUBSTITUTE(SUBSTITUTE(SUBSTITUTE(SUBSTITUTE(LOWER(IF(LEFT(M132,3)="Box","",TRIM(M132))),"randomizer","")," ",""),"'","")," ",""),"-","")</f>
        <v>treasury</v>
      </c>
      <c r="N133" t="str">
        <f t="shared" ref="N133" ca="1" si="4750">SUBSTITUTE(SUBSTITUTE(SUBSTITUTE(SUBSTITUTE(SUBSTITUTE(LOWER(IF(LEFT(N132,3)="Box","",TRIM(N132))),"randomizer","")," ",""),"'","")," ",""),"-","")</f>
        <v>apothecary</v>
      </c>
      <c r="O133" t="str">
        <f t="shared" ref="O133" ca="1" si="4751">SUBSTITUTE(SUBSTITUTE(SUBSTITUTE(SUBSTITUTE(SUBSTITUTE(LOWER(IF(LEFT(O132,3)="Box","",TRIM(O132))),"randomizer","")," ",""),"'","")," ",""),"-","")</f>
        <v>platinum</v>
      </c>
      <c r="P133" t="str">
        <f t="shared" ref="P133" ca="1" si="4752">SUBSTITUTE(SUBSTITUTE(SUBSTITUTE(SUBSTITUTE(SUBSTITUTE(LOWER(IF(LEFT(P132,3)="Box","",TRIM(P132))),"randomizer","")," ",""),"'","")," ",""),"-","")</f>
        <v>expand</v>
      </c>
      <c r="Q133" t="str">
        <f t="shared" ref="Q133" ca="1" si="4753">SUBSTITUTE(SUBSTITUTE(SUBSTITUTE(SUBSTITUTE(SUBSTITUTE(LOWER(IF(LEFT(Q132,3)="Box","",TRIM(Q132))),"randomizer","")," ",""),"'","")," ",""),"-","")</f>
        <v>bagofgold</v>
      </c>
      <c r="R133" t="str">
        <f t="shared" ref="R133" ca="1" si="4754">SUBSTITUTE(SUBSTITUTE(SUBSTITUTE(SUBSTITUTE(SUBSTITUTE(LOWER(IF(LEFT(R132,3)="Box","",TRIM(R132))),"randomizer","")," ",""),"'","")," ",""),"-","")</f>
        <v>diadem</v>
      </c>
      <c r="S133" t="str">
        <f t="shared" ref="S133" ca="1" si="4755">SUBSTITUTE(SUBSTITUTE(SUBSTITUTE(SUBSTITUTE(SUBSTITUTE(LOWER(IF(LEFT(S132,3)="Box","",TRIM(S132))),"randomizer","")," ",""),"'","")," ",""),"-","")</f>
        <v>foolsgold</v>
      </c>
      <c r="T133" t="str">
        <f t="shared" ref="T133" ca="1" si="4756">SUBSTITUTE(SUBSTITUTE(SUBSTITUTE(SUBSTITUTE(SUBSTITUTE(LOWER(IF(LEFT(T132,3)="Box","",TRIM(T132))),"randomizer","")," ",""),"'","")," ",""),"-","")</f>
        <v>spoils</v>
      </c>
      <c r="U133" t="str">
        <f t="shared" ref="U133" ca="1" si="4757">SUBSTITUTE(SUBSTITUTE(SUBSTITUTE(SUBSTITUTE(SUBSTITUTE(LOWER(IF(LEFT(U132,3)="Box","",TRIM(U132))),"randomizer","")," ",""),"'","")," ",""),"-","")</f>
        <v>counterfeit</v>
      </c>
      <c r="V133" t="str">
        <f t="shared" ref="V133" ca="1" si="4758">SUBSTITUTE(SUBSTITUTE(SUBSTITUTE(SUBSTITUTE(SUBSTITUTE(LOWER(IF(LEFT(V132,3)="Box","",TRIM(V132))),"randomizer","")," ",""),"'","")," ",""),"-","")</f>
        <v>plaza</v>
      </c>
      <c r="W133" t="str">
        <f t="shared" ref="W133" ca="1" si="4759">SUBSTITUTE(SUBSTITUTE(SUBSTITUTE(SUBSTITUTE(SUBSTITUTE(LOWER(IF(LEFT(W132,3)="Box","",TRIM(W132))),"randomizer","")," ",""),"'","")," ",""),"-","")</f>
        <v>coinoftherealm</v>
      </c>
      <c r="X133" t="str">
        <f t="shared" ref="X133" ca="1" si="4760">SUBSTITUTE(SUBSTITUTE(SUBSTITUTE(SUBSTITUTE(SUBSTITUTE(LOWER(IF(LEFT(X132,3)="Box","",TRIM(X132))),"randomizer","")," ",""),"'","")," ",""),"-","")</f>
        <v>duplicate</v>
      </c>
      <c r="Y133" t="str">
        <f t="shared" ref="Y133" ca="1" si="4761">SUBSTITUTE(SUBSTITUTE(SUBSTITUTE(SUBSTITUTE(SUBSTITUTE(LOWER(IF(LEFT(Y132,3)="Box","",TRIM(Y132))),"randomizer","")," ",""),"'","")," ",""),"-","")</f>
        <v>relic</v>
      </c>
      <c r="Z133" t="str">
        <f t="shared" ref="Z133" ca="1" si="4762">SUBSTITUTE(SUBSTITUTE(SUBSTITUTE(SUBSTITUTE(SUBSTITUTE(LOWER(IF(LEFT(Z132,3)="Box","",TRIM(Z132))),"randomizer","")," ",""),"'","")," ",""),"-","")</f>
        <v>farmersmarket</v>
      </c>
      <c r="AA133" t="str">
        <f t="shared" ref="AA133" ca="1" si="4763">SUBSTITUTE(SUBSTITUTE(SUBSTITUTE(SUBSTITUTE(SUBSTITUTE(LOWER(IF(LEFT(AA132,3)="Box","",TRIM(AA132))),"randomizer","")," ",""),"'","")," ",""),"-","")</f>
        <v>forum</v>
      </c>
      <c r="AB133" t="str">
        <f t="shared" ref="AB133" ca="1" si="4764">SUBSTITUTE(SUBSTITUTE(SUBSTITUTE(SUBSTITUTE(SUBSTITUTE(LOWER(IF(LEFT(AB132,3)="Box","",TRIM(AB132))),"randomizer","")," ",""),"'","")," ",""),"-","")</f>
        <v>idol</v>
      </c>
      <c r="AC133" t="str">
        <f t="shared" ref="AC133" ca="1" si="4765">SUBSTITUTE(SUBSTITUTE(SUBSTITUTE(SUBSTITUTE(SUBSTITUTE(LOWER(IF(LEFT(AC132,3)="Box","",TRIM(AC132))),"randomizer","")," ",""),"'","")," ",""),"-","")</f>
        <v>secretcave</v>
      </c>
      <c r="AD133" t="str">
        <f t="shared" ref="AD133" ca="1" si="4766">SUBSTITUTE(SUBSTITUTE(SUBSTITUTE(SUBSTITUTE(SUBSTITUTE(LOWER(IF(LEFT(AD132,3)="Box","",TRIM(AD132))),"randomizer","")," ",""),"'","")," ",""),"-","")</f>
        <v>magiclamp</v>
      </c>
      <c r="AE133" t="str">
        <f t="shared" ref="AE133" ca="1" si="4767">SUBSTITUTE(SUBSTITUTE(SUBSTITUTE(SUBSTITUTE(SUBSTITUTE(LOWER(IF(LEFT(AE132,3)="Box","",TRIM(AE132))),"randomizer","")," ",""),"'","")," ",""),"-","")</f>
        <v>bauble</v>
      </c>
      <c r="AF133" t="str">
        <f t="shared" ref="AF133" ca="1" si="4768">SUBSTITUTE(SUBSTITUTE(SUBSTITUTE(SUBSTITUTE(SUBSTITUTE(LOWER(IF(LEFT(AF132,3)="Box","",TRIM(AF132))),"randomizer","")," ",""),"'","")," ",""),"-","")</f>
        <v>pageant</v>
      </c>
      <c r="AG133" t="str">
        <f t="shared" ref="AG133" ca="1" si="4769">SUBSTITUTE(SUBSTITUTE(SUBSTITUTE(SUBSTITUTE(SUBSTITUTE(LOWER(IF(LEFT(AG132,3)="Box","",TRIM(AG132))),"randomizer","")," ",""),"'","")," ",""),"-","")</f>
        <v>innovation</v>
      </c>
      <c r="AH133" t="str">
        <f t="shared" ref="AH133" ca="1" si="4770">SUBSTITUTE(SUBSTITUTE(SUBSTITUTE(SUBSTITUTE(SUBSTITUTE(LOWER(IF(LEFT(AH132,3)="Box","",TRIM(AH132))),"randomizer","")," ",""),"'","")," ",""),"-","")</f>
        <v/>
      </c>
      <c r="AI133" t="str">
        <f t="shared" ref="AI133" ca="1" si="4771">SUBSTITUTE(SUBSTITUTE(SUBSTITUTE(SUBSTITUTE(SUBSTITUTE(LOWER(IF(LEFT(AI132,3)="Box","",TRIM(AI132))),"randomizer","")," ",""),"'","")," ",""),"-","")</f>
        <v/>
      </c>
      <c r="AJ133" t="str">
        <f t="shared" ref="AJ133" ca="1" si="4772">SUBSTITUTE(SUBSTITUTE(SUBSTITUTE(SUBSTITUTE(SUBSTITUTE(LOWER(IF(LEFT(AJ132,3)="Box","",TRIM(AJ132))),"randomizer","")," ",""),"'","")," ",""),"-","")</f>
        <v/>
      </c>
      <c r="AK133" t="str">
        <f t="shared" ref="AK133" ca="1" si="4773">SUBSTITUTE(SUBSTITUTE(SUBSTITUTE(SUBSTITUTE(SUBSTITUTE(LOWER(IF(LEFT(AK132,3)="Box","",TRIM(AK132))),"randomizer","")," ",""),"'","")," ",""),"-","")</f>
        <v/>
      </c>
      <c r="AL133" t="str">
        <f t="shared" ref="AL133" ca="1" si="4774">SUBSTITUTE(SUBSTITUTE(SUBSTITUTE(SUBSTITUTE(SUBSTITUTE(LOWER(IF(LEFT(AL132,3)="Box","",TRIM(AL132))),"randomizer","")," ",""),"'","")," ",""),"-","")</f>
        <v/>
      </c>
      <c r="AM133" t="str">
        <f t="shared" ref="AM133" ca="1" si="4775">SUBSTITUTE(SUBSTITUTE(SUBSTITUTE(SUBSTITUTE(SUBSTITUTE(LOWER(IF(LEFT(AM132,3)="Box","",TRIM(AM132))),"randomizer","")," ",""),"'","")," ",""),"-","")</f>
        <v/>
      </c>
      <c r="AN133" t="str">
        <f t="shared" ref="AN133" ca="1" si="4776">SUBSTITUTE(SUBSTITUTE(SUBSTITUTE(SUBSTITUTE(SUBSTITUTE(LOWER(IF(LEFT(AN132,3)="Box","",TRIM(AN132))),"randomizer","")," ",""),"'","")," ",""),"-","")</f>
        <v/>
      </c>
      <c r="AO133" t="str">
        <f t="shared" ref="AO133" ca="1" si="4777">SUBSTITUTE(SUBSTITUTE(SUBSTITUTE(SUBSTITUTE(SUBSTITUTE(LOWER(IF(LEFT(AO132,3)="Box","",TRIM(AO132))),"randomizer","")," ",""),"'","")," ",""),"-","")</f>
        <v/>
      </c>
      <c r="AP133" t="str">
        <f t="shared" ref="AP133" ca="1" si="4778">SUBSTITUTE(SUBSTITUTE(SUBSTITUTE(SUBSTITUTE(SUBSTITUTE(LOWER(IF(LEFT(AP132,3)="Box","",TRIM(AP132))),"randomizer","")," ",""),"'","")," ",""),"-","")</f>
        <v/>
      </c>
      <c r="AQ133" t="str">
        <f t="shared" ref="AQ133" ca="1" si="4779">SUBSTITUTE(SUBSTITUTE(SUBSTITUTE(SUBSTITUTE(SUBSTITUTE(LOWER(IF(LEFT(AQ132,3)="Box","",TRIM(AQ132))),"randomizer","")," ",""),"'","")," ",""),"-","")</f>
        <v/>
      </c>
      <c r="AR133" t="str">
        <f t="shared" ref="AR133" ca="1" si="4780">SUBSTITUTE(SUBSTITUTE(SUBSTITUTE(SUBSTITUTE(SUBSTITUTE(LOWER(IF(LEFT(AR132,3)="Box","",TRIM(AR132))),"randomizer","")," ",""),"'","")," ",""),"-","")</f>
        <v/>
      </c>
      <c r="AS133" t="str">
        <f t="shared" ref="AS133" ca="1" si="4781">SUBSTITUTE(SUBSTITUTE(SUBSTITUTE(SUBSTITUTE(SUBSTITUTE(LOWER(IF(LEFT(AS132,3)="Box","",TRIM(AS132))),"randomizer","")," ",""),"'","")," ",""),"-","")</f>
        <v/>
      </c>
      <c r="AT133" t="str">
        <f t="shared" ref="AT133" ca="1" si="4782">SUBSTITUTE(SUBSTITUTE(SUBSTITUTE(SUBSTITUTE(SUBSTITUTE(LOWER(IF(LEFT(AT132,3)="Box","",TRIM(AT132))),"randomizer","")," ",""),"'","")," ",""),"-","")</f>
        <v/>
      </c>
      <c r="AU133" t="str">
        <f t="shared" ref="AU133" ca="1" si="4783">SUBSTITUTE(SUBSTITUTE(SUBSTITUTE(SUBSTITUTE(SUBSTITUTE(LOWER(IF(LEFT(AU132,3)="Box","",TRIM(AU132))),"randomizer","")," ",""),"'","")," ",""),"-","")</f>
        <v/>
      </c>
      <c r="AV133" t="str">
        <f t="shared" ref="AV133" ca="1" si="4784">SUBSTITUTE(SUBSTITUTE(SUBSTITUTE(SUBSTITUTE(SUBSTITUTE(LOWER(IF(LEFT(AV132,3)="Box","",TRIM(AV132))),"randomizer","")," ",""),"'","")," ",""),"-","")</f>
        <v/>
      </c>
      <c r="AW133" t="str">
        <f t="shared" ref="AW133" ca="1" si="4785">SUBSTITUTE(SUBSTITUTE(SUBSTITUTE(SUBSTITUTE(SUBSTITUTE(LOWER(IF(LEFT(AW132,3)="Box","",TRIM(AW132))),"randomizer","")," ",""),"'","")," ",""),"-","")</f>
        <v/>
      </c>
      <c r="AX133" t="str">
        <f t="shared" ref="AX133" ca="1" si="4786">SUBSTITUTE(SUBSTITUTE(SUBSTITUTE(SUBSTITUTE(SUBSTITUTE(LOWER(IF(LEFT(AX132,3)="Box","",TRIM(AX132))),"randomizer","")," ",""),"'","")," ",""),"-","")</f>
        <v/>
      </c>
      <c r="AY133" t="str">
        <f t="shared" ref="AY133" ca="1" si="4787">SUBSTITUTE(SUBSTITUTE(SUBSTITUTE(SUBSTITUTE(SUBSTITUTE(LOWER(IF(LEFT(AY132,3)="Box","",TRIM(AY132))),"randomizer","")," ",""),"'","")," ",""),"-","")</f>
        <v/>
      </c>
      <c r="AZ133" t="str">
        <f t="shared" ref="AZ133" ca="1" si="4788">SUBSTITUTE(SUBSTITUTE(SUBSTITUTE(SUBSTITUTE(SUBSTITUTE(LOWER(IF(LEFT(AZ132,3)="Box","",TRIM(AZ132))),"randomizer","")," ",""),"'","")," ",""),"-","")</f>
        <v/>
      </c>
      <c r="BA133" t="str">
        <f t="shared" ref="BA133" ca="1" si="4789">SUBSTITUTE(SUBSTITUTE(SUBSTITUTE(SUBSTITUTE(SUBSTITUTE(LOWER(IF(LEFT(BA132,3)="Box","",TRIM(BA132))),"randomizer","")," ",""),"'","")," ",""),"-","")</f>
        <v/>
      </c>
      <c r="BB133" t="str">
        <f t="shared" ref="BB133" ca="1" si="4790">SUBSTITUTE(SUBSTITUTE(SUBSTITUTE(SUBSTITUTE(SUBSTITUTE(LOWER(IF(LEFT(BB132,3)="Box","",TRIM(BB132))),"randomizer","")," ",""),"'","")," ",""),"-","")</f>
        <v/>
      </c>
      <c r="BC133" t="str">
        <f t="shared" ref="BC133" ca="1" si="4791">SUBSTITUTE(SUBSTITUTE(SUBSTITUTE(SUBSTITUTE(SUBSTITUTE(LOWER(IF(LEFT(BC132,3)="Box","",TRIM(BC132))),"randomizer","")," ",""),"'","")," ",""),"-","")</f>
        <v/>
      </c>
      <c r="BD133" t="str">
        <f t="shared" ref="BD133" ca="1" si="4792">SUBSTITUTE(SUBSTITUTE(SUBSTITUTE(SUBSTITUTE(SUBSTITUTE(LOWER(IF(LEFT(BD132,3)="Box","",TRIM(BD132))),"randomizer","")," ",""),"'","")," ",""),"-","")</f>
        <v/>
      </c>
      <c r="BE133" t="str">
        <f t="shared" ref="BE133" ca="1" si="4793">SUBSTITUTE(SUBSTITUTE(SUBSTITUTE(SUBSTITUTE(SUBSTITUTE(LOWER(IF(LEFT(BE132,3)="Box","",TRIM(BE132))),"randomizer","")," ",""),"'","")," ",""),"-","")</f>
        <v/>
      </c>
      <c r="BF133" t="str">
        <f t="shared" ref="BF133" ca="1" si="4794">SUBSTITUTE(SUBSTITUTE(SUBSTITUTE(SUBSTITUTE(SUBSTITUTE(LOWER(IF(LEFT(BF132,3)="Box","",TRIM(BF132))),"randomizer","")," ",""),"'","")," ",""),"-","")</f>
        <v/>
      </c>
      <c r="BG133" t="str">
        <f t="shared" ref="BG133" ca="1" si="4795">SUBSTITUTE(SUBSTITUTE(SUBSTITUTE(SUBSTITUTE(SUBSTITUTE(LOWER(IF(LEFT(BG132,3)="Box","",TRIM(BG132))),"randomizer","")," ",""),"'","")," ",""),"-","")</f>
        <v/>
      </c>
      <c r="BH133" t="str">
        <f t="shared" ref="BH133" ca="1" si="4796">SUBSTITUTE(SUBSTITUTE(SUBSTITUTE(SUBSTITUTE(SUBSTITUTE(LOWER(IF(LEFT(BH132,3)="Box","",TRIM(BH132))),"randomizer","")," ",""),"'","")," ",""),"-","")</f>
        <v/>
      </c>
      <c r="BI133" t="str">
        <f t="shared" ref="BI133" ca="1" si="4797">SUBSTITUTE(SUBSTITUTE(SUBSTITUTE(SUBSTITUTE(SUBSTITUTE(LOWER(IF(LEFT(BI132,3)="Box","",TRIM(BI132))),"randomizer","")," ",""),"'","")," ",""),"-","")</f>
        <v/>
      </c>
      <c r="BJ133" t="str">
        <f t="shared" ref="BJ133" ca="1" si="4798">SUBSTITUTE(SUBSTITUTE(SUBSTITUTE(SUBSTITUTE(SUBSTITUTE(LOWER(IF(LEFT(BJ132,3)="Box","",TRIM(BJ132))),"randomizer","")," ",""),"'","")," ",""),"-","")</f>
        <v/>
      </c>
      <c r="BK133" t="str">
        <f t="shared" ref="BK133" ca="1" si="4799">SUBSTITUTE(SUBSTITUTE(SUBSTITUTE(SUBSTITUTE(SUBSTITUTE(LOWER(IF(LEFT(BK132,3)="Box","",TRIM(BK132))),"randomizer","")," ",""),"'","")," ",""),"-","")</f>
        <v/>
      </c>
      <c r="BL133" t="str">
        <f t="shared" ref="BL133" ca="1" si="4800">SUBSTITUTE(SUBSTITUTE(SUBSTITUTE(SUBSTITUTE(SUBSTITUTE(LOWER(IF(LEFT(BL132,3)="Box","",TRIM(BL132))),"randomizer","")," ",""),"'","")," ",""),"-","")</f>
        <v/>
      </c>
      <c r="BM133" t="str">
        <f t="shared" ref="BM133" ca="1" si="4801">SUBSTITUTE(SUBSTITUTE(SUBSTITUTE(SUBSTITUTE(SUBSTITUTE(LOWER(IF(LEFT(BM132,3)="Box","",TRIM(BM132))),"randomizer","")," ",""),"'","")," ",""),"-","")</f>
        <v/>
      </c>
      <c r="BN133" t="str">
        <f t="shared" ref="BN133" ca="1" si="4802">SUBSTITUTE(SUBSTITUTE(SUBSTITUTE(SUBSTITUTE(SUBSTITUTE(LOWER(IF(LEFT(BN132,3)="Box","",TRIM(BN132))),"randomizer","")," ",""),"'","")," ",""),"-","")</f>
        <v/>
      </c>
      <c r="BO133" t="str">
        <f t="shared" ref="BO133" ca="1" si="4803">SUBSTITUTE(SUBSTITUTE(SUBSTITUTE(SUBSTITUTE(SUBSTITUTE(LOWER(IF(LEFT(BO132,3)="Box","",TRIM(BO132))),"randomizer","")," ",""),"'","")," ",""),"-","")</f>
        <v/>
      </c>
      <c r="BP133" t="str">
        <f t="shared" ref="BP133" ca="1" si="4804">SUBSTITUTE(SUBSTITUTE(SUBSTITUTE(SUBSTITUTE(SUBSTITUTE(LOWER(IF(LEFT(BP132,3)="Box","",TRIM(BP132))),"randomizer","")," ",""),"'","")," ",""),"-","")</f>
        <v/>
      </c>
      <c r="BQ133" t="str">
        <f t="shared" ref="BQ133" ca="1" si="4805">SUBSTITUTE(SUBSTITUTE(SUBSTITUTE(SUBSTITUTE(SUBSTITUTE(LOWER(IF(LEFT(BQ132,3)="Box","",TRIM(BQ132))),"randomizer","")," ",""),"'","")," ",""),"-","")</f>
        <v/>
      </c>
      <c r="BR133" t="str">
        <f t="shared" ref="BR133" ca="1" si="4806">SUBSTITUTE(SUBSTITUTE(SUBSTITUTE(SUBSTITUTE(SUBSTITUTE(LOWER(IF(LEFT(BR132,3)="Box","",TRIM(BR132))),"randomizer","")," ",""),"'","")," ",""),"-","")</f>
        <v/>
      </c>
      <c r="BS133" t="str">
        <f t="shared" ref="BS133" ca="1" si="4807">SUBSTITUTE(SUBSTITUTE(SUBSTITUTE(SUBSTITUTE(SUBSTITUTE(LOWER(IF(LEFT(BS132,3)="Box","",TRIM(BS132))),"randomizer","")," ",""),"'","")," ",""),"-","")</f>
        <v/>
      </c>
      <c r="BT133" t="str">
        <f t="shared" ref="BT133" ca="1" si="4808">SUBSTITUTE(SUBSTITUTE(SUBSTITUTE(SUBSTITUTE(SUBSTITUTE(LOWER(IF(LEFT(BT132,3)="Box","",TRIM(BT132))),"randomizer","")," ",""),"'","")," ",""),"-","")</f>
        <v/>
      </c>
      <c r="BU133" t="str">
        <f t="shared" ref="BU133" ca="1" si="4809">SUBSTITUTE(SUBSTITUTE(SUBSTITUTE(SUBSTITUTE(SUBSTITUTE(LOWER(IF(LEFT(BU132,3)="Box","",TRIM(BU132))),"randomizer","")," ",""),"'","")," ",""),"-","")</f>
        <v/>
      </c>
      <c r="BV133" t="str">
        <f t="shared" ref="BV133" ca="1" si="4810">SUBSTITUTE(SUBSTITUTE(SUBSTITUTE(SUBSTITUTE(SUBSTITUTE(LOWER(IF(LEFT(BV132,3)="Box","",TRIM(BV132))),"randomizer","")," ",""),"'","")," ",""),"-","")</f>
        <v/>
      </c>
      <c r="BW133" t="str">
        <f t="shared" ref="BW133" ca="1" si="4811">SUBSTITUTE(SUBSTITUTE(SUBSTITUTE(SUBSTITUTE(SUBSTITUTE(LOWER(IF(LEFT(BW132,3)="Box","",TRIM(BW132))),"randomizer","")," ",""),"'","")," ",""),"-","")</f>
        <v/>
      </c>
      <c r="BX133" t="str">
        <f t="shared" ref="BX133" ca="1" si="4812">SUBSTITUTE(SUBSTITUTE(SUBSTITUTE(SUBSTITUTE(SUBSTITUTE(LOWER(IF(LEFT(BX132,3)="Box","",TRIM(BX132))),"randomizer","")," ",""),"'","")," ",""),"-","")</f>
        <v/>
      </c>
      <c r="BY133" t="str">
        <f t="shared" ref="BY133" ca="1" si="4813">SUBSTITUTE(SUBSTITUTE(SUBSTITUTE(SUBSTITUTE(SUBSTITUTE(LOWER(IF(LEFT(BY132,3)="Box","",TRIM(BY132))),"randomizer","")," ",""),"'","")," ",""),"-","")</f>
        <v/>
      </c>
      <c r="BZ133" t="str">
        <f t="shared" ref="BZ133" ca="1" si="4814">SUBSTITUTE(SUBSTITUTE(SUBSTITUTE(SUBSTITUTE(SUBSTITUTE(LOWER(IF(LEFT(BZ132,3)="Box","",TRIM(BZ132))),"randomizer","")," ",""),"'","")," ",""),"-","")</f>
        <v/>
      </c>
    </row>
    <row r="134" spans="3:78" x14ac:dyDescent="0.25">
      <c r="C134">
        <f t="shared" si="4666"/>
        <v>1</v>
      </c>
      <c r="E134" t="str">
        <f ca="1">OFFSET($G$179,SUM(C$2:C134)-1,0)</f>
        <v>Simon Jannerland</v>
      </c>
      <c r="F134" t="str">
        <f ca="1">IF(OFFSET($G$179,SUM($C$2:$C134)-1,COLUMNS($E134:F134)+1)=0,"",OFFSET($G$179,SUM($C$2:$C134)-1,COLUMNS($E134:F134)+1))</f>
        <v>Wharf</v>
      </c>
      <c r="G134" t="str">
        <f ca="1">IF(OFFSET($G$179,SUM($C$2:$C134)-1,COLUMNS($E134:G134)+1)=0,"",OFFSET($G$179,SUM($C$2:$C134)-1,COLUMNS($E134:G134)+1))</f>
        <v xml:space="preserve"> Alchemist</v>
      </c>
      <c r="H134" t="str">
        <f ca="1">IF(OFFSET($G$179,SUM($C$2:$C134)-1,COLUMNS($E134:H134)+1)=0,"",OFFSET($G$179,SUM($C$2:$C134)-1,COLUMNS($E134:H134)+1))</f>
        <v xml:space="preserve"> Loan</v>
      </c>
      <c r="I134" t="str">
        <f ca="1">IF(OFFSET($G$179,SUM($C$2:$C134)-1,COLUMNS($E134:I134)+1)=0,"",OFFSET($G$179,SUM($C$2:$C134)-1,COLUMNS($E134:I134)+1))</f>
        <v xml:space="preserve"> Hunting Grounds</v>
      </c>
      <c r="J134" t="str">
        <f ca="1">IF(OFFSET($G$179,SUM($C$2:$C134)-1,COLUMNS($E134:J134)+1)=0,"",OFFSET($G$179,SUM($C$2:$C134)-1,COLUMNS($E134:J134)+1))</f>
        <v/>
      </c>
      <c r="K134" t="str">
        <f ca="1">IF(OFFSET($G$179,SUM($C$2:$C134)-1,COLUMNS($E134:K134)+1)=0,"",OFFSET($G$179,SUM($C$2:$C134)-1,COLUMNS($E134:K134)+1))</f>
        <v/>
      </c>
      <c r="L134" t="str">
        <f ca="1">IF(OFFSET($G$179,SUM($C$2:$C134)-1,COLUMNS($E134:L134)+1)=0,"",OFFSET($G$179,SUM($C$2:$C134)-1,COLUMNS($E134:L134)+1))</f>
        <v/>
      </c>
      <c r="M134" t="str">
        <f ca="1">IF(OFFSET($G$179,SUM($C$2:$C134)-1,COLUMNS($E134:M134)+1)=0,"",OFFSET($G$179,SUM($C$2:$C134)-1,COLUMNS($E134:M134)+1))</f>
        <v/>
      </c>
      <c r="N134" t="str">
        <f ca="1">IF(OFFSET($G$179,SUM($C$2:$C134)-1,COLUMNS($E134:N134)+1)=0,"",OFFSET($G$179,SUM($C$2:$C134)-1,COLUMNS($E134:N134)+1))</f>
        <v/>
      </c>
      <c r="O134" t="str">
        <f ca="1">IF(OFFSET($G$179,SUM($C$2:$C134)-1,COLUMNS($E134:O134)+1)=0,"",OFFSET($G$179,SUM($C$2:$C134)-1,COLUMNS($E134:O134)+1))</f>
        <v/>
      </c>
      <c r="P134" t="str">
        <f ca="1">IF(OFFSET($G$179,SUM($C$2:$C134)-1,COLUMNS($E134:P134)+1)=0,"",OFFSET($G$179,SUM($C$2:$C134)-1,COLUMNS($E134:P134)+1))</f>
        <v/>
      </c>
      <c r="Q134" t="str">
        <f ca="1">IF(OFFSET($G$179,SUM($C$2:$C134)-1,COLUMNS($E134:Q134)+1)=0,"",OFFSET($G$179,SUM($C$2:$C134)-1,COLUMNS($E134:Q134)+1))</f>
        <v/>
      </c>
      <c r="R134" t="str">
        <f ca="1">IF(OFFSET($G$179,SUM($C$2:$C134)-1,COLUMNS($E134:R134)+1)=0,"",OFFSET($G$179,SUM($C$2:$C134)-1,COLUMNS($E134:R134)+1))</f>
        <v/>
      </c>
      <c r="S134" t="str">
        <f ca="1">IF(OFFSET($G$179,SUM($C$2:$C134)-1,COLUMNS($E134:S134)+1)=0,"",OFFSET($G$179,SUM($C$2:$C134)-1,COLUMNS($E134:S134)+1))</f>
        <v/>
      </c>
      <c r="T134" t="str">
        <f ca="1">IF(OFFSET($G$179,SUM($C$2:$C134)-1,COLUMNS($E134:T134)+1)=0,"",OFFSET($G$179,SUM($C$2:$C134)-1,COLUMNS($E134:T134)+1))</f>
        <v/>
      </c>
      <c r="U134" t="str">
        <f ca="1">IF(OFFSET($G$179,SUM($C$2:$C134)-1,COLUMNS($E134:U134)+1)=0,"",OFFSET($G$179,SUM($C$2:$C134)-1,COLUMNS($E134:U134)+1))</f>
        <v/>
      </c>
      <c r="V134" t="str">
        <f ca="1">IF(OFFSET($G$179,SUM($C$2:$C134)-1,COLUMNS($E134:V134)+1)=0,"",OFFSET($G$179,SUM($C$2:$C134)-1,COLUMNS($E134:V134)+1))</f>
        <v/>
      </c>
      <c r="W134" t="str">
        <f ca="1">IF(OFFSET($G$179,SUM($C$2:$C134)-1,COLUMNS($E134:W134)+1)=0,"",OFFSET($G$179,SUM($C$2:$C134)-1,COLUMNS($E134:W134)+1))</f>
        <v/>
      </c>
      <c r="X134" t="str">
        <f ca="1">IF(OFFSET($G$179,SUM($C$2:$C134)-1,COLUMNS($E134:X134)+1)=0,"",OFFSET($G$179,SUM($C$2:$C134)-1,COLUMNS($E134:X134)+1))</f>
        <v/>
      </c>
      <c r="Y134" t="str">
        <f ca="1">IF(OFFSET($G$179,SUM($C$2:$C134)-1,COLUMNS($E134:Y134)+1)=0,"",OFFSET($G$179,SUM($C$2:$C134)-1,COLUMNS($E134:Y134)+1))</f>
        <v/>
      </c>
      <c r="Z134" t="str">
        <f ca="1">IF(OFFSET($G$179,SUM($C$2:$C134)-1,COLUMNS($E134:Z134)+1)=0,"",OFFSET($G$179,SUM($C$2:$C134)-1,COLUMNS($E134:Z134)+1))</f>
        <v/>
      </c>
      <c r="AA134" t="str">
        <f ca="1">IF(OFFSET($G$179,SUM($C$2:$C134)-1,COLUMNS($E134:AA134)+1)=0,"",OFFSET($G$179,SUM($C$2:$C134)-1,COLUMNS($E134:AA134)+1))</f>
        <v/>
      </c>
      <c r="AB134" t="str">
        <f ca="1">IF(OFFSET($G$179,SUM($C$2:$C134)-1,COLUMNS($E134:AB134)+1)=0,"",OFFSET($G$179,SUM($C$2:$C134)-1,COLUMNS($E134:AB134)+1))</f>
        <v/>
      </c>
      <c r="AC134" t="str">
        <f ca="1">IF(OFFSET($G$179,SUM($C$2:$C134)-1,COLUMNS($E134:AC134)+1)=0,"",OFFSET($G$179,SUM($C$2:$C134)-1,COLUMNS($E134:AC134)+1))</f>
        <v/>
      </c>
      <c r="AD134" t="str">
        <f ca="1">IF(OFFSET($G$179,SUM($C$2:$C134)-1,COLUMNS($E134:AD134)+1)=0,"",OFFSET($G$179,SUM($C$2:$C134)-1,COLUMNS($E134:AD134)+1))</f>
        <v/>
      </c>
      <c r="AE134" t="str">
        <f ca="1">IF(OFFSET($G$179,SUM($C$2:$C134)-1,COLUMNS($E134:AE134)+1)=0,"",OFFSET($G$179,SUM($C$2:$C134)-1,COLUMNS($E134:AE134)+1))</f>
        <v/>
      </c>
      <c r="AF134" t="str">
        <f ca="1">IF(OFFSET($G$179,SUM($C$2:$C134)-1,COLUMNS($E134:AF134)+1)=0,"",OFFSET($G$179,SUM($C$2:$C134)-1,COLUMNS($E134:AF134)+1))</f>
        <v/>
      </c>
      <c r="AG134" t="str">
        <f ca="1">IF(OFFSET($G$179,SUM($C$2:$C134)-1,COLUMNS($E134:AG134)+1)=0,"",OFFSET($G$179,SUM($C$2:$C134)-1,COLUMNS($E134:AG134)+1))</f>
        <v/>
      </c>
      <c r="AH134" t="str">
        <f ca="1">IF(OFFSET($G$179,SUM($C$2:$C134)-1,COLUMNS($E134:AH134)+1)=0,"",OFFSET($G$179,SUM($C$2:$C134)-1,COLUMNS($E134:AH134)+1))</f>
        <v/>
      </c>
      <c r="AI134" t="str">
        <f ca="1">IF(OFFSET($G$179,SUM($C$2:$C134)-1,COLUMNS($E134:AI134)+1)=0,"",OFFSET($G$179,SUM($C$2:$C134)-1,COLUMNS($E134:AI134)+1))</f>
        <v/>
      </c>
      <c r="AJ134" t="str">
        <f ca="1">IF(OFFSET($G$179,SUM($C$2:$C134)-1,COLUMNS($E134:AJ134)+1)=0,"",OFFSET($G$179,SUM($C$2:$C134)-1,COLUMNS($E134:AJ134)+1))</f>
        <v/>
      </c>
      <c r="AK134" t="str">
        <f ca="1">IF(OFFSET($G$179,SUM($C$2:$C134)-1,COLUMNS($E134:AK134)+1)=0,"",OFFSET($G$179,SUM($C$2:$C134)-1,COLUMNS($E134:AK134)+1))</f>
        <v/>
      </c>
      <c r="AL134" t="str">
        <f ca="1">IF(OFFSET($G$179,SUM($C$2:$C134)-1,COLUMNS($E134:AL134)+1)=0,"",OFFSET($G$179,SUM($C$2:$C134)-1,COLUMNS($E134:AL134)+1))</f>
        <v/>
      </c>
      <c r="AM134" t="str">
        <f ca="1">IF(OFFSET($G$179,SUM($C$2:$C134)-1,COLUMNS($E134:AM134)+1)=0,"",OFFSET($G$179,SUM($C$2:$C134)-1,COLUMNS($E134:AM134)+1))</f>
        <v/>
      </c>
      <c r="AN134" t="str">
        <f ca="1">IF(OFFSET($G$179,SUM($C$2:$C134)-1,COLUMNS($E134:AN134)+1)=0,"",OFFSET($G$179,SUM($C$2:$C134)-1,COLUMNS($E134:AN134)+1))</f>
        <v/>
      </c>
      <c r="AO134" t="str">
        <f ca="1">IF(OFFSET($G$179,SUM($C$2:$C134)-1,COLUMNS($E134:AO134)+1)=0,"",OFFSET($G$179,SUM($C$2:$C134)-1,COLUMNS($E134:AO134)+1))</f>
        <v/>
      </c>
      <c r="AP134" t="str">
        <f ca="1">IF(OFFSET($G$179,SUM($C$2:$C134)-1,COLUMNS($E134:AP134)+1)=0,"",OFFSET($G$179,SUM($C$2:$C134)-1,COLUMNS($E134:AP134)+1))</f>
        <v/>
      </c>
      <c r="AQ134" t="str">
        <f ca="1">IF(OFFSET($G$179,SUM($C$2:$C134)-1,COLUMNS($E134:AQ134)+1)=0,"",OFFSET($G$179,SUM($C$2:$C134)-1,COLUMNS($E134:AQ134)+1))</f>
        <v/>
      </c>
      <c r="AR134" t="str">
        <f ca="1">IF(OFFSET($G$179,SUM($C$2:$C134)-1,COLUMNS($E134:AR134)+1)=0,"",OFFSET($G$179,SUM($C$2:$C134)-1,COLUMNS($E134:AR134)+1))</f>
        <v/>
      </c>
      <c r="AS134" t="str">
        <f ca="1">IF(OFFSET($G$179,SUM($C$2:$C134)-1,COLUMNS($E134:AS134)+1)=0,"",OFFSET($G$179,SUM($C$2:$C134)-1,COLUMNS($E134:AS134)+1))</f>
        <v/>
      </c>
      <c r="AT134" t="str">
        <f ca="1">IF(OFFSET($G$179,SUM($C$2:$C134)-1,COLUMNS($E134:AT134)+1)=0,"",OFFSET($G$179,SUM($C$2:$C134)-1,COLUMNS($E134:AT134)+1))</f>
        <v/>
      </c>
      <c r="AU134" t="str">
        <f ca="1">IF(OFFSET($G$179,SUM($C$2:$C134)-1,COLUMNS($E134:AU134)+1)=0,"",OFFSET($G$179,SUM($C$2:$C134)-1,COLUMNS($E134:AU134)+1))</f>
        <v/>
      </c>
      <c r="AV134" t="str">
        <f ca="1">IF(OFFSET($G$179,SUM($C$2:$C134)-1,COLUMNS($E134:AV134)+1)=0,"",OFFSET($G$179,SUM($C$2:$C134)-1,COLUMNS($E134:AV134)+1))</f>
        <v/>
      </c>
      <c r="AW134" t="str">
        <f ca="1">IF(OFFSET($G$179,SUM($C$2:$C134)-1,COLUMNS($E134:AW134)+1)=0,"",OFFSET($G$179,SUM($C$2:$C134)-1,COLUMNS($E134:AW134)+1))</f>
        <v/>
      </c>
      <c r="AX134" t="str">
        <f ca="1">IF(OFFSET($G$179,SUM($C$2:$C134)-1,COLUMNS($E134:AX134)+1)=0,"",OFFSET($G$179,SUM($C$2:$C134)-1,COLUMNS($E134:AX134)+1))</f>
        <v/>
      </c>
      <c r="AY134" t="str">
        <f ca="1">IF(OFFSET($G$179,SUM($C$2:$C134)-1,COLUMNS($E134:AY134)+1)=0,"",OFFSET($G$179,SUM($C$2:$C134)-1,COLUMNS($E134:AY134)+1))</f>
        <v/>
      </c>
      <c r="AZ134" t="str">
        <f ca="1">IF(OFFSET($G$179,SUM($C$2:$C134)-1,COLUMNS($E134:AZ134)+1)=0,"",OFFSET($G$179,SUM($C$2:$C134)-1,COLUMNS($E134:AZ134)+1))</f>
        <v/>
      </c>
      <c r="BA134" t="str">
        <f ca="1">IF(OFFSET($G$179,SUM($C$2:$C134)-1,COLUMNS($E134:BA134)+1)=0,"",OFFSET($G$179,SUM($C$2:$C134)-1,COLUMNS($E134:BA134)+1))</f>
        <v/>
      </c>
      <c r="BB134" t="str">
        <f ca="1">IF(OFFSET($G$179,SUM($C$2:$C134)-1,COLUMNS($E134:BB134)+1)=0,"",OFFSET($G$179,SUM($C$2:$C134)-1,COLUMNS($E134:BB134)+1))</f>
        <v/>
      </c>
      <c r="BC134" t="str">
        <f ca="1">IF(OFFSET($G$179,SUM($C$2:$C134)-1,COLUMNS($E134:BC134)+1)=0,"",OFFSET($G$179,SUM($C$2:$C134)-1,COLUMNS($E134:BC134)+1))</f>
        <v/>
      </c>
      <c r="BD134" t="str">
        <f ca="1">IF(OFFSET($G$179,SUM($C$2:$C134)-1,COLUMNS($E134:BD134)+1)=0,"",OFFSET($G$179,SUM($C$2:$C134)-1,COLUMNS($E134:BD134)+1))</f>
        <v/>
      </c>
      <c r="BE134" t="str">
        <f ca="1">IF(OFFSET($G$179,SUM($C$2:$C134)-1,COLUMNS($E134:BE134)+1)=0,"",OFFSET($G$179,SUM($C$2:$C134)-1,COLUMNS($E134:BE134)+1))</f>
        <v/>
      </c>
      <c r="BF134" t="str">
        <f ca="1">IF(OFFSET($G$179,SUM($C$2:$C134)-1,COLUMNS($E134:BF134)+1)=0,"",OFFSET($G$179,SUM($C$2:$C134)-1,COLUMNS($E134:BF134)+1))</f>
        <v/>
      </c>
      <c r="BG134" t="str">
        <f ca="1">IF(OFFSET($G$179,SUM($C$2:$C134)-1,COLUMNS($E134:BG134)+1)=0,"",OFFSET($G$179,SUM($C$2:$C134)-1,COLUMNS($E134:BG134)+1))</f>
        <v/>
      </c>
      <c r="BH134" t="str">
        <f ca="1">IF(OFFSET($G$179,SUM($C$2:$C134)-1,COLUMNS($E134:BH134)+1)=0,"",OFFSET($G$179,SUM($C$2:$C134)-1,COLUMNS($E134:BH134)+1))</f>
        <v/>
      </c>
      <c r="BI134" t="str">
        <f ca="1">IF(OFFSET($G$179,SUM($C$2:$C134)-1,COLUMNS($E134:BI134)+1)=0,"",OFFSET($G$179,SUM($C$2:$C134)-1,COLUMNS($E134:BI134)+1))</f>
        <v/>
      </c>
      <c r="BJ134" t="str">
        <f ca="1">IF(OFFSET($G$179,SUM($C$2:$C134)-1,COLUMNS($E134:BJ134)+1)=0,"",OFFSET($G$179,SUM($C$2:$C134)-1,COLUMNS($E134:BJ134)+1))</f>
        <v/>
      </c>
      <c r="BK134" t="str">
        <f ca="1">IF(OFFSET($G$179,SUM($C$2:$C134)-1,COLUMNS($E134:BK134)+1)=0,"",OFFSET($G$179,SUM($C$2:$C134)-1,COLUMNS($E134:BK134)+1))</f>
        <v/>
      </c>
      <c r="BL134" t="str">
        <f ca="1">IF(OFFSET($G$179,SUM($C$2:$C134)-1,COLUMNS($E134:BL134)+1)=0,"",OFFSET($G$179,SUM($C$2:$C134)-1,COLUMNS($E134:BL134)+1))</f>
        <v/>
      </c>
      <c r="BM134" t="str">
        <f ca="1">IF(OFFSET($G$179,SUM($C$2:$C134)-1,COLUMNS($E134:BM134)+1)=0,"",OFFSET($G$179,SUM($C$2:$C134)-1,COLUMNS($E134:BM134)+1))</f>
        <v/>
      </c>
      <c r="BN134" t="str">
        <f ca="1">IF(OFFSET($G$179,SUM($C$2:$C134)-1,COLUMNS($E134:BN134)+1)=0,"",OFFSET($G$179,SUM($C$2:$C134)-1,COLUMNS($E134:BN134)+1))</f>
        <v/>
      </c>
      <c r="BO134" t="str">
        <f ca="1">IF(OFFSET($G$179,SUM($C$2:$C134)-1,COLUMNS($E134:BO134)+1)=0,"",OFFSET($G$179,SUM($C$2:$C134)-1,COLUMNS($E134:BO134)+1))</f>
        <v/>
      </c>
      <c r="BP134" t="str">
        <f ca="1">IF(OFFSET($G$179,SUM($C$2:$C134)-1,COLUMNS($E134:BP134)+1)=0,"",OFFSET($G$179,SUM($C$2:$C134)-1,COLUMNS($E134:BP134)+1))</f>
        <v/>
      </c>
      <c r="BQ134" t="str">
        <f ca="1">IF(OFFSET($G$179,SUM($C$2:$C134)-1,COLUMNS($E134:BQ134)+1)=0,"",OFFSET($G$179,SUM($C$2:$C134)-1,COLUMNS($E134:BQ134)+1))</f>
        <v/>
      </c>
      <c r="BR134" t="str">
        <f ca="1">IF(OFFSET($G$179,SUM($C$2:$C134)-1,COLUMNS($E134:BR134)+1)=0,"",OFFSET($G$179,SUM($C$2:$C134)-1,COLUMNS($E134:BR134)+1))</f>
        <v/>
      </c>
      <c r="BS134" t="str">
        <f ca="1">IF(OFFSET($G$179,SUM($C$2:$C134)-1,COLUMNS($E134:BS134)+1)=0,"",OFFSET($G$179,SUM($C$2:$C134)-1,COLUMNS($E134:BS134)+1))</f>
        <v/>
      </c>
      <c r="BT134" t="str">
        <f ca="1">IF(OFFSET($G$179,SUM($C$2:$C134)-1,COLUMNS($E134:BT134)+1)=0,"",OFFSET($G$179,SUM($C$2:$C134)-1,COLUMNS($E134:BT134)+1))</f>
        <v/>
      </c>
      <c r="BU134" t="str">
        <f ca="1">IF(OFFSET($G$179,SUM($C$2:$C134)-1,COLUMNS($E134:BU134)+1)=0,"",OFFSET($G$179,SUM($C$2:$C134)-1,COLUMNS($E134:BU134)+1))</f>
        <v/>
      </c>
      <c r="BV134" t="str">
        <f ca="1">IF(OFFSET($G$179,SUM($C$2:$C134)-1,COLUMNS($E134:BV134)+1)=0,"",OFFSET($G$179,SUM($C$2:$C134)-1,COLUMNS($E134:BV134)+1))</f>
        <v/>
      </c>
      <c r="BW134" t="str">
        <f ca="1">IF(OFFSET($G$179,SUM($C$2:$C134)-1,COLUMNS($E134:BW134)+1)=0,"",OFFSET($G$179,SUM($C$2:$C134)-1,COLUMNS($E134:BW134)+1))</f>
        <v/>
      </c>
      <c r="BX134" t="str">
        <f ca="1">IF(OFFSET($G$179,SUM($C$2:$C134)-1,COLUMNS($E134:BX134)+1)=0,"",OFFSET($G$179,SUM($C$2:$C134)-1,COLUMNS($E134:BX134)+1))</f>
        <v/>
      </c>
      <c r="BY134" t="str">
        <f ca="1">IF(OFFSET($G$179,SUM($C$2:$C134)-1,COLUMNS($E134:BY134)+1)=0,"",OFFSET($G$179,SUM($C$2:$C134)-1,COLUMNS($E134:BY134)+1))</f>
        <v/>
      </c>
      <c r="BZ134" t="str">
        <f ca="1">IF(OFFSET($G$179,SUM($C$2:$C134)-1,COLUMNS($E134:BZ134)+1)=0,"",OFFSET($G$179,SUM($C$2:$C134)-1,COLUMNS($E134:BZ134)+1))</f>
        <v/>
      </c>
    </row>
    <row r="135" spans="3:78" x14ac:dyDescent="0.25">
      <c r="C135">
        <f t="shared" si="4666"/>
        <v>0</v>
      </c>
      <c r="E135" t="str">
        <f t="shared" ref="E135" ca="1" si="4815">E134</f>
        <v>Simon Jannerland</v>
      </c>
      <c r="F135" t="str">
        <f t="shared" ref="F135" ca="1" si="4816">SUBSTITUTE(SUBSTITUTE(SUBSTITUTE(SUBSTITUTE(SUBSTITUTE(LOWER(IF(LEFT(F134,3)="Box","",TRIM(F134))),"randomizer","")," ",""),"'","")," ",""),"-","")</f>
        <v>wharf</v>
      </c>
      <c r="G135" t="str">
        <f t="shared" ref="G135" ca="1" si="4817">SUBSTITUTE(SUBSTITUTE(SUBSTITUTE(SUBSTITUTE(SUBSTITUTE(LOWER(IF(LEFT(G134,3)="Box","",TRIM(G134))),"randomizer","")," ",""),"'","")," ",""),"-","")</f>
        <v>alchemist</v>
      </c>
      <c r="H135" t="str">
        <f t="shared" ref="H135" ca="1" si="4818">SUBSTITUTE(SUBSTITUTE(SUBSTITUTE(SUBSTITUTE(SUBSTITUTE(LOWER(IF(LEFT(H134,3)="Box","",TRIM(H134))),"randomizer","")," ",""),"'","")," ",""),"-","")</f>
        <v>loan</v>
      </c>
      <c r="I135" t="str">
        <f t="shared" ref="I135" ca="1" si="4819">SUBSTITUTE(SUBSTITUTE(SUBSTITUTE(SUBSTITUTE(SUBSTITUTE(LOWER(IF(LEFT(I134,3)="Box","",TRIM(I134))),"randomizer","")," ",""),"'","")," ",""),"-","")</f>
        <v>huntinggrounds</v>
      </c>
      <c r="J135" t="str">
        <f t="shared" ref="J135" ca="1" si="4820">SUBSTITUTE(SUBSTITUTE(SUBSTITUTE(SUBSTITUTE(SUBSTITUTE(LOWER(IF(LEFT(J134,3)="Box","",TRIM(J134))),"randomizer","")," ",""),"'","")," ",""),"-","")</f>
        <v/>
      </c>
      <c r="K135" t="str">
        <f t="shared" ref="K135" ca="1" si="4821">SUBSTITUTE(SUBSTITUTE(SUBSTITUTE(SUBSTITUTE(SUBSTITUTE(LOWER(IF(LEFT(K134,3)="Box","",TRIM(K134))),"randomizer","")," ",""),"'","")," ",""),"-","")</f>
        <v/>
      </c>
      <c r="L135" t="str">
        <f t="shared" ref="L135" ca="1" si="4822">SUBSTITUTE(SUBSTITUTE(SUBSTITUTE(SUBSTITUTE(SUBSTITUTE(LOWER(IF(LEFT(L134,3)="Box","",TRIM(L134))),"randomizer","")," ",""),"'","")," ",""),"-","")</f>
        <v/>
      </c>
      <c r="M135" t="str">
        <f t="shared" ref="M135" ca="1" si="4823">SUBSTITUTE(SUBSTITUTE(SUBSTITUTE(SUBSTITUTE(SUBSTITUTE(LOWER(IF(LEFT(M134,3)="Box","",TRIM(M134))),"randomizer","")," ",""),"'","")," ",""),"-","")</f>
        <v/>
      </c>
      <c r="N135" t="str">
        <f t="shared" ref="N135" ca="1" si="4824">SUBSTITUTE(SUBSTITUTE(SUBSTITUTE(SUBSTITUTE(SUBSTITUTE(LOWER(IF(LEFT(N134,3)="Box","",TRIM(N134))),"randomizer","")," ",""),"'","")," ",""),"-","")</f>
        <v/>
      </c>
      <c r="O135" t="str">
        <f t="shared" ref="O135" ca="1" si="4825">SUBSTITUTE(SUBSTITUTE(SUBSTITUTE(SUBSTITUTE(SUBSTITUTE(LOWER(IF(LEFT(O134,3)="Box","",TRIM(O134))),"randomizer","")," ",""),"'","")," ",""),"-","")</f>
        <v/>
      </c>
      <c r="P135" t="str">
        <f t="shared" ref="P135" ca="1" si="4826">SUBSTITUTE(SUBSTITUTE(SUBSTITUTE(SUBSTITUTE(SUBSTITUTE(LOWER(IF(LEFT(P134,3)="Box","",TRIM(P134))),"randomizer","")," ",""),"'","")," ",""),"-","")</f>
        <v/>
      </c>
      <c r="Q135" t="str">
        <f t="shared" ref="Q135" ca="1" si="4827">SUBSTITUTE(SUBSTITUTE(SUBSTITUTE(SUBSTITUTE(SUBSTITUTE(LOWER(IF(LEFT(Q134,3)="Box","",TRIM(Q134))),"randomizer","")," ",""),"'","")," ",""),"-","")</f>
        <v/>
      </c>
      <c r="R135" t="str">
        <f t="shared" ref="R135" ca="1" si="4828">SUBSTITUTE(SUBSTITUTE(SUBSTITUTE(SUBSTITUTE(SUBSTITUTE(LOWER(IF(LEFT(R134,3)="Box","",TRIM(R134))),"randomizer","")," ",""),"'","")," ",""),"-","")</f>
        <v/>
      </c>
      <c r="S135" t="str">
        <f t="shared" ref="S135" ca="1" si="4829">SUBSTITUTE(SUBSTITUTE(SUBSTITUTE(SUBSTITUTE(SUBSTITUTE(LOWER(IF(LEFT(S134,3)="Box","",TRIM(S134))),"randomizer","")," ",""),"'","")," ",""),"-","")</f>
        <v/>
      </c>
      <c r="T135" t="str">
        <f t="shared" ref="T135" ca="1" si="4830">SUBSTITUTE(SUBSTITUTE(SUBSTITUTE(SUBSTITUTE(SUBSTITUTE(LOWER(IF(LEFT(T134,3)="Box","",TRIM(T134))),"randomizer","")," ",""),"'","")," ",""),"-","")</f>
        <v/>
      </c>
      <c r="U135" t="str">
        <f t="shared" ref="U135" ca="1" si="4831">SUBSTITUTE(SUBSTITUTE(SUBSTITUTE(SUBSTITUTE(SUBSTITUTE(LOWER(IF(LEFT(U134,3)="Box","",TRIM(U134))),"randomizer","")," ",""),"'","")," ",""),"-","")</f>
        <v/>
      </c>
      <c r="V135" t="str">
        <f t="shared" ref="V135" ca="1" si="4832">SUBSTITUTE(SUBSTITUTE(SUBSTITUTE(SUBSTITUTE(SUBSTITUTE(LOWER(IF(LEFT(V134,3)="Box","",TRIM(V134))),"randomizer","")," ",""),"'","")," ",""),"-","")</f>
        <v/>
      </c>
      <c r="W135" t="str">
        <f t="shared" ref="W135" ca="1" si="4833">SUBSTITUTE(SUBSTITUTE(SUBSTITUTE(SUBSTITUTE(SUBSTITUTE(LOWER(IF(LEFT(W134,3)="Box","",TRIM(W134))),"randomizer","")," ",""),"'","")," ",""),"-","")</f>
        <v/>
      </c>
      <c r="X135" t="str">
        <f t="shared" ref="X135" ca="1" si="4834">SUBSTITUTE(SUBSTITUTE(SUBSTITUTE(SUBSTITUTE(SUBSTITUTE(LOWER(IF(LEFT(X134,3)="Box","",TRIM(X134))),"randomizer","")," ",""),"'","")," ",""),"-","")</f>
        <v/>
      </c>
      <c r="Y135" t="str">
        <f t="shared" ref="Y135" ca="1" si="4835">SUBSTITUTE(SUBSTITUTE(SUBSTITUTE(SUBSTITUTE(SUBSTITUTE(LOWER(IF(LEFT(Y134,3)="Box","",TRIM(Y134))),"randomizer","")," ",""),"'","")," ",""),"-","")</f>
        <v/>
      </c>
      <c r="Z135" t="str">
        <f t="shared" ref="Z135" ca="1" si="4836">SUBSTITUTE(SUBSTITUTE(SUBSTITUTE(SUBSTITUTE(SUBSTITUTE(LOWER(IF(LEFT(Z134,3)="Box","",TRIM(Z134))),"randomizer","")," ",""),"'","")," ",""),"-","")</f>
        <v/>
      </c>
      <c r="AA135" t="str">
        <f t="shared" ref="AA135" ca="1" si="4837">SUBSTITUTE(SUBSTITUTE(SUBSTITUTE(SUBSTITUTE(SUBSTITUTE(LOWER(IF(LEFT(AA134,3)="Box","",TRIM(AA134))),"randomizer","")," ",""),"'","")," ",""),"-","")</f>
        <v/>
      </c>
      <c r="AB135" t="str">
        <f t="shared" ref="AB135" ca="1" si="4838">SUBSTITUTE(SUBSTITUTE(SUBSTITUTE(SUBSTITUTE(SUBSTITUTE(LOWER(IF(LEFT(AB134,3)="Box","",TRIM(AB134))),"randomizer","")," ",""),"'","")," ",""),"-","")</f>
        <v/>
      </c>
      <c r="AC135" t="str">
        <f t="shared" ref="AC135" ca="1" si="4839">SUBSTITUTE(SUBSTITUTE(SUBSTITUTE(SUBSTITUTE(SUBSTITUTE(LOWER(IF(LEFT(AC134,3)="Box","",TRIM(AC134))),"randomizer","")," ",""),"'","")," ",""),"-","")</f>
        <v/>
      </c>
      <c r="AD135" t="str">
        <f t="shared" ref="AD135" ca="1" si="4840">SUBSTITUTE(SUBSTITUTE(SUBSTITUTE(SUBSTITUTE(SUBSTITUTE(LOWER(IF(LEFT(AD134,3)="Box","",TRIM(AD134))),"randomizer","")," ",""),"'","")," ",""),"-","")</f>
        <v/>
      </c>
      <c r="AE135" t="str">
        <f t="shared" ref="AE135" ca="1" si="4841">SUBSTITUTE(SUBSTITUTE(SUBSTITUTE(SUBSTITUTE(SUBSTITUTE(LOWER(IF(LEFT(AE134,3)="Box","",TRIM(AE134))),"randomizer","")," ",""),"'","")," ",""),"-","")</f>
        <v/>
      </c>
      <c r="AF135" t="str">
        <f t="shared" ref="AF135" ca="1" si="4842">SUBSTITUTE(SUBSTITUTE(SUBSTITUTE(SUBSTITUTE(SUBSTITUTE(LOWER(IF(LEFT(AF134,3)="Box","",TRIM(AF134))),"randomizer","")," ",""),"'","")," ",""),"-","")</f>
        <v/>
      </c>
      <c r="AG135" t="str">
        <f t="shared" ref="AG135" ca="1" si="4843">SUBSTITUTE(SUBSTITUTE(SUBSTITUTE(SUBSTITUTE(SUBSTITUTE(LOWER(IF(LEFT(AG134,3)="Box","",TRIM(AG134))),"randomizer","")," ",""),"'","")," ",""),"-","")</f>
        <v/>
      </c>
      <c r="AH135" t="str">
        <f t="shared" ref="AH135" ca="1" si="4844">SUBSTITUTE(SUBSTITUTE(SUBSTITUTE(SUBSTITUTE(SUBSTITUTE(LOWER(IF(LEFT(AH134,3)="Box","",TRIM(AH134))),"randomizer","")," ",""),"'","")," ",""),"-","")</f>
        <v/>
      </c>
      <c r="AI135" t="str">
        <f t="shared" ref="AI135" ca="1" si="4845">SUBSTITUTE(SUBSTITUTE(SUBSTITUTE(SUBSTITUTE(SUBSTITUTE(LOWER(IF(LEFT(AI134,3)="Box","",TRIM(AI134))),"randomizer","")," ",""),"'","")," ",""),"-","")</f>
        <v/>
      </c>
      <c r="AJ135" t="str">
        <f t="shared" ref="AJ135" ca="1" si="4846">SUBSTITUTE(SUBSTITUTE(SUBSTITUTE(SUBSTITUTE(SUBSTITUTE(LOWER(IF(LEFT(AJ134,3)="Box","",TRIM(AJ134))),"randomizer","")," ",""),"'","")," ",""),"-","")</f>
        <v/>
      </c>
      <c r="AK135" t="str">
        <f t="shared" ref="AK135" ca="1" si="4847">SUBSTITUTE(SUBSTITUTE(SUBSTITUTE(SUBSTITUTE(SUBSTITUTE(LOWER(IF(LEFT(AK134,3)="Box","",TRIM(AK134))),"randomizer","")," ",""),"'","")," ",""),"-","")</f>
        <v/>
      </c>
      <c r="AL135" t="str">
        <f t="shared" ref="AL135" ca="1" si="4848">SUBSTITUTE(SUBSTITUTE(SUBSTITUTE(SUBSTITUTE(SUBSTITUTE(LOWER(IF(LEFT(AL134,3)="Box","",TRIM(AL134))),"randomizer","")," ",""),"'","")," ",""),"-","")</f>
        <v/>
      </c>
      <c r="AM135" t="str">
        <f t="shared" ref="AM135" ca="1" si="4849">SUBSTITUTE(SUBSTITUTE(SUBSTITUTE(SUBSTITUTE(SUBSTITUTE(LOWER(IF(LEFT(AM134,3)="Box","",TRIM(AM134))),"randomizer","")," ",""),"'","")," ",""),"-","")</f>
        <v/>
      </c>
      <c r="AN135" t="str">
        <f t="shared" ref="AN135" ca="1" si="4850">SUBSTITUTE(SUBSTITUTE(SUBSTITUTE(SUBSTITUTE(SUBSTITUTE(LOWER(IF(LEFT(AN134,3)="Box","",TRIM(AN134))),"randomizer","")," ",""),"'","")," ",""),"-","")</f>
        <v/>
      </c>
      <c r="AO135" t="str">
        <f t="shared" ref="AO135" ca="1" si="4851">SUBSTITUTE(SUBSTITUTE(SUBSTITUTE(SUBSTITUTE(SUBSTITUTE(LOWER(IF(LEFT(AO134,3)="Box","",TRIM(AO134))),"randomizer","")," ",""),"'","")," ",""),"-","")</f>
        <v/>
      </c>
      <c r="AP135" t="str">
        <f t="shared" ref="AP135" ca="1" si="4852">SUBSTITUTE(SUBSTITUTE(SUBSTITUTE(SUBSTITUTE(SUBSTITUTE(LOWER(IF(LEFT(AP134,3)="Box","",TRIM(AP134))),"randomizer","")," ",""),"'","")," ",""),"-","")</f>
        <v/>
      </c>
      <c r="AQ135" t="str">
        <f t="shared" ref="AQ135" ca="1" si="4853">SUBSTITUTE(SUBSTITUTE(SUBSTITUTE(SUBSTITUTE(SUBSTITUTE(LOWER(IF(LEFT(AQ134,3)="Box","",TRIM(AQ134))),"randomizer","")," ",""),"'","")," ",""),"-","")</f>
        <v/>
      </c>
      <c r="AR135" t="str">
        <f t="shared" ref="AR135" ca="1" si="4854">SUBSTITUTE(SUBSTITUTE(SUBSTITUTE(SUBSTITUTE(SUBSTITUTE(LOWER(IF(LEFT(AR134,3)="Box","",TRIM(AR134))),"randomizer","")," ",""),"'","")," ",""),"-","")</f>
        <v/>
      </c>
      <c r="AS135" t="str">
        <f t="shared" ref="AS135" ca="1" si="4855">SUBSTITUTE(SUBSTITUTE(SUBSTITUTE(SUBSTITUTE(SUBSTITUTE(LOWER(IF(LEFT(AS134,3)="Box","",TRIM(AS134))),"randomizer","")," ",""),"'","")," ",""),"-","")</f>
        <v/>
      </c>
      <c r="AT135" t="str">
        <f t="shared" ref="AT135" ca="1" si="4856">SUBSTITUTE(SUBSTITUTE(SUBSTITUTE(SUBSTITUTE(SUBSTITUTE(LOWER(IF(LEFT(AT134,3)="Box","",TRIM(AT134))),"randomizer","")," ",""),"'","")," ",""),"-","")</f>
        <v/>
      </c>
      <c r="AU135" t="str">
        <f t="shared" ref="AU135" ca="1" si="4857">SUBSTITUTE(SUBSTITUTE(SUBSTITUTE(SUBSTITUTE(SUBSTITUTE(LOWER(IF(LEFT(AU134,3)="Box","",TRIM(AU134))),"randomizer","")," ",""),"'","")," ",""),"-","")</f>
        <v/>
      </c>
      <c r="AV135" t="str">
        <f t="shared" ref="AV135" ca="1" si="4858">SUBSTITUTE(SUBSTITUTE(SUBSTITUTE(SUBSTITUTE(SUBSTITUTE(LOWER(IF(LEFT(AV134,3)="Box","",TRIM(AV134))),"randomizer","")," ",""),"'","")," ",""),"-","")</f>
        <v/>
      </c>
      <c r="AW135" t="str">
        <f t="shared" ref="AW135" ca="1" si="4859">SUBSTITUTE(SUBSTITUTE(SUBSTITUTE(SUBSTITUTE(SUBSTITUTE(LOWER(IF(LEFT(AW134,3)="Box","",TRIM(AW134))),"randomizer","")," ",""),"'","")," ",""),"-","")</f>
        <v/>
      </c>
      <c r="AX135" t="str">
        <f t="shared" ref="AX135" ca="1" si="4860">SUBSTITUTE(SUBSTITUTE(SUBSTITUTE(SUBSTITUTE(SUBSTITUTE(LOWER(IF(LEFT(AX134,3)="Box","",TRIM(AX134))),"randomizer","")," ",""),"'","")," ",""),"-","")</f>
        <v/>
      </c>
      <c r="AY135" t="str">
        <f t="shared" ref="AY135" ca="1" si="4861">SUBSTITUTE(SUBSTITUTE(SUBSTITUTE(SUBSTITUTE(SUBSTITUTE(LOWER(IF(LEFT(AY134,3)="Box","",TRIM(AY134))),"randomizer","")," ",""),"'","")," ",""),"-","")</f>
        <v/>
      </c>
      <c r="AZ135" t="str">
        <f t="shared" ref="AZ135" ca="1" si="4862">SUBSTITUTE(SUBSTITUTE(SUBSTITUTE(SUBSTITUTE(SUBSTITUTE(LOWER(IF(LEFT(AZ134,3)="Box","",TRIM(AZ134))),"randomizer","")," ",""),"'","")," ",""),"-","")</f>
        <v/>
      </c>
      <c r="BA135" t="str">
        <f t="shared" ref="BA135" ca="1" si="4863">SUBSTITUTE(SUBSTITUTE(SUBSTITUTE(SUBSTITUTE(SUBSTITUTE(LOWER(IF(LEFT(BA134,3)="Box","",TRIM(BA134))),"randomizer","")," ",""),"'","")," ",""),"-","")</f>
        <v/>
      </c>
      <c r="BB135" t="str">
        <f t="shared" ref="BB135" ca="1" si="4864">SUBSTITUTE(SUBSTITUTE(SUBSTITUTE(SUBSTITUTE(SUBSTITUTE(LOWER(IF(LEFT(BB134,3)="Box","",TRIM(BB134))),"randomizer","")," ",""),"'","")," ",""),"-","")</f>
        <v/>
      </c>
      <c r="BC135" t="str">
        <f t="shared" ref="BC135" ca="1" si="4865">SUBSTITUTE(SUBSTITUTE(SUBSTITUTE(SUBSTITUTE(SUBSTITUTE(LOWER(IF(LEFT(BC134,3)="Box","",TRIM(BC134))),"randomizer","")," ",""),"'","")," ",""),"-","")</f>
        <v/>
      </c>
      <c r="BD135" t="str">
        <f t="shared" ref="BD135" ca="1" si="4866">SUBSTITUTE(SUBSTITUTE(SUBSTITUTE(SUBSTITUTE(SUBSTITUTE(LOWER(IF(LEFT(BD134,3)="Box","",TRIM(BD134))),"randomizer","")," ",""),"'","")," ",""),"-","")</f>
        <v/>
      </c>
      <c r="BE135" t="str">
        <f t="shared" ref="BE135" ca="1" si="4867">SUBSTITUTE(SUBSTITUTE(SUBSTITUTE(SUBSTITUTE(SUBSTITUTE(LOWER(IF(LEFT(BE134,3)="Box","",TRIM(BE134))),"randomizer","")," ",""),"'","")," ",""),"-","")</f>
        <v/>
      </c>
      <c r="BF135" t="str">
        <f t="shared" ref="BF135" ca="1" si="4868">SUBSTITUTE(SUBSTITUTE(SUBSTITUTE(SUBSTITUTE(SUBSTITUTE(LOWER(IF(LEFT(BF134,3)="Box","",TRIM(BF134))),"randomizer","")," ",""),"'","")," ",""),"-","")</f>
        <v/>
      </c>
      <c r="BG135" t="str">
        <f t="shared" ref="BG135" ca="1" si="4869">SUBSTITUTE(SUBSTITUTE(SUBSTITUTE(SUBSTITUTE(SUBSTITUTE(LOWER(IF(LEFT(BG134,3)="Box","",TRIM(BG134))),"randomizer","")," ",""),"'","")," ",""),"-","")</f>
        <v/>
      </c>
      <c r="BH135" t="str">
        <f t="shared" ref="BH135" ca="1" si="4870">SUBSTITUTE(SUBSTITUTE(SUBSTITUTE(SUBSTITUTE(SUBSTITUTE(LOWER(IF(LEFT(BH134,3)="Box","",TRIM(BH134))),"randomizer","")," ",""),"'","")," ",""),"-","")</f>
        <v/>
      </c>
      <c r="BI135" t="str">
        <f t="shared" ref="BI135" ca="1" si="4871">SUBSTITUTE(SUBSTITUTE(SUBSTITUTE(SUBSTITUTE(SUBSTITUTE(LOWER(IF(LEFT(BI134,3)="Box","",TRIM(BI134))),"randomizer","")," ",""),"'","")," ",""),"-","")</f>
        <v/>
      </c>
      <c r="BJ135" t="str">
        <f t="shared" ref="BJ135" ca="1" si="4872">SUBSTITUTE(SUBSTITUTE(SUBSTITUTE(SUBSTITUTE(SUBSTITUTE(LOWER(IF(LEFT(BJ134,3)="Box","",TRIM(BJ134))),"randomizer","")," ",""),"'","")," ",""),"-","")</f>
        <v/>
      </c>
      <c r="BK135" t="str">
        <f t="shared" ref="BK135" ca="1" si="4873">SUBSTITUTE(SUBSTITUTE(SUBSTITUTE(SUBSTITUTE(SUBSTITUTE(LOWER(IF(LEFT(BK134,3)="Box","",TRIM(BK134))),"randomizer","")," ",""),"'","")," ",""),"-","")</f>
        <v/>
      </c>
      <c r="BL135" t="str">
        <f t="shared" ref="BL135" ca="1" si="4874">SUBSTITUTE(SUBSTITUTE(SUBSTITUTE(SUBSTITUTE(SUBSTITUTE(LOWER(IF(LEFT(BL134,3)="Box","",TRIM(BL134))),"randomizer","")," ",""),"'","")," ",""),"-","")</f>
        <v/>
      </c>
      <c r="BM135" t="str">
        <f t="shared" ref="BM135" ca="1" si="4875">SUBSTITUTE(SUBSTITUTE(SUBSTITUTE(SUBSTITUTE(SUBSTITUTE(LOWER(IF(LEFT(BM134,3)="Box","",TRIM(BM134))),"randomizer","")," ",""),"'","")," ",""),"-","")</f>
        <v/>
      </c>
      <c r="BN135" t="str">
        <f t="shared" ref="BN135" ca="1" si="4876">SUBSTITUTE(SUBSTITUTE(SUBSTITUTE(SUBSTITUTE(SUBSTITUTE(LOWER(IF(LEFT(BN134,3)="Box","",TRIM(BN134))),"randomizer","")," ",""),"'","")," ",""),"-","")</f>
        <v/>
      </c>
      <c r="BO135" t="str">
        <f t="shared" ref="BO135" ca="1" si="4877">SUBSTITUTE(SUBSTITUTE(SUBSTITUTE(SUBSTITUTE(SUBSTITUTE(LOWER(IF(LEFT(BO134,3)="Box","",TRIM(BO134))),"randomizer","")," ",""),"'","")," ",""),"-","")</f>
        <v/>
      </c>
      <c r="BP135" t="str">
        <f t="shared" ref="BP135" ca="1" si="4878">SUBSTITUTE(SUBSTITUTE(SUBSTITUTE(SUBSTITUTE(SUBSTITUTE(LOWER(IF(LEFT(BP134,3)="Box","",TRIM(BP134))),"randomizer","")," ",""),"'","")," ",""),"-","")</f>
        <v/>
      </c>
      <c r="BQ135" t="str">
        <f t="shared" ref="BQ135" ca="1" si="4879">SUBSTITUTE(SUBSTITUTE(SUBSTITUTE(SUBSTITUTE(SUBSTITUTE(LOWER(IF(LEFT(BQ134,3)="Box","",TRIM(BQ134))),"randomizer","")," ",""),"'","")," ",""),"-","")</f>
        <v/>
      </c>
      <c r="BR135" t="str">
        <f t="shared" ref="BR135" ca="1" si="4880">SUBSTITUTE(SUBSTITUTE(SUBSTITUTE(SUBSTITUTE(SUBSTITUTE(LOWER(IF(LEFT(BR134,3)="Box","",TRIM(BR134))),"randomizer","")," ",""),"'","")," ",""),"-","")</f>
        <v/>
      </c>
      <c r="BS135" t="str">
        <f t="shared" ref="BS135" ca="1" si="4881">SUBSTITUTE(SUBSTITUTE(SUBSTITUTE(SUBSTITUTE(SUBSTITUTE(LOWER(IF(LEFT(BS134,3)="Box","",TRIM(BS134))),"randomizer","")," ",""),"'","")," ",""),"-","")</f>
        <v/>
      </c>
      <c r="BT135" t="str">
        <f t="shared" ref="BT135" ca="1" si="4882">SUBSTITUTE(SUBSTITUTE(SUBSTITUTE(SUBSTITUTE(SUBSTITUTE(LOWER(IF(LEFT(BT134,3)="Box","",TRIM(BT134))),"randomizer","")," ",""),"'","")," ",""),"-","")</f>
        <v/>
      </c>
      <c r="BU135" t="str">
        <f t="shared" ref="BU135" ca="1" si="4883">SUBSTITUTE(SUBSTITUTE(SUBSTITUTE(SUBSTITUTE(SUBSTITUTE(LOWER(IF(LEFT(BU134,3)="Box","",TRIM(BU134))),"randomizer","")," ",""),"'","")," ",""),"-","")</f>
        <v/>
      </c>
      <c r="BV135" t="str">
        <f t="shared" ref="BV135" ca="1" si="4884">SUBSTITUTE(SUBSTITUTE(SUBSTITUTE(SUBSTITUTE(SUBSTITUTE(LOWER(IF(LEFT(BV134,3)="Box","",TRIM(BV134))),"randomizer","")," ",""),"'","")," ",""),"-","")</f>
        <v/>
      </c>
      <c r="BW135" t="str">
        <f t="shared" ref="BW135" ca="1" si="4885">SUBSTITUTE(SUBSTITUTE(SUBSTITUTE(SUBSTITUTE(SUBSTITUTE(LOWER(IF(LEFT(BW134,3)="Box","",TRIM(BW134))),"randomizer","")," ",""),"'","")," ",""),"-","")</f>
        <v/>
      </c>
      <c r="BX135" t="str">
        <f t="shared" ref="BX135" ca="1" si="4886">SUBSTITUTE(SUBSTITUTE(SUBSTITUTE(SUBSTITUTE(SUBSTITUTE(LOWER(IF(LEFT(BX134,3)="Box","",TRIM(BX134))),"randomizer","")," ",""),"'","")," ",""),"-","")</f>
        <v/>
      </c>
      <c r="BY135" t="str">
        <f t="shared" ref="BY135" ca="1" si="4887">SUBSTITUTE(SUBSTITUTE(SUBSTITUTE(SUBSTITUTE(SUBSTITUTE(LOWER(IF(LEFT(BY134,3)="Box","",TRIM(BY134))),"randomizer","")," ",""),"'","")," ",""),"-","")</f>
        <v/>
      </c>
      <c r="BZ135" t="str">
        <f t="shared" ref="BZ135" ca="1" si="4888">SUBSTITUTE(SUBSTITUTE(SUBSTITUTE(SUBSTITUTE(SUBSTITUTE(LOWER(IF(LEFT(BZ134,3)="Box","",TRIM(BZ134))),"randomizer","")," ",""),"'","")," ",""),"-","")</f>
        <v/>
      </c>
    </row>
    <row r="136" spans="3:78" x14ac:dyDescent="0.25">
      <c r="C136">
        <f t="shared" si="4666"/>
        <v>1</v>
      </c>
      <c r="E136" t="str">
        <f ca="1">OFFSET($G$179,SUM(C$2:C136)-1,0)</f>
        <v>Taylor Bennett</v>
      </c>
      <c r="F136" t="str">
        <f ca="1">IF(OFFSET($G$179,SUM($C$2:$C136)-1,COLUMNS($E136:F136)+1)=0,"",OFFSET($G$179,SUM($C$2:$C136)-1,COLUMNS($E136:F136)+1))</f>
        <v>Tournament</v>
      </c>
      <c r="G136" t="str">
        <f ca="1">IF(OFFSET($G$179,SUM($C$2:$C136)-1,COLUMNS($E136:G136)+1)=0,"",OFFSET($G$179,SUM($C$2:$C136)-1,COLUMNS($E136:G136)+1))</f>
        <v/>
      </c>
      <c r="H136" t="str">
        <f ca="1">IF(OFFSET($G$179,SUM($C$2:$C136)-1,COLUMNS($E136:H136)+1)=0,"",OFFSET($G$179,SUM($C$2:$C136)-1,COLUMNS($E136:H136)+1))</f>
        <v/>
      </c>
      <c r="I136" t="str">
        <f ca="1">IF(OFFSET($G$179,SUM($C$2:$C136)-1,COLUMNS($E136:I136)+1)=0,"",OFFSET($G$179,SUM($C$2:$C136)-1,COLUMNS($E136:I136)+1))</f>
        <v/>
      </c>
      <c r="J136" t="str">
        <f ca="1">IF(OFFSET($G$179,SUM($C$2:$C136)-1,COLUMNS($E136:J136)+1)=0,"",OFFSET($G$179,SUM($C$2:$C136)-1,COLUMNS($E136:J136)+1))</f>
        <v/>
      </c>
      <c r="K136" t="str">
        <f ca="1">IF(OFFSET($G$179,SUM($C$2:$C136)-1,COLUMNS($E136:K136)+1)=0,"",OFFSET($G$179,SUM($C$2:$C136)-1,COLUMNS($E136:K136)+1))</f>
        <v/>
      </c>
      <c r="L136" t="str">
        <f ca="1">IF(OFFSET($G$179,SUM($C$2:$C136)-1,COLUMNS($E136:L136)+1)=0,"",OFFSET($G$179,SUM($C$2:$C136)-1,COLUMNS($E136:L136)+1))</f>
        <v/>
      </c>
      <c r="M136" t="str">
        <f ca="1">IF(OFFSET($G$179,SUM($C$2:$C136)-1,COLUMNS($E136:M136)+1)=0,"",OFFSET($G$179,SUM($C$2:$C136)-1,COLUMNS($E136:M136)+1))</f>
        <v/>
      </c>
      <c r="N136" t="str">
        <f ca="1">IF(OFFSET($G$179,SUM($C$2:$C136)-1,COLUMNS($E136:N136)+1)=0,"",OFFSET($G$179,SUM($C$2:$C136)-1,COLUMNS($E136:N136)+1))</f>
        <v/>
      </c>
      <c r="O136" t="str">
        <f ca="1">IF(OFFSET($G$179,SUM($C$2:$C136)-1,COLUMNS($E136:O136)+1)=0,"",OFFSET($G$179,SUM($C$2:$C136)-1,COLUMNS($E136:O136)+1))</f>
        <v/>
      </c>
      <c r="P136" t="str">
        <f ca="1">IF(OFFSET($G$179,SUM($C$2:$C136)-1,COLUMNS($E136:P136)+1)=0,"",OFFSET($G$179,SUM($C$2:$C136)-1,COLUMNS($E136:P136)+1))</f>
        <v/>
      </c>
      <c r="Q136" t="str">
        <f ca="1">IF(OFFSET($G$179,SUM($C$2:$C136)-1,COLUMNS($E136:Q136)+1)=0,"",OFFSET($G$179,SUM($C$2:$C136)-1,COLUMNS($E136:Q136)+1))</f>
        <v/>
      </c>
      <c r="R136" t="str">
        <f ca="1">IF(OFFSET($G$179,SUM($C$2:$C136)-1,COLUMNS($E136:R136)+1)=0,"",OFFSET($G$179,SUM($C$2:$C136)-1,COLUMNS($E136:R136)+1))</f>
        <v/>
      </c>
      <c r="S136" t="str">
        <f ca="1">IF(OFFSET($G$179,SUM($C$2:$C136)-1,COLUMNS($E136:S136)+1)=0,"",OFFSET($G$179,SUM($C$2:$C136)-1,COLUMNS($E136:S136)+1))</f>
        <v/>
      </c>
      <c r="T136" t="str">
        <f ca="1">IF(OFFSET($G$179,SUM($C$2:$C136)-1,COLUMNS($E136:T136)+1)=0,"",OFFSET($G$179,SUM($C$2:$C136)-1,COLUMNS($E136:T136)+1))</f>
        <v/>
      </c>
      <c r="U136" t="str">
        <f ca="1">IF(OFFSET($G$179,SUM($C$2:$C136)-1,COLUMNS($E136:U136)+1)=0,"",OFFSET($G$179,SUM($C$2:$C136)-1,COLUMNS($E136:U136)+1))</f>
        <v/>
      </c>
      <c r="V136" t="str">
        <f ca="1">IF(OFFSET($G$179,SUM($C$2:$C136)-1,COLUMNS($E136:V136)+1)=0,"",OFFSET($G$179,SUM($C$2:$C136)-1,COLUMNS($E136:V136)+1))</f>
        <v/>
      </c>
      <c r="W136" t="str">
        <f ca="1">IF(OFFSET($G$179,SUM($C$2:$C136)-1,COLUMNS($E136:W136)+1)=0,"",OFFSET($G$179,SUM($C$2:$C136)-1,COLUMNS($E136:W136)+1))</f>
        <v/>
      </c>
      <c r="X136" t="str">
        <f ca="1">IF(OFFSET($G$179,SUM($C$2:$C136)-1,COLUMNS($E136:X136)+1)=0,"",OFFSET($G$179,SUM($C$2:$C136)-1,COLUMNS($E136:X136)+1))</f>
        <v/>
      </c>
      <c r="Y136" t="str">
        <f ca="1">IF(OFFSET($G$179,SUM($C$2:$C136)-1,COLUMNS($E136:Y136)+1)=0,"",OFFSET($G$179,SUM($C$2:$C136)-1,COLUMNS($E136:Y136)+1))</f>
        <v/>
      </c>
      <c r="Z136" t="str">
        <f ca="1">IF(OFFSET($G$179,SUM($C$2:$C136)-1,COLUMNS($E136:Z136)+1)=0,"",OFFSET($G$179,SUM($C$2:$C136)-1,COLUMNS($E136:Z136)+1))</f>
        <v/>
      </c>
      <c r="AA136" t="str">
        <f ca="1">IF(OFFSET($G$179,SUM($C$2:$C136)-1,COLUMNS($E136:AA136)+1)=0,"",OFFSET($G$179,SUM($C$2:$C136)-1,COLUMNS($E136:AA136)+1))</f>
        <v/>
      </c>
      <c r="AB136" t="str">
        <f ca="1">IF(OFFSET($G$179,SUM($C$2:$C136)-1,COLUMNS($E136:AB136)+1)=0,"",OFFSET($G$179,SUM($C$2:$C136)-1,COLUMNS($E136:AB136)+1))</f>
        <v/>
      </c>
      <c r="AC136" t="str">
        <f ca="1">IF(OFFSET($G$179,SUM($C$2:$C136)-1,COLUMNS($E136:AC136)+1)=0,"",OFFSET($G$179,SUM($C$2:$C136)-1,COLUMNS($E136:AC136)+1))</f>
        <v/>
      </c>
      <c r="AD136" t="str">
        <f ca="1">IF(OFFSET($G$179,SUM($C$2:$C136)-1,COLUMNS($E136:AD136)+1)=0,"",OFFSET($G$179,SUM($C$2:$C136)-1,COLUMNS($E136:AD136)+1))</f>
        <v/>
      </c>
      <c r="AE136" t="str">
        <f ca="1">IF(OFFSET($G$179,SUM($C$2:$C136)-1,COLUMNS($E136:AE136)+1)=0,"",OFFSET($G$179,SUM($C$2:$C136)-1,COLUMNS($E136:AE136)+1))</f>
        <v/>
      </c>
      <c r="AF136" t="str">
        <f ca="1">IF(OFFSET($G$179,SUM($C$2:$C136)-1,COLUMNS($E136:AF136)+1)=0,"",OFFSET($G$179,SUM($C$2:$C136)-1,COLUMNS($E136:AF136)+1))</f>
        <v/>
      </c>
      <c r="AG136" t="str">
        <f ca="1">IF(OFFSET($G$179,SUM($C$2:$C136)-1,COLUMNS($E136:AG136)+1)=0,"",OFFSET($G$179,SUM($C$2:$C136)-1,COLUMNS($E136:AG136)+1))</f>
        <v/>
      </c>
      <c r="AH136" t="str">
        <f ca="1">IF(OFFSET($G$179,SUM($C$2:$C136)-1,COLUMNS($E136:AH136)+1)=0,"",OFFSET($G$179,SUM($C$2:$C136)-1,COLUMNS($E136:AH136)+1))</f>
        <v/>
      </c>
      <c r="AI136" t="str">
        <f ca="1">IF(OFFSET($G$179,SUM($C$2:$C136)-1,COLUMNS($E136:AI136)+1)=0,"",OFFSET($G$179,SUM($C$2:$C136)-1,COLUMNS($E136:AI136)+1))</f>
        <v/>
      </c>
      <c r="AJ136" t="str">
        <f ca="1">IF(OFFSET($G$179,SUM($C$2:$C136)-1,COLUMNS($E136:AJ136)+1)=0,"",OFFSET($G$179,SUM($C$2:$C136)-1,COLUMNS($E136:AJ136)+1))</f>
        <v/>
      </c>
      <c r="AK136" t="str">
        <f ca="1">IF(OFFSET($G$179,SUM($C$2:$C136)-1,COLUMNS($E136:AK136)+1)=0,"",OFFSET($G$179,SUM($C$2:$C136)-1,COLUMNS($E136:AK136)+1))</f>
        <v/>
      </c>
      <c r="AL136" t="str">
        <f ca="1">IF(OFFSET($G$179,SUM($C$2:$C136)-1,COLUMNS($E136:AL136)+1)=0,"",OFFSET($G$179,SUM($C$2:$C136)-1,COLUMNS($E136:AL136)+1))</f>
        <v/>
      </c>
      <c r="AM136" t="str">
        <f ca="1">IF(OFFSET($G$179,SUM($C$2:$C136)-1,COLUMNS($E136:AM136)+1)=0,"",OFFSET($G$179,SUM($C$2:$C136)-1,COLUMNS($E136:AM136)+1))</f>
        <v/>
      </c>
      <c r="AN136" t="str">
        <f ca="1">IF(OFFSET($G$179,SUM($C$2:$C136)-1,COLUMNS($E136:AN136)+1)=0,"",OFFSET($G$179,SUM($C$2:$C136)-1,COLUMNS($E136:AN136)+1))</f>
        <v/>
      </c>
      <c r="AO136" t="str">
        <f ca="1">IF(OFFSET($G$179,SUM($C$2:$C136)-1,COLUMNS($E136:AO136)+1)=0,"",OFFSET($G$179,SUM($C$2:$C136)-1,COLUMNS($E136:AO136)+1))</f>
        <v/>
      </c>
      <c r="AP136" t="str">
        <f ca="1">IF(OFFSET($G$179,SUM($C$2:$C136)-1,COLUMNS($E136:AP136)+1)=0,"",OFFSET($G$179,SUM($C$2:$C136)-1,COLUMNS($E136:AP136)+1))</f>
        <v/>
      </c>
      <c r="AQ136" t="str">
        <f ca="1">IF(OFFSET($G$179,SUM($C$2:$C136)-1,COLUMNS($E136:AQ136)+1)=0,"",OFFSET($G$179,SUM($C$2:$C136)-1,COLUMNS($E136:AQ136)+1))</f>
        <v/>
      </c>
      <c r="AR136" t="str">
        <f ca="1">IF(OFFSET($G$179,SUM($C$2:$C136)-1,COLUMNS($E136:AR136)+1)=0,"",OFFSET($G$179,SUM($C$2:$C136)-1,COLUMNS($E136:AR136)+1))</f>
        <v/>
      </c>
      <c r="AS136" t="str">
        <f ca="1">IF(OFFSET($G$179,SUM($C$2:$C136)-1,COLUMNS($E136:AS136)+1)=0,"",OFFSET($G$179,SUM($C$2:$C136)-1,COLUMNS($E136:AS136)+1))</f>
        <v/>
      </c>
      <c r="AT136" t="str">
        <f ca="1">IF(OFFSET($G$179,SUM($C$2:$C136)-1,COLUMNS($E136:AT136)+1)=0,"",OFFSET($G$179,SUM($C$2:$C136)-1,COLUMNS($E136:AT136)+1))</f>
        <v/>
      </c>
      <c r="AU136" t="str">
        <f ca="1">IF(OFFSET($G$179,SUM($C$2:$C136)-1,COLUMNS($E136:AU136)+1)=0,"",OFFSET($G$179,SUM($C$2:$C136)-1,COLUMNS($E136:AU136)+1))</f>
        <v/>
      </c>
      <c r="AV136" t="str">
        <f ca="1">IF(OFFSET($G$179,SUM($C$2:$C136)-1,COLUMNS($E136:AV136)+1)=0,"",OFFSET($G$179,SUM($C$2:$C136)-1,COLUMNS($E136:AV136)+1))</f>
        <v/>
      </c>
      <c r="AW136" t="str">
        <f ca="1">IF(OFFSET($G$179,SUM($C$2:$C136)-1,COLUMNS($E136:AW136)+1)=0,"",OFFSET($G$179,SUM($C$2:$C136)-1,COLUMNS($E136:AW136)+1))</f>
        <v/>
      </c>
      <c r="AX136" t="str">
        <f ca="1">IF(OFFSET($G$179,SUM($C$2:$C136)-1,COLUMNS($E136:AX136)+1)=0,"",OFFSET($G$179,SUM($C$2:$C136)-1,COLUMNS($E136:AX136)+1))</f>
        <v/>
      </c>
      <c r="AY136" t="str">
        <f ca="1">IF(OFFSET($G$179,SUM($C$2:$C136)-1,COLUMNS($E136:AY136)+1)=0,"",OFFSET($G$179,SUM($C$2:$C136)-1,COLUMNS($E136:AY136)+1))</f>
        <v/>
      </c>
      <c r="AZ136" t="str">
        <f ca="1">IF(OFFSET($G$179,SUM($C$2:$C136)-1,COLUMNS($E136:AZ136)+1)=0,"",OFFSET($G$179,SUM($C$2:$C136)-1,COLUMNS($E136:AZ136)+1))</f>
        <v/>
      </c>
      <c r="BA136" t="str">
        <f ca="1">IF(OFFSET($G$179,SUM($C$2:$C136)-1,COLUMNS($E136:BA136)+1)=0,"",OFFSET($G$179,SUM($C$2:$C136)-1,COLUMNS($E136:BA136)+1))</f>
        <v/>
      </c>
      <c r="BB136" t="str">
        <f ca="1">IF(OFFSET($G$179,SUM($C$2:$C136)-1,COLUMNS($E136:BB136)+1)=0,"",OFFSET($G$179,SUM($C$2:$C136)-1,COLUMNS($E136:BB136)+1))</f>
        <v/>
      </c>
      <c r="BC136" t="str">
        <f ca="1">IF(OFFSET($G$179,SUM($C$2:$C136)-1,COLUMNS($E136:BC136)+1)=0,"",OFFSET($G$179,SUM($C$2:$C136)-1,COLUMNS($E136:BC136)+1))</f>
        <v/>
      </c>
      <c r="BD136" t="str">
        <f ca="1">IF(OFFSET($G$179,SUM($C$2:$C136)-1,COLUMNS($E136:BD136)+1)=0,"",OFFSET($G$179,SUM($C$2:$C136)-1,COLUMNS($E136:BD136)+1))</f>
        <v/>
      </c>
      <c r="BE136" t="str">
        <f ca="1">IF(OFFSET($G$179,SUM($C$2:$C136)-1,COLUMNS($E136:BE136)+1)=0,"",OFFSET($G$179,SUM($C$2:$C136)-1,COLUMNS($E136:BE136)+1))</f>
        <v/>
      </c>
      <c r="BF136" t="str">
        <f ca="1">IF(OFFSET($G$179,SUM($C$2:$C136)-1,COLUMNS($E136:BF136)+1)=0,"",OFFSET($G$179,SUM($C$2:$C136)-1,COLUMNS($E136:BF136)+1))</f>
        <v/>
      </c>
      <c r="BG136" t="str">
        <f ca="1">IF(OFFSET($G$179,SUM($C$2:$C136)-1,COLUMNS($E136:BG136)+1)=0,"",OFFSET($G$179,SUM($C$2:$C136)-1,COLUMNS($E136:BG136)+1))</f>
        <v/>
      </c>
      <c r="BH136" t="str">
        <f ca="1">IF(OFFSET($G$179,SUM($C$2:$C136)-1,COLUMNS($E136:BH136)+1)=0,"",OFFSET($G$179,SUM($C$2:$C136)-1,COLUMNS($E136:BH136)+1))</f>
        <v/>
      </c>
      <c r="BI136" t="str">
        <f ca="1">IF(OFFSET($G$179,SUM($C$2:$C136)-1,COLUMNS($E136:BI136)+1)=0,"",OFFSET($G$179,SUM($C$2:$C136)-1,COLUMNS($E136:BI136)+1))</f>
        <v/>
      </c>
      <c r="BJ136" t="str">
        <f ca="1">IF(OFFSET($G$179,SUM($C$2:$C136)-1,COLUMNS($E136:BJ136)+1)=0,"",OFFSET($G$179,SUM($C$2:$C136)-1,COLUMNS($E136:BJ136)+1))</f>
        <v/>
      </c>
      <c r="BK136" t="str">
        <f ca="1">IF(OFFSET($G$179,SUM($C$2:$C136)-1,COLUMNS($E136:BK136)+1)=0,"",OFFSET($G$179,SUM($C$2:$C136)-1,COLUMNS($E136:BK136)+1))</f>
        <v/>
      </c>
      <c r="BL136" t="str">
        <f ca="1">IF(OFFSET($G$179,SUM($C$2:$C136)-1,COLUMNS($E136:BL136)+1)=0,"",OFFSET($G$179,SUM($C$2:$C136)-1,COLUMNS($E136:BL136)+1))</f>
        <v/>
      </c>
      <c r="BM136" t="str">
        <f ca="1">IF(OFFSET($G$179,SUM($C$2:$C136)-1,COLUMNS($E136:BM136)+1)=0,"",OFFSET($G$179,SUM($C$2:$C136)-1,COLUMNS($E136:BM136)+1))</f>
        <v/>
      </c>
      <c r="BN136" t="str">
        <f ca="1">IF(OFFSET($G$179,SUM($C$2:$C136)-1,COLUMNS($E136:BN136)+1)=0,"",OFFSET($G$179,SUM($C$2:$C136)-1,COLUMNS($E136:BN136)+1))</f>
        <v/>
      </c>
      <c r="BO136" t="str">
        <f ca="1">IF(OFFSET($G$179,SUM($C$2:$C136)-1,COLUMNS($E136:BO136)+1)=0,"",OFFSET($G$179,SUM($C$2:$C136)-1,COLUMNS($E136:BO136)+1))</f>
        <v/>
      </c>
      <c r="BP136" t="str">
        <f ca="1">IF(OFFSET($G$179,SUM($C$2:$C136)-1,COLUMNS($E136:BP136)+1)=0,"",OFFSET($G$179,SUM($C$2:$C136)-1,COLUMNS($E136:BP136)+1))</f>
        <v/>
      </c>
      <c r="BQ136" t="str">
        <f ca="1">IF(OFFSET($G$179,SUM($C$2:$C136)-1,COLUMNS($E136:BQ136)+1)=0,"",OFFSET($G$179,SUM($C$2:$C136)-1,COLUMNS($E136:BQ136)+1))</f>
        <v/>
      </c>
      <c r="BR136" t="str">
        <f ca="1">IF(OFFSET($G$179,SUM($C$2:$C136)-1,COLUMNS($E136:BR136)+1)=0,"",OFFSET($G$179,SUM($C$2:$C136)-1,COLUMNS($E136:BR136)+1))</f>
        <v/>
      </c>
      <c r="BS136" t="str">
        <f ca="1">IF(OFFSET($G$179,SUM($C$2:$C136)-1,COLUMNS($E136:BS136)+1)=0,"",OFFSET($G$179,SUM($C$2:$C136)-1,COLUMNS($E136:BS136)+1))</f>
        <v/>
      </c>
      <c r="BT136" t="str">
        <f ca="1">IF(OFFSET($G$179,SUM($C$2:$C136)-1,COLUMNS($E136:BT136)+1)=0,"",OFFSET($G$179,SUM($C$2:$C136)-1,COLUMNS($E136:BT136)+1))</f>
        <v/>
      </c>
      <c r="BU136" t="str">
        <f ca="1">IF(OFFSET($G$179,SUM($C$2:$C136)-1,COLUMNS($E136:BU136)+1)=0,"",OFFSET($G$179,SUM($C$2:$C136)-1,COLUMNS($E136:BU136)+1))</f>
        <v/>
      </c>
      <c r="BV136" t="str">
        <f ca="1">IF(OFFSET($G$179,SUM($C$2:$C136)-1,COLUMNS($E136:BV136)+1)=0,"",OFFSET($G$179,SUM($C$2:$C136)-1,COLUMNS($E136:BV136)+1))</f>
        <v/>
      </c>
      <c r="BW136" t="str">
        <f ca="1">IF(OFFSET($G$179,SUM($C$2:$C136)-1,COLUMNS($E136:BW136)+1)=0,"",OFFSET($G$179,SUM($C$2:$C136)-1,COLUMNS($E136:BW136)+1))</f>
        <v/>
      </c>
      <c r="BX136" t="str">
        <f ca="1">IF(OFFSET($G$179,SUM($C$2:$C136)-1,COLUMNS($E136:BX136)+1)=0,"",OFFSET($G$179,SUM($C$2:$C136)-1,COLUMNS($E136:BX136)+1))</f>
        <v/>
      </c>
      <c r="BY136" t="str">
        <f ca="1">IF(OFFSET($G$179,SUM($C$2:$C136)-1,COLUMNS($E136:BY136)+1)=0,"",OFFSET($G$179,SUM($C$2:$C136)-1,COLUMNS($E136:BY136)+1))</f>
        <v/>
      </c>
      <c r="BZ136" t="str">
        <f ca="1">IF(OFFSET($G$179,SUM($C$2:$C136)-1,COLUMNS($E136:BZ136)+1)=0,"",OFFSET($G$179,SUM($C$2:$C136)-1,COLUMNS($E136:BZ136)+1))</f>
        <v/>
      </c>
    </row>
    <row r="137" spans="3:78" x14ac:dyDescent="0.25">
      <c r="C137">
        <f t="shared" si="4666"/>
        <v>0</v>
      </c>
      <c r="E137" t="str">
        <f t="shared" ref="E137" ca="1" si="4889">E136</f>
        <v>Taylor Bennett</v>
      </c>
      <c r="F137" t="str">
        <f t="shared" ref="F137" ca="1" si="4890">SUBSTITUTE(SUBSTITUTE(SUBSTITUTE(SUBSTITUTE(SUBSTITUTE(LOWER(IF(LEFT(F136,3)="Box","",TRIM(F136))),"randomizer","")," ",""),"'","")," ",""),"-","")</f>
        <v>tournament</v>
      </c>
      <c r="G137" t="str">
        <f t="shared" ref="G137" ca="1" si="4891">SUBSTITUTE(SUBSTITUTE(SUBSTITUTE(SUBSTITUTE(SUBSTITUTE(LOWER(IF(LEFT(G136,3)="Box","",TRIM(G136))),"randomizer","")," ",""),"'","")," ",""),"-","")</f>
        <v/>
      </c>
      <c r="H137" t="str">
        <f t="shared" ref="H137" ca="1" si="4892">SUBSTITUTE(SUBSTITUTE(SUBSTITUTE(SUBSTITUTE(SUBSTITUTE(LOWER(IF(LEFT(H136,3)="Box","",TRIM(H136))),"randomizer","")," ",""),"'","")," ",""),"-","")</f>
        <v/>
      </c>
      <c r="I137" t="str">
        <f t="shared" ref="I137" ca="1" si="4893">SUBSTITUTE(SUBSTITUTE(SUBSTITUTE(SUBSTITUTE(SUBSTITUTE(LOWER(IF(LEFT(I136,3)="Box","",TRIM(I136))),"randomizer","")," ",""),"'","")," ",""),"-","")</f>
        <v/>
      </c>
      <c r="J137" t="str">
        <f t="shared" ref="J137" ca="1" si="4894">SUBSTITUTE(SUBSTITUTE(SUBSTITUTE(SUBSTITUTE(SUBSTITUTE(LOWER(IF(LEFT(J136,3)="Box","",TRIM(J136))),"randomizer","")," ",""),"'","")," ",""),"-","")</f>
        <v/>
      </c>
      <c r="K137" t="str">
        <f t="shared" ref="K137" ca="1" si="4895">SUBSTITUTE(SUBSTITUTE(SUBSTITUTE(SUBSTITUTE(SUBSTITUTE(LOWER(IF(LEFT(K136,3)="Box","",TRIM(K136))),"randomizer","")," ",""),"'","")," ",""),"-","")</f>
        <v/>
      </c>
      <c r="L137" t="str">
        <f t="shared" ref="L137" ca="1" si="4896">SUBSTITUTE(SUBSTITUTE(SUBSTITUTE(SUBSTITUTE(SUBSTITUTE(LOWER(IF(LEFT(L136,3)="Box","",TRIM(L136))),"randomizer","")," ",""),"'","")," ",""),"-","")</f>
        <v/>
      </c>
      <c r="M137" t="str">
        <f t="shared" ref="M137" ca="1" si="4897">SUBSTITUTE(SUBSTITUTE(SUBSTITUTE(SUBSTITUTE(SUBSTITUTE(LOWER(IF(LEFT(M136,3)="Box","",TRIM(M136))),"randomizer","")," ",""),"'","")," ",""),"-","")</f>
        <v/>
      </c>
      <c r="N137" t="str">
        <f t="shared" ref="N137" ca="1" si="4898">SUBSTITUTE(SUBSTITUTE(SUBSTITUTE(SUBSTITUTE(SUBSTITUTE(LOWER(IF(LEFT(N136,3)="Box","",TRIM(N136))),"randomizer","")," ",""),"'","")," ",""),"-","")</f>
        <v/>
      </c>
      <c r="O137" t="str">
        <f t="shared" ref="O137" ca="1" si="4899">SUBSTITUTE(SUBSTITUTE(SUBSTITUTE(SUBSTITUTE(SUBSTITUTE(LOWER(IF(LEFT(O136,3)="Box","",TRIM(O136))),"randomizer","")," ",""),"'","")," ",""),"-","")</f>
        <v/>
      </c>
      <c r="P137" t="str">
        <f t="shared" ref="P137" ca="1" si="4900">SUBSTITUTE(SUBSTITUTE(SUBSTITUTE(SUBSTITUTE(SUBSTITUTE(LOWER(IF(LEFT(P136,3)="Box","",TRIM(P136))),"randomizer","")," ",""),"'","")," ",""),"-","")</f>
        <v/>
      </c>
      <c r="Q137" t="str">
        <f t="shared" ref="Q137" ca="1" si="4901">SUBSTITUTE(SUBSTITUTE(SUBSTITUTE(SUBSTITUTE(SUBSTITUTE(LOWER(IF(LEFT(Q136,3)="Box","",TRIM(Q136))),"randomizer","")," ",""),"'","")," ",""),"-","")</f>
        <v/>
      </c>
      <c r="R137" t="str">
        <f t="shared" ref="R137" ca="1" si="4902">SUBSTITUTE(SUBSTITUTE(SUBSTITUTE(SUBSTITUTE(SUBSTITUTE(LOWER(IF(LEFT(R136,3)="Box","",TRIM(R136))),"randomizer","")," ",""),"'","")," ",""),"-","")</f>
        <v/>
      </c>
      <c r="S137" t="str">
        <f t="shared" ref="S137" ca="1" si="4903">SUBSTITUTE(SUBSTITUTE(SUBSTITUTE(SUBSTITUTE(SUBSTITUTE(LOWER(IF(LEFT(S136,3)="Box","",TRIM(S136))),"randomizer","")," ",""),"'","")," ",""),"-","")</f>
        <v/>
      </c>
      <c r="T137" t="str">
        <f t="shared" ref="T137" ca="1" si="4904">SUBSTITUTE(SUBSTITUTE(SUBSTITUTE(SUBSTITUTE(SUBSTITUTE(LOWER(IF(LEFT(T136,3)="Box","",TRIM(T136))),"randomizer","")," ",""),"'","")," ",""),"-","")</f>
        <v/>
      </c>
      <c r="U137" t="str">
        <f t="shared" ref="U137" ca="1" si="4905">SUBSTITUTE(SUBSTITUTE(SUBSTITUTE(SUBSTITUTE(SUBSTITUTE(LOWER(IF(LEFT(U136,3)="Box","",TRIM(U136))),"randomizer","")," ",""),"'","")," ",""),"-","")</f>
        <v/>
      </c>
      <c r="V137" t="str">
        <f t="shared" ref="V137" ca="1" si="4906">SUBSTITUTE(SUBSTITUTE(SUBSTITUTE(SUBSTITUTE(SUBSTITUTE(LOWER(IF(LEFT(V136,3)="Box","",TRIM(V136))),"randomizer","")," ",""),"'","")," ",""),"-","")</f>
        <v/>
      </c>
      <c r="W137" t="str">
        <f t="shared" ref="W137" ca="1" si="4907">SUBSTITUTE(SUBSTITUTE(SUBSTITUTE(SUBSTITUTE(SUBSTITUTE(LOWER(IF(LEFT(W136,3)="Box","",TRIM(W136))),"randomizer","")," ",""),"'","")," ",""),"-","")</f>
        <v/>
      </c>
      <c r="X137" t="str">
        <f t="shared" ref="X137" ca="1" si="4908">SUBSTITUTE(SUBSTITUTE(SUBSTITUTE(SUBSTITUTE(SUBSTITUTE(LOWER(IF(LEFT(X136,3)="Box","",TRIM(X136))),"randomizer","")," ",""),"'","")," ",""),"-","")</f>
        <v/>
      </c>
      <c r="Y137" t="str">
        <f t="shared" ref="Y137" ca="1" si="4909">SUBSTITUTE(SUBSTITUTE(SUBSTITUTE(SUBSTITUTE(SUBSTITUTE(LOWER(IF(LEFT(Y136,3)="Box","",TRIM(Y136))),"randomizer","")," ",""),"'","")," ",""),"-","")</f>
        <v/>
      </c>
      <c r="Z137" t="str">
        <f t="shared" ref="Z137" ca="1" si="4910">SUBSTITUTE(SUBSTITUTE(SUBSTITUTE(SUBSTITUTE(SUBSTITUTE(LOWER(IF(LEFT(Z136,3)="Box","",TRIM(Z136))),"randomizer","")," ",""),"'","")," ",""),"-","")</f>
        <v/>
      </c>
      <c r="AA137" t="str">
        <f t="shared" ref="AA137" ca="1" si="4911">SUBSTITUTE(SUBSTITUTE(SUBSTITUTE(SUBSTITUTE(SUBSTITUTE(LOWER(IF(LEFT(AA136,3)="Box","",TRIM(AA136))),"randomizer","")," ",""),"'","")," ",""),"-","")</f>
        <v/>
      </c>
      <c r="AB137" t="str">
        <f t="shared" ref="AB137" ca="1" si="4912">SUBSTITUTE(SUBSTITUTE(SUBSTITUTE(SUBSTITUTE(SUBSTITUTE(LOWER(IF(LEFT(AB136,3)="Box","",TRIM(AB136))),"randomizer","")," ",""),"'","")," ",""),"-","")</f>
        <v/>
      </c>
      <c r="AC137" t="str">
        <f t="shared" ref="AC137" ca="1" si="4913">SUBSTITUTE(SUBSTITUTE(SUBSTITUTE(SUBSTITUTE(SUBSTITUTE(LOWER(IF(LEFT(AC136,3)="Box","",TRIM(AC136))),"randomizer","")," ",""),"'","")," ",""),"-","")</f>
        <v/>
      </c>
      <c r="AD137" t="str">
        <f t="shared" ref="AD137" ca="1" si="4914">SUBSTITUTE(SUBSTITUTE(SUBSTITUTE(SUBSTITUTE(SUBSTITUTE(LOWER(IF(LEFT(AD136,3)="Box","",TRIM(AD136))),"randomizer","")," ",""),"'","")," ",""),"-","")</f>
        <v/>
      </c>
      <c r="AE137" t="str">
        <f t="shared" ref="AE137" ca="1" si="4915">SUBSTITUTE(SUBSTITUTE(SUBSTITUTE(SUBSTITUTE(SUBSTITUTE(LOWER(IF(LEFT(AE136,3)="Box","",TRIM(AE136))),"randomizer","")," ",""),"'","")," ",""),"-","")</f>
        <v/>
      </c>
      <c r="AF137" t="str">
        <f t="shared" ref="AF137" ca="1" si="4916">SUBSTITUTE(SUBSTITUTE(SUBSTITUTE(SUBSTITUTE(SUBSTITUTE(LOWER(IF(LEFT(AF136,3)="Box","",TRIM(AF136))),"randomizer","")," ",""),"'","")," ",""),"-","")</f>
        <v/>
      </c>
      <c r="AG137" t="str">
        <f t="shared" ref="AG137" ca="1" si="4917">SUBSTITUTE(SUBSTITUTE(SUBSTITUTE(SUBSTITUTE(SUBSTITUTE(LOWER(IF(LEFT(AG136,3)="Box","",TRIM(AG136))),"randomizer","")," ",""),"'","")," ",""),"-","")</f>
        <v/>
      </c>
      <c r="AH137" t="str">
        <f t="shared" ref="AH137" ca="1" si="4918">SUBSTITUTE(SUBSTITUTE(SUBSTITUTE(SUBSTITUTE(SUBSTITUTE(LOWER(IF(LEFT(AH136,3)="Box","",TRIM(AH136))),"randomizer","")," ",""),"'","")," ",""),"-","")</f>
        <v/>
      </c>
      <c r="AI137" t="str">
        <f t="shared" ref="AI137" ca="1" si="4919">SUBSTITUTE(SUBSTITUTE(SUBSTITUTE(SUBSTITUTE(SUBSTITUTE(LOWER(IF(LEFT(AI136,3)="Box","",TRIM(AI136))),"randomizer","")," ",""),"'","")," ",""),"-","")</f>
        <v/>
      </c>
      <c r="AJ137" t="str">
        <f t="shared" ref="AJ137" ca="1" si="4920">SUBSTITUTE(SUBSTITUTE(SUBSTITUTE(SUBSTITUTE(SUBSTITUTE(LOWER(IF(LEFT(AJ136,3)="Box","",TRIM(AJ136))),"randomizer","")," ",""),"'","")," ",""),"-","")</f>
        <v/>
      </c>
      <c r="AK137" t="str">
        <f t="shared" ref="AK137" ca="1" si="4921">SUBSTITUTE(SUBSTITUTE(SUBSTITUTE(SUBSTITUTE(SUBSTITUTE(LOWER(IF(LEFT(AK136,3)="Box","",TRIM(AK136))),"randomizer","")," ",""),"'","")," ",""),"-","")</f>
        <v/>
      </c>
      <c r="AL137" t="str">
        <f t="shared" ref="AL137" ca="1" si="4922">SUBSTITUTE(SUBSTITUTE(SUBSTITUTE(SUBSTITUTE(SUBSTITUTE(LOWER(IF(LEFT(AL136,3)="Box","",TRIM(AL136))),"randomizer","")," ",""),"'","")," ",""),"-","")</f>
        <v/>
      </c>
      <c r="AM137" t="str">
        <f t="shared" ref="AM137" ca="1" si="4923">SUBSTITUTE(SUBSTITUTE(SUBSTITUTE(SUBSTITUTE(SUBSTITUTE(LOWER(IF(LEFT(AM136,3)="Box","",TRIM(AM136))),"randomizer","")," ",""),"'","")," ",""),"-","")</f>
        <v/>
      </c>
      <c r="AN137" t="str">
        <f t="shared" ref="AN137" ca="1" si="4924">SUBSTITUTE(SUBSTITUTE(SUBSTITUTE(SUBSTITUTE(SUBSTITUTE(LOWER(IF(LEFT(AN136,3)="Box","",TRIM(AN136))),"randomizer","")," ",""),"'","")," ",""),"-","")</f>
        <v/>
      </c>
      <c r="AO137" t="str">
        <f t="shared" ref="AO137" ca="1" si="4925">SUBSTITUTE(SUBSTITUTE(SUBSTITUTE(SUBSTITUTE(SUBSTITUTE(LOWER(IF(LEFT(AO136,3)="Box","",TRIM(AO136))),"randomizer","")," ",""),"'","")," ",""),"-","")</f>
        <v/>
      </c>
      <c r="AP137" t="str">
        <f t="shared" ref="AP137" ca="1" si="4926">SUBSTITUTE(SUBSTITUTE(SUBSTITUTE(SUBSTITUTE(SUBSTITUTE(LOWER(IF(LEFT(AP136,3)="Box","",TRIM(AP136))),"randomizer","")," ",""),"'","")," ",""),"-","")</f>
        <v/>
      </c>
      <c r="AQ137" t="str">
        <f t="shared" ref="AQ137" ca="1" si="4927">SUBSTITUTE(SUBSTITUTE(SUBSTITUTE(SUBSTITUTE(SUBSTITUTE(LOWER(IF(LEFT(AQ136,3)="Box","",TRIM(AQ136))),"randomizer","")," ",""),"'","")," ",""),"-","")</f>
        <v/>
      </c>
      <c r="AR137" t="str">
        <f t="shared" ref="AR137" ca="1" si="4928">SUBSTITUTE(SUBSTITUTE(SUBSTITUTE(SUBSTITUTE(SUBSTITUTE(LOWER(IF(LEFT(AR136,3)="Box","",TRIM(AR136))),"randomizer","")," ",""),"'","")," ",""),"-","")</f>
        <v/>
      </c>
      <c r="AS137" t="str">
        <f t="shared" ref="AS137" ca="1" si="4929">SUBSTITUTE(SUBSTITUTE(SUBSTITUTE(SUBSTITUTE(SUBSTITUTE(LOWER(IF(LEFT(AS136,3)="Box","",TRIM(AS136))),"randomizer","")," ",""),"'","")," ",""),"-","")</f>
        <v/>
      </c>
      <c r="AT137" t="str">
        <f t="shared" ref="AT137" ca="1" si="4930">SUBSTITUTE(SUBSTITUTE(SUBSTITUTE(SUBSTITUTE(SUBSTITUTE(LOWER(IF(LEFT(AT136,3)="Box","",TRIM(AT136))),"randomizer","")," ",""),"'","")," ",""),"-","")</f>
        <v/>
      </c>
      <c r="AU137" t="str">
        <f t="shared" ref="AU137" ca="1" si="4931">SUBSTITUTE(SUBSTITUTE(SUBSTITUTE(SUBSTITUTE(SUBSTITUTE(LOWER(IF(LEFT(AU136,3)="Box","",TRIM(AU136))),"randomizer","")," ",""),"'","")," ",""),"-","")</f>
        <v/>
      </c>
      <c r="AV137" t="str">
        <f t="shared" ref="AV137" ca="1" si="4932">SUBSTITUTE(SUBSTITUTE(SUBSTITUTE(SUBSTITUTE(SUBSTITUTE(LOWER(IF(LEFT(AV136,3)="Box","",TRIM(AV136))),"randomizer","")," ",""),"'","")," ",""),"-","")</f>
        <v/>
      </c>
      <c r="AW137" t="str">
        <f t="shared" ref="AW137" ca="1" si="4933">SUBSTITUTE(SUBSTITUTE(SUBSTITUTE(SUBSTITUTE(SUBSTITUTE(LOWER(IF(LEFT(AW136,3)="Box","",TRIM(AW136))),"randomizer","")," ",""),"'","")," ",""),"-","")</f>
        <v/>
      </c>
      <c r="AX137" t="str">
        <f t="shared" ref="AX137" ca="1" si="4934">SUBSTITUTE(SUBSTITUTE(SUBSTITUTE(SUBSTITUTE(SUBSTITUTE(LOWER(IF(LEFT(AX136,3)="Box","",TRIM(AX136))),"randomizer","")," ",""),"'","")," ",""),"-","")</f>
        <v/>
      </c>
      <c r="AY137" t="str">
        <f t="shared" ref="AY137" ca="1" si="4935">SUBSTITUTE(SUBSTITUTE(SUBSTITUTE(SUBSTITUTE(SUBSTITUTE(LOWER(IF(LEFT(AY136,3)="Box","",TRIM(AY136))),"randomizer","")," ",""),"'","")," ",""),"-","")</f>
        <v/>
      </c>
      <c r="AZ137" t="str">
        <f t="shared" ref="AZ137" ca="1" si="4936">SUBSTITUTE(SUBSTITUTE(SUBSTITUTE(SUBSTITUTE(SUBSTITUTE(LOWER(IF(LEFT(AZ136,3)="Box","",TRIM(AZ136))),"randomizer","")," ",""),"'","")," ",""),"-","")</f>
        <v/>
      </c>
      <c r="BA137" t="str">
        <f t="shared" ref="BA137" ca="1" si="4937">SUBSTITUTE(SUBSTITUTE(SUBSTITUTE(SUBSTITUTE(SUBSTITUTE(LOWER(IF(LEFT(BA136,3)="Box","",TRIM(BA136))),"randomizer","")," ",""),"'","")," ",""),"-","")</f>
        <v/>
      </c>
      <c r="BB137" t="str">
        <f t="shared" ref="BB137" ca="1" si="4938">SUBSTITUTE(SUBSTITUTE(SUBSTITUTE(SUBSTITUTE(SUBSTITUTE(LOWER(IF(LEFT(BB136,3)="Box","",TRIM(BB136))),"randomizer","")," ",""),"'","")," ",""),"-","")</f>
        <v/>
      </c>
      <c r="BC137" t="str">
        <f t="shared" ref="BC137" ca="1" si="4939">SUBSTITUTE(SUBSTITUTE(SUBSTITUTE(SUBSTITUTE(SUBSTITUTE(LOWER(IF(LEFT(BC136,3)="Box","",TRIM(BC136))),"randomizer","")," ",""),"'","")," ",""),"-","")</f>
        <v/>
      </c>
      <c r="BD137" t="str">
        <f t="shared" ref="BD137" ca="1" si="4940">SUBSTITUTE(SUBSTITUTE(SUBSTITUTE(SUBSTITUTE(SUBSTITUTE(LOWER(IF(LEFT(BD136,3)="Box","",TRIM(BD136))),"randomizer","")," ",""),"'","")," ",""),"-","")</f>
        <v/>
      </c>
      <c r="BE137" t="str">
        <f t="shared" ref="BE137" ca="1" si="4941">SUBSTITUTE(SUBSTITUTE(SUBSTITUTE(SUBSTITUTE(SUBSTITUTE(LOWER(IF(LEFT(BE136,3)="Box","",TRIM(BE136))),"randomizer","")," ",""),"'","")," ",""),"-","")</f>
        <v/>
      </c>
      <c r="BF137" t="str">
        <f t="shared" ref="BF137" ca="1" si="4942">SUBSTITUTE(SUBSTITUTE(SUBSTITUTE(SUBSTITUTE(SUBSTITUTE(LOWER(IF(LEFT(BF136,3)="Box","",TRIM(BF136))),"randomizer","")," ",""),"'","")," ",""),"-","")</f>
        <v/>
      </c>
      <c r="BG137" t="str">
        <f t="shared" ref="BG137" ca="1" si="4943">SUBSTITUTE(SUBSTITUTE(SUBSTITUTE(SUBSTITUTE(SUBSTITUTE(LOWER(IF(LEFT(BG136,3)="Box","",TRIM(BG136))),"randomizer","")," ",""),"'","")," ",""),"-","")</f>
        <v/>
      </c>
      <c r="BH137" t="str">
        <f t="shared" ref="BH137" ca="1" si="4944">SUBSTITUTE(SUBSTITUTE(SUBSTITUTE(SUBSTITUTE(SUBSTITUTE(LOWER(IF(LEFT(BH136,3)="Box","",TRIM(BH136))),"randomizer","")," ",""),"'","")," ",""),"-","")</f>
        <v/>
      </c>
      <c r="BI137" t="str">
        <f t="shared" ref="BI137" ca="1" si="4945">SUBSTITUTE(SUBSTITUTE(SUBSTITUTE(SUBSTITUTE(SUBSTITUTE(LOWER(IF(LEFT(BI136,3)="Box","",TRIM(BI136))),"randomizer","")," ",""),"'","")," ",""),"-","")</f>
        <v/>
      </c>
      <c r="BJ137" t="str">
        <f t="shared" ref="BJ137" ca="1" si="4946">SUBSTITUTE(SUBSTITUTE(SUBSTITUTE(SUBSTITUTE(SUBSTITUTE(LOWER(IF(LEFT(BJ136,3)="Box","",TRIM(BJ136))),"randomizer","")," ",""),"'","")," ",""),"-","")</f>
        <v/>
      </c>
      <c r="BK137" t="str">
        <f t="shared" ref="BK137" ca="1" si="4947">SUBSTITUTE(SUBSTITUTE(SUBSTITUTE(SUBSTITUTE(SUBSTITUTE(LOWER(IF(LEFT(BK136,3)="Box","",TRIM(BK136))),"randomizer","")," ",""),"'","")," ",""),"-","")</f>
        <v/>
      </c>
      <c r="BL137" t="str">
        <f t="shared" ref="BL137" ca="1" si="4948">SUBSTITUTE(SUBSTITUTE(SUBSTITUTE(SUBSTITUTE(SUBSTITUTE(LOWER(IF(LEFT(BL136,3)="Box","",TRIM(BL136))),"randomizer","")," ",""),"'","")," ",""),"-","")</f>
        <v/>
      </c>
      <c r="BM137" t="str">
        <f t="shared" ref="BM137" ca="1" si="4949">SUBSTITUTE(SUBSTITUTE(SUBSTITUTE(SUBSTITUTE(SUBSTITUTE(LOWER(IF(LEFT(BM136,3)="Box","",TRIM(BM136))),"randomizer","")," ",""),"'","")," ",""),"-","")</f>
        <v/>
      </c>
      <c r="BN137" t="str">
        <f t="shared" ref="BN137" ca="1" si="4950">SUBSTITUTE(SUBSTITUTE(SUBSTITUTE(SUBSTITUTE(SUBSTITUTE(LOWER(IF(LEFT(BN136,3)="Box","",TRIM(BN136))),"randomizer","")," ",""),"'","")," ",""),"-","")</f>
        <v/>
      </c>
      <c r="BO137" t="str">
        <f t="shared" ref="BO137" ca="1" si="4951">SUBSTITUTE(SUBSTITUTE(SUBSTITUTE(SUBSTITUTE(SUBSTITUTE(LOWER(IF(LEFT(BO136,3)="Box","",TRIM(BO136))),"randomizer","")," ",""),"'","")," ",""),"-","")</f>
        <v/>
      </c>
      <c r="BP137" t="str">
        <f t="shared" ref="BP137" ca="1" si="4952">SUBSTITUTE(SUBSTITUTE(SUBSTITUTE(SUBSTITUTE(SUBSTITUTE(LOWER(IF(LEFT(BP136,3)="Box","",TRIM(BP136))),"randomizer","")," ",""),"'","")," ",""),"-","")</f>
        <v/>
      </c>
      <c r="BQ137" t="str">
        <f t="shared" ref="BQ137" ca="1" si="4953">SUBSTITUTE(SUBSTITUTE(SUBSTITUTE(SUBSTITUTE(SUBSTITUTE(LOWER(IF(LEFT(BQ136,3)="Box","",TRIM(BQ136))),"randomizer","")," ",""),"'","")," ",""),"-","")</f>
        <v/>
      </c>
      <c r="BR137" t="str">
        <f t="shared" ref="BR137" ca="1" si="4954">SUBSTITUTE(SUBSTITUTE(SUBSTITUTE(SUBSTITUTE(SUBSTITUTE(LOWER(IF(LEFT(BR136,3)="Box","",TRIM(BR136))),"randomizer","")," ",""),"'","")," ",""),"-","")</f>
        <v/>
      </c>
      <c r="BS137" t="str">
        <f t="shared" ref="BS137" ca="1" si="4955">SUBSTITUTE(SUBSTITUTE(SUBSTITUTE(SUBSTITUTE(SUBSTITUTE(LOWER(IF(LEFT(BS136,3)="Box","",TRIM(BS136))),"randomizer","")," ",""),"'","")," ",""),"-","")</f>
        <v/>
      </c>
      <c r="BT137" t="str">
        <f t="shared" ref="BT137" ca="1" si="4956">SUBSTITUTE(SUBSTITUTE(SUBSTITUTE(SUBSTITUTE(SUBSTITUTE(LOWER(IF(LEFT(BT136,3)="Box","",TRIM(BT136))),"randomizer","")," ",""),"'","")," ",""),"-","")</f>
        <v/>
      </c>
      <c r="BU137" t="str">
        <f t="shared" ref="BU137" ca="1" si="4957">SUBSTITUTE(SUBSTITUTE(SUBSTITUTE(SUBSTITUTE(SUBSTITUTE(LOWER(IF(LEFT(BU136,3)="Box","",TRIM(BU136))),"randomizer","")," ",""),"'","")," ",""),"-","")</f>
        <v/>
      </c>
      <c r="BV137" t="str">
        <f t="shared" ref="BV137" ca="1" si="4958">SUBSTITUTE(SUBSTITUTE(SUBSTITUTE(SUBSTITUTE(SUBSTITUTE(LOWER(IF(LEFT(BV136,3)="Box","",TRIM(BV136))),"randomizer","")," ",""),"'","")," ",""),"-","")</f>
        <v/>
      </c>
      <c r="BW137" t="str">
        <f t="shared" ref="BW137" ca="1" si="4959">SUBSTITUTE(SUBSTITUTE(SUBSTITUTE(SUBSTITUTE(SUBSTITUTE(LOWER(IF(LEFT(BW136,3)="Box","",TRIM(BW136))),"randomizer","")," ",""),"'","")," ",""),"-","")</f>
        <v/>
      </c>
      <c r="BX137" t="str">
        <f t="shared" ref="BX137" ca="1" si="4960">SUBSTITUTE(SUBSTITUTE(SUBSTITUTE(SUBSTITUTE(SUBSTITUTE(LOWER(IF(LEFT(BX136,3)="Box","",TRIM(BX136))),"randomizer","")," ",""),"'","")," ",""),"-","")</f>
        <v/>
      </c>
      <c r="BY137" t="str">
        <f t="shared" ref="BY137" ca="1" si="4961">SUBSTITUTE(SUBSTITUTE(SUBSTITUTE(SUBSTITUTE(SUBSTITUTE(LOWER(IF(LEFT(BY136,3)="Box","",TRIM(BY136))),"randomizer","")," ",""),"'","")," ",""),"-","")</f>
        <v/>
      </c>
      <c r="BZ137" t="str">
        <f t="shared" ref="BZ137" ca="1" si="4962">SUBSTITUTE(SUBSTITUTE(SUBSTITUTE(SUBSTITUTE(SUBSTITUTE(LOWER(IF(LEFT(BZ136,3)="Box","",TRIM(BZ136))),"randomizer","")," ",""),"'","")," ",""),"-","")</f>
        <v/>
      </c>
    </row>
    <row r="138" spans="3:78" x14ac:dyDescent="0.25">
      <c r="C138">
        <f t="shared" si="4666"/>
        <v>1</v>
      </c>
      <c r="E138" t="str">
        <f ca="1">OFFSET($G$179,SUM(C$2:C138)-1,0)</f>
        <v>Tu Pei-Shu</v>
      </c>
      <c r="F138" t="str">
        <f ca="1">IF(OFFSET($G$179,SUM($C$2:$C138)-1,COLUMNS($E138:F138)+1)=0,"",OFFSET($G$179,SUM($C$2:$C138)-1,COLUMNS($E138:F138)+1))</f>
        <v>Goons</v>
      </c>
      <c r="G138" t="str">
        <f ca="1">IF(OFFSET($G$179,SUM($C$2:$C138)-1,COLUMNS($E138:G138)+1)=0,"",OFFSET($G$179,SUM($C$2:$C138)-1,COLUMNS($E138:G138)+1))</f>
        <v/>
      </c>
      <c r="H138" t="str">
        <f ca="1">IF(OFFSET($G$179,SUM($C$2:$C138)-1,COLUMNS($E138:H138)+1)=0,"",OFFSET($G$179,SUM($C$2:$C138)-1,COLUMNS($E138:H138)+1))</f>
        <v/>
      </c>
      <c r="I138" t="str">
        <f ca="1">IF(OFFSET($G$179,SUM($C$2:$C138)-1,COLUMNS($E138:I138)+1)=0,"",OFFSET($G$179,SUM($C$2:$C138)-1,COLUMNS($E138:I138)+1))</f>
        <v/>
      </c>
      <c r="J138" t="str">
        <f ca="1">IF(OFFSET($G$179,SUM($C$2:$C138)-1,COLUMNS($E138:J138)+1)=0,"",OFFSET($G$179,SUM($C$2:$C138)-1,COLUMNS($E138:J138)+1))</f>
        <v/>
      </c>
      <c r="K138" t="str">
        <f ca="1">IF(OFFSET($G$179,SUM($C$2:$C138)-1,COLUMNS($E138:K138)+1)=0,"",OFFSET($G$179,SUM($C$2:$C138)-1,COLUMNS($E138:K138)+1))</f>
        <v/>
      </c>
      <c r="L138" t="str">
        <f ca="1">IF(OFFSET($G$179,SUM($C$2:$C138)-1,COLUMNS($E138:L138)+1)=0,"",OFFSET($G$179,SUM($C$2:$C138)-1,COLUMNS($E138:L138)+1))</f>
        <v/>
      </c>
      <c r="M138" t="str">
        <f ca="1">IF(OFFSET($G$179,SUM($C$2:$C138)-1,COLUMNS($E138:M138)+1)=0,"",OFFSET($G$179,SUM($C$2:$C138)-1,COLUMNS($E138:M138)+1))</f>
        <v/>
      </c>
      <c r="N138" t="str">
        <f ca="1">IF(OFFSET($G$179,SUM($C$2:$C138)-1,COLUMNS($E138:N138)+1)=0,"",OFFSET($G$179,SUM($C$2:$C138)-1,COLUMNS($E138:N138)+1))</f>
        <v/>
      </c>
      <c r="O138" t="str">
        <f ca="1">IF(OFFSET($G$179,SUM($C$2:$C138)-1,COLUMNS($E138:O138)+1)=0,"",OFFSET($G$179,SUM($C$2:$C138)-1,COLUMNS($E138:O138)+1))</f>
        <v/>
      </c>
      <c r="P138" t="str">
        <f ca="1">IF(OFFSET($G$179,SUM($C$2:$C138)-1,COLUMNS($E138:P138)+1)=0,"",OFFSET($G$179,SUM($C$2:$C138)-1,COLUMNS($E138:P138)+1))</f>
        <v/>
      </c>
      <c r="Q138" t="str">
        <f ca="1">IF(OFFSET($G$179,SUM($C$2:$C138)-1,COLUMNS($E138:Q138)+1)=0,"",OFFSET($G$179,SUM($C$2:$C138)-1,COLUMNS($E138:Q138)+1))</f>
        <v/>
      </c>
      <c r="R138" t="str">
        <f ca="1">IF(OFFSET($G$179,SUM($C$2:$C138)-1,COLUMNS($E138:R138)+1)=0,"",OFFSET($G$179,SUM($C$2:$C138)-1,COLUMNS($E138:R138)+1))</f>
        <v/>
      </c>
      <c r="S138" t="str">
        <f ca="1">IF(OFFSET($G$179,SUM($C$2:$C138)-1,COLUMNS($E138:S138)+1)=0,"",OFFSET($G$179,SUM($C$2:$C138)-1,COLUMNS($E138:S138)+1))</f>
        <v/>
      </c>
      <c r="T138" t="str">
        <f ca="1">IF(OFFSET($G$179,SUM($C$2:$C138)-1,COLUMNS($E138:T138)+1)=0,"",OFFSET($G$179,SUM($C$2:$C138)-1,COLUMNS($E138:T138)+1))</f>
        <v/>
      </c>
      <c r="U138" t="str">
        <f ca="1">IF(OFFSET($G$179,SUM($C$2:$C138)-1,COLUMNS($E138:U138)+1)=0,"",OFFSET($G$179,SUM($C$2:$C138)-1,COLUMNS($E138:U138)+1))</f>
        <v/>
      </c>
      <c r="V138" t="str">
        <f ca="1">IF(OFFSET($G$179,SUM($C$2:$C138)-1,COLUMNS($E138:V138)+1)=0,"",OFFSET($G$179,SUM($C$2:$C138)-1,COLUMNS($E138:V138)+1))</f>
        <v/>
      </c>
      <c r="W138" t="str">
        <f ca="1">IF(OFFSET($G$179,SUM($C$2:$C138)-1,COLUMNS($E138:W138)+1)=0,"",OFFSET($G$179,SUM($C$2:$C138)-1,COLUMNS($E138:W138)+1))</f>
        <v/>
      </c>
      <c r="X138" t="str">
        <f ca="1">IF(OFFSET($G$179,SUM($C$2:$C138)-1,COLUMNS($E138:X138)+1)=0,"",OFFSET($G$179,SUM($C$2:$C138)-1,COLUMNS($E138:X138)+1))</f>
        <v/>
      </c>
      <c r="Y138" t="str">
        <f ca="1">IF(OFFSET($G$179,SUM($C$2:$C138)-1,COLUMNS($E138:Y138)+1)=0,"",OFFSET($G$179,SUM($C$2:$C138)-1,COLUMNS($E138:Y138)+1))</f>
        <v/>
      </c>
      <c r="Z138" t="str">
        <f ca="1">IF(OFFSET($G$179,SUM($C$2:$C138)-1,COLUMNS($E138:Z138)+1)=0,"",OFFSET($G$179,SUM($C$2:$C138)-1,COLUMNS($E138:Z138)+1))</f>
        <v/>
      </c>
      <c r="AA138" t="str">
        <f ca="1">IF(OFFSET($G$179,SUM($C$2:$C138)-1,COLUMNS($E138:AA138)+1)=0,"",OFFSET($G$179,SUM($C$2:$C138)-1,COLUMNS($E138:AA138)+1))</f>
        <v/>
      </c>
      <c r="AB138" t="str">
        <f ca="1">IF(OFFSET($G$179,SUM($C$2:$C138)-1,COLUMNS($E138:AB138)+1)=0,"",OFFSET($G$179,SUM($C$2:$C138)-1,COLUMNS($E138:AB138)+1))</f>
        <v/>
      </c>
      <c r="AC138" t="str">
        <f ca="1">IF(OFFSET($G$179,SUM($C$2:$C138)-1,COLUMNS($E138:AC138)+1)=0,"",OFFSET($G$179,SUM($C$2:$C138)-1,COLUMNS($E138:AC138)+1))</f>
        <v/>
      </c>
      <c r="AD138" t="str">
        <f ca="1">IF(OFFSET($G$179,SUM($C$2:$C138)-1,COLUMNS($E138:AD138)+1)=0,"",OFFSET($G$179,SUM($C$2:$C138)-1,COLUMNS($E138:AD138)+1))</f>
        <v/>
      </c>
      <c r="AE138" t="str">
        <f ca="1">IF(OFFSET($G$179,SUM($C$2:$C138)-1,COLUMNS($E138:AE138)+1)=0,"",OFFSET($G$179,SUM($C$2:$C138)-1,COLUMNS($E138:AE138)+1))</f>
        <v/>
      </c>
      <c r="AF138" t="str">
        <f ca="1">IF(OFFSET($G$179,SUM($C$2:$C138)-1,COLUMNS($E138:AF138)+1)=0,"",OFFSET($G$179,SUM($C$2:$C138)-1,COLUMNS($E138:AF138)+1))</f>
        <v/>
      </c>
      <c r="AG138" t="str">
        <f ca="1">IF(OFFSET($G$179,SUM($C$2:$C138)-1,COLUMNS($E138:AG138)+1)=0,"",OFFSET($G$179,SUM($C$2:$C138)-1,COLUMNS($E138:AG138)+1))</f>
        <v/>
      </c>
      <c r="AH138" t="str">
        <f ca="1">IF(OFFSET($G$179,SUM($C$2:$C138)-1,COLUMNS($E138:AH138)+1)=0,"",OFFSET($G$179,SUM($C$2:$C138)-1,COLUMNS($E138:AH138)+1))</f>
        <v/>
      </c>
      <c r="AI138" t="str">
        <f ca="1">IF(OFFSET($G$179,SUM($C$2:$C138)-1,COLUMNS($E138:AI138)+1)=0,"",OFFSET($G$179,SUM($C$2:$C138)-1,COLUMNS($E138:AI138)+1))</f>
        <v/>
      </c>
      <c r="AJ138" t="str">
        <f ca="1">IF(OFFSET($G$179,SUM($C$2:$C138)-1,COLUMNS($E138:AJ138)+1)=0,"",OFFSET($G$179,SUM($C$2:$C138)-1,COLUMNS($E138:AJ138)+1))</f>
        <v/>
      </c>
      <c r="AK138" t="str">
        <f ca="1">IF(OFFSET($G$179,SUM($C$2:$C138)-1,COLUMNS($E138:AK138)+1)=0,"",OFFSET($G$179,SUM($C$2:$C138)-1,COLUMNS($E138:AK138)+1))</f>
        <v/>
      </c>
      <c r="AL138" t="str">
        <f ca="1">IF(OFFSET($G$179,SUM($C$2:$C138)-1,COLUMNS($E138:AL138)+1)=0,"",OFFSET($G$179,SUM($C$2:$C138)-1,COLUMNS($E138:AL138)+1))</f>
        <v/>
      </c>
      <c r="AM138" t="str">
        <f ca="1">IF(OFFSET($G$179,SUM($C$2:$C138)-1,COLUMNS($E138:AM138)+1)=0,"",OFFSET($G$179,SUM($C$2:$C138)-1,COLUMNS($E138:AM138)+1))</f>
        <v/>
      </c>
      <c r="AN138" t="str">
        <f ca="1">IF(OFFSET($G$179,SUM($C$2:$C138)-1,COLUMNS($E138:AN138)+1)=0,"",OFFSET($G$179,SUM($C$2:$C138)-1,COLUMNS($E138:AN138)+1))</f>
        <v/>
      </c>
      <c r="AO138" t="str">
        <f ca="1">IF(OFFSET($G$179,SUM($C$2:$C138)-1,COLUMNS($E138:AO138)+1)=0,"",OFFSET($G$179,SUM($C$2:$C138)-1,COLUMNS($E138:AO138)+1))</f>
        <v/>
      </c>
      <c r="AP138" t="str">
        <f ca="1">IF(OFFSET($G$179,SUM($C$2:$C138)-1,COLUMNS($E138:AP138)+1)=0,"",OFFSET($G$179,SUM($C$2:$C138)-1,COLUMNS($E138:AP138)+1))</f>
        <v/>
      </c>
      <c r="AQ138" t="str">
        <f ca="1">IF(OFFSET($G$179,SUM($C$2:$C138)-1,COLUMNS($E138:AQ138)+1)=0,"",OFFSET($G$179,SUM($C$2:$C138)-1,COLUMNS($E138:AQ138)+1))</f>
        <v/>
      </c>
      <c r="AR138" t="str">
        <f ca="1">IF(OFFSET($G$179,SUM($C$2:$C138)-1,COLUMNS($E138:AR138)+1)=0,"",OFFSET($G$179,SUM($C$2:$C138)-1,COLUMNS($E138:AR138)+1))</f>
        <v/>
      </c>
      <c r="AS138" t="str">
        <f ca="1">IF(OFFSET($G$179,SUM($C$2:$C138)-1,COLUMNS($E138:AS138)+1)=0,"",OFFSET($G$179,SUM($C$2:$C138)-1,COLUMNS($E138:AS138)+1))</f>
        <v/>
      </c>
      <c r="AT138" t="str">
        <f ca="1">IF(OFFSET($G$179,SUM($C$2:$C138)-1,COLUMNS($E138:AT138)+1)=0,"",OFFSET($G$179,SUM($C$2:$C138)-1,COLUMNS($E138:AT138)+1))</f>
        <v/>
      </c>
      <c r="AU138" t="str">
        <f ca="1">IF(OFFSET($G$179,SUM($C$2:$C138)-1,COLUMNS($E138:AU138)+1)=0,"",OFFSET($G$179,SUM($C$2:$C138)-1,COLUMNS($E138:AU138)+1))</f>
        <v/>
      </c>
      <c r="AV138" t="str">
        <f ca="1">IF(OFFSET($G$179,SUM($C$2:$C138)-1,COLUMNS($E138:AV138)+1)=0,"",OFFSET($G$179,SUM($C$2:$C138)-1,COLUMNS($E138:AV138)+1))</f>
        <v/>
      </c>
      <c r="AW138" t="str">
        <f ca="1">IF(OFFSET($G$179,SUM($C$2:$C138)-1,COLUMNS($E138:AW138)+1)=0,"",OFFSET($G$179,SUM($C$2:$C138)-1,COLUMNS($E138:AW138)+1))</f>
        <v/>
      </c>
      <c r="AX138" t="str">
        <f ca="1">IF(OFFSET($G$179,SUM($C$2:$C138)-1,COLUMNS($E138:AX138)+1)=0,"",OFFSET($G$179,SUM($C$2:$C138)-1,COLUMNS($E138:AX138)+1))</f>
        <v/>
      </c>
      <c r="AY138" t="str">
        <f ca="1">IF(OFFSET($G$179,SUM($C$2:$C138)-1,COLUMNS($E138:AY138)+1)=0,"",OFFSET($G$179,SUM($C$2:$C138)-1,COLUMNS($E138:AY138)+1))</f>
        <v/>
      </c>
      <c r="AZ138" t="str">
        <f ca="1">IF(OFFSET($G$179,SUM($C$2:$C138)-1,COLUMNS($E138:AZ138)+1)=0,"",OFFSET($G$179,SUM($C$2:$C138)-1,COLUMNS($E138:AZ138)+1))</f>
        <v/>
      </c>
      <c r="BA138" t="str">
        <f ca="1">IF(OFFSET($G$179,SUM($C$2:$C138)-1,COLUMNS($E138:BA138)+1)=0,"",OFFSET($G$179,SUM($C$2:$C138)-1,COLUMNS($E138:BA138)+1))</f>
        <v/>
      </c>
      <c r="BB138" t="str">
        <f ca="1">IF(OFFSET($G$179,SUM($C$2:$C138)-1,COLUMNS($E138:BB138)+1)=0,"",OFFSET($G$179,SUM($C$2:$C138)-1,COLUMNS($E138:BB138)+1))</f>
        <v/>
      </c>
      <c r="BC138" t="str">
        <f ca="1">IF(OFFSET($G$179,SUM($C$2:$C138)-1,COLUMNS($E138:BC138)+1)=0,"",OFFSET($G$179,SUM($C$2:$C138)-1,COLUMNS($E138:BC138)+1))</f>
        <v/>
      </c>
      <c r="BD138" t="str">
        <f ca="1">IF(OFFSET($G$179,SUM($C$2:$C138)-1,COLUMNS($E138:BD138)+1)=0,"",OFFSET($G$179,SUM($C$2:$C138)-1,COLUMNS($E138:BD138)+1))</f>
        <v/>
      </c>
      <c r="BE138" t="str">
        <f ca="1">IF(OFFSET($G$179,SUM($C$2:$C138)-1,COLUMNS($E138:BE138)+1)=0,"",OFFSET($G$179,SUM($C$2:$C138)-1,COLUMNS($E138:BE138)+1))</f>
        <v/>
      </c>
      <c r="BF138" t="str">
        <f ca="1">IF(OFFSET($G$179,SUM($C$2:$C138)-1,COLUMNS($E138:BF138)+1)=0,"",OFFSET($G$179,SUM($C$2:$C138)-1,COLUMNS($E138:BF138)+1))</f>
        <v/>
      </c>
      <c r="BG138" t="str">
        <f ca="1">IF(OFFSET($G$179,SUM($C$2:$C138)-1,COLUMNS($E138:BG138)+1)=0,"",OFFSET($G$179,SUM($C$2:$C138)-1,COLUMNS($E138:BG138)+1))</f>
        <v/>
      </c>
      <c r="BH138" t="str">
        <f ca="1">IF(OFFSET($G$179,SUM($C$2:$C138)-1,COLUMNS($E138:BH138)+1)=0,"",OFFSET($G$179,SUM($C$2:$C138)-1,COLUMNS($E138:BH138)+1))</f>
        <v/>
      </c>
      <c r="BI138" t="str">
        <f ca="1">IF(OFFSET($G$179,SUM($C$2:$C138)-1,COLUMNS($E138:BI138)+1)=0,"",OFFSET($G$179,SUM($C$2:$C138)-1,COLUMNS($E138:BI138)+1))</f>
        <v/>
      </c>
      <c r="BJ138" t="str">
        <f ca="1">IF(OFFSET($G$179,SUM($C$2:$C138)-1,COLUMNS($E138:BJ138)+1)=0,"",OFFSET($G$179,SUM($C$2:$C138)-1,COLUMNS($E138:BJ138)+1))</f>
        <v/>
      </c>
      <c r="BK138" t="str">
        <f ca="1">IF(OFFSET($G$179,SUM($C$2:$C138)-1,COLUMNS($E138:BK138)+1)=0,"",OFFSET($G$179,SUM($C$2:$C138)-1,COLUMNS($E138:BK138)+1))</f>
        <v/>
      </c>
      <c r="BL138" t="str">
        <f ca="1">IF(OFFSET($G$179,SUM($C$2:$C138)-1,COLUMNS($E138:BL138)+1)=0,"",OFFSET($G$179,SUM($C$2:$C138)-1,COLUMNS($E138:BL138)+1))</f>
        <v/>
      </c>
      <c r="BM138" t="str">
        <f ca="1">IF(OFFSET($G$179,SUM($C$2:$C138)-1,COLUMNS($E138:BM138)+1)=0,"",OFFSET($G$179,SUM($C$2:$C138)-1,COLUMNS($E138:BM138)+1))</f>
        <v/>
      </c>
      <c r="BN138" t="str">
        <f ca="1">IF(OFFSET($G$179,SUM($C$2:$C138)-1,COLUMNS($E138:BN138)+1)=0,"",OFFSET($G$179,SUM($C$2:$C138)-1,COLUMNS($E138:BN138)+1))</f>
        <v/>
      </c>
      <c r="BO138" t="str">
        <f ca="1">IF(OFFSET($G$179,SUM($C$2:$C138)-1,COLUMNS($E138:BO138)+1)=0,"",OFFSET($G$179,SUM($C$2:$C138)-1,COLUMNS($E138:BO138)+1))</f>
        <v/>
      </c>
      <c r="BP138" t="str">
        <f ca="1">IF(OFFSET($G$179,SUM($C$2:$C138)-1,COLUMNS($E138:BP138)+1)=0,"",OFFSET($G$179,SUM($C$2:$C138)-1,COLUMNS($E138:BP138)+1))</f>
        <v/>
      </c>
      <c r="BQ138" t="str">
        <f ca="1">IF(OFFSET($G$179,SUM($C$2:$C138)-1,COLUMNS($E138:BQ138)+1)=0,"",OFFSET($G$179,SUM($C$2:$C138)-1,COLUMNS($E138:BQ138)+1))</f>
        <v/>
      </c>
      <c r="BR138" t="str">
        <f ca="1">IF(OFFSET($G$179,SUM($C$2:$C138)-1,COLUMNS($E138:BR138)+1)=0,"",OFFSET($G$179,SUM($C$2:$C138)-1,COLUMNS($E138:BR138)+1))</f>
        <v/>
      </c>
      <c r="BS138" t="str">
        <f ca="1">IF(OFFSET($G$179,SUM($C$2:$C138)-1,COLUMNS($E138:BS138)+1)=0,"",OFFSET($G$179,SUM($C$2:$C138)-1,COLUMNS($E138:BS138)+1))</f>
        <v/>
      </c>
      <c r="BT138" t="str">
        <f ca="1">IF(OFFSET($G$179,SUM($C$2:$C138)-1,COLUMNS($E138:BT138)+1)=0,"",OFFSET($G$179,SUM($C$2:$C138)-1,COLUMNS($E138:BT138)+1))</f>
        <v/>
      </c>
      <c r="BU138" t="str">
        <f ca="1">IF(OFFSET($G$179,SUM($C$2:$C138)-1,COLUMNS($E138:BU138)+1)=0,"",OFFSET($G$179,SUM($C$2:$C138)-1,COLUMNS($E138:BU138)+1))</f>
        <v/>
      </c>
      <c r="BV138" t="str">
        <f ca="1">IF(OFFSET($G$179,SUM($C$2:$C138)-1,COLUMNS($E138:BV138)+1)=0,"",OFFSET($G$179,SUM($C$2:$C138)-1,COLUMNS($E138:BV138)+1))</f>
        <v/>
      </c>
      <c r="BW138" t="str">
        <f ca="1">IF(OFFSET($G$179,SUM($C$2:$C138)-1,COLUMNS($E138:BW138)+1)=0,"",OFFSET($G$179,SUM($C$2:$C138)-1,COLUMNS($E138:BW138)+1))</f>
        <v/>
      </c>
      <c r="BX138" t="str">
        <f ca="1">IF(OFFSET($G$179,SUM($C$2:$C138)-1,COLUMNS($E138:BX138)+1)=0,"",OFFSET($G$179,SUM($C$2:$C138)-1,COLUMNS($E138:BX138)+1))</f>
        <v/>
      </c>
      <c r="BY138" t="str">
        <f ca="1">IF(OFFSET($G$179,SUM($C$2:$C138)-1,COLUMNS($E138:BY138)+1)=0,"",OFFSET($G$179,SUM($C$2:$C138)-1,COLUMNS($E138:BY138)+1))</f>
        <v/>
      </c>
      <c r="BZ138" t="str">
        <f ca="1">IF(OFFSET($G$179,SUM($C$2:$C138)-1,COLUMNS($E138:BZ138)+1)=0,"",OFFSET($G$179,SUM($C$2:$C138)-1,COLUMNS($E138:BZ138)+1))</f>
        <v/>
      </c>
    </row>
    <row r="139" spans="3:78" x14ac:dyDescent="0.25">
      <c r="C139">
        <f t="shared" si="4666"/>
        <v>0</v>
      </c>
      <c r="E139" t="str">
        <f t="shared" ref="E139" ca="1" si="4963">E138</f>
        <v>Tu Pei-Shu</v>
      </c>
      <c r="F139" t="str">
        <f t="shared" ref="F139" ca="1" si="4964">SUBSTITUTE(SUBSTITUTE(SUBSTITUTE(SUBSTITUTE(SUBSTITUTE(LOWER(IF(LEFT(F138,3)="Box","",TRIM(F138))),"randomizer","")," ",""),"'","")," ",""),"-","")</f>
        <v>goons</v>
      </c>
      <c r="G139" t="str">
        <f t="shared" ref="G139" ca="1" si="4965">SUBSTITUTE(SUBSTITUTE(SUBSTITUTE(SUBSTITUTE(SUBSTITUTE(LOWER(IF(LEFT(G138,3)="Box","",TRIM(G138))),"randomizer","")," ",""),"'","")," ",""),"-","")</f>
        <v/>
      </c>
      <c r="H139" t="str">
        <f t="shared" ref="H139" ca="1" si="4966">SUBSTITUTE(SUBSTITUTE(SUBSTITUTE(SUBSTITUTE(SUBSTITUTE(LOWER(IF(LEFT(H138,3)="Box","",TRIM(H138))),"randomizer","")," ",""),"'","")," ",""),"-","")</f>
        <v/>
      </c>
      <c r="I139" t="str">
        <f t="shared" ref="I139" ca="1" si="4967">SUBSTITUTE(SUBSTITUTE(SUBSTITUTE(SUBSTITUTE(SUBSTITUTE(LOWER(IF(LEFT(I138,3)="Box","",TRIM(I138))),"randomizer","")," ",""),"'","")," ",""),"-","")</f>
        <v/>
      </c>
      <c r="J139" t="str">
        <f t="shared" ref="J139" ca="1" si="4968">SUBSTITUTE(SUBSTITUTE(SUBSTITUTE(SUBSTITUTE(SUBSTITUTE(LOWER(IF(LEFT(J138,3)="Box","",TRIM(J138))),"randomizer","")," ",""),"'","")," ",""),"-","")</f>
        <v/>
      </c>
      <c r="K139" t="str">
        <f t="shared" ref="K139" ca="1" si="4969">SUBSTITUTE(SUBSTITUTE(SUBSTITUTE(SUBSTITUTE(SUBSTITUTE(LOWER(IF(LEFT(K138,3)="Box","",TRIM(K138))),"randomizer","")," ",""),"'","")," ",""),"-","")</f>
        <v/>
      </c>
      <c r="L139" t="str">
        <f t="shared" ref="L139" ca="1" si="4970">SUBSTITUTE(SUBSTITUTE(SUBSTITUTE(SUBSTITUTE(SUBSTITUTE(LOWER(IF(LEFT(L138,3)="Box","",TRIM(L138))),"randomizer","")," ",""),"'","")," ",""),"-","")</f>
        <v/>
      </c>
      <c r="M139" t="str">
        <f t="shared" ref="M139" ca="1" si="4971">SUBSTITUTE(SUBSTITUTE(SUBSTITUTE(SUBSTITUTE(SUBSTITUTE(LOWER(IF(LEFT(M138,3)="Box","",TRIM(M138))),"randomizer","")," ",""),"'","")," ",""),"-","")</f>
        <v/>
      </c>
      <c r="N139" t="str">
        <f t="shared" ref="N139" ca="1" si="4972">SUBSTITUTE(SUBSTITUTE(SUBSTITUTE(SUBSTITUTE(SUBSTITUTE(LOWER(IF(LEFT(N138,3)="Box","",TRIM(N138))),"randomizer","")," ",""),"'","")," ",""),"-","")</f>
        <v/>
      </c>
      <c r="O139" t="str">
        <f t="shared" ref="O139" ca="1" si="4973">SUBSTITUTE(SUBSTITUTE(SUBSTITUTE(SUBSTITUTE(SUBSTITUTE(LOWER(IF(LEFT(O138,3)="Box","",TRIM(O138))),"randomizer","")," ",""),"'","")," ",""),"-","")</f>
        <v/>
      </c>
      <c r="P139" t="str">
        <f t="shared" ref="P139" ca="1" si="4974">SUBSTITUTE(SUBSTITUTE(SUBSTITUTE(SUBSTITUTE(SUBSTITUTE(LOWER(IF(LEFT(P138,3)="Box","",TRIM(P138))),"randomizer","")," ",""),"'","")," ",""),"-","")</f>
        <v/>
      </c>
      <c r="Q139" t="str">
        <f t="shared" ref="Q139" ca="1" si="4975">SUBSTITUTE(SUBSTITUTE(SUBSTITUTE(SUBSTITUTE(SUBSTITUTE(LOWER(IF(LEFT(Q138,3)="Box","",TRIM(Q138))),"randomizer","")," ",""),"'","")," ",""),"-","")</f>
        <v/>
      </c>
      <c r="R139" t="str">
        <f t="shared" ref="R139" ca="1" si="4976">SUBSTITUTE(SUBSTITUTE(SUBSTITUTE(SUBSTITUTE(SUBSTITUTE(LOWER(IF(LEFT(R138,3)="Box","",TRIM(R138))),"randomizer","")," ",""),"'","")," ",""),"-","")</f>
        <v/>
      </c>
      <c r="S139" t="str">
        <f t="shared" ref="S139" ca="1" si="4977">SUBSTITUTE(SUBSTITUTE(SUBSTITUTE(SUBSTITUTE(SUBSTITUTE(LOWER(IF(LEFT(S138,3)="Box","",TRIM(S138))),"randomizer","")," ",""),"'","")," ",""),"-","")</f>
        <v/>
      </c>
      <c r="T139" t="str">
        <f t="shared" ref="T139" ca="1" si="4978">SUBSTITUTE(SUBSTITUTE(SUBSTITUTE(SUBSTITUTE(SUBSTITUTE(LOWER(IF(LEFT(T138,3)="Box","",TRIM(T138))),"randomizer","")," ",""),"'","")," ",""),"-","")</f>
        <v/>
      </c>
      <c r="U139" t="str">
        <f t="shared" ref="U139" ca="1" si="4979">SUBSTITUTE(SUBSTITUTE(SUBSTITUTE(SUBSTITUTE(SUBSTITUTE(LOWER(IF(LEFT(U138,3)="Box","",TRIM(U138))),"randomizer","")," ",""),"'","")," ",""),"-","")</f>
        <v/>
      </c>
      <c r="V139" t="str">
        <f t="shared" ref="V139" ca="1" si="4980">SUBSTITUTE(SUBSTITUTE(SUBSTITUTE(SUBSTITUTE(SUBSTITUTE(LOWER(IF(LEFT(V138,3)="Box","",TRIM(V138))),"randomizer","")," ",""),"'","")," ",""),"-","")</f>
        <v/>
      </c>
      <c r="W139" t="str">
        <f t="shared" ref="W139" ca="1" si="4981">SUBSTITUTE(SUBSTITUTE(SUBSTITUTE(SUBSTITUTE(SUBSTITUTE(LOWER(IF(LEFT(W138,3)="Box","",TRIM(W138))),"randomizer","")," ",""),"'","")," ",""),"-","")</f>
        <v/>
      </c>
      <c r="X139" t="str">
        <f t="shared" ref="X139" ca="1" si="4982">SUBSTITUTE(SUBSTITUTE(SUBSTITUTE(SUBSTITUTE(SUBSTITUTE(LOWER(IF(LEFT(X138,3)="Box","",TRIM(X138))),"randomizer","")," ",""),"'","")," ",""),"-","")</f>
        <v/>
      </c>
      <c r="Y139" t="str">
        <f t="shared" ref="Y139" ca="1" si="4983">SUBSTITUTE(SUBSTITUTE(SUBSTITUTE(SUBSTITUTE(SUBSTITUTE(LOWER(IF(LEFT(Y138,3)="Box","",TRIM(Y138))),"randomizer","")," ",""),"'","")," ",""),"-","")</f>
        <v/>
      </c>
      <c r="Z139" t="str">
        <f t="shared" ref="Z139" ca="1" si="4984">SUBSTITUTE(SUBSTITUTE(SUBSTITUTE(SUBSTITUTE(SUBSTITUTE(LOWER(IF(LEFT(Z138,3)="Box","",TRIM(Z138))),"randomizer","")," ",""),"'","")," ",""),"-","")</f>
        <v/>
      </c>
      <c r="AA139" t="str">
        <f t="shared" ref="AA139" ca="1" si="4985">SUBSTITUTE(SUBSTITUTE(SUBSTITUTE(SUBSTITUTE(SUBSTITUTE(LOWER(IF(LEFT(AA138,3)="Box","",TRIM(AA138))),"randomizer","")," ",""),"'","")," ",""),"-","")</f>
        <v/>
      </c>
      <c r="AB139" t="str">
        <f t="shared" ref="AB139" ca="1" si="4986">SUBSTITUTE(SUBSTITUTE(SUBSTITUTE(SUBSTITUTE(SUBSTITUTE(LOWER(IF(LEFT(AB138,3)="Box","",TRIM(AB138))),"randomizer","")," ",""),"'","")," ",""),"-","")</f>
        <v/>
      </c>
      <c r="AC139" t="str">
        <f t="shared" ref="AC139" ca="1" si="4987">SUBSTITUTE(SUBSTITUTE(SUBSTITUTE(SUBSTITUTE(SUBSTITUTE(LOWER(IF(LEFT(AC138,3)="Box","",TRIM(AC138))),"randomizer","")," ",""),"'","")," ",""),"-","")</f>
        <v/>
      </c>
      <c r="AD139" t="str">
        <f t="shared" ref="AD139" ca="1" si="4988">SUBSTITUTE(SUBSTITUTE(SUBSTITUTE(SUBSTITUTE(SUBSTITUTE(LOWER(IF(LEFT(AD138,3)="Box","",TRIM(AD138))),"randomizer","")," ",""),"'","")," ",""),"-","")</f>
        <v/>
      </c>
      <c r="AE139" t="str">
        <f t="shared" ref="AE139" ca="1" si="4989">SUBSTITUTE(SUBSTITUTE(SUBSTITUTE(SUBSTITUTE(SUBSTITUTE(LOWER(IF(LEFT(AE138,3)="Box","",TRIM(AE138))),"randomizer","")," ",""),"'","")," ",""),"-","")</f>
        <v/>
      </c>
      <c r="AF139" t="str">
        <f t="shared" ref="AF139" ca="1" si="4990">SUBSTITUTE(SUBSTITUTE(SUBSTITUTE(SUBSTITUTE(SUBSTITUTE(LOWER(IF(LEFT(AF138,3)="Box","",TRIM(AF138))),"randomizer","")," ",""),"'","")," ",""),"-","")</f>
        <v/>
      </c>
      <c r="AG139" t="str">
        <f t="shared" ref="AG139" ca="1" si="4991">SUBSTITUTE(SUBSTITUTE(SUBSTITUTE(SUBSTITUTE(SUBSTITUTE(LOWER(IF(LEFT(AG138,3)="Box","",TRIM(AG138))),"randomizer","")," ",""),"'","")," ",""),"-","")</f>
        <v/>
      </c>
      <c r="AH139" t="str">
        <f t="shared" ref="AH139" ca="1" si="4992">SUBSTITUTE(SUBSTITUTE(SUBSTITUTE(SUBSTITUTE(SUBSTITUTE(LOWER(IF(LEFT(AH138,3)="Box","",TRIM(AH138))),"randomizer","")," ",""),"'","")," ",""),"-","")</f>
        <v/>
      </c>
      <c r="AI139" t="str">
        <f t="shared" ref="AI139" ca="1" si="4993">SUBSTITUTE(SUBSTITUTE(SUBSTITUTE(SUBSTITUTE(SUBSTITUTE(LOWER(IF(LEFT(AI138,3)="Box","",TRIM(AI138))),"randomizer","")," ",""),"'","")," ",""),"-","")</f>
        <v/>
      </c>
      <c r="AJ139" t="str">
        <f t="shared" ref="AJ139" ca="1" si="4994">SUBSTITUTE(SUBSTITUTE(SUBSTITUTE(SUBSTITUTE(SUBSTITUTE(LOWER(IF(LEFT(AJ138,3)="Box","",TRIM(AJ138))),"randomizer","")," ",""),"'","")," ",""),"-","")</f>
        <v/>
      </c>
      <c r="AK139" t="str">
        <f t="shared" ref="AK139" ca="1" si="4995">SUBSTITUTE(SUBSTITUTE(SUBSTITUTE(SUBSTITUTE(SUBSTITUTE(LOWER(IF(LEFT(AK138,3)="Box","",TRIM(AK138))),"randomizer","")," ",""),"'","")," ",""),"-","")</f>
        <v/>
      </c>
      <c r="AL139" t="str">
        <f t="shared" ref="AL139" ca="1" si="4996">SUBSTITUTE(SUBSTITUTE(SUBSTITUTE(SUBSTITUTE(SUBSTITUTE(LOWER(IF(LEFT(AL138,3)="Box","",TRIM(AL138))),"randomizer","")," ",""),"'","")," ",""),"-","")</f>
        <v/>
      </c>
      <c r="AM139" t="str">
        <f t="shared" ref="AM139" ca="1" si="4997">SUBSTITUTE(SUBSTITUTE(SUBSTITUTE(SUBSTITUTE(SUBSTITUTE(LOWER(IF(LEFT(AM138,3)="Box","",TRIM(AM138))),"randomizer","")," ",""),"'","")," ",""),"-","")</f>
        <v/>
      </c>
      <c r="AN139" t="str">
        <f t="shared" ref="AN139" ca="1" si="4998">SUBSTITUTE(SUBSTITUTE(SUBSTITUTE(SUBSTITUTE(SUBSTITUTE(LOWER(IF(LEFT(AN138,3)="Box","",TRIM(AN138))),"randomizer","")," ",""),"'","")," ",""),"-","")</f>
        <v/>
      </c>
      <c r="AO139" t="str">
        <f t="shared" ref="AO139" ca="1" si="4999">SUBSTITUTE(SUBSTITUTE(SUBSTITUTE(SUBSTITUTE(SUBSTITUTE(LOWER(IF(LEFT(AO138,3)="Box","",TRIM(AO138))),"randomizer","")," ",""),"'","")," ",""),"-","")</f>
        <v/>
      </c>
      <c r="AP139" t="str">
        <f t="shared" ref="AP139" ca="1" si="5000">SUBSTITUTE(SUBSTITUTE(SUBSTITUTE(SUBSTITUTE(SUBSTITUTE(LOWER(IF(LEFT(AP138,3)="Box","",TRIM(AP138))),"randomizer","")," ",""),"'","")," ",""),"-","")</f>
        <v/>
      </c>
      <c r="AQ139" t="str">
        <f t="shared" ref="AQ139" ca="1" si="5001">SUBSTITUTE(SUBSTITUTE(SUBSTITUTE(SUBSTITUTE(SUBSTITUTE(LOWER(IF(LEFT(AQ138,3)="Box","",TRIM(AQ138))),"randomizer","")," ",""),"'","")," ",""),"-","")</f>
        <v/>
      </c>
      <c r="AR139" t="str">
        <f t="shared" ref="AR139" ca="1" si="5002">SUBSTITUTE(SUBSTITUTE(SUBSTITUTE(SUBSTITUTE(SUBSTITUTE(LOWER(IF(LEFT(AR138,3)="Box","",TRIM(AR138))),"randomizer","")," ",""),"'","")," ",""),"-","")</f>
        <v/>
      </c>
      <c r="AS139" t="str">
        <f t="shared" ref="AS139" ca="1" si="5003">SUBSTITUTE(SUBSTITUTE(SUBSTITUTE(SUBSTITUTE(SUBSTITUTE(LOWER(IF(LEFT(AS138,3)="Box","",TRIM(AS138))),"randomizer","")," ",""),"'","")," ",""),"-","")</f>
        <v/>
      </c>
      <c r="AT139" t="str">
        <f t="shared" ref="AT139" ca="1" si="5004">SUBSTITUTE(SUBSTITUTE(SUBSTITUTE(SUBSTITUTE(SUBSTITUTE(LOWER(IF(LEFT(AT138,3)="Box","",TRIM(AT138))),"randomizer","")," ",""),"'","")," ",""),"-","")</f>
        <v/>
      </c>
      <c r="AU139" t="str">
        <f t="shared" ref="AU139" ca="1" si="5005">SUBSTITUTE(SUBSTITUTE(SUBSTITUTE(SUBSTITUTE(SUBSTITUTE(LOWER(IF(LEFT(AU138,3)="Box","",TRIM(AU138))),"randomizer","")," ",""),"'","")," ",""),"-","")</f>
        <v/>
      </c>
      <c r="AV139" t="str">
        <f t="shared" ref="AV139" ca="1" si="5006">SUBSTITUTE(SUBSTITUTE(SUBSTITUTE(SUBSTITUTE(SUBSTITUTE(LOWER(IF(LEFT(AV138,3)="Box","",TRIM(AV138))),"randomizer","")," ",""),"'","")," ",""),"-","")</f>
        <v/>
      </c>
      <c r="AW139" t="str">
        <f t="shared" ref="AW139" ca="1" si="5007">SUBSTITUTE(SUBSTITUTE(SUBSTITUTE(SUBSTITUTE(SUBSTITUTE(LOWER(IF(LEFT(AW138,3)="Box","",TRIM(AW138))),"randomizer","")," ",""),"'","")," ",""),"-","")</f>
        <v/>
      </c>
      <c r="AX139" t="str">
        <f t="shared" ref="AX139" ca="1" si="5008">SUBSTITUTE(SUBSTITUTE(SUBSTITUTE(SUBSTITUTE(SUBSTITUTE(LOWER(IF(LEFT(AX138,3)="Box","",TRIM(AX138))),"randomizer","")," ",""),"'","")," ",""),"-","")</f>
        <v/>
      </c>
      <c r="AY139" t="str">
        <f t="shared" ref="AY139" ca="1" si="5009">SUBSTITUTE(SUBSTITUTE(SUBSTITUTE(SUBSTITUTE(SUBSTITUTE(LOWER(IF(LEFT(AY138,3)="Box","",TRIM(AY138))),"randomizer","")," ",""),"'","")," ",""),"-","")</f>
        <v/>
      </c>
      <c r="AZ139" t="str">
        <f t="shared" ref="AZ139" ca="1" si="5010">SUBSTITUTE(SUBSTITUTE(SUBSTITUTE(SUBSTITUTE(SUBSTITUTE(LOWER(IF(LEFT(AZ138,3)="Box","",TRIM(AZ138))),"randomizer","")," ",""),"'","")," ",""),"-","")</f>
        <v/>
      </c>
      <c r="BA139" t="str">
        <f t="shared" ref="BA139" ca="1" si="5011">SUBSTITUTE(SUBSTITUTE(SUBSTITUTE(SUBSTITUTE(SUBSTITUTE(LOWER(IF(LEFT(BA138,3)="Box","",TRIM(BA138))),"randomizer","")," ",""),"'","")," ",""),"-","")</f>
        <v/>
      </c>
      <c r="BB139" t="str">
        <f t="shared" ref="BB139" ca="1" si="5012">SUBSTITUTE(SUBSTITUTE(SUBSTITUTE(SUBSTITUTE(SUBSTITUTE(LOWER(IF(LEFT(BB138,3)="Box","",TRIM(BB138))),"randomizer","")," ",""),"'","")," ",""),"-","")</f>
        <v/>
      </c>
      <c r="BC139" t="str">
        <f t="shared" ref="BC139" ca="1" si="5013">SUBSTITUTE(SUBSTITUTE(SUBSTITUTE(SUBSTITUTE(SUBSTITUTE(LOWER(IF(LEFT(BC138,3)="Box","",TRIM(BC138))),"randomizer","")," ",""),"'","")," ",""),"-","")</f>
        <v/>
      </c>
      <c r="BD139" t="str">
        <f t="shared" ref="BD139" ca="1" si="5014">SUBSTITUTE(SUBSTITUTE(SUBSTITUTE(SUBSTITUTE(SUBSTITUTE(LOWER(IF(LEFT(BD138,3)="Box","",TRIM(BD138))),"randomizer","")," ",""),"'","")," ",""),"-","")</f>
        <v/>
      </c>
      <c r="BE139" t="str">
        <f t="shared" ref="BE139" ca="1" si="5015">SUBSTITUTE(SUBSTITUTE(SUBSTITUTE(SUBSTITUTE(SUBSTITUTE(LOWER(IF(LEFT(BE138,3)="Box","",TRIM(BE138))),"randomizer","")," ",""),"'","")," ",""),"-","")</f>
        <v/>
      </c>
      <c r="BF139" t="str">
        <f t="shared" ref="BF139" ca="1" si="5016">SUBSTITUTE(SUBSTITUTE(SUBSTITUTE(SUBSTITUTE(SUBSTITUTE(LOWER(IF(LEFT(BF138,3)="Box","",TRIM(BF138))),"randomizer","")," ",""),"'","")," ",""),"-","")</f>
        <v/>
      </c>
      <c r="BG139" t="str">
        <f t="shared" ref="BG139" ca="1" si="5017">SUBSTITUTE(SUBSTITUTE(SUBSTITUTE(SUBSTITUTE(SUBSTITUTE(LOWER(IF(LEFT(BG138,3)="Box","",TRIM(BG138))),"randomizer","")," ",""),"'","")," ",""),"-","")</f>
        <v/>
      </c>
      <c r="BH139" t="str">
        <f t="shared" ref="BH139" ca="1" si="5018">SUBSTITUTE(SUBSTITUTE(SUBSTITUTE(SUBSTITUTE(SUBSTITUTE(LOWER(IF(LEFT(BH138,3)="Box","",TRIM(BH138))),"randomizer","")," ",""),"'","")," ",""),"-","")</f>
        <v/>
      </c>
      <c r="BI139" t="str">
        <f t="shared" ref="BI139" ca="1" si="5019">SUBSTITUTE(SUBSTITUTE(SUBSTITUTE(SUBSTITUTE(SUBSTITUTE(LOWER(IF(LEFT(BI138,3)="Box","",TRIM(BI138))),"randomizer","")," ",""),"'","")," ",""),"-","")</f>
        <v/>
      </c>
      <c r="BJ139" t="str">
        <f t="shared" ref="BJ139" ca="1" si="5020">SUBSTITUTE(SUBSTITUTE(SUBSTITUTE(SUBSTITUTE(SUBSTITUTE(LOWER(IF(LEFT(BJ138,3)="Box","",TRIM(BJ138))),"randomizer","")," ",""),"'","")," ",""),"-","")</f>
        <v/>
      </c>
      <c r="BK139" t="str">
        <f t="shared" ref="BK139" ca="1" si="5021">SUBSTITUTE(SUBSTITUTE(SUBSTITUTE(SUBSTITUTE(SUBSTITUTE(LOWER(IF(LEFT(BK138,3)="Box","",TRIM(BK138))),"randomizer","")," ",""),"'","")," ",""),"-","")</f>
        <v/>
      </c>
      <c r="BL139" t="str">
        <f t="shared" ref="BL139" ca="1" si="5022">SUBSTITUTE(SUBSTITUTE(SUBSTITUTE(SUBSTITUTE(SUBSTITUTE(LOWER(IF(LEFT(BL138,3)="Box","",TRIM(BL138))),"randomizer","")," ",""),"'","")," ",""),"-","")</f>
        <v/>
      </c>
      <c r="BM139" t="str">
        <f t="shared" ref="BM139" ca="1" si="5023">SUBSTITUTE(SUBSTITUTE(SUBSTITUTE(SUBSTITUTE(SUBSTITUTE(LOWER(IF(LEFT(BM138,3)="Box","",TRIM(BM138))),"randomizer","")," ",""),"'","")," ",""),"-","")</f>
        <v/>
      </c>
      <c r="BN139" t="str">
        <f t="shared" ref="BN139" ca="1" si="5024">SUBSTITUTE(SUBSTITUTE(SUBSTITUTE(SUBSTITUTE(SUBSTITUTE(LOWER(IF(LEFT(BN138,3)="Box","",TRIM(BN138))),"randomizer","")," ",""),"'","")," ",""),"-","")</f>
        <v/>
      </c>
      <c r="BO139" t="str">
        <f t="shared" ref="BO139" ca="1" si="5025">SUBSTITUTE(SUBSTITUTE(SUBSTITUTE(SUBSTITUTE(SUBSTITUTE(LOWER(IF(LEFT(BO138,3)="Box","",TRIM(BO138))),"randomizer","")," ",""),"'","")," ",""),"-","")</f>
        <v/>
      </c>
      <c r="BP139" t="str">
        <f t="shared" ref="BP139" ca="1" si="5026">SUBSTITUTE(SUBSTITUTE(SUBSTITUTE(SUBSTITUTE(SUBSTITUTE(LOWER(IF(LEFT(BP138,3)="Box","",TRIM(BP138))),"randomizer","")," ",""),"'","")," ",""),"-","")</f>
        <v/>
      </c>
      <c r="BQ139" t="str">
        <f t="shared" ref="BQ139" ca="1" si="5027">SUBSTITUTE(SUBSTITUTE(SUBSTITUTE(SUBSTITUTE(SUBSTITUTE(LOWER(IF(LEFT(BQ138,3)="Box","",TRIM(BQ138))),"randomizer","")," ",""),"'","")," ",""),"-","")</f>
        <v/>
      </c>
      <c r="BR139" t="str">
        <f t="shared" ref="BR139" ca="1" si="5028">SUBSTITUTE(SUBSTITUTE(SUBSTITUTE(SUBSTITUTE(SUBSTITUTE(LOWER(IF(LEFT(BR138,3)="Box","",TRIM(BR138))),"randomizer","")," ",""),"'","")," ",""),"-","")</f>
        <v/>
      </c>
      <c r="BS139" t="str">
        <f t="shared" ref="BS139" ca="1" si="5029">SUBSTITUTE(SUBSTITUTE(SUBSTITUTE(SUBSTITUTE(SUBSTITUTE(LOWER(IF(LEFT(BS138,3)="Box","",TRIM(BS138))),"randomizer","")," ",""),"'","")," ",""),"-","")</f>
        <v/>
      </c>
      <c r="BT139" t="str">
        <f t="shared" ref="BT139" ca="1" si="5030">SUBSTITUTE(SUBSTITUTE(SUBSTITUTE(SUBSTITUTE(SUBSTITUTE(LOWER(IF(LEFT(BT138,3)="Box","",TRIM(BT138))),"randomizer","")," ",""),"'","")," ",""),"-","")</f>
        <v/>
      </c>
      <c r="BU139" t="str">
        <f t="shared" ref="BU139" ca="1" si="5031">SUBSTITUTE(SUBSTITUTE(SUBSTITUTE(SUBSTITUTE(SUBSTITUTE(LOWER(IF(LEFT(BU138,3)="Box","",TRIM(BU138))),"randomizer","")," ",""),"'","")," ",""),"-","")</f>
        <v/>
      </c>
      <c r="BV139" t="str">
        <f t="shared" ref="BV139" ca="1" si="5032">SUBSTITUTE(SUBSTITUTE(SUBSTITUTE(SUBSTITUTE(SUBSTITUTE(LOWER(IF(LEFT(BV138,3)="Box","",TRIM(BV138))),"randomizer","")," ",""),"'","")," ",""),"-","")</f>
        <v/>
      </c>
      <c r="BW139" t="str">
        <f t="shared" ref="BW139" ca="1" si="5033">SUBSTITUTE(SUBSTITUTE(SUBSTITUTE(SUBSTITUTE(SUBSTITUTE(LOWER(IF(LEFT(BW138,3)="Box","",TRIM(BW138))),"randomizer","")," ",""),"'","")," ",""),"-","")</f>
        <v/>
      </c>
      <c r="BX139" t="str">
        <f t="shared" ref="BX139" ca="1" si="5034">SUBSTITUTE(SUBSTITUTE(SUBSTITUTE(SUBSTITUTE(SUBSTITUTE(LOWER(IF(LEFT(BX138,3)="Box","",TRIM(BX138))),"randomizer","")," ",""),"'","")," ",""),"-","")</f>
        <v/>
      </c>
      <c r="BY139" t="str">
        <f t="shared" ref="BY139" ca="1" si="5035">SUBSTITUTE(SUBSTITUTE(SUBSTITUTE(SUBSTITUTE(SUBSTITUTE(LOWER(IF(LEFT(BY138,3)="Box","",TRIM(BY138))),"randomizer","")," ",""),"'","")," ",""),"-","")</f>
        <v/>
      </c>
      <c r="BZ139" t="str">
        <f t="shared" ref="BZ139" ca="1" si="5036">SUBSTITUTE(SUBSTITUTE(SUBSTITUTE(SUBSTITUTE(SUBSTITUTE(LOWER(IF(LEFT(BZ138,3)="Box","",TRIM(BZ138))),"randomizer","")," ",""),"'","")," ",""),"-","")</f>
        <v/>
      </c>
    </row>
    <row r="140" spans="3:78" x14ac:dyDescent="0.25">
      <c r="C140">
        <f t="shared" si="4666"/>
        <v>1</v>
      </c>
      <c r="E140">
        <f ca="1">OFFSET($G$179,SUM(C$2:C140)-1,0)</f>
        <v>0</v>
      </c>
      <c r="F140" t="str">
        <f ca="1">IF(OFFSET($G$179,SUM($C$2:$C140)-1,COLUMNS($E140:F140)+1)=0,"",OFFSET($G$179,SUM($C$2:$C140)-1,COLUMNS($E140:F140)+1))</f>
        <v/>
      </c>
      <c r="G140" t="str">
        <f ca="1">IF(OFFSET($G$179,SUM($C$2:$C140)-1,COLUMNS($E140:G140)+1)=0,"",OFFSET($G$179,SUM($C$2:$C140)-1,COLUMNS($E140:G140)+1))</f>
        <v/>
      </c>
      <c r="H140" t="str">
        <f ca="1">IF(OFFSET($G$179,SUM($C$2:$C140)-1,COLUMNS($E140:H140)+1)=0,"",OFFSET($G$179,SUM($C$2:$C140)-1,COLUMNS($E140:H140)+1))</f>
        <v/>
      </c>
      <c r="I140" t="str">
        <f ca="1">IF(OFFSET($G$179,SUM($C$2:$C140)-1,COLUMNS($E140:I140)+1)=0,"",OFFSET($G$179,SUM($C$2:$C140)-1,COLUMNS($E140:I140)+1))</f>
        <v/>
      </c>
      <c r="J140" t="str">
        <f ca="1">IF(OFFSET($G$179,SUM($C$2:$C140)-1,COLUMNS($E140:J140)+1)=0,"",OFFSET($G$179,SUM($C$2:$C140)-1,COLUMNS($E140:J140)+1))</f>
        <v/>
      </c>
      <c r="K140" t="str">
        <f ca="1">IF(OFFSET($G$179,SUM($C$2:$C140)-1,COLUMNS($E140:K140)+1)=0,"",OFFSET($G$179,SUM($C$2:$C140)-1,COLUMNS($E140:K140)+1))</f>
        <v/>
      </c>
      <c r="L140" t="str">
        <f ca="1">IF(OFFSET($G$179,SUM($C$2:$C140)-1,COLUMNS($E140:L140)+1)=0,"",OFFSET($G$179,SUM($C$2:$C140)-1,COLUMNS($E140:L140)+1))</f>
        <v/>
      </c>
      <c r="M140" t="str">
        <f ca="1">IF(OFFSET($G$179,SUM($C$2:$C140)-1,COLUMNS($E140:M140)+1)=0,"",OFFSET($G$179,SUM($C$2:$C140)-1,COLUMNS($E140:M140)+1))</f>
        <v/>
      </c>
      <c r="N140" t="str">
        <f ca="1">IF(OFFSET($G$179,SUM($C$2:$C140)-1,COLUMNS($E140:N140)+1)=0,"",OFFSET($G$179,SUM($C$2:$C140)-1,COLUMNS($E140:N140)+1))</f>
        <v/>
      </c>
      <c r="O140" t="str">
        <f ca="1">IF(OFFSET($G$179,SUM($C$2:$C140)-1,COLUMNS($E140:O140)+1)=0,"",OFFSET($G$179,SUM($C$2:$C140)-1,COLUMNS($E140:O140)+1))</f>
        <v/>
      </c>
      <c r="P140" t="str">
        <f ca="1">IF(OFFSET($G$179,SUM($C$2:$C140)-1,COLUMNS($E140:P140)+1)=0,"",OFFSET($G$179,SUM($C$2:$C140)-1,COLUMNS($E140:P140)+1))</f>
        <v/>
      </c>
      <c r="Q140" t="str">
        <f ca="1">IF(OFFSET($G$179,SUM($C$2:$C140)-1,COLUMNS($E140:Q140)+1)=0,"",OFFSET($G$179,SUM($C$2:$C140)-1,COLUMNS($E140:Q140)+1))</f>
        <v/>
      </c>
      <c r="R140" t="str">
        <f ca="1">IF(OFFSET($G$179,SUM($C$2:$C140)-1,COLUMNS($E140:R140)+1)=0,"",OFFSET($G$179,SUM($C$2:$C140)-1,COLUMNS($E140:R140)+1))</f>
        <v/>
      </c>
      <c r="S140" t="str">
        <f ca="1">IF(OFFSET($G$179,SUM($C$2:$C140)-1,COLUMNS($E140:S140)+1)=0,"",OFFSET($G$179,SUM($C$2:$C140)-1,COLUMNS($E140:S140)+1))</f>
        <v/>
      </c>
      <c r="T140" t="str">
        <f ca="1">IF(OFFSET($G$179,SUM($C$2:$C140)-1,COLUMNS($E140:T140)+1)=0,"",OFFSET($G$179,SUM($C$2:$C140)-1,COLUMNS($E140:T140)+1))</f>
        <v/>
      </c>
      <c r="U140" t="str">
        <f ca="1">IF(OFFSET($G$179,SUM($C$2:$C140)-1,COLUMNS($E140:U140)+1)=0,"",OFFSET($G$179,SUM($C$2:$C140)-1,COLUMNS($E140:U140)+1))</f>
        <v/>
      </c>
      <c r="V140" t="str">
        <f ca="1">IF(OFFSET($G$179,SUM($C$2:$C140)-1,COLUMNS($E140:V140)+1)=0,"",OFFSET($G$179,SUM($C$2:$C140)-1,COLUMNS($E140:V140)+1))</f>
        <v/>
      </c>
      <c r="W140" t="str">
        <f ca="1">IF(OFFSET($G$179,SUM($C$2:$C140)-1,COLUMNS($E140:W140)+1)=0,"",OFFSET($G$179,SUM($C$2:$C140)-1,COLUMNS($E140:W140)+1))</f>
        <v/>
      </c>
      <c r="X140" t="str">
        <f ca="1">IF(OFFSET($G$179,SUM($C$2:$C140)-1,COLUMNS($E140:X140)+1)=0,"",OFFSET($G$179,SUM($C$2:$C140)-1,COLUMNS($E140:X140)+1))</f>
        <v/>
      </c>
      <c r="Y140" t="str">
        <f ca="1">IF(OFFSET($G$179,SUM($C$2:$C140)-1,COLUMNS($E140:Y140)+1)=0,"",OFFSET($G$179,SUM($C$2:$C140)-1,COLUMNS($E140:Y140)+1))</f>
        <v/>
      </c>
      <c r="Z140" t="str">
        <f ca="1">IF(OFFSET($G$179,SUM($C$2:$C140)-1,COLUMNS($E140:Z140)+1)=0,"",OFFSET($G$179,SUM($C$2:$C140)-1,COLUMNS($E140:Z140)+1))</f>
        <v/>
      </c>
      <c r="AA140" t="str">
        <f ca="1">IF(OFFSET($G$179,SUM($C$2:$C140)-1,COLUMNS($E140:AA140)+1)=0,"",OFFSET($G$179,SUM($C$2:$C140)-1,COLUMNS($E140:AA140)+1))</f>
        <v/>
      </c>
      <c r="AB140" t="str">
        <f ca="1">IF(OFFSET($G$179,SUM($C$2:$C140)-1,COLUMNS($E140:AB140)+1)=0,"",OFFSET($G$179,SUM($C$2:$C140)-1,COLUMNS($E140:AB140)+1))</f>
        <v/>
      </c>
      <c r="AC140" t="str">
        <f ca="1">IF(OFFSET($G$179,SUM($C$2:$C140)-1,COLUMNS($E140:AC140)+1)=0,"",OFFSET($G$179,SUM($C$2:$C140)-1,COLUMNS($E140:AC140)+1))</f>
        <v/>
      </c>
      <c r="AD140" t="str">
        <f ca="1">IF(OFFSET($G$179,SUM($C$2:$C140)-1,COLUMNS($E140:AD140)+1)=0,"",OFFSET($G$179,SUM($C$2:$C140)-1,COLUMNS($E140:AD140)+1))</f>
        <v/>
      </c>
      <c r="AE140" t="str">
        <f ca="1">IF(OFFSET($G$179,SUM($C$2:$C140)-1,COLUMNS($E140:AE140)+1)=0,"",OFFSET($G$179,SUM($C$2:$C140)-1,COLUMNS($E140:AE140)+1))</f>
        <v/>
      </c>
      <c r="AF140" t="str">
        <f ca="1">IF(OFFSET($G$179,SUM($C$2:$C140)-1,COLUMNS($E140:AF140)+1)=0,"",OFFSET($G$179,SUM($C$2:$C140)-1,COLUMNS($E140:AF140)+1))</f>
        <v/>
      </c>
      <c r="AG140" t="str">
        <f ca="1">IF(OFFSET($G$179,SUM($C$2:$C140)-1,COLUMNS($E140:AG140)+1)=0,"",OFFSET($G$179,SUM($C$2:$C140)-1,COLUMNS($E140:AG140)+1))</f>
        <v/>
      </c>
      <c r="AH140" t="str">
        <f ca="1">IF(OFFSET($G$179,SUM($C$2:$C140)-1,COLUMNS($E140:AH140)+1)=0,"",OFFSET($G$179,SUM($C$2:$C140)-1,COLUMNS($E140:AH140)+1))</f>
        <v/>
      </c>
      <c r="AI140" t="str">
        <f ca="1">IF(OFFSET($G$179,SUM($C$2:$C140)-1,COLUMNS($E140:AI140)+1)=0,"",OFFSET($G$179,SUM($C$2:$C140)-1,COLUMNS($E140:AI140)+1))</f>
        <v/>
      </c>
      <c r="AJ140" t="str">
        <f ca="1">IF(OFFSET($G$179,SUM($C$2:$C140)-1,COLUMNS($E140:AJ140)+1)=0,"",OFFSET($G$179,SUM($C$2:$C140)-1,COLUMNS($E140:AJ140)+1))</f>
        <v/>
      </c>
      <c r="AK140" t="str">
        <f ca="1">IF(OFFSET($G$179,SUM($C$2:$C140)-1,COLUMNS($E140:AK140)+1)=0,"",OFFSET($G$179,SUM($C$2:$C140)-1,COLUMNS($E140:AK140)+1))</f>
        <v/>
      </c>
      <c r="AL140" t="str">
        <f ca="1">IF(OFFSET($G$179,SUM($C$2:$C140)-1,COLUMNS($E140:AL140)+1)=0,"",OFFSET($G$179,SUM($C$2:$C140)-1,COLUMNS($E140:AL140)+1))</f>
        <v/>
      </c>
      <c r="AM140" t="str">
        <f ca="1">IF(OFFSET($G$179,SUM($C$2:$C140)-1,COLUMNS($E140:AM140)+1)=0,"",OFFSET($G$179,SUM($C$2:$C140)-1,COLUMNS($E140:AM140)+1))</f>
        <v/>
      </c>
      <c r="AN140" t="str">
        <f ca="1">IF(OFFSET($G$179,SUM($C$2:$C140)-1,COLUMNS($E140:AN140)+1)=0,"",OFFSET($G$179,SUM($C$2:$C140)-1,COLUMNS($E140:AN140)+1))</f>
        <v/>
      </c>
      <c r="AO140" t="str">
        <f ca="1">IF(OFFSET($G$179,SUM($C$2:$C140)-1,COLUMNS($E140:AO140)+1)=0,"",OFFSET($G$179,SUM($C$2:$C140)-1,COLUMNS($E140:AO140)+1))</f>
        <v/>
      </c>
      <c r="AP140" t="str">
        <f ca="1">IF(OFFSET($G$179,SUM($C$2:$C140)-1,COLUMNS($E140:AP140)+1)=0,"",OFFSET($G$179,SUM($C$2:$C140)-1,COLUMNS($E140:AP140)+1))</f>
        <v/>
      </c>
      <c r="AQ140" t="str">
        <f ca="1">IF(OFFSET($G$179,SUM($C$2:$C140)-1,COLUMNS($E140:AQ140)+1)=0,"",OFFSET($G$179,SUM($C$2:$C140)-1,COLUMNS($E140:AQ140)+1))</f>
        <v/>
      </c>
      <c r="AR140" t="str">
        <f ca="1">IF(OFFSET($G$179,SUM($C$2:$C140)-1,COLUMNS($E140:AR140)+1)=0,"",OFFSET($G$179,SUM($C$2:$C140)-1,COLUMNS($E140:AR140)+1))</f>
        <v/>
      </c>
      <c r="AS140" t="str">
        <f ca="1">IF(OFFSET($G$179,SUM($C$2:$C140)-1,COLUMNS($E140:AS140)+1)=0,"",OFFSET($G$179,SUM($C$2:$C140)-1,COLUMNS($E140:AS140)+1))</f>
        <v/>
      </c>
      <c r="AT140" t="str">
        <f ca="1">IF(OFFSET($G$179,SUM($C$2:$C140)-1,COLUMNS($E140:AT140)+1)=0,"",OFFSET($G$179,SUM($C$2:$C140)-1,COLUMNS($E140:AT140)+1))</f>
        <v/>
      </c>
      <c r="AU140" t="str">
        <f ca="1">IF(OFFSET($G$179,SUM($C$2:$C140)-1,COLUMNS($E140:AU140)+1)=0,"",OFFSET($G$179,SUM($C$2:$C140)-1,COLUMNS($E140:AU140)+1))</f>
        <v/>
      </c>
      <c r="AV140" t="str">
        <f ca="1">IF(OFFSET($G$179,SUM($C$2:$C140)-1,COLUMNS($E140:AV140)+1)=0,"",OFFSET($G$179,SUM($C$2:$C140)-1,COLUMNS($E140:AV140)+1))</f>
        <v/>
      </c>
      <c r="AW140" t="str">
        <f ca="1">IF(OFFSET($G$179,SUM($C$2:$C140)-1,COLUMNS($E140:AW140)+1)=0,"",OFFSET($G$179,SUM($C$2:$C140)-1,COLUMNS($E140:AW140)+1))</f>
        <v/>
      </c>
      <c r="AX140" t="str">
        <f ca="1">IF(OFFSET($G$179,SUM($C$2:$C140)-1,COLUMNS($E140:AX140)+1)=0,"",OFFSET($G$179,SUM($C$2:$C140)-1,COLUMNS($E140:AX140)+1))</f>
        <v/>
      </c>
      <c r="AY140" t="str">
        <f ca="1">IF(OFFSET($G$179,SUM($C$2:$C140)-1,COLUMNS($E140:AY140)+1)=0,"",OFFSET($G$179,SUM($C$2:$C140)-1,COLUMNS($E140:AY140)+1))</f>
        <v/>
      </c>
      <c r="AZ140" t="str">
        <f ca="1">IF(OFFSET($G$179,SUM($C$2:$C140)-1,COLUMNS($E140:AZ140)+1)=0,"",OFFSET($G$179,SUM($C$2:$C140)-1,COLUMNS($E140:AZ140)+1))</f>
        <v/>
      </c>
      <c r="BA140" t="str">
        <f ca="1">IF(OFFSET($G$179,SUM($C$2:$C140)-1,COLUMNS($E140:BA140)+1)=0,"",OFFSET($G$179,SUM($C$2:$C140)-1,COLUMNS($E140:BA140)+1))</f>
        <v/>
      </c>
      <c r="BB140" t="str">
        <f ca="1">IF(OFFSET($G$179,SUM($C$2:$C140)-1,COLUMNS($E140:BB140)+1)=0,"",OFFSET($G$179,SUM($C$2:$C140)-1,COLUMNS($E140:BB140)+1))</f>
        <v/>
      </c>
      <c r="BC140" t="str">
        <f ca="1">IF(OFFSET($G$179,SUM($C$2:$C140)-1,COLUMNS($E140:BC140)+1)=0,"",OFFSET($G$179,SUM($C$2:$C140)-1,COLUMNS($E140:BC140)+1))</f>
        <v/>
      </c>
      <c r="BD140" t="str">
        <f ca="1">IF(OFFSET($G$179,SUM($C$2:$C140)-1,COLUMNS($E140:BD140)+1)=0,"",OFFSET($G$179,SUM($C$2:$C140)-1,COLUMNS($E140:BD140)+1))</f>
        <v/>
      </c>
      <c r="BE140" t="str">
        <f ca="1">IF(OFFSET($G$179,SUM($C$2:$C140)-1,COLUMNS($E140:BE140)+1)=0,"",OFFSET($G$179,SUM($C$2:$C140)-1,COLUMNS($E140:BE140)+1))</f>
        <v/>
      </c>
      <c r="BF140" t="str">
        <f ca="1">IF(OFFSET($G$179,SUM($C$2:$C140)-1,COLUMNS($E140:BF140)+1)=0,"",OFFSET($G$179,SUM($C$2:$C140)-1,COLUMNS($E140:BF140)+1))</f>
        <v/>
      </c>
      <c r="BG140" t="str">
        <f ca="1">IF(OFFSET($G$179,SUM($C$2:$C140)-1,COLUMNS($E140:BG140)+1)=0,"",OFFSET($G$179,SUM($C$2:$C140)-1,COLUMNS($E140:BG140)+1))</f>
        <v/>
      </c>
      <c r="BH140" t="str">
        <f ca="1">IF(OFFSET($G$179,SUM($C$2:$C140)-1,COLUMNS($E140:BH140)+1)=0,"",OFFSET($G$179,SUM($C$2:$C140)-1,COLUMNS($E140:BH140)+1))</f>
        <v/>
      </c>
      <c r="BI140" t="str">
        <f ca="1">IF(OFFSET($G$179,SUM($C$2:$C140)-1,COLUMNS($E140:BI140)+1)=0,"",OFFSET($G$179,SUM($C$2:$C140)-1,COLUMNS($E140:BI140)+1))</f>
        <v/>
      </c>
      <c r="BJ140" t="str">
        <f ca="1">IF(OFFSET($G$179,SUM($C$2:$C140)-1,COLUMNS($E140:BJ140)+1)=0,"",OFFSET($G$179,SUM($C$2:$C140)-1,COLUMNS($E140:BJ140)+1))</f>
        <v/>
      </c>
      <c r="BK140" t="str">
        <f ca="1">IF(OFFSET($G$179,SUM($C$2:$C140)-1,COLUMNS($E140:BK140)+1)=0,"",OFFSET($G$179,SUM($C$2:$C140)-1,COLUMNS($E140:BK140)+1))</f>
        <v/>
      </c>
      <c r="BL140" t="str">
        <f ca="1">IF(OFFSET($G$179,SUM($C$2:$C140)-1,COLUMNS($E140:BL140)+1)=0,"",OFFSET($G$179,SUM($C$2:$C140)-1,COLUMNS($E140:BL140)+1))</f>
        <v/>
      </c>
      <c r="BM140" t="str">
        <f ca="1">IF(OFFSET($G$179,SUM($C$2:$C140)-1,COLUMNS($E140:BM140)+1)=0,"",OFFSET($G$179,SUM($C$2:$C140)-1,COLUMNS($E140:BM140)+1))</f>
        <v/>
      </c>
      <c r="BN140" t="str">
        <f ca="1">IF(OFFSET($G$179,SUM($C$2:$C140)-1,COLUMNS($E140:BN140)+1)=0,"",OFFSET($G$179,SUM($C$2:$C140)-1,COLUMNS($E140:BN140)+1))</f>
        <v/>
      </c>
      <c r="BO140" t="str">
        <f ca="1">IF(OFFSET($G$179,SUM($C$2:$C140)-1,COLUMNS($E140:BO140)+1)=0,"",OFFSET($G$179,SUM($C$2:$C140)-1,COLUMNS($E140:BO140)+1))</f>
        <v/>
      </c>
      <c r="BP140" t="str">
        <f ca="1">IF(OFFSET($G$179,SUM($C$2:$C140)-1,COLUMNS($E140:BP140)+1)=0,"",OFFSET($G$179,SUM($C$2:$C140)-1,COLUMNS($E140:BP140)+1))</f>
        <v/>
      </c>
      <c r="BQ140" t="str">
        <f ca="1">IF(OFFSET($G$179,SUM($C$2:$C140)-1,COLUMNS($E140:BQ140)+1)=0,"",OFFSET($G$179,SUM($C$2:$C140)-1,COLUMNS($E140:BQ140)+1))</f>
        <v/>
      </c>
      <c r="BR140" t="str">
        <f ca="1">IF(OFFSET($G$179,SUM($C$2:$C140)-1,COLUMNS($E140:BR140)+1)=0,"",OFFSET($G$179,SUM($C$2:$C140)-1,COLUMNS($E140:BR140)+1))</f>
        <v/>
      </c>
      <c r="BS140" t="str">
        <f ca="1">IF(OFFSET($G$179,SUM($C$2:$C140)-1,COLUMNS($E140:BS140)+1)=0,"",OFFSET($G$179,SUM($C$2:$C140)-1,COLUMNS($E140:BS140)+1))</f>
        <v/>
      </c>
      <c r="BT140" t="str">
        <f ca="1">IF(OFFSET($G$179,SUM($C$2:$C140)-1,COLUMNS($E140:BT140)+1)=0,"",OFFSET($G$179,SUM($C$2:$C140)-1,COLUMNS($E140:BT140)+1))</f>
        <v/>
      </c>
      <c r="BU140" t="str">
        <f ca="1">IF(OFFSET($G$179,SUM($C$2:$C140)-1,COLUMNS($E140:BU140)+1)=0,"",OFFSET($G$179,SUM($C$2:$C140)-1,COLUMNS($E140:BU140)+1))</f>
        <v/>
      </c>
      <c r="BV140" t="str">
        <f ca="1">IF(OFFSET($G$179,SUM($C$2:$C140)-1,COLUMNS($E140:BV140)+1)=0,"",OFFSET($G$179,SUM($C$2:$C140)-1,COLUMNS($E140:BV140)+1))</f>
        <v/>
      </c>
      <c r="BW140" t="str">
        <f ca="1">IF(OFFSET($G$179,SUM($C$2:$C140)-1,COLUMNS($E140:BW140)+1)=0,"",OFFSET($G$179,SUM($C$2:$C140)-1,COLUMNS($E140:BW140)+1))</f>
        <v/>
      </c>
      <c r="BX140" t="str">
        <f ca="1">IF(OFFSET($G$179,SUM($C$2:$C140)-1,COLUMNS($E140:BX140)+1)=0,"",OFFSET($G$179,SUM($C$2:$C140)-1,COLUMNS($E140:BX140)+1))</f>
        <v/>
      </c>
      <c r="BY140" t="str">
        <f ca="1">IF(OFFSET($G$179,SUM($C$2:$C140)-1,COLUMNS($E140:BY140)+1)=0,"",OFFSET($G$179,SUM($C$2:$C140)-1,COLUMNS($E140:BY140)+1))</f>
        <v/>
      </c>
      <c r="BZ140" t="str">
        <f ca="1">IF(OFFSET($G$179,SUM($C$2:$C140)-1,COLUMNS($E140:BZ140)+1)=0,"",OFFSET($G$179,SUM($C$2:$C140)-1,COLUMNS($E140:BZ140)+1))</f>
        <v/>
      </c>
    </row>
    <row r="141" spans="3:78" x14ac:dyDescent="0.25">
      <c r="C141">
        <f t="shared" si="4666"/>
        <v>0</v>
      </c>
      <c r="E141">
        <f t="shared" ref="E141" ca="1" si="5037">E140</f>
        <v>0</v>
      </c>
      <c r="F141" t="str">
        <f t="shared" ref="F141" ca="1" si="5038">SUBSTITUTE(SUBSTITUTE(SUBSTITUTE(SUBSTITUTE(SUBSTITUTE(LOWER(IF(LEFT(F140,3)="Box","",TRIM(F140))),"randomizer","")," ",""),"'","")," ",""),"-","")</f>
        <v/>
      </c>
      <c r="G141" t="str">
        <f t="shared" ref="G141" ca="1" si="5039">SUBSTITUTE(SUBSTITUTE(SUBSTITUTE(SUBSTITUTE(SUBSTITUTE(LOWER(IF(LEFT(G140,3)="Box","",TRIM(G140))),"randomizer","")," ",""),"'","")," ",""),"-","")</f>
        <v/>
      </c>
      <c r="H141" t="str">
        <f t="shared" ref="H141" ca="1" si="5040">SUBSTITUTE(SUBSTITUTE(SUBSTITUTE(SUBSTITUTE(SUBSTITUTE(LOWER(IF(LEFT(H140,3)="Box","",TRIM(H140))),"randomizer","")," ",""),"'","")," ",""),"-","")</f>
        <v/>
      </c>
      <c r="I141" t="str">
        <f t="shared" ref="I141" ca="1" si="5041">SUBSTITUTE(SUBSTITUTE(SUBSTITUTE(SUBSTITUTE(SUBSTITUTE(LOWER(IF(LEFT(I140,3)="Box","",TRIM(I140))),"randomizer","")," ",""),"'","")," ",""),"-","")</f>
        <v/>
      </c>
      <c r="J141" t="str">
        <f t="shared" ref="J141" ca="1" si="5042">SUBSTITUTE(SUBSTITUTE(SUBSTITUTE(SUBSTITUTE(SUBSTITUTE(LOWER(IF(LEFT(J140,3)="Box","",TRIM(J140))),"randomizer","")," ",""),"'","")," ",""),"-","")</f>
        <v/>
      </c>
      <c r="K141" t="str">
        <f t="shared" ref="K141" ca="1" si="5043">SUBSTITUTE(SUBSTITUTE(SUBSTITUTE(SUBSTITUTE(SUBSTITUTE(LOWER(IF(LEFT(K140,3)="Box","",TRIM(K140))),"randomizer","")," ",""),"'","")," ",""),"-","")</f>
        <v/>
      </c>
      <c r="L141" t="str">
        <f t="shared" ref="L141" ca="1" si="5044">SUBSTITUTE(SUBSTITUTE(SUBSTITUTE(SUBSTITUTE(SUBSTITUTE(LOWER(IF(LEFT(L140,3)="Box","",TRIM(L140))),"randomizer","")," ",""),"'","")," ",""),"-","")</f>
        <v/>
      </c>
      <c r="M141" t="str">
        <f t="shared" ref="M141" ca="1" si="5045">SUBSTITUTE(SUBSTITUTE(SUBSTITUTE(SUBSTITUTE(SUBSTITUTE(LOWER(IF(LEFT(M140,3)="Box","",TRIM(M140))),"randomizer","")," ",""),"'","")," ",""),"-","")</f>
        <v/>
      </c>
      <c r="N141" t="str">
        <f t="shared" ref="N141" ca="1" si="5046">SUBSTITUTE(SUBSTITUTE(SUBSTITUTE(SUBSTITUTE(SUBSTITUTE(LOWER(IF(LEFT(N140,3)="Box","",TRIM(N140))),"randomizer","")," ",""),"'","")," ",""),"-","")</f>
        <v/>
      </c>
      <c r="O141" t="str">
        <f t="shared" ref="O141" ca="1" si="5047">SUBSTITUTE(SUBSTITUTE(SUBSTITUTE(SUBSTITUTE(SUBSTITUTE(LOWER(IF(LEFT(O140,3)="Box","",TRIM(O140))),"randomizer","")," ",""),"'","")," ",""),"-","")</f>
        <v/>
      </c>
      <c r="P141" t="str">
        <f t="shared" ref="P141" ca="1" si="5048">SUBSTITUTE(SUBSTITUTE(SUBSTITUTE(SUBSTITUTE(SUBSTITUTE(LOWER(IF(LEFT(P140,3)="Box","",TRIM(P140))),"randomizer","")," ",""),"'","")," ",""),"-","")</f>
        <v/>
      </c>
      <c r="Q141" t="str">
        <f t="shared" ref="Q141" ca="1" si="5049">SUBSTITUTE(SUBSTITUTE(SUBSTITUTE(SUBSTITUTE(SUBSTITUTE(LOWER(IF(LEFT(Q140,3)="Box","",TRIM(Q140))),"randomizer","")," ",""),"'","")," ",""),"-","")</f>
        <v/>
      </c>
      <c r="R141" t="str">
        <f t="shared" ref="R141" ca="1" si="5050">SUBSTITUTE(SUBSTITUTE(SUBSTITUTE(SUBSTITUTE(SUBSTITUTE(LOWER(IF(LEFT(R140,3)="Box","",TRIM(R140))),"randomizer","")," ",""),"'","")," ",""),"-","")</f>
        <v/>
      </c>
      <c r="S141" t="str">
        <f t="shared" ref="S141" ca="1" si="5051">SUBSTITUTE(SUBSTITUTE(SUBSTITUTE(SUBSTITUTE(SUBSTITUTE(LOWER(IF(LEFT(S140,3)="Box","",TRIM(S140))),"randomizer","")," ",""),"'","")," ",""),"-","")</f>
        <v/>
      </c>
      <c r="T141" t="str">
        <f t="shared" ref="T141" ca="1" si="5052">SUBSTITUTE(SUBSTITUTE(SUBSTITUTE(SUBSTITUTE(SUBSTITUTE(LOWER(IF(LEFT(T140,3)="Box","",TRIM(T140))),"randomizer","")," ",""),"'","")," ",""),"-","")</f>
        <v/>
      </c>
      <c r="U141" t="str">
        <f t="shared" ref="U141" ca="1" si="5053">SUBSTITUTE(SUBSTITUTE(SUBSTITUTE(SUBSTITUTE(SUBSTITUTE(LOWER(IF(LEFT(U140,3)="Box","",TRIM(U140))),"randomizer","")," ",""),"'","")," ",""),"-","")</f>
        <v/>
      </c>
      <c r="V141" t="str">
        <f t="shared" ref="V141" ca="1" si="5054">SUBSTITUTE(SUBSTITUTE(SUBSTITUTE(SUBSTITUTE(SUBSTITUTE(LOWER(IF(LEFT(V140,3)="Box","",TRIM(V140))),"randomizer","")," ",""),"'","")," ",""),"-","")</f>
        <v/>
      </c>
      <c r="W141" t="str">
        <f t="shared" ref="W141" ca="1" si="5055">SUBSTITUTE(SUBSTITUTE(SUBSTITUTE(SUBSTITUTE(SUBSTITUTE(LOWER(IF(LEFT(W140,3)="Box","",TRIM(W140))),"randomizer","")," ",""),"'","")," ",""),"-","")</f>
        <v/>
      </c>
      <c r="X141" t="str">
        <f t="shared" ref="X141" ca="1" si="5056">SUBSTITUTE(SUBSTITUTE(SUBSTITUTE(SUBSTITUTE(SUBSTITUTE(LOWER(IF(LEFT(X140,3)="Box","",TRIM(X140))),"randomizer","")," ",""),"'","")," ",""),"-","")</f>
        <v/>
      </c>
      <c r="Y141" t="str">
        <f t="shared" ref="Y141" ca="1" si="5057">SUBSTITUTE(SUBSTITUTE(SUBSTITUTE(SUBSTITUTE(SUBSTITUTE(LOWER(IF(LEFT(Y140,3)="Box","",TRIM(Y140))),"randomizer","")," ",""),"'","")," ",""),"-","")</f>
        <v/>
      </c>
      <c r="Z141" t="str">
        <f t="shared" ref="Z141" ca="1" si="5058">SUBSTITUTE(SUBSTITUTE(SUBSTITUTE(SUBSTITUTE(SUBSTITUTE(LOWER(IF(LEFT(Z140,3)="Box","",TRIM(Z140))),"randomizer","")," ",""),"'","")," ",""),"-","")</f>
        <v/>
      </c>
      <c r="AA141" t="str">
        <f t="shared" ref="AA141" ca="1" si="5059">SUBSTITUTE(SUBSTITUTE(SUBSTITUTE(SUBSTITUTE(SUBSTITUTE(LOWER(IF(LEFT(AA140,3)="Box","",TRIM(AA140))),"randomizer","")," ",""),"'","")," ",""),"-","")</f>
        <v/>
      </c>
      <c r="AB141" t="str">
        <f t="shared" ref="AB141" ca="1" si="5060">SUBSTITUTE(SUBSTITUTE(SUBSTITUTE(SUBSTITUTE(SUBSTITUTE(LOWER(IF(LEFT(AB140,3)="Box","",TRIM(AB140))),"randomizer","")," ",""),"'","")," ",""),"-","")</f>
        <v/>
      </c>
      <c r="AC141" t="str">
        <f t="shared" ref="AC141" ca="1" si="5061">SUBSTITUTE(SUBSTITUTE(SUBSTITUTE(SUBSTITUTE(SUBSTITUTE(LOWER(IF(LEFT(AC140,3)="Box","",TRIM(AC140))),"randomizer","")," ",""),"'","")," ",""),"-","")</f>
        <v/>
      </c>
      <c r="AD141" t="str">
        <f t="shared" ref="AD141" ca="1" si="5062">SUBSTITUTE(SUBSTITUTE(SUBSTITUTE(SUBSTITUTE(SUBSTITUTE(LOWER(IF(LEFT(AD140,3)="Box","",TRIM(AD140))),"randomizer","")," ",""),"'","")," ",""),"-","")</f>
        <v/>
      </c>
      <c r="AE141" t="str">
        <f t="shared" ref="AE141" ca="1" si="5063">SUBSTITUTE(SUBSTITUTE(SUBSTITUTE(SUBSTITUTE(SUBSTITUTE(LOWER(IF(LEFT(AE140,3)="Box","",TRIM(AE140))),"randomizer","")," ",""),"'","")," ",""),"-","")</f>
        <v/>
      </c>
      <c r="AF141" t="str">
        <f t="shared" ref="AF141" ca="1" si="5064">SUBSTITUTE(SUBSTITUTE(SUBSTITUTE(SUBSTITUTE(SUBSTITUTE(LOWER(IF(LEFT(AF140,3)="Box","",TRIM(AF140))),"randomizer","")," ",""),"'","")," ",""),"-","")</f>
        <v/>
      </c>
      <c r="AG141" t="str">
        <f t="shared" ref="AG141" ca="1" si="5065">SUBSTITUTE(SUBSTITUTE(SUBSTITUTE(SUBSTITUTE(SUBSTITUTE(LOWER(IF(LEFT(AG140,3)="Box","",TRIM(AG140))),"randomizer","")," ",""),"'","")," ",""),"-","")</f>
        <v/>
      </c>
      <c r="AH141" t="str">
        <f t="shared" ref="AH141" ca="1" si="5066">SUBSTITUTE(SUBSTITUTE(SUBSTITUTE(SUBSTITUTE(SUBSTITUTE(LOWER(IF(LEFT(AH140,3)="Box","",TRIM(AH140))),"randomizer","")," ",""),"'","")," ",""),"-","")</f>
        <v/>
      </c>
      <c r="AI141" t="str">
        <f t="shared" ref="AI141" ca="1" si="5067">SUBSTITUTE(SUBSTITUTE(SUBSTITUTE(SUBSTITUTE(SUBSTITUTE(LOWER(IF(LEFT(AI140,3)="Box","",TRIM(AI140))),"randomizer","")," ",""),"'","")," ",""),"-","")</f>
        <v/>
      </c>
      <c r="AJ141" t="str">
        <f t="shared" ref="AJ141" ca="1" si="5068">SUBSTITUTE(SUBSTITUTE(SUBSTITUTE(SUBSTITUTE(SUBSTITUTE(LOWER(IF(LEFT(AJ140,3)="Box","",TRIM(AJ140))),"randomizer","")," ",""),"'","")," ",""),"-","")</f>
        <v/>
      </c>
      <c r="AK141" t="str">
        <f t="shared" ref="AK141" ca="1" si="5069">SUBSTITUTE(SUBSTITUTE(SUBSTITUTE(SUBSTITUTE(SUBSTITUTE(LOWER(IF(LEFT(AK140,3)="Box","",TRIM(AK140))),"randomizer","")," ",""),"'","")," ",""),"-","")</f>
        <v/>
      </c>
      <c r="AL141" t="str">
        <f t="shared" ref="AL141" ca="1" si="5070">SUBSTITUTE(SUBSTITUTE(SUBSTITUTE(SUBSTITUTE(SUBSTITUTE(LOWER(IF(LEFT(AL140,3)="Box","",TRIM(AL140))),"randomizer","")," ",""),"'","")," ",""),"-","")</f>
        <v/>
      </c>
      <c r="AM141" t="str">
        <f t="shared" ref="AM141" ca="1" si="5071">SUBSTITUTE(SUBSTITUTE(SUBSTITUTE(SUBSTITUTE(SUBSTITUTE(LOWER(IF(LEFT(AM140,3)="Box","",TRIM(AM140))),"randomizer","")," ",""),"'","")," ",""),"-","")</f>
        <v/>
      </c>
      <c r="AN141" t="str">
        <f t="shared" ref="AN141" ca="1" si="5072">SUBSTITUTE(SUBSTITUTE(SUBSTITUTE(SUBSTITUTE(SUBSTITUTE(LOWER(IF(LEFT(AN140,3)="Box","",TRIM(AN140))),"randomizer","")," ",""),"'","")," ",""),"-","")</f>
        <v/>
      </c>
      <c r="AO141" t="str">
        <f t="shared" ref="AO141" ca="1" si="5073">SUBSTITUTE(SUBSTITUTE(SUBSTITUTE(SUBSTITUTE(SUBSTITUTE(LOWER(IF(LEFT(AO140,3)="Box","",TRIM(AO140))),"randomizer","")," ",""),"'","")," ",""),"-","")</f>
        <v/>
      </c>
      <c r="AP141" t="str">
        <f t="shared" ref="AP141" ca="1" si="5074">SUBSTITUTE(SUBSTITUTE(SUBSTITUTE(SUBSTITUTE(SUBSTITUTE(LOWER(IF(LEFT(AP140,3)="Box","",TRIM(AP140))),"randomizer","")," ",""),"'","")," ",""),"-","")</f>
        <v/>
      </c>
      <c r="AQ141" t="str">
        <f t="shared" ref="AQ141" ca="1" si="5075">SUBSTITUTE(SUBSTITUTE(SUBSTITUTE(SUBSTITUTE(SUBSTITUTE(LOWER(IF(LEFT(AQ140,3)="Box","",TRIM(AQ140))),"randomizer","")," ",""),"'","")," ",""),"-","")</f>
        <v/>
      </c>
      <c r="AR141" t="str">
        <f t="shared" ref="AR141" ca="1" si="5076">SUBSTITUTE(SUBSTITUTE(SUBSTITUTE(SUBSTITUTE(SUBSTITUTE(LOWER(IF(LEFT(AR140,3)="Box","",TRIM(AR140))),"randomizer","")," ",""),"'","")," ",""),"-","")</f>
        <v/>
      </c>
      <c r="AS141" t="str">
        <f t="shared" ref="AS141" ca="1" si="5077">SUBSTITUTE(SUBSTITUTE(SUBSTITUTE(SUBSTITUTE(SUBSTITUTE(LOWER(IF(LEFT(AS140,3)="Box","",TRIM(AS140))),"randomizer","")," ",""),"'","")," ",""),"-","")</f>
        <v/>
      </c>
      <c r="AT141" t="str">
        <f t="shared" ref="AT141" ca="1" si="5078">SUBSTITUTE(SUBSTITUTE(SUBSTITUTE(SUBSTITUTE(SUBSTITUTE(LOWER(IF(LEFT(AT140,3)="Box","",TRIM(AT140))),"randomizer","")," ",""),"'","")," ",""),"-","")</f>
        <v/>
      </c>
      <c r="AU141" t="str">
        <f t="shared" ref="AU141" ca="1" si="5079">SUBSTITUTE(SUBSTITUTE(SUBSTITUTE(SUBSTITUTE(SUBSTITUTE(LOWER(IF(LEFT(AU140,3)="Box","",TRIM(AU140))),"randomizer","")," ",""),"'","")," ",""),"-","")</f>
        <v/>
      </c>
      <c r="AV141" t="str">
        <f t="shared" ref="AV141" ca="1" si="5080">SUBSTITUTE(SUBSTITUTE(SUBSTITUTE(SUBSTITUTE(SUBSTITUTE(LOWER(IF(LEFT(AV140,3)="Box","",TRIM(AV140))),"randomizer","")," ",""),"'","")," ",""),"-","")</f>
        <v/>
      </c>
      <c r="AW141" t="str">
        <f t="shared" ref="AW141" ca="1" si="5081">SUBSTITUTE(SUBSTITUTE(SUBSTITUTE(SUBSTITUTE(SUBSTITUTE(LOWER(IF(LEFT(AW140,3)="Box","",TRIM(AW140))),"randomizer","")," ",""),"'","")," ",""),"-","")</f>
        <v/>
      </c>
      <c r="AX141" t="str">
        <f t="shared" ref="AX141" ca="1" si="5082">SUBSTITUTE(SUBSTITUTE(SUBSTITUTE(SUBSTITUTE(SUBSTITUTE(LOWER(IF(LEFT(AX140,3)="Box","",TRIM(AX140))),"randomizer","")," ",""),"'","")," ",""),"-","")</f>
        <v/>
      </c>
      <c r="AY141" t="str">
        <f t="shared" ref="AY141" ca="1" si="5083">SUBSTITUTE(SUBSTITUTE(SUBSTITUTE(SUBSTITUTE(SUBSTITUTE(LOWER(IF(LEFT(AY140,3)="Box","",TRIM(AY140))),"randomizer","")," ",""),"'","")," ",""),"-","")</f>
        <v/>
      </c>
      <c r="AZ141" t="str">
        <f t="shared" ref="AZ141" ca="1" si="5084">SUBSTITUTE(SUBSTITUTE(SUBSTITUTE(SUBSTITUTE(SUBSTITUTE(LOWER(IF(LEFT(AZ140,3)="Box","",TRIM(AZ140))),"randomizer","")," ",""),"'","")," ",""),"-","")</f>
        <v/>
      </c>
      <c r="BA141" t="str">
        <f t="shared" ref="BA141" ca="1" si="5085">SUBSTITUTE(SUBSTITUTE(SUBSTITUTE(SUBSTITUTE(SUBSTITUTE(LOWER(IF(LEFT(BA140,3)="Box","",TRIM(BA140))),"randomizer","")," ",""),"'","")," ",""),"-","")</f>
        <v/>
      </c>
      <c r="BB141" t="str">
        <f t="shared" ref="BB141" ca="1" si="5086">SUBSTITUTE(SUBSTITUTE(SUBSTITUTE(SUBSTITUTE(SUBSTITUTE(LOWER(IF(LEFT(BB140,3)="Box","",TRIM(BB140))),"randomizer","")," ",""),"'","")," ",""),"-","")</f>
        <v/>
      </c>
      <c r="BC141" t="str">
        <f t="shared" ref="BC141" ca="1" si="5087">SUBSTITUTE(SUBSTITUTE(SUBSTITUTE(SUBSTITUTE(SUBSTITUTE(LOWER(IF(LEFT(BC140,3)="Box","",TRIM(BC140))),"randomizer","")," ",""),"'","")," ",""),"-","")</f>
        <v/>
      </c>
      <c r="BD141" t="str">
        <f t="shared" ref="BD141" ca="1" si="5088">SUBSTITUTE(SUBSTITUTE(SUBSTITUTE(SUBSTITUTE(SUBSTITUTE(LOWER(IF(LEFT(BD140,3)="Box","",TRIM(BD140))),"randomizer","")," ",""),"'","")," ",""),"-","")</f>
        <v/>
      </c>
      <c r="BE141" t="str">
        <f t="shared" ref="BE141" ca="1" si="5089">SUBSTITUTE(SUBSTITUTE(SUBSTITUTE(SUBSTITUTE(SUBSTITUTE(LOWER(IF(LEFT(BE140,3)="Box","",TRIM(BE140))),"randomizer","")," ",""),"'","")," ",""),"-","")</f>
        <v/>
      </c>
      <c r="BF141" t="str">
        <f t="shared" ref="BF141" ca="1" si="5090">SUBSTITUTE(SUBSTITUTE(SUBSTITUTE(SUBSTITUTE(SUBSTITUTE(LOWER(IF(LEFT(BF140,3)="Box","",TRIM(BF140))),"randomizer","")," ",""),"'","")," ",""),"-","")</f>
        <v/>
      </c>
      <c r="BG141" t="str">
        <f t="shared" ref="BG141" ca="1" si="5091">SUBSTITUTE(SUBSTITUTE(SUBSTITUTE(SUBSTITUTE(SUBSTITUTE(LOWER(IF(LEFT(BG140,3)="Box","",TRIM(BG140))),"randomizer","")," ",""),"'","")," ",""),"-","")</f>
        <v/>
      </c>
      <c r="BH141" t="str">
        <f t="shared" ref="BH141" ca="1" si="5092">SUBSTITUTE(SUBSTITUTE(SUBSTITUTE(SUBSTITUTE(SUBSTITUTE(LOWER(IF(LEFT(BH140,3)="Box","",TRIM(BH140))),"randomizer","")," ",""),"'","")," ",""),"-","")</f>
        <v/>
      </c>
      <c r="BI141" t="str">
        <f t="shared" ref="BI141" ca="1" si="5093">SUBSTITUTE(SUBSTITUTE(SUBSTITUTE(SUBSTITUTE(SUBSTITUTE(LOWER(IF(LEFT(BI140,3)="Box","",TRIM(BI140))),"randomizer","")," ",""),"'","")," ",""),"-","")</f>
        <v/>
      </c>
      <c r="BJ141" t="str">
        <f t="shared" ref="BJ141" ca="1" si="5094">SUBSTITUTE(SUBSTITUTE(SUBSTITUTE(SUBSTITUTE(SUBSTITUTE(LOWER(IF(LEFT(BJ140,3)="Box","",TRIM(BJ140))),"randomizer","")," ",""),"'","")," ",""),"-","")</f>
        <v/>
      </c>
      <c r="BK141" t="str">
        <f t="shared" ref="BK141" ca="1" si="5095">SUBSTITUTE(SUBSTITUTE(SUBSTITUTE(SUBSTITUTE(SUBSTITUTE(LOWER(IF(LEFT(BK140,3)="Box","",TRIM(BK140))),"randomizer","")," ",""),"'","")," ",""),"-","")</f>
        <v/>
      </c>
      <c r="BL141" t="str">
        <f t="shared" ref="BL141" ca="1" si="5096">SUBSTITUTE(SUBSTITUTE(SUBSTITUTE(SUBSTITUTE(SUBSTITUTE(LOWER(IF(LEFT(BL140,3)="Box","",TRIM(BL140))),"randomizer","")," ",""),"'","")," ",""),"-","")</f>
        <v/>
      </c>
      <c r="BM141" t="str">
        <f t="shared" ref="BM141" ca="1" si="5097">SUBSTITUTE(SUBSTITUTE(SUBSTITUTE(SUBSTITUTE(SUBSTITUTE(LOWER(IF(LEFT(BM140,3)="Box","",TRIM(BM140))),"randomizer","")," ",""),"'","")," ",""),"-","")</f>
        <v/>
      </c>
      <c r="BN141" t="str">
        <f t="shared" ref="BN141" ca="1" si="5098">SUBSTITUTE(SUBSTITUTE(SUBSTITUTE(SUBSTITUTE(SUBSTITUTE(LOWER(IF(LEFT(BN140,3)="Box","",TRIM(BN140))),"randomizer","")," ",""),"'","")," ",""),"-","")</f>
        <v/>
      </c>
      <c r="BO141" t="str">
        <f t="shared" ref="BO141" ca="1" si="5099">SUBSTITUTE(SUBSTITUTE(SUBSTITUTE(SUBSTITUTE(SUBSTITUTE(LOWER(IF(LEFT(BO140,3)="Box","",TRIM(BO140))),"randomizer","")," ",""),"'","")," ",""),"-","")</f>
        <v/>
      </c>
      <c r="BP141" t="str">
        <f t="shared" ref="BP141" ca="1" si="5100">SUBSTITUTE(SUBSTITUTE(SUBSTITUTE(SUBSTITUTE(SUBSTITUTE(LOWER(IF(LEFT(BP140,3)="Box","",TRIM(BP140))),"randomizer","")," ",""),"'","")," ",""),"-","")</f>
        <v/>
      </c>
      <c r="BQ141" t="str">
        <f t="shared" ref="BQ141" ca="1" si="5101">SUBSTITUTE(SUBSTITUTE(SUBSTITUTE(SUBSTITUTE(SUBSTITUTE(LOWER(IF(LEFT(BQ140,3)="Box","",TRIM(BQ140))),"randomizer","")," ",""),"'","")," ",""),"-","")</f>
        <v/>
      </c>
      <c r="BR141" t="str">
        <f t="shared" ref="BR141" ca="1" si="5102">SUBSTITUTE(SUBSTITUTE(SUBSTITUTE(SUBSTITUTE(SUBSTITUTE(LOWER(IF(LEFT(BR140,3)="Box","",TRIM(BR140))),"randomizer","")," ",""),"'","")," ",""),"-","")</f>
        <v/>
      </c>
      <c r="BS141" t="str">
        <f t="shared" ref="BS141" ca="1" si="5103">SUBSTITUTE(SUBSTITUTE(SUBSTITUTE(SUBSTITUTE(SUBSTITUTE(LOWER(IF(LEFT(BS140,3)="Box","",TRIM(BS140))),"randomizer","")," ",""),"'","")," ",""),"-","")</f>
        <v/>
      </c>
      <c r="BT141" t="str">
        <f t="shared" ref="BT141" ca="1" si="5104">SUBSTITUTE(SUBSTITUTE(SUBSTITUTE(SUBSTITUTE(SUBSTITUTE(LOWER(IF(LEFT(BT140,3)="Box","",TRIM(BT140))),"randomizer","")," ",""),"'","")," ",""),"-","")</f>
        <v/>
      </c>
      <c r="BU141" t="str">
        <f t="shared" ref="BU141" ca="1" si="5105">SUBSTITUTE(SUBSTITUTE(SUBSTITUTE(SUBSTITUTE(SUBSTITUTE(LOWER(IF(LEFT(BU140,3)="Box","",TRIM(BU140))),"randomizer","")," ",""),"'","")," ",""),"-","")</f>
        <v/>
      </c>
      <c r="BV141" t="str">
        <f t="shared" ref="BV141" ca="1" si="5106">SUBSTITUTE(SUBSTITUTE(SUBSTITUTE(SUBSTITUTE(SUBSTITUTE(LOWER(IF(LEFT(BV140,3)="Box","",TRIM(BV140))),"randomizer","")," ",""),"'","")," ",""),"-","")</f>
        <v/>
      </c>
      <c r="BW141" t="str">
        <f t="shared" ref="BW141" ca="1" si="5107">SUBSTITUTE(SUBSTITUTE(SUBSTITUTE(SUBSTITUTE(SUBSTITUTE(LOWER(IF(LEFT(BW140,3)="Box","",TRIM(BW140))),"randomizer","")," ",""),"'","")," ",""),"-","")</f>
        <v/>
      </c>
      <c r="BX141" t="str">
        <f t="shared" ref="BX141" ca="1" si="5108">SUBSTITUTE(SUBSTITUTE(SUBSTITUTE(SUBSTITUTE(SUBSTITUTE(LOWER(IF(LEFT(BX140,3)="Box","",TRIM(BX140))),"randomizer","")," ",""),"'","")," ",""),"-","")</f>
        <v/>
      </c>
      <c r="BY141" t="str">
        <f t="shared" ref="BY141" ca="1" si="5109">SUBSTITUTE(SUBSTITUTE(SUBSTITUTE(SUBSTITUTE(SUBSTITUTE(LOWER(IF(LEFT(BY140,3)="Box","",TRIM(BY140))),"randomizer","")," ",""),"'","")," ",""),"-","")</f>
        <v/>
      </c>
      <c r="BZ141" t="str">
        <f t="shared" ref="BZ141" ca="1" si="5110">SUBSTITUTE(SUBSTITUTE(SUBSTITUTE(SUBSTITUTE(SUBSTITUTE(LOWER(IF(LEFT(BZ140,3)="Box","",TRIM(BZ140))),"randomizer","")," ",""),"'","")," ",""),"-","")</f>
        <v/>
      </c>
    </row>
    <row r="142" spans="3:78" x14ac:dyDescent="0.25">
      <c r="C142">
        <f t="shared" si="4666"/>
        <v>1</v>
      </c>
      <c r="E142">
        <f ca="1">OFFSET($G$179,SUM(C$2:C142)-1,0)</f>
        <v>0</v>
      </c>
      <c r="F142" t="str">
        <f ca="1">IF(OFFSET($G$179,SUM($C$2:$C142)-1,COLUMNS($E142:F142)+1)=0,"",OFFSET($G$179,SUM($C$2:$C142)-1,COLUMNS($E142:F142)+1))</f>
        <v/>
      </c>
      <c r="G142" t="str">
        <f ca="1">IF(OFFSET($G$179,SUM($C$2:$C142)-1,COLUMNS($E142:G142)+1)=0,"",OFFSET($G$179,SUM($C$2:$C142)-1,COLUMNS($E142:G142)+1))</f>
        <v/>
      </c>
      <c r="H142" t="str">
        <f ca="1">IF(OFFSET($G$179,SUM($C$2:$C142)-1,COLUMNS($E142:H142)+1)=0,"",OFFSET($G$179,SUM($C$2:$C142)-1,COLUMNS($E142:H142)+1))</f>
        <v/>
      </c>
      <c r="I142" t="str">
        <f ca="1">IF(OFFSET($G$179,SUM($C$2:$C142)-1,COLUMNS($E142:I142)+1)=0,"",OFFSET($G$179,SUM($C$2:$C142)-1,COLUMNS($E142:I142)+1))</f>
        <v/>
      </c>
      <c r="J142" t="str">
        <f ca="1">IF(OFFSET($G$179,SUM($C$2:$C142)-1,COLUMNS($E142:J142)+1)=0,"",OFFSET($G$179,SUM($C$2:$C142)-1,COLUMNS($E142:J142)+1))</f>
        <v/>
      </c>
      <c r="K142" t="str">
        <f ca="1">IF(OFFSET($G$179,SUM($C$2:$C142)-1,COLUMNS($E142:K142)+1)=0,"",OFFSET($G$179,SUM($C$2:$C142)-1,COLUMNS($E142:K142)+1))</f>
        <v/>
      </c>
      <c r="L142" t="str">
        <f ca="1">IF(OFFSET($G$179,SUM($C$2:$C142)-1,COLUMNS($E142:L142)+1)=0,"",OFFSET($G$179,SUM($C$2:$C142)-1,COLUMNS($E142:L142)+1))</f>
        <v/>
      </c>
      <c r="M142" t="str">
        <f ca="1">IF(OFFSET($G$179,SUM($C$2:$C142)-1,COLUMNS($E142:M142)+1)=0,"",OFFSET($G$179,SUM($C$2:$C142)-1,COLUMNS($E142:M142)+1))</f>
        <v/>
      </c>
      <c r="N142" t="str">
        <f ca="1">IF(OFFSET($G$179,SUM($C$2:$C142)-1,COLUMNS($E142:N142)+1)=0,"",OFFSET($G$179,SUM($C$2:$C142)-1,COLUMNS($E142:N142)+1))</f>
        <v/>
      </c>
      <c r="O142" t="str">
        <f ca="1">IF(OFFSET($G$179,SUM($C$2:$C142)-1,COLUMNS($E142:O142)+1)=0,"",OFFSET($G$179,SUM($C$2:$C142)-1,COLUMNS($E142:O142)+1))</f>
        <v/>
      </c>
      <c r="P142" t="str">
        <f ca="1">IF(OFFSET($G$179,SUM($C$2:$C142)-1,COLUMNS($E142:P142)+1)=0,"",OFFSET($G$179,SUM($C$2:$C142)-1,COLUMNS($E142:P142)+1))</f>
        <v/>
      </c>
      <c r="Q142" t="str">
        <f ca="1">IF(OFFSET($G$179,SUM($C$2:$C142)-1,COLUMNS($E142:Q142)+1)=0,"",OFFSET($G$179,SUM($C$2:$C142)-1,COLUMNS($E142:Q142)+1))</f>
        <v/>
      </c>
      <c r="R142" t="str">
        <f ca="1">IF(OFFSET($G$179,SUM($C$2:$C142)-1,COLUMNS($E142:R142)+1)=0,"",OFFSET($G$179,SUM($C$2:$C142)-1,COLUMNS($E142:R142)+1))</f>
        <v/>
      </c>
      <c r="S142" t="str">
        <f ca="1">IF(OFFSET($G$179,SUM($C$2:$C142)-1,COLUMNS($E142:S142)+1)=0,"",OFFSET($G$179,SUM($C$2:$C142)-1,COLUMNS($E142:S142)+1))</f>
        <v/>
      </c>
      <c r="T142" t="str">
        <f ca="1">IF(OFFSET($G$179,SUM($C$2:$C142)-1,COLUMNS($E142:T142)+1)=0,"",OFFSET($G$179,SUM($C$2:$C142)-1,COLUMNS($E142:T142)+1))</f>
        <v/>
      </c>
      <c r="U142" t="str">
        <f ca="1">IF(OFFSET($G$179,SUM($C$2:$C142)-1,COLUMNS($E142:U142)+1)=0,"",OFFSET($G$179,SUM($C$2:$C142)-1,COLUMNS($E142:U142)+1))</f>
        <v/>
      </c>
      <c r="V142" t="str">
        <f ca="1">IF(OFFSET($G$179,SUM($C$2:$C142)-1,COLUMNS($E142:V142)+1)=0,"",OFFSET($G$179,SUM($C$2:$C142)-1,COLUMNS($E142:V142)+1))</f>
        <v/>
      </c>
      <c r="W142" t="str">
        <f ca="1">IF(OFFSET($G$179,SUM($C$2:$C142)-1,COLUMNS($E142:W142)+1)=0,"",OFFSET($G$179,SUM($C$2:$C142)-1,COLUMNS($E142:W142)+1))</f>
        <v/>
      </c>
      <c r="X142" t="str">
        <f ca="1">IF(OFFSET($G$179,SUM($C$2:$C142)-1,COLUMNS($E142:X142)+1)=0,"",OFFSET($G$179,SUM($C$2:$C142)-1,COLUMNS($E142:X142)+1))</f>
        <v/>
      </c>
      <c r="Y142" t="str">
        <f ca="1">IF(OFFSET($G$179,SUM($C$2:$C142)-1,COLUMNS($E142:Y142)+1)=0,"",OFFSET($G$179,SUM($C$2:$C142)-1,COLUMNS($E142:Y142)+1))</f>
        <v/>
      </c>
      <c r="Z142" t="str">
        <f ca="1">IF(OFFSET($G$179,SUM($C$2:$C142)-1,COLUMNS($E142:Z142)+1)=0,"",OFFSET($G$179,SUM($C$2:$C142)-1,COLUMNS($E142:Z142)+1))</f>
        <v/>
      </c>
      <c r="AA142" t="str">
        <f ca="1">IF(OFFSET($G$179,SUM($C$2:$C142)-1,COLUMNS($E142:AA142)+1)=0,"",OFFSET($G$179,SUM($C$2:$C142)-1,COLUMNS($E142:AA142)+1))</f>
        <v/>
      </c>
      <c r="AB142" t="str">
        <f ca="1">IF(OFFSET($G$179,SUM($C$2:$C142)-1,COLUMNS($E142:AB142)+1)=0,"",OFFSET($G$179,SUM($C$2:$C142)-1,COLUMNS($E142:AB142)+1))</f>
        <v/>
      </c>
      <c r="AC142" t="str">
        <f ca="1">IF(OFFSET($G$179,SUM($C$2:$C142)-1,COLUMNS($E142:AC142)+1)=0,"",OFFSET($G$179,SUM($C$2:$C142)-1,COLUMNS($E142:AC142)+1))</f>
        <v/>
      </c>
      <c r="AD142" t="str">
        <f ca="1">IF(OFFSET($G$179,SUM($C$2:$C142)-1,COLUMNS($E142:AD142)+1)=0,"",OFFSET($G$179,SUM($C$2:$C142)-1,COLUMNS($E142:AD142)+1))</f>
        <v/>
      </c>
      <c r="AE142" t="str">
        <f ca="1">IF(OFFSET($G$179,SUM($C$2:$C142)-1,COLUMNS($E142:AE142)+1)=0,"",OFFSET($G$179,SUM($C$2:$C142)-1,COLUMNS($E142:AE142)+1))</f>
        <v/>
      </c>
      <c r="AF142" t="str">
        <f ca="1">IF(OFFSET($G$179,SUM($C$2:$C142)-1,COLUMNS($E142:AF142)+1)=0,"",OFFSET($G$179,SUM($C$2:$C142)-1,COLUMNS($E142:AF142)+1))</f>
        <v/>
      </c>
      <c r="AG142" t="str">
        <f ca="1">IF(OFFSET($G$179,SUM($C$2:$C142)-1,COLUMNS($E142:AG142)+1)=0,"",OFFSET($G$179,SUM($C$2:$C142)-1,COLUMNS($E142:AG142)+1))</f>
        <v/>
      </c>
      <c r="AH142" t="str">
        <f ca="1">IF(OFFSET($G$179,SUM($C$2:$C142)-1,COLUMNS($E142:AH142)+1)=0,"",OFFSET($G$179,SUM($C$2:$C142)-1,COLUMNS($E142:AH142)+1))</f>
        <v/>
      </c>
      <c r="AI142" t="str">
        <f ca="1">IF(OFFSET($G$179,SUM($C$2:$C142)-1,COLUMNS($E142:AI142)+1)=0,"",OFFSET($G$179,SUM($C$2:$C142)-1,COLUMNS($E142:AI142)+1))</f>
        <v/>
      </c>
      <c r="AJ142" t="str">
        <f ca="1">IF(OFFSET($G$179,SUM($C$2:$C142)-1,COLUMNS($E142:AJ142)+1)=0,"",OFFSET($G$179,SUM($C$2:$C142)-1,COLUMNS($E142:AJ142)+1))</f>
        <v/>
      </c>
      <c r="AK142" t="str">
        <f ca="1">IF(OFFSET($G$179,SUM($C$2:$C142)-1,COLUMNS($E142:AK142)+1)=0,"",OFFSET($G$179,SUM($C$2:$C142)-1,COLUMNS($E142:AK142)+1))</f>
        <v/>
      </c>
      <c r="AL142" t="str">
        <f ca="1">IF(OFFSET($G$179,SUM($C$2:$C142)-1,COLUMNS($E142:AL142)+1)=0,"",OFFSET($G$179,SUM($C$2:$C142)-1,COLUMNS($E142:AL142)+1))</f>
        <v/>
      </c>
      <c r="AM142" t="str">
        <f ca="1">IF(OFFSET($G$179,SUM($C$2:$C142)-1,COLUMNS($E142:AM142)+1)=0,"",OFFSET($G$179,SUM($C$2:$C142)-1,COLUMNS($E142:AM142)+1))</f>
        <v/>
      </c>
      <c r="AN142" t="str">
        <f ca="1">IF(OFFSET($G$179,SUM($C$2:$C142)-1,COLUMNS($E142:AN142)+1)=0,"",OFFSET($G$179,SUM($C$2:$C142)-1,COLUMNS($E142:AN142)+1))</f>
        <v/>
      </c>
      <c r="AO142" t="str">
        <f ca="1">IF(OFFSET($G$179,SUM($C$2:$C142)-1,COLUMNS($E142:AO142)+1)=0,"",OFFSET($G$179,SUM($C$2:$C142)-1,COLUMNS($E142:AO142)+1))</f>
        <v/>
      </c>
      <c r="AP142" t="str">
        <f ca="1">IF(OFFSET($G$179,SUM($C$2:$C142)-1,COLUMNS($E142:AP142)+1)=0,"",OFFSET($G$179,SUM($C$2:$C142)-1,COLUMNS($E142:AP142)+1))</f>
        <v/>
      </c>
      <c r="AQ142" t="str">
        <f ca="1">IF(OFFSET($G$179,SUM($C$2:$C142)-1,COLUMNS($E142:AQ142)+1)=0,"",OFFSET($G$179,SUM($C$2:$C142)-1,COLUMNS($E142:AQ142)+1))</f>
        <v/>
      </c>
      <c r="AR142" t="str">
        <f ca="1">IF(OFFSET($G$179,SUM($C$2:$C142)-1,COLUMNS($E142:AR142)+1)=0,"",OFFSET($G$179,SUM($C$2:$C142)-1,COLUMNS($E142:AR142)+1))</f>
        <v/>
      </c>
      <c r="AS142" t="str">
        <f ca="1">IF(OFFSET($G$179,SUM($C$2:$C142)-1,COLUMNS($E142:AS142)+1)=0,"",OFFSET($G$179,SUM($C$2:$C142)-1,COLUMNS($E142:AS142)+1))</f>
        <v/>
      </c>
      <c r="AT142" t="str">
        <f ca="1">IF(OFFSET($G$179,SUM($C$2:$C142)-1,COLUMNS($E142:AT142)+1)=0,"",OFFSET($G$179,SUM($C$2:$C142)-1,COLUMNS($E142:AT142)+1))</f>
        <v/>
      </c>
      <c r="AU142" t="str">
        <f ca="1">IF(OFFSET($G$179,SUM($C$2:$C142)-1,COLUMNS($E142:AU142)+1)=0,"",OFFSET($G$179,SUM($C$2:$C142)-1,COLUMNS($E142:AU142)+1))</f>
        <v/>
      </c>
      <c r="AV142" t="str">
        <f ca="1">IF(OFFSET($G$179,SUM($C$2:$C142)-1,COLUMNS($E142:AV142)+1)=0,"",OFFSET($G$179,SUM($C$2:$C142)-1,COLUMNS($E142:AV142)+1))</f>
        <v/>
      </c>
      <c r="AW142" t="str">
        <f ca="1">IF(OFFSET($G$179,SUM($C$2:$C142)-1,COLUMNS($E142:AW142)+1)=0,"",OFFSET($G$179,SUM($C$2:$C142)-1,COLUMNS($E142:AW142)+1))</f>
        <v/>
      </c>
      <c r="AX142" t="str">
        <f ca="1">IF(OFFSET($G$179,SUM($C$2:$C142)-1,COLUMNS($E142:AX142)+1)=0,"",OFFSET($G$179,SUM($C$2:$C142)-1,COLUMNS($E142:AX142)+1))</f>
        <v/>
      </c>
      <c r="AY142" t="str">
        <f ca="1">IF(OFFSET($G$179,SUM($C$2:$C142)-1,COLUMNS($E142:AY142)+1)=0,"",OFFSET($G$179,SUM($C$2:$C142)-1,COLUMNS($E142:AY142)+1))</f>
        <v/>
      </c>
      <c r="AZ142" t="str">
        <f ca="1">IF(OFFSET($G$179,SUM($C$2:$C142)-1,COLUMNS($E142:AZ142)+1)=0,"",OFFSET($G$179,SUM($C$2:$C142)-1,COLUMNS($E142:AZ142)+1))</f>
        <v/>
      </c>
      <c r="BA142" t="str">
        <f ca="1">IF(OFFSET($G$179,SUM($C$2:$C142)-1,COLUMNS($E142:BA142)+1)=0,"",OFFSET($G$179,SUM($C$2:$C142)-1,COLUMNS($E142:BA142)+1))</f>
        <v/>
      </c>
      <c r="BB142" t="str">
        <f ca="1">IF(OFFSET($G$179,SUM($C$2:$C142)-1,COLUMNS($E142:BB142)+1)=0,"",OFFSET($G$179,SUM($C$2:$C142)-1,COLUMNS($E142:BB142)+1))</f>
        <v/>
      </c>
      <c r="BC142" t="str">
        <f ca="1">IF(OFFSET($G$179,SUM($C$2:$C142)-1,COLUMNS($E142:BC142)+1)=0,"",OFFSET($G$179,SUM($C$2:$C142)-1,COLUMNS($E142:BC142)+1))</f>
        <v/>
      </c>
      <c r="BD142" t="str">
        <f ca="1">IF(OFFSET($G$179,SUM($C$2:$C142)-1,COLUMNS($E142:BD142)+1)=0,"",OFFSET($G$179,SUM($C$2:$C142)-1,COLUMNS($E142:BD142)+1))</f>
        <v/>
      </c>
      <c r="BE142" t="str">
        <f ca="1">IF(OFFSET($G$179,SUM($C$2:$C142)-1,COLUMNS($E142:BE142)+1)=0,"",OFFSET($G$179,SUM($C$2:$C142)-1,COLUMNS($E142:BE142)+1))</f>
        <v/>
      </c>
      <c r="BF142" t="str">
        <f ca="1">IF(OFFSET($G$179,SUM($C$2:$C142)-1,COLUMNS($E142:BF142)+1)=0,"",OFFSET($G$179,SUM($C$2:$C142)-1,COLUMNS($E142:BF142)+1))</f>
        <v/>
      </c>
      <c r="BG142" t="str">
        <f ca="1">IF(OFFSET($G$179,SUM($C$2:$C142)-1,COLUMNS($E142:BG142)+1)=0,"",OFFSET($G$179,SUM($C$2:$C142)-1,COLUMNS($E142:BG142)+1))</f>
        <v/>
      </c>
      <c r="BH142" t="str">
        <f ca="1">IF(OFFSET($G$179,SUM($C$2:$C142)-1,COLUMNS($E142:BH142)+1)=0,"",OFFSET($G$179,SUM($C$2:$C142)-1,COLUMNS($E142:BH142)+1))</f>
        <v/>
      </c>
      <c r="BI142" t="str">
        <f ca="1">IF(OFFSET($G$179,SUM($C$2:$C142)-1,COLUMNS($E142:BI142)+1)=0,"",OFFSET($G$179,SUM($C$2:$C142)-1,COLUMNS($E142:BI142)+1))</f>
        <v/>
      </c>
      <c r="BJ142" t="str">
        <f ca="1">IF(OFFSET($G$179,SUM($C$2:$C142)-1,COLUMNS($E142:BJ142)+1)=0,"",OFFSET($G$179,SUM($C$2:$C142)-1,COLUMNS($E142:BJ142)+1))</f>
        <v/>
      </c>
      <c r="BK142" t="str">
        <f ca="1">IF(OFFSET($G$179,SUM($C$2:$C142)-1,COLUMNS($E142:BK142)+1)=0,"",OFFSET($G$179,SUM($C$2:$C142)-1,COLUMNS($E142:BK142)+1))</f>
        <v/>
      </c>
      <c r="BL142" t="str">
        <f ca="1">IF(OFFSET($G$179,SUM($C$2:$C142)-1,COLUMNS($E142:BL142)+1)=0,"",OFFSET($G$179,SUM($C$2:$C142)-1,COLUMNS($E142:BL142)+1))</f>
        <v/>
      </c>
      <c r="BM142" t="str">
        <f ca="1">IF(OFFSET($G$179,SUM($C$2:$C142)-1,COLUMNS($E142:BM142)+1)=0,"",OFFSET($G$179,SUM($C$2:$C142)-1,COLUMNS($E142:BM142)+1))</f>
        <v/>
      </c>
      <c r="BN142" t="str">
        <f ca="1">IF(OFFSET($G$179,SUM($C$2:$C142)-1,COLUMNS($E142:BN142)+1)=0,"",OFFSET($G$179,SUM($C$2:$C142)-1,COLUMNS($E142:BN142)+1))</f>
        <v/>
      </c>
      <c r="BO142" t="str">
        <f ca="1">IF(OFFSET($G$179,SUM($C$2:$C142)-1,COLUMNS($E142:BO142)+1)=0,"",OFFSET($G$179,SUM($C$2:$C142)-1,COLUMNS($E142:BO142)+1))</f>
        <v/>
      </c>
      <c r="BP142" t="str">
        <f ca="1">IF(OFFSET($G$179,SUM($C$2:$C142)-1,COLUMNS($E142:BP142)+1)=0,"",OFFSET($G$179,SUM($C$2:$C142)-1,COLUMNS($E142:BP142)+1))</f>
        <v/>
      </c>
      <c r="BQ142" t="str">
        <f ca="1">IF(OFFSET($G$179,SUM($C$2:$C142)-1,COLUMNS($E142:BQ142)+1)=0,"",OFFSET($G$179,SUM($C$2:$C142)-1,COLUMNS($E142:BQ142)+1))</f>
        <v/>
      </c>
      <c r="BR142" t="str">
        <f ca="1">IF(OFFSET($G$179,SUM($C$2:$C142)-1,COLUMNS($E142:BR142)+1)=0,"",OFFSET($G$179,SUM($C$2:$C142)-1,COLUMNS($E142:BR142)+1))</f>
        <v/>
      </c>
      <c r="BS142" t="str">
        <f ca="1">IF(OFFSET($G$179,SUM($C$2:$C142)-1,COLUMNS($E142:BS142)+1)=0,"",OFFSET($G$179,SUM($C$2:$C142)-1,COLUMNS($E142:BS142)+1))</f>
        <v/>
      </c>
      <c r="BT142" t="str">
        <f ca="1">IF(OFFSET($G$179,SUM($C$2:$C142)-1,COLUMNS($E142:BT142)+1)=0,"",OFFSET($G$179,SUM($C$2:$C142)-1,COLUMNS($E142:BT142)+1))</f>
        <v/>
      </c>
      <c r="BU142" t="str">
        <f ca="1">IF(OFFSET($G$179,SUM($C$2:$C142)-1,COLUMNS($E142:BU142)+1)=0,"",OFFSET($G$179,SUM($C$2:$C142)-1,COLUMNS($E142:BU142)+1))</f>
        <v/>
      </c>
      <c r="BV142" t="str">
        <f ca="1">IF(OFFSET($G$179,SUM($C$2:$C142)-1,COLUMNS($E142:BV142)+1)=0,"",OFFSET($G$179,SUM($C$2:$C142)-1,COLUMNS($E142:BV142)+1))</f>
        <v/>
      </c>
      <c r="BW142" t="str">
        <f ca="1">IF(OFFSET($G$179,SUM($C$2:$C142)-1,COLUMNS($E142:BW142)+1)=0,"",OFFSET($G$179,SUM($C$2:$C142)-1,COLUMNS($E142:BW142)+1))</f>
        <v/>
      </c>
      <c r="BX142" t="str">
        <f ca="1">IF(OFFSET($G$179,SUM($C$2:$C142)-1,COLUMNS($E142:BX142)+1)=0,"",OFFSET($G$179,SUM($C$2:$C142)-1,COLUMNS($E142:BX142)+1))</f>
        <v/>
      </c>
      <c r="BY142" t="str">
        <f ca="1">IF(OFFSET($G$179,SUM($C$2:$C142)-1,COLUMNS($E142:BY142)+1)=0,"",OFFSET($G$179,SUM($C$2:$C142)-1,COLUMNS($E142:BY142)+1))</f>
        <v/>
      </c>
      <c r="BZ142" t="str">
        <f ca="1">IF(OFFSET($G$179,SUM($C$2:$C142)-1,COLUMNS($E142:BZ142)+1)=0,"",OFFSET($G$179,SUM($C$2:$C142)-1,COLUMNS($E142:BZ142)+1))</f>
        <v/>
      </c>
    </row>
    <row r="143" spans="3:78" x14ac:dyDescent="0.25">
      <c r="C143">
        <f t="shared" si="4666"/>
        <v>0</v>
      </c>
      <c r="E143">
        <f t="shared" ref="E143" ca="1" si="5111">E142</f>
        <v>0</v>
      </c>
      <c r="F143" t="str">
        <f t="shared" ref="F143" ca="1" si="5112">SUBSTITUTE(SUBSTITUTE(SUBSTITUTE(SUBSTITUTE(SUBSTITUTE(LOWER(IF(LEFT(F142,3)="Box","",TRIM(F142))),"randomizer","")," ",""),"'","")," ",""),"-","")</f>
        <v/>
      </c>
      <c r="G143" t="str">
        <f t="shared" ref="G143" ca="1" si="5113">SUBSTITUTE(SUBSTITUTE(SUBSTITUTE(SUBSTITUTE(SUBSTITUTE(LOWER(IF(LEFT(G142,3)="Box","",TRIM(G142))),"randomizer","")," ",""),"'","")," ",""),"-","")</f>
        <v/>
      </c>
      <c r="H143" t="str">
        <f t="shared" ref="H143" ca="1" si="5114">SUBSTITUTE(SUBSTITUTE(SUBSTITUTE(SUBSTITUTE(SUBSTITUTE(LOWER(IF(LEFT(H142,3)="Box","",TRIM(H142))),"randomizer","")," ",""),"'","")," ",""),"-","")</f>
        <v/>
      </c>
      <c r="I143" t="str">
        <f t="shared" ref="I143" ca="1" si="5115">SUBSTITUTE(SUBSTITUTE(SUBSTITUTE(SUBSTITUTE(SUBSTITUTE(LOWER(IF(LEFT(I142,3)="Box","",TRIM(I142))),"randomizer","")," ",""),"'","")," ",""),"-","")</f>
        <v/>
      </c>
      <c r="J143" t="str">
        <f t="shared" ref="J143" ca="1" si="5116">SUBSTITUTE(SUBSTITUTE(SUBSTITUTE(SUBSTITUTE(SUBSTITUTE(LOWER(IF(LEFT(J142,3)="Box","",TRIM(J142))),"randomizer","")," ",""),"'","")," ",""),"-","")</f>
        <v/>
      </c>
      <c r="K143" t="str">
        <f t="shared" ref="K143" ca="1" si="5117">SUBSTITUTE(SUBSTITUTE(SUBSTITUTE(SUBSTITUTE(SUBSTITUTE(LOWER(IF(LEFT(K142,3)="Box","",TRIM(K142))),"randomizer","")," ",""),"'","")," ",""),"-","")</f>
        <v/>
      </c>
      <c r="L143" t="str">
        <f t="shared" ref="L143" ca="1" si="5118">SUBSTITUTE(SUBSTITUTE(SUBSTITUTE(SUBSTITUTE(SUBSTITUTE(LOWER(IF(LEFT(L142,3)="Box","",TRIM(L142))),"randomizer","")," ",""),"'","")," ",""),"-","")</f>
        <v/>
      </c>
      <c r="M143" t="str">
        <f t="shared" ref="M143" ca="1" si="5119">SUBSTITUTE(SUBSTITUTE(SUBSTITUTE(SUBSTITUTE(SUBSTITUTE(LOWER(IF(LEFT(M142,3)="Box","",TRIM(M142))),"randomizer","")," ",""),"'","")," ",""),"-","")</f>
        <v/>
      </c>
      <c r="N143" t="str">
        <f t="shared" ref="N143" ca="1" si="5120">SUBSTITUTE(SUBSTITUTE(SUBSTITUTE(SUBSTITUTE(SUBSTITUTE(LOWER(IF(LEFT(N142,3)="Box","",TRIM(N142))),"randomizer","")," ",""),"'","")," ",""),"-","")</f>
        <v/>
      </c>
      <c r="O143" t="str">
        <f t="shared" ref="O143" ca="1" si="5121">SUBSTITUTE(SUBSTITUTE(SUBSTITUTE(SUBSTITUTE(SUBSTITUTE(LOWER(IF(LEFT(O142,3)="Box","",TRIM(O142))),"randomizer","")," ",""),"'","")," ",""),"-","")</f>
        <v/>
      </c>
      <c r="P143" t="str">
        <f t="shared" ref="P143" ca="1" si="5122">SUBSTITUTE(SUBSTITUTE(SUBSTITUTE(SUBSTITUTE(SUBSTITUTE(LOWER(IF(LEFT(P142,3)="Box","",TRIM(P142))),"randomizer","")," ",""),"'","")," ",""),"-","")</f>
        <v/>
      </c>
      <c r="Q143" t="str">
        <f t="shared" ref="Q143" ca="1" si="5123">SUBSTITUTE(SUBSTITUTE(SUBSTITUTE(SUBSTITUTE(SUBSTITUTE(LOWER(IF(LEFT(Q142,3)="Box","",TRIM(Q142))),"randomizer","")," ",""),"'","")," ",""),"-","")</f>
        <v/>
      </c>
      <c r="R143" t="str">
        <f t="shared" ref="R143" ca="1" si="5124">SUBSTITUTE(SUBSTITUTE(SUBSTITUTE(SUBSTITUTE(SUBSTITUTE(LOWER(IF(LEFT(R142,3)="Box","",TRIM(R142))),"randomizer","")," ",""),"'","")," ",""),"-","")</f>
        <v/>
      </c>
      <c r="S143" t="str">
        <f t="shared" ref="S143" ca="1" si="5125">SUBSTITUTE(SUBSTITUTE(SUBSTITUTE(SUBSTITUTE(SUBSTITUTE(LOWER(IF(LEFT(S142,3)="Box","",TRIM(S142))),"randomizer","")," ",""),"'","")," ",""),"-","")</f>
        <v/>
      </c>
      <c r="T143" t="str">
        <f t="shared" ref="T143" ca="1" si="5126">SUBSTITUTE(SUBSTITUTE(SUBSTITUTE(SUBSTITUTE(SUBSTITUTE(LOWER(IF(LEFT(T142,3)="Box","",TRIM(T142))),"randomizer","")," ",""),"'","")," ",""),"-","")</f>
        <v/>
      </c>
      <c r="U143" t="str">
        <f t="shared" ref="U143" ca="1" si="5127">SUBSTITUTE(SUBSTITUTE(SUBSTITUTE(SUBSTITUTE(SUBSTITUTE(LOWER(IF(LEFT(U142,3)="Box","",TRIM(U142))),"randomizer","")," ",""),"'","")," ",""),"-","")</f>
        <v/>
      </c>
      <c r="V143" t="str">
        <f t="shared" ref="V143" ca="1" si="5128">SUBSTITUTE(SUBSTITUTE(SUBSTITUTE(SUBSTITUTE(SUBSTITUTE(LOWER(IF(LEFT(V142,3)="Box","",TRIM(V142))),"randomizer","")," ",""),"'","")," ",""),"-","")</f>
        <v/>
      </c>
      <c r="W143" t="str">
        <f t="shared" ref="W143" ca="1" si="5129">SUBSTITUTE(SUBSTITUTE(SUBSTITUTE(SUBSTITUTE(SUBSTITUTE(LOWER(IF(LEFT(W142,3)="Box","",TRIM(W142))),"randomizer","")," ",""),"'","")," ",""),"-","")</f>
        <v/>
      </c>
      <c r="X143" t="str">
        <f t="shared" ref="X143" ca="1" si="5130">SUBSTITUTE(SUBSTITUTE(SUBSTITUTE(SUBSTITUTE(SUBSTITUTE(LOWER(IF(LEFT(X142,3)="Box","",TRIM(X142))),"randomizer","")," ",""),"'","")," ",""),"-","")</f>
        <v/>
      </c>
      <c r="Y143" t="str">
        <f t="shared" ref="Y143" ca="1" si="5131">SUBSTITUTE(SUBSTITUTE(SUBSTITUTE(SUBSTITUTE(SUBSTITUTE(LOWER(IF(LEFT(Y142,3)="Box","",TRIM(Y142))),"randomizer","")," ",""),"'","")," ",""),"-","")</f>
        <v/>
      </c>
      <c r="Z143" t="str">
        <f t="shared" ref="Z143" ca="1" si="5132">SUBSTITUTE(SUBSTITUTE(SUBSTITUTE(SUBSTITUTE(SUBSTITUTE(LOWER(IF(LEFT(Z142,3)="Box","",TRIM(Z142))),"randomizer","")," ",""),"'","")," ",""),"-","")</f>
        <v/>
      </c>
      <c r="AA143" t="str">
        <f t="shared" ref="AA143" ca="1" si="5133">SUBSTITUTE(SUBSTITUTE(SUBSTITUTE(SUBSTITUTE(SUBSTITUTE(LOWER(IF(LEFT(AA142,3)="Box","",TRIM(AA142))),"randomizer","")," ",""),"'","")," ",""),"-","")</f>
        <v/>
      </c>
      <c r="AB143" t="str">
        <f t="shared" ref="AB143" ca="1" si="5134">SUBSTITUTE(SUBSTITUTE(SUBSTITUTE(SUBSTITUTE(SUBSTITUTE(LOWER(IF(LEFT(AB142,3)="Box","",TRIM(AB142))),"randomizer","")," ",""),"'","")," ",""),"-","")</f>
        <v/>
      </c>
      <c r="AC143" t="str">
        <f t="shared" ref="AC143" ca="1" si="5135">SUBSTITUTE(SUBSTITUTE(SUBSTITUTE(SUBSTITUTE(SUBSTITUTE(LOWER(IF(LEFT(AC142,3)="Box","",TRIM(AC142))),"randomizer","")," ",""),"'","")," ",""),"-","")</f>
        <v/>
      </c>
      <c r="AD143" t="str">
        <f t="shared" ref="AD143" ca="1" si="5136">SUBSTITUTE(SUBSTITUTE(SUBSTITUTE(SUBSTITUTE(SUBSTITUTE(LOWER(IF(LEFT(AD142,3)="Box","",TRIM(AD142))),"randomizer","")," ",""),"'","")," ",""),"-","")</f>
        <v/>
      </c>
      <c r="AE143" t="str">
        <f t="shared" ref="AE143" ca="1" si="5137">SUBSTITUTE(SUBSTITUTE(SUBSTITUTE(SUBSTITUTE(SUBSTITUTE(LOWER(IF(LEFT(AE142,3)="Box","",TRIM(AE142))),"randomizer","")," ",""),"'","")," ",""),"-","")</f>
        <v/>
      </c>
      <c r="AF143" t="str">
        <f t="shared" ref="AF143" ca="1" si="5138">SUBSTITUTE(SUBSTITUTE(SUBSTITUTE(SUBSTITUTE(SUBSTITUTE(LOWER(IF(LEFT(AF142,3)="Box","",TRIM(AF142))),"randomizer","")," ",""),"'","")," ",""),"-","")</f>
        <v/>
      </c>
      <c r="AG143" t="str">
        <f t="shared" ref="AG143" ca="1" si="5139">SUBSTITUTE(SUBSTITUTE(SUBSTITUTE(SUBSTITUTE(SUBSTITUTE(LOWER(IF(LEFT(AG142,3)="Box","",TRIM(AG142))),"randomizer","")," ",""),"'","")," ",""),"-","")</f>
        <v/>
      </c>
      <c r="AH143" t="str">
        <f t="shared" ref="AH143" ca="1" si="5140">SUBSTITUTE(SUBSTITUTE(SUBSTITUTE(SUBSTITUTE(SUBSTITUTE(LOWER(IF(LEFT(AH142,3)="Box","",TRIM(AH142))),"randomizer","")," ",""),"'","")," ",""),"-","")</f>
        <v/>
      </c>
      <c r="AI143" t="str">
        <f t="shared" ref="AI143" ca="1" si="5141">SUBSTITUTE(SUBSTITUTE(SUBSTITUTE(SUBSTITUTE(SUBSTITUTE(LOWER(IF(LEFT(AI142,3)="Box","",TRIM(AI142))),"randomizer","")," ",""),"'","")," ",""),"-","")</f>
        <v/>
      </c>
      <c r="AJ143" t="str">
        <f t="shared" ref="AJ143" ca="1" si="5142">SUBSTITUTE(SUBSTITUTE(SUBSTITUTE(SUBSTITUTE(SUBSTITUTE(LOWER(IF(LEFT(AJ142,3)="Box","",TRIM(AJ142))),"randomizer","")," ",""),"'","")," ",""),"-","")</f>
        <v/>
      </c>
      <c r="AK143" t="str">
        <f t="shared" ref="AK143" ca="1" si="5143">SUBSTITUTE(SUBSTITUTE(SUBSTITUTE(SUBSTITUTE(SUBSTITUTE(LOWER(IF(LEFT(AK142,3)="Box","",TRIM(AK142))),"randomizer","")," ",""),"'","")," ",""),"-","")</f>
        <v/>
      </c>
      <c r="AL143" t="str">
        <f t="shared" ref="AL143" ca="1" si="5144">SUBSTITUTE(SUBSTITUTE(SUBSTITUTE(SUBSTITUTE(SUBSTITUTE(LOWER(IF(LEFT(AL142,3)="Box","",TRIM(AL142))),"randomizer","")," ",""),"'","")," ",""),"-","")</f>
        <v/>
      </c>
      <c r="AM143" t="str">
        <f t="shared" ref="AM143" ca="1" si="5145">SUBSTITUTE(SUBSTITUTE(SUBSTITUTE(SUBSTITUTE(SUBSTITUTE(LOWER(IF(LEFT(AM142,3)="Box","",TRIM(AM142))),"randomizer","")," ",""),"'","")," ",""),"-","")</f>
        <v/>
      </c>
      <c r="AN143" t="str">
        <f t="shared" ref="AN143" ca="1" si="5146">SUBSTITUTE(SUBSTITUTE(SUBSTITUTE(SUBSTITUTE(SUBSTITUTE(LOWER(IF(LEFT(AN142,3)="Box","",TRIM(AN142))),"randomizer","")," ",""),"'","")," ",""),"-","")</f>
        <v/>
      </c>
      <c r="AO143" t="str">
        <f t="shared" ref="AO143" ca="1" si="5147">SUBSTITUTE(SUBSTITUTE(SUBSTITUTE(SUBSTITUTE(SUBSTITUTE(LOWER(IF(LEFT(AO142,3)="Box","",TRIM(AO142))),"randomizer","")," ",""),"'","")," ",""),"-","")</f>
        <v/>
      </c>
      <c r="AP143" t="str">
        <f t="shared" ref="AP143" ca="1" si="5148">SUBSTITUTE(SUBSTITUTE(SUBSTITUTE(SUBSTITUTE(SUBSTITUTE(LOWER(IF(LEFT(AP142,3)="Box","",TRIM(AP142))),"randomizer","")," ",""),"'","")," ",""),"-","")</f>
        <v/>
      </c>
      <c r="AQ143" t="str">
        <f t="shared" ref="AQ143" ca="1" si="5149">SUBSTITUTE(SUBSTITUTE(SUBSTITUTE(SUBSTITUTE(SUBSTITUTE(LOWER(IF(LEFT(AQ142,3)="Box","",TRIM(AQ142))),"randomizer","")," ",""),"'","")," ",""),"-","")</f>
        <v/>
      </c>
      <c r="AR143" t="str">
        <f t="shared" ref="AR143" ca="1" si="5150">SUBSTITUTE(SUBSTITUTE(SUBSTITUTE(SUBSTITUTE(SUBSTITUTE(LOWER(IF(LEFT(AR142,3)="Box","",TRIM(AR142))),"randomizer","")," ",""),"'","")," ",""),"-","")</f>
        <v/>
      </c>
      <c r="AS143" t="str">
        <f t="shared" ref="AS143" ca="1" si="5151">SUBSTITUTE(SUBSTITUTE(SUBSTITUTE(SUBSTITUTE(SUBSTITUTE(LOWER(IF(LEFT(AS142,3)="Box","",TRIM(AS142))),"randomizer","")," ",""),"'","")," ",""),"-","")</f>
        <v/>
      </c>
      <c r="AT143" t="str">
        <f t="shared" ref="AT143" ca="1" si="5152">SUBSTITUTE(SUBSTITUTE(SUBSTITUTE(SUBSTITUTE(SUBSTITUTE(LOWER(IF(LEFT(AT142,3)="Box","",TRIM(AT142))),"randomizer","")," ",""),"'","")," ",""),"-","")</f>
        <v/>
      </c>
      <c r="AU143" t="str">
        <f t="shared" ref="AU143" ca="1" si="5153">SUBSTITUTE(SUBSTITUTE(SUBSTITUTE(SUBSTITUTE(SUBSTITUTE(LOWER(IF(LEFT(AU142,3)="Box","",TRIM(AU142))),"randomizer","")," ",""),"'","")," ",""),"-","")</f>
        <v/>
      </c>
      <c r="AV143" t="str">
        <f t="shared" ref="AV143" ca="1" si="5154">SUBSTITUTE(SUBSTITUTE(SUBSTITUTE(SUBSTITUTE(SUBSTITUTE(LOWER(IF(LEFT(AV142,3)="Box","",TRIM(AV142))),"randomizer","")," ",""),"'","")," ",""),"-","")</f>
        <v/>
      </c>
      <c r="AW143" t="str">
        <f t="shared" ref="AW143" ca="1" si="5155">SUBSTITUTE(SUBSTITUTE(SUBSTITUTE(SUBSTITUTE(SUBSTITUTE(LOWER(IF(LEFT(AW142,3)="Box","",TRIM(AW142))),"randomizer","")," ",""),"'","")," ",""),"-","")</f>
        <v/>
      </c>
      <c r="AX143" t="str">
        <f t="shared" ref="AX143" ca="1" si="5156">SUBSTITUTE(SUBSTITUTE(SUBSTITUTE(SUBSTITUTE(SUBSTITUTE(LOWER(IF(LEFT(AX142,3)="Box","",TRIM(AX142))),"randomizer","")," ",""),"'","")," ",""),"-","")</f>
        <v/>
      </c>
      <c r="AY143" t="str">
        <f t="shared" ref="AY143" ca="1" si="5157">SUBSTITUTE(SUBSTITUTE(SUBSTITUTE(SUBSTITUTE(SUBSTITUTE(LOWER(IF(LEFT(AY142,3)="Box","",TRIM(AY142))),"randomizer","")," ",""),"'","")," ",""),"-","")</f>
        <v/>
      </c>
      <c r="AZ143" t="str">
        <f t="shared" ref="AZ143" ca="1" si="5158">SUBSTITUTE(SUBSTITUTE(SUBSTITUTE(SUBSTITUTE(SUBSTITUTE(LOWER(IF(LEFT(AZ142,3)="Box","",TRIM(AZ142))),"randomizer","")," ",""),"'","")," ",""),"-","")</f>
        <v/>
      </c>
      <c r="BA143" t="str">
        <f t="shared" ref="BA143" ca="1" si="5159">SUBSTITUTE(SUBSTITUTE(SUBSTITUTE(SUBSTITUTE(SUBSTITUTE(LOWER(IF(LEFT(BA142,3)="Box","",TRIM(BA142))),"randomizer","")," ",""),"'","")," ",""),"-","")</f>
        <v/>
      </c>
      <c r="BB143" t="str">
        <f t="shared" ref="BB143" ca="1" si="5160">SUBSTITUTE(SUBSTITUTE(SUBSTITUTE(SUBSTITUTE(SUBSTITUTE(LOWER(IF(LEFT(BB142,3)="Box","",TRIM(BB142))),"randomizer","")," ",""),"'","")," ",""),"-","")</f>
        <v/>
      </c>
      <c r="BC143" t="str">
        <f t="shared" ref="BC143" ca="1" si="5161">SUBSTITUTE(SUBSTITUTE(SUBSTITUTE(SUBSTITUTE(SUBSTITUTE(LOWER(IF(LEFT(BC142,3)="Box","",TRIM(BC142))),"randomizer","")," ",""),"'","")," ",""),"-","")</f>
        <v/>
      </c>
      <c r="BD143" t="str">
        <f t="shared" ref="BD143" ca="1" si="5162">SUBSTITUTE(SUBSTITUTE(SUBSTITUTE(SUBSTITUTE(SUBSTITUTE(LOWER(IF(LEFT(BD142,3)="Box","",TRIM(BD142))),"randomizer","")," ",""),"'","")," ",""),"-","")</f>
        <v/>
      </c>
      <c r="BE143" t="str">
        <f t="shared" ref="BE143" ca="1" si="5163">SUBSTITUTE(SUBSTITUTE(SUBSTITUTE(SUBSTITUTE(SUBSTITUTE(LOWER(IF(LEFT(BE142,3)="Box","",TRIM(BE142))),"randomizer","")," ",""),"'","")," ",""),"-","")</f>
        <v/>
      </c>
      <c r="BF143" t="str">
        <f t="shared" ref="BF143" ca="1" si="5164">SUBSTITUTE(SUBSTITUTE(SUBSTITUTE(SUBSTITUTE(SUBSTITUTE(LOWER(IF(LEFT(BF142,3)="Box","",TRIM(BF142))),"randomizer","")," ",""),"'","")," ",""),"-","")</f>
        <v/>
      </c>
      <c r="BG143" t="str">
        <f t="shared" ref="BG143" ca="1" si="5165">SUBSTITUTE(SUBSTITUTE(SUBSTITUTE(SUBSTITUTE(SUBSTITUTE(LOWER(IF(LEFT(BG142,3)="Box","",TRIM(BG142))),"randomizer","")," ",""),"'","")," ",""),"-","")</f>
        <v/>
      </c>
      <c r="BH143" t="str">
        <f t="shared" ref="BH143" ca="1" si="5166">SUBSTITUTE(SUBSTITUTE(SUBSTITUTE(SUBSTITUTE(SUBSTITUTE(LOWER(IF(LEFT(BH142,3)="Box","",TRIM(BH142))),"randomizer","")," ",""),"'","")," ",""),"-","")</f>
        <v/>
      </c>
      <c r="BI143" t="str">
        <f t="shared" ref="BI143" ca="1" si="5167">SUBSTITUTE(SUBSTITUTE(SUBSTITUTE(SUBSTITUTE(SUBSTITUTE(LOWER(IF(LEFT(BI142,3)="Box","",TRIM(BI142))),"randomizer","")," ",""),"'","")," ",""),"-","")</f>
        <v/>
      </c>
      <c r="BJ143" t="str">
        <f t="shared" ref="BJ143" ca="1" si="5168">SUBSTITUTE(SUBSTITUTE(SUBSTITUTE(SUBSTITUTE(SUBSTITUTE(LOWER(IF(LEFT(BJ142,3)="Box","",TRIM(BJ142))),"randomizer","")," ",""),"'","")," ",""),"-","")</f>
        <v/>
      </c>
      <c r="BK143" t="str">
        <f t="shared" ref="BK143" ca="1" si="5169">SUBSTITUTE(SUBSTITUTE(SUBSTITUTE(SUBSTITUTE(SUBSTITUTE(LOWER(IF(LEFT(BK142,3)="Box","",TRIM(BK142))),"randomizer","")," ",""),"'","")," ",""),"-","")</f>
        <v/>
      </c>
      <c r="BL143" t="str">
        <f t="shared" ref="BL143" ca="1" si="5170">SUBSTITUTE(SUBSTITUTE(SUBSTITUTE(SUBSTITUTE(SUBSTITUTE(LOWER(IF(LEFT(BL142,3)="Box","",TRIM(BL142))),"randomizer","")," ",""),"'","")," ",""),"-","")</f>
        <v/>
      </c>
      <c r="BM143" t="str">
        <f t="shared" ref="BM143" ca="1" si="5171">SUBSTITUTE(SUBSTITUTE(SUBSTITUTE(SUBSTITUTE(SUBSTITUTE(LOWER(IF(LEFT(BM142,3)="Box","",TRIM(BM142))),"randomizer","")," ",""),"'","")," ",""),"-","")</f>
        <v/>
      </c>
      <c r="BN143" t="str">
        <f t="shared" ref="BN143" ca="1" si="5172">SUBSTITUTE(SUBSTITUTE(SUBSTITUTE(SUBSTITUTE(SUBSTITUTE(LOWER(IF(LEFT(BN142,3)="Box","",TRIM(BN142))),"randomizer","")," ",""),"'","")," ",""),"-","")</f>
        <v/>
      </c>
      <c r="BO143" t="str">
        <f t="shared" ref="BO143" ca="1" si="5173">SUBSTITUTE(SUBSTITUTE(SUBSTITUTE(SUBSTITUTE(SUBSTITUTE(LOWER(IF(LEFT(BO142,3)="Box","",TRIM(BO142))),"randomizer","")," ",""),"'","")," ",""),"-","")</f>
        <v/>
      </c>
      <c r="BP143" t="str">
        <f t="shared" ref="BP143" ca="1" si="5174">SUBSTITUTE(SUBSTITUTE(SUBSTITUTE(SUBSTITUTE(SUBSTITUTE(LOWER(IF(LEFT(BP142,3)="Box","",TRIM(BP142))),"randomizer","")," ",""),"'","")," ",""),"-","")</f>
        <v/>
      </c>
      <c r="BQ143" t="str">
        <f t="shared" ref="BQ143" ca="1" si="5175">SUBSTITUTE(SUBSTITUTE(SUBSTITUTE(SUBSTITUTE(SUBSTITUTE(LOWER(IF(LEFT(BQ142,3)="Box","",TRIM(BQ142))),"randomizer","")," ",""),"'","")," ",""),"-","")</f>
        <v/>
      </c>
      <c r="BR143" t="str">
        <f t="shared" ref="BR143" ca="1" si="5176">SUBSTITUTE(SUBSTITUTE(SUBSTITUTE(SUBSTITUTE(SUBSTITUTE(LOWER(IF(LEFT(BR142,3)="Box","",TRIM(BR142))),"randomizer","")," ",""),"'","")," ",""),"-","")</f>
        <v/>
      </c>
      <c r="BS143" t="str">
        <f t="shared" ref="BS143" ca="1" si="5177">SUBSTITUTE(SUBSTITUTE(SUBSTITUTE(SUBSTITUTE(SUBSTITUTE(LOWER(IF(LEFT(BS142,3)="Box","",TRIM(BS142))),"randomizer","")," ",""),"'","")," ",""),"-","")</f>
        <v/>
      </c>
      <c r="BT143" t="str">
        <f t="shared" ref="BT143" ca="1" si="5178">SUBSTITUTE(SUBSTITUTE(SUBSTITUTE(SUBSTITUTE(SUBSTITUTE(LOWER(IF(LEFT(BT142,3)="Box","",TRIM(BT142))),"randomizer","")," ",""),"'","")," ",""),"-","")</f>
        <v/>
      </c>
      <c r="BU143" t="str">
        <f t="shared" ref="BU143" ca="1" si="5179">SUBSTITUTE(SUBSTITUTE(SUBSTITUTE(SUBSTITUTE(SUBSTITUTE(LOWER(IF(LEFT(BU142,3)="Box","",TRIM(BU142))),"randomizer","")," ",""),"'","")," ",""),"-","")</f>
        <v/>
      </c>
      <c r="BV143" t="str">
        <f t="shared" ref="BV143" ca="1" si="5180">SUBSTITUTE(SUBSTITUTE(SUBSTITUTE(SUBSTITUTE(SUBSTITUTE(LOWER(IF(LEFT(BV142,3)="Box","",TRIM(BV142))),"randomizer","")," ",""),"'","")," ",""),"-","")</f>
        <v/>
      </c>
      <c r="BW143" t="str">
        <f t="shared" ref="BW143" ca="1" si="5181">SUBSTITUTE(SUBSTITUTE(SUBSTITUTE(SUBSTITUTE(SUBSTITUTE(LOWER(IF(LEFT(BW142,3)="Box","",TRIM(BW142))),"randomizer","")," ",""),"'","")," ",""),"-","")</f>
        <v/>
      </c>
      <c r="BX143" t="str">
        <f t="shared" ref="BX143" ca="1" si="5182">SUBSTITUTE(SUBSTITUTE(SUBSTITUTE(SUBSTITUTE(SUBSTITUTE(LOWER(IF(LEFT(BX142,3)="Box","",TRIM(BX142))),"randomizer","")," ",""),"'","")," ",""),"-","")</f>
        <v/>
      </c>
      <c r="BY143" t="str">
        <f t="shared" ref="BY143" ca="1" si="5183">SUBSTITUTE(SUBSTITUTE(SUBSTITUTE(SUBSTITUTE(SUBSTITUTE(LOWER(IF(LEFT(BY142,3)="Box","",TRIM(BY142))),"randomizer","")," ",""),"'","")," ",""),"-","")</f>
        <v/>
      </c>
      <c r="BZ143" t="str">
        <f t="shared" ref="BZ143" ca="1" si="5184">SUBSTITUTE(SUBSTITUTE(SUBSTITUTE(SUBSTITUTE(SUBSTITUTE(LOWER(IF(LEFT(BZ142,3)="Box","",TRIM(BZ142))),"randomizer","")," ",""),"'","")," ",""),"-","")</f>
        <v/>
      </c>
    </row>
    <row r="144" spans="3:78" x14ac:dyDescent="0.25">
      <c r="C144">
        <f t="shared" si="4666"/>
        <v>1</v>
      </c>
      <c r="E144">
        <f ca="1">OFFSET($G$179,SUM(C$2:C144)-1,0)</f>
        <v>0</v>
      </c>
      <c r="F144" t="str">
        <f ca="1">IF(OFFSET($G$179,SUM($C$2:$C144)-1,COLUMNS($E144:F144)+1)=0,"",OFFSET($G$179,SUM($C$2:$C144)-1,COLUMNS($E144:F144)+1))</f>
        <v/>
      </c>
      <c r="G144" t="str">
        <f ca="1">IF(OFFSET($G$179,SUM($C$2:$C144)-1,COLUMNS($E144:G144)+1)=0,"",OFFSET($G$179,SUM($C$2:$C144)-1,COLUMNS($E144:G144)+1))</f>
        <v/>
      </c>
      <c r="H144" t="str">
        <f ca="1">IF(OFFSET($G$179,SUM($C$2:$C144)-1,COLUMNS($E144:H144)+1)=0,"",OFFSET($G$179,SUM($C$2:$C144)-1,COLUMNS($E144:H144)+1))</f>
        <v/>
      </c>
      <c r="I144" t="str">
        <f ca="1">IF(OFFSET($G$179,SUM($C$2:$C144)-1,COLUMNS($E144:I144)+1)=0,"",OFFSET($G$179,SUM($C$2:$C144)-1,COLUMNS($E144:I144)+1))</f>
        <v/>
      </c>
      <c r="J144" t="str">
        <f ca="1">IF(OFFSET($G$179,SUM($C$2:$C144)-1,COLUMNS($E144:J144)+1)=0,"",OFFSET($G$179,SUM($C$2:$C144)-1,COLUMNS($E144:J144)+1))</f>
        <v/>
      </c>
      <c r="K144" t="str">
        <f ca="1">IF(OFFSET($G$179,SUM($C$2:$C144)-1,COLUMNS($E144:K144)+1)=0,"",OFFSET($G$179,SUM($C$2:$C144)-1,COLUMNS($E144:K144)+1))</f>
        <v/>
      </c>
      <c r="L144" t="str">
        <f ca="1">IF(OFFSET($G$179,SUM($C$2:$C144)-1,COLUMNS($E144:L144)+1)=0,"",OFFSET($G$179,SUM($C$2:$C144)-1,COLUMNS($E144:L144)+1))</f>
        <v/>
      </c>
      <c r="M144" t="str">
        <f ca="1">IF(OFFSET($G$179,SUM($C$2:$C144)-1,COLUMNS($E144:M144)+1)=0,"",OFFSET($G$179,SUM($C$2:$C144)-1,COLUMNS($E144:M144)+1))</f>
        <v/>
      </c>
      <c r="N144" t="str">
        <f ca="1">IF(OFFSET($G$179,SUM($C$2:$C144)-1,COLUMNS($E144:N144)+1)=0,"",OFFSET($G$179,SUM($C$2:$C144)-1,COLUMNS($E144:N144)+1))</f>
        <v/>
      </c>
      <c r="O144" t="str">
        <f ca="1">IF(OFFSET($G$179,SUM($C$2:$C144)-1,COLUMNS($E144:O144)+1)=0,"",OFFSET($G$179,SUM($C$2:$C144)-1,COLUMNS($E144:O144)+1))</f>
        <v/>
      </c>
      <c r="P144" t="str">
        <f ca="1">IF(OFFSET($G$179,SUM($C$2:$C144)-1,COLUMNS($E144:P144)+1)=0,"",OFFSET($G$179,SUM($C$2:$C144)-1,COLUMNS($E144:P144)+1))</f>
        <v/>
      </c>
      <c r="Q144" t="str">
        <f ca="1">IF(OFFSET($G$179,SUM($C$2:$C144)-1,COLUMNS($E144:Q144)+1)=0,"",OFFSET($G$179,SUM($C$2:$C144)-1,COLUMNS($E144:Q144)+1))</f>
        <v/>
      </c>
      <c r="R144" t="str">
        <f ca="1">IF(OFFSET($G$179,SUM($C$2:$C144)-1,COLUMNS($E144:R144)+1)=0,"",OFFSET($G$179,SUM($C$2:$C144)-1,COLUMNS($E144:R144)+1))</f>
        <v/>
      </c>
      <c r="S144" t="str">
        <f ca="1">IF(OFFSET($G$179,SUM($C$2:$C144)-1,COLUMNS($E144:S144)+1)=0,"",OFFSET($G$179,SUM($C$2:$C144)-1,COLUMNS($E144:S144)+1))</f>
        <v/>
      </c>
      <c r="T144" t="str">
        <f ca="1">IF(OFFSET($G$179,SUM($C$2:$C144)-1,COLUMNS($E144:T144)+1)=0,"",OFFSET($G$179,SUM($C$2:$C144)-1,COLUMNS($E144:T144)+1))</f>
        <v/>
      </c>
      <c r="U144" t="str">
        <f ca="1">IF(OFFSET($G$179,SUM($C$2:$C144)-1,COLUMNS($E144:U144)+1)=0,"",OFFSET($G$179,SUM($C$2:$C144)-1,COLUMNS($E144:U144)+1))</f>
        <v/>
      </c>
      <c r="V144" t="str">
        <f ca="1">IF(OFFSET($G$179,SUM($C$2:$C144)-1,COLUMNS($E144:V144)+1)=0,"",OFFSET($G$179,SUM($C$2:$C144)-1,COLUMNS($E144:V144)+1))</f>
        <v/>
      </c>
      <c r="W144" t="str">
        <f ca="1">IF(OFFSET($G$179,SUM($C$2:$C144)-1,COLUMNS($E144:W144)+1)=0,"",OFFSET($G$179,SUM($C$2:$C144)-1,COLUMNS($E144:W144)+1))</f>
        <v/>
      </c>
      <c r="X144" t="str">
        <f ca="1">IF(OFFSET($G$179,SUM($C$2:$C144)-1,COLUMNS($E144:X144)+1)=0,"",OFFSET($G$179,SUM($C$2:$C144)-1,COLUMNS($E144:X144)+1))</f>
        <v/>
      </c>
      <c r="Y144" t="str">
        <f ca="1">IF(OFFSET($G$179,SUM($C$2:$C144)-1,COLUMNS($E144:Y144)+1)=0,"",OFFSET($G$179,SUM($C$2:$C144)-1,COLUMNS($E144:Y144)+1))</f>
        <v/>
      </c>
      <c r="Z144" t="str">
        <f ca="1">IF(OFFSET($G$179,SUM($C$2:$C144)-1,COLUMNS($E144:Z144)+1)=0,"",OFFSET($G$179,SUM($C$2:$C144)-1,COLUMNS($E144:Z144)+1))</f>
        <v/>
      </c>
      <c r="AA144" t="str">
        <f ca="1">IF(OFFSET($G$179,SUM($C$2:$C144)-1,COLUMNS($E144:AA144)+1)=0,"",OFFSET($G$179,SUM($C$2:$C144)-1,COLUMNS($E144:AA144)+1))</f>
        <v/>
      </c>
      <c r="AB144" t="str">
        <f ca="1">IF(OFFSET($G$179,SUM($C$2:$C144)-1,COLUMNS($E144:AB144)+1)=0,"",OFFSET($G$179,SUM($C$2:$C144)-1,COLUMNS($E144:AB144)+1))</f>
        <v/>
      </c>
      <c r="AC144" t="str">
        <f ca="1">IF(OFFSET($G$179,SUM($C$2:$C144)-1,COLUMNS($E144:AC144)+1)=0,"",OFFSET($G$179,SUM($C$2:$C144)-1,COLUMNS($E144:AC144)+1))</f>
        <v/>
      </c>
      <c r="AD144" t="str">
        <f ca="1">IF(OFFSET($G$179,SUM($C$2:$C144)-1,COLUMNS($E144:AD144)+1)=0,"",OFFSET($G$179,SUM($C$2:$C144)-1,COLUMNS($E144:AD144)+1))</f>
        <v/>
      </c>
      <c r="AE144" t="str">
        <f ca="1">IF(OFFSET($G$179,SUM($C$2:$C144)-1,COLUMNS($E144:AE144)+1)=0,"",OFFSET($G$179,SUM($C$2:$C144)-1,COLUMNS($E144:AE144)+1))</f>
        <v/>
      </c>
      <c r="AF144" t="str">
        <f ca="1">IF(OFFSET($G$179,SUM($C$2:$C144)-1,COLUMNS($E144:AF144)+1)=0,"",OFFSET($G$179,SUM($C$2:$C144)-1,COLUMNS($E144:AF144)+1))</f>
        <v/>
      </c>
      <c r="AG144" t="str">
        <f ca="1">IF(OFFSET($G$179,SUM($C$2:$C144)-1,COLUMNS($E144:AG144)+1)=0,"",OFFSET($G$179,SUM($C$2:$C144)-1,COLUMNS($E144:AG144)+1))</f>
        <v/>
      </c>
      <c r="AH144" t="str">
        <f ca="1">IF(OFFSET($G$179,SUM($C$2:$C144)-1,COLUMNS($E144:AH144)+1)=0,"",OFFSET($G$179,SUM($C$2:$C144)-1,COLUMNS($E144:AH144)+1))</f>
        <v/>
      </c>
      <c r="AI144" t="str">
        <f ca="1">IF(OFFSET($G$179,SUM($C$2:$C144)-1,COLUMNS($E144:AI144)+1)=0,"",OFFSET($G$179,SUM($C$2:$C144)-1,COLUMNS($E144:AI144)+1))</f>
        <v/>
      </c>
      <c r="AJ144" t="str">
        <f ca="1">IF(OFFSET($G$179,SUM($C$2:$C144)-1,COLUMNS($E144:AJ144)+1)=0,"",OFFSET($G$179,SUM($C$2:$C144)-1,COLUMNS($E144:AJ144)+1))</f>
        <v/>
      </c>
      <c r="AK144" t="str">
        <f ca="1">IF(OFFSET($G$179,SUM($C$2:$C144)-1,COLUMNS($E144:AK144)+1)=0,"",OFFSET($G$179,SUM($C$2:$C144)-1,COLUMNS($E144:AK144)+1))</f>
        <v/>
      </c>
      <c r="AL144" t="str">
        <f ca="1">IF(OFFSET($G$179,SUM($C$2:$C144)-1,COLUMNS($E144:AL144)+1)=0,"",OFFSET($G$179,SUM($C$2:$C144)-1,COLUMNS($E144:AL144)+1))</f>
        <v/>
      </c>
      <c r="AM144" t="str">
        <f ca="1">IF(OFFSET($G$179,SUM($C$2:$C144)-1,COLUMNS($E144:AM144)+1)=0,"",OFFSET($G$179,SUM($C$2:$C144)-1,COLUMNS($E144:AM144)+1))</f>
        <v/>
      </c>
      <c r="AN144" t="str">
        <f ca="1">IF(OFFSET($G$179,SUM($C$2:$C144)-1,COLUMNS($E144:AN144)+1)=0,"",OFFSET($G$179,SUM($C$2:$C144)-1,COLUMNS($E144:AN144)+1))</f>
        <v/>
      </c>
      <c r="AO144" t="str">
        <f ca="1">IF(OFFSET($G$179,SUM($C$2:$C144)-1,COLUMNS($E144:AO144)+1)=0,"",OFFSET($G$179,SUM($C$2:$C144)-1,COLUMNS($E144:AO144)+1))</f>
        <v/>
      </c>
      <c r="AP144" t="str">
        <f ca="1">IF(OFFSET($G$179,SUM($C$2:$C144)-1,COLUMNS($E144:AP144)+1)=0,"",OFFSET($G$179,SUM($C$2:$C144)-1,COLUMNS($E144:AP144)+1))</f>
        <v/>
      </c>
      <c r="AQ144" t="str">
        <f ca="1">IF(OFFSET($G$179,SUM($C$2:$C144)-1,COLUMNS($E144:AQ144)+1)=0,"",OFFSET($G$179,SUM($C$2:$C144)-1,COLUMNS($E144:AQ144)+1))</f>
        <v/>
      </c>
      <c r="AR144" t="str">
        <f ca="1">IF(OFFSET($G$179,SUM($C$2:$C144)-1,COLUMNS($E144:AR144)+1)=0,"",OFFSET($G$179,SUM($C$2:$C144)-1,COLUMNS($E144:AR144)+1))</f>
        <v/>
      </c>
      <c r="AS144" t="str">
        <f ca="1">IF(OFFSET($G$179,SUM($C$2:$C144)-1,COLUMNS($E144:AS144)+1)=0,"",OFFSET($G$179,SUM($C$2:$C144)-1,COLUMNS($E144:AS144)+1))</f>
        <v/>
      </c>
      <c r="AT144" t="str">
        <f ca="1">IF(OFFSET($G$179,SUM($C$2:$C144)-1,COLUMNS($E144:AT144)+1)=0,"",OFFSET($G$179,SUM($C$2:$C144)-1,COLUMNS($E144:AT144)+1))</f>
        <v/>
      </c>
      <c r="AU144" t="str">
        <f ca="1">IF(OFFSET($G$179,SUM($C$2:$C144)-1,COLUMNS($E144:AU144)+1)=0,"",OFFSET($G$179,SUM($C$2:$C144)-1,COLUMNS($E144:AU144)+1))</f>
        <v/>
      </c>
      <c r="AV144" t="str">
        <f ca="1">IF(OFFSET($G$179,SUM($C$2:$C144)-1,COLUMNS($E144:AV144)+1)=0,"",OFFSET($G$179,SUM($C$2:$C144)-1,COLUMNS($E144:AV144)+1))</f>
        <v/>
      </c>
      <c r="AW144" t="str">
        <f ca="1">IF(OFFSET($G$179,SUM($C$2:$C144)-1,COLUMNS($E144:AW144)+1)=0,"",OFFSET($G$179,SUM($C$2:$C144)-1,COLUMNS($E144:AW144)+1))</f>
        <v/>
      </c>
      <c r="AX144" t="str">
        <f ca="1">IF(OFFSET($G$179,SUM($C$2:$C144)-1,COLUMNS($E144:AX144)+1)=0,"",OFFSET($G$179,SUM($C$2:$C144)-1,COLUMNS($E144:AX144)+1))</f>
        <v/>
      </c>
      <c r="AY144" t="str">
        <f ca="1">IF(OFFSET($G$179,SUM($C$2:$C144)-1,COLUMNS($E144:AY144)+1)=0,"",OFFSET($G$179,SUM($C$2:$C144)-1,COLUMNS($E144:AY144)+1))</f>
        <v/>
      </c>
      <c r="AZ144" t="str">
        <f ca="1">IF(OFFSET($G$179,SUM($C$2:$C144)-1,COLUMNS($E144:AZ144)+1)=0,"",OFFSET($G$179,SUM($C$2:$C144)-1,COLUMNS($E144:AZ144)+1))</f>
        <v/>
      </c>
      <c r="BA144" t="str">
        <f ca="1">IF(OFFSET($G$179,SUM($C$2:$C144)-1,COLUMNS($E144:BA144)+1)=0,"",OFFSET($G$179,SUM($C$2:$C144)-1,COLUMNS($E144:BA144)+1))</f>
        <v/>
      </c>
      <c r="BB144" t="str">
        <f ca="1">IF(OFFSET($G$179,SUM($C$2:$C144)-1,COLUMNS($E144:BB144)+1)=0,"",OFFSET($G$179,SUM($C$2:$C144)-1,COLUMNS($E144:BB144)+1))</f>
        <v/>
      </c>
      <c r="BC144" t="str">
        <f ca="1">IF(OFFSET($G$179,SUM($C$2:$C144)-1,COLUMNS($E144:BC144)+1)=0,"",OFFSET($G$179,SUM($C$2:$C144)-1,COLUMNS($E144:BC144)+1))</f>
        <v/>
      </c>
      <c r="BD144" t="str">
        <f ca="1">IF(OFFSET($G$179,SUM($C$2:$C144)-1,COLUMNS($E144:BD144)+1)=0,"",OFFSET($G$179,SUM($C$2:$C144)-1,COLUMNS($E144:BD144)+1))</f>
        <v/>
      </c>
      <c r="BE144" t="str">
        <f ca="1">IF(OFFSET($G$179,SUM($C$2:$C144)-1,COLUMNS($E144:BE144)+1)=0,"",OFFSET($G$179,SUM($C$2:$C144)-1,COLUMNS($E144:BE144)+1))</f>
        <v/>
      </c>
      <c r="BF144" t="str">
        <f ca="1">IF(OFFSET($G$179,SUM($C$2:$C144)-1,COLUMNS($E144:BF144)+1)=0,"",OFFSET($G$179,SUM($C$2:$C144)-1,COLUMNS($E144:BF144)+1))</f>
        <v/>
      </c>
      <c r="BG144" t="str">
        <f ca="1">IF(OFFSET($G$179,SUM($C$2:$C144)-1,COLUMNS($E144:BG144)+1)=0,"",OFFSET($G$179,SUM($C$2:$C144)-1,COLUMNS($E144:BG144)+1))</f>
        <v/>
      </c>
      <c r="BH144" t="str">
        <f ca="1">IF(OFFSET($G$179,SUM($C$2:$C144)-1,COLUMNS($E144:BH144)+1)=0,"",OFFSET($G$179,SUM($C$2:$C144)-1,COLUMNS($E144:BH144)+1))</f>
        <v/>
      </c>
      <c r="BI144" t="str">
        <f ca="1">IF(OFFSET($G$179,SUM($C$2:$C144)-1,COLUMNS($E144:BI144)+1)=0,"",OFFSET($G$179,SUM($C$2:$C144)-1,COLUMNS($E144:BI144)+1))</f>
        <v/>
      </c>
      <c r="BJ144" t="str">
        <f ca="1">IF(OFFSET($G$179,SUM($C$2:$C144)-1,COLUMNS($E144:BJ144)+1)=0,"",OFFSET($G$179,SUM($C$2:$C144)-1,COLUMNS($E144:BJ144)+1))</f>
        <v/>
      </c>
      <c r="BK144" t="str">
        <f ca="1">IF(OFFSET($G$179,SUM($C$2:$C144)-1,COLUMNS($E144:BK144)+1)=0,"",OFFSET($G$179,SUM($C$2:$C144)-1,COLUMNS($E144:BK144)+1))</f>
        <v/>
      </c>
      <c r="BL144" t="str">
        <f ca="1">IF(OFFSET($G$179,SUM($C$2:$C144)-1,COLUMNS($E144:BL144)+1)=0,"",OFFSET($G$179,SUM($C$2:$C144)-1,COLUMNS($E144:BL144)+1))</f>
        <v/>
      </c>
      <c r="BM144" t="str">
        <f ca="1">IF(OFFSET($G$179,SUM($C$2:$C144)-1,COLUMNS($E144:BM144)+1)=0,"",OFFSET($G$179,SUM($C$2:$C144)-1,COLUMNS($E144:BM144)+1))</f>
        <v/>
      </c>
      <c r="BN144" t="str">
        <f ca="1">IF(OFFSET($G$179,SUM($C$2:$C144)-1,COLUMNS($E144:BN144)+1)=0,"",OFFSET($G$179,SUM($C$2:$C144)-1,COLUMNS($E144:BN144)+1))</f>
        <v/>
      </c>
      <c r="BO144" t="str">
        <f ca="1">IF(OFFSET($G$179,SUM($C$2:$C144)-1,COLUMNS($E144:BO144)+1)=0,"",OFFSET($G$179,SUM($C$2:$C144)-1,COLUMNS($E144:BO144)+1))</f>
        <v/>
      </c>
      <c r="BP144" t="str">
        <f ca="1">IF(OFFSET($G$179,SUM($C$2:$C144)-1,COLUMNS($E144:BP144)+1)=0,"",OFFSET($G$179,SUM($C$2:$C144)-1,COLUMNS($E144:BP144)+1))</f>
        <v/>
      </c>
      <c r="BQ144" t="str">
        <f ca="1">IF(OFFSET($G$179,SUM($C$2:$C144)-1,COLUMNS($E144:BQ144)+1)=0,"",OFFSET($G$179,SUM($C$2:$C144)-1,COLUMNS($E144:BQ144)+1))</f>
        <v/>
      </c>
      <c r="BR144" t="str">
        <f ca="1">IF(OFFSET($G$179,SUM($C$2:$C144)-1,COLUMNS($E144:BR144)+1)=0,"",OFFSET($G$179,SUM($C$2:$C144)-1,COLUMNS($E144:BR144)+1))</f>
        <v/>
      </c>
      <c r="BS144" t="str">
        <f ca="1">IF(OFFSET($G$179,SUM($C$2:$C144)-1,COLUMNS($E144:BS144)+1)=0,"",OFFSET($G$179,SUM($C$2:$C144)-1,COLUMNS($E144:BS144)+1))</f>
        <v/>
      </c>
      <c r="BT144" t="str">
        <f ca="1">IF(OFFSET($G$179,SUM($C$2:$C144)-1,COLUMNS($E144:BT144)+1)=0,"",OFFSET($G$179,SUM($C$2:$C144)-1,COLUMNS($E144:BT144)+1))</f>
        <v/>
      </c>
      <c r="BU144" t="str">
        <f ca="1">IF(OFFSET($G$179,SUM($C$2:$C144)-1,COLUMNS($E144:BU144)+1)=0,"",OFFSET($G$179,SUM($C$2:$C144)-1,COLUMNS($E144:BU144)+1))</f>
        <v/>
      </c>
      <c r="BV144" t="str">
        <f ca="1">IF(OFFSET($G$179,SUM($C$2:$C144)-1,COLUMNS($E144:BV144)+1)=0,"",OFFSET($G$179,SUM($C$2:$C144)-1,COLUMNS($E144:BV144)+1))</f>
        <v/>
      </c>
      <c r="BW144" t="str">
        <f ca="1">IF(OFFSET($G$179,SUM($C$2:$C144)-1,COLUMNS($E144:BW144)+1)=0,"",OFFSET($G$179,SUM($C$2:$C144)-1,COLUMNS($E144:BW144)+1))</f>
        <v/>
      </c>
      <c r="BX144" t="str">
        <f ca="1">IF(OFFSET($G$179,SUM($C$2:$C144)-1,COLUMNS($E144:BX144)+1)=0,"",OFFSET($G$179,SUM($C$2:$C144)-1,COLUMNS($E144:BX144)+1))</f>
        <v/>
      </c>
      <c r="BY144" t="str">
        <f ca="1">IF(OFFSET($G$179,SUM($C$2:$C144)-1,COLUMNS($E144:BY144)+1)=0,"",OFFSET($G$179,SUM($C$2:$C144)-1,COLUMNS($E144:BY144)+1))</f>
        <v/>
      </c>
      <c r="BZ144" t="str">
        <f ca="1">IF(OFFSET($G$179,SUM($C$2:$C144)-1,COLUMNS($E144:BZ144)+1)=0,"",OFFSET($G$179,SUM($C$2:$C144)-1,COLUMNS($E144:BZ144)+1))</f>
        <v/>
      </c>
    </row>
    <row r="145" spans="2:78" x14ac:dyDescent="0.25">
      <c r="C145">
        <f t="shared" si="4666"/>
        <v>0</v>
      </c>
      <c r="E145">
        <f t="shared" ref="E145" ca="1" si="5185">E144</f>
        <v>0</v>
      </c>
      <c r="F145" t="str">
        <f t="shared" ref="F145" ca="1" si="5186">SUBSTITUTE(SUBSTITUTE(SUBSTITUTE(SUBSTITUTE(SUBSTITUTE(LOWER(IF(LEFT(F144,3)="Box","",TRIM(F144))),"randomizer","")," ",""),"'","")," ",""),"-","")</f>
        <v/>
      </c>
      <c r="G145" t="str">
        <f t="shared" ref="G145" ca="1" si="5187">SUBSTITUTE(SUBSTITUTE(SUBSTITUTE(SUBSTITUTE(SUBSTITUTE(LOWER(IF(LEFT(G144,3)="Box","",TRIM(G144))),"randomizer","")," ",""),"'","")," ",""),"-","")</f>
        <v/>
      </c>
      <c r="H145" t="str">
        <f t="shared" ref="H145" ca="1" si="5188">SUBSTITUTE(SUBSTITUTE(SUBSTITUTE(SUBSTITUTE(SUBSTITUTE(LOWER(IF(LEFT(H144,3)="Box","",TRIM(H144))),"randomizer","")," ",""),"'","")," ",""),"-","")</f>
        <v/>
      </c>
      <c r="I145" t="str">
        <f t="shared" ref="I145" ca="1" si="5189">SUBSTITUTE(SUBSTITUTE(SUBSTITUTE(SUBSTITUTE(SUBSTITUTE(LOWER(IF(LEFT(I144,3)="Box","",TRIM(I144))),"randomizer","")," ",""),"'","")," ",""),"-","")</f>
        <v/>
      </c>
      <c r="J145" t="str">
        <f t="shared" ref="J145" ca="1" si="5190">SUBSTITUTE(SUBSTITUTE(SUBSTITUTE(SUBSTITUTE(SUBSTITUTE(LOWER(IF(LEFT(J144,3)="Box","",TRIM(J144))),"randomizer","")," ",""),"'","")," ",""),"-","")</f>
        <v/>
      </c>
      <c r="K145" t="str">
        <f t="shared" ref="K145" ca="1" si="5191">SUBSTITUTE(SUBSTITUTE(SUBSTITUTE(SUBSTITUTE(SUBSTITUTE(LOWER(IF(LEFT(K144,3)="Box","",TRIM(K144))),"randomizer","")," ",""),"'","")," ",""),"-","")</f>
        <v/>
      </c>
      <c r="L145" t="str">
        <f t="shared" ref="L145" ca="1" si="5192">SUBSTITUTE(SUBSTITUTE(SUBSTITUTE(SUBSTITUTE(SUBSTITUTE(LOWER(IF(LEFT(L144,3)="Box","",TRIM(L144))),"randomizer","")," ",""),"'","")," ",""),"-","")</f>
        <v/>
      </c>
      <c r="M145" t="str">
        <f t="shared" ref="M145" ca="1" si="5193">SUBSTITUTE(SUBSTITUTE(SUBSTITUTE(SUBSTITUTE(SUBSTITUTE(LOWER(IF(LEFT(M144,3)="Box","",TRIM(M144))),"randomizer","")," ",""),"'","")," ",""),"-","")</f>
        <v/>
      </c>
      <c r="N145" t="str">
        <f t="shared" ref="N145" ca="1" si="5194">SUBSTITUTE(SUBSTITUTE(SUBSTITUTE(SUBSTITUTE(SUBSTITUTE(LOWER(IF(LEFT(N144,3)="Box","",TRIM(N144))),"randomizer","")," ",""),"'","")," ",""),"-","")</f>
        <v/>
      </c>
      <c r="O145" t="str">
        <f t="shared" ref="O145" ca="1" si="5195">SUBSTITUTE(SUBSTITUTE(SUBSTITUTE(SUBSTITUTE(SUBSTITUTE(LOWER(IF(LEFT(O144,3)="Box","",TRIM(O144))),"randomizer","")," ",""),"'","")," ",""),"-","")</f>
        <v/>
      </c>
      <c r="P145" t="str">
        <f t="shared" ref="P145" ca="1" si="5196">SUBSTITUTE(SUBSTITUTE(SUBSTITUTE(SUBSTITUTE(SUBSTITUTE(LOWER(IF(LEFT(P144,3)="Box","",TRIM(P144))),"randomizer","")," ",""),"'","")," ",""),"-","")</f>
        <v/>
      </c>
      <c r="Q145" t="str">
        <f t="shared" ref="Q145" ca="1" si="5197">SUBSTITUTE(SUBSTITUTE(SUBSTITUTE(SUBSTITUTE(SUBSTITUTE(LOWER(IF(LEFT(Q144,3)="Box","",TRIM(Q144))),"randomizer","")," ",""),"'","")," ",""),"-","")</f>
        <v/>
      </c>
      <c r="R145" t="str">
        <f t="shared" ref="R145" ca="1" si="5198">SUBSTITUTE(SUBSTITUTE(SUBSTITUTE(SUBSTITUTE(SUBSTITUTE(LOWER(IF(LEFT(R144,3)="Box","",TRIM(R144))),"randomizer","")," ",""),"'","")," ",""),"-","")</f>
        <v/>
      </c>
      <c r="S145" t="str">
        <f t="shared" ref="S145" ca="1" si="5199">SUBSTITUTE(SUBSTITUTE(SUBSTITUTE(SUBSTITUTE(SUBSTITUTE(LOWER(IF(LEFT(S144,3)="Box","",TRIM(S144))),"randomizer","")," ",""),"'","")," ",""),"-","")</f>
        <v/>
      </c>
      <c r="T145" t="str">
        <f t="shared" ref="T145" ca="1" si="5200">SUBSTITUTE(SUBSTITUTE(SUBSTITUTE(SUBSTITUTE(SUBSTITUTE(LOWER(IF(LEFT(T144,3)="Box","",TRIM(T144))),"randomizer","")," ",""),"'","")," ",""),"-","")</f>
        <v/>
      </c>
      <c r="U145" t="str">
        <f t="shared" ref="U145" ca="1" si="5201">SUBSTITUTE(SUBSTITUTE(SUBSTITUTE(SUBSTITUTE(SUBSTITUTE(LOWER(IF(LEFT(U144,3)="Box","",TRIM(U144))),"randomizer","")," ",""),"'","")," ",""),"-","")</f>
        <v/>
      </c>
      <c r="V145" t="str">
        <f t="shared" ref="V145" ca="1" si="5202">SUBSTITUTE(SUBSTITUTE(SUBSTITUTE(SUBSTITUTE(SUBSTITUTE(LOWER(IF(LEFT(V144,3)="Box","",TRIM(V144))),"randomizer","")," ",""),"'","")," ",""),"-","")</f>
        <v/>
      </c>
      <c r="W145" t="str">
        <f t="shared" ref="W145" ca="1" si="5203">SUBSTITUTE(SUBSTITUTE(SUBSTITUTE(SUBSTITUTE(SUBSTITUTE(LOWER(IF(LEFT(W144,3)="Box","",TRIM(W144))),"randomizer","")," ",""),"'","")," ",""),"-","")</f>
        <v/>
      </c>
      <c r="X145" t="str">
        <f t="shared" ref="X145" ca="1" si="5204">SUBSTITUTE(SUBSTITUTE(SUBSTITUTE(SUBSTITUTE(SUBSTITUTE(LOWER(IF(LEFT(X144,3)="Box","",TRIM(X144))),"randomizer","")," ",""),"'","")," ",""),"-","")</f>
        <v/>
      </c>
      <c r="Y145" t="str">
        <f t="shared" ref="Y145" ca="1" si="5205">SUBSTITUTE(SUBSTITUTE(SUBSTITUTE(SUBSTITUTE(SUBSTITUTE(LOWER(IF(LEFT(Y144,3)="Box","",TRIM(Y144))),"randomizer","")," ",""),"'","")," ",""),"-","")</f>
        <v/>
      </c>
      <c r="Z145" t="str">
        <f t="shared" ref="Z145" ca="1" si="5206">SUBSTITUTE(SUBSTITUTE(SUBSTITUTE(SUBSTITUTE(SUBSTITUTE(LOWER(IF(LEFT(Z144,3)="Box","",TRIM(Z144))),"randomizer","")," ",""),"'","")," ",""),"-","")</f>
        <v/>
      </c>
      <c r="AA145" t="str">
        <f t="shared" ref="AA145" ca="1" si="5207">SUBSTITUTE(SUBSTITUTE(SUBSTITUTE(SUBSTITUTE(SUBSTITUTE(LOWER(IF(LEFT(AA144,3)="Box","",TRIM(AA144))),"randomizer","")," ",""),"'","")," ",""),"-","")</f>
        <v/>
      </c>
      <c r="AB145" t="str">
        <f t="shared" ref="AB145" ca="1" si="5208">SUBSTITUTE(SUBSTITUTE(SUBSTITUTE(SUBSTITUTE(SUBSTITUTE(LOWER(IF(LEFT(AB144,3)="Box","",TRIM(AB144))),"randomizer","")," ",""),"'","")," ",""),"-","")</f>
        <v/>
      </c>
      <c r="AC145" t="str">
        <f t="shared" ref="AC145" ca="1" si="5209">SUBSTITUTE(SUBSTITUTE(SUBSTITUTE(SUBSTITUTE(SUBSTITUTE(LOWER(IF(LEFT(AC144,3)="Box","",TRIM(AC144))),"randomizer","")," ",""),"'","")," ",""),"-","")</f>
        <v/>
      </c>
      <c r="AD145" t="str">
        <f t="shared" ref="AD145" ca="1" si="5210">SUBSTITUTE(SUBSTITUTE(SUBSTITUTE(SUBSTITUTE(SUBSTITUTE(LOWER(IF(LEFT(AD144,3)="Box","",TRIM(AD144))),"randomizer","")," ",""),"'","")," ",""),"-","")</f>
        <v/>
      </c>
      <c r="AE145" t="str">
        <f t="shared" ref="AE145" ca="1" si="5211">SUBSTITUTE(SUBSTITUTE(SUBSTITUTE(SUBSTITUTE(SUBSTITUTE(LOWER(IF(LEFT(AE144,3)="Box","",TRIM(AE144))),"randomizer","")," ",""),"'","")," ",""),"-","")</f>
        <v/>
      </c>
      <c r="AF145" t="str">
        <f t="shared" ref="AF145" ca="1" si="5212">SUBSTITUTE(SUBSTITUTE(SUBSTITUTE(SUBSTITUTE(SUBSTITUTE(LOWER(IF(LEFT(AF144,3)="Box","",TRIM(AF144))),"randomizer","")," ",""),"'","")," ",""),"-","")</f>
        <v/>
      </c>
      <c r="AG145" t="str">
        <f t="shared" ref="AG145" ca="1" si="5213">SUBSTITUTE(SUBSTITUTE(SUBSTITUTE(SUBSTITUTE(SUBSTITUTE(LOWER(IF(LEFT(AG144,3)="Box","",TRIM(AG144))),"randomizer","")," ",""),"'","")," ",""),"-","")</f>
        <v/>
      </c>
      <c r="AH145" t="str">
        <f t="shared" ref="AH145" ca="1" si="5214">SUBSTITUTE(SUBSTITUTE(SUBSTITUTE(SUBSTITUTE(SUBSTITUTE(LOWER(IF(LEFT(AH144,3)="Box","",TRIM(AH144))),"randomizer","")," ",""),"'","")," ",""),"-","")</f>
        <v/>
      </c>
      <c r="AI145" t="str">
        <f t="shared" ref="AI145" ca="1" si="5215">SUBSTITUTE(SUBSTITUTE(SUBSTITUTE(SUBSTITUTE(SUBSTITUTE(LOWER(IF(LEFT(AI144,3)="Box","",TRIM(AI144))),"randomizer","")," ",""),"'","")," ",""),"-","")</f>
        <v/>
      </c>
      <c r="AJ145" t="str">
        <f t="shared" ref="AJ145" ca="1" si="5216">SUBSTITUTE(SUBSTITUTE(SUBSTITUTE(SUBSTITUTE(SUBSTITUTE(LOWER(IF(LEFT(AJ144,3)="Box","",TRIM(AJ144))),"randomizer","")," ",""),"'","")," ",""),"-","")</f>
        <v/>
      </c>
      <c r="AK145" t="str">
        <f t="shared" ref="AK145" ca="1" si="5217">SUBSTITUTE(SUBSTITUTE(SUBSTITUTE(SUBSTITUTE(SUBSTITUTE(LOWER(IF(LEFT(AK144,3)="Box","",TRIM(AK144))),"randomizer","")," ",""),"'","")," ",""),"-","")</f>
        <v/>
      </c>
      <c r="AL145" t="str">
        <f t="shared" ref="AL145" ca="1" si="5218">SUBSTITUTE(SUBSTITUTE(SUBSTITUTE(SUBSTITUTE(SUBSTITUTE(LOWER(IF(LEFT(AL144,3)="Box","",TRIM(AL144))),"randomizer","")," ",""),"'","")," ",""),"-","")</f>
        <v/>
      </c>
      <c r="AM145" t="str">
        <f t="shared" ref="AM145" ca="1" si="5219">SUBSTITUTE(SUBSTITUTE(SUBSTITUTE(SUBSTITUTE(SUBSTITUTE(LOWER(IF(LEFT(AM144,3)="Box","",TRIM(AM144))),"randomizer","")," ",""),"'","")," ",""),"-","")</f>
        <v/>
      </c>
      <c r="AN145" t="str">
        <f t="shared" ref="AN145" ca="1" si="5220">SUBSTITUTE(SUBSTITUTE(SUBSTITUTE(SUBSTITUTE(SUBSTITUTE(LOWER(IF(LEFT(AN144,3)="Box","",TRIM(AN144))),"randomizer","")," ",""),"'","")," ",""),"-","")</f>
        <v/>
      </c>
      <c r="AO145" t="str">
        <f t="shared" ref="AO145" ca="1" si="5221">SUBSTITUTE(SUBSTITUTE(SUBSTITUTE(SUBSTITUTE(SUBSTITUTE(LOWER(IF(LEFT(AO144,3)="Box","",TRIM(AO144))),"randomizer","")," ",""),"'","")," ",""),"-","")</f>
        <v/>
      </c>
      <c r="AP145" t="str">
        <f t="shared" ref="AP145" ca="1" si="5222">SUBSTITUTE(SUBSTITUTE(SUBSTITUTE(SUBSTITUTE(SUBSTITUTE(LOWER(IF(LEFT(AP144,3)="Box","",TRIM(AP144))),"randomizer","")," ",""),"'","")," ",""),"-","")</f>
        <v/>
      </c>
      <c r="AQ145" t="str">
        <f t="shared" ref="AQ145" ca="1" si="5223">SUBSTITUTE(SUBSTITUTE(SUBSTITUTE(SUBSTITUTE(SUBSTITUTE(LOWER(IF(LEFT(AQ144,3)="Box","",TRIM(AQ144))),"randomizer","")," ",""),"'","")," ",""),"-","")</f>
        <v/>
      </c>
      <c r="AR145" t="str">
        <f t="shared" ref="AR145" ca="1" si="5224">SUBSTITUTE(SUBSTITUTE(SUBSTITUTE(SUBSTITUTE(SUBSTITUTE(LOWER(IF(LEFT(AR144,3)="Box","",TRIM(AR144))),"randomizer","")," ",""),"'","")," ",""),"-","")</f>
        <v/>
      </c>
      <c r="AS145" t="str">
        <f t="shared" ref="AS145" ca="1" si="5225">SUBSTITUTE(SUBSTITUTE(SUBSTITUTE(SUBSTITUTE(SUBSTITUTE(LOWER(IF(LEFT(AS144,3)="Box","",TRIM(AS144))),"randomizer","")," ",""),"'","")," ",""),"-","")</f>
        <v/>
      </c>
      <c r="AT145" t="str">
        <f t="shared" ref="AT145" ca="1" si="5226">SUBSTITUTE(SUBSTITUTE(SUBSTITUTE(SUBSTITUTE(SUBSTITUTE(LOWER(IF(LEFT(AT144,3)="Box","",TRIM(AT144))),"randomizer","")," ",""),"'","")," ",""),"-","")</f>
        <v/>
      </c>
      <c r="AU145" t="str">
        <f t="shared" ref="AU145" ca="1" si="5227">SUBSTITUTE(SUBSTITUTE(SUBSTITUTE(SUBSTITUTE(SUBSTITUTE(LOWER(IF(LEFT(AU144,3)="Box","",TRIM(AU144))),"randomizer","")," ",""),"'","")," ",""),"-","")</f>
        <v/>
      </c>
      <c r="AV145" t="str">
        <f t="shared" ref="AV145" ca="1" si="5228">SUBSTITUTE(SUBSTITUTE(SUBSTITUTE(SUBSTITUTE(SUBSTITUTE(LOWER(IF(LEFT(AV144,3)="Box","",TRIM(AV144))),"randomizer","")," ",""),"'","")," ",""),"-","")</f>
        <v/>
      </c>
      <c r="AW145" t="str">
        <f t="shared" ref="AW145" ca="1" si="5229">SUBSTITUTE(SUBSTITUTE(SUBSTITUTE(SUBSTITUTE(SUBSTITUTE(LOWER(IF(LEFT(AW144,3)="Box","",TRIM(AW144))),"randomizer","")," ",""),"'","")," ",""),"-","")</f>
        <v/>
      </c>
      <c r="AX145" t="str">
        <f t="shared" ref="AX145" ca="1" si="5230">SUBSTITUTE(SUBSTITUTE(SUBSTITUTE(SUBSTITUTE(SUBSTITUTE(LOWER(IF(LEFT(AX144,3)="Box","",TRIM(AX144))),"randomizer","")," ",""),"'","")," ",""),"-","")</f>
        <v/>
      </c>
      <c r="AY145" t="str">
        <f t="shared" ref="AY145" ca="1" si="5231">SUBSTITUTE(SUBSTITUTE(SUBSTITUTE(SUBSTITUTE(SUBSTITUTE(LOWER(IF(LEFT(AY144,3)="Box","",TRIM(AY144))),"randomizer","")," ",""),"'","")," ",""),"-","")</f>
        <v/>
      </c>
      <c r="AZ145" t="str">
        <f t="shared" ref="AZ145" ca="1" si="5232">SUBSTITUTE(SUBSTITUTE(SUBSTITUTE(SUBSTITUTE(SUBSTITUTE(LOWER(IF(LEFT(AZ144,3)="Box","",TRIM(AZ144))),"randomizer","")," ",""),"'","")," ",""),"-","")</f>
        <v/>
      </c>
      <c r="BA145" t="str">
        <f t="shared" ref="BA145" ca="1" si="5233">SUBSTITUTE(SUBSTITUTE(SUBSTITUTE(SUBSTITUTE(SUBSTITUTE(LOWER(IF(LEFT(BA144,3)="Box","",TRIM(BA144))),"randomizer","")," ",""),"'","")," ",""),"-","")</f>
        <v/>
      </c>
      <c r="BB145" t="str">
        <f t="shared" ref="BB145" ca="1" si="5234">SUBSTITUTE(SUBSTITUTE(SUBSTITUTE(SUBSTITUTE(SUBSTITUTE(LOWER(IF(LEFT(BB144,3)="Box","",TRIM(BB144))),"randomizer","")," ",""),"'","")," ",""),"-","")</f>
        <v/>
      </c>
      <c r="BC145" t="str">
        <f t="shared" ref="BC145" ca="1" si="5235">SUBSTITUTE(SUBSTITUTE(SUBSTITUTE(SUBSTITUTE(SUBSTITUTE(LOWER(IF(LEFT(BC144,3)="Box","",TRIM(BC144))),"randomizer","")," ",""),"'","")," ",""),"-","")</f>
        <v/>
      </c>
      <c r="BD145" t="str">
        <f t="shared" ref="BD145" ca="1" si="5236">SUBSTITUTE(SUBSTITUTE(SUBSTITUTE(SUBSTITUTE(SUBSTITUTE(LOWER(IF(LEFT(BD144,3)="Box","",TRIM(BD144))),"randomizer","")," ",""),"'","")," ",""),"-","")</f>
        <v/>
      </c>
      <c r="BE145" t="str">
        <f t="shared" ref="BE145" ca="1" si="5237">SUBSTITUTE(SUBSTITUTE(SUBSTITUTE(SUBSTITUTE(SUBSTITUTE(LOWER(IF(LEFT(BE144,3)="Box","",TRIM(BE144))),"randomizer","")," ",""),"'","")," ",""),"-","")</f>
        <v/>
      </c>
      <c r="BF145" t="str">
        <f t="shared" ref="BF145" ca="1" si="5238">SUBSTITUTE(SUBSTITUTE(SUBSTITUTE(SUBSTITUTE(SUBSTITUTE(LOWER(IF(LEFT(BF144,3)="Box","",TRIM(BF144))),"randomizer","")," ",""),"'","")," ",""),"-","")</f>
        <v/>
      </c>
      <c r="BG145" t="str">
        <f t="shared" ref="BG145" ca="1" si="5239">SUBSTITUTE(SUBSTITUTE(SUBSTITUTE(SUBSTITUTE(SUBSTITUTE(LOWER(IF(LEFT(BG144,3)="Box","",TRIM(BG144))),"randomizer","")," ",""),"'","")," ",""),"-","")</f>
        <v/>
      </c>
      <c r="BH145" t="str">
        <f t="shared" ref="BH145" ca="1" si="5240">SUBSTITUTE(SUBSTITUTE(SUBSTITUTE(SUBSTITUTE(SUBSTITUTE(LOWER(IF(LEFT(BH144,3)="Box","",TRIM(BH144))),"randomizer","")," ",""),"'","")," ",""),"-","")</f>
        <v/>
      </c>
      <c r="BI145" t="str">
        <f t="shared" ref="BI145" ca="1" si="5241">SUBSTITUTE(SUBSTITUTE(SUBSTITUTE(SUBSTITUTE(SUBSTITUTE(LOWER(IF(LEFT(BI144,3)="Box","",TRIM(BI144))),"randomizer","")," ",""),"'","")," ",""),"-","")</f>
        <v/>
      </c>
      <c r="BJ145" t="str">
        <f t="shared" ref="BJ145" ca="1" si="5242">SUBSTITUTE(SUBSTITUTE(SUBSTITUTE(SUBSTITUTE(SUBSTITUTE(LOWER(IF(LEFT(BJ144,3)="Box","",TRIM(BJ144))),"randomizer","")," ",""),"'","")," ",""),"-","")</f>
        <v/>
      </c>
      <c r="BK145" t="str">
        <f t="shared" ref="BK145" ca="1" si="5243">SUBSTITUTE(SUBSTITUTE(SUBSTITUTE(SUBSTITUTE(SUBSTITUTE(LOWER(IF(LEFT(BK144,3)="Box","",TRIM(BK144))),"randomizer","")," ",""),"'","")," ",""),"-","")</f>
        <v/>
      </c>
      <c r="BL145" t="str">
        <f t="shared" ref="BL145" ca="1" si="5244">SUBSTITUTE(SUBSTITUTE(SUBSTITUTE(SUBSTITUTE(SUBSTITUTE(LOWER(IF(LEFT(BL144,3)="Box","",TRIM(BL144))),"randomizer","")," ",""),"'","")," ",""),"-","")</f>
        <v/>
      </c>
      <c r="BM145" t="str">
        <f t="shared" ref="BM145" ca="1" si="5245">SUBSTITUTE(SUBSTITUTE(SUBSTITUTE(SUBSTITUTE(SUBSTITUTE(LOWER(IF(LEFT(BM144,3)="Box","",TRIM(BM144))),"randomizer","")," ",""),"'","")," ",""),"-","")</f>
        <v/>
      </c>
      <c r="BN145" t="str">
        <f t="shared" ref="BN145" ca="1" si="5246">SUBSTITUTE(SUBSTITUTE(SUBSTITUTE(SUBSTITUTE(SUBSTITUTE(LOWER(IF(LEFT(BN144,3)="Box","",TRIM(BN144))),"randomizer","")," ",""),"'","")," ",""),"-","")</f>
        <v/>
      </c>
      <c r="BO145" t="str">
        <f t="shared" ref="BO145" ca="1" si="5247">SUBSTITUTE(SUBSTITUTE(SUBSTITUTE(SUBSTITUTE(SUBSTITUTE(LOWER(IF(LEFT(BO144,3)="Box","",TRIM(BO144))),"randomizer","")," ",""),"'","")," ",""),"-","")</f>
        <v/>
      </c>
      <c r="BP145" t="str">
        <f t="shared" ref="BP145" ca="1" si="5248">SUBSTITUTE(SUBSTITUTE(SUBSTITUTE(SUBSTITUTE(SUBSTITUTE(LOWER(IF(LEFT(BP144,3)="Box","",TRIM(BP144))),"randomizer","")," ",""),"'","")," ",""),"-","")</f>
        <v/>
      </c>
      <c r="BQ145" t="str">
        <f t="shared" ref="BQ145" ca="1" si="5249">SUBSTITUTE(SUBSTITUTE(SUBSTITUTE(SUBSTITUTE(SUBSTITUTE(LOWER(IF(LEFT(BQ144,3)="Box","",TRIM(BQ144))),"randomizer","")," ",""),"'","")," ",""),"-","")</f>
        <v/>
      </c>
      <c r="BR145" t="str">
        <f t="shared" ref="BR145" ca="1" si="5250">SUBSTITUTE(SUBSTITUTE(SUBSTITUTE(SUBSTITUTE(SUBSTITUTE(LOWER(IF(LEFT(BR144,3)="Box","",TRIM(BR144))),"randomizer","")," ",""),"'","")," ",""),"-","")</f>
        <v/>
      </c>
      <c r="BS145" t="str">
        <f t="shared" ref="BS145" ca="1" si="5251">SUBSTITUTE(SUBSTITUTE(SUBSTITUTE(SUBSTITUTE(SUBSTITUTE(LOWER(IF(LEFT(BS144,3)="Box","",TRIM(BS144))),"randomizer","")," ",""),"'","")," ",""),"-","")</f>
        <v/>
      </c>
      <c r="BT145" t="str">
        <f t="shared" ref="BT145" ca="1" si="5252">SUBSTITUTE(SUBSTITUTE(SUBSTITUTE(SUBSTITUTE(SUBSTITUTE(LOWER(IF(LEFT(BT144,3)="Box","",TRIM(BT144))),"randomizer","")," ",""),"'","")," ",""),"-","")</f>
        <v/>
      </c>
      <c r="BU145" t="str">
        <f t="shared" ref="BU145" ca="1" si="5253">SUBSTITUTE(SUBSTITUTE(SUBSTITUTE(SUBSTITUTE(SUBSTITUTE(LOWER(IF(LEFT(BU144,3)="Box","",TRIM(BU144))),"randomizer","")," ",""),"'","")," ",""),"-","")</f>
        <v/>
      </c>
      <c r="BV145" t="str">
        <f t="shared" ref="BV145" ca="1" si="5254">SUBSTITUTE(SUBSTITUTE(SUBSTITUTE(SUBSTITUTE(SUBSTITUTE(LOWER(IF(LEFT(BV144,3)="Box","",TRIM(BV144))),"randomizer","")," ",""),"'","")," ",""),"-","")</f>
        <v/>
      </c>
      <c r="BW145" t="str">
        <f t="shared" ref="BW145" ca="1" si="5255">SUBSTITUTE(SUBSTITUTE(SUBSTITUTE(SUBSTITUTE(SUBSTITUTE(LOWER(IF(LEFT(BW144,3)="Box","",TRIM(BW144))),"randomizer","")," ",""),"'","")," ",""),"-","")</f>
        <v/>
      </c>
      <c r="BX145" t="str">
        <f t="shared" ref="BX145" ca="1" si="5256">SUBSTITUTE(SUBSTITUTE(SUBSTITUTE(SUBSTITUTE(SUBSTITUTE(LOWER(IF(LEFT(BX144,3)="Box","",TRIM(BX144))),"randomizer","")," ",""),"'","")," ",""),"-","")</f>
        <v/>
      </c>
      <c r="BY145" t="str">
        <f t="shared" ref="BY145" ca="1" si="5257">SUBSTITUTE(SUBSTITUTE(SUBSTITUTE(SUBSTITUTE(SUBSTITUTE(LOWER(IF(LEFT(BY144,3)="Box","",TRIM(BY144))),"randomizer","")," ",""),"'","")," ",""),"-","")</f>
        <v/>
      </c>
      <c r="BZ145" t="str">
        <f t="shared" ref="BZ145" ca="1" si="5258">SUBSTITUTE(SUBSTITUTE(SUBSTITUTE(SUBSTITUTE(SUBSTITUTE(LOWER(IF(LEFT(BZ144,3)="Box","",TRIM(BZ144))),"randomizer","")," ",""),"'","")," ",""),"-","")</f>
        <v/>
      </c>
    </row>
    <row r="146" spans="2:78" x14ac:dyDescent="0.25">
      <c r="C146">
        <f t="shared" si="4666"/>
        <v>1</v>
      </c>
      <c r="E146">
        <f ca="1">OFFSET($G$179,SUM(C$2:C146)-1,0)</f>
        <v>0</v>
      </c>
      <c r="F146" t="str">
        <f ca="1">IF(OFFSET($G$179,SUM($C$2:$C146)-1,COLUMNS($E146:F146)+1)=0,"",OFFSET($G$179,SUM($C$2:$C146)-1,COLUMNS($E146:F146)+1))</f>
        <v/>
      </c>
      <c r="G146" t="str">
        <f ca="1">IF(OFFSET($G$179,SUM($C$2:$C146)-1,COLUMNS($E146:G146)+1)=0,"",OFFSET($G$179,SUM($C$2:$C146)-1,COLUMNS($E146:G146)+1))</f>
        <v/>
      </c>
      <c r="H146" t="str">
        <f ca="1">IF(OFFSET($G$179,SUM($C$2:$C146)-1,COLUMNS($E146:H146)+1)=0,"",OFFSET($G$179,SUM($C$2:$C146)-1,COLUMNS($E146:H146)+1))</f>
        <v/>
      </c>
      <c r="I146" t="str">
        <f ca="1">IF(OFFSET($G$179,SUM($C$2:$C146)-1,COLUMNS($E146:I146)+1)=0,"",OFFSET($G$179,SUM($C$2:$C146)-1,COLUMNS($E146:I146)+1))</f>
        <v/>
      </c>
      <c r="J146" t="str">
        <f ca="1">IF(OFFSET($G$179,SUM($C$2:$C146)-1,COLUMNS($E146:J146)+1)=0,"",OFFSET($G$179,SUM($C$2:$C146)-1,COLUMNS($E146:J146)+1))</f>
        <v/>
      </c>
      <c r="K146" t="str">
        <f ca="1">IF(OFFSET($G$179,SUM($C$2:$C146)-1,COLUMNS($E146:K146)+1)=0,"",OFFSET($G$179,SUM($C$2:$C146)-1,COLUMNS($E146:K146)+1))</f>
        <v/>
      </c>
      <c r="L146" t="str">
        <f ca="1">IF(OFFSET($G$179,SUM($C$2:$C146)-1,COLUMNS($E146:L146)+1)=0,"",OFFSET($G$179,SUM($C$2:$C146)-1,COLUMNS($E146:L146)+1))</f>
        <v/>
      </c>
      <c r="M146" t="str">
        <f ca="1">IF(OFFSET($G$179,SUM($C$2:$C146)-1,COLUMNS($E146:M146)+1)=0,"",OFFSET($G$179,SUM($C$2:$C146)-1,COLUMNS($E146:M146)+1))</f>
        <v/>
      </c>
      <c r="N146" t="str">
        <f ca="1">IF(OFFSET($G$179,SUM($C$2:$C146)-1,COLUMNS($E146:N146)+1)=0,"",OFFSET($G$179,SUM($C$2:$C146)-1,COLUMNS($E146:N146)+1))</f>
        <v/>
      </c>
      <c r="O146" t="str">
        <f ca="1">IF(OFFSET($G$179,SUM($C$2:$C146)-1,COLUMNS($E146:O146)+1)=0,"",OFFSET($G$179,SUM($C$2:$C146)-1,COLUMNS($E146:O146)+1))</f>
        <v/>
      </c>
      <c r="P146" t="str">
        <f ca="1">IF(OFFSET($G$179,SUM($C$2:$C146)-1,COLUMNS($E146:P146)+1)=0,"",OFFSET($G$179,SUM($C$2:$C146)-1,COLUMNS($E146:P146)+1))</f>
        <v/>
      </c>
      <c r="Q146" t="str">
        <f ca="1">IF(OFFSET($G$179,SUM($C$2:$C146)-1,COLUMNS($E146:Q146)+1)=0,"",OFFSET($G$179,SUM($C$2:$C146)-1,COLUMNS($E146:Q146)+1))</f>
        <v/>
      </c>
      <c r="R146" t="str">
        <f ca="1">IF(OFFSET($G$179,SUM($C$2:$C146)-1,COLUMNS($E146:R146)+1)=0,"",OFFSET($G$179,SUM($C$2:$C146)-1,COLUMNS($E146:R146)+1))</f>
        <v/>
      </c>
      <c r="S146" t="str">
        <f ca="1">IF(OFFSET($G$179,SUM($C$2:$C146)-1,COLUMNS($E146:S146)+1)=0,"",OFFSET($G$179,SUM($C$2:$C146)-1,COLUMNS($E146:S146)+1))</f>
        <v/>
      </c>
      <c r="T146" t="str">
        <f ca="1">IF(OFFSET($G$179,SUM($C$2:$C146)-1,COLUMNS($E146:T146)+1)=0,"",OFFSET($G$179,SUM($C$2:$C146)-1,COLUMNS($E146:T146)+1))</f>
        <v/>
      </c>
      <c r="U146" t="str">
        <f ca="1">IF(OFFSET($G$179,SUM($C$2:$C146)-1,COLUMNS($E146:U146)+1)=0,"",OFFSET($G$179,SUM($C$2:$C146)-1,COLUMNS($E146:U146)+1))</f>
        <v/>
      </c>
      <c r="V146" t="str">
        <f ca="1">IF(OFFSET($G$179,SUM($C$2:$C146)-1,COLUMNS($E146:V146)+1)=0,"",OFFSET($G$179,SUM($C$2:$C146)-1,COLUMNS($E146:V146)+1))</f>
        <v/>
      </c>
      <c r="W146" t="str">
        <f ca="1">IF(OFFSET($G$179,SUM($C$2:$C146)-1,COLUMNS($E146:W146)+1)=0,"",OFFSET($G$179,SUM($C$2:$C146)-1,COLUMNS($E146:W146)+1))</f>
        <v/>
      </c>
      <c r="X146" t="str">
        <f ca="1">IF(OFFSET($G$179,SUM($C$2:$C146)-1,COLUMNS($E146:X146)+1)=0,"",OFFSET($G$179,SUM($C$2:$C146)-1,COLUMNS($E146:X146)+1))</f>
        <v/>
      </c>
      <c r="Y146" t="str">
        <f ca="1">IF(OFFSET($G$179,SUM($C$2:$C146)-1,COLUMNS($E146:Y146)+1)=0,"",OFFSET($G$179,SUM($C$2:$C146)-1,COLUMNS($E146:Y146)+1))</f>
        <v/>
      </c>
      <c r="Z146" t="str">
        <f ca="1">IF(OFFSET($G$179,SUM($C$2:$C146)-1,COLUMNS($E146:Z146)+1)=0,"",OFFSET($G$179,SUM($C$2:$C146)-1,COLUMNS($E146:Z146)+1))</f>
        <v/>
      </c>
      <c r="AA146" t="str">
        <f ca="1">IF(OFFSET($G$179,SUM($C$2:$C146)-1,COLUMNS($E146:AA146)+1)=0,"",OFFSET($G$179,SUM($C$2:$C146)-1,COLUMNS($E146:AA146)+1))</f>
        <v/>
      </c>
      <c r="AB146" t="str">
        <f ca="1">IF(OFFSET($G$179,SUM($C$2:$C146)-1,COLUMNS($E146:AB146)+1)=0,"",OFFSET($G$179,SUM($C$2:$C146)-1,COLUMNS($E146:AB146)+1))</f>
        <v/>
      </c>
      <c r="AC146" t="str">
        <f ca="1">IF(OFFSET($G$179,SUM($C$2:$C146)-1,COLUMNS($E146:AC146)+1)=0,"",OFFSET($G$179,SUM($C$2:$C146)-1,COLUMNS($E146:AC146)+1))</f>
        <v/>
      </c>
      <c r="AD146" t="str">
        <f ca="1">IF(OFFSET($G$179,SUM($C$2:$C146)-1,COLUMNS($E146:AD146)+1)=0,"",OFFSET($G$179,SUM($C$2:$C146)-1,COLUMNS($E146:AD146)+1))</f>
        <v/>
      </c>
      <c r="AE146" t="str">
        <f ca="1">IF(OFFSET($G$179,SUM($C$2:$C146)-1,COLUMNS($E146:AE146)+1)=0,"",OFFSET($G$179,SUM($C$2:$C146)-1,COLUMNS($E146:AE146)+1))</f>
        <v/>
      </c>
      <c r="AF146" t="str">
        <f ca="1">IF(OFFSET($G$179,SUM($C$2:$C146)-1,COLUMNS($E146:AF146)+1)=0,"",OFFSET($G$179,SUM($C$2:$C146)-1,COLUMNS($E146:AF146)+1))</f>
        <v/>
      </c>
      <c r="AG146" t="str">
        <f ca="1">IF(OFFSET($G$179,SUM($C$2:$C146)-1,COLUMNS($E146:AG146)+1)=0,"",OFFSET($G$179,SUM($C$2:$C146)-1,COLUMNS($E146:AG146)+1))</f>
        <v/>
      </c>
      <c r="AH146" t="str">
        <f ca="1">IF(OFFSET($G$179,SUM($C$2:$C146)-1,COLUMNS($E146:AH146)+1)=0,"",OFFSET($G$179,SUM($C$2:$C146)-1,COLUMNS($E146:AH146)+1))</f>
        <v/>
      </c>
      <c r="AI146" t="str">
        <f ca="1">IF(OFFSET($G$179,SUM($C$2:$C146)-1,COLUMNS($E146:AI146)+1)=0,"",OFFSET($G$179,SUM($C$2:$C146)-1,COLUMNS($E146:AI146)+1))</f>
        <v/>
      </c>
      <c r="AJ146" t="str">
        <f ca="1">IF(OFFSET($G$179,SUM($C$2:$C146)-1,COLUMNS($E146:AJ146)+1)=0,"",OFFSET($G$179,SUM($C$2:$C146)-1,COLUMNS($E146:AJ146)+1))</f>
        <v/>
      </c>
      <c r="AK146" t="str">
        <f ca="1">IF(OFFSET($G$179,SUM($C$2:$C146)-1,COLUMNS($E146:AK146)+1)=0,"",OFFSET($G$179,SUM($C$2:$C146)-1,COLUMNS($E146:AK146)+1))</f>
        <v/>
      </c>
      <c r="AL146" t="str">
        <f ca="1">IF(OFFSET($G$179,SUM($C$2:$C146)-1,COLUMNS($E146:AL146)+1)=0,"",OFFSET($G$179,SUM($C$2:$C146)-1,COLUMNS($E146:AL146)+1))</f>
        <v/>
      </c>
      <c r="AM146" t="str">
        <f ca="1">IF(OFFSET($G$179,SUM($C$2:$C146)-1,COLUMNS($E146:AM146)+1)=0,"",OFFSET($G$179,SUM($C$2:$C146)-1,COLUMNS($E146:AM146)+1))</f>
        <v/>
      </c>
      <c r="AN146" t="str">
        <f ca="1">IF(OFFSET($G$179,SUM($C$2:$C146)-1,COLUMNS($E146:AN146)+1)=0,"",OFFSET($G$179,SUM($C$2:$C146)-1,COLUMNS($E146:AN146)+1))</f>
        <v/>
      </c>
      <c r="AO146" t="str">
        <f ca="1">IF(OFFSET($G$179,SUM($C$2:$C146)-1,COLUMNS($E146:AO146)+1)=0,"",OFFSET($G$179,SUM($C$2:$C146)-1,COLUMNS($E146:AO146)+1))</f>
        <v/>
      </c>
      <c r="AP146" t="str">
        <f ca="1">IF(OFFSET($G$179,SUM($C$2:$C146)-1,COLUMNS($E146:AP146)+1)=0,"",OFFSET($G$179,SUM($C$2:$C146)-1,COLUMNS($E146:AP146)+1))</f>
        <v/>
      </c>
      <c r="AQ146" t="str">
        <f ca="1">IF(OFFSET($G$179,SUM($C$2:$C146)-1,COLUMNS($E146:AQ146)+1)=0,"",OFFSET($G$179,SUM($C$2:$C146)-1,COLUMNS($E146:AQ146)+1))</f>
        <v/>
      </c>
      <c r="AR146" t="str">
        <f ca="1">IF(OFFSET($G$179,SUM($C$2:$C146)-1,COLUMNS($E146:AR146)+1)=0,"",OFFSET($G$179,SUM($C$2:$C146)-1,COLUMNS($E146:AR146)+1))</f>
        <v/>
      </c>
      <c r="AS146" t="str">
        <f ca="1">IF(OFFSET($G$179,SUM($C$2:$C146)-1,COLUMNS($E146:AS146)+1)=0,"",OFFSET($G$179,SUM($C$2:$C146)-1,COLUMNS($E146:AS146)+1))</f>
        <v/>
      </c>
      <c r="AT146" t="str">
        <f ca="1">IF(OFFSET($G$179,SUM($C$2:$C146)-1,COLUMNS($E146:AT146)+1)=0,"",OFFSET($G$179,SUM($C$2:$C146)-1,COLUMNS($E146:AT146)+1))</f>
        <v/>
      </c>
      <c r="AU146" t="str">
        <f ca="1">IF(OFFSET($G$179,SUM($C$2:$C146)-1,COLUMNS($E146:AU146)+1)=0,"",OFFSET($G$179,SUM($C$2:$C146)-1,COLUMNS($E146:AU146)+1))</f>
        <v/>
      </c>
      <c r="AV146" t="str">
        <f ca="1">IF(OFFSET($G$179,SUM($C$2:$C146)-1,COLUMNS($E146:AV146)+1)=0,"",OFFSET($G$179,SUM($C$2:$C146)-1,COLUMNS($E146:AV146)+1))</f>
        <v/>
      </c>
      <c r="AW146" t="str">
        <f ca="1">IF(OFFSET($G$179,SUM($C$2:$C146)-1,COLUMNS($E146:AW146)+1)=0,"",OFFSET($G$179,SUM($C$2:$C146)-1,COLUMNS($E146:AW146)+1))</f>
        <v/>
      </c>
      <c r="AX146" t="str">
        <f ca="1">IF(OFFSET($G$179,SUM($C$2:$C146)-1,COLUMNS($E146:AX146)+1)=0,"",OFFSET($G$179,SUM($C$2:$C146)-1,COLUMNS($E146:AX146)+1))</f>
        <v/>
      </c>
      <c r="AY146" t="str">
        <f ca="1">IF(OFFSET($G$179,SUM($C$2:$C146)-1,COLUMNS($E146:AY146)+1)=0,"",OFFSET($G$179,SUM($C$2:$C146)-1,COLUMNS($E146:AY146)+1))</f>
        <v/>
      </c>
      <c r="AZ146" t="str">
        <f ca="1">IF(OFFSET($G$179,SUM($C$2:$C146)-1,COLUMNS($E146:AZ146)+1)=0,"",OFFSET($G$179,SUM($C$2:$C146)-1,COLUMNS($E146:AZ146)+1))</f>
        <v/>
      </c>
      <c r="BA146" t="str">
        <f ca="1">IF(OFFSET($G$179,SUM($C$2:$C146)-1,COLUMNS($E146:BA146)+1)=0,"",OFFSET($G$179,SUM($C$2:$C146)-1,COLUMNS($E146:BA146)+1))</f>
        <v/>
      </c>
      <c r="BB146" t="str">
        <f ca="1">IF(OFFSET($G$179,SUM($C$2:$C146)-1,COLUMNS($E146:BB146)+1)=0,"",OFFSET($G$179,SUM($C$2:$C146)-1,COLUMNS($E146:BB146)+1))</f>
        <v/>
      </c>
      <c r="BC146" t="str">
        <f ca="1">IF(OFFSET($G$179,SUM($C$2:$C146)-1,COLUMNS($E146:BC146)+1)=0,"",OFFSET($G$179,SUM($C$2:$C146)-1,COLUMNS($E146:BC146)+1))</f>
        <v/>
      </c>
      <c r="BD146" t="str">
        <f ca="1">IF(OFFSET($G$179,SUM($C$2:$C146)-1,COLUMNS($E146:BD146)+1)=0,"",OFFSET($G$179,SUM($C$2:$C146)-1,COLUMNS($E146:BD146)+1))</f>
        <v/>
      </c>
      <c r="BE146" t="str">
        <f ca="1">IF(OFFSET($G$179,SUM($C$2:$C146)-1,COLUMNS($E146:BE146)+1)=0,"",OFFSET($G$179,SUM($C$2:$C146)-1,COLUMNS($E146:BE146)+1))</f>
        <v/>
      </c>
      <c r="BF146" t="str">
        <f ca="1">IF(OFFSET($G$179,SUM($C$2:$C146)-1,COLUMNS($E146:BF146)+1)=0,"",OFFSET($G$179,SUM($C$2:$C146)-1,COLUMNS($E146:BF146)+1))</f>
        <v/>
      </c>
      <c r="BG146" t="str">
        <f ca="1">IF(OFFSET($G$179,SUM($C$2:$C146)-1,COLUMNS($E146:BG146)+1)=0,"",OFFSET($G$179,SUM($C$2:$C146)-1,COLUMNS($E146:BG146)+1))</f>
        <v/>
      </c>
      <c r="BH146" t="str">
        <f ca="1">IF(OFFSET($G$179,SUM($C$2:$C146)-1,COLUMNS($E146:BH146)+1)=0,"",OFFSET($G$179,SUM($C$2:$C146)-1,COLUMNS($E146:BH146)+1))</f>
        <v/>
      </c>
      <c r="BI146" t="str">
        <f ca="1">IF(OFFSET($G$179,SUM($C$2:$C146)-1,COLUMNS($E146:BI146)+1)=0,"",OFFSET($G$179,SUM($C$2:$C146)-1,COLUMNS($E146:BI146)+1))</f>
        <v/>
      </c>
      <c r="BJ146" t="str">
        <f ca="1">IF(OFFSET($G$179,SUM($C$2:$C146)-1,COLUMNS($E146:BJ146)+1)=0,"",OFFSET($G$179,SUM($C$2:$C146)-1,COLUMNS($E146:BJ146)+1))</f>
        <v/>
      </c>
      <c r="BK146" t="str">
        <f ca="1">IF(OFFSET($G$179,SUM($C$2:$C146)-1,COLUMNS($E146:BK146)+1)=0,"",OFFSET($G$179,SUM($C$2:$C146)-1,COLUMNS($E146:BK146)+1))</f>
        <v/>
      </c>
      <c r="BL146" t="str">
        <f ca="1">IF(OFFSET($G$179,SUM($C$2:$C146)-1,COLUMNS($E146:BL146)+1)=0,"",OFFSET($G$179,SUM($C$2:$C146)-1,COLUMNS($E146:BL146)+1))</f>
        <v/>
      </c>
      <c r="BM146" t="str">
        <f ca="1">IF(OFFSET($G$179,SUM($C$2:$C146)-1,COLUMNS($E146:BM146)+1)=0,"",OFFSET($G$179,SUM($C$2:$C146)-1,COLUMNS($E146:BM146)+1))</f>
        <v/>
      </c>
      <c r="BN146" t="str">
        <f ca="1">IF(OFFSET($G$179,SUM($C$2:$C146)-1,COLUMNS($E146:BN146)+1)=0,"",OFFSET($G$179,SUM($C$2:$C146)-1,COLUMNS($E146:BN146)+1))</f>
        <v/>
      </c>
      <c r="BO146" t="str">
        <f ca="1">IF(OFFSET($G$179,SUM($C$2:$C146)-1,COLUMNS($E146:BO146)+1)=0,"",OFFSET($G$179,SUM($C$2:$C146)-1,COLUMNS($E146:BO146)+1))</f>
        <v/>
      </c>
      <c r="BP146" t="str">
        <f ca="1">IF(OFFSET($G$179,SUM($C$2:$C146)-1,COLUMNS($E146:BP146)+1)=0,"",OFFSET($G$179,SUM($C$2:$C146)-1,COLUMNS($E146:BP146)+1))</f>
        <v/>
      </c>
      <c r="BQ146" t="str">
        <f ca="1">IF(OFFSET($G$179,SUM($C$2:$C146)-1,COLUMNS($E146:BQ146)+1)=0,"",OFFSET($G$179,SUM($C$2:$C146)-1,COLUMNS($E146:BQ146)+1))</f>
        <v/>
      </c>
      <c r="BR146" t="str">
        <f ca="1">IF(OFFSET($G$179,SUM($C$2:$C146)-1,COLUMNS($E146:BR146)+1)=0,"",OFFSET($G$179,SUM($C$2:$C146)-1,COLUMNS($E146:BR146)+1))</f>
        <v/>
      </c>
      <c r="BS146" t="str">
        <f ca="1">IF(OFFSET($G$179,SUM($C$2:$C146)-1,COLUMNS($E146:BS146)+1)=0,"",OFFSET($G$179,SUM($C$2:$C146)-1,COLUMNS($E146:BS146)+1))</f>
        <v/>
      </c>
      <c r="BT146" t="str">
        <f ca="1">IF(OFFSET($G$179,SUM($C$2:$C146)-1,COLUMNS($E146:BT146)+1)=0,"",OFFSET($G$179,SUM($C$2:$C146)-1,COLUMNS($E146:BT146)+1))</f>
        <v/>
      </c>
      <c r="BU146" t="str">
        <f ca="1">IF(OFFSET($G$179,SUM($C$2:$C146)-1,COLUMNS($E146:BU146)+1)=0,"",OFFSET($G$179,SUM($C$2:$C146)-1,COLUMNS($E146:BU146)+1))</f>
        <v/>
      </c>
      <c r="BV146" t="str">
        <f ca="1">IF(OFFSET($G$179,SUM($C$2:$C146)-1,COLUMNS($E146:BV146)+1)=0,"",OFFSET($G$179,SUM($C$2:$C146)-1,COLUMNS($E146:BV146)+1))</f>
        <v/>
      </c>
      <c r="BW146" t="str">
        <f ca="1">IF(OFFSET($G$179,SUM($C$2:$C146)-1,COLUMNS($E146:BW146)+1)=0,"",OFFSET($G$179,SUM($C$2:$C146)-1,COLUMNS($E146:BW146)+1))</f>
        <v/>
      </c>
      <c r="BX146" t="str">
        <f ca="1">IF(OFFSET($G$179,SUM($C$2:$C146)-1,COLUMNS($E146:BX146)+1)=0,"",OFFSET($G$179,SUM($C$2:$C146)-1,COLUMNS($E146:BX146)+1))</f>
        <v/>
      </c>
      <c r="BY146" t="str">
        <f ca="1">IF(OFFSET($G$179,SUM($C$2:$C146)-1,COLUMNS($E146:BY146)+1)=0,"",OFFSET($G$179,SUM($C$2:$C146)-1,COLUMNS($E146:BY146)+1))</f>
        <v/>
      </c>
      <c r="BZ146" t="str">
        <f ca="1">IF(OFFSET($G$179,SUM($C$2:$C146)-1,COLUMNS($E146:BZ146)+1)=0,"",OFFSET($G$179,SUM($C$2:$C146)-1,COLUMNS($E146:BZ146)+1))</f>
        <v/>
      </c>
    </row>
    <row r="147" spans="2:78" x14ac:dyDescent="0.25">
      <c r="C147">
        <f t="shared" si="4666"/>
        <v>0</v>
      </c>
      <c r="E147">
        <f t="shared" ref="E147" ca="1" si="5259">E146</f>
        <v>0</v>
      </c>
      <c r="F147" t="str">
        <f t="shared" ref="F147" ca="1" si="5260">SUBSTITUTE(SUBSTITUTE(SUBSTITUTE(SUBSTITUTE(SUBSTITUTE(LOWER(IF(LEFT(F146,3)="Box","",TRIM(F146))),"randomizer","")," ",""),"'","")," ",""),"-","")</f>
        <v/>
      </c>
      <c r="G147" t="str">
        <f t="shared" ref="G147" ca="1" si="5261">SUBSTITUTE(SUBSTITUTE(SUBSTITUTE(SUBSTITUTE(SUBSTITUTE(LOWER(IF(LEFT(G146,3)="Box","",TRIM(G146))),"randomizer","")," ",""),"'","")," ",""),"-","")</f>
        <v/>
      </c>
      <c r="H147" t="str">
        <f t="shared" ref="H147" ca="1" si="5262">SUBSTITUTE(SUBSTITUTE(SUBSTITUTE(SUBSTITUTE(SUBSTITUTE(LOWER(IF(LEFT(H146,3)="Box","",TRIM(H146))),"randomizer","")," ",""),"'","")," ",""),"-","")</f>
        <v/>
      </c>
      <c r="I147" t="str">
        <f t="shared" ref="I147" ca="1" si="5263">SUBSTITUTE(SUBSTITUTE(SUBSTITUTE(SUBSTITUTE(SUBSTITUTE(LOWER(IF(LEFT(I146,3)="Box","",TRIM(I146))),"randomizer","")," ",""),"'","")," ",""),"-","")</f>
        <v/>
      </c>
      <c r="J147" t="str">
        <f t="shared" ref="J147" ca="1" si="5264">SUBSTITUTE(SUBSTITUTE(SUBSTITUTE(SUBSTITUTE(SUBSTITUTE(LOWER(IF(LEFT(J146,3)="Box","",TRIM(J146))),"randomizer","")," ",""),"'","")," ",""),"-","")</f>
        <v/>
      </c>
      <c r="K147" t="str">
        <f t="shared" ref="K147" ca="1" si="5265">SUBSTITUTE(SUBSTITUTE(SUBSTITUTE(SUBSTITUTE(SUBSTITUTE(LOWER(IF(LEFT(K146,3)="Box","",TRIM(K146))),"randomizer","")," ",""),"'","")," ",""),"-","")</f>
        <v/>
      </c>
      <c r="L147" t="str">
        <f t="shared" ref="L147" ca="1" si="5266">SUBSTITUTE(SUBSTITUTE(SUBSTITUTE(SUBSTITUTE(SUBSTITUTE(LOWER(IF(LEFT(L146,3)="Box","",TRIM(L146))),"randomizer","")," ",""),"'","")," ",""),"-","")</f>
        <v/>
      </c>
      <c r="M147" t="str">
        <f t="shared" ref="M147" ca="1" si="5267">SUBSTITUTE(SUBSTITUTE(SUBSTITUTE(SUBSTITUTE(SUBSTITUTE(LOWER(IF(LEFT(M146,3)="Box","",TRIM(M146))),"randomizer","")," ",""),"'","")," ",""),"-","")</f>
        <v/>
      </c>
      <c r="N147" t="str">
        <f t="shared" ref="N147" ca="1" si="5268">SUBSTITUTE(SUBSTITUTE(SUBSTITUTE(SUBSTITUTE(SUBSTITUTE(LOWER(IF(LEFT(N146,3)="Box","",TRIM(N146))),"randomizer","")," ",""),"'","")," ",""),"-","")</f>
        <v/>
      </c>
      <c r="O147" t="str">
        <f t="shared" ref="O147" ca="1" si="5269">SUBSTITUTE(SUBSTITUTE(SUBSTITUTE(SUBSTITUTE(SUBSTITUTE(LOWER(IF(LEFT(O146,3)="Box","",TRIM(O146))),"randomizer","")," ",""),"'","")," ",""),"-","")</f>
        <v/>
      </c>
      <c r="P147" t="str">
        <f t="shared" ref="P147" ca="1" si="5270">SUBSTITUTE(SUBSTITUTE(SUBSTITUTE(SUBSTITUTE(SUBSTITUTE(LOWER(IF(LEFT(P146,3)="Box","",TRIM(P146))),"randomizer","")," ",""),"'","")," ",""),"-","")</f>
        <v/>
      </c>
      <c r="Q147" t="str">
        <f t="shared" ref="Q147" ca="1" si="5271">SUBSTITUTE(SUBSTITUTE(SUBSTITUTE(SUBSTITUTE(SUBSTITUTE(LOWER(IF(LEFT(Q146,3)="Box","",TRIM(Q146))),"randomizer","")," ",""),"'","")," ",""),"-","")</f>
        <v/>
      </c>
      <c r="R147" t="str">
        <f t="shared" ref="R147" ca="1" si="5272">SUBSTITUTE(SUBSTITUTE(SUBSTITUTE(SUBSTITUTE(SUBSTITUTE(LOWER(IF(LEFT(R146,3)="Box","",TRIM(R146))),"randomizer","")," ",""),"'","")," ",""),"-","")</f>
        <v/>
      </c>
      <c r="S147" t="str">
        <f t="shared" ref="S147" ca="1" si="5273">SUBSTITUTE(SUBSTITUTE(SUBSTITUTE(SUBSTITUTE(SUBSTITUTE(LOWER(IF(LEFT(S146,3)="Box","",TRIM(S146))),"randomizer","")," ",""),"'","")," ",""),"-","")</f>
        <v/>
      </c>
      <c r="T147" t="str">
        <f t="shared" ref="T147" ca="1" si="5274">SUBSTITUTE(SUBSTITUTE(SUBSTITUTE(SUBSTITUTE(SUBSTITUTE(LOWER(IF(LEFT(T146,3)="Box","",TRIM(T146))),"randomizer","")," ",""),"'","")," ",""),"-","")</f>
        <v/>
      </c>
      <c r="U147" t="str">
        <f t="shared" ref="U147" ca="1" si="5275">SUBSTITUTE(SUBSTITUTE(SUBSTITUTE(SUBSTITUTE(SUBSTITUTE(LOWER(IF(LEFT(U146,3)="Box","",TRIM(U146))),"randomizer","")," ",""),"'","")," ",""),"-","")</f>
        <v/>
      </c>
      <c r="V147" t="str">
        <f t="shared" ref="V147" ca="1" si="5276">SUBSTITUTE(SUBSTITUTE(SUBSTITUTE(SUBSTITUTE(SUBSTITUTE(LOWER(IF(LEFT(V146,3)="Box","",TRIM(V146))),"randomizer","")," ",""),"'","")," ",""),"-","")</f>
        <v/>
      </c>
      <c r="W147" t="str">
        <f t="shared" ref="W147" ca="1" si="5277">SUBSTITUTE(SUBSTITUTE(SUBSTITUTE(SUBSTITUTE(SUBSTITUTE(LOWER(IF(LEFT(W146,3)="Box","",TRIM(W146))),"randomizer","")," ",""),"'","")," ",""),"-","")</f>
        <v/>
      </c>
      <c r="X147" t="str">
        <f t="shared" ref="X147" ca="1" si="5278">SUBSTITUTE(SUBSTITUTE(SUBSTITUTE(SUBSTITUTE(SUBSTITUTE(LOWER(IF(LEFT(X146,3)="Box","",TRIM(X146))),"randomizer","")," ",""),"'","")," ",""),"-","")</f>
        <v/>
      </c>
      <c r="Y147" t="str">
        <f t="shared" ref="Y147" ca="1" si="5279">SUBSTITUTE(SUBSTITUTE(SUBSTITUTE(SUBSTITUTE(SUBSTITUTE(LOWER(IF(LEFT(Y146,3)="Box","",TRIM(Y146))),"randomizer","")," ",""),"'","")," ",""),"-","")</f>
        <v/>
      </c>
      <c r="Z147" t="str">
        <f t="shared" ref="Z147" ca="1" si="5280">SUBSTITUTE(SUBSTITUTE(SUBSTITUTE(SUBSTITUTE(SUBSTITUTE(LOWER(IF(LEFT(Z146,3)="Box","",TRIM(Z146))),"randomizer","")," ",""),"'","")," ",""),"-","")</f>
        <v/>
      </c>
      <c r="AA147" t="str">
        <f t="shared" ref="AA147" ca="1" si="5281">SUBSTITUTE(SUBSTITUTE(SUBSTITUTE(SUBSTITUTE(SUBSTITUTE(LOWER(IF(LEFT(AA146,3)="Box","",TRIM(AA146))),"randomizer","")," ",""),"'","")," ",""),"-","")</f>
        <v/>
      </c>
      <c r="AB147" t="str">
        <f t="shared" ref="AB147" ca="1" si="5282">SUBSTITUTE(SUBSTITUTE(SUBSTITUTE(SUBSTITUTE(SUBSTITUTE(LOWER(IF(LEFT(AB146,3)="Box","",TRIM(AB146))),"randomizer","")," ",""),"'","")," ",""),"-","")</f>
        <v/>
      </c>
      <c r="AC147" t="str">
        <f t="shared" ref="AC147" ca="1" si="5283">SUBSTITUTE(SUBSTITUTE(SUBSTITUTE(SUBSTITUTE(SUBSTITUTE(LOWER(IF(LEFT(AC146,3)="Box","",TRIM(AC146))),"randomizer","")," ",""),"'","")," ",""),"-","")</f>
        <v/>
      </c>
      <c r="AD147" t="str">
        <f t="shared" ref="AD147" ca="1" si="5284">SUBSTITUTE(SUBSTITUTE(SUBSTITUTE(SUBSTITUTE(SUBSTITUTE(LOWER(IF(LEFT(AD146,3)="Box","",TRIM(AD146))),"randomizer","")," ",""),"'","")," ",""),"-","")</f>
        <v/>
      </c>
      <c r="AE147" t="str">
        <f t="shared" ref="AE147" ca="1" si="5285">SUBSTITUTE(SUBSTITUTE(SUBSTITUTE(SUBSTITUTE(SUBSTITUTE(LOWER(IF(LEFT(AE146,3)="Box","",TRIM(AE146))),"randomizer","")," ",""),"'","")," ",""),"-","")</f>
        <v/>
      </c>
      <c r="AF147" t="str">
        <f t="shared" ref="AF147" ca="1" si="5286">SUBSTITUTE(SUBSTITUTE(SUBSTITUTE(SUBSTITUTE(SUBSTITUTE(LOWER(IF(LEFT(AF146,3)="Box","",TRIM(AF146))),"randomizer","")," ",""),"'","")," ",""),"-","")</f>
        <v/>
      </c>
      <c r="AG147" t="str">
        <f t="shared" ref="AG147" ca="1" si="5287">SUBSTITUTE(SUBSTITUTE(SUBSTITUTE(SUBSTITUTE(SUBSTITUTE(LOWER(IF(LEFT(AG146,3)="Box","",TRIM(AG146))),"randomizer","")," ",""),"'","")," ",""),"-","")</f>
        <v/>
      </c>
      <c r="AH147" t="str">
        <f t="shared" ref="AH147" ca="1" si="5288">SUBSTITUTE(SUBSTITUTE(SUBSTITUTE(SUBSTITUTE(SUBSTITUTE(LOWER(IF(LEFT(AH146,3)="Box","",TRIM(AH146))),"randomizer","")," ",""),"'","")," ",""),"-","")</f>
        <v/>
      </c>
      <c r="AI147" t="str">
        <f t="shared" ref="AI147" ca="1" si="5289">SUBSTITUTE(SUBSTITUTE(SUBSTITUTE(SUBSTITUTE(SUBSTITUTE(LOWER(IF(LEFT(AI146,3)="Box","",TRIM(AI146))),"randomizer","")," ",""),"'","")," ",""),"-","")</f>
        <v/>
      </c>
      <c r="AJ147" t="str">
        <f t="shared" ref="AJ147" ca="1" si="5290">SUBSTITUTE(SUBSTITUTE(SUBSTITUTE(SUBSTITUTE(SUBSTITUTE(LOWER(IF(LEFT(AJ146,3)="Box","",TRIM(AJ146))),"randomizer","")," ",""),"'","")," ",""),"-","")</f>
        <v/>
      </c>
      <c r="AK147" t="str">
        <f t="shared" ref="AK147" ca="1" si="5291">SUBSTITUTE(SUBSTITUTE(SUBSTITUTE(SUBSTITUTE(SUBSTITUTE(LOWER(IF(LEFT(AK146,3)="Box","",TRIM(AK146))),"randomizer","")," ",""),"'","")," ",""),"-","")</f>
        <v/>
      </c>
      <c r="AL147" t="str">
        <f t="shared" ref="AL147" ca="1" si="5292">SUBSTITUTE(SUBSTITUTE(SUBSTITUTE(SUBSTITUTE(SUBSTITUTE(LOWER(IF(LEFT(AL146,3)="Box","",TRIM(AL146))),"randomizer","")," ",""),"'","")," ",""),"-","")</f>
        <v/>
      </c>
      <c r="AM147" t="str">
        <f t="shared" ref="AM147" ca="1" si="5293">SUBSTITUTE(SUBSTITUTE(SUBSTITUTE(SUBSTITUTE(SUBSTITUTE(LOWER(IF(LEFT(AM146,3)="Box","",TRIM(AM146))),"randomizer","")," ",""),"'","")," ",""),"-","")</f>
        <v/>
      </c>
      <c r="AN147" t="str">
        <f t="shared" ref="AN147" ca="1" si="5294">SUBSTITUTE(SUBSTITUTE(SUBSTITUTE(SUBSTITUTE(SUBSTITUTE(LOWER(IF(LEFT(AN146,3)="Box","",TRIM(AN146))),"randomizer","")," ",""),"'","")," ",""),"-","")</f>
        <v/>
      </c>
      <c r="AO147" t="str">
        <f t="shared" ref="AO147" ca="1" si="5295">SUBSTITUTE(SUBSTITUTE(SUBSTITUTE(SUBSTITUTE(SUBSTITUTE(LOWER(IF(LEFT(AO146,3)="Box","",TRIM(AO146))),"randomizer","")," ",""),"'","")," ",""),"-","")</f>
        <v/>
      </c>
      <c r="AP147" t="str">
        <f t="shared" ref="AP147" ca="1" si="5296">SUBSTITUTE(SUBSTITUTE(SUBSTITUTE(SUBSTITUTE(SUBSTITUTE(LOWER(IF(LEFT(AP146,3)="Box","",TRIM(AP146))),"randomizer","")," ",""),"'","")," ",""),"-","")</f>
        <v/>
      </c>
      <c r="AQ147" t="str">
        <f t="shared" ref="AQ147" ca="1" si="5297">SUBSTITUTE(SUBSTITUTE(SUBSTITUTE(SUBSTITUTE(SUBSTITUTE(LOWER(IF(LEFT(AQ146,3)="Box","",TRIM(AQ146))),"randomizer","")," ",""),"'","")," ",""),"-","")</f>
        <v/>
      </c>
      <c r="AR147" t="str">
        <f t="shared" ref="AR147" ca="1" si="5298">SUBSTITUTE(SUBSTITUTE(SUBSTITUTE(SUBSTITUTE(SUBSTITUTE(LOWER(IF(LEFT(AR146,3)="Box","",TRIM(AR146))),"randomizer","")," ",""),"'","")," ",""),"-","")</f>
        <v/>
      </c>
      <c r="AS147" t="str">
        <f t="shared" ref="AS147" ca="1" si="5299">SUBSTITUTE(SUBSTITUTE(SUBSTITUTE(SUBSTITUTE(SUBSTITUTE(LOWER(IF(LEFT(AS146,3)="Box","",TRIM(AS146))),"randomizer","")," ",""),"'","")," ",""),"-","")</f>
        <v/>
      </c>
      <c r="AT147" t="str">
        <f t="shared" ref="AT147" ca="1" si="5300">SUBSTITUTE(SUBSTITUTE(SUBSTITUTE(SUBSTITUTE(SUBSTITUTE(LOWER(IF(LEFT(AT146,3)="Box","",TRIM(AT146))),"randomizer","")," ",""),"'","")," ",""),"-","")</f>
        <v/>
      </c>
      <c r="AU147" t="str">
        <f t="shared" ref="AU147" ca="1" si="5301">SUBSTITUTE(SUBSTITUTE(SUBSTITUTE(SUBSTITUTE(SUBSTITUTE(LOWER(IF(LEFT(AU146,3)="Box","",TRIM(AU146))),"randomizer","")," ",""),"'","")," ",""),"-","")</f>
        <v/>
      </c>
      <c r="AV147" t="str">
        <f t="shared" ref="AV147" ca="1" si="5302">SUBSTITUTE(SUBSTITUTE(SUBSTITUTE(SUBSTITUTE(SUBSTITUTE(LOWER(IF(LEFT(AV146,3)="Box","",TRIM(AV146))),"randomizer","")," ",""),"'","")," ",""),"-","")</f>
        <v/>
      </c>
      <c r="AW147" t="str">
        <f t="shared" ref="AW147" ca="1" si="5303">SUBSTITUTE(SUBSTITUTE(SUBSTITUTE(SUBSTITUTE(SUBSTITUTE(LOWER(IF(LEFT(AW146,3)="Box","",TRIM(AW146))),"randomizer","")," ",""),"'","")," ",""),"-","")</f>
        <v/>
      </c>
      <c r="AX147" t="str">
        <f t="shared" ref="AX147" ca="1" si="5304">SUBSTITUTE(SUBSTITUTE(SUBSTITUTE(SUBSTITUTE(SUBSTITUTE(LOWER(IF(LEFT(AX146,3)="Box","",TRIM(AX146))),"randomizer","")," ",""),"'","")," ",""),"-","")</f>
        <v/>
      </c>
      <c r="AY147" t="str">
        <f t="shared" ref="AY147" ca="1" si="5305">SUBSTITUTE(SUBSTITUTE(SUBSTITUTE(SUBSTITUTE(SUBSTITUTE(LOWER(IF(LEFT(AY146,3)="Box","",TRIM(AY146))),"randomizer","")," ",""),"'","")," ",""),"-","")</f>
        <v/>
      </c>
      <c r="AZ147" t="str">
        <f t="shared" ref="AZ147" ca="1" si="5306">SUBSTITUTE(SUBSTITUTE(SUBSTITUTE(SUBSTITUTE(SUBSTITUTE(LOWER(IF(LEFT(AZ146,3)="Box","",TRIM(AZ146))),"randomizer","")," ",""),"'","")," ",""),"-","")</f>
        <v/>
      </c>
      <c r="BA147" t="str">
        <f t="shared" ref="BA147" ca="1" si="5307">SUBSTITUTE(SUBSTITUTE(SUBSTITUTE(SUBSTITUTE(SUBSTITUTE(LOWER(IF(LEFT(BA146,3)="Box","",TRIM(BA146))),"randomizer","")," ",""),"'","")," ",""),"-","")</f>
        <v/>
      </c>
      <c r="BB147" t="str">
        <f t="shared" ref="BB147" ca="1" si="5308">SUBSTITUTE(SUBSTITUTE(SUBSTITUTE(SUBSTITUTE(SUBSTITUTE(LOWER(IF(LEFT(BB146,3)="Box","",TRIM(BB146))),"randomizer","")," ",""),"'","")," ",""),"-","")</f>
        <v/>
      </c>
      <c r="BC147" t="str">
        <f t="shared" ref="BC147" ca="1" si="5309">SUBSTITUTE(SUBSTITUTE(SUBSTITUTE(SUBSTITUTE(SUBSTITUTE(LOWER(IF(LEFT(BC146,3)="Box","",TRIM(BC146))),"randomizer","")," ",""),"'","")," ",""),"-","")</f>
        <v/>
      </c>
      <c r="BD147" t="str">
        <f t="shared" ref="BD147" ca="1" si="5310">SUBSTITUTE(SUBSTITUTE(SUBSTITUTE(SUBSTITUTE(SUBSTITUTE(LOWER(IF(LEFT(BD146,3)="Box","",TRIM(BD146))),"randomizer","")," ",""),"'","")," ",""),"-","")</f>
        <v/>
      </c>
      <c r="BE147" t="str">
        <f t="shared" ref="BE147" ca="1" si="5311">SUBSTITUTE(SUBSTITUTE(SUBSTITUTE(SUBSTITUTE(SUBSTITUTE(LOWER(IF(LEFT(BE146,3)="Box","",TRIM(BE146))),"randomizer","")," ",""),"'","")," ",""),"-","")</f>
        <v/>
      </c>
      <c r="BF147" t="str">
        <f t="shared" ref="BF147" ca="1" si="5312">SUBSTITUTE(SUBSTITUTE(SUBSTITUTE(SUBSTITUTE(SUBSTITUTE(LOWER(IF(LEFT(BF146,3)="Box","",TRIM(BF146))),"randomizer","")," ",""),"'","")," ",""),"-","")</f>
        <v/>
      </c>
      <c r="BG147" t="str">
        <f t="shared" ref="BG147" ca="1" si="5313">SUBSTITUTE(SUBSTITUTE(SUBSTITUTE(SUBSTITUTE(SUBSTITUTE(LOWER(IF(LEFT(BG146,3)="Box","",TRIM(BG146))),"randomizer","")," ",""),"'","")," ",""),"-","")</f>
        <v/>
      </c>
      <c r="BH147" t="str">
        <f t="shared" ref="BH147" ca="1" si="5314">SUBSTITUTE(SUBSTITUTE(SUBSTITUTE(SUBSTITUTE(SUBSTITUTE(LOWER(IF(LEFT(BH146,3)="Box","",TRIM(BH146))),"randomizer","")," ",""),"'","")," ",""),"-","")</f>
        <v/>
      </c>
      <c r="BI147" t="str">
        <f t="shared" ref="BI147" ca="1" si="5315">SUBSTITUTE(SUBSTITUTE(SUBSTITUTE(SUBSTITUTE(SUBSTITUTE(LOWER(IF(LEFT(BI146,3)="Box","",TRIM(BI146))),"randomizer","")," ",""),"'","")," ",""),"-","")</f>
        <v/>
      </c>
      <c r="BJ147" t="str">
        <f t="shared" ref="BJ147" ca="1" si="5316">SUBSTITUTE(SUBSTITUTE(SUBSTITUTE(SUBSTITUTE(SUBSTITUTE(LOWER(IF(LEFT(BJ146,3)="Box","",TRIM(BJ146))),"randomizer","")," ",""),"'","")," ",""),"-","")</f>
        <v/>
      </c>
      <c r="BK147" t="str">
        <f t="shared" ref="BK147" ca="1" si="5317">SUBSTITUTE(SUBSTITUTE(SUBSTITUTE(SUBSTITUTE(SUBSTITUTE(LOWER(IF(LEFT(BK146,3)="Box","",TRIM(BK146))),"randomizer","")," ",""),"'","")," ",""),"-","")</f>
        <v/>
      </c>
      <c r="BL147" t="str">
        <f t="shared" ref="BL147" ca="1" si="5318">SUBSTITUTE(SUBSTITUTE(SUBSTITUTE(SUBSTITUTE(SUBSTITUTE(LOWER(IF(LEFT(BL146,3)="Box","",TRIM(BL146))),"randomizer","")," ",""),"'","")," ",""),"-","")</f>
        <v/>
      </c>
      <c r="BM147" t="str">
        <f t="shared" ref="BM147" ca="1" si="5319">SUBSTITUTE(SUBSTITUTE(SUBSTITUTE(SUBSTITUTE(SUBSTITUTE(LOWER(IF(LEFT(BM146,3)="Box","",TRIM(BM146))),"randomizer","")," ",""),"'","")," ",""),"-","")</f>
        <v/>
      </c>
      <c r="BN147" t="str">
        <f t="shared" ref="BN147" ca="1" si="5320">SUBSTITUTE(SUBSTITUTE(SUBSTITUTE(SUBSTITUTE(SUBSTITUTE(LOWER(IF(LEFT(BN146,3)="Box","",TRIM(BN146))),"randomizer","")," ",""),"'","")," ",""),"-","")</f>
        <v/>
      </c>
      <c r="BO147" t="str">
        <f t="shared" ref="BO147" ca="1" si="5321">SUBSTITUTE(SUBSTITUTE(SUBSTITUTE(SUBSTITUTE(SUBSTITUTE(LOWER(IF(LEFT(BO146,3)="Box","",TRIM(BO146))),"randomizer","")," ",""),"'","")," ",""),"-","")</f>
        <v/>
      </c>
      <c r="BP147" t="str">
        <f t="shared" ref="BP147" ca="1" si="5322">SUBSTITUTE(SUBSTITUTE(SUBSTITUTE(SUBSTITUTE(SUBSTITUTE(LOWER(IF(LEFT(BP146,3)="Box","",TRIM(BP146))),"randomizer","")," ",""),"'","")," ",""),"-","")</f>
        <v/>
      </c>
      <c r="BQ147" t="str">
        <f t="shared" ref="BQ147" ca="1" si="5323">SUBSTITUTE(SUBSTITUTE(SUBSTITUTE(SUBSTITUTE(SUBSTITUTE(LOWER(IF(LEFT(BQ146,3)="Box","",TRIM(BQ146))),"randomizer","")," ",""),"'","")," ",""),"-","")</f>
        <v/>
      </c>
      <c r="BR147" t="str">
        <f t="shared" ref="BR147" ca="1" si="5324">SUBSTITUTE(SUBSTITUTE(SUBSTITUTE(SUBSTITUTE(SUBSTITUTE(LOWER(IF(LEFT(BR146,3)="Box","",TRIM(BR146))),"randomizer","")," ",""),"'","")," ",""),"-","")</f>
        <v/>
      </c>
      <c r="BS147" t="str">
        <f t="shared" ref="BS147" ca="1" si="5325">SUBSTITUTE(SUBSTITUTE(SUBSTITUTE(SUBSTITUTE(SUBSTITUTE(LOWER(IF(LEFT(BS146,3)="Box","",TRIM(BS146))),"randomizer","")," ",""),"'","")," ",""),"-","")</f>
        <v/>
      </c>
      <c r="BT147" t="str">
        <f t="shared" ref="BT147" ca="1" si="5326">SUBSTITUTE(SUBSTITUTE(SUBSTITUTE(SUBSTITUTE(SUBSTITUTE(LOWER(IF(LEFT(BT146,3)="Box","",TRIM(BT146))),"randomizer","")," ",""),"'","")," ",""),"-","")</f>
        <v/>
      </c>
      <c r="BU147" t="str">
        <f t="shared" ref="BU147" ca="1" si="5327">SUBSTITUTE(SUBSTITUTE(SUBSTITUTE(SUBSTITUTE(SUBSTITUTE(LOWER(IF(LEFT(BU146,3)="Box","",TRIM(BU146))),"randomizer","")," ",""),"'","")," ",""),"-","")</f>
        <v/>
      </c>
      <c r="BV147" t="str">
        <f t="shared" ref="BV147" ca="1" si="5328">SUBSTITUTE(SUBSTITUTE(SUBSTITUTE(SUBSTITUTE(SUBSTITUTE(LOWER(IF(LEFT(BV146,3)="Box","",TRIM(BV146))),"randomizer","")," ",""),"'","")," ",""),"-","")</f>
        <v/>
      </c>
      <c r="BW147" t="str">
        <f t="shared" ref="BW147" ca="1" si="5329">SUBSTITUTE(SUBSTITUTE(SUBSTITUTE(SUBSTITUTE(SUBSTITUTE(LOWER(IF(LEFT(BW146,3)="Box","",TRIM(BW146))),"randomizer","")," ",""),"'","")," ",""),"-","")</f>
        <v/>
      </c>
      <c r="BX147" t="str">
        <f t="shared" ref="BX147" ca="1" si="5330">SUBSTITUTE(SUBSTITUTE(SUBSTITUTE(SUBSTITUTE(SUBSTITUTE(LOWER(IF(LEFT(BX146,3)="Box","",TRIM(BX146))),"randomizer","")," ",""),"'","")," ",""),"-","")</f>
        <v/>
      </c>
      <c r="BY147" t="str">
        <f t="shared" ref="BY147" ca="1" si="5331">SUBSTITUTE(SUBSTITUTE(SUBSTITUTE(SUBSTITUTE(SUBSTITUTE(LOWER(IF(LEFT(BY146,3)="Box","",TRIM(BY146))),"randomizer","")," ",""),"'","")," ",""),"-","")</f>
        <v/>
      </c>
      <c r="BZ147" t="str">
        <f t="shared" ref="BZ147" ca="1" si="5332">SUBSTITUTE(SUBSTITUTE(SUBSTITUTE(SUBSTITUTE(SUBSTITUTE(LOWER(IF(LEFT(BZ146,3)="Box","",TRIM(BZ146))),"randomizer","")," ",""),"'","")," ",""),"-","")</f>
        <v/>
      </c>
    </row>
    <row r="148" spans="2:78" x14ac:dyDescent="0.25">
      <c r="C148">
        <f t="shared" si="4666"/>
        <v>1</v>
      </c>
      <c r="H148" s="3"/>
      <c r="J148" s="3"/>
      <c r="K148" t="str">
        <f ca="1">IF(OFFSET($G$179,SUM($C$2:$C148)-1,COLUMNS($E148:K148)+1)=0,"",OFFSET($G$179,SUM($C$2:$C148)-1,COLUMNS($E148:K148)+1))</f>
        <v/>
      </c>
      <c r="L148" t="str">
        <f ca="1">IF(OFFSET($G$179,SUM($C$2:$C148)-1,COLUMNS($E148:L148)+1)=0,"",OFFSET($G$179,SUM($C$2:$C148)-1,COLUMNS($E148:L148)+1))</f>
        <v/>
      </c>
      <c r="M148" t="str">
        <f ca="1">IF(OFFSET($G$179,SUM($C$2:$C148)-1,COLUMNS($E148:M148)+1)=0,"",OFFSET($G$179,SUM($C$2:$C148)-1,COLUMNS($E148:M148)+1))</f>
        <v/>
      </c>
      <c r="N148" t="str">
        <f ca="1">IF(OFFSET($G$179,SUM($C$2:$C148)-1,COLUMNS($E148:N148)+1)=0,"",OFFSET($G$179,SUM($C$2:$C148)-1,COLUMNS($E148:N148)+1))</f>
        <v/>
      </c>
      <c r="O148" t="str">
        <f ca="1">IF(OFFSET($G$179,SUM($C$2:$C148)-1,COLUMNS($E148:O148)+1)=0,"",OFFSET($G$179,SUM($C$2:$C148)-1,COLUMNS($E148:O148)+1))</f>
        <v/>
      </c>
      <c r="P148" t="str">
        <f ca="1">IF(OFFSET($G$179,SUM($C$2:$C148)-1,COLUMNS($E148:P148)+1)=0,"",OFFSET($G$179,SUM($C$2:$C148)-1,COLUMNS($E148:P148)+1))</f>
        <v/>
      </c>
      <c r="Q148" t="str">
        <f ca="1">IF(OFFSET($G$179,SUM($C$2:$C148)-1,COLUMNS($E148:Q148)+1)=0,"",OFFSET($G$179,SUM($C$2:$C148)-1,COLUMNS($E148:Q148)+1))</f>
        <v/>
      </c>
      <c r="R148" t="str">
        <f ca="1">IF(OFFSET($G$179,SUM($C$2:$C148)-1,COLUMNS($E148:R148)+1)=0,"",OFFSET($G$179,SUM($C$2:$C148)-1,COLUMNS($E148:R148)+1))</f>
        <v/>
      </c>
      <c r="S148" t="str">
        <f ca="1">IF(OFFSET($G$179,SUM($C$2:$C148)-1,COLUMNS($E148:S148)+1)=0,"",OFFSET($G$179,SUM($C$2:$C148)-1,COLUMNS($E148:S148)+1))</f>
        <v/>
      </c>
      <c r="T148" t="str">
        <f ca="1">IF(OFFSET($G$179,SUM($C$2:$C148)-1,COLUMNS($E148:T148)+1)=0,"",OFFSET($G$179,SUM($C$2:$C148)-1,COLUMNS($E148:T148)+1))</f>
        <v/>
      </c>
      <c r="U148" t="str">
        <f ca="1">IF(OFFSET($G$179,SUM($C$2:$C148)-1,COLUMNS($E148:U148)+1)=0,"",OFFSET($G$179,SUM($C$2:$C148)-1,COLUMNS($E148:U148)+1))</f>
        <v/>
      </c>
      <c r="V148" t="str">
        <f ca="1">IF(OFFSET($G$179,SUM($C$2:$C148)-1,COLUMNS($E148:V148)+1)=0,"",OFFSET($G$179,SUM($C$2:$C148)-1,COLUMNS($E148:V148)+1))</f>
        <v/>
      </c>
      <c r="W148" t="str">
        <f ca="1">IF(OFFSET($G$179,SUM($C$2:$C148)-1,COLUMNS($E148:W148)+1)=0,"",OFFSET($G$179,SUM($C$2:$C148)-1,COLUMNS($E148:W148)+1))</f>
        <v/>
      </c>
      <c r="X148" t="str">
        <f ca="1">IF(OFFSET($G$179,SUM($C$2:$C148)-1,COLUMNS($E148:X148)+1)=0,"",OFFSET($G$179,SUM($C$2:$C148)-1,COLUMNS($E148:X148)+1))</f>
        <v/>
      </c>
      <c r="Y148" t="str">
        <f ca="1">IF(OFFSET($G$179,SUM($C$2:$C148)-1,COLUMNS($E148:Y148)+1)=0,"",OFFSET($G$179,SUM($C$2:$C148)-1,COLUMNS($E148:Y148)+1))</f>
        <v/>
      </c>
      <c r="Z148" t="str">
        <f ca="1">IF(OFFSET($G$179,SUM($C$2:$C148)-1,COLUMNS($E148:Z148)+1)=0,"",OFFSET($G$179,SUM($C$2:$C148)-1,COLUMNS($E148:Z148)+1))</f>
        <v/>
      </c>
      <c r="AA148" t="str">
        <f ca="1">IF(OFFSET($G$179,SUM($C$2:$C148)-1,COLUMNS($E148:AA148)+1)=0,"",OFFSET($G$179,SUM($C$2:$C148)-1,COLUMNS($E148:AA148)+1))</f>
        <v/>
      </c>
      <c r="AB148" t="str">
        <f ca="1">IF(OFFSET($G$179,SUM($C$2:$C148)-1,COLUMNS($E148:AB148)+1)=0,"",OFFSET($G$179,SUM($C$2:$C148)-1,COLUMNS($E148:AB148)+1))</f>
        <v/>
      </c>
      <c r="AC148" t="str">
        <f ca="1">IF(OFFSET($G$179,SUM($C$2:$C148)-1,COLUMNS($E148:AC148)+1)=0,"",OFFSET($G$179,SUM($C$2:$C148)-1,COLUMNS($E148:AC148)+1))</f>
        <v/>
      </c>
      <c r="AD148" t="str">
        <f ca="1">IF(OFFSET($G$179,SUM($C$2:$C148)-1,COLUMNS($E148:AD148)+1)=0,"",OFFSET($G$179,SUM($C$2:$C148)-1,COLUMNS($E148:AD148)+1))</f>
        <v/>
      </c>
      <c r="AE148" t="str">
        <f ca="1">IF(OFFSET($G$179,SUM($C$2:$C148)-1,COLUMNS($E148:AE148)+1)=0,"",OFFSET($G$179,SUM($C$2:$C148)-1,COLUMNS($E148:AE148)+1))</f>
        <v/>
      </c>
      <c r="AF148" t="str">
        <f ca="1">IF(OFFSET($G$179,SUM($C$2:$C148)-1,COLUMNS($E148:AF148)+1)=0,"",OFFSET($G$179,SUM($C$2:$C148)-1,COLUMNS($E148:AF148)+1))</f>
        <v/>
      </c>
      <c r="AG148" t="str">
        <f ca="1">IF(OFFSET($G$179,SUM($C$2:$C148)-1,COLUMNS($E148:AG148)+1)=0,"",OFFSET($G$179,SUM($C$2:$C148)-1,COLUMNS($E148:AG148)+1))</f>
        <v/>
      </c>
      <c r="AH148" t="str">
        <f ca="1">IF(OFFSET($G$179,SUM($C$2:$C148)-1,COLUMNS($E148:AH148)+1)=0,"",OFFSET($G$179,SUM($C$2:$C148)-1,COLUMNS($E148:AH148)+1))</f>
        <v/>
      </c>
      <c r="AI148" t="str">
        <f ca="1">IF(OFFSET($G$179,SUM($C$2:$C148)-1,COLUMNS($E148:AI148)+1)=0,"",OFFSET($G$179,SUM($C$2:$C148)-1,COLUMNS($E148:AI148)+1))</f>
        <v/>
      </c>
      <c r="AJ148" t="str">
        <f ca="1">IF(OFFSET($G$179,SUM($C$2:$C148)-1,COLUMNS($E148:AJ148)+1)=0,"",OFFSET($G$179,SUM($C$2:$C148)-1,COLUMNS($E148:AJ148)+1))</f>
        <v/>
      </c>
      <c r="AK148" t="str">
        <f ca="1">IF(OFFSET($G$179,SUM($C$2:$C148)-1,COLUMNS($E148:AK148)+1)=0,"",OFFSET($G$179,SUM($C$2:$C148)-1,COLUMNS($E148:AK148)+1))</f>
        <v/>
      </c>
      <c r="AL148" t="str">
        <f ca="1">IF(OFFSET($G$179,SUM($C$2:$C148)-1,COLUMNS($E148:AL148)+1)=0,"",OFFSET($G$179,SUM($C$2:$C148)-1,COLUMNS($E148:AL148)+1))</f>
        <v/>
      </c>
      <c r="AM148" t="str">
        <f ca="1">IF(OFFSET($G$179,SUM($C$2:$C148)-1,COLUMNS($E148:AM148)+1)=0,"",OFFSET($G$179,SUM($C$2:$C148)-1,COLUMNS($E148:AM148)+1))</f>
        <v/>
      </c>
      <c r="AN148" t="str">
        <f ca="1">IF(OFFSET($G$179,SUM($C$2:$C148)-1,COLUMNS($E148:AN148)+1)=0,"",OFFSET($G$179,SUM($C$2:$C148)-1,COLUMNS($E148:AN148)+1))</f>
        <v/>
      </c>
      <c r="AO148" t="str">
        <f ca="1">IF(OFFSET($G$179,SUM($C$2:$C148)-1,COLUMNS($E148:AO148)+1)=0,"",OFFSET($G$179,SUM($C$2:$C148)-1,COLUMNS($E148:AO148)+1))</f>
        <v/>
      </c>
      <c r="AP148" t="str">
        <f ca="1">IF(OFFSET($G$179,SUM($C$2:$C148)-1,COLUMNS($E148:AP148)+1)=0,"",OFFSET($G$179,SUM($C$2:$C148)-1,COLUMNS($E148:AP148)+1))</f>
        <v/>
      </c>
      <c r="AQ148" t="str">
        <f ca="1">IF(OFFSET($G$179,SUM($C$2:$C148)-1,COLUMNS($E148:AQ148)+1)=0,"",OFFSET($G$179,SUM($C$2:$C148)-1,COLUMNS($E148:AQ148)+1))</f>
        <v/>
      </c>
      <c r="AR148" t="str">
        <f ca="1">IF(OFFSET($G$179,SUM($C$2:$C148)-1,COLUMNS($E148:AR148)+1)=0,"",OFFSET($G$179,SUM($C$2:$C148)-1,COLUMNS($E148:AR148)+1))</f>
        <v/>
      </c>
      <c r="AS148" t="str">
        <f ca="1">IF(OFFSET($G$179,SUM($C$2:$C148)-1,COLUMNS($E148:AS148)+1)=0,"",OFFSET($G$179,SUM($C$2:$C148)-1,COLUMNS($E148:AS148)+1))</f>
        <v/>
      </c>
      <c r="AT148" t="str">
        <f ca="1">IF(OFFSET($G$179,SUM($C$2:$C148)-1,COLUMNS($E148:AT148)+1)=0,"",OFFSET($G$179,SUM($C$2:$C148)-1,COLUMNS($E148:AT148)+1))</f>
        <v/>
      </c>
      <c r="AU148" t="str">
        <f ca="1">IF(OFFSET($G$179,SUM($C$2:$C148)-1,COLUMNS($E148:AU148)+1)=0,"",OFFSET($G$179,SUM($C$2:$C148)-1,COLUMNS($E148:AU148)+1))</f>
        <v/>
      </c>
      <c r="AV148" t="str">
        <f ca="1">IF(OFFSET($G$179,SUM($C$2:$C148)-1,COLUMNS($E148:AV148)+1)=0,"",OFFSET($G$179,SUM($C$2:$C148)-1,COLUMNS($E148:AV148)+1))</f>
        <v/>
      </c>
      <c r="AW148" t="str">
        <f ca="1">IF(OFFSET($G$179,SUM($C$2:$C148)-1,COLUMNS($E148:AW148)+1)=0,"",OFFSET($G$179,SUM($C$2:$C148)-1,COLUMNS($E148:AW148)+1))</f>
        <v/>
      </c>
      <c r="AX148" t="str">
        <f ca="1">IF(OFFSET($G$179,SUM($C$2:$C148)-1,COLUMNS($E148:AX148)+1)=0,"",OFFSET($G$179,SUM($C$2:$C148)-1,COLUMNS($E148:AX148)+1))</f>
        <v/>
      </c>
      <c r="AY148" t="str">
        <f ca="1">IF(OFFSET($G$179,SUM($C$2:$C148)-1,COLUMNS($E148:AY148)+1)=0,"",OFFSET($G$179,SUM($C$2:$C148)-1,COLUMNS($E148:AY148)+1))</f>
        <v/>
      </c>
      <c r="AZ148" t="str">
        <f ca="1">IF(OFFSET($G$179,SUM($C$2:$C148)-1,COLUMNS($E148:AZ148)+1)=0,"",OFFSET($G$179,SUM($C$2:$C148)-1,COLUMNS($E148:AZ148)+1))</f>
        <v/>
      </c>
      <c r="BA148" t="str">
        <f ca="1">IF(OFFSET($G$179,SUM($C$2:$C148)-1,COLUMNS($E148:BA148)+1)=0,"",OFFSET($G$179,SUM($C$2:$C148)-1,COLUMNS($E148:BA148)+1))</f>
        <v/>
      </c>
      <c r="BB148" t="str">
        <f ca="1">IF(OFFSET($G$179,SUM($C$2:$C148)-1,COLUMNS($E148:BB148)+1)=0,"",OFFSET($G$179,SUM($C$2:$C148)-1,COLUMNS($E148:BB148)+1))</f>
        <v/>
      </c>
      <c r="BC148" t="str">
        <f ca="1">IF(OFFSET($G$179,SUM($C$2:$C148)-1,COLUMNS($E148:BC148)+1)=0,"",OFFSET($G$179,SUM($C$2:$C148)-1,COLUMNS($E148:BC148)+1))</f>
        <v/>
      </c>
      <c r="BD148" t="str">
        <f ca="1">IF(OFFSET($G$179,SUM($C$2:$C148)-1,COLUMNS($E148:BD148)+1)=0,"",OFFSET($G$179,SUM($C$2:$C148)-1,COLUMNS($E148:BD148)+1))</f>
        <v/>
      </c>
      <c r="BE148" t="str">
        <f ca="1">IF(OFFSET($G$179,SUM($C$2:$C148)-1,COLUMNS($E148:BE148)+1)=0,"",OFFSET($G$179,SUM($C$2:$C148)-1,COLUMNS($E148:BE148)+1))</f>
        <v/>
      </c>
      <c r="BF148" t="str">
        <f ca="1">IF(OFFSET($G$179,SUM($C$2:$C148)-1,COLUMNS($E148:BF148)+1)=0,"",OFFSET($G$179,SUM($C$2:$C148)-1,COLUMNS($E148:BF148)+1))</f>
        <v/>
      </c>
      <c r="BG148" t="str">
        <f ca="1">IF(OFFSET($G$179,SUM($C$2:$C148)-1,COLUMNS($E148:BG148)+1)=0,"",OFFSET($G$179,SUM($C$2:$C148)-1,COLUMNS($E148:BG148)+1))</f>
        <v/>
      </c>
      <c r="BH148" t="str">
        <f ca="1">IF(OFFSET($G$179,SUM($C$2:$C148)-1,COLUMNS($E148:BH148)+1)=0,"",OFFSET($G$179,SUM($C$2:$C148)-1,COLUMNS($E148:BH148)+1))</f>
        <v/>
      </c>
      <c r="BI148" t="str">
        <f ca="1">IF(OFFSET($G$179,SUM($C$2:$C148)-1,COLUMNS($E148:BI148)+1)=0,"",OFFSET($G$179,SUM($C$2:$C148)-1,COLUMNS($E148:BI148)+1))</f>
        <v/>
      </c>
      <c r="BJ148" t="str">
        <f ca="1">IF(OFFSET($G$179,SUM($C$2:$C148)-1,COLUMNS($E148:BJ148)+1)=0,"",OFFSET($G$179,SUM($C$2:$C148)-1,COLUMNS($E148:BJ148)+1))</f>
        <v/>
      </c>
      <c r="BK148" t="str">
        <f ca="1">IF(OFFSET($G$179,SUM($C$2:$C148)-1,COLUMNS($E148:BK148)+1)=0,"",OFFSET($G$179,SUM($C$2:$C148)-1,COLUMNS($E148:BK148)+1))</f>
        <v/>
      </c>
      <c r="BL148" t="str">
        <f ca="1">IF(OFFSET($G$179,SUM($C$2:$C148)-1,COLUMNS($E148:BL148)+1)=0,"",OFFSET($G$179,SUM($C$2:$C148)-1,COLUMNS($E148:BL148)+1))</f>
        <v/>
      </c>
      <c r="BM148" t="str">
        <f ca="1">IF(OFFSET($G$179,SUM($C$2:$C148)-1,COLUMNS($E148:BM148)+1)=0,"",OFFSET($G$179,SUM($C$2:$C148)-1,COLUMNS($E148:BM148)+1))</f>
        <v/>
      </c>
      <c r="BN148" t="str">
        <f ca="1">IF(OFFSET($G$179,SUM($C$2:$C148)-1,COLUMNS($E148:BN148)+1)=0,"",OFFSET($G$179,SUM($C$2:$C148)-1,COLUMNS($E148:BN148)+1))</f>
        <v/>
      </c>
      <c r="BO148" t="str">
        <f ca="1">IF(OFFSET($G$179,SUM($C$2:$C148)-1,COLUMNS($E148:BO148)+1)=0,"",OFFSET($G$179,SUM($C$2:$C148)-1,COLUMNS($E148:BO148)+1))</f>
        <v/>
      </c>
      <c r="BP148" t="str">
        <f ca="1">IF(OFFSET($G$179,SUM($C$2:$C148)-1,COLUMNS($E148:BP148)+1)=0,"",OFFSET($G$179,SUM($C$2:$C148)-1,COLUMNS($E148:BP148)+1))</f>
        <v/>
      </c>
      <c r="BQ148" t="str">
        <f ca="1">IF(OFFSET($G$179,SUM($C$2:$C148)-1,COLUMNS($E148:BQ148)+1)=0,"",OFFSET($G$179,SUM($C$2:$C148)-1,COLUMNS($E148:BQ148)+1))</f>
        <v/>
      </c>
      <c r="BR148" t="str">
        <f ca="1">IF(OFFSET($G$179,SUM($C$2:$C148)-1,COLUMNS($E148:BR148)+1)=0,"",OFFSET($G$179,SUM($C$2:$C148)-1,COLUMNS($E148:BR148)+1))</f>
        <v/>
      </c>
      <c r="BS148" t="str">
        <f ca="1">IF(OFFSET($G$179,SUM($C$2:$C148)-1,COLUMNS($E148:BS148)+1)=0,"",OFFSET($G$179,SUM($C$2:$C148)-1,COLUMNS($E148:BS148)+1))</f>
        <v/>
      </c>
      <c r="BT148" t="str">
        <f ca="1">IF(OFFSET($G$179,SUM($C$2:$C148)-1,COLUMNS($E148:BT148)+1)=0,"",OFFSET($G$179,SUM($C$2:$C148)-1,COLUMNS($E148:BT148)+1))</f>
        <v/>
      </c>
      <c r="BU148" t="str">
        <f ca="1">IF(OFFSET($G$179,SUM($C$2:$C148)-1,COLUMNS($E148:BU148)+1)=0,"",OFFSET($G$179,SUM($C$2:$C148)-1,COLUMNS($E148:BU148)+1))</f>
        <v/>
      </c>
      <c r="BV148" t="str">
        <f ca="1">IF(OFFSET($G$179,SUM($C$2:$C148)-1,COLUMNS($E148:BV148)+1)=0,"",OFFSET($G$179,SUM($C$2:$C148)-1,COLUMNS($E148:BV148)+1))</f>
        <v/>
      </c>
      <c r="BW148" t="str">
        <f ca="1">IF(OFFSET($G$179,SUM($C$2:$C148)-1,COLUMNS($E148:BW148)+1)=0,"",OFFSET($G$179,SUM($C$2:$C148)-1,COLUMNS($E148:BW148)+1))</f>
        <v/>
      </c>
      <c r="BX148" t="str">
        <f ca="1">IF(OFFSET($G$179,SUM($C$2:$C148)-1,COLUMNS($E148:BX148)+1)=0,"",OFFSET($G$179,SUM($C$2:$C148)-1,COLUMNS($E148:BX148)+1))</f>
        <v/>
      </c>
      <c r="BY148" t="str">
        <f ca="1">IF(OFFSET($G$179,SUM($C$2:$C148)-1,COLUMNS($E148:BY148)+1)=0,"",OFFSET($G$179,SUM($C$2:$C148)-1,COLUMNS($E148:BY148)+1))</f>
        <v/>
      </c>
      <c r="BZ148" t="str">
        <f ca="1">IF(OFFSET($G$179,SUM($C$2:$C148)-1,COLUMNS($E148:BZ148)+1)=0,"",OFFSET($G$179,SUM($C$2:$C148)-1,COLUMNS($E148:BZ148)+1))</f>
        <v/>
      </c>
    </row>
    <row r="149" spans="2:78" x14ac:dyDescent="0.25">
      <c r="C149">
        <f t="shared" si="4666"/>
        <v>0</v>
      </c>
      <c r="E149">
        <f t="shared" ref="E149" si="5333">E148</f>
        <v>0</v>
      </c>
      <c r="F149" t="str">
        <f t="shared" ref="F149" si="5334">SUBSTITUTE(SUBSTITUTE(SUBSTITUTE(SUBSTITUTE(SUBSTITUTE(LOWER(IF(LEFT(F148,3)="Box","",TRIM(F148))),"randomizer","")," ",""),"'","")," ",""),"-","")</f>
        <v/>
      </c>
      <c r="G149" t="str">
        <f t="shared" ref="G149" si="5335">SUBSTITUTE(SUBSTITUTE(SUBSTITUTE(SUBSTITUTE(SUBSTITUTE(LOWER(IF(LEFT(G148,3)="Box","",TRIM(G148))),"randomizer","")," ",""),"'","")," ",""),"-","")</f>
        <v/>
      </c>
      <c r="H149" t="str">
        <f t="shared" ref="H149" si="5336">SUBSTITUTE(SUBSTITUTE(SUBSTITUTE(SUBSTITUTE(SUBSTITUTE(LOWER(IF(LEFT(H148,3)="Box","",TRIM(H148))),"randomizer","")," ",""),"'","")," ",""),"-","")</f>
        <v/>
      </c>
      <c r="I149" t="str">
        <f t="shared" ref="I149" si="5337">SUBSTITUTE(SUBSTITUTE(SUBSTITUTE(SUBSTITUTE(SUBSTITUTE(LOWER(IF(LEFT(I148,3)="Box","",TRIM(I148))),"randomizer","")," ",""),"'","")," ",""),"-","")</f>
        <v/>
      </c>
      <c r="J149" t="str">
        <f t="shared" ref="J149" si="5338">SUBSTITUTE(SUBSTITUTE(SUBSTITUTE(SUBSTITUTE(SUBSTITUTE(LOWER(IF(LEFT(J148,3)="Box","",TRIM(J148))),"randomizer","")," ",""),"'","")," ",""),"-","")</f>
        <v/>
      </c>
      <c r="K149" t="str">
        <f t="shared" ref="K149" ca="1" si="5339">SUBSTITUTE(SUBSTITUTE(SUBSTITUTE(SUBSTITUTE(SUBSTITUTE(LOWER(IF(LEFT(K148,3)="Box","",TRIM(K148))),"randomizer","")," ",""),"'","")," ",""),"-","")</f>
        <v/>
      </c>
      <c r="L149" t="str">
        <f t="shared" ref="L149" ca="1" si="5340">SUBSTITUTE(SUBSTITUTE(SUBSTITUTE(SUBSTITUTE(SUBSTITUTE(LOWER(IF(LEFT(L148,3)="Box","",TRIM(L148))),"randomizer","")," ",""),"'","")," ",""),"-","")</f>
        <v/>
      </c>
      <c r="M149" t="str">
        <f t="shared" ref="M149" ca="1" si="5341">SUBSTITUTE(SUBSTITUTE(SUBSTITUTE(SUBSTITUTE(SUBSTITUTE(LOWER(IF(LEFT(M148,3)="Box","",TRIM(M148))),"randomizer","")," ",""),"'","")," ",""),"-","")</f>
        <v/>
      </c>
      <c r="N149" t="str">
        <f t="shared" ref="N149" ca="1" si="5342">SUBSTITUTE(SUBSTITUTE(SUBSTITUTE(SUBSTITUTE(SUBSTITUTE(LOWER(IF(LEFT(N148,3)="Box","",TRIM(N148))),"randomizer","")," ",""),"'","")," ",""),"-","")</f>
        <v/>
      </c>
      <c r="O149" t="str">
        <f t="shared" ref="O149" ca="1" si="5343">SUBSTITUTE(SUBSTITUTE(SUBSTITUTE(SUBSTITUTE(SUBSTITUTE(LOWER(IF(LEFT(O148,3)="Box","",TRIM(O148))),"randomizer","")," ",""),"'","")," ",""),"-","")</f>
        <v/>
      </c>
      <c r="P149" t="str">
        <f t="shared" ref="P149" ca="1" si="5344">SUBSTITUTE(SUBSTITUTE(SUBSTITUTE(SUBSTITUTE(SUBSTITUTE(LOWER(IF(LEFT(P148,3)="Box","",TRIM(P148))),"randomizer","")," ",""),"'","")," ",""),"-","")</f>
        <v/>
      </c>
      <c r="Q149" t="str">
        <f t="shared" ref="Q149" ca="1" si="5345">SUBSTITUTE(SUBSTITUTE(SUBSTITUTE(SUBSTITUTE(SUBSTITUTE(LOWER(IF(LEFT(Q148,3)="Box","",TRIM(Q148))),"randomizer","")," ",""),"'","")," ",""),"-","")</f>
        <v/>
      </c>
      <c r="R149" t="str">
        <f t="shared" ref="R149" ca="1" si="5346">SUBSTITUTE(SUBSTITUTE(SUBSTITUTE(SUBSTITUTE(SUBSTITUTE(LOWER(IF(LEFT(R148,3)="Box","",TRIM(R148))),"randomizer","")," ",""),"'","")," ",""),"-","")</f>
        <v/>
      </c>
      <c r="S149" t="str">
        <f t="shared" ref="S149" ca="1" si="5347">SUBSTITUTE(SUBSTITUTE(SUBSTITUTE(SUBSTITUTE(SUBSTITUTE(LOWER(IF(LEFT(S148,3)="Box","",TRIM(S148))),"randomizer","")," ",""),"'","")," ",""),"-","")</f>
        <v/>
      </c>
      <c r="T149" t="str">
        <f t="shared" ref="T149" ca="1" si="5348">SUBSTITUTE(SUBSTITUTE(SUBSTITUTE(SUBSTITUTE(SUBSTITUTE(LOWER(IF(LEFT(T148,3)="Box","",TRIM(T148))),"randomizer","")," ",""),"'","")," ",""),"-","")</f>
        <v/>
      </c>
      <c r="U149" t="str">
        <f t="shared" ref="U149" ca="1" si="5349">SUBSTITUTE(SUBSTITUTE(SUBSTITUTE(SUBSTITUTE(SUBSTITUTE(LOWER(IF(LEFT(U148,3)="Box","",TRIM(U148))),"randomizer","")," ",""),"'","")," ",""),"-","")</f>
        <v/>
      </c>
      <c r="V149" t="str">
        <f t="shared" ref="V149" ca="1" si="5350">SUBSTITUTE(SUBSTITUTE(SUBSTITUTE(SUBSTITUTE(SUBSTITUTE(LOWER(IF(LEFT(V148,3)="Box","",TRIM(V148))),"randomizer","")," ",""),"'","")," ",""),"-","")</f>
        <v/>
      </c>
      <c r="W149" t="str">
        <f t="shared" ref="W149" ca="1" si="5351">SUBSTITUTE(SUBSTITUTE(SUBSTITUTE(SUBSTITUTE(SUBSTITUTE(LOWER(IF(LEFT(W148,3)="Box","",TRIM(W148))),"randomizer","")," ",""),"'","")," ",""),"-","")</f>
        <v/>
      </c>
      <c r="X149" t="str">
        <f t="shared" ref="X149" ca="1" si="5352">SUBSTITUTE(SUBSTITUTE(SUBSTITUTE(SUBSTITUTE(SUBSTITUTE(LOWER(IF(LEFT(X148,3)="Box","",TRIM(X148))),"randomizer","")," ",""),"'","")," ",""),"-","")</f>
        <v/>
      </c>
      <c r="Y149" t="str">
        <f t="shared" ref="Y149" ca="1" si="5353">SUBSTITUTE(SUBSTITUTE(SUBSTITUTE(SUBSTITUTE(SUBSTITUTE(LOWER(IF(LEFT(Y148,3)="Box","",TRIM(Y148))),"randomizer","")," ",""),"'","")," ",""),"-","")</f>
        <v/>
      </c>
      <c r="Z149" t="str">
        <f t="shared" ref="Z149" ca="1" si="5354">SUBSTITUTE(SUBSTITUTE(SUBSTITUTE(SUBSTITUTE(SUBSTITUTE(LOWER(IF(LEFT(Z148,3)="Box","",TRIM(Z148))),"randomizer","")," ",""),"'","")," ",""),"-","")</f>
        <v/>
      </c>
      <c r="AA149" t="str">
        <f t="shared" ref="AA149" ca="1" si="5355">SUBSTITUTE(SUBSTITUTE(SUBSTITUTE(SUBSTITUTE(SUBSTITUTE(LOWER(IF(LEFT(AA148,3)="Box","",TRIM(AA148))),"randomizer","")," ",""),"'","")," ",""),"-","")</f>
        <v/>
      </c>
      <c r="AB149" t="str">
        <f t="shared" ref="AB149" ca="1" si="5356">SUBSTITUTE(SUBSTITUTE(SUBSTITUTE(SUBSTITUTE(SUBSTITUTE(LOWER(IF(LEFT(AB148,3)="Box","",TRIM(AB148))),"randomizer","")," ",""),"'","")," ",""),"-","")</f>
        <v/>
      </c>
      <c r="AC149" t="str">
        <f t="shared" ref="AC149" ca="1" si="5357">SUBSTITUTE(SUBSTITUTE(SUBSTITUTE(SUBSTITUTE(SUBSTITUTE(LOWER(IF(LEFT(AC148,3)="Box","",TRIM(AC148))),"randomizer","")," ",""),"'","")," ",""),"-","")</f>
        <v/>
      </c>
      <c r="AD149" t="str">
        <f t="shared" ref="AD149" ca="1" si="5358">SUBSTITUTE(SUBSTITUTE(SUBSTITUTE(SUBSTITUTE(SUBSTITUTE(LOWER(IF(LEFT(AD148,3)="Box","",TRIM(AD148))),"randomizer","")," ",""),"'","")," ",""),"-","")</f>
        <v/>
      </c>
      <c r="AE149" t="str">
        <f t="shared" ref="AE149" ca="1" si="5359">SUBSTITUTE(SUBSTITUTE(SUBSTITUTE(SUBSTITUTE(SUBSTITUTE(LOWER(IF(LEFT(AE148,3)="Box","",TRIM(AE148))),"randomizer","")," ",""),"'","")," ",""),"-","")</f>
        <v/>
      </c>
      <c r="AF149" t="str">
        <f t="shared" ref="AF149" ca="1" si="5360">SUBSTITUTE(SUBSTITUTE(SUBSTITUTE(SUBSTITUTE(SUBSTITUTE(LOWER(IF(LEFT(AF148,3)="Box","",TRIM(AF148))),"randomizer","")," ",""),"'","")," ",""),"-","")</f>
        <v/>
      </c>
      <c r="AG149" t="str">
        <f t="shared" ref="AG149" ca="1" si="5361">SUBSTITUTE(SUBSTITUTE(SUBSTITUTE(SUBSTITUTE(SUBSTITUTE(LOWER(IF(LEFT(AG148,3)="Box","",TRIM(AG148))),"randomizer","")," ",""),"'","")," ",""),"-","")</f>
        <v/>
      </c>
      <c r="AH149" t="str">
        <f t="shared" ref="AH149" ca="1" si="5362">SUBSTITUTE(SUBSTITUTE(SUBSTITUTE(SUBSTITUTE(SUBSTITUTE(LOWER(IF(LEFT(AH148,3)="Box","",TRIM(AH148))),"randomizer","")," ",""),"'","")," ",""),"-","")</f>
        <v/>
      </c>
      <c r="AI149" t="str">
        <f t="shared" ref="AI149" ca="1" si="5363">SUBSTITUTE(SUBSTITUTE(SUBSTITUTE(SUBSTITUTE(SUBSTITUTE(LOWER(IF(LEFT(AI148,3)="Box","",TRIM(AI148))),"randomizer","")," ",""),"'","")," ",""),"-","")</f>
        <v/>
      </c>
      <c r="AJ149" t="str">
        <f t="shared" ref="AJ149" ca="1" si="5364">SUBSTITUTE(SUBSTITUTE(SUBSTITUTE(SUBSTITUTE(SUBSTITUTE(LOWER(IF(LEFT(AJ148,3)="Box","",TRIM(AJ148))),"randomizer","")," ",""),"'","")," ",""),"-","")</f>
        <v/>
      </c>
      <c r="AK149" t="str">
        <f t="shared" ref="AK149" ca="1" si="5365">SUBSTITUTE(SUBSTITUTE(SUBSTITUTE(SUBSTITUTE(SUBSTITUTE(LOWER(IF(LEFT(AK148,3)="Box","",TRIM(AK148))),"randomizer","")," ",""),"'","")," ",""),"-","")</f>
        <v/>
      </c>
      <c r="AL149" t="str">
        <f t="shared" ref="AL149" ca="1" si="5366">SUBSTITUTE(SUBSTITUTE(SUBSTITUTE(SUBSTITUTE(SUBSTITUTE(LOWER(IF(LEFT(AL148,3)="Box","",TRIM(AL148))),"randomizer","")," ",""),"'","")," ",""),"-","")</f>
        <v/>
      </c>
      <c r="AM149" t="str">
        <f t="shared" ref="AM149" ca="1" si="5367">SUBSTITUTE(SUBSTITUTE(SUBSTITUTE(SUBSTITUTE(SUBSTITUTE(LOWER(IF(LEFT(AM148,3)="Box","",TRIM(AM148))),"randomizer","")," ",""),"'","")," ",""),"-","")</f>
        <v/>
      </c>
      <c r="AN149" t="str">
        <f t="shared" ref="AN149" ca="1" si="5368">SUBSTITUTE(SUBSTITUTE(SUBSTITUTE(SUBSTITUTE(SUBSTITUTE(LOWER(IF(LEFT(AN148,3)="Box","",TRIM(AN148))),"randomizer","")," ",""),"'","")," ",""),"-","")</f>
        <v/>
      </c>
      <c r="AO149" t="str">
        <f t="shared" ref="AO149" ca="1" si="5369">SUBSTITUTE(SUBSTITUTE(SUBSTITUTE(SUBSTITUTE(SUBSTITUTE(LOWER(IF(LEFT(AO148,3)="Box","",TRIM(AO148))),"randomizer","")," ",""),"'","")," ",""),"-","")</f>
        <v/>
      </c>
      <c r="AP149" t="str">
        <f t="shared" ref="AP149" ca="1" si="5370">SUBSTITUTE(SUBSTITUTE(SUBSTITUTE(SUBSTITUTE(SUBSTITUTE(LOWER(IF(LEFT(AP148,3)="Box","",TRIM(AP148))),"randomizer","")," ",""),"'","")," ",""),"-","")</f>
        <v/>
      </c>
      <c r="AQ149" t="str">
        <f t="shared" ref="AQ149" ca="1" si="5371">SUBSTITUTE(SUBSTITUTE(SUBSTITUTE(SUBSTITUTE(SUBSTITUTE(LOWER(IF(LEFT(AQ148,3)="Box","",TRIM(AQ148))),"randomizer","")," ",""),"'","")," ",""),"-","")</f>
        <v/>
      </c>
      <c r="AR149" t="str">
        <f t="shared" ref="AR149" ca="1" si="5372">SUBSTITUTE(SUBSTITUTE(SUBSTITUTE(SUBSTITUTE(SUBSTITUTE(LOWER(IF(LEFT(AR148,3)="Box","",TRIM(AR148))),"randomizer","")," ",""),"'","")," ",""),"-","")</f>
        <v/>
      </c>
      <c r="AS149" t="str">
        <f t="shared" ref="AS149" ca="1" si="5373">SUBSTITUTE(SUBSTITUTE(SUBSTITUTE(SUBSTITUTE(SUBSTITUTE(LOWER(IF(LEFT(AS148,3)="Box","",TRIM(AS148))),"randomizer","")," ",""),"'","")," ",""),"-","")</f>
        <v/>
      </c>
      <c r="AT149" t="str">
        <f t="shared" ref="AT149" ca="1" si="5374">SUBSTITUTE(SUBSTITUTE(SUBSTITUTE(SUBSTITUTE(SUBSTITUTE(LOWER(IF(LEFT(AT148,3)="Box","",TRIM(AT148))),"randomizer","")," ",""),"'","")," ",""),"-","")</f>
        <v/>
      </c>
      <c r="AU149" t="str">
        <f t="shared" ref="AU149" ca="1" si="5375">SUBSTITUTE(SUBSTITUTE(SUBSTITUTE(SUBSTITUTE(SUBSTITUTE(LOWER(IF(LEFT(AU148,3)="Box","",TRIM(AU148))),"randomizer","")," ",""),"'","")," ",""),"-","")</f>
        <v/>
      </c>
      <c r="AV149" t="str">
        <f t="shared" ref="AV149" ca="1" si="5376">SUBSTITUTE(SUBSTITUTE(SUBSTITUTE(SUBSTITUTE(SUBSTITUTE(LOWER(IF(LEFT(AV148,3)="Box","",TRIM(AV148))),"randomizer","")," ",""),"'","")," ",""),"-","")</f>
        <v/>
      </c>
      <c r="AW149" t="str">
        <f t="shared" ref="AW149" ca="1" si="5377">SUBSTITUTE(SUBSTITUTE(SUBSTITUTE(SUBSTITUTE(SUBSTITUTE(LOWER(IF(LEFT(AW148,3)="Box","",TRIM(AW148))),"randomizer","")," ",""),"'","")," ",""),"-","")</f>
        <v/>
      </c>
      <c r="AX149" t="str">
        <f t="shared" ref="AX149" ca="1" si="5378">SUBSTITUTE(SUBSTITUTE(SUBSTITUTE(SUBSTITUTE(SUBSTITUTE(LOWER(IF(LEFT(AX148,3)="Box","",TRIM(AX148))),"randomizer","")," ",""),"'","")," ",""),"-","")</f>
        <v/>
      </c>
      <c r="AY149" t="str">
        <f t="shared" ref="AY149" ca="1" si="5379">SUBSTITUTE(SUBSTITUTE(SUBSTITUTE(SUBSTITUTE(SUBSTITUTE(LOWER(IF(LEFT(AY148,3)="Box","",TRIM(AY148))),"randomizer","")," ",""),"'","")," ",""),"-","")</f>
        <v/>
      </c>
      <c r="AZ149" t="str">
        <f t="shared" ref="AZ149" ca="1" si="5380">SUBSTITUTE(SUBSTITUTE(SUBSTITUTE(SUBSTITUTE(SUBSTITUTE(LOWER(IF(LEFT(AZ148,3)="Box","",TRIM(AZ148))),"randomizer","")," ",""),"'","")," ",""),"-","")</f>
        <v/>
      </c>
      <c r="BA149" t="str">
        <f t="shared" ref="BA149" ca="1" si="5381">SUBSTITUTE(SUBSTITUTE(SUBSTITUTE(SUBSTITUTE(SUBSTITUTE(LOWER(IF(LEFT(BA148,3)="Box","",TRIM(BA148))),"randomizer","")," ",""),"'","")," ",""),"-","")</f>
        <v/>
      </c>
      <c r="BB149" t="str">
        <f t="shared" ref="BB149" ca="1" si="5382">SUBSTITUTE(SUBSTITUTE(SUBSTITUTE(SUBSTITUTE(SUBSTITUTE(LOWER(IF(LEFT(BB148,3)="Box","",TRIM(BB148))),"randomizer","")," ",""),"'","")," ",""),"-","")</f>
        <v/>
      </c>
      <c r="BC149" t="str">
        <f t="shared" ref="BC149" ca="1" si="5383">SUBSTITUTE(SUBSTITUTE(SUBSTITUTE(SUBSTITUTE(SUBSTITUTE(LOWER(IF(LEFT(BC148,3)="Box","",TRIM(BC148))),"randomizer","")," ",""),"'","")," ",""),"-","")</f>
        <v/>
      </c>
      <c r="BD149" t="str">
        <f t="shared" ref="BD149" ca="1" si="5384">SUBSTITUTE(SUBSTITUTE(SUBSTITUTE(SUBSTITUTE(SUBSTITUTE(LOWER(IF(LEFT(BD148,3)="Box","",TRIM(BD148))),"randomizer","")," ",""),"'","")," ",""),"-","")</f>
        <v/>
      </c>
      <c r="BE149" t="str">
        <f t="shared" ref="BE149" ca="1" si="5385">SUBSTITUTE(SUBSTITUTE(SUBSTITUTE(SUBSTITUTE(SUBSTITUTE(LOWER(IF(LEFT(BE148,3)="Box","",TRIM(BE148))),"randomizer","")," ",""),"'","")," ",""),"-","")</f>
        <v/>
      </c>
      <c r="BF149" t="str">
        <f t="shared" ref="BF149" ca="1" si="5386">SUBSTITUTE(SUBSTITUTE(SUBSTITUTE(SUBSTITUTE(SUBSTITUTE(LOWER(IF(LEFT(BF148,3)="Box","",TRIM(BF148))),"randomizer","")," ",""),"'","")," ",""),"-","")</f>
        <v/>
      </c>
      <c r="BG149" t="str">
        <f t="shared" ref="BG149" ca="1" si="5387">SUBSTITUTE(SUBSTITUTE(SUBSTITUTE(SUBSTITUTE(SUBSTITUTE(LOWER(IF(LEFT(BG148,3)="Box","",TRIM(BG148))),"randomizer","")," ",""),"'","")," ",""),"-","")</f>
        <v/>
      </c>
      <c r="BH149" t="str">
        <f t="shared" ref="BH149" ca="1" si="5388">SUBSTITUTE(SUBSTITUTE(SUBSTITUTE(SUBSTITUTE(SUBSTITUTE(LOWER(IF(LEFT(BH148,3)="Box","",TRIM(BH148))),"randomizer","")," ",""),"'","")," ",""),"-","")</f>
        <v/>
      </c>
      <c r="BI149" t="str">
        <f t="shared" ref="BI149" ca="1" si="5389">SUBSTITUTE(SUBSTITUTE(SUBSTITUTE(SUBSTITUTE(SUBSTITUTE(LOWER(IF(LEFT(BI148,3)="Box","",TRIM(BI148))),"randomizer","")," ",""),"'","")," ",""),"-","")</f>
        <v/>
      </c>
      <c r="BJ149" t="str">
        <f t="shared" ref="BJ149" ca="1" si="5390">SUBSTITUTE(SUBSTITUTE(SUBSTITUTE(SUBSTITUTE(SUBSTITUTE(LOWER(IF(LEFT(BJ148,3)="Box","",TRIM(BJ148))),"randomizer","")," ",""),"'","")," ",""),"-","")</f>
        <v/>
      </c>
      <c r="BK149" t="str">
        <f t="shared" ref="BK149" ca="1" si="5391">SUBSTITUTE(SUBSTITUTE(SUBSTITUTE(SUBSTITUTE(SUBSTITUTE(LOWER(IF(LEFT(BK148,3)="Box","",TRIM(BK148))),"randomizer","")," ",""),"'","")," ",""),"-","")</f>
        <v/>
      </c>
      <c r="BL149" t="str">
        <f t="shared" ref="BL149" ca="1" si="5392">SUBSTITUTE(SUBSTITUTE(SUBSTITUTE(SUBSTITUTE(SUBSTITUTE(LOWER(IF(LEFT(BL148,3)="Box","",TRIM(BL148))),"randomizer","")," ",""),"'","")," ",""),"-","")</f>
        <v/>
      </c>
      <c r="BM149" t="str">
        <f t="shared" ref="BM149" ca="1" si="5393">SUBSTITUTE(SUBSTITUTE(SUBSTITUTE(SUBSTITUTE(SUBSTITUTE(LOWER(IF(LEFT(BM148,3)="Box","",TRIM(BM148))),"randomizer","")," ",""),"'","")," ",""),"-","")</f>
        <v/>
      </c>
      <c r="BN149" t="str">
        <f t="shared" ref="BN149" ca="1" si="5394">SUBSTITUTE(SUBSTITUTE(SUBSTITUTE(SUBSTITUTE(SUBSTITUTE(LOWER(IF(LEFT(BN148,3)="Box","",TRIM(BN148))),"randomizer","")," ",""),"'","")," ",""),"-","")</f>
        <v/>
      </c>
      <c r="BO149" t="str">
        <f t="shared" ref="BO149" ca="1" si="5395">SUBSTITUTE(SUBSTITUTE(SUBSTITUTE(SUBSTITUTE(SUBSTITUTE(LOWER(IF(LEFT(BO148,3)="Box","",TRIM(BO148))),"randomizer","")," ",""),"'","")," ",""),"-","")</f>
        <v/>
      </c>
      <c r="BP149" t="str">
        <f t="shared" ref="BP149" ca="1" si="5396">SUBSTITUTE(SUBSTITUTE(SUBSTITUTE(SUBSTITUTE(SUBSTITUTE(LOWER(IF(LEFT(BP148,3)="Box","",TRIM(BP148))),"randomizer","")," ",""),"'","")," ",""),"-","")</f>
        <v/>
      </c>
      <c r="BQ149" t="str">
        <f t="shared" ref="BQ149" ca="1" si="5397">SUBSTITUTE(SUBSTITUTE(SUBSTITUTE(SUBSTITUTE(SUBSTITUTE(LOWER(IF(LEFT(BQ148,3)="Box","",TRIM(BQ148))),"randomizer","")," ",""),"'","")," ",""),"-","")</f>
        <v/>
      </c>
      <c r="BR149" t="str">
        <f t="shared" ref="BR149" ca="1" si="5398">SUBSTITUTE(SUBSTITUTE(SUBSTITUTE(SUBSTITUTE(SUBSTITUTE(LOWER(IF(LEFT(BR148,3)="Box","",TRIM(BR148))),"randomizer","")," ",""),"'","")," ",""),"-","")</f>
        <v/>
      </c>
      <c r="BS149" t="str">
        <f t="shared" ref="BS149" ca="1" si="5399">SUBSTITUTE(SUBSTITUTE(SUBSTITUTE(SUBSTITUTE(SUBSTITUTE(LOWER(IF(LEFT(BS148,3)="Box","",TRIM(BS148))),"randomizer","")," ",""),"'","")," ",""),"-","")</f>
        <v/>
      </c>
      <c r="BT149" t="str">
        <f t="shared" ref="BT149" ca="1" si="5400">SUBSTITUTE(SUBSTITUTE(SUBSTITUTE(SUBSTITUTE(SUBSTITUTE(LOWER(IF(LEFT(BT148,3)="Box","",TRIM(BT148))),"randomizer","")," ",""),"'","")," ",""),"-","")</f>
        <v/>
      </c>
      <c r="BU149" t="str">
        <f t="shared" ref="BU149" ca="1" si="5401">SUBSTITUTE(SUBSTITUTE(SUBSTITUTE(SUBSTITUTE(SUBSTITUTE(LOWER(IF(LEFT(BU148,3)="Box","",TRIM(BU148))),"randomizer","")," ",""),"'","")," ",""),"-","")</f>
        <v/>
      </c>
      <c r="BV149" t="str">
        <f t="shared" ref="BV149" ca="1" si="5402">SUBSTITUTE(SUBSTITUTE(SUBSTITUTE(SUBSTITUTE(SUBSTITUTE(LOWER(IF(LEFT(BV148,3)="Box","",TRIM(BV148))),"randomizer","")," ",""),"'","")," ",""),"-","")</f>
        <v/>
      </c>
      <c r="BW149" t="str">
        <f t="shared" ref="BW149" ca="1" si="5403">SUBSTITUTE(SUBSTITUTE(SUBSTITUTE(SUBSTITUTE(SUBSTITUTE(LOWER(IF(LEFT(BW148,3)="Box","",TRIM(BW148))),"randomizer","")," ",""),"'","")," ",""),"-","")</f>
        <v/>
      </c>
      <c r="BX149" t="str">
        <f t="shared" ref="BX149" ca="1" si="5404">SUBSTITUTE(SUBSTITUTE(SUBSTITUTE(SUBSTITUTE(SUBSTITUTE(LOWER(IF(LEFT(BX148,3)="Box","",TRIM(BX148))),"randomizer","")," ",""),"'","")," ",""),"-","")</f>
        <v/>
      </c>
      <c r="BY149" t="str">
        <f t="shared" ref="BY149" ca="1" si="5405">SUBSTITUTE(SUBSTITUTE(SUBSTITUTE(SUBSTITUTE(SUBSTITUTE(LOWER(IF(LEFT(BY148,3)="Box","",TRIM(BY148))),"randomizer","")," ",""),"'","")," ",""),"-","")</f>
        <v/>
      </c>
      <c r="BZ149" t="str">
        <f t="shared" ref="BZ149" ca="1" si="5406">SUBSTITUTE(SUBSTITUTE(SUBSTITUTE(SUBSTITUTE(SUBSTITUTE(LOWER(IF(LEFT(BZ148,3)="Box","",TRIM(BZ148))),"randomizer","")," ",""),"'","")," ",""),"-","")</f>
        <v/>
      </c>
    </row>
    <row r="150" spans="2:78" x14ac:dyDescent="0.25">
      <c r="B150" t="s">
        <v>4992</v>
      </c>
      <c r="C150">
        <f t="shared" si="4666"/>
        <v>1</v>
      </c>
      <c r="E150" t="s">
        <v>3715</v>
      </c>
      <c r="F150" t="s">
        <v>3148</v>
      </c>
      <c r="G150" t="s">
        <v>3155</v>
      </c>
      <c r="H150" s="3" t="s">
        <v>2870</v>
      </c>
      <c r="J150" s="3" t="s">
        <v>2875</v>
      </c>
      <c r="K150" t="str">
        <f ca="1">IF(OFFSET($G$179,SUM($C$2:$C150)-1,COLUMNS($E150:K150)+1)=0,"",OFFSET($G$179,SUM($C$2:$C150)-1,COLUMNS($E150:K150)+1))</f>
        <v/>
      </c>
      <c r="L150" t="str">
        <f ca="1">IF(OFFSET($G$179,SUM($C$2:$C150)-1,COLUMNS($E150:L150)+1)=0,"",OFFSET($G$179,SUM($C$2:$C150)-1,COLUMNS($E150:L150)+1))</f>
        <v/>
      </c>
      <c r="M150" t="str">
        <f ca="1">IF(OFFSET($G$179,SUM($C$2:$C150)-1,COLUMNS($E150:M150)+1)=0,"",OFFSET($G$179,SUM($C$2:$C150)-1,COLUMNS($E150:M150)+1))</f>
        <v/>
      </c>
      <c r="N150" t="str">
        <f ca="1">IF(OFFSET($G$179,SUM($C$2:$C150)-1,COLUMNS($E150:N150)+1)=0,"",OFFSET($G$179,SUM($C$2:$C150)-1,COLUMNS($E150:N150)+1))</f>
        <v/>
      </c>
      <c r="O150" t="str">
        <f ca="1">IF(OFFSET($G$179,SUM($C$2:$C150)-1,COLUMNS($E150:O150)+1)=0,"",OFFSET($G$179,SUM($C$2:$C150)-1,COLUMNS($E150:O150)+1))</f>
        <v/>
      </c>
      <c r="P150" t="str">
        <f ca="1">IF(OFFSET($G$179,SUM($C$2:$C150)-1,COLUMNS($E150:P150)+1)=0,"",OFFSET($G$179,SUM($C$2:$C150)-1,COLUMNS($E150:P150)+1))</f>
        <v/>
      </c>
      <c r="Q150" t="str">
        <f ca="1">IF(OFFSET($G$179,SUM($C$2:$C150)-1,COLUMNS($E150:Q150)+1)=0,"",OFFSET($G$179,SUM($C$2:$C150)-1,COLUMNS($E150:Q150)+1))</f>
        <v/>
      </c>
      <c r="R150" t="str">
        <f ca="1">IF(OFFSET($G$179,SUM($C$2:$C150)-1,COLUMNS($E150:R150)+1)=0,"",OFFSET($G$179,SUM($C$2:$C150)-1,COLUMNS($E150:R150)+1))</f>
        <v/>
      </c>
      <c r="S150" t="str">
        <f ca="1">IF(OFFSET($G$179,SUM($C$2:$C150)-1,COLUMNS($E150:S150)+1)=0,"",OFFSET($G$179,SUM($C$2:$C150)-1,COLUMNS($E150:S150)+1))</f>
        <v/>
      </c>
      <c r="T150" t="str">
        <f ca="1">IF(OFFSET($G$179,SUM($C$2:$C150)-1,COLUMNS($E150:T150)+1)=0,"",OFFSET($G$179,SUM($C$2:$C150)-1,COLUMNS($E150:T150)+1))</f>
        <v/>
      </c>
      <c r="U150" t="str">
        <f ca="1">IF(OFFSET($G$179,SUM($C$2:$C150)-1,COLUMNS($E150:U150)+1)=0,"",OFFSET($G$179,SUM($C$2:$C150)-1,COLUMNS($E150:U150)+1))</f>
        <v/>
      </c>
      <c r="V150" t="str">
        <f ca="1">IF(OFFSET($G$179,SUM($C$2:$C150)-1,COLUMNS($E150:V150)+1)=0,"",OFFSET($G$179,SUM($C$2:$C150)-1,COLUMNS($E150:V150)+1))</f>
        <v/>
      </c>
      <c r="W150" t="str">
        <f ca="1">IF(OFFSET($G$179,SUM($C$2:$C150)-1,COLUMNS($E150:W150)+1)=0,"",OFFSET($G$179,SUM($C$2:$C150)-1,COLUMNS($E150:W150)+1))</f>
        <v/>
      </c>
      <c r="X150" t="str">
        <f ca="1">IF(OFFSET($G$179,SUM($C$2:$C150)-1,COLUMNS($E150:X150)+1)=0,"",OFFSET($G$179,SUM($C$2:$C150)-1,COLUMNS($E150:X150)+1))</f>
        <v/>
      </c>
      <c r="Y150" t="str">
        <f ca="1">IF(OFFSET($G$179,SUM($C$2:$C150)-1,COLUMNS($E150:Y150)+1)=0,"",OFFSET($G$179,SUM($C$2:$C150)-1,COLUMNS($E150:Y150)+1))</f>
        <v/>
      </c>
      <c r="Z150" t="str">
        <f ca="1">IF(OFFSET($G$179,SUM($C$2:$C150)-1,COLUMNS($E150:Z150)+1)=0,"",OFFSET($G$179,SUM($C$2:$C150)-1,COLUMNS($E150:Z150)+1))</f>
        <v/>
      </c>
      <c r="AA150" t="str">
        <f ca="1">IF(OFFSET($G$179,SUM($C$2:$C150)-1,COLUMNS($E150:AA150)+1)=0,"",OFFSET($G$179,SUM($C$2:$C150)-1,COLUMNS($E150:AA150)+1))</f>
        <v/>
      </c>
      <c r="AB150" t="str">
        <f ca="1">IF(OFFSET($G$179,SUM($C$2:$C150)-1,COLUMNS($E150:AB150)+1)=0,"",OFFSET($G$179,SUM($C$2:$C150)-1,COLUMNS($E150:AB150)+1))</f>
        <v/>
      </c>
      <c r="AC150" t="str">
        <f ca="1">IF(OFFSET($G$179,SUM($C$2:$C150)-1,COLUMNS($E150:AC150)+1)=0,"",OFFSET($G$179,SUM($C$2:$C150)-1,COLUMNS($E150:AC150)+1))</f>
        <v/>
      </c>
      <c r="AD150" t="str">
        <f ca="1">IF(OFFSET($G$179,SUM($C$2:$C150)-1,COLUMNS($E150:AD150)+1)=0,"",OFFSET($G$179,SUM($C$2:$C150)-1,COLUMNS($E150:AD150)+1))</f>
        <v/>
      </c>
      <c r="AE150" t="str">
        <f ca="1">IF(OFFSET($G$179,SUM($C$2:$C150)-1,COLUMNS($E150:AE150)+1)=0,"",OFFSET($G$179,SUM($C$2:$C150)-1,COLUMNS($E150:AE150)+1))</f>
        <v/>
      </c>
      <c r="AF150" t="str">
        <f ca="1">IF(OFFSET($G$179,SUM($C$2:$C150)-1,COLUMNS($E150:AF150)+1)=0,"",OFFSET($G$179,SUM($C$2:$C150)-1,COLUMNS($E150:AF150)+1))</f>
        <v/>
      </c>
      <c r="AG150" t="str">
        <f ca="1">IF(OFFSET($G$179,SUM($C$2:$C150)-1,COLUMNS($E150:AG150)+1)=0,"",OFFSET($G$179,SUM($C$2:$C150)-1,COLUMNS($E150:AG150)+1))</f>
        <v/>
      </c>
      <c r="AH150" t="str">
        <f ca="1">IF(OFFSET($G$179,SUM($C$2:$C150)-1,COLUMNS($E150:AH150)+1)=0,"",OFFSET($G$179,SUM($C$2:$C150)-1,COLUMNS($E150:AH150)+1))</f>
        <v/>
      </c>
      <c r="AI150" t="str">
        <f ca="1">IF(OFFSET($G$179,SUM($C$2:$C150)-1,COLUMNS($E150:AI150)+1)=0,"",OFFSET($G$179,SUM($C$2:$C150)-1,COLUMNS($E150:AI150)+1))</f>
        <v/>
      </c>
      <c r="AJ150" t="str">
        <f ca="1">IF(OFFSET($G$179,SUM($C$2:$C150)-1,COLUMNS($E150:AJ150)+1)=0,"",OFFSET($G$179,SUM($C$2:$C150)-1,COLUMNS($E150:AJ150)+1))</f>
        <v/>
      </c>
      <c r="AK150" t="str">
        <f ca="1">IF(OFFSET($G$179,SUM($C$2:$C150)-1,COLUMNS($E150:AK150)+1)=0,"",OFFSET($G$179,SUM($C$2:$C150)-1,COLUMNS($E150:AK150)+1))</f>
        <v/>
      </c>
      <c r="AL150" t="str">
        <f ca="1">IF(OFFSET($G$179,SUM($C$2:$C150)-1,COLUMNS($E150:AL150)+1)=0,"",OFFSET($G$179,SUM($C$2:$C150)-1,COLUMNS($E150:AL150)+1))</f>
        <v/>
      </c>
      <c r="AM150" t="str">
        <f ca="1">IF(OFFSET($G$179,SUM($C$2:$C150)-1,COLUMNS($E150:AM150)+1)=0,"",OFFSET($G$179,SUM($C$2:$C150)-1,COLUMNS($E150:AM150)+1))</f>
        <v/>
      </c>
      <c r="AN150" t="str">
        <f ca="1">IF(OFFSET($G$179,SUM($C$2:$C150)-1,COLUMNS($E150:AN150)+1)=0,"",OFFSET($G$179,SUM($C$2:$C150)-1,COLUMNS($E150:AN150)+1))</f>
        <v/>
      </c>
      <c r="AO150" t="str">
        <f ca="1">IF(OFFSET($G$179,SUM($C$2:$C150)-1,COLUMNS($E150:AO150)+1)=0,"",OFFSET($G$179,SUM($C$2:$C150)-1,COLUMNS($E150:AO150)+1))</f>
        <v/>
      </c>
      <c r="AP150" t="str">
        <f ca="1">IF(OFFSET($G$179,SUM($C$2:$C150)-1,COLUMNS($E150:AP150)+1)=0,"",OFFSET($G$179,SUM($C$2:$C150)-1,COLUMNS($E150:AP150)+1))</f>
        <v/>
      </c>
      <c r="AQ150" t="str">
        <f ca="1">IF(OFFSET($G$179,SUM($C$2:$C150)-1,COLUMNS($E150:AQ150)+1)=0,"",OFFSET($G$179,SUM($C$2:$C150)-1,COLUMNS($E150:AQ150)+1))</f>
        <v/>
      </c>
      <c r="AR150" t="str">
        <f ca="1">IF(OFFSET($G$179,SUM($C$2:$C150)-1,COLUMNS($E150:AR150)+1)=0,"",OFFSET($G$179,SUM($C$2:$C150)-1,COLUMNS($E150:AR150)+1))</f>
        <v/>
      </c>
      <c r="AS150" t="str">
        <f ca="1">IF(OFFSET($G$179,SUM($C$2:$C150)-1,COLUMNS($E150:AS150)+1)=0,"",OFFSET($G$179,SUM($C$2:$C150)-1,COLUMNS($E150:AS150)+1))</f>
        <v/>
      </c>
      <c r="AT150" t="str">
        <f ca="1">IF(OFFSET($G$179,SUM($C$2:$C150)-1,COLUMNS($E150:AT150)+1)=0,"",OFFSET($G$179,SUM($C$2:$C150)-1,COLUMNS($E150:AT150)+1))</f>
        <v/>
      </c>
      <c r="AU150" t="str">
        <f ca="1">IF(OFFSET($G$179,SUM($C$2:$C150)-1,COLUMNS($E150:AU150)+1)=0,"",OFFSET($G$179,SUM($C$2:$C150)-1,COLUMNS($E150:AU150)+1))</f>
        <v/>
      </c>
      <c r="AV150" t="str">
        <f ca="1">IF(OFFSET($G$179,SUM($C$2:$C150)-1,COLUMNS($E150:AV150)+1)=0,"",OFFSET($G$179,SUM($C$2:$C150)-1,COLUMNS($E150:AV150)+1))</f>
        <v/>
      </c>
      <c r="AW150" t="str">
        <f ca="1">IF(OFFSET($G$179,SUM($C$2:$C150)-1,COLUMNS($E150:AW150)+1)=0,"",OFFSET($G$179,SUM($C$2:$C150)-1,COLUMNS($E150:AW150)+1))</f>
        <v/>
      </c>
      <c r="AX150" t="str">
        <f ca="1">IF(OFFSET($G$179,SUM($C$2:$C150)-1,COLUMNS($E150:AX150)+1)=0,"",OFFSET($G$179,SUM($C$2:$C150)-1,COLUMNS($E150:AX150)+1))</f>
        <v/>
      </c>
      <c r="AY150" t="str">
        <f ca="1">IF(OFFSET($G$179,SUM($C$2:$C150)-1,COLUMNS($E150:AY150)+1)=0,"",OFFSET($G$179,SUM($C$2:$C150)-1,COLUMNS($E150:AY150)+1))</f>
        <v/>
      </c>
      <c r="AZ150" t="str">
        <f ca="1">IF(OFFSET($G$179,SUM($C$2:$C150)-1,COLUMNS($E150:AZ150)+1)=0,"",OFFSET($G$179,SUM($C$2:$C150)-1,COLUMNS($E150:AZ150)+1))</f>
        <v/>
      </c>
      <c r="BA150" t="str">
        <f ca="1">IF(OFFSET($G$179,SUM($C$2:$C150)-1,COLUMNS($E150:BA150)+1)=0,"",OFFSET($G$179,SUM($C$2:$C150)-1,COLUMNS($E150:BA150)+1))</f>
        <v/>
      </c>
      <c r="BB150" t="str">
        <f ca="1">IF(OFFSET($G$179,SUM($C$2:$C150)-1,COLUMNS($E150:BB150)+1)=0,"",OFFSET($G$179,SUM($C$2:$C150)-1,COLUMNS($E150:BB150)+1))</f>
        <v/>
      </c>
      <c r="BC150" t="str">
        <f ca="1">IF(OFFSET($G$179,SUM($C$2:$C150)-1,COLUMNS($E150:BC150)+1)=0,"",OFFSET($G$179,SUM($C$2:$C150)-1,COLUMNS($E150:BC150)+1))</f>
        <v/>
      </c>
      <c r="BD150" t="str">
        <f ca="1">IF(OFFSET($G$179,SUM($C$2:$C150)-1,COLUMNS($E150:BD150)+1)=0,"",OFFSET($G$179,SUM($C$2:$C150)-1,COLUMNS($E150:BD150)+1))</f>
        <v/>
      </c>
      <c r="BE150" t="str">
        <f ca="1">IF(OFFSET($G$179,SUM($C$2:$C150)-1,COLUMNS($E150:BE150)+1)=0,"",OFFSET($G$179,SUM($C$2:$C150)-1,COLUMNS($E150:BE150)+1))</f>
        <v/>
      </c>
      <c r="BF150" t="str">
        <f ca="1">IF(OFFSET($G$179,SUM($C$2:$C150)-1,COLUMNS($E150:BF150)+1)=0,"",OFFSET($G$179,SUM($C$2:$C150)-1,COLUMNS($E150:BF150)+1))</f>
        <v/>
      </c>
      <c r="BG150" t="str">
        <f ca="1">IF(OFFSET($G$179,SUM($C$2:$C150)-1,COLUMNS($E150:BG150)+1)=0,"",OFFSET($G$179,SUM($C$2:$C150)-1,COLUMNS($E150:BG150)+1))</f>
        <v/>
      </c>
      <c r="BH150" t="str">
        <f ca="1">IF(OFFSET($G$179,SUM($C$2:$C150)-1,COLUMNS($E150:BH150)+1)=0,"",OFFSET($G$179,SUM($C$2:$C150)-1,COLUMNS($E150:BH150)+1))</f>
        <v/>
      </c>
      <c r="BI150" t="str">
        <f ca="1">IF(OFFSET($G$179,SUM($C$2:$C150)-1,COLUMNS($E150:BI150)+1)=0,"",OFFSET($G$179,SUM($C$2:$C150)-1,COLUMNS($E150:BI150)+1))</f>
        <v/>
      </c>
      <c r="BJ150" t="str">
        <f ca="1">IF(OFFSET($G$179,SUM($C$2:$C150)-1,COLUMNS($E150:BJ150)+1)=0,"",OFFSET($G$179,SUM($C$2:$C150)-1,COLUMNS($E150:BJ150)+1))</f>
        <v/>
      </c>
      <c r="BK150" t="str">
        <f ca="1">IF(OFFSET($G$179,SUM($C$2:$C150)-1,COLUMNS($E150:BK150)+1)=0,"",OFFSET($G$179,SUM($C$2:$C150)-1,COLUMNS($E150:BK150)+1))</f>
        <v/>
      </c>
      <c r="BL150" t="str">
        <f ca="1">IF(OFFSET($G$179,SUM($C$2:$C150)-1,COLUMNS($E150:BL150)+1)=0,"",OFFSET($G$179,SUM($C$2:$C150)-1,COLUMNS($E150:BL150)+1))</f>
        <v/>
      </c>
      <c r="BM150" t="str">
        <f ca="1">IF(OFFSET($G$179,SUM($C$2:$C150)-1,COLUMNS($E150:BM150)+1)=0,"",OFFSET($G$179,SUM($C$2:$C150)-1,COLUMNS($E150:BM150)+1))</f>
        <v/>
      </c>
      <c r="BN150" t="str">
        <f ca="1">IF(OFFSET($G$179,SUM($C$2:$C150)-1,COLUMNS($E150:BN150)+1)=0,"",OFFSET($G$179,SUM($C$2:$C150)-1,COLUMNS($E150:BN150)+1))</f>
        <v/>
      </c>
      <c r="BO150" t="str">
        <f ca="1">IF(OFFSET($G$179,SUM($C$2:$C150)-1,COLUMNS($E150:BO150)+1)=0,"",OFFSET($G$179,SUM($C$2:$C150)-1,COLUMNS($E150:BO150)+1))</f>
        <v/>
      </c>
      <c r="BP150" t="str">
        <f ca="1">IF(OFFSET($G$179,SUM($C$2:$C150)-1,COLUMNS($E150:BP150)+1)=0,"",OFFSET($G$179,SUM($C$2:$C150)-1,COLUMNS($E150:BP150)+1))</f>
        <v/>
      </c>
      <c r="BQ150" t="str">
        <f ca="1">IF(OFFSET($G$179,SUM($C$2:$C150)-1,COLUMNS($E150:BQ150)+1)=0,"",OFFSET($G$179,SUM($C$2:$C150)-1,COLUMNS($E150:BQ150)+1))</f>
        <v/>
      </c>
      <c r="BR150" t="str">
        <f ca="1">IF(OFFSET($G$179,SUM($C$2:$C150)-1,COLUMNS($E150:BR150)+1)=0,"",OFFSET($G$179,SUM($C$2:$C150)-1,COLUMNS($E150:BR150)+1))</f>
        <v/>
      </c>
      <c r="BS150" t="str">
        <f ca="1">IF(OFFSET($G$179,SUM($C$2:$C150)-1,COLUMNS($E150:BS150)+1)=0,"",OFFSET($G$179,SUM($C$2:$C150)-1,COLUMNS($E150:BS150)+1))</f>
        <v/>
      </c>
      <c r="BT150" t="str">
        <f ca="1">IF(OFFSET($G$179,SUM($C$2:$C150)-1,COLUMNS($E150:BT150)+1)=0,"",OFFSET($G$179,SUM($C$2:$C150)-1,COLUMNS($E150:BT150)+1))</f>
        <v/>
      </c>
      <c r="BU150" t="str">
        <f ca="1">IF(OFFSET($G$179,SUM($C$2:$C150)-1,COLUMNS($E150:BU150)+1)=0,"",OFFSET($G$179,SUM($C$2:$C150)-1,COLUMNS($E150:BU150)+1))</f>
        <v/>
      </c>
      <c r="BV150" t="str">
        <f ca="1">IF(OFFSET($G$179,SUM($C$2:$C150)-1,COLUMNS($E150:BV150)+1)=0,"",OFFSET($G$179,SUM($C$2:$C150)-1,COLUMNS($E150:BV150)+1))</f>
        <v/>
      </c>
      <c r="BW150" t="str">
        <f ca="1">IF(OFFSET($G$179,SUM($C$2:$C150)-1,COLUMNS($E150:BW150)+1)=0,"",OFFSET($G$179,SUM($C$2:$C150)-1,COLUMNS($E150:BW150)+1))</f>
        <v/>
      </c>
      <c r="BX150" t="str">
        <f ca="1">IF(OFFSET($G$179,SUM($C$2:$C150)-1,COLUMNS($E150:BX150)+1)=0,"",OFFSET($G$179,SUM($C$2:$C150)-1,COLUMNS($E150:BX150)+1))</f>
        <v/>
      </c>
      <c r="BY150" t="str">
        <f ca="1">IF(OFFSET($G$179,SUM($C$2:$C150)-1,COLUMNS($E150:BY150)+1)=0,"",OFFSET($G$179,SUM($C$2:$C150)-1,COLUMNS($E150:BY150)+1))</f>
        <v/>
      </c>
      <c r="BZ150" t="str">
        <f ca="1">IF(OFFSET($G$179,SUM($C$2:$C150)-1,COLUMNS($E150:BZ150)+1)=0,"",OFFSET($G$179,SUM($C$2:$C150)-1,COLUMNS($E150:BZ150)+1))</f>
        <v/>
      </c>
    </row>
    <row r="151" spans="2:78" x14ac:dyDescent="0.25">
      <c r="C151">
        <f t="shared" si="4666"/>
        <v>0</v>
      </c>
      <c r="E151" t="str">
        <f t="shared" ref="E151" si="5407">E150</f>
        <v>Jessi J</v>
      </c>
      <c r="F151" t="str">
        <f t="shared" ref="F151" si="5408">SUBSTITUTE(SUBSTITUTE(SUBSTITUTE(SUBSTITUTE(SUBSTITUTE(LOWER(IF(LEFT(F150,3)="Box","",TRIM(F150))),"randomizer","")," ",""),"'","")," ",""),"-","")</f>
        <v>delay</v>
      </c>
      <c r="G151" t="str">
        <f t="shared" ref="G151" si="5409">SUBSTITUTE(SUBSTITUTE(SUBSTITUTE(SUBSTITUTE(SUBSTITUTE(LOWER(IF(LEFT(G150,3)="Box","",TRIM(G150))),"randomizer","")," ",""),"'","")," ",""),"-","")</f>
        <v>march</v>
      </c>
      <c r="H151" t="str">
        <f t="shared" ref="H151" si="5410">SUBSTITUTE(SUBSTITUTE(SUBSTITUTE(SUBSTITUTE(SUBSTITUTE(LOWER(IF(LEFT(H150,3)="Box","",TRIM(H150))),"randomizer","")," ",""),"'","")," ",""),"-","")</f>
        <v>encampmentplunder</v>
      </c>
      <c r="I151" t="str">
        <f t="shared" ref="I151" si="5411">SUBSTITUTE(SUBSTITUTE(SUBSTITUTE(SUBSTITUTE(SUBSTITUTE(LOWER(IF(LEFT(I150,3)="Box","",TRIM(I150))),"randomizer","")," ",""),"'","")," ",""),"-","")</f>
        <v/>
      </c>
      <c r="J151" t="str">
        <f t="shared" ref="J151" si="5412">SUBSTITUTE(SUBSTITUTE(SUBSTITUTE(SUBSTITUTE(SUBSTITUTE(LOWER(IF(LEFT(J150,3)="Box","",TRIM(J150))),"randomizer","")," ",""),"'","")," ",""),"-","")</f>
        <v>settlersbustlingvillage</v>
      </c>
      <c r="K151" t="str">
        <f t="shared" ref="K151" ca="1" si="5413">SUBSTITUTE(SUBSTITUTE(SUBSTITUTE(SUBSTITUTE(SUBSTITUTE(LOWER(IF(LEFT(K150,3)="Box","",TRIM(K150))),"randomizer","")," ",""),"'","")," ",""),"-","")</f>
        <v/>
      </c>
      <c r="L151" t="str">
        <f t="shared" ref="L151" ca="1" si="5414">SUBSTITUTE(SUBSTITUTE(SUBSTITUTE(SUBSTITUTE(SUBSTITUTE(LOWER(IF(LEFT(L150,3)="Box","",TRIM(L150))),"randomizer","")," ",""),"'","")," ",""),"-","")</f>
        <v/>
      </c>
      <c r="M151" t="str">
        <f t="shared" ref="M151" ca="1" si="5415">SUBSTITUTE(SUBSTITUTE(SUBSTITUTE(SUBSTITUTE(SUBSTITUTE(LOWER(IF(LEFT(M150,3)="Box","",TRIM(M150))),"randomizer","")," ",""),"'","")," ",""),"-","")</f>
        <v/>
      </c>
      <c r="N151" t="str">
        <f t="shared" ref="N151" ca="1" si="5416">SUBSTITUTE(SUBSTITUTE(SUBSTITUTE(SUBSTITUTE(SUBSTITUTE(LOWER(IF(LEFT(N150,3)="Box","",TRIM(N150))),"randomizer","")," ",""),"'","")," ",""),"-","")</f>
        <v/>
      </c>
      <c r="O151" t="str">
        <f t="shared" ref="O151" ca="1" si="5417">SUBSTITUTE(SUBSTITUTE(SUBSTITUTE(SUBSTITUTE(SUBSTITUTE(LOWER(IF(LEFT(O150,3)="Box","",TRIM(O150))),"randomizer","")," ",""),"'","")," ",""),"-","")</f>
        <v/>
      </c>
      <c r="P151" t="str">
        <f t="shared" ref="P151" ca="1" si="5418">SUBSTITUTE(SUBSTITUTE(SUBSTITUTE(SUBSTITUTE(SUBSTITUTE(LOWER(IF(LEFT(P150,3)="Box","",TRIM(P150))),"randomizer","")," ",""),"'","")," ",""),"-","")</f>
        <v/>
      </c>
      <c r="Q151" t="str">
        <f t="shared" ref="Q151" ca="1" si="5419">SUBSTITUTE(SUBSTITUTE(SUBSTITUTE(SUBSTITUTE(SUBSTITUTE(LOWER(IF(LEFT(Q150,3)="Box","",TRIM(Q150))),"randomizer","")," ",""),"'","")," ",""),"-","")</f>
        <v/>
      </c>
      <c r="R151" t="str">
        <f t="shared" ref="R151" ca="1" si="5420">SUBSTITUTE(SUBSTITUTE(SUBSTITUTE(SUBSTITUTE(SUBSTITUTE(LOWER(IF(LEFT(R150,3)="Box","",TRIM(R150))),"randomizer","")," ",""),"'","")," ",""),"-","")</f>
        <v/>
      </c>
      <c r="S151" t="str">
        <f t="shared" ref="S151" ca="1" si="5421">SUBSTITUTE(SUBSTITUTE(SUBSTITUTE(SUBSTITUTE(SUBSTITUTE(LOWER(IF(LEFT(S150,3)="Box","",TRIM(S150))),"randomizer","")," ",""),"'","")," ",""),"-","")</f>
        <v/>
      </c>
      <c r="T151" t="str">
        <f t="shared" ref="T151" ca="1" si="5422">SUBSTITUTE(SUBSTITUTE(SUBSTITUTE(SUBSTITUTE(SUBSTITUTE(LOWER(IF(LEFT(T150,3)="Box","",TRIM(T150))),"randomizer","")," ",""),"'","")," ",""),"-","")</f>
        <v/>
      </c>
      <c r="U151" t="str">
        <f t="shared" ref="U151" ca="1" si="5423">SUBSTITUTE(SUBSTITUTE(SUBSTITUTE(SUBSTITUTE(SUBSTITUTE(LOWER(IF(LEFT(U150,3)="Box","",TRIM(U150))),"randomizer","")," ",""),"'","")," ",""),"-","")</f>
        <v/>
      </c>
      <c r="V151" t="str">
        <f t="shared" ref="V151" ca="1" si="5424">SUBSTITUTE(SUBSTITUTE(SUBSTITUTE(SUBSTITUTE(SUBSTITUTE(LOWER(IF(LEFT(V150,3)="Box","",TRIM(V150))),"randomizer","")," ",""),"'","")," ",""),"-","")</f>
        <v/>
      </c>
      <c r="W151" t="str">
        <f t="shared" ref="W151" ca="1" si="5425">SUBSTITUTE(SUBSTITUTE(SUBSTITUTE(SUBSTITUTE(SUBSTITUTE(LOWER(IF(LEFT(W150,3)="Box","",TRIM(W150))),"randomizer","")," ",""),"'","")," ",""),"-","")</f>
        <v/>
      </c>
      <c r="X151" t="str">
        <f t="shared" ref="X151" ca="1" si="5426">SUBSTITUTE(SUBSTITUTE(SUBSTITUTE(SUBSTITUTE(SUBSTITUTE(LOWER(IF(LEFT(X150,3)="Box","",TRIM(X150))),"randomizer","")," ",""),"'","")," ",""),"-","")</f>
        <v/>
      </c>
      <c r="Y151" t="str">
        <f t="shared" ref="Y151" ca="1" si="5427">SUBSTITUTE(SUBSTITUTE(SUBSTITUTE(SUBSTITUTE(SUBSTITUTE(LOWER(IF(LEFT(Y150,3)="Box","",TRIM(Y150))),"randomizer","")," ",""),"'","")," ",""),"-","")</f>
        <v/>
      </c>
      <c r="Z151" t="str">
        <f t="shared" ref="Z151" ca="1" si="5428">SUBSTITUTE(SUBSTITUTE(SUBSTITUTE(SUBSTITUTE(SUBSTITUTE(LOWER(IF(LEFT(Z150,3)="Box","",TRIM(Z150))),"randomizer","")," ",""),"'","")," ",""),"-","")</f>
        <v/>
      </c>
      <c r="AA151" t="str">
        <f t="shared" ref="AA151" ca="1" si="5429">SUBSTITUTE(SUBSTITUTE(SUBSTITUTE(SUBSTITUTE(SUBSTITUTE(LOWER(IF(LEFT(AA150,3)="Box","",TRIM(AA150))),"randomizer","")," ",""),"'","")," ",""),"-","")</f>
        <v/>
      </c>
      <c r="AB151" t="str">
        <f t="shared" ref="AB151" ca="1" si="5430">SUBSTITUTE(SUBSTITUTE(SUBSTITUTE(SUBSTITUTE(SUBSTITUTE(LOWER(IF(LEFT(AB150,3)="Box","",TRIM(AB150))),"randomizer","")," ",""),"'","")," ",""),"-","")</f>
        <v/>
      </c>
      <c r="AC151" t="str">
        <f t="shared" ref="AC151" ca="1" si="5431">SUBSTITUTE(SUBSTITUTE(SUBSTITUTE(SUBSTITUTE(SUBSTITUTE(LOWER(IF(LEFT(AC150,3)="Box","",TRIM(AC150))),"randomizer","")," ",""),"'","")," ",""),"-","")</f>
        <v/>
      </c>
      <c r="AD151" t="str">
        <f t="shared" ref="AD151" ca="1" si="5432">SUBSTITUTE(SUBSTITUTE(SUBSTITUTE(SUBSTITUTE(SUBSTITUTE(LOWER(IF(LEFT(AD150,3)="Box","",TRIM(AD150))),"randomizer","")," ",""),"'","")," ",""),"-","")</f>
        <v/>
      </c>
      <c r="AE151" t="str">
        <f t="shared" ref="AE151" ca="1" si="5433">SUBSTITUTE(SUBSTITUTE(SUBSTITUTE(SUBSTITUTE(SUBSTITUTE(LOWER(IF(LEFT(AE150,3)="Box","",TRIM(AE150))),"randomizer","")," ",""),"'","")," ",""),"-","")</f>
        <v/>
      </c>
      <c r="AF151" t="str">
        <f t="shared" ref="AF151" ca="1" si="5434">SUBSTITUTE(SUBSTITUTE(SUBSTITUTE(SUBSTITUTE(SUBSTITUTE(LOWER(IF(LEFT(AF150,3)="Box","",TRIM(AF150))),"randomizer","")," ",""),"'","")," ",""),"-","")</f>
        <v/>
      </c>
      <c r="AG151" t="str">
        <f t="shared" ref="AG151" ca="1" si="5435">SUBSTITUTE(SUBSTITUTE(SUBSTITUTE(SUBSTITUTE(SUBSTITUTE(LOWER(IF(LEFT(AG150,3)="Box","",TRIM(AG150))),"randomizer","")," ",""),"'","")," ",""),"-","")</f>
        <v/>
      </c>
      <c r="AH151" t="str">
        <f t="shared" ref="AH151" ca="1" si="5436">SUBSTITUTE(SUBSTITUTE(SUBSTITUTE(SUBSTITUTE(SUBSTITUTE(LOWER(IF(LEFT(AH150,3)="Box","",TRIM(AH150))),"randomizer","")," ",""),"'","")," ",""),"-","")</f>
        <v/>
      </c>
      <c r="AI151" t="str">
        <f t="shared" ref="AI151" ca="1" si="5437">SUBSTITUTE(SUBSTITUTE(SUBSTITUTE(SUBSTITUTE(SUBSTITUTE(LOWER(IF(LEFT(AI150,3)="Box","",TRIM(AI150))),"randomizer","")," ",""),"'","")," ",""),"-","")</f>
        <v/>
      </c>
      <c r="AJ151" t="str">
        <f t="shared" ref="AJ151" ca="1" si="5438">SUBSTITUTE(SUBSTITUTE(SUBSTITUTE(SUBSTITUTE(SUBSTITUTE(LOWER(IF(LEFT(AJ150,3)="Box","",TRIM(AJ150))),"randomizer","")," ",""),"'","")," ",""),"-","")</f>
        <v/>
      </c>
      <c r="AK151" t="str">
        <f t="shared" ref="AK151" ca="1" si="5439">SUBSTITUTE(SUBSTITUTE(SUBSTITUTE(SUBSTITUTE(SUBSTITUTE(LOWER(IF(LEFT(AK150,3)="Box","",TRIM(AK150))),"randomizer","")," ",""),"'","")," ",""),"-","")</f>
        <v/>
      </c>
      <c r="AL151" t="str">
        <f t="shared" ref="AL151" ca="1" si="5440">SUBSTITUTE(SUBSTITUTE(SUBSTITUTE(SUBSTITUTE(SUBSTITUTE(LOWER(IF(LEFT(AL150,3)="Box","",TRIM(AL150))),"randomizer","")," ",""),"'","")," ",""),"-","")</f>
        <v/>
      </c>
      <c r="AM151" t="str">
        <f t="shared" ref="AM151" ca="1" si="5441">SUBSTITUTE(SUBSTITUTE(SUBSTITUTE(SUBSTITUTE(SUBSTITUTE(LOWER(IF(LEFT(AM150,3)="Box","",TRIM(AM150))),"randomizer","")," ",""),"'","")," ",""),"-","")</f>
        <v/>
      </c>
      <c r="AN151" t="str">
        <f t="shared" ref="AN151" ca="1" si="5442">SUBSTITUTE(SUBSTITUTE(SUBSTITUTE(SUBSTITUTE(SUBSTITUTE(LOWER(IF(LEFT(AN150,3)="Box","",TRIM(AN150))),"randomizer","")," ",""),"'","")," ",""),"-","")</f>
        <v/>
      </c>
      <c r="AO151" t="str">
        <f t="shared" ref="AO151" ca="1" si="5443">SUBSTITUTE(SUBSTITUTE(SUBSTITUTE(SUBSTITUTE(SUBSTITUTE(LOWER(IF(LEFT(AO150,3)="Box","",TRIM(AO150))),"randomizer","")," ",""),"'","")," ",""),"-","")</f>
        <v/>
      </c>
      <c r="AP151" t="str">
        <f t="shared" ref="AP151" ca="1" si="5444">SUBSTITUTE(SUBSTITUTE(SUBSTITUTE(SUBSTITUTE(SUBSTITUTE(LOWER(IF(LEFT(AP150,3)="Box","",TRIM(AP150))),"randomizer","")," ",""),"'","")," ",""),"-","")</f>
        <v/>
      </c>
      <c r="AQ151" t="str">
        <f t="shared" ref="AQ151" ca="1" si="5445">SUBSTITUTE(SUBSTITUTE(SUBSTITUTE(SUBSTITUTE(SUBSTITUTE(LOWER(IF(LEFT(AQ150,3)="Box","",TRIM(AQ150))),"randomizer","")," ",""),"'","")," ",""),"-","")</f>
        <v/>
      </c>
      <c r="AR151" t="str">
        <f t="shared" ref="AR151" ca="1" si="5446">SUBSTITUTE(SUBSTITUTE(SUBSTITUTE(SUBSTITUTE(SUBSTITUTE(LOWER(IF(LEFT(AR150,3)="Box","",TRIM(AR150))),"randomizer","")," ",""),"'","")," ",""),"-","")</f>
        <v/>
      </c>
      <c r="AS151" t="str">
        <f t="shared" ref="AS151" ca="1" si="5447">SUBSTITUTE(SUBSTITUTE(SUBSTITUTE(SUBSTITUTE(SUBSTITUTE(LOWER(IF(LEFT(AS150,3)="Box","",TRIM(AS150))),"randomizer","")," ",""),"'","")," ",""),"-","")</f>
        <v/>
      </c>
      <c r="AT151" t="str">
        <f t="shared" ref="AT151" ca="1" si="5448">SUBSTITUTE(SUBSTITUTE(SUBSTITUTE(SUBSTITUTE(SUBSTITUTE(LOWER(IF(LEFT(AT150,3)="Box","",TRIM(AT150))),"randomizer","")," ",""),"'","")," ",""),"-","")</f>
        <v/>
      </c>
      <c r="AU151" t="str">
        <f t="shared" ref="AU151" ca="1" si="5449">SUBSTITUTE(SUBSTITUTE(SUBSTITUTE(SUBSTITUTE(SUBSTITUTE(LOWER(IF(LEFT(AU150,3)="Box","",TRIM(AU150))),"randomizer","")," ",""),"'","")," ",""),"-","")</f>
        <v/>
      </c>
      <c r="AV151" t="str">
        <f t="shared" ref="AV151" ca="1" si="5450">SUBSTITUTE(SUBSTITUTE(SUBSTITUTE(SUBSTITUTE(SUBSTITUTE(LOWER(IF(LEFT(AV150,3)="Box","",TRIM(AV150))),"randomizer","")," ",""),"'","")," ",""),"-","")</f>
        <v/>
      </c>
      <c r="AW151" t="str">
        <f t="shared" ref="AW151" ca="1" si="5451">SUBSTITUTE(SUBSTITUTE(SUBSTITUTE(SUBSTITUTE(SUBSTITUTE(LOWER(IF(LEFT(AW150,3)="Box","",TRIM(AW150))),"randomizer","")," ",""),"'","")," ",""),"-","")</f>
        <v/>
      </c>
      <c r="AX151" t="str">
        <f t="shared" ref="AX151" ca="1" si="5452">SUBSTITUTE(SUBSTITUTE(SUBSTITUTE(SUBSTITUTE(SUBSTITUTE(LOWER(IF(LEFT(AX150,3)="Box","",TRIM(AX150))),"randomizer","")," ",""),"'","")," ",""),"-","")</f>
        <v/>
      </c>
      <c r="AY151" t="str">
        <f t="shared" ref="AY151" ca="1" si="5453">SUBSTITUTE(SUBSTITUTE(SUBSTITUTE(SUBSTITUTE(SUBSTITUTE(LOWER(IF(LEFT(AY150,3)="Box","",TRIM(AY150))),"randomizer","")," ",""),"'","")," ",""),"-","")</f>
        <v/>
      </c>
      <c r="AZ151" t="str">
        <f t="shared" ref="AZ151" ca="1" si="5454">SUBSTITUTE(SUBSTITUTE(SUBSTITUTE(SUBSTITUTE(SUBSTITUTE(LOWER(IF(LEFT(AZ150,3)="Box","",TRIM(AZ150))),"randomizer","")," ",""),"'","")," ",""),"-","")</f>
        <v/>
      </c>
      <c r="BA151" t="str">
        <f t="shared" ref="BA151" ca="1" si="5455">SUBSTITUTE(SUBSTITUTE(SUBSTITUTE(SUBSTITUTE(SUBSTITUTE(LOWER(IF(LEFT(BA150,3)="Box","",TRIM(BA150))),"randomizer","")," ",""),"'","")," ",""),"-","")</f>
        <v/>
      </c>
      <c r="BB151" t="str">
        <f t="shared" ref="BB151" ca="1" si="5456">SUBSTITUTE(SUBSTITUTE(SUBSTITUTE(SUBSTITUTE(SUBSTITUTE(LOWER(IF(LEFT(BB150,3)="Box","",TRIM(BB150))),"randomizer","")," ",""),"'","")," ",""),"-","")</f>
        <v/>
      </c>
      <c r="BC151" t="str">
        <f t="shared" ref="BC151" ca="1" si="5457">SUBSTITUTE(SUBSTITUTE(SUBSTITUTE(SUBSTITUTE(SUBSTITUTE(LOWER(IF(LEFT(BC150,3)="Box","",TRIM(BC150))),"randomizer","")," ",""),"'","")," ",""),"-","")</f>
        <v/>
      </c>
      <c r="BD151" t="str">
        <f t="shared" ref="BD151" ca="1" si="5458">SUBSTITUTE(SUBSTITUTE(SUBSTITUTE(SUBSTITUTE(SUBSTITUTE(LOWER(IF(LEFT(BD150,3)="Box","",TRIM(BD150))),"randomizer","")," ",""),"'","")," ",""),"-","")</f>
        <v/>
      </c>
      <c r="BE151" t="str">
        <f t="shared" ref="BE151" ca="1" si="5459">SUBSTITUTE(SUBSTITUTE(SUBSTITUTE(SUBSTITUTE(SUBSTITUTE(LOWER(IF(LEFT(BE150,3)="Box","",TRIM(BE150))),"randomizer","")," ",""),"'","")," ",""),"-","")</f>
        <v/>
      </c>
      <c r="BF151" t="str">
        <f t="shared" ref="BF151" ca="1" si="5460">SUBSTITUTE(SUBSTITUTE(SUBSTITUTE(SUBSTITUTE(SUBSTITUTE(LOWER(IF(LEFT(BF150,3)="Box","",TRIM(BF150))),"randomizer","")," ",""),"'","")," ",""),"-","")</f>
        <v/>
      </c>
      <c r="BG151" t="str">
        <f t="shared" ref="BG151" ca="1" si="5461">SUBSTITUTE(SUBSTITUTE(SUBSTITUTE(SUBSTITUTE(SUBSTITUTE(LOWER(IF(LEFT(BG150,3)="Box","",TRIM(BG150))),"randomizer","")," ",""),"'","")," ",""),"-","")</f>
        <v/>
      </c>
      <c r="BH151" t="str">
        <f t="shared" ref="BH151" ca="1" si="5462">SUBSTITUTE(SUBSTITUTE(SUBSTITUTE(SUBSTITUTE(SUBSTITUTE(LOWER(IF(LEFT(BH150,3)="Box","",TRIM(BH150))),"randomizer","")," ",""),"'","")," ",""),"-","")</f>
        <v/>
      </c>
      <c r="BI151" t="str">
        <f t="shared" ref="BI151" ca="1" si="5463">SUBSTITUTE(SUBSTITUTE(SUBSTITUTE(SUBSTITUTE(SUBSTITUTE(LOWER(IF(LEFT(BI150,3)="Box","",TRIM(BI150))),"randomizer","")," ",""),"'","")," ",""),"-","")</f>
        <v/>
      </c>
      <c r="BJ151" t="str">
        <f t="shared" ref="BJ151" ca="1" si="5464">SUBSTITUTE(SUBSTITUTE(SUBSTITUTE(SUBSTITUTE(SUBSTITUTE(LOWER(IF(LEFT(BJ150,3)="Box","",TRIM(BJ150))),"randomizer","")," ",""),"'","")," ",""),"-","")</f>
        <v/>
      </c>
      <c r="BK151" t="str">
        <f t="shared" ref="BK151" ca="1" si="5465">SUBSTITUTE(SUBSTITUTE(SUBSTITUTE(SUBSTITUTE(SUBSTITUTE(LOWER(IF(LEFT(BK150,3)="Box","",TRIM(BK150))),"randomizer","")," ",""),"'","")," ",""),"-","")</f>
        <v/>
      </c>
      <c r="BL151" t="str">
        <f t="shared" ref="BL151" ca="1" si="5466">SUBSTITUTE(SUBSTITUTE(SUBSTITUTE(SUBSTITUTE(SUBSTITUTE(LOWER(IF(LEFT(BL150,3)="Box","",TRIM(BL150))),"randomizer","")," ",""),"'","")," ",""),"-","")</f>
        <v/>
      </c>
      <c r="BM151" t="str">
        <f t="shared" ref="BM151" ca="1" si="5467">SUBSTITUTE(SUBSTITUTE(SUBSTITUTE(SUBSTITUTE(SUBSTITUTE(LOWER(IF(LEFT(BM150,3)="Box","",TRIM(BM150))),"randomizer","")," ",""),"'","")," ",""),"-","")</f>
        <v/>
      </c>
      <c r="BN151" t="str">
        <f t="shared" ref="BN151" ca="1" si="5468">SUBSTITUTE(SUBSTITUTE(SUBSTITUTE(SUBSTITUTE(SUBSTITUTE(LOWER(IF(LEFT(BN150,3)="Box","",TRIM(BN150))),"randomizer","")," ",""),"'","")," ",""),"-","")</f>
        <v/>
      </c>
      <c r="BO151" t="str">
        <f t="shared" ref="BO151" ca="1" si="5469">SUBSTITUTE(SUBSTITUTE(SUBSTITUTE(SUBSTITUTE(SUBSTITUTE(LOWER(IF(LEFT(BO150,3)="Box","",TRIM(BO150))),"randomizer","")," ",""),"'","")," ",""),"-","")</f>
        <v/>
      </c>
      <c r="BP151" t="str">
        <f t="shared" ref="BP151" ca="1" si="5470">SUBSTITUTE(SUBSTITUTE(SUBSTITUTE(SUBSTITUTE(SUBSTITUTE(LOWER(IF(LEFT(BP150,3)="Box","",TRIM(BP150))),"randomizer","")," ",""),"'","")," ",""),"-","")</f>
        <v/>
      </c>
      <c r="BQ151" t="str">
        <f t="shared" ref="BQ151" ca="1" si="5471">SUBSTITUTE(SUBSTITUTE(SUBSTITUTE(SUBSTITUTE(SUBSTITUTE(LOWER(IF(LEFT(BQ150,3)="Box","",TRIM(BQ150))),"randomizer","")," ",""),"'","")," ",""),"-","")</f>
        <v/>
      </c>
      <c r="BR151" t="str">
        <f t="shared" ref="BR151" ca="1" si="5472">SUBSTITUTE(SUBSTITUTE(SUBSTITUTE(SUBSTITUTE(SUBSTITUTE(LOWER(IF(LEFT(BR150,3)="Box","",TRIM(BR150))),"randomizer","")," ",""),"'","")," ",""),"-","")</f>
        <v/>
      </c>
      <c r="BS151" t="str">
        <f t="shared" ref="BS151" ca="1" si="5473">SUBSTITUTE(SUBSTITUTE(SUBSTITUTE(SUBSTITUTE(SUBSTITUTE(LOWER(IF(LEFT(BS150,3)="Box","",TRIM(BS150))),"randomizer","")," ",""),"'","")," ",""),"-","")</f>
        <v/>
      </c>
      <c r="BT151" t="str">
        <f t="shared" ref="BT151" ca="1" si="5474">SUBSTITUTE(SUBSTITUTE(SUBSTITUTE(SUBSTITUTE(SUBSTITUTE(LOWER(IF(LEFT(BT150,3)="Box","",TRIM(BT150))),"randomizer","")," ",""),"'","")," ",""),"-","")</f>
        <v/>
      </c>
      <c r="BU151" t="str">
        <f t="shared" ref="BU151" ca="1" si="5475">SUBSTITUTE(SUBSTITUTE(SUBSTITUTE(SUBSTITUTE(SUBSTITUTE(LOWER(IF(LEFT(BU150,3)="Box","",TRIM(BU150))),"randomizer","")," ",""),"'","")," ",""),"-","")</f>
        <v/>
      </c>
      <c r="BV151" t="str">
        <f t="shared" ref="BV151" ca="1" si="5476">SUBSTITUTE(SUBSTITUTE(SUBSTITUTE(SUBSTITUTE(SUBSTITUTE(LOWER(IF(LEFT(BV150,3)="Box","",TRIM(BV150))),"randomizer","")," ",""),"'","")," ",""),"-","")</f>
        <v/>
      </c>
      <c r="BW151" t="str">
        <f t="shared" ref="BW151" ca="1" si="5477">SUBSTITUTE(SUBSTITUTE(SUBSTITUTE(SUBSTITUTE(SUBSTITUTE(LOWER(IF(LEFT(BW150,3)="Box","",TRIM(BW150))),"randomizer","")," ",""),"'","")," ",""),"-","")</f>
        <v/>
      </c>
      <c r="BX151" t="str">
        <f t="shared" ref="BX151" ca="1" si="5478">SUBSTITUTE(SUBSTITUTE(SUBSTITUTE(SUBSTITUTE(SUBSTITUTE(LOWER(IF(LEFT(BX150,3)="Box","",TRIM(BX150))),"randomizer","")," ",""),"'","")," ",""),"-","")</f>
        <v/>
      </c>
      <c r="BY151" t="str">
        <f t="shared" ref="BY151" ca="1" si="5479">SUBSTITUTE(SUBSTITUTE(SUBSTITUTE(SUBSTITUTE(SUBSTITUTE(LOWER(IF(LEFT(BY150,3)="Box","",TRIM(BY150))),"randomizer","")," ",""),"'","")," ",""),"-","")</f>
        <v/>
      </c>
      <c r="BZ151" t="str">
        <f t="shared" ref="BZ151" ca="1" si="5480">SUBSTITUTE(SUBSTITUTE(SUBSTITUTE(SUBSTITUTE(SUBSTITUTE(LOWER(IF(LEFT(BZ150,3)="Box","",TRIM(BZ150))),"randomizer","")," ",""),"'","")," ",""),"-","")</f>
        <v/>
      </c>
    </row>
    <row r="152" spans="2:78" x14ac:dyDescent="0.25">
      <c r="C152">
        <f t="shared" si="4666"/>
        <v>1</v>
      </c>
      <c r="E152" t="s">
        <v>3714</v>
      </c>
      <c r="F152" s="3" t="s">
        <v>2871</v>
      </c>
      <c r="G152" t="str">
        <f ca="1">IF(OFFSET($G$179,SUM($C$2:$C152)-1,COLUMNS($E152:G152)+1)=0,"",OFFSET($G$179,SUM($C$2:$C152)-1,COLUMNS($E152:G152)+1))</f>
        <v/>
      </c>
      <c r="H152" t="str">
        <f ca="1">IF(OFFSET($G$179,SUM($C$2:$C152)-1,COLUMNS($E152:H152)+1)=0,"",OFFSET($G$179,SUM($C$2:$C152)-1,COLUMNS($E152:H152)+1))</f>
        <v/>
      </c>
      <c r="I152" t="str">
        <f ca="1">IF(OFFSET($G$179,SUM($C$2:$C152)-1,COLUMNS($E152:I152)+1)=0,"",OFFSET($G$179,SUM($C$2:$C152)-1,COLUMNS($E152:I152)+1))</f>
        <v/>
      </c>
      <c r="J152" t="str">
        <f ca="1">IF(OFFSET($G$179,SUM($C$2:$C152)-1,COLUMNS($E152:J152)+1)=0,"",OFFSET($G$179,SUM($C$2:$C152)-1,COLUMNS($E152:J152)+1))</f>
        <v/>
      </c>
      <c r="K152" t="str">
        <f ca="1">IF(OFFSET($G$179,SUM($C$2:$C152)-1,COLUMNS($E152:K152)+1)=0,"",OFFSET($G$179,SUM($C$2:$C152)-1,COLUMNS($E152:K152)+1))</f>
        <v/>
      </c>
      <c r="L152" t="str">
        <f ca="1">IF(OFFSET($G$179,SUM($C$2:$C152)-1,COLUMNS($E152:L152)+1)=0,"",OFFSET($G$179,SUM($C$2:$C152)-1,COLUMNS($E152:L152)+1))</f>
        <v/>
      </c>
      <c r="M152" t="str">
        <f ca="1">IF(OFFSET($G$179,SUM($C$2:$C152)-1,COLUMNS($E152:M152)+1)=0,"",OFFSET($G$179,SUM($C$2:$C152)-1,COLUMNS($E152:M152)+1))</f>
        <v/>
      </c>
      <c r="N152" t="str">
        <f ca="1">IF(OFFSET($G$179,SUM($C$2:$C152)-1,COLUMNS($E152:N152)+1)=0,"",OFFSET($G$179,SUM($C$2:$C152)-1,COLUMNS($E152:N152)+1))</f>
        <v/>
      </c>
      <c r="O152" t="str">
        <f ca="1">IF(OFFSET($G$179,SUM($C$2:$C152)-1,COLUMNS($E152:O152)+1)=0,"",OFFSET($G$179,SUM($C$2:$C152)-1,COLUMNS($E152:O152)+1))</f>
        <v/>
      </c>
      <c r="P152" t="str">
        <f ca="1">IF(OFFSET($G$179,SUM($C$2:$C152)-1,COLUMNS($E152:P152)+1)=0,"",OFFSET($G$179,SUM($C$2:$C152)-1,COLUMNS($E152:P152)+1))</f>
        <v/>
      </c>
      <c r="Q152" t="str">
        <f ca="1">IF(OFFSET($G$179,SUM($C$2:$C152)-1,COLUMNS($E152:Q152)+1)=0,"",OFFSET($G$179,SUM($C$2:$C152)-1,COLUMNS($E152:Q152)+1))</f>
        <v/>
      </c>
      <c r="R152" t="str">
        <f ca="1">IF(OFFSET($G$179,SUM($C$2:$C152)-1,COLUMNS($E152:R152)+1)=0,"",OFFSET($G$179,SUM($C$2:$C152)-1,COLUMNS($E152:R152)+1))</f>
        <v/>
      </c>
      <c r="S152" t="str">
        <f ca="1">IF(OFFSET($G$179,SUM($C$2:$C152)-1,COLUMNS($E152:S152)+1)=0,"",OFFSET($G$179,SUM($C$2:$C152)-1,COLUMNS($E152:S152)+1))</f>
        <v/>
      </c>
      <c r="T152" t="str">
        <f ca="1">IF(OFFSET($G$179,SUM($C$2:$C152)-1,COLUMNS($E152:T152)+1)=0,"",OFFSET($G$179,SUM($C$2:$C152)-1,COLUMNS($E152:T152)+1))</f>
        <v/>
      </c>
      <c r="U152" t="str">
        <f ca="1">IF(OFFSET($G$179,SUM($C$2:$C152)-1,COLUMNS($E152:U152)+1)=0,"",OFFSET($G$179,SUM($C$2:$C152)-1,COLUMNS($E152:U152)+1))</f>
        <v/>
      </c>
      <c r="V152" t="str">
        <f ca="1">IF(OFFSET($G$179,SUM($C$2:$C152)-1,COLUMNS($E152:V152)+1)=0,"",OFFSET($G$179,SUM($C$2:$C152)-1,COLUMNS($E152:V152)+1))</f>
        <v/>
      </c>
      <c r="W152" t="str">
        <f ca="1">IF(OFFSET($G$179,SUM($C$2:$C152)-1,COLUMNS($E152:W152)+1)=0,"",OFFSET($G$179,SUM($C$2:$C152)-1,COLUMNS($E152:W152)+1))</f>
        <v/>
      </c>
      <c r="X152" t="str">
        <f ca="1">IF(OFFSET($G$179,SUM($C$2:$C152)-1,COLUMNS($E152:X152)+1)=0,"",OFFSET($G$179,SUM($C$2:$C152)-1,COLUMNS($E152:X152)+1))</f>
        <v/>
      </c>
      <c r="Y152" t="str">
        <f ca="1">IF(OFFSET($G$179,SUM($C$2:$C152)-1,COLUMNS($E152:Y152)+1)=0,"",OFFSET($G$179,SUM($C$2:$C152)-1,COLUMNS($E152:Y152)+1))</f>
        <v/>
      </c>
      <c r="Z152" t="str">
        <f ca="1">IF(OFFSET($G$179,SUM($C$2:$C152)-1,COLUMNS($E152:Z152)+1)=0,"",OFFSET($G$179,SUM($C$2:$C152)-1,COLUMNS($E152:Z152)+1))</f>
        <v/>
      </c>
      <c r="AA152" t="str">
        <f ca="1">IF(OFFSET($G$179,SUM($C$2:$C152)-1,COLUMNS($E152:AA152)+1)=0,"",OFFSET($G$179,SUM($C$2:$C152)-1,COLUMNS($E152:AA152)+1))</f>
        <v/>
      </c>
      <c r="AB152" t="str">
        <f ca="1">IF(OFFSET($G$179,SUM($C$2:$C152)-1,COLUMNS($E152:AB152)+1)=0,"",OFFSET($G$179,SUM($C$2:$C152)-1,COLUMNS($E152:AB152)+1))</f>
        <v/>
      </c>
      <c r="AC152" t="str">
        <f ca="1">IF(OFFSET($G$179,SUM($C$2:$C152)-1,COLUMNS($E152:AC152)+1)=0,"",OFFSET($G$179,SUM($C$2:$C152)-1,COLUMNS($E152:AC152)+1))</f>
        <v/>
      </c>
      <c r="AD152" t="str">
        <f ca="1">IF(OFFSET($G$179,SUM($C$2:$C152)-1,COLUMNS($E152:AD152)+1)=0,"",OFFSET($G$179,SUM($C$2:$C152)-1,COLUMNS($E152:AD152)+1))</f>
        <v/>
      </c>
      <c r="AE152" t="str">
        <f ca="1">IF(OFFSET($G$179,SUM($C$2:$C152)-1,COLUMNS($E152:AE152)+1)=0,"",OFFSET($G$179,SUM($C$2:$C152)-1,COLUMNS($E152:AE152)+1))</f>
        <v/>
      </c>
      <c r="AF152" t="str">
        <f ca="1">IF(OFFSET($G$179,SUM($C$2:$C152)-1,COLUMNS($E152:AF152)+1)=0,"",OFFSET($G$179,SUM($C$2:$C152)-1,COLUMNS($E152:AF152)+1))</f>
        <v/>
      </c>
      <c r="AG152" t="str">
        <f ca="1">IF(OFFSET($G$179,SUM($C$2:$C152)-1,COLUMNS($E152:AG152)+1)=0,"",OFFSET($G$179,SUM($C$2:$C152)-1,COLUMNS($E152:AG152)+1))</f>
        <v/>
      </c>
      <c r="AH152" t="str">
        <f ca="1">IF(OFFSET($G$179,SUM($C$2:$C152)-1,COLUMNS($E152:AH152)+1)=0,"",OFFSET($G$179,SUM($C$2:$C152)-1,COLUMNS($E152:AH152)+1))</f>
        <v/>
      </c>
      <c r="AI152" t="str">
        <f ca="1">IF(OFFSET($G$179,SUM($C$2:$C152)-1,COLUMNS($E152:AI152)+1)=0,"",OFFSET($G$179,SUM($C$2:$C152)-1,COLUMNS($E152:AI152)+1))</f>
        <v/>
      </c>
      <c r="AJ152" t="str">
        <f ca="1">IF(OFFSET($G$179,SUM($C$2:$C152)-1,COLUMNS($E152:AJ152)+1)=0,"",OFFSET($G$179,SUM($C$2:$C152)-1,COLUMNS($E152:AJ152)+1))</f>
        <v/>
      </c>
      <c r="AK152" t="str">
        <f ca="1">IF(OFFSET($G$179,SUM($C$2:$C152)-1,COLUMNS($E152:AK152)+1)=0,"",OFFSET($G$179,SUM($C$2:$C152)-1,COLUMNS($E152:AK152)+1))</f>
        <v/>
      </c>
      <c r="AL152" t="str">
        <f ca="1">IF(OFFSET($G$179,SUM($C$2:$C152)-1,COLUMNS($E152:AL152)+1)=0,"",OFFSET($G$179,SUM($C$2:$C152)-1,COLUMNS($E152:AL152)+1))</f>
        <v/>
      </c>
      <c r="AM152" t="str">
        <f ca="1">IF(OFFSET($G$179,SUM($C$2:$C152)-1,COLUMNS($E152:AM152)+1)=0,"",OFFSET($G$179,SUM($C$2:$C152)-1,COLUMNS($E152:AM152)+1))</f>
        <v/>
      </c>
      <c r="AN152" t="str">
        <f ca="1">IF(OFFSET($G$179,SUM($C$2:$C152)-1,COLUMNS($E152:AN152)+1)=0,"",OFFSET($G$179,SUM($C$2:$C152)-1,COLUMNS($E152:AN152)+1))</f>
        <v/>
      </c>
      <c r="AO152" t="str">
        <f ca="1">IF(OFFSET($G$179,SUM($C$2:$C152)-1,COLUMNS($E152:AO152)+1)=0,"",OFFSET($G$179,SUM($C$2:$C152)-1,COLUMNS($E152:AO152)+1))</f>
        <v/>
      </c>
      <c r="AP152" t="str">
        <f ca="1">IF(OFFSET($G$179,SUM($C$2:$C152)-1,COLUMNS($E152:AP152)+1)=0,"",OFFSET($G$179,SUM($C$2:$C152)-1,COLUMNS($E152:AP152)+1))</f>
        <v/>
      </c>
      <c r="AQ152" t="str">
        <f ca="1">IF(OFFSET($G$179,SUM($C$2:$C152)-1,COLUMNS($E152:AQ152)+1)=0,"",OFFSET($G$179,SUM($C$2:$C152)-1,COLUMNS($E152:AQ152)+1))</f>
        <v/>
      </c>
      <c r="AR152" t="str">
        <f ca="1">IF(OFFSET($G$179,SUM($C$2:$C152)-1,COLUMNS($E152:AR152)+1)=0,"",OFFSET($G$179,SUM($C$2:$C152)-1,COLUMNS($E152:AR152)+1))</f>
        <v/>
      </c>
      <c r="AS152" t="str">
        <f ca="1">IF(OFFSET($G$179,SUM($C$2:$C152)-1,COLUMNS($E152:AS152)+1)=0,"",OFFSET($G$179,SUM($C$2:$C152)-1,COLUMNS($E152:AS152)+1))</f>
        <v/>
      </c>
      <c r="AT152" t="str">
        <f ca="1">IF(OFFSET($G$179,SUM($C$2:$C152)-1,COLUMNS($E152:AT152)+1)=0,"",OFFSET($G$179,SUM($C$2:$C152)-1,COLUMNS($E152:AT152)+1))</f>
        <v/>
      </c>
      <c r="AU152" t="str">
        <f ca="1">IF(OFFSET($G$179,SUM($C$2:$C152)-1,COLUMNS($E152:AU152)+1)=0,"",OFFSET($G$179,SUM($C$2:$C152)-1,COLUMNS($E152:AU152)+1))</f>
        <v/>
      </c>
      <c r="AV152" t="str">
        <f ca="1">IF(OFFSET($G$179,SUM($C$2:$C152)-1,COLUMNS($E152:AV152)+1)=0,"",OFFSET($G$179,SUM($C$2:$C152)-1,COLUMNS($E152:AV152)+1))</f>
        <v/>
      </c>
      <c r="AW152" t="str">
        <f ca="1">IF(OFFSET($G$179,SUM($C$2:$C152)-1,COLUMNS($E152:AW152)+1)=0,"",OFFSET($G$179,SUM($C$2:$C152)-1,COLUMNS($E152:AW152)+1))</f>
        <v/>
      </c>
      <c r="AX152" t="str">
        <f ca="1">IF(OFFSET($G$179,SUM($C$2:$C152)-1,COLUMNS($E152:AX152)+1)=0,"",OFFSET($G$179,SUM($C$2:$C152)-1,COLUMNS($E152:AX152)+1))</f>
        <v/>
      </c>
      <c r="AY152" t="str">
        <f ca="1">IF(OFFSET($G$179,SUM($C$2:$C152)-1,COLUMNS($E152:AY152)+1)=0,"",OFFSET($G$179,SUM($C$2:$C152)-1,COLUMNS($E152:AY152)+1))</f>
        <v/>
      </c>
      <c r="AZ152" t="str">
        <f ca="1">IF(OFFSET($G$179,SUM($C$2:$C152)-1,COLUMNS($E152:AZ152)+1)=0,"",OFFSET($G$179,SUM($C$2:$C152)-1,COLUMNS($E152:AZ152)+1))</f>
        <v/>
      </c>
      <c r="BA152" t="str">
        <f ca="1">IF(OFFSET($G$179,SUM($C$2:$C152)-1,COLUMNS($E152:BA152)+1)=0,"",OFFSET($G$179,SUM($C$2:$C152)-1,COLUMNS($E152:BA152)+1))</f>
        <v/>
      </c>
      <c r="BB152" t="str">
        <f ca="1">IF(OFFSET($G$179,SUM($C$2:$C152)-1,COLUMNS($E152:BB152)+1)=0,"",OFFSET($G$179,SUM($C$2:$C152)-1,COLUMNS($E152:BB152)+1))</f>
        <v/>
      </c>
      <c r="BC152" t="str">
        <f ca="1">IF(OFFSET($G$179,SUM($C$2:$C152)-1,COLUMNS($E152:BC152)+1)=0,"",OFFSET($G$179,SUM($C$2:$C152)-1,COLUMNS($E152:BC152)+1))</f>
        <v/>
      </c>
      <c r="BD152" t="str">
        <f ca="1">IF(OFFSET($G$179,SUM($C$2:$C152)-1,COLUMNS($E152:BD152)+1)=0,"",OFFSET($G$179,SUM($C$2:$C152)-1,COLUMNS($E152:BD152)+1))</f>
        <v/>
      </c>
      <c r="BE152" t="str">
        <f ca="1">IF(OFFSET($G$179,SUM($C$2:$C152)-1,COLUMNS($E152:BE152)+1)=0,"",OFFSET($G$179,SUM($C$2:$C152)-1,COLUMNS($E152:BE152)+1))</f>
        <v/>
      </c>
      <c r="BF152" t="str">
        <f ca="1">IF(OFFSET($G$179,SUM($C$2:$C152)-1,COLUMNS($E152:BF152)+1)=0,"",OFFSET($G$179,SUM($C$2:$C152)-1,COLUMNS($E152:BF152)+1))</f>
        <v/>
      </c>
      <c r="BG152" t="str">
        <f ca="1">IF(OFFSET($G$179,SUM($C$2:$C152)-1,COLUMNS($E152:BG152)+1)=0,"",OFFSET($G$179,SUM($C$2:$C152)-1,COLUMNS($E152:BG152)+1))</f>
        <v/>
      </c>
      <c r="BH152" t="str">
        <f ca="1">IF(OFFSET($G$179,SUM($C$2:$C152)-1,COLUMNS($E152:BH152)+1)=0,"",OFFSET($G$179,SUM($C$2:$C152)-1,COLUMNS($E152:BH152)+1))</f>
        <v/>
      </c>
      <c r="BI152" t="str">
        <f ca="1">IF(OFFSET($G$179,SUM($C$2:$C152)-1,COLUMNS($E152:BI152)+1)=0,"",OFFSET($G$179,SUM($C$2:$C152)-1,COLUMNS($E152:BI152)+1))</f>
        <v/>
      </c>
      <c r="BJ152" t="str">
        <f ca="1">IF(OFFSET($G$179,SUM($C$2:$C152)-1,COLUMNS($E152:BJ152)+1)=0,"",OFFSET($G$179,SUM($C$2:$C152)-1,COLUMNS($E152:BJ152)+1))</f>
        <v/>
      </c>
      <c r="BK152" t="str">
        <f ca="1">IF(OFFSET($G$179,SUM($C$2:$C152)-1,COLUMNS($E152:BK152)+1)=0,"",OFFSET($G$179,SUM($C$2:$C152)-1,COLUMNS($E152:BK152)+1))</f>
        <v/>
      </c>
      <c r="BL152" t="str">
        <f ca="1">IF(OFFSET($G$179,SUM($C$2:$C152)-1,COLUMNS($E152:BL152)+1)=0,"",OFFSET($G$179,SUM($C$2:$C152)-1,COLUMNS($E152:BL152)+1))</f>
        <v/>
      </c>
      <c r="BM152" t="str">
        <f ca="1">IF(OFFSET($G$179,SUM($C$2:$C152)-1,COLUMNS($E152:BM152)+1)=0,"",OFFSET($G$179,SUM($C$2:$C152)-1,COLUMNS($E152:BM152)+1))</f>
        <v/>
      </c>
      <c r="BN152" t="str">
        <f ca="1">IF(OFFSET($G$179,SUM($C$2:$C152)-1,COLUMNS($E152:BN152)+1)=0,"",OFFSET($G$179,SUM($C$2:$C152)-1,COLUMNS($E152:BN152)+1))</f>
        <v/>
      </c>
      <c r="BO152" t="str">
        <f ca="1">IF(OFFSET($G$179,SUM($C$2:$C152)-1,COLUMNS($E152:BO152)+1)=0,"",OFFSET($G$179,SUM($C$2:$C152)-1,COLUMNS($E152:BO152)+1))</f>
        <v/>
      </c>
      <c r="BP152" t="str">
        <f ca="1">IF(OFFSET($G$179,SUM($C$2:$C152)-1,COLUMNS($E152:BP152)+1)=0,"",OFFSET($G$179,SUM($C$2:$C152)-1,COLUMNS($E152:BP152)+1))</f>
        <v/>
      </c>
      <c r="BQ152" t="str">
        <f ca="1">IF(OFFSET($G$179,SUM($C$2:$C152)-1,COLUMNS($E152:BQ152)+1)=0,"",OFFSET($G$179,SUM($C$2:$C152)-1,COLUMNS($E152:BQ152)+1))</f>
        <v/>
      </c>
      <c r="BR152" t="str">
        <f ca="1">IF(OFFSET($G$179,SUM($C$2:$C152)-1,COLUMNS($E152:BR152)+1)=0,"",OFFSET($G$179,SUM($C$2:$C152)-1,COLUMNS($E152:BR152)+1))</f>
        <v/>
      </c>
      <c r="BS152" t="str">
        <f ca="1">IF(OFFSET($G$179,SUM($C$2:$C152)-1,COLUMNS($E152:BS152)+1)=0,"",OFFSET($G$179,SUM($C$2:$C152)-1,COLUMNS($E152:BS152)+1))</f>
        <v/>
      </c>
      <c r="BT152" t="str">
        <f ca="1">IF(OFFSET($G$179,SUM($C$2:$C152)-1,COLUMNS($E152:BT152)+1)=0,"",OFFSET($G$179,SUM($C$2:$C152)-1,COLUMNS($E152:BT152)+1))</f>
        <v/>
      </c>
      <c r="BU152" t="str">
        <f ca="1">IF(OFFSET($G$179,SUM($C$2:$C152)-1,COLUMNS($E152:BU152)+1)=0,"",OFFSET($G$179,SUM($C$2:$C152)-1,COLUMNS($E152:BU152)+1))</f>
        <v/>
      </c>
      <c r="BV152" t="str">
        <f ca="1">IF(OFFSET($G$179,SUM($C$2:$C152)-1,COLUMNS($E152:BV152)+1)=0,"",OFFSET($G$179,SUM($C$2:$C152)-1,COLUMNS($E152:BV152)+1))</f>
        <v/>
      </c>
      <c r="BW152" t="str">
        <f ca="1">IF(OFFSET($G$179,SUM($C$2:$C152)-1,COLUMNS($E152:BW152)+1)=0,"",OFFSET($G$179,SUM($C$2:$C152)-1,COLUMNS($E152:BW152)+1))</f>
        <v/>
      </c>
      <c r="BX152" t="str">
        <f ca="1">IF(OFFSET($G$179,SUM($C$2:$C152)-1,COLUMNS($E152:BX152)+1)=0,"",OFFSET($G$179,SUM($C$2:$C152)-1,COLUMNS($E152:BX152)+1))</f>
        <v/>
      </c>
      <c r="BY152" t="str">
        <f ca="1">IF(OFFSET($G$179,SUM($C$2:$C152)-1,COLUMNS($E152:BY152)+1)=0,"",OFFSET($G$179,SUM($C$2:$C152)-1,COLUMNS($E152:BY152)+1))</f>
        <v/>
      </c>
      <c r="BZ152" t="str">
        <f ca="1">IF(OFFSET($G$179,SUM($C$2:$C152)-1,COLUMNS($E152:BZ152)+1)=0,"",OFFSET($G$179,SUM($C$2:$C152)-1,COLUMNS($E152:BZ152)+1))</f>
        <v/>
      </c>
    </row>
    <row r="153" spans="2:78" x14ac:dyDescent="0.25">
      <c r="C153">
        <f t="shared" si="4666"/>
        <v>0</v>
      </c>
      <c r="E153" t="str">
        <f t="shared" ref="E153" si="5481">E152</f>
        <v>Garret DeChellis</v>
      </c>
      <c r="F153" t="str">
        <f t="shared" ref="F153" si="5482">SUBSTITUTE(SUBSTITUTE(SUBSTITUTE(SUBSTITUTE(SUBSTITUTE(LOWER(IF(LEFT(F152,3)="Box","",TRIM(F152))),"randomizer","")," ",""),"'","")," ",""),"-","")</f>
        <v>patricianemporium</v>
      </c>
      <c r="G153" t="str">
        <f t="shared" ref="G153" ca="1" si="5483">SUBSTITUTE(SUBSTITUTE(SUBSTITUTE(SUBSTITUTE(SUBSTITUTE(LOWER(IF(LEFT(G152,3)="Box","",TRIM(G152))),"randomizer","")," ",""),"'","")," ",""),"-","")</f>
        <v/>
      </c>
      <c r="H153" t="str">
        <f t="shared" ref="H153" ca="1" si="5484">SUBSTITUTE(SUBSTITUTE(SUBSTITUTE(SUBSTITUTE(SUBSTITUTE(LOWER(IF(LEFT(H152,3)="Box","",TRIM(H152))),"randomizer","")," ",""),"'","")," ",""),"-","")</f>
        <v/>
      </c>
      <c r="I153" t="str">
        <f t="shared" ref="I153" ca="1" si="5485">SUBSTITUTE(SUBSTITUTE(SUBSTITUTE(SUBSTITUTE(SUBSTITUTE(LOWER(IF(LEFT(I152,3)="Box","",TRIM(I152))),"randomizer","")," ",""),"'","")," ",""),"-","")</f>
        <v/>
      </c>
      <c r="J153" t="str">
        <f t="shared" ref="J153" ca="1" si="5486">SUBSTITUTE(SUBSTITUTE(SUBSTITUTE(SUBSTITUTE(SUBSTITUTE(LOWER(IF(LEFT(J152,3)="Box","",TRIM(J152))),"randomizer","")," ",""),"'","")," ",""),"-","")</f>
        <v/>
      </c>
      <c r="K153" t="str">
        <f t="shared" ref="K153" ca="1" si="5487">SUBSTITUTE(SUBSTITUTE(SUBSTITUTE(SUBSTITUTE(SUBSTITUTE(LOWER(IF(LEFT(K152,3)="Box","",TRIM(K152))),"randomizer","")," ",""),"'","")," ",""),"-","")</f>
        <v/>
      </c>
      <c r="L153" t="str">
        <f t="shared" ref="L153" ca="1" si="5488">SUBSTITUTE(SUBSTITUTE(SUBSTITUTE(SUBSTITUTE(SUBSTITUTE(LOWER(IF(LEFT(L152,3)="Box","",TRIM(L152))),"randomizer","")," ",""),"'","")," ",""),"-","")</f>
        <v/>
      </c>
      <c r="M153" t="str">
        <f t="shared" ref="M153" ca="1" si="5489">SUBSTITUTE(SUBSTITUTE(SUBSTITUTE(SUBSTITUTE(SUBSTITUTE(LOWER(IF(LEFT(M152,3)="Box","",TRIM(M152))),"randomizer","")," ",""),"'","")," ",""),"-","")</f>
        <v/>
      </c>
      <c r="N153" t="str">
        <f t="shared" ref="N153" ca="1" si="5490">SUBSTITUTE(SUBSTITUTE(SUBSTITUTE(SUBSTITUTE(SUBSTITUTE(LOWER(IF(LEFT(N152,3)="Box","",TRIM(N152))),"randomizer","")," ",""),"'","")," ",""),"-","")</f>
        <v/>
      </c>
      <c r="O153" t="str">
        <f t="shared" ref="O153" ca="1" si="5491">SUBSTITUTE(SUBSTITUTE(SUBSTITUTE(SUBSTITUTE(SUBSTITUTE(LOWER(IF(LEFT(O152,3)="Box","",TRIM(O152))),"randomizer","")," ",""),"'","")," ",""),"-","")</f>
        <v/>
      </c>
      <c r="P153" t="str">
        <f t="shared" ref="P153" ca="1" si="5492">SUBSTITUTE(SUBSTITUTE(SUBSTITUTE(SUBSTITUTE(SUBSTITUTE(LOWER(IF(LEFT(P152,3)="Box","",TRIM(P152))),"randomizer","")," ",""),"'","")," ",""),"-","")</f>
        <v/>
      </c>
      <c r="Q153" t="str">
        <f t="shared" ref="Q153" ca="1" si="5493">SUBSTITUTE(SUBSTITUTE(SUBSTITUTE(SUBSTITUTE(SUBSTITUTE(LOWER(IF(LEFT(Q152,3)="Box","",TRIM(Q152))),"randomizer","")," ",""),"'","")," ",""),"-","")</f>
        <v/>
      </c>
      <c r="R153" t="str">
        <f t="shared" ref="R153" ca="1" si="5494">SUBSTITUTE(SUBSTITUTE(SUBSTITUTE(SUBSTITUTE(SUBSTITUTE(LOWER(IF(LEFT(R152,3)="Box","",TRIM(R152))),"randomizer","")," ",""),"'","")," ",""),"-","")</f>
        <v/>
      </c>
      <c r="S153" t="str">
        <f t="shared" ref="S153" ca="1" si="5495">SUBSTITUTE(SUBSTITUTE(SUBSTITUTE(SUBSTITUTE(SUBSTITUTE(LOWER(IF(LEFT(S152,3)="Box","",TRIM(S152))),"randomizer","")," ",""),"'","")," ",""),"-","")</f>
        <v/>
      </c>
      <c r="T153" t="str">
        <f t="shared" ref="T153" ca="1" si="5496">SUBSTITUTE(SUBSTITUTE(SUBSTITUTE(SUBSTITUTE(SUBSTITUTE(LOWER(IF(LEFT(T152,3)="Box","",TRIM(T152))),"randomizer","")," ",""),"'","")," ",""),"-","")</f>
        <v/>
      </c>
      <c r="U153" t="str">
        <f t="shared" ref="U153" ca="1" si="5497">SUBSTITUTE(SUBSTITUTE(SUBSTITUTE(SUBSTITUTE(SUBSTITUTE(LOWER(IF(LEFT(U152,3)="Box","",TRIM(U152))),"randomizer","")," ",""),"'","")," ",""),"-","")</f>
        <v/>
      </c>
      <c r="V153" t="str">
        <f t="shared" ref="V153" ca="1" si="5498">SUBSTITUTE(SUBSTITUTE(SUBSTITUTE(SUBSTITUTE(SUBSTITUTE(LOWER(IF(LEFT(V152,3)="Box","",TRIM(V152))),"randomizer","")," ",""),"'","")," ",""),"-","")</f>
        <v/>
      </c>
      <c r="W153" t="str">
        <f t="shared" ref="W153" ca="1" si="5499">SUBSTITUTE(SUBSTITUTE(SUBSTITUTE(SUBSTITUTE(SUBSTITUTE(LOWER(IF(LEFT(W152,3)="Box","",TRIM(W152))),"randomizer","")," ",""),"'","")," ",""),"-","")</f>
        <v/>
      </c>
      <c r="X153" t="str">
        <f t="shared" ref="X153" ca="1" si="5500">SUBSTITUTE(SUBSTITUTE(SUBSTITUTE(SUBSTITUTE(SUBSTITUTE(LOWER(IF(LEFT(X152,3)="Box","",TRIM(X152))),"randomizer","")," ",""),"'","")," ",""),"-","")</f>
        <v/>
      </c>
      <c r="Y153" t="str">
        <f t="shared" ref="Y153" ca="1" si="5501">SUBSTITUTE(SUBSTITUTE(SUBSTITUTE(SUBSTITUTE(SUBSTITUTE(LOWER(IF(LEFT(Y152,3)="Box","",TRIM(Y152))),"randomizer","")," ",""),"'","")," ",""),"-","")</f>
        <v/>
      </c>
      <c r="Z153" t="str">
        <f t="shared" ref="Z153" ca="1" si="5502">SUBSTITUTE(SUBSTITUTE(SUBSTITUTE(SUBSTITUTE(SUBSTITUTE(LOWER(IF(LEFT(Z152,3)="Box","",TRIM(Z152))),"randomizer","")," ",""),"'","")," ",""),"-","")</f>
        <v/>
      </c>
      <c r="AA153" t="str">
        <f t="shared" ref="AA153" ca="1" si="5503">SUBSTITUTE(SUBSTITUTE(SUBSTITUTE(SUBSTITUTE(SUBSTITUTE(LOWER(IF(LEFT(AA152,3)="Box","",TRIM(AA152))),"randomizer","")," ",""),"'","")," ",""),"-","")</f>
        <v/>
      </c>
      <c r="AB153" t="str">
        <f t="shared" ref="AB153" ca="1" si="5504">SUBSTITUTE(SUBSTITUTE(SUBSTITUTE(SUBSTITUTE(SUBSTITUTE(LOWER(IF(LEFT(AB152,3)="Box","",TRIM(AB152))),"randomizer","")," ",""),"'","")," ",""),"-","")</f>
        <v/>
      </c>
      <c r="AC153" t="str">
        <f t="shared" ref="AC153" ca="1" si="5505">SUBSTITUTE(SUBSTITUTE(SUBSTITUTE(SUBSTITUTE(SUBSTITUTE(LOWER(IF(LEFT(AC152,3)="Box","",TRIM(AC152))),"randomizer","")," ",""),"'","")," ",""),"-","")</f>
        <v/>
      </c>
      <c r="AD153" t="str">
        <f t="shared" ref="AD153" ca="1" si="5506">SUBSTITUTE(SUBSTITUTE(SUBSTITUTE(SUBSTITUTE(SUBSTITUTE(LOWER(IF(LEFT(AD152,3)="Box","",TRIM(AD152))),"randomizer","")," ",""),"'","")," ",""),"-","")</f>
        <v/>
      </c>
      <c r="AE153" t="str">
        <f t="shared" ref="AE153" ca="1" si="5507">SUBSTITUTE(SUBSTITUTE(SUBSTITUTE(SUBSTITUTE(SUBSTITUTE(LOWER(IF(LEFT(AE152,3)="Box","",TRIM(AE152))),"randomizer","")," ",""),"'","")," ",""),"-","")</f>
        <v/>
      </c>
      <c r="AF153" t="str">
        <f t="shared" ref="AF153" ca="1" si="5508">SUBSTITUTE(SUBSTITUTE(SUBSTITUTE(SUBSTITUTE(SUBSTITUTE(LOWER(IF(LEFT(AF152,3)="Box","",TRIM(AF152))),"randomizer","")," ",""),"'","")," ",""),"-","")</f>
        <v/>
      </c>
      <c r="AG153" t="str">
        <f t="shared" ref="AG153" ca="1" si="5509">SUBSTITUTE(SUBSTITUTE(SUBSTITUTE(SUBSTITUTE(SUBSTITUTE(LOWER(IF(LEFT(AG152,3)="Box","",TRIM(AG152))),"randomizer","")," ",""),"'","")," ",""),"-","")</f>
        <v/>
      </c>
      <c r="AH153" t="str">
        <f t="shared" ref="AH153" ca="1" si="5510">SUBSTITUTE(SUBSTITUTE(SUBSTITUTE(SUBSTITUTE(SUBSTITUTE(LOWER(IF(LEFT(AH152,3)="Box","",TRIM(AH152))),"randomizer","")," ",""),"'","")," ",""),"-","")</f>
        <v/>
      </c>
      <c r="AI153" t="str">
        <f t="shared" ref="AI153" ca="1" si="5511">SUBSTITUTE(SUBSTITUTE(SUBSTITUTE(SUBSTITUTE(SUBSTITUTE(LOWER(IF(LEFT(AI152,3)="Box","",TRIM(AI152))),"randomizer","")," ",""),"'","")," ",""),"-","")</f>
        <v/>
      </c>
      <c r="AJ153" t="str">
        <f t="shared" ref="AJ153" ca="1" si="5512">SUBSTITUTE(SUBSTITUTE(SUBSTITUTE(SUBSTITUTE(SUBSTITUTE(LOWER(IF(LEFT(AJ152,3)="Box","",TRIM(AJ152))),"randomizer","")," ",""),"'","")," ",""),"-","")</f>
        <v/>
      </c>
      <c r="AK153" t="str">
        <f t="shared" ref="AK153" ca="1" si="5513">SUBSTITUTE(SUBSTITUTE(SUBSTITUTE(SUBSTITUTE(SUBSTITUTE(LOWER(IF(LEFT(AK152,3)="Box","",TRIM(AK152))),"randomizer","")," ",""),"'","")," ",""),"-","")</f>
        <v/>
      </c>
      <c r="AL153" t="str">
        <f t="shared" ref="AL153" ca="1" si="5514">SUBSTITUTE(SUBSTITUTE(SUBSTITUTE(SUBSTITUTE(SUBSTITUTE(LOWER(IF(LEFT(AL152,3)="Box","",TRIM(AL152))),"randomizer","")," ",""),"'","")," ",""),"-","")</f>
        <v/>
      </c>
      <c r="AM153" t="str">
        <f t="shared" ref="AM153" ca="1" si="5515">SUBSTITUTE(SUBSTITUTE(SUBSTITUTE(SUBSTITUTE(SUBSTITUTE(LOWER(IF(LEFT(AM152,3)="Box","",TRIM(AM152))),"randomizer","")," ",""),"'","")," ",""),"-","")</f>
        <v/>
      </c>
      <c r="AN153" t="str">
        <f t="shared" ref="AN153" ca="1" si="5516">SUBSTITUTE(SUBSTITUTE(SUBSTITUTE(SUBSTITUTE(SUBSTITUTE(LOWER(IF(LEFT(AN152,3)="Box","",TRIM(AN152))),"randomizer","")," ",""),"'","")," ",""),"-","")</f>
        <v/>
      </c>
      <c r="AO153" t="str">
        <f t="shared" ref="AO153" ca="1" si="5517">SUBSTITUTE(SUBSTITUTE(SUBSTITUTE(SUBSTITUTE(SUBSTITUTE(LOWER(IF(LEFT(AO152,3)="Box","",TRIM(AO152))),"randomizer","")," ",""),"'","")," ",""),"-","")</f>
        <v/>
      </c>
      <c r="AP153" t="str">
        <f t="shared" ref="AP153" ca="1" si="5518">SUBSTITUTE(SUBSTITUTE(SUBSTITUTE(SUBSTITUTE(SUBSTITUTE(LOWER(IF(LEFT(AP152,3)="Box","",TRIM(AP152))),"randomizer","")," ",""),"'","")," ",""),"-","")</f>
        <v/>
      </c>
      <c r="AQ153" t="str">
        <f t="shared" ref="AQ153" ca="1" si="5519">SUBSTITUTE(SUBSTITUTE(SUBSTITUTE(SUBSTITUTE(SUBSTITUTE(LOWER(IF(LEFT(AQ152,3)="Box","",TRIM(AQ152))),"randomizer","")," ",""),"'","")," ",""),"-","")</f>
        <v/>
      </c>
      <c r="AR153" t="str">
        <f t="shared" ref="AR153" ca="1" si="5520">SUBSTITUTE(SUBSTITUTE(SUBSTITUTE(SUBSTITUTE(SUBSTITUTE(LOWER(IF(LEFT(AR152,3)="Box","",TRIM(AR152))),"randomizer","")," ",""),"'","")," ",""),"-","")</f>
        <v/>
      </c>
      <c r="AS153" t="str">
        <f t="shared" ref="AS153" ca="1" si="5521">SUBSTITUTE(SUBSTITUTE(SUBSTITUTE(SUBSTITUTE(SUBSTITUTE(LOWER(IF(LEFT(AS152,3)="Box","",TRIM(AS152))),"randomizer","")," ",""),"'","")," ",""),"-","")</f>
        <v/>
      </c>
      <c r="AT153" t="str">
        <f t="shared" ref="AT153" ca="1" si="5522">SUBSTITUTE(SUBSTITUTE(SUBSTITUTE(SUBSTITUTE(SUBSTITUTE(LOWER(IF(LEFT(AT152,3)="Box","",TRIM(AT152))),"randomizer","")," ",""),"'","")," ",""),"-","")</f>
        <v/>
      </c>
      <c r="AU153" t="str">
        <f t="shared" ref="AU153" ca="1" si="5523">SUBSTITUTE(SUBSTITUTE(SUBSTITUTE(SUBSTITUTE(SUBSTITUTE(LOWER(IF(LEFT(AU152,3)="Box","",TRIM(AU152))),"randomizer","")," ",""),"'","")," ",""),"-","")</f>
        <v/>
      </c>
      <c r="AV153" t="str">
        <f t="shared" ref="AV153" ca="1" si="5524">SUBSTITUTE(SUBSTITUTE(SUBSTITUTE(SUBSTITUTE(SUBSTITUTE(LOWER(IF(LEFT(AV152,3)="Box","",TRIM(AV152))),"randomizer","")," ",""),"'","")," ",""),"-","")</f>
        <v/>
      </c>
      <c r="AW153" t="str">
        <f t="shared" ref="AW153" ca="1" si="5525">SUBSTITUTE(SUBSTITUTE(SUBSTITUTE(SUBSTITUTE(SUBSTITUTE(LOWER(IF(LEFT(AW152,3)="Box","",TRIM(AW152))),"randomizer","")," ",""),"'","")," ",""),"-","")</f>
        <v/>
      </c>
      <c r="AX153" t="str">
        <f t="shared" ref="AX153" ca="1" si="5526">SUBSTITUTE(SUBSTITUTE(SUBSTITUTE(SUBSTITUTE(SUBSTITUTE(LOWER(IF(LEFT(AX152,3)="Box","",TRIM(AX152))),"randomizer","")," ",""),"'","")," ",""),"-","")</f>
        <v/>
      </c>
      <c r="AY153" t="str">
        <f t="shared" ref="AY153" ca="1" si="5527">SUBSTITUTE(SUBSTITUTE(SUBSTITUTE(SUBSTITUTE(SUBSTITUTE(LOWER(IF(LEFT(AY152,3)="Box","",TRIM(AY152))),"randomizer","")," ",""),"'","")," ",""),"-","")</f>
        <v/>
      </c>
      <c r="AZ153" t="str">
        <f t="shared" ref="AZ153" ca="1" si="5528">SUBSTITUTE(SUBSTITUTE(SUBSTITUTE(SUBSTITUTE(SUBSTITUTE(LOWER(IF(LEFT(AZ152,3)="Box","",TRIM(AZ152))),"randomizer","")," ",""),"'","")," ",""),"-","")</f>
        <v/>
      </c>
      <c r="BA153" t="str">
        <f t="shared" ref="BA153" ca="1" si="5529">SUBSTITUTE(SUBSTITUTE(SUBSTITUTE(SUBSTITUTE(SUBSTITUTE(LOWER(IF(LEFT(BA152,3)="Box","",TRIM(BA152))),"randomizer","")," ",""),"'","")," ",""),"-","")</f>
        <v/>
      </c>
      <c r="BB153" t="str">
        <f t="shared" ref="BB153" ca="1" si="5530">SUBSTITUTE(SUBSTITUTE(SUBSTITUTE(SUBSTITUTE(SUBSTITUTE(LOWER(IF(LEFT(BB152,3)="Box","",TRIM(BB152))),"randomizer","")," ",""),"'","")," ",""),"-","")</f>
        <v/>
      </c>
      <c r="BC153" t="str">
        <f t="shared" ref="BC153" ca="1" si="5531">SUBSTITUTE(SUBSTITUTE(SUBSTITUTE(SUBSTITUTE(SUBSTITUTE(LOWER(IF(LEFT(BC152,3)="Box","",TRIM(BC152))),"randomizer","")," ",""),"'","")," ",""),"-","")</f>
        <v/>
      </c>
      <c r="BD153" t="str">
        <f t="shared" ref="BD153" ca="1" si="5532">SUBSTITUTE(SUBSTITUTE(SUBSTITUTE(SUBSTITUTE(SUBSTITUTE(LOWER(IF(LEFT(BD152,3)="Box","",TRIM(BD152))),"randomizer","")," ",""),"'","")," ",""),"-","")</f>
        <v/>
      </c>
      <c r="BE153" t="str">
        <f t="shared" ref="BE153" ca="1" si="5533">SUBSTITUTE(SUBSTITUTE(SUBSTITUTE(SUBSTITUTE(SUBSTITUTE(LOWER(IF(LEFT(BE152,3)="Box","",TRIM(BE152))),"randomizer","")," ",""),"'","")," ",""),"-","")</f>
        <v/>
      </c>
      <c r="BF153" t="str">
        <f t="shared" ref="BF153" ca="1" si="5534">SUBSTITUTE(SUBSTITUTE(SUBSTITUTE(SUBSTITUTE(SUBSTITUTE(LOWER(IF(LEFT(BF152,3)="Box","",TRIM(BF152))),"randomizer","")," ",""),"'","")," ",""),"-","")</f>
        <v/>
      </c>
      <c r="BG153" t="str">
        <f t="shared" ref="BG153" ca="1" si="5535">SUBSTITUTE(SUBSTITUTE(SUBSTITUTE(SUBSTITUTE(SUBSTITUTE(LOWER(IF(LEFT(BG152,3)="Box","",TRIM(BG152))),"randomizer","")," ",""),"'","")," ",""),"-","")</f>
        <v/>
      </c>
      <c r="BH153" t="str">
        <f t="shared" ref="BH153" ca="1" si="5536">SUBSTITUTE(SUBSTITUTE(SUBSTITUTE(SUBSTITUTE(SUBSTITUTE(LOWER(IF(LEFT(BH152,3)="Box","",TRIM(BH152))),"randomizer","")," ",""),"'","")," ",""),"-","")</f>
        <v/>
      </c>
      <c r="BI153" t="str">
        <f t="shared" ref="BI153" ca="1" si="5537">SUBSTITUTE(SUBSTITUTE(SUBSTITUTE(SUBSTITUTE(SUBSTITUTE(LOWER(IF(LEFT(BI152,3)="Box","",TRIM(BI152))),"randomizer","")," ",""),"'","")," ",""),"-","")</f>
        <v/>
      </c>
      <c r="BJ153" t="str">
        <f t="shared" ref="BJ153" ca="1" si="5538">SUBSTITUTE(SUBSTITUTE(SUBSTITUTE(SUBSTITUTE(SUBSTITUTE(LOWER(IF(LEFT(BJ152,3)="Box","",TRIM(BJ152))),"randomizer","")," ",""),"'","")," ",""),"-","")</f>
        <v/>
      </c>
      <c r="BK153" t="str">
        <f t="shared" ref="BK153" ca="1" si="5539">SUBSTITUTE(SUBSTITUTE(SUBSTITUTE(SUBSTITUTE(SUBSTITUTE(LOWER(IF(LEFT(BK152,3)="Box","",TRIM(BK152))),"randomizer","")," ",""),"'","")," ",""),"-","")</f>
        <v/>
      </c>
      <c r="BL153" t="str">
        <f t="shared" ref="BL153" ca="1" si="5540">SUBSTITUTE(SUBSTITUTE(SUBSTITUTE(SUBSTITUTE(SUBSTITUTE(LOWER(IF(LEFT(BL152,3)="Box","",TRIM(BL152))),"randomizer","")," ",""),"'","")," ",""),"-","")</f>
        <v/>
      </c>
      <c r="BM153" t="str">
        <f t="shared" ref="BM153" ca="1" si="5541">SUBSTITUTE(SUBSTITUTE(SUBSTITUTE(SUBSTITUTE(SUBSTITUTE(LOWER(IF(LEFT(BM152,3)="Box","",TRIM(BM152))),"randomizer","")," ",""),"'","")," ",""),"-","")</f>
        <v/>
      </c>
      <c r="BN153" t="str">
        <f t="shared" ref="BN153" ca="1" si="5542">SUBSTITUTE(SUBSTITUTE(SUBSTITUTE(SUBSTITUTE(SUBSTITUTE(LOWER(IF(LEFT(BN152,3)="Box","",TRIM(BN152))),"randomizer","")," ",""),"'","")," ",""),"-","")</f>
        <v/>
      </c>
      <c r="BO153" t="str">
        <f t="shared" ref="BO153" ca="1" si="5543">SUBSTITUTE(SUBSTITUTE(SUBSTITUTE(SUBSTITUTE(SUBSTITUTE(LOWER(IF(LEFT(BO152,3)="Box","",TRIM(BO152))),"randomizer","")," ",""),"'","")," ",""),"-","")</f>
        <v/>
      </c>
      <c r="BP153" t="str">
        <f t="shared" ref="BP153" ca="1" si="5544">SUBSTITUTE(SUBSTITUTE(SUBSTITUTE(SUBSTITUTE(SUBSTITUTE(LOWER(IF(LEFT(BP152,3)="Box","",TRIM(BP152))),"randomizer","")," ",""),"'","")," ",""),"-","")</f>
        <v/>
      </c>
      <c r="BQ153" t="str">
        <f t="shared" ref="BQ153" ca="1" si="5545">SUBSTITUTE(SUBSTITUTE(SUBSTITUTE(SUBSTITUTE(SUBSTITUTE(LOWER(IF(LEFT(BQ152,3)="Box","",TRIM(BQ152))),"randomizer","")," ",""),"'","")," ",""),"-","")</f>
        <v/>
      </c>
      <c r="BR153" t="str">
        <f t="shared" ref="BR153" ca="1" si="5546">SUBSTITUTE(SUBSTITUTE(SUBSTITUTE(SUBSTITUTE(SUBSTITUTE(LOWER(IF(LEFT(BR152,3)="Box","",TRIM(BR152))),"randomizer","")," ",""),"'","")," ",""),"-","")</f>
        <v/>
      </c>
      <c r="BS153" t="str">
        <f t="shared" ref="BS153" ca="1" si="5547">SUBSTITUTE(SUBSTITUTE(SUBSTITUTE(SUBSTITUTE(SUBSTITUTE(LOWER(IF(LEFT(BS152,3)="Box","",TRIM(BS152))),"randomizer","")," ",""),"'","")," ",""),"-","")</f>
        <v/>
      </c>
      <c r="BT153" t="str">
        <f t="shared" ref="BT153" ca="1" si="5548">SUBSTITUTE(SUBSTITUTE(SUBSTITUTE(SUBSTITUTE(SUBSTITUTE(LOWER(IF(LEFT(BT152,3)="Box","",TRIM(BT152))),"randomizer","")," ",""),"'","")," ",""),"-","")</f>
        <v/>
      </c>
      <c r="BU153" t="str">
        <f t="shared" ref="BU153" ca="1" si="5549">SUBSTITUTE(SUBSTITUTE(SUBSTITUTE(SUBSTITUTE(SUBSTITUTE(LOWER(IF(LEFT(BU152,3)="Box","",TRIM(BU152))),"randomizer","")," ",""),"'","")," ",""),"-","")</f>
        <v/>
      </c>
      <c r="BV153" t="str">
        <f t="shared" ref="BV153" ca="1" si="5550">SUBSTITUTE(SUBSTITUTE(SUBSTITUTE(SUBSTITUTE(SUBSTITUTE(LOWER(IF(LEFT(BV152,3)="Box","",TRIM(BV152))),"randomizer","")," ",""),"'","")," ",""),"-","")</f>
        <v/>
      </c>
      <c r="BW153" t="str">
        <f t="shared" ref="BW153" ca="1" si="5551">SUBSTITUTE(SUBSTITUTE(SUBSTITUTE(SUBSTITUTE(SUBSTITUTE(LOWER(IF(LEFT(BW152,3)="Box","",TRIM(BW152))),"randomizer","")," ",""),"'","")," ",""),"-","")</f>
        <v/>
      </c>
      <c r="BX153" t="str">
        <f t="shared" ref="BX153" ca="1" si="5552">SUBSTITUTE(SUBSTITUTE(SUBSTITUTE(SUBSTITUTE(SUBSTITUTE(LOWER(IF(LEFT(BX152,3)="Box","",TRIM(BX152))),"randomizer","")," ",""),"'","")," ",""),"-","")</f>
        <v/>
      </c>
      <c r="BY153" t="str">
        <f t="shared" ref="BY153" ca="1" si="5553">SUBSTITUTE(SUBSTITUTE(SUBSTITUTE(SUBSTITUTE(SUBSTITUTE(LOWER(IF(LEFT(BY152,3)="Box","",TRIM(BY152))),"randomizer","")," ",""),"'","")," ",""),"-","")</f>
        <v/>
      </c>
      <c r="BZ153" t="str">
        <f t="shared" ref="BZ153" ca="1" si="5554">SUBSTITUTE(SUBSTITUTE(SUBSTITUTE(SUBSTITUTE(SUBSTITUTE(LOWER(IF(LEFT(BZ152,3)="Box","",TRIM(BZ152))),"randomizer","")," ",""),"'","")," ",""),"-","")</f>
        <v/>
      </c>
    </row>
    <row r="154" spans="2:78" x14ac:dyDescent="0.25">
      <c r="C154">
        <f t="shared" si="4666"/>
        <v>1</v>
      </c>
      <c r="E154" t="s">
        <v>3240</v>
      </c>
      <c r="F154" s="3" t="s">
        <v>2873</v>
      </c>
      <c r="G154" t="str">
        <f ca="1">IF(OFFSET($G$179,SUM($C$2:$C154)-1,COLUMNS($E154:G154)+1)=0,"",OFFSET($G$179,SUM($C$2:$C154)-1,COLUMNS($E154:G154)+1))</f>
        <v/>
      </c>
      <c r="H154" t="str">
        <f ca="1">IF(OFFSET($G$179,SUM($C$2:$C154)-1,COLUMNS($E154:H154)+1)=0,"",OFFSET($G$179,SUM($C$2:$C154)-1,COLUMNS($E154:H154)+1))</f>
        <v/>
      </c>
      <c r="I154" t="str">
        <f ca="1">IF(OFFSET($G$179,SUM($C$2:$C154)-1,COLUMNS($E154:I154)+1)=0,"",OFFSET($G$179,SUM($C$2:$C154)-1,COLUMNS($E154:I154)+1))</f>
        <v/>
      </c>
      <c r="J154" t="str">
        <f ca="1">IF(OFFSET($G$179,SUM($C$2:$C154)-1,COLUMNS($E154:J154)+1)=0,"",OFFSET($G$179,SUM($C$2:$C154)-1,COLUMNS($E154:J154)+1))</f>
        <v/>
      </c>
      <c r="K154" t="str">
        <f ca="1">IF(OFFSET($G$179,SUM($C$2:$C154)-1,COLUMNS($E154:K154)+1)=0,"",OFFSET($G$179,SUM($C$2:$C154)-1,COLUMNS($E154:K154)+1))</f>
        <v/>
      </c>
      <c r="L154" t="str">
        <f ca="1">IF(OFFSET($G$179,SUM($C$2:$C154)-1,COLUMNS($E154:L154)+1)=0,"",OFFSET($G$179,SUM($C$2:$C154)-1,COLUMNS($E154:L154)+1))</f>
        <v/>
      </c>
      <c r="M154" t="str">
        <f ca="1">IF(OFFSET($G$179,SUM($C$2:$C154)-1,COLUMNS($E154:M154)+1)=0,"",OFFSET($G$179,SUM($C$2:$C154)-1,COLUMNS($E154:M154)+1))</f>
        <v/>
      </c>
      <c r="N154" t="str">
        <f ca="1">IF(OFFSET($G$179,SUM($C$2:$C154)-1,COLUMNS($E154:N154)+1)=0,"",OFFSET($G$179,SUM($C$2:$C154)-1,COLUMNS($E154:N154)+1))</f>
        <v/>
      </c>
      <c r="O154" t="str">
        <f ca="1">IF(OFFSET($G$179,SUM($C$2:$C154)-1,COLUMNS($E154:O154)+1)=0,"",OFFSET($G$179,SUM($C$2:$C154)-1,COLUMNS($E154:O154)+1))</f>
        <v/>
      </c>
      <c r="P154" t="str">
        <f ca="1">IF(OFFSET($G$179,SUM($C$2:$C154)-1,COLUMNS($E154:P154)+1)=0,"",OFFSET($G$179,SUM($C$2:$C154)-1,COLUMNS($E154:P154)+1))</f>
        <v/>
      </c>
      <c r="Q154" t="str">
        <f ca="1">IF(OFFSET($G$179,SUM($C$2:$C154)-1,COLUMNS($E154:Q154)+1)=0,"",OFFSET($G$179,SUM($C$2:$C154)-1,COLUMNS($E154:Q154)+1))</f>
        <v/>
      </c>
      <c r="R154" t="str">
        <f ca="1">IF(OFFSET($G$179,SUM($C$2:$C154)-1,COLUMNS($E154:R154)+1)=0,"",OFFSET($G$179,SUM($C$2:$C154)-1,COLUMNS($E154:R154)+1))</f>
        <v/>
      </c>
      <c r="S154" t="str">
        <f ca="1">IF(OFFSET($G$179,SUM($C$2:$C154)-1,COLUMNS($E154:S154)+1)=0,"",OFFSET($G$179,SUM($C$2:$C154)-1,COLUMNS($E154:S154)+1))</f>
        <v/>
      </c>
      <c r="T154" t="str">
        <f ca="1">IF(OFFSET($G$179,SUM($C$2:$C154)-1,COLUMNS($E154:T154)+1)=0,"",OFFSET($G$179,SUM($C$2:$C154)-1,COLUMNS($E154:T154)+1))</f>
        <v/>
      </c>
      <c r="U154" t="str">
        <f ca="1">IF(OFFSET($G$179,SUM($C$2:$C154)-1,COLUMNS($E154:U154)+1)=0,"",OFFSET($G$179,SUM($C$2:$C154)-1,COLUMNS($E154:U154)+1))</f>
        <v/>
      </c>
      <c r="V154" t="str">
        <f ca="1">IF(OFFSET($G$179,SUM($C$2:$C154)-1,COLUMNS($E154:V154)+1)=0,"",OFFSET($G$179,SUM($C$2:$C154)-1,COLUMNS($E154:V154)+1))</f>
        <v/>
      </c>
      <c r="W154" t="str">
        <f ca="1">IF(OFFSET($G$179,SUM($C$2:$C154)-1,COLUMNS($E154:W154)+1)=0,"",OFFSET($G$179,SUM($C$2:$C154)-1,COLUMNS($E154:W154)+1))</f>
        <v/>
      </c>
      <c r="X154" t="str">
        <f ca="1">IF(OFFSET($G$179,SUM($C$2:$C154)-1,COLUMNS($E154:X154)+1)=0,"",OFFSET($G$179,SUM($C$2:$C154)-1,COLUMNS($E154:X154)+1))</f>
        <v/>
      </c>
      <c r="Y154" t="str">
        <f ca="1">IF(OFFSET($G$179,SUM($C$2:$C154)-1,COLUMNS($E154:Y154)+1)=0,"",OFFSET($G$179,SUM($C$2:$C154)-1,COLUMNS($E154:Y154)+1))</f>
        <v/>
      </c>
      <c r="Z154" t="str">
        <f ca="1">IF(OFFSET($G$179,SUM($C$2:$C154)-1,COLUMNS($E154:Z154)+1)=0,"",OFFSET($G$179,SUM($C$2:$C154)-1,COLUMNS($E154:Z154)+1))</f>
        <v/>
      </c>
      <c r="AA154" t="str">
        <f ca="1">IF(OFFSET($G$179,SUM($C$2:$C154)-1,COLUMNS($E154:AA154)+1)=0,"",OFFSET($G$179,SUM($C$2:$C154)-1,COLUMNS($E154:AA154)+1))</f>
        <v/>
      </c>
      <c r="AB154" t="str">
        <f ca="1">IF(OFFSET($G$179,SUM($C$2:$C154)-1,COLUMNS($E154:AB154)+1)=0,"",OFFSET($G$179,SUM($C$2:$C154)-1,COLUMNS($E154:AB154)+1))</f>
        <v/>
      </c>
      <c r="AC154" t="str">
        <f ca="1">IF(OFFSET($G$179,SUM($C$2:$C154)-1,COLUMNS($E154:AC154)+1)=0,"",OFFSET($G$179,SUM($C$2:$C154)-1,COLUMNS($E154:AC154)+1))</f>
        <v/>
      </c>
      <c r="AD154" t="str">
        <f ca="1">IF(OFFSET($G$179,SUM($C$2:$C154)-1,COLUMNS($E154:AD154)+1)=0,"",OFFSET($G$179,SUM($C$2:$C154)-1,COLUMNS($E154:AD154)+1))</f>
        <v/>
      </c>
      <c r="AE154" t="str">
        <f ca="1">IF(OFFSET($G$179,SUM($C$2:$C154)-1,COLUMNS($E154:AE154)+1)=0,"",OFFSET($G$179,SUM($C$2:$C154)-1,COLUMNS($E154:AE154)+1))</f>
        <v/>
      </c>
      <c r="AF154" t="str">
        <f ca="1">IF(OFFSET($G$179,SUM($C$2:$C154)-1,COLUMNS($E154:AF154)+1)=0,"",OFFSET($G$179,SUM($C$2:$C154)-1,COLUMNS($E154:AF154)+1))</f>
        <v/>
      </c>
      <c r="AG154" t="str">
        <f ca="1">IF(OFFSET($G$179,SUM($C$2:$C154)-1,COLUMNS($E154:AG154)+1)=0,"",OFFSET($G$179,SUM($C$2:$C154)-1,COLUMNS($E154:AG154)+1))</f>
        <v/>
      </c>
      <c r="AH154" t="str">
        <f ca="1">IF(OFFSET($G$179,SUM($C$2:$C154)-1,COLUMNS($E154:AH154)+1)=0,"",OFFSET($G$179,SUM($C$2:$C154)-1,COLUMNS($E154:AH154)+1))</f>
        <v/>
      </c>
      <c r="AI154" t="str">
        <f ca="1">IF(OFFSET($G$179,SUM($C$2:$C154)-1,COLUMNS($E154:AI154)+1)=0,"",OFFSET($G$179,SUM($C$2:$C154)-1,COLUMNS($E154:AI154)+1))</f>
        <v/>
      </c>
      <c r="AJ154" t="str">
        <f ca="1">IF(OFFSET($G$179,SUM($C$2:$C154)-1,COLUMNS($E154:AJ154)+1)=0,"",OFFSET($G$179,SUM($C$2:$C154)-1,COLUMNS($E154:AJ154)+1))</f>
        <v/>
      </c>
      <c r="AK154" t="str">
        <f ca="1">IF(OFFSET($G$179,SUM($C$2:$C154)-1,COLUMNS($E154:AK154)+1)=0,"",OFFSET($G$179,SUM($C$2:$C154)-1,COLUMNS($E154:AK154)+1))</f>
        <v/>
      </c>
      <c r="AL154" t="str">
        <f ca="1">IF(OFFSET($G$179,SUM($C$2:$C154)-1,COLUMNS($E154:AL154)+1)=0,"",OFFSET($G$179,SUM($C$2:$C154)-1,COLUMNS($E154:AL154)+1))</f>
        <v/>
      </c>
      <c r="AM154" t="str">
        <f ca="1">IF(OFFSET($G$179,SUM($C$2:$C154)-1,COLUMNS($E154:AM154)+1)=0,"",OFFSET($G$179,SUM($C$2:$C154)-1,COLUMNS($E154:AM154)+1))</f>
        <v/>
      </c>
      <c r="AN154" t="str">
        <f ca="1">IF(OFFSET($G$179,SUM($C$2:$C154)-1,COLUMNS($E154:AN154)+1)=0,"",OFFSET($G$179,SUM($C$2:$C154)-1,COLUMNS($E154:AN154)+1))</f>
        <v/>
      </c>
      <c r="AO154" t="str">
        <f ca="1">IF(OFFSET($G$179,SUM($C$2:$C154)-1,COLUMNS($E154:AO154)+1)=0,"",OFFSET($G$179,SUM($C$2:$C154)-1,COLUMNS($E154:AO154)+1))</f>
        <v/>
      </c>
      <c r="AP154" t="str">
        <f ca="1">IF(OFFSET($G$179,SUM($C$2:$C154)-1,COLUMNS($E154:AP154)+1)=0,"",OFFSET($G$179,SUM($C$2:$C154)-1,COLUMNS($E154:AP154)+1))</f>
        <v/>
      </c>
      <c r="AQ154" t="str">
        <f ca="1">IF(OFFSET($G$179,SUM($C$2:$C154)-1,COLUMNS($E154:AQ154)+1)=0,"",OFFSET($G$179,SUM($C$2:$C154)-1,COLUMNS($E154:AQ154)+1))</f>
        <v/>
      </c>
      <c r="AR154" t="str">
        <f ca="1">IF(OFFSET($G$179,SUM($C$2:$C154)-1,COLUMNS($E154:AR154)+1)=0,"",OFFSET($G$179,SUM($C$2:$C154)-1,COLUMNS($E154:AR154)+1))</f>
        <v/>
      </c>
      <c r="AS154" t="str">
        <f ca="1">IF(OFFSET($G$179,SUM($C$2:$C154)-1,COLUMNS($E154:AS154)+1)=0,"",OFFSET($G$179,SUM($C$2:$C154)-1,COLUMNS($E154:AS154)+1))</f>
        <v/>
      </c>
      <c r="AT154" t="str">
        <f ca="1">IF(OFFSET($G$179,SUM($C$2:$C154)-1,COLUMNS($E154:AT154)+1)=0,"",OFFSET($G$179,SUM($C$2:$C154)-1,COLUMNS($E154:AT154)+1))</f>
        <v/>
      </c>
      <c r="AU154" t="str">
        <f ca="1">IF(OFFSET($G$179,SUM($C$2:$C154)-1,COLUMNS($E154:AU154)+1)=0,"",OFFSET($G$179,SUM($C$2:$C154)-1,COLUMNS($E154:AU154)+1))</f>
        <v/>
      </c>
      <c r="AV154" t="str">
        <f ca="1">IF(OFFSET($G$179,SUM($C$2:$C154)-1,COLUMNS($E154:AV154)+1)=0,"",OFFSET($G$179,SUM($C$2:$C154)-1,COLUMNS($E154:AV154)+1))</f>
        <v/>
      </c>
      <c r="AW154" t="str">
        <f ca="1">IF(OFFSET($G$179,SUM($C$2:$C154)-1,COLUMNS($E154:AW154)+1)=0,"",OFFSET($G$179,SUM($C$2:$C154)-1,COLUMNS($E154:AW154)+1))</f>
        <v/>
      </c>
      <c r="AX154" t="str">
        <f ca="1">IF(OFFSET($G$179,SUM($C$2:$C154)-1,COLUMNS($E154:AX154)+1)=0,"",OFFSET($G$179,SUM($C$2:$C154)-1,COLUMNS($E154:AX154)+1))</f>
        <v/>
      </c>
      <c r="AY154" t="str">
        <f ca="1">IF(OFFSET($G$179,SUM($C$2:$C154)-1,COLUMNS($E154:AY154)+1)=0,"",OFFSET($G$179,SUM($C$2:$C154)-1,COLUMNS($E154:AY154)+1))</f>
        <v/>
      </c>
      <c r="AZ154" t="str">
        <f ca="1">IF(OFFSET($G$179,SUM($C$2:$C154)-1,COLUMNS($E154:AZ154)+1)=0,"",OFFSET($G$179,SUM($C$2:$C154)-1,COLUMNS($E154:AZ154)+1))</f>
        <v/>
      </c>
      <c r="BA154" t="str">
        <f ca="1">IF(OFFSET($G$179,SUM($C$2:$C154)-1,COLUMNS($E154:BA154)+1)=0,"",OFFSET($G$179,SUM($C$2:$C154)-1,COLUMNS($E154:BA154)+1))</f>
        <v/>
      </c>
      <c r="BB154" t="str">
        <f ca="1">IF(OFFSET($G$179,SUM($C$2:$C154)-1,COLUMNS($E154:BB154)+1)=0,"",OFFSET($G$179,SUM($C$2:$C154)-1,COLUMNS($E154:BB154)+1))</f>
        <v/>
      </c>
      <c r="BC154" t="str">
        <f ca="1">IF(OFFSET($G$179,SUM($C$2:$C154)-1,COLUMNS($E154:BC154)+1)=0,"",OFFSET($G$179,SUM($C$2:$C154)-1,COLUMNS($E154:BC154)+1))</f>
        <v/>
      </c>
      <c r="BD154" t="str">
        <f ca="1">IF(OFFSET($G$179,SUM($C$2:$C154)-1,COLUMNS($E154:BD154)+1)=0,"",OFFSET($G$179,SUM($C$2:$C154)-1,COLUMNS($E154:BD154)+1))</f>
        <v/>
      </c>
      <c r="BE154" t="str">
        <f ca="1">IF(OFFSET($G$179,SUM($C$2:$C154)-1,COLUMNS($E154:BE154)+1)=0,"",OFFSET($G$179,SUM($C$2:$C154)-1,COLUMNS($E154:BE154)+1))</f>
        <v/>
      </c>
      <c r="BF154" t="str">
        <f ca="1">IF(OFFSET($G$179,SUM($C$2:$C154)-1,COLUMNS($E154:BF154)+1)=0,"",OFFSET($G$179,SUM($C$2:$C154)-1,COLUMNS($E154:BF154)+1))</f>
        <v/>
      </c>
      <c r="BG154" t="str">
        <f ca="1">IF(OFFSET($G$179,SUM($C$2:$C154)-1,COLUMNS($E154:BG154)+1)=0,"",OFFSET($G$179,SUM($C$2:$C154)-1,COLUMNS($E154:BG154)+1))</f>
        <v/>
      </c>
      <c r="BH154" t="str">
        <f ca="1">IF(OFFSET($G$179,SUM($C$2:$C154)-1,COLUMNS($E154:BH154)+1)=0,"",OFFSET($G$179,SUM($C$2:$C154)-1,COLUMNS($E154:BH154)+1))</f>
        <v/>
      </c>
      <c r="BI154" t="str">
        <f ca="1">IF(OFFSET($G$179,SUM($C$2:$C154)-1,COLUMNS($E154:BI154)+1)=0,"",OFFSET($G$179,SUM($C$2:$C154)-1,COLUMNS($E154:BI154)+1))</f>
        <v/>
      </c>
      <c r="BJ154" t="str">
        <f ca="1">IF(OFFSET($G$179,SUM($C$2:$C154)-1,COLUMNS($E154:BJ154)+1)=0,"",OFFSET($G$179,SUM($C$2:$C154)-1,COLUMNS($E154:BJ154)+1))</f>
        <v/>
      </c>
      <c r="BK154" t="str">
        <f ca="1">IF(OFFSET($G$179,SUM($C$2:$C154)-1,COLUMNS($E154:BK154)+1)=0,"",OFFSET($G$179,SUM($C$2:$C154)-1,COLUMNS($E154:BK154)+1))</f>
        <v/>
      </c>
      <c r="BL154" t="str">
        <f ca="1">IF(OFFSET($G$179,SUM($C$2:$C154)-1,COLUMNS($E154:BL154)+1)=0,"",OFFSET($G$179,SUM($C$2:$C154)-1,COLUMNS($E154:BL154)+1))</f>
        <v/>
      </c>
      <c r="BM154" t="str">
        <f ca="1">IF(OFFSET($G$179,SUM($C$2:$C154)-1,COLUMNS($E154:BM154)+1)=0,"",OFFSET($G$179,SUM($C$2:$C154)-1,COLUMNS($E154:BM154)+1))</f>
        <v/>
      </c>
      <c r="BN154" t="str">
        <f ca="1">IF(OFFSET($G$179,SUM($C$2:$C154)-1,COLUMNS($E154:BN154)+1)=0,"",OFFSET($G$179,SUM($C$2:$C154)-1,COLUMNS($E154:BN154)+1))</f>
        <v/>
      </c>
      <c r="BO154" t="str">
        <f ca="1">IF(OFFSET($G$179,SUM($C$2:$C154)-1,COLUMNS($E154:BO154)+1)=0,"",OFFSET($G$179,SUM($C$2:$C154)-1,COLUMNS($E154:BO154)+1))</f>
        <v/>
      </c>
      <c r="BP154" t="str">
        <f ca="1">IF(OFFSET($G$179,SUM($C$2:$C154)-1,COLUMNS($E154:BP154)+1)=0,"",OFFSET($G$179,SUM($C$2:$C154)-1,COLUMNS($E154:BP154)+1))</f>
        <v/>
      </c>
      <c r="BQ154" t="str">
        <f ca="1">IF(OFFSET($G$179,SUM($C$2:$C154)-1,COLUMNS($E154:BQ154)+1)=0,"",OFFSET($G$179,SUM($C$2:$C154)-1,COLUMNS($E154:BQ154)+1))</f>
        <v/>
      </c>
      <c r="BR154" t="str">
        <f ca="1">IF(OFFSET($G$179,SUM($C$2:$C154)-1,COLUMNS($E154:BR154)+1)=0,"",OFFSET($G$179,SUM($C$2:$C154)-1,COLUMNS($E154:BR154)+1))</f>
        <v/>
      </c>
      <c r="BS154" t="str">
        <f ca="1">IF(OFFSET($G$179,SUM($C$2:$C154)-1,COLUMNS($E154:BS154)+1)=0,"",OFFSET($G$179,SUM($C$2:$C154)-1,COLUMNS($E154:BS154)+1))</f>
        <v/>
      </c>
      <c r="BT154" t="str">
        <f ca="1">IF(OFFSET($G$179,SUM($C$2:$C154)-1,COLUMNS($E154:BT154)+1)=0,"",OFFSET($G$179,SUM($C$2:$C154)-1,COLUMNS($E154:BT154)+1))</f>
        <v/>
      </c>
      <c r="BU154" t="str">
        <f ca="1">IF(OFFSET($G$179,SUM($C$2:$C154)-1,COLUMNS($E154:BU154)+1)=0,"",OFFSET($G$179,SUM($C$2:$C154)-1,COLUMNS($E154:BU154)+1))</f>
        <v/>
      </c>
      <c r="BV154" t="str">
        <f ca="1">IF(OFFSET($G$179,SUM($C$2:$C154)-1,COLUMNS($E154:BV154)+1)=0,"",OFFSET($G$179,SUM($C$2:$C154)-1,COLUMNS($E154:BV154)+1))</f>
        <v/>
      </c>
      <c r="BW154" t="str">
        <f ca="1">IF(OFFSET($G$179,SUM($C$2:$C154)-1,COLUMNS($E154:BW154)+1)=0,"",OFFSET($G$179,SUM($C$2:$C154)-1,COLUMNS($E154:BW154)+1))</f>
        <v/>
      </c>
      <c r="BX154" t="str">
        <f ca="1">IF(OFFSET($G$179,SUM($C$2:$C154)-1,COLUMNS($E154:BX154)+1)=0,"",OFFSET($G$179,SUM($C$2:$C154)-1,COLUMNS($E154:BX154)+1))</f>
        <v/>
      </c>
      <c r="BY154" t="str">
        <f ca="1">IF(OFFSET($G$179,SUM($C$2:$C154)-1,COLUMNS($E154:BY154)+1)=0,"",OFFSET($G$179,SUM($C$2:$C154)-1,COLUMNS($E154:BY154)+1))</f>
        <v/>
      </c>
      <c r="BZ154" t="str">
        <f ca="1">IF(OFFSET($G$179,SUM($C$2:$C154)-1,COLUMNS($E154:BZ154)+1)=0,"",OFFSET($G$179,SUM($C$2:$C154)-1,COLUMNS($E154:BZ154)+1))</f>
        <v/>
      </c>
    </row>
    <row r="155" spans="2:78" x14ac:dyDescent="0.25">
      <c r="C155">
        <f t="shared" si="4666"/>
        <v>0</v>
      </c>
      <c r="E155" t="str">
        <f t="shared" ref="E155" si="5555">E154</f>
        <v>Kelli Stakenas</v>
      </c>
      <c r="F155" t="str">
        <f t="shared" ref="F155" si="5556">SUBSTITUTE(SUBSTITUTE(SUBSTITUTE(SUBSTITUTE(SUBSTITUTE(LOWER(IF(LEFT(F154,3)="Box","",TRIM(F154))),"randomizer","")," ",""),"'","")," ",""),"-","")</f>
        <v>gladiatorfortune</v>
      </c>
      <c r="G155" t="str">
        <f t="shared" ref="G155" ca="1" si="5557">SUBSTITUTE(SUBSTITUTE(SUBSTITUTE(SUBSTITUTE(SUBSTITUTE(LOWER(IF(LEFT(G154,3)="Box","",TRIM(G154))),"randomizer","")," ",""),"'","")," ",""),"-","")</f>
        <v/>
      </c>
      <c r="H155" t="str">
        <f t="shared" ref="H155" ca="1" si="5558">SUBSTITUTE(SUBSTITUTE(SUBSTITUTE(SUBSTITUTE(SUBSTITUTE(LOWER(IF(LEFT(H154,3)="Box","",TRIM(H154))),"randomizer","")," ",""),"'","")," ",""),"-","")</f>
        <v/>
      </c>
      <c r="I155" t="str">
        <f t="shared" ref="I155" ca="1" si="5559">SUBSTITUTE(SUBSTITUTE(SUBSTITUTE(SUBSTITUTE(SUBSTITUTE(LOWER(IF(LEFT(I154,3)="Box","",TRIM(I154))),"randomizer","")," ",""),"'","")," ",""),"-","")</f>
        <v/>
      </c>
      <c r="J155" t="str">
        <f t="shared" ref="J155" ca="1" si="5560">SUBSTITUTE(SUBSTITUTE(SUBSTITUTE(SUBSTITUTE(SUBSTITUTE(LOWER(IF(LEFT(J154,3)="Box","",TRIM(J154))),"randomizer","")," ",""),"'","")," ",""),"-","")</f>
        <v/>
      </c>
      <c r="K155" t="str">
        <f t="shared" ref="K155" ca="1" si="5561">SUBSTITUTE(SUBSTITUTE(SUBSTITUTE(SUBSTITUTE(SUBSTITUTE(LOWER(IF(LEFT(K154,3)="Box","",TRIM(K154))),"randomizer","")," ",""),"'","")," ",""),"-","")</f>
        <v/>
      </c>
      <c r="L155" t="str">
        <f t="shared" ref="L155" ca="1" si="5562">SUBSTITUTE(SUBSTITUTE(SUBSTITUTE(SUBSTITUTE(SUBSTITUTE(LOWER(IF(LEFT(L154,3)="Box","",TRIM(L154))),"randomizer","")," ",""),"'","")," ",""),"-","")</f>
        <v/>
      </c>
      <c r="M155" t="str">
        <f t="shared" ref="M155" ca="1" si="5563">SUBSTITUTE(SUBSTITUTE(SUBSTITUTE(SUBSTITUTE(SUBSTITUTE(LOWER(IF(LEFT(M154,3)="Box","",TRIM(M154))),"randomizer","")," ",""),"'","")," ",""),"-","")</f>
        <v/>
      </c>
      <c r="N155" t="str">
        <f t="shared" ref="N155" ca="1" si="5564">SUBSTITUTE(SUBSTITUTE(SUBSTITUTE(SUBSTITUTE(SUBSTITUTE(LOWER(IF(LEFT(N154,3)="Box","",TRIM(N154))),"randomizer","")," ",""),"'","")," ",""),"-","")</f>
        <v/>
      </c>
      <c r="O155" t="str">
        <f t="shared" ref="O155" ca="1" si="5565">SUBSTITUTE(SUBSTITUTE(SUBSTITUTE(SUBSTITUTE(SUBSTITUTE(LOWER(IF(LEFT(O154,3)="Box","",TRIM(O154))),"randomizer","")," ",""),"'","")," ",""),"-","")</f>
        <v/>
      </c>
      <c r="P155" t="str">
        <f t="shared" ref="P155" ca="1" si="5566">SUBSTITUTE(SUBSTITUTE(SUBSTITUTE(SUBSTITUTE(SUBSTITUTE(LOWER(IF(LEFT(P154,3)="Box","",TRIM(P154))),"randomizer","")," ",""),"'","")," ",""),"-","")</f>
        <v/>
      </c>
      <c r="Q155" t="str">
        <f t="shared" ref="Q155" ca="1" si="5567">SUBSTITUTE(SUBSTITUTE(SUBSTITUTE(SUBSTITUTE(SUBSTITUTE(LOWER(IF(LEFT(Q154,3)="Box","",TRIM(Q154))),"randomizer","")," ",""),"'","")," ",""),"-","")</f>
        <v/>
      </c>
      <c r="R155" t="str">
        <f t="shared" ref="R155" ca="1" si="5568">SUBSTITUTE(SUBSTITUTE(SUBSTITUTE(SUBSTITUTE(SUBSTITUTE(LOWER(IF(LEFT(R154,3)="Box","",TRIM(R154))),"randomizer","")," ",""),"'","")," ",""),"-","")</f>
        <v/>
      </c>
      <c r="S155" t="str">
        <f t="shared" ref="S155" ca="1" si="5569">SUBSTITUTE(SUBSTITUTE(SUBSTITUTE(SUBSTITUTE(SUBSTITUTE(LOWER(IF(LEFT(S154,3)="Box","",TRIM(S154))),"randomizer","")," ",""),"'","")," ",""),"-","")</f>
        <v/>
      </c>
      <c r="T155" t="str">
        <f t="shared" ref="T155" ca="1" si="5570">SUBSTITUTE(SUBSTITUTE(SUBSTITUTE(SUBSTITUTE(SUBSTITUTE(LOWER(IF(LEFT(T154,3)="Box","",TRIM(T154))),"randomizer","")," ",""),"'","")," ",""),"-","")</f>
        <v/>
      </c>
      <c r="U155" t="str">
        <f t="shared" ref="U155" ca="1" si="5571">SUBSTITUTE(SUBSTITUTE(SUBSTITUTE(SUBSTITUTE(SUBSTITUTE(LOWER(IF(LEFT(U154,3)="Box","",TRIM(U154))),"randomizer","")," ",""),"'","")," ",""),"-","")</f>
        <v/>
      </c>
      <c r="V155" t="str">
        <f t="shared" ref="V155" ca="1" si="5572">SUBSTITUTE(SUBSTITUTE(SUBSTITUTE(SUBSTITUTE(SUBSTITUTE(LOWER(IF(LEFT(V154,3)="Box","",TRIM(V154))),"randomizer","")," ",""),"'","")," ",""),"-","")</f>
        <v/>
      </c>
      <c r="W155" t="str">
        <f t="shared" ref="W155" ca="1" si="5573">SUBSTITUTE(SUBSTITUTE(SUBSTITUTE(SUBSTITUTE(SUBSTITUTE(LOWER(IF(LEFT(W154,3)="Box","",TRIM(W154))),"randomizer","")," ",""),"'","")," ",""),"-","")</f>
        <v/>
      </c>
      <c r="X155" t="str">
        <f t="shared" ref="X155" ca="1" si="5574">SUBSTITUTE(SUBSTITUTE(SUBSTITUTE(SUBSTITUTE(SUBSTITUTE(LOWER(IF(LEFT(X154,3)="Box","",TRIM(X154))),"randomizer","")," ",""),"'","")," ",""),"-","")</f>
        <v/>
      </c>
      <c r="Y155" t="str">
        <f t="shared" ref="Y155" ca="1" si="5575">SUBSTITUTE(SUBSTITUTE(SUBSTITUTE(SUBSTITUTE(SUBSTITUTE(LOWER(IF(LEFT(Y154,3)="Box","",TRIM(Y154))),"randomizer","")," ",""),"'","")," ",""),"-","")</f>
        <v/>
      </c>
      <c r="Z155" t="str">
        <f t="shared" ref="Z155" ca="1" si="5576">SUBSTITUTE(SUBSTITUTE(SUBSTITUTE(SUBSTITUTE(SUBSTITUTE(LOWER(IF(LEFT(Z154,3)="Box","",TRIM(Z154))),"randomizer","")," ",""),"'","")," ",""),"-","")</f>
        <v/>
      </c>
      <c r="AA155" t="str">
        <f t="shared" ref="AA155" ca="1" si="5577">SUBSTITUTE(SUBSTITUTE(SUBSTITUTE(SUBSTITUTE(SUBSTITUTE(LOWER(IF(LEFT(AA154,3)="Box","",TRIM(AA154))),"randomizer","")," ",""),"'","")," ",""),"-","")</f>
        <v/>
      </c>
      <c r="AB155" t="str">
        <f t="shared" ref="AB155" ca="1" si="5578">SUBSTITUTE(SUBSTITUTE(SUBSTITUTE(SUBSTITUTE(SUBSTITUTE(LOWER(IF(LEFT(AB154,3)="Box","",TRIM(AB154))),"randomizer","")," ",""),"'","")," ",""),"-","")</f>
        <v/>
      </c>
      <c r="AC155" t="str">
        <f t="shared" ref="AC155" ca="1" si="5579">SUBSTITUTE(SUBSTITUTE(SUBSTITUTE(SUBSTITUTE(SUBSTITUTE(LOWER(IF(LEFT(AC154,3)="Box","",TRIM(AC154))),"randomizer","")," ",""),"'","")," ",""),"-","")</f>
        <v/>
      </c>
      <c r="AD155" t="str">
        <f t="shared" ref="AD155" ca="1" si="5580">SUBSTITUTE(SUBSTITUTE(SUBSTITUTE(SUBSTITUTE(SUBSTITUTE(LOWER(IF(LEFT(AD154,3)="Box","",TRIM(AD154))),"randomizer","")," ",""),"'","")," ",""),"-","")</f>
        <v/>
      </c>
      <c r="AE155" t="str">
        <f t="shared" ref="AE155" ca="1" si="5581">SUBSTITUTE(SUBSTITUTE(SUBSTITUTE(SUBSTITUTE(SUBSTITUTE(LOWER(IF(LEFT(AE154,3)="Box","",TRIM(AE154))),"randomizer","")," ",""),"'","")," ",""),"-","")</f>
        <v/>
      </c>
      <c r="AF155" t="str">
        <f t="shared" ref="AF155" ca="1" si="5582">SUBSTITUTE(SUBSTITUTE(SUBSTITUTE(SUBSTITUTE(SUBSTITUTE(LOWER(IF(LEFT(AF154,3)="Box","",TRIM(AF154))),"randomizer","")," ",""),"'","")," ",""),"-","")</f>
        <v/>
      </c>
      <c r="AG155" t="str">
        <f t="shared" ref="AG155" ca="1" si="5583">SUBSTITUTE(SUBSTITUTE(SUBSTITUTE(SUBSTITUTE(SUBSTITUTE(LOWER(IF(LEFT(AG154,3)="Box","",TRIM(AG154))),"randomizer","")," ",""),"'","")," ",""),"-","")</f>
        <v/>
      </c>
      <c r="AH155" t="str">
        <f t="shared" ref="AH155" ca="1" si="5584">SUBSTITUTE(SUBSTITUTE(SUBSTITUTE(SUBSTITUTE(SUBSTITUTE(LOWER(IF(LEFT(AH154,3)="Box","",TRIM(AH154))),"randomizer","")," ",""),"'","")," ",""),"-","")</f>
        <v/>
      </c>
      <c r="AI155" t="str">
        <f t="shared" ref="AI155" ca="1" si="5585">SUBSTITUTE(SUBSTITUTE(SUBSTITUTE(SUBSTITUTE(SUBSTITUTE(LOWER(IF(LEFT(AI154,3)="Box","",TRIM(AI154))),"randomizer","")," ",""),"'","")," ",""),"-","")</f>
        <v/>
      </c>
      <c r="AJ155" t="str">
        <f t="shared" ref="AJ155" ca="1" si="5586">SUBSTITUTE(SUBSTITUTE(SUBSTITUTE(SUBSTITUTE(SUBSTITUTE(LOWER(IF(LEFT(AJ154,3)="Box","",TRIM(AJ154))),"randomizer","")," ",""),"'","")," ",""),"-","")</f>
        <v/>
      </c>
      <c r="AK155" t="str">
        <f t="shared" ref="AK155" ca="1" si="5587">SUBSTITUTE(SUBSTITUTE(SUBSTITUTE(SUBSTITUTE(SUBSTITUTE(LOWER(IF(LEFT(AK154,3)="Box","",TRIM(AK154))),"randomizer","")," ",""),"'","")," ",""),"-","")</f>
        <v/>
      </c>
      <c r="AL155" t="str">
        <f t="shared" ref="AL155" ca="1" si="5588">SUBSTITUTE(SUBSTITUTE(SUBSTITUTE(SUBSTITUTE(SUBSTITUTE(LOWER(IF(LEFT(AL154,3)="Box","",TRIM(AL154))),"randomizer","")," ",""),"'","")," ",""),"-","")</f>
        <v/>
      </c>
      <c r="AM155" t="str">
        <f t="shared" ref="AM155" ca="1" si="5589">SUBSTITUTE(SUBSTITUTE(SUBSTITUTE(SUBSTITUTE(SUBSTITUTE(LOWER(IF(LEFT(AM154,3)="Box","",TRIM(AM154))),"randomizer","")," ",""),"'","")," ",""),"-","")</f>
        <v/>
      </c>
      <c r="AN155" t="str">
        <f t="shared" ref="AN155" ca="1" si="5590">SUBSTITUTE(SUBSTITUTE(SUBSTITUTE(SUBSTITUTE(SUBSTITUTE(LOWER(IF(LEFT(AN154,3)="Box","",TRIM(AN154))),"randomizer","")," ",""),"'","")," ",""),"-","")</f>
        <v/>
      </c>
      <c r="AO155" t="str">
        <f t="shared" ref="AO155" ca="1" si="5591">SUBSTITUTE(SUBSTITUTE(SUBSTITUTE(SUBSTITUTE(SUBSTITUTE(LOWER(IF(LEFT(AO154,3)="Box","",TRIM(AO154))),"randomizer","")," ",""),"'","")," ",""),"-","")</f>
        <v/>
      </c>
      <c r="AP155" t="str">
        <f t="shared" ref="AP155" ca="1" si="5592">SUBSTITUTE(SUBSTITUTE(SUBSTITUTE(SUBSTITUTE(SUBSTITUTE(LOWER(IF(LEFT(AP154,3)="Box","",TRIM(AP154))),"randomizer","")," ",""),"'","")," ",""),"-","")</f>
        <v/>
      </c>
      <c r="AQ155" t="str">
        <f t="shared" ref="AQ155" ca="1" si="5593">SUBSTITUTE(SUBSTITUTE(SUBSTITUTE(SUBSTITUTE(SUBSTITUTE(LOWER(IF(LEFT(AQ154,3)="Box","",TRIM(AQ154))),"randomizer","")," ",""),"'","")," ",""),"-","")</f>
        <v/>
      </c>
      <c r="AR155" t="str">
        <f t="shared" ref="AR155" ca="1" si="5594">SUBSTITUTE(SUBSTITUTE(SUBSTITUTE(SUBSTITUTE(SUBSTITUTE(LOWER(IF(LEFT(AR154,3)="Box","",TRIM(AR154))),"randomizer","")," ",""),"'","")," ",""),"-","")</f>
        <v/>
      </c>
      <c r="AS155" t="str">
        <f t="shared" ref="AS155" ca="1" si="5595">SUBSTITUTE(SUBSTITUTE(SUBSTITUTE(SUBSTITUTE(SUBSTITUTE(LOWER(IF(LEFT(AS154,3)="Box","",TRIM(AS154))),"randomizer","")," ",""),"'","")," ",""),"-","")</f>
        <v/>
      </c>
      <c r="AT155" t="str">
        <f t="shared" ref="AT155" ca="1" si="5596">SUBSTITUTE(SUBSTITUTE(SUBSTITUTE(SUBSTITUTE(SUBSTITUTE(LOWER(IF(LEFT(AT154,3)="Box","",TRIM(AT154))),"randomizer","")," ",""),"'","")," ",""),"-","")</f>
        <v/>
      </c>
      <c r="AU155" t="str">
        <f t="shared" ref="AU155" ca="1" si="5597">SUBSTITUTE(SUBSTITUTE(SUBSTITUTE(SUBSTITUTE(SUBSTITUTE(LOWER(IF(LEFT(AU154,3)="Box","",TRIM(AU154))),"randomizer","")," ",""),"'","")," ",""),"-","")</f>
        <v/>
      </c>
      <c r="AV155" t="str">
        <f t="shared" ref="AV155" ca="1" si="5598">SUBSTITUTE(SUBSTITUTE(SUBSTITUTE(SUBSTITUTE(SUBSTITUTE(LOWER(IF(LEFT(AV154,3)="Box","",TRIM(AV154))),"randomizer","")," ",""),"'","")," ",""),"-","")</f>
        <v/>
      </c>
      <c r="AW155" t="str">
        <f t="shared" ref="AW155" ca="1" si="5599">SUBSTITUTE(SUBSTITUTE(SUBSTITUTE(SUBSTITUTE(SUBSTITUTE(LOWER(IF(LEFT(AW154,3)="Box","",TRIM(AW154))),"randomizer","")," ",""),"'","")," ",""),"-","")</f>
        <v/>
      </c>
      <c r="AX155" t="str">
        <f t="shared" ref="AX155" ca="1" si="5600">SUBSTITUTE(SUBSTITUTE(SUBSTITUTE(SUBSTITUTE(SUBSTITUTE(LOWER(IF(LEFT(AX154,3)="Box","",TRIM(AX154))),"randomizer","")," ",""),"'","")," ",""),"-","")</f>
        <v/>
      </c>
      <c r="AY155" t="str">
        <f t="shared" ref="AY155" ca="1" si="5601">SUBSTITUTE(SUBSTITUTE(SUBSTITUTE(SUBSTITUTE(SUBSTITUTE(LOWER(IF(LEFT(AY154,3)="Box","",TRIM(AY154))),"randomizer","")," ",""),"'","")," ",""),"-","")</f>
        <v/>
      </c>
      <c r="AZ155" t="str">
        <f t="shared" ref="AZ155" ca="1" si="5602">SUBSTITUTE(SUBSTITUTE(SUBSTITUTE(SUBSTITUTE(SUBSTITUTE(LOWER(IF(LEFT(AZ154,3)="Box","",TRIM(AZ154))),"randomizer","")," ",""),"'","")," ",""),"-","")</f>
        <v/>
      </c>
      <c r="BA155" t="str">
        <f t="shared" ref="BA155" ca="1" si="5603">SUBSTITUTE(SUBSTITUTE(SUBSTITUTE(SUBSTITUTE(SUBSTITUTE(LOWER(IF(LEFT(BA154,3)="Box","",TRIM(BA154))),"randomizer","")," ",""),"'","")," ",""),"-","")</f>
        <v/>
      </c>
      <c r="BB155" t="str">
        <f t="shared" ref="BB155" ca="1" si="5604">SUBSTITUTE(SUBSTITUTE(SUBSTITUTE(SUBSTITUTE(SUBSTITUTE(LOWER(IF(LEFT(BB154,3)="Box","",TRIM(BB154))),"randomizer","")," ",""),"'","")," ",""),"-","")</f>
        <v/>
      </c>
      <c r="BC155" t="str">
        <f t="shared" ref="BC155" ca="1" si="5605">SUBSTITUTE(SUBSTITUTE(SUBSTITUTE(SUBSTITUTE(SUBSTITUTE(LOWER(IF(LEFT(BC154,3)="Box","",TRIM(BC154))),"randomizer","")," ",""),"'","")," ",""),"-","")</f>
        <v/>
      </c>
      <c r="BD155" t="str">
        <f t="shared" ref="BD155" ca="1" si="5606">SUBSTITUTE(SUBSTITUTE(SUBSTITUTE(SUBSTITUTE(SUBSTITUTE(LOWER(IF(LEFT(BD154,3)="Box","",TRIM(BD154))),"randomizer","")," ",""),"'","")," ",""),"-","")</f>
        <v/>
      </c>
      <c r="BE155" t="str">
        <f t="shared" ref="BE155" ca="1" si="5607">SUBSTITUTE(SUBSTITUTE(SUBSTITUTE(SUBSTITUTE(SUBSTITUTE(LOWER(IF(LEFT(BE154,3)="Box","",TRIM(BE154))),"randomizer","")," ",""),"'","")," ",""),"-","")</f>
        <v/>
      </c>
      <c r="BF155" t="str">
        <f t="shared" ref="BF155" ca="1" si="5608">SUBSTITUTE(SUBSTITUTE(SUBSTITUTE(SUBSTITUTE(SUBSTITUTE(LOWER(IF(LEFT(BF154,3)="Box","",TRIM(BF154))),"randomizer","")," ",""),"'","")," ",""),"-","")</f>
        <v/>
      </c>
      <c r="BG155" t="str">
        <f t="shared" ref="BG155" ca="1" si="5609">SUBSTITUTE(SUBSTITUTE(SUBSTITUTE(SUBSTITUTE(SUBSTITUTE(LOWER(IF(LEFT(BG154,3)="Box","",TRIM(BG154))),"randomizer","")," ",""),"'","")," ",""),"-","")</f>
        <v/>
      </c>
      <c r="BH155" t="str">
        <f t="shared" ref="BH155" ca="1" si="5610">SUBSTITUTE(SUBSTITUTE(SUBSTITUTE(SUBSTITUTE(SUBSTITUTE(LOWER(IF(LEFT(BH154,3)="Box","",TRIM(BH154))),"randomizer","")," ",""),"'","")," ",""),"-","")</f>
        <v/>
      </c>
      <c r="BI155" t="str">
        <f t="shared" ref="BI155" ca="1" si="5611">SUBSTITUTE(SUBSTITUTE(SUBSTITUTE(SUBSTITUTE(SUBSTITUTE(LOWER(IF(LEFT(BI154,3)="Box","",TRIM(BI154))),"randomizer","")," ",""),"'","")," ",""),"-","")</f>
        <v/>
      </c>
      <c r="BJ155" t="str">
        <f t="shared" ref="BJ155" ca="1" si="5612">SUBSTITUTE(SUBSTITUTE(SUBSTITUTE(SUBSTITUTE(SUBSTITUTE(LOWER(IF(LEFT(BJ154,3)="Box","",TRIM(BJ154))),"randomizer","")," ",""),"'","")," ",""),"-","")</f>
        <v/>
      </c>
      <c r="BK155" t="str">
        <f t="shared" ref="BK155" ca="1" si="5613">SUBSTITUTE(SUBSTITUTE(SUBSTITUTE(SUBSTITUTE(SUBSTITUTE(LOWER(IF(LEFT(BK154,3)="Box","",TRIM(BK154))),"randomizer","")," ",""),"'","")," ",""),"-","")</f>
        <v/>
      </c>
      <c r="BL155" t="str">
        <f t="shared" ref="BL155" ca="1" si="5614">SUBSTITUTE(SUBSTITUTE(SUBSTITUTE(SUBSTITUTE(SUBSTITUTE(LOWER(IF(LEFT(BL154,3)="Box","",TRIM(BL154))),"randomizer","")," ",""),"'","")," ",""),"-","")</f>
        <v/>
      </c>
      <c r="BM155" t="str">
        <f t="shared" ref="BM155" ca="1" si="5615">SUBSTITUTE(SUBSTITUTE(SUBSTITUTE(SUBSTITUTE(SUBSTITUTE(LOWER(IF(LEFT(BM154,3)="Box","",TRIM(BM154))),"randomizer","")," ",""),"'","")," ",""),"-","")</f>
        <v/>
      </c>
      <c r="BN155" t="str">
        <f t="shared" ref="BN155" ca="1" si="5616">SUBSTITUTE(SUBSTITUTE(SUBSTITUTE(SUBSTITUTE(SUBSTITUTE(LOWER(IF(LEFT(BN154,3)="Box","",TRIM(BN154))),"randomizer","")," ",""),"'","")," ",""),"-","")</f>
        <v/>
      </c>
      <c r="BO155" t="str">
        <f t="shared" ref="BO155" ca="1" si="5617">SUBSTITUTE(SUBSTITUTE(SUBSTITUTE(SUBSTITUTE(SUBSTITUTE(LOWER(IF(LEFT(BO154,3)="Box","",TRIM(BO154))),"randomizer","")," ",""),"'","")," ",""),"-","")</f>
        <v/>
      </c>
      <c r="BP155" t="str">
        <f t="shared" ref="BP155" ca="1" si="5618">SUBSTITUTE(SUBSTITUTE(SUBSTITUTE(SUBSTITUTE(SUBSTITUTE(LOWER(IF(LEFT(BP154,3)="Box","",TRIM(BP154))),"randomizer","")," ",""),"'","")," ",""),"-","")</f>
        <v/>
      </c>
      <c r="BQ155" t="str">
        <f t="shared" ref="BQ155" ca="1" si="5619">SUBSTITUTE(SUBSTITUTE(SUBSTITUTE(SUBSTITUTE(SUBSTITUTE(LOWER(IF(LEFT(BQ154,3)="Box","",TRIM(BQ154))),"randomizer","")," ",""),"'","")," ",""),"-","")</f>
        <v/>
      </c>
      <c r="BR155" t="str">
        <f t="shared" ref="BR155" ca="1" si="5620">SUBSTITUTE(SUBSTITUTE(SUBSTITUTE(SUBSTITUTE(SUBSTITUTE(LOWER(IF(LEFT(BR154,3)="Box","",TRIM(BR154))),"randomizer","")," ",""),"'","")," ",""),"-","")</f>
        <v/>
      </c>
      <c r="BS155" t="str">
        <f t="shared" ref="BS155" ca="1" si="5621">SUBSTITUTE(SUBSTITUTE(SUBSTITUTE(SUBSTITUTE(SUBSTITUTE(LOWER(IF(LEFT(BS154,3)="Box","",TRIM(BS154))),"randomizer","")," ",""),"'","")," ",""),"-","")</f>
        <v/>
      </c>
      <c r="BT155" t="str">
        <f t="shared" ref="BT155" ca="1" si="5622">SUBSTITUTE(SUBSTITUTE(SUBSTITUTE(SUBSTITUTE(SUBSTITUTE(LOWER(IF(LEFT(BT154,3)="Box","",TRIM(BT154))),"randomizer","")," ",""),"'","")," ",""),"-","")</f>
        <v/>
      </c>
      <c r="BU155" t="str">
        <f t="shared" ref="BU155" ca="1" si="5623">SUBSTITUTE(SUBSTITUTE(SUBSTITUTE(SUBSTITUTE(SUBSTITUTE(LOWER(IF(LEFT(BU154,3)="Box","",TRIM(BU154))),"randomizer","")," ",""),"'","")," ",""),"-","")</f>
        <v/>
      </c>
      <c r="BV155" t="str">
        <f t="shared" ref="BV155" ca="1" si="5624">SUBSTITUTE(SUBSTITUTE(SUBSTITUTE(SUBSTITUTE(SUBSTITUTE(LOWER(IF(LEFT(BV154,3)="Box","",TRIM(BV154))),"randomizer","")," ",""),"'","")," ",""),"-","")</f>
        <v/>
      </c>
      <c r="BW155" t="str">
        <f t="shared" ref="BW155" ca="1" si="5625">SUBSTITUTE(SUBSTITUTE(SUBSTITUTE(SUBSTITUTE(SUBSTITUTE(LOWER(IF(LEFT(BW154,3)="Box","",TRIM(BW154))),"randomizer","")," ",""),"'","")," ",""),"-","")</f>
        <v/>
      </c>
      <c r="BX155" t="str">
        <f t="shared" ref="BX155" ca="1" si="5626">SUBSTITUTE(SUBSTITUTE(SUBSTITUTE(SUBSTITUTE(SUBSTITUTE(LOWER(IF(LEFT(BX154,3)="Box","",TRIM(BX154))),"randomizer","")," ",""),"'","")," ",""),"-","")</f>
        <v/>
      </c>
      <c r="BY155" t="str">
        <f t="shared" ref="BY155" ca="1" si="5627">SUBSTITUTE(SUBSTITUTE(SUBSTITUTE(SUBSTITUTE(SUBSTITUTE(LOWER(IF(LEFT(BY154,3)="Box","",TRIM(BY154))),"randomizer","")," ",""),"'","")," ",""),"-","")</f>
        <v/>
      </c>
      <c r="BZ155" t="str">
        <f t="shared" ref="BZ155" ca="1" si="5628">SUBSTITUTE(SUBSTITUTE(SUBSTITUTE(SUBSTITUTE(SUBSTITUTE(LOWER(IF(LEFT(BZ154,3)="Box","",TRIM(BZ154))),"randomizer","")," ",""),"'","")," ",""),"-","")</f>
        <v/>
      </c>
    </row>
    <row r="156" spans="2:78" x14ac:dyDescent="0.25">
      <c r="C156">
        <f t="shared" si="4666"/>
        <v>1</v>
      </c>
      <c r="E156" t="s">
        <v>3258</v>
      </c>
      <c r="F156" s="3" t="s">
        <v>2874</v>
      </c>
      <c r="G156" s="3"/>
      <c r="H156" s="3"/>
      <c r="I156" s="3"/>
      <c r="J156" s="3"/>
      <c r="K156" s="3"/>
      <c r="L156" s="3"/>
      <c r="M156" s="3"/>
      <c r="N156" s="3"/>
      <c r="O156" t="str">
        <f ca="1">IF(OFFSET($G$179,SUM($C$2:$C156)-1,COLUMNS($E156:O156)+1)=0,"",OFFSET($G$179,SUM($C$2:$C156)-1,COLUMNS($E156:O156)+1))</f>
        <v/>
      </c>
      <c r="P156" t="str">
        <f ca="1">IF(OFFSET($G$179,SUM($C$2:$C156)-1,COLUMNS($E156:P156)+1)=0,"",OFFSET($G$179,SUM($C$2:$C156)-1,COLUMNS($E156:P156)+1))</f>
        <v/>
      </c>
      <c r="Q156" t="str">
        <f ca="1">IF(OFFSET($G$179,SUM($C$2:$C156)-1,COLUMNS($E156:Q156)+1)=0,"",OFFSET($G$179,SUM($C$2:$C156)-1,COLUMNS($E156:Q156)+1))</f>
        <v/>
      </c>
      <c r="R156" t="str">
        <f ca="1">IF(OFFSET($G$179,SUM($C$2:$C156)-1,COLUMNS($E156:R156)+1)=0,"",OFFSET($G$179,SUM($C$2:$C156)-1,COLUMNS($E156:R156)+1))</f>
        <v/>
      </c>
      <c r="S156" t="str">
        <f ca="1">IF(OFFSET($G$179,SUM($C$2:$C156)-1,COLUMNS($E156:S156)+1)=0,"",OFFSET($G$179,SUM($C$2:$C156)-1,COLUMNS($E156:S156)+1))</f>
        <v/>
      </c>
      <c r="T156" t="str">
        <f ca="1">IF(OFFSET($G$179,SUM($C$2:$C156)-1,COLUMNS($E156:T156)+1)=0,"",OFFSET($G$179,SUM($C$2:$C156)-1,COLUMNS($E156:T156)+1))</f>
        <v/>
      </c>
      <c r="U156" t="str">
        <f ca="1">IF(OFFSET($G$179,SUM($C$2:$C156)-1,COLUMNS($E156:U156)+1)=0,"",OFFSET($G$179,SUM($C$2:$C156)-1,COLUMNS($E156:U156)+1))</f>
        <v/>
      </c>
      <c r="V156" t="str">
        <f ca="1">IF(OFFSET($G$179,SUM($C$2:$C156)-1,COLUMNS($E156:V156)+1)=0,"",OFFSET($G$179,SUM($C$2:$C156)-1,COLUMNS($E156:V156)+1))</f>
        <v/>
      </c>
      <c r="W156" t="str">
        <f ca="1">IF(OFFSET($G$179,SUM($C$2:$C156)-1,COLUMNS($E156:W156)+1)=0,"",OFFSET($G$179,SUM($C$2:$C156)-1,COLUMNS($E156:W156)+1))</f>
        <v/>
      </c>
      <c r="X156" t="str">
        <f ca="1">IF(OFFSET($G$179,SUM($C$2:$C156)-1,COLUMNS($E156:X156)+1)=0,"",OFFSET($G$179,SUM($C$2:$C156)-1,COLUMNS($E156:X156)+1))</f>
        <v/>
      </c>
      <c r="Y156" t="str">
        <f ca="1">IF(OFFSET($G$179,SUM($C$2:$C156)-1,COLUMNS($E156:Y156)+1)=0,"",OFFSET($G$179,SUM($C$2:$C156)-1,COLUMNS($E156:Y156)+1))</f>
        <v/>
      </c>
      <c r="Z156" t="str">
        <f ca="1">IF(OFFSET($G$179,SUM($C$2:$C156)-1,COLUMNS($E156:Z156)+1)=0,"",OFFSET($G$179,SUM($C$2:$C156)-1,COLUMNS($E156:Z156)+1))</f>
        <v/>
      </c>
      <c r="AA156" t="str">
        <f ca="1">IF(OFFSET($G$179,SUM($C$2:$C156)-1,COLUMNS($E156:AA156)+1)=0,"",OFFSET($G$179,SUM($C$2:$C156)-1,COLUMNS($E156:AA156)+1))</f>
        <v/>
      </c>
      <c r="AB156" t="str">
        <f ca="1">IF(OFFSET($G$179,SUM($C$2:$C156)-1,COLUMNS($E156:AB156)+1)=0,"",OFFSET($G$179,SUM($C$2:$C156)-1,COLUMNS($E156:AB156)+1))</f>
        <v/>
      </c>
      <c r="AC156" t="str">
        <f ca="1">IF(OFFSET($G$179,SUM($C$2:$C156)-1,COLUMNS($E156:AC156)+1)=0,"",OFFSET($G$179,SUM($C$2:$C156)-1,COLUMNS($E156:AC156)+1))</f>
        <v/>
      </c>
      <c r="AD156" t="str">
        <f ca="1">IF(OFFSET($G$179,SUM($C$2:$C156)-1,COLUMNS($E156:AD156)+1)=0,"",OFFSET($G$179,SUM($C$2:$C156)-1,COLUMNS($E156:AD156)+1))</f>
        <v/>
      </c>
      <c r="AE156" t="str">
        <f ca="1">IF(OFFSET($G$179,SUM($C$2:$C156)-1,COLUMNS($E156:AE156)+1)=0,"",OFFSET($G$179,SUM($C$2:$C156)-1,COLUMNS($E156:AE156)+1))</f>
        <v/>
      </c>
      <c r="AF156" t="str">
        <f ca="1">IF(OFFSET($G$179,SUM($C$2:$C156)-1,COLUMNS($E156:AF156)+1)=0,"",OFFSET($G$179,SUM($C$2:$C156)-1,COLUMNS($E156:AF156)+1))</f>
        <v/>
      </c>
      <c r="AG156" t="str">
        <f ca="1">IF(OFFSET($G$179,SUM($C$2:$C156)-1,COLUMNS($E156:AG156)+1)=0,"",OFFSET($G$179,SUM($C$2:$C156)-1,COLUMNS($E156:AG156)+1))</f>
        <v/>
      </c>
      <c r="AH156" t="str">
        <f ca="1">IF(OFFSET($G$179,SUM($C$2:$C156)-1,COLUMNS($E156:AH156)+1)=0,"",OFFSET($G$179,SUM($C$2:$C156)-1,COLUMNS($E156:AH156)+1))</f>
        <v/>
      </c>
      <c r="AI156" t="str">
        <f ca="1">IF(OFFSET($G$179,SUM($C$2:$C156)-1,COLUMNS($E156:AI156)+1)=0,"",OFFSET($G$179,SUM($C$2:$C156)-1,COLUMNS($E156:AI156)+1))</f>
        <v/>
      </c>
      <c r="AJ156" t="str">
        <f ca="1">IF(OFFSET($G$179,SUM($C$2:$C156)-1,COLUMNS($E156:AJ156)+1)=0,"",OFFSET($G$179,SUM($C$2:$C156)-1,COLUMNS($E156:AJ156)+1))</f>
        <v/>
      </c>
      <c r="AK156" t="str">
        <f ca="1">IF(OFFSET($G$179,SUM($C$2:$C156)-1,COLUMNS($E156:AK156)+1)=0,"",OFFSET($G$179,SUM($C$2:$C156)-1,COLUMNS($E156:AK156)+1))</f>
        <v/>
      </c>
      <c r="AL156" t="str">
        <f ca="1">IF(OFFSET($G$179,SUM($C$2:$C156)-1,COLUMNS($E156:AL156)+1)=0,"",OFFSET($G$179,SUM($C$2:$C156)-1,COLUMNS($E156:AL156)+1))</f>
        <v/>
      </c>
      <c r="AM156" t="str">
        <f ca="1">IF(OFFSET($G$179,SUM($C$2:$C156)-1,COLUMNS($E156:AM156)+1)=0,"",OFFSET($G$179,SUM($C$2:$C156)-1,COLUMNS($E156:AM156)+1))</f>
        <v/>
      </c>
      <c r="AN156" t="str">
        <f ca="1">IF(OFFSET($G$179,SUM($C$2:$C156)-1,COLUMNS($E156:AN156)+1)=0,"",OFFSET($G$179,SUM($C$2:$C156)-1,COLUMNS($E156:AN156)+1))</f>
        <v/>
      </c>
      <c r="AO156" t="str">
        <f ca="1">IF(OFFSET($G$179,SUM($C$2:$C156)-1,COLUMNS($E156:AO156)+1)=0,"",OFFSET($G$179,SUM($C$2:$C156)-1,COLUMNS($E156:AO156)+1))</f>
        <v/>
      </c>
      <c r="AP156" t="str">
        <f ca="1">IF(OFFSET($G$179,SUM($C$2:$C156)-1,COLUMNS($E156:AP156)+1)=0,"",OFFSET($G$179,SUM($C$2:$C156)-1,COLUMNS($E156:AP156)+1))</f>
        <v/>
      </c>
      <c r="AQ156" t="str">
        <f ca="1">IF(OFFSET($G$179,SUM($C$2:$C156)-1,COLUMNS($E156:AQ156)+1)=0,"",OFFSET($G$179,SUM($C$2:$C156)-1,COLUMNS($E156:AQ156)+1))</f>
        <v/>
      </c>
      <c r="AR156" t="str">
        <f ca="1">IF(OFFSET($G$179,SUM($C$2:$C156)-1,COLUMNS($E156:AR156)+1)=0,"",OFFSET($G$179,SUM($C$2:$C156)-1,COLUMNS($E156:AR156)+1))</f>
        <v/>
      </c>
      <c r="AS156" t="str">
        <f ca="1">IF(OFFSET($G$179,SUM($C$2:$C156)-1,COLUMNS($E156:AS156)+1)=0,"",OFFSET($G$179,SUM($C$2:$C156)-1,COLUMNS($E156:AS156)+1))</f>
        <v/>
      </c>
      <c r="AT156" t="str">
        <f ca="1">IF(OFFSET($G$179,SUM($C$2:$C156)-1,COLUMNS($E156:AT156)+1)=0,"",OFFSET($G$179,SUM($C$2:$C156)-1,COLUMNS($E156:AT156)+1))</f>
        <v/>
      </c>
      <c r="AU156" t="str">
        <f ca="1">IF(OFFSET($G$179,SUM($C$2:$C156)-1,COLUMNS($E156:AU156)+1)=0,"",OFFSET($G$179,SUM($C$2:$C156)-1,COLUMNS($E156:AU156)+1))</f>
        <v/>
      </c>
      <c r="AV156" t="str">
        <f ca="1">IF(OFFSET($G$179,SUM($C$2:$C156)-1,COLUMNS($E156:AV156)+1)=0,"",OFFSET($G$179,SUM($C$2:$C156)-1,COLUMNS($E156:AV156)+1))</f>
        <v/>
      </c>
      <c r="AW156" t="str">
        <f ca="1">IF(OFFSET($G$179,SUM($C$2:$C156)-1,COLUMNS($E156:AW156)+1)=0,"",OFFSET($G$179,SUM($C$2:$C156)-1,COLUMNS($E156:AW156)+1))</f>
        <v/>
      </c>
      <c r="AX156" t="str">
        <f ca="1">IF(OFFSET($G$179,SUM($C$2:$C156)-1,COLUMNS($E156:AX156)+1)=0,"",OFFSET($G$179,SUM($C$2:$C156)-1,COLUMNS($E156:AX156)+1))</f>
        <v/>
      </c>
      <c r="AY156" t="str">
        <f ca="1">IF(OFFSET($G$179,SUM($C$2:$C156)-1,COLUMNS($E156:AY156)+1)=0,"",OFFSET($G$179,SUM($C$2:$C156)-1,COLUMNS($E156:AY156)+1))</f>
        <v/>
      </c>
      <c r="AZ156" t="str">
        <f ca="1">IF(OFFSET($G$179,SUM($C$2:$C156)-1,COLUMNS($E156:AZ156)+1)=0,"",OFFSET($G$179,SUM($C$2:$C156)-1,COLUMNS($E156:AZ156)+1))</f>
        <v/>
      </c>
      <c r="BA156" t="str">
        <f ca="1">IF(OFFSET($G$179,SUM($C$2:$C156)-1,COLUMNS($E156:BA156)+1)=0,"",OFFSET($G$179,SUM($C$2:$C156)-1,COLUMNS($E156:BA156)+1))</f>
        <v/>
      </c>
      <c r="BB156" t="str">
        <f ca="1">IF(OFFSET($G$179,SUM($C$2:$C156)-1,COLUMNS($E156:BB156)+1)=0,"",OFFSET($G$179,SUM($C$2:$C156)-1,COLUMNS($E156:BB156)+1))</f>
        <v/>
      </c>
      <c r="BC156" t="str">
        <f ca="1">IF(OFFSET($G$179,SUM($C$2:$C156)-1,COLUMNS($E156:BC156)+1)=0,"",OFFSET($G$179,SUM($C$2:$C156)-1,COLUMNS($E156:BC156)+1))</f>
        <v/>
      </c>
      <c r="BD156" t="str">
        <f ca="1">IF(OFFSET($G$179,SUM($C$2:$C156)-1,COLUMNS($E156:BD156)+1)=0,"",OFFSET($G$179,SUM($C$2:$C156)-1,COLUMNS($E156:BD156)+1))</f>
        <v/>
      </c>
      <c r="BE156" t="str">
        <f ca="1">IF(OFFSET($G$179,SUM($C$2:$C156)-1,COLUMNS($E156:BE156)+1)=0,"",OFFSET($G$179,SUM($C$2:$C156)-1,COLUMNS($E156:BE156)+1))</f>
        <v/>
      </c>
      <c r="BF156" t="str">
        <f ca="1">IF(OFFSET($G$179,SUM($C$2:$C156)-1,COLUMNS($E156:BF156)+1)=0,"",OFFSET($G$179,SUM($C$2:$C156)-1,COLUMNS($E156:BF156)+1))</f>
        <v/>
      </c>
      <c r="BG156" t="str">
        <f ca="1">IF(OFFSET($G$179,SUM($C$2:$C156)-1,COLUMNS($E156:BG156)+1)=0,"",OFFSET($G$179,SUM($C$2:$C156)-1,COLUMNS($E156:BG156)+1))</f>
        <v/>
      </c>
      <c r="BH156" t="str">
        <f ca="1">IF(OFFSET($G$179,SUM($C$2:$C156)-1,COLUMNS($E156:BH156)+1)=0,"",OFFSET($G$179,SUM($C$2:$C156)-1,COLUMNS($E156:BH156)+1))</f>
        <v/>
      </c>
      <c r="BI156" t="str">
        <f ca="1">IF(OFFSET($G$179,SUM($C$2:$C156)-1,COLUMNS($E156:BI156)+1)=0,"",OFFSET($G$179,SUM($C$2:$C156)-1,COLUMNS($E156:BI156)+1))</f>
        <v/>
      </c>
      <c r="BJ156" t="str">
        <f ca="1">IF(OFFSET($G$179,SUM($C$2:$C156)-1,COLUMNS($E156:BJ156)+1)=0,"",OFFSET($G$179,SUM($C$2:$C156)-1,COLUMNS($E156:BJ156)+1))</f>
        <v/>
      </c>
      <c r="BK156" t="str">
        <f ca="1">IF(OFFSET($G$179,SUM($C$2:$C156)-1,COLUMNS($E156:BK156)+1)=0,"",OFFSET($G$179,SUM($C$2:$C156)-1,COLUMNS($E156:BK156)+1))</f>
        <v/>
      </c>
      <c r="BL156" t="str">
        <f ca="1">IF(OFFSET($G$179,SUM($C$2:$C156)-1,COLUMNS($E156:BL156)+1)=0,"",OFFSET($G$179,SUM($C$2:$C156)-1,COLUMNS($E156:BL156)+1))</f>
        <v/>
      </c>
      <c r="BM156" t="str">
        <f ca="1">IF(OFFSET($G$179,SUM($C$2:$C156)-1,COLUMNS($E156:BM156)+1)=0,"",OFFSET($G$179,SUM($C$2:$C156)-1,COLUMNS($E156:BM156)+1))</f>
        <v/>
      </c>
      <c r="BN156" t="str">
        <f ca="1">IF(OFFSET($G$179,SUM($C$2:$C156)-1,COLUMNS($E156:BN156)+1)=0,"",OFFSET($G$179,SUM($C$2:$C156)-1,COLUMNS($E156:BN156)+1))</f>
        <v/>
      </c>
      <c r="BO156" t="str">
        <f ca="1">IF(OFFSET($G$179,SUM($C$2:$C156)-1,COLUMNS($E156:BO156)+1)=0,"",OFFSET($G$179,SUM($C$2:$C156)-1,COLUMNS($E156:BO156)+1))</f>
        <v/>
      </c>
      <c r="BP156" t="str">
        <f ca="1">IF(OFFSET($G$179,SUM($C$2:$C156)-1,COLUMNS($E156:BP156)+1)=0,"",OFFSET($G$179,SUM($C$2:$C156)-1,COLUMNS($E156:BP156)+1))</f>
        <v/>
      </c>
      <c r="BQ156" t="str">
        <f ca="1">IF(OFFSET($G$179,SUM($C$2:$C156)-1,COLUMNS($E156:BQ156)+1)=0,"",OFFSET($G$179,SUM($C$2:$C156)-1,COLUMNS($E156:BQ156)+1))</f>
        <v/>
      </c>
      <c r="BR156" t="str">
        <f ca="1">IF(OFFSET($G$179,SUM($C$2:$C156)-1,COLUMNS($E156:BR156)+1)=0,"",OFFSET($G$179,SUM($C$2:$C156)-1,COLUMNS($E156:BR156)+1))</f>
        <v/>
      </c>
      <c r="BS156" t="str">
        <f ca="1">IF(OFFSET($G$179,SUM($C$2:$C156)-1,COLUMNS($E156:BS156)+1)=0,"",OFFSET($G$179,SUM($C$2:$C156)-1,COLUMNS($E156:BS156)+1))</f>
        <v/>
      </c>
      <c r="BT156" t="str">
        <f ca="1">IF(OFFSET($G$179,SUM($C$2:$C156)-1,COLUMNS($E156:BT156)+1)=0,"",OFFSET($G$179,SUM($C$2:$C156)-1,COLUMNS($E156:BT156)+1))</f>
        <v/>
      </c>
      <c r="BU156" t="str">
        <f ca="1">IF(OFFSET($G$179,SUM($C$2:$C156)-1,COLUMNS($E156:BU156)+1)=0,"",OFFSET($G$179,SUM($C$2:$C156)-1,COLUMNS($E156:BU156)+1))</f>
        <v/>
      </c>
      <c r="BV156" t="str">
        <f ca="1">IF(OFFSET($G$179,SUM($C$2:$C156)-1,COLUMNS($E156:BV156)+1)=0,"",OFFSET($G$179,SUM($C$2:$C156)-1,COLUMNS($E156:BV156)+1))</f>
        <v/>
      </c>
      <c r="BW156" t="str">
        <f ca="1">IF(OFFSET($G$179,SUM($C$2:$C156)-1,COLUMNS($E156:BW156)+1)=0,"",OFFSET($G$179,SUM($C$2:$C156)-1,COLUMNS($E156:BW156)+1))</f>
        <v/>
      </c>
      <c r="BX156" t="str">
        <f ca="1">IF(OFFSET($G$179,SUM($C$2:$C156)-1,COLUMNS($E156:BX156)+1)=0,"",OFFSET($G$179,SUM($C$2:$C156)-1,COLUMNS($E156:BX156)+1))</f>
        <v/>
      </c>
      <c r="BY156" t="str">
        <f ca="1">IF(OFFSET($G$179,SUM($C$2:$C156)-1,COLUMNS($E156:BY156)+1)=0,"",OFFSET($G$179,SUM($C$2:$C156)-1,COLUMNS($E156:BY156)+1))</f>
        <v/>
      </c>
      <c r="BZ156" t="str">
        <f ca="1">IF(OFFSET($G$179,SUM($C$2:$C156)-1,COLUMNS($E156:BZ156)+1)=0,"",OFFSET($G$179,SUM($C$2:$C156)-1,COLUMNS($E156:BZ156)+1))</f>
        <v/>
      </c>
    </row>
    <row r="157" spans="2:78" x14ac:dyDescent="0.25">
      <c r="C157">
        <f t="shared" si="4666"/>
        <v>0</v>
      </c>
      <c r="E157" t="str">
        <f t="shared" ref="E157" si="5629">E156</f>
        <v>Matthias Catrein</v>
      </c>
      <c r="F157" t="str">
        <f t="shared" ref="F157" si="5630">SUBSTITUTE(SUBSTITUTE(SUBSTITUTE(SUBSTITUTE(SUBSTITUTE(LOWER(IF(LEFT(F156,3)="Box","",TRIM(F156))),"randomizer","")," ",""),"'","")," ",""),"-","")</f>
        <v>catapultrocks</v>
      </c>
      <c r="G157" t="str">
        <f t="shared" ref="G157" si="5631">SUBSTITUTE(SUBSTITUTE(SUBSTITUTE(SUBSTITUTE(SUBSTITUTE(LOWER(IF(LEFT(G156,3)="Box","",TRIM(G156))),"randomizer","")," ",""),"'","")," ",""),"-","")</f>
        <v/>
      </c>
      <c r="H157" t="str">
        <f t="shared" ref="H157" si="5632">SUBSTITUTE(SUBSTITUTE(SUBSTITUTE(SUBSTITUTE(SUBSTITUTE(LOWER(IF(LEFT(H156,3)="Box","",TRIM(H156))),"randomizer","")," ",""),"'","")," ",""),"-","")</f>
        <v/>
      </c>
      <c r="I157" t="str">
        <f t="shared" ref="I157" si="5633">SUBSTITUTE(SUBSTITUTE(SUBSTITUTE(SUBSTITUTE(SUBSTITUTE(LOWER(IF(LEFT(I156,3)="Box","",TRIM(I156))),"randomizer","")," ",""),"'","")," ",""),"-","")</f>
        <v/>
      </c>
      <c r="J157" t="str">
        <f t="shared" ref="J157" si="5634">SUBSTITUTE(SUBSTITUTE(SUBSTITUTE(SUBSTITUTE(SUBSTITUTE(LOWER(IF(LEFT(J156,3)="Box","",TRIM(J156))),"randomizer","")," ",""),"'","")," ",""),"-","")</f>
        <v/>
      </c>
      <c r="K157" t="str">
        <f t="shared" ref="K157" si="5635">SUBSTITUTE(SUBSTITUTE(SUBSTITUTE(SUBSTITUTE(SUBSTITUTE(LOWER(IF(LEFT(K156,3)="Box","",TRIM(K156))),"randomizer","")," ",""),"'","")," ",""),"-","")</f>
        <v/>
      </c>
      <c r="L157" t="str">
        <f t="shared" ref="L157" si="5636">SUBSTITUTE(SUBSTITUTE(SUBSTITUTE(SUBSTITUTE(SUBSTITUTE(LOWER(IF(LEFT(L156,3)="Box","",TRIM(L156))),"randomizer","")," ",""),"'","")," ",""),"-","")</f>
        <v/>
      </c>
      <c r="M157" t="str">
        <f t="shared" ref="M157" si="5637">SUBSTITUTE(SUBSTITUTE(SUBSTITUTE(SUBSTITUTE(SUBSTITUTE(LOWER(IF(LEFT(M156,3)="Box","",TRIM(M156))),"randomizer","")," ",""),"'","")," ",""),"-","")</f>
        <v/>
      </c>
      <c r="N157" t="str">
        <f t="shared" ref="N157" si="5638">SUBSTITUTE(SUBSTITUTE(SUBSTITUTE(SUBSTITUTE(SUBSTITUTE(LOWER(IF(LEFT(N156,3)="Box","",TRIM(N156))),"randomizer","")," ",""),"'","")," ",""),"-","")</f>
        <v/>
      </c>
      <c r="O157" t="str">
        <f t="shared" ref="O157" ca="1" si="5639">SUBSTITUTE(SUBSTITUTE(SUBSTITUTE(SUBSTITUTE(SUBSTITUTE(LOWER(IF(LEFT(O156,3)="Box","",TRIM(O156))),"randomizer","")," ",""),"'","")," ",""),"-","")</f>
        <v/>
      </c>
      <c r="P157" t="str">
        <f t="shared" ref="P157" ca="1" si="5640">SUBSTITUTE(SUBSTITUTE(SUBSTITUTE(SUBSTITUTE(SUBSTITUTE(LOWER(IF(LEFT(P156,3)="Box","",TRIM(P156))),"randomizer","")," ",""),"'","")," ",""),"-","")</f>
        <v/>
      </c>
      <c r="Q157" t="str">
        <f t="shared" ref="Q157" ca="1" si="5641">SUBSTITUTE(SUBSTITUTE(SUBSTITUTE(SUBSTITUTE(SUBSTITUTE(LOWER(IF(LEFT(Q156,3)="Box","",TRIM(Q156))),"randomizer","")," ",""),"'","")," ",""),"-","")</f>
        <v/>
      </c>
      <c r="R157" t="str">
        <f t="shared" ref="R157" ca="1" si="5642">SUBSTITUTE(SUBSTITUTE(SUBSTITUTE(SUBSTITUTE(SUBSTITUTE(LOWER(IF(LEFT(R156,3)="Box","",TRIM(R156))),"randomizer","")," ",""),"'","")," ",""),"-","")</f>
        <v/>
      </c>
      <c r="S157" t="str">
        <f t="shared" ref="S157" ca="1" si="5643">SUBSTITUTE(SUBSTITUTE(SUBSTITUTE(SUBSTITUTE(SUBSTITUTE(LOWER(IF(LEFT(S156,3)="Box","",TRIM(S156))),"randomizer","")," ",""),"'","")," ",""),"-","")</f>
        <v/>
      </c>
      <c r="T157" t="str">
        <f t="shared" ref="T157" ca="1" si="5644">SUBSTITUTE(SUBSTITUTE(SUBSTITUTE(SUBSTITUTE(SUBSTITUTE(LOWER(IF(LEFT(T156,3)="Box","",TRIM(T156))),"randomizer","")," ",""),"'","")," ",""),"-","")</f>
        <v/>
      </c>
      <c r="U157" t="str">
        <f t="shared" ref="U157" ca="1" si="5645">SUBSTITUTE(SUBSTITUTE(SUBSTITUTE(SUBSTITUTE(SUBSTITUTE(LOWER(IF(LEFT(U156,3)="Box","",TRIM(U156))),"randomizer","")," ",""),"'","")," ",""),"-","")</f>
        <v/>
      </c>
      <c r="V157" t="str">
        <f t="shared" ref="V157" ca="1" si="5646">SUBSTITUTE(SUBSTITUTE(SUBSTITUTE(SUBSTITUTE(SUBSTITUTE(LOWER(IF(LEFT(V156,3)="Box","",TRIM(V156))),"randomizer","")," ",""),"'","")," ",""),"-","")</f>
        <v/>
      </c>
      <c r="W157" t="str">
        <f t="shared" ref="W157" ca="1" si="5647">SUBSTITUTE(SUBSTITUTE(SUBSTITUTE(SUBSTITUTE(SUBSTITUTE(LOWER(IF(LEFT(W156,3)="Box","",TRIM(W156))),"randomizer","")," ",""),"'","")," ",""),"-","")</f>
        <v/>
      </c>
      <c r="X157" t="str">
        <f t="shared" ref="X157" ca="1" si="5648">SUBSTITUTE(SUBSTITUTE(SUBSTITUTE(SUBSTITUTE(SUBSTITUTE(LOWER(IF(LEFT(X156,3)="Box","",TRIM(X156))),"randomizer","")," ",""),"'","")," ",""),"-","")</f>
        <v/>
      </c>
      <c r="Y157" t="str">
        <f t="shared" ref="Y157" ca="1" si="5649">SUBSTITUTE(SUBSTITUTE(SUBSTITUTE(SUBSTITUTE(SUBSTITUTE(LOWER(IF(LEFT(Y156,3)="Box","",TRIM(Y156))),"randomizer","")," ",""),"'","")," ",""),"-","")</f>
        <v/>
      </c>
      <c r="Z157" t="str">
        <f t="shared" ref="Z157" ca="1" si="5650">SUBSTITUTE(SUBSTITUTE(SUBSTITUTE(SUBSTITUTE(SUBSTITUTE(LOWER(IF(LEFT(Z156,3)="Box","",TRIM(Z156))),"randomizer","")," ",""),"'","")," ",""),"-","")</f>
        <v/>
      </c>
      <c r="AA157" t="str">
        <f t="shared" ref="AA157" ca="1" si="5651">SUBSTITUTE(SUBSTITUTE(SUBSTITUTE(SUBSTITUTE(SUBSTITUTE(LOWER(IF(LEFT(AA156,3)="Box","",TRIM(AA156))),"randomizer","")," ",""),"'","")," ",""),"-","")</f>
        <v/>
      </c>
      <c r="AB157" t="str">
        <f t="shared" ref="AB157" ca="1" si="5652">SUBSTITUTE(SUBSTITUTE(SUBSTITUTE(SUBSTITUTE(SUBSTITUTE(LOWER(IF(LEFT(AB156,3)="Box","",TRIM(AB156))),"randomizer","")," ",""),"'","")," ",""),"-","")</f>
        <v/>
      </c>
      <c r="AC157" t="str">
        <f t="shared" ref="AC157" ca="1" si="5653">SUBSTITUTE(SUBSTITUTE(SUBSTITUTE(SUBSTITUTE(SUBSTITUTE(LOWER(IF(LEFT(AC156,3)="Box","",TRIM(AC156))),"randomizer","")," ",""),"'","")," ",""),"-","")</f>
        <v/>
      </c>
      <c r="AD157" t="str">
        <f t="shared" ref="AD157" ca="1" si="5654">SUBSTITUTE(SUBSTITUTE(SUBSTITUTE(SUBSTITUTE(SUBSTITUTE(LOWER(IF(LEFT(AD156,3)="Box","",TRIM(AD156))),"randomizer","")," ",""),"'","")," ",""),"-","")</f>
        <v/>
      </c>
      <c r="AE157" t="str">
        <f t="shared" ref="AE157" ca="1" si="5655">SUBSTITUTE(SUBSTITUTE(SUBSTITUTE(SUBSTITUTE(SUBSTITUTE(LOWER(IF(LEFT(AE156,3)="Box","",TRIM(AE156))),"randomizer","")," ",""),"'","")," ",""),"-","")</f>
        <v/>
      </c>
      <c r="AF157" t="str">
        <f t="shared" ref="AF157" ca="1" si="5656">SUBSTITUTE(SUBSTITUTE(SUBSTITUTE(SUBSTITUTE(SUBSTITUTE(LOWER(IF(LEFT(AF156,3)="Box","",TRIM(AF156))),"randomizer","")," ",""),"'","")," ",""),"-","")</f>
        <v/>
      </c>
      <c r="AG157" t="str">
        <f t="shared" ref="AG157" ca="1" si="5657">SUBSTITUTE(SUBSTITUTE(SUBSTITUTE(SUBSTITUTE(SUBSTITUTE(LOWER(IF(LEFT(AG156,3)="Box","",TRIM(AG156))),"randomizer","")," ",""),"'","")," ",""),"-","")</f>
        <v/>
      </c>
      <c r="AH157" t="str">
        <f t="shared" ref="AH157" ca="1" si="5658">SUBSTITUTE(SUBSTITUTE(SUBSTITUTE(SUBSTITUTE(SUBSTITUTE(LOWER(IF(LEFT(AH156,3)="Box","",TRIM(AH156))),"randomizer","")," ",""),"'","")," ",""),"-","")</f>
        <v/>
      </c>
      <c r="AI157" t="str">
        <f t="shared" ref="AI157" ca="1" si="5659">SUBSTITUTE(SUBSTITUTE(SUBSTITUTE(SUBSTITUTE(SUBSTITUTE(LOWER(IF(LEFT(AI156,3)="Box","",TRIM(AI156))),"randomizer","")," ",""),"'","")," ",""),"-","")</f>
        <v/>
      </c>
      <c r="AJ157" t="str">
        <f t="shared" ref="AJ157" ca="1" si="5660">SUBSTITUTE(SUBSTITUTE(SUBSTITUTE(SUBSTITUTE(SUBSTITUTE(LOWER(IF(LEFT(AJ156,3)="Box","",TRIM(AJ156))),"randomizer","")," ",""),"'","")," ",""),"-","")</f>
        <v/>
      </c>
      <c r="AK157" t="str">
        <f t="shared" ref="AK157" ca="1" si="5661">SUBSTITUTE(SUBSTITUTE(SUBSTITUTE(SUBSTITUTE(SUBSTITUTE(LOWER(IF(LEFT(AK156,3)="Box","",TRIM(AK156))),"randomizer","")," ",""),"'","")," ",""),"-","")</f>
        <v/>
      </c>
      <c r="AL157" t="str">
        <f t="shared" ref="AL157" ca="1" si="5662">SUBSTITUTE(SUBSTITUTE(SUBSTITUTE(SUBSTITUTE(SUBSTITUTE(LOWER(IF(LEFT(AL156,3)="Box","",TRIM(AL156))),"randomizer","")," ",""),"'","")," ",""),"-","")</f>
        <v/>
      </c>
      <c r="AM157" t="str">
        <f t="shared" ref="AM157" ca="1" si="5663">SUBSTITUTE(SUBSTITUTE(SUBSTITUTE(SUBSTITUTE(SUBSTITUTE(LOWER(IF(LEFT(AM156,3)="Box","",TRIM(AM156))),"randomizer","")," ",""),"'","")," ",""),"-","")</f>
        <v/>
      </c>
      <c r="AN157" t="str">
        <f t="shared" ref="AN157" ca="1" si="5664">SUBSTITUTE(SUBSTITUTE(SUBSTITUTE(SUBSTITUTE(SUBSTITUTE(LOWER(IF(LEFT(AN156,3)="Box","",TRIM(AN156))),"randomizer","")," ",""),"'","")," ",""),"-","")</f>
        <v/>
      </c>
      <c r="AO157" t="str">
        <f t="shared" ref="AO157" ca="1" si="5665">SUBSTITUTE(SUBSTITUTE(SUBSTITUTE(SUBSTITUTE(SUBSTITUTE(LOWER(IF(LEFT(AO156,3)="Box","",TRIM(AO156))),"randomizer","")," ",""),"'","")," ",""),"-","")</f>
        <v/>
      </c>
      <c r="AP157" t="str">
        <f t="shared" ref="AP157" ca="1" si="5666">SUBSTITUTE(SUBSTITUTE(SUBSTITUTE(SUBSTITUTE(SUBSTITUTE(LOWER(IF(LEFT(AP156,3)="Box","",TRIM(AP156))),"randomizer","")," ",""),"'","")," ",""),"-","")</f>
        <v/>
      </c>
      <c r="AQ157" t="str">
        <f t="shared" ref="AQ157" ca="1" si="5667">SUBSTITUTE(SUBSTITUTE(SUBSTITUTE(SUBSTITUTE(SUBSTITUTE(LOWER(IF(LEFT(AQ156,3)="Box","",TRIM(AQ156))),"randomizer","")," ",""),"'","")," ",""),"-","")</f>
        <v/>
      </c>
      <c r="AR157" t="str">
        <f t="shared" ref="AR157" ca="1" si="5668">SUBSTITUTE(SUBSTITUTE(SUBSTITUTE(SUBSTITUTE(SUBSTITUTE(LOWER(IF(LEFT(AR156,3)="Box","",TRIM(AR156))),"randomizer","")," ",""),"'","")," ",""),"-","")</f>
        <v/>
      </c>
      <c r="AS157" t="str">
        <f t="shared" ref="AS157" ca="1" si="5669">SUBSTITUTE(SUBSTITUTE(SUBSTITUTE(SUBSTITUTE(SUBSTITUTE(LOWER(IF(LEFT(AS156,3)="Box","",TRIM(AS156))),"randomizer","")," ",""),"'","")," ",""),"-","")</f>
        <v/>
      </c>
      <c r="AT157" t="str">
        <f t="shared" ref="AT157" ca="1" si="5670">SUBSTITUTE(SUBSTITUTE(SUBSTITUTE(SUBSTITUTE(SUBSTITUTE(LOWER(IF(LEFT(AT156,3)="Box","",TRIM(AT156))),"randomizer","")," ",""),"'","")," ",""),"-","")</f>
        <v/>
      </c>
      <c r="AU157" t="str">
        <f t="shared" ref="AU157" ca="1" si="5671">SUBSTITUTE(SUBSTITUTE(SUBSTITUTE(SUBSTITUTE(SUBSTITUTE(LOWER(IF(LEFT(AU156,3)="Box","",TRIM(AU156))),"randomizer","")," ",""),"'","")," ",""),"-","")</f>
        <v/>
      </c>
      <c r="AV157" t="str">
        <f t="shared" ref="AV157" ca="1" si="5672">SUBSTITUTE(SUBSTITUTE(SUBSTITUTE(SUBSTITUTE(SUBSTITUTE(LOWER(IF(LEFT(AV156,3)="Box","",TRIM(AV156))),"randomizer","")," ",""),"'","")," ",""),"-","")</f>
        <v/>
      </c>
      <c r="AW157" t="str">
        <f t="shared" ref="AW157" ca="1" si="5673">SUBSTITUTE(SUBSTITUTE(SUBSTITUTE(SUBSTITUTE(SUBSTITUTE(LOWER(IF(LEFT(AW156,3)="Box","",TRIM(AW156))),"randomizer","")," ",""),"'","")," ",""),"-","")</f>
        <v/>
      </c>
      <c r="AX157" t="str">
        <f t="shared" ref="AX157" ca="1" si="5674">SUBSTITUTE(SUBSTITUTE(SUBSTITUTE(SUBSTITUTE(SUBSTITUTE(LOWER(IF(LEFT(AX156,3)="Box","",TRIM(AX156))),"randomizer","")," ",""),"'","")," ",""),"-","")</f>
        <v/>
      </c>
      <c r="AY157" t="str">
        <f t="shared" ref="AY157" ca="1" si="5675">SUBSTITUTE(SUBSTITUTE(SUBSTITUTE(SUBSTITUTE(SUBSTITUTE(LOWER(IF(LEFT(AY156,3)="Box","",TRIM(AY156))),"randomizer","")," ",""),"'","")," ",""),"-","")</f>
        <v/>
      </c>
      <c r="AZ157" t="str">
        <f t="shared" ref="AZ157" ca="1" si="5676">SUBSTITUTE(SUBSTITUTE(SUBSTITUTE(SUBSTITUTE(SUBSTITUTE(LOWER(IF(LEFT(AZ156,3)="Box","",TRIM(AZ156))),"randomizer","")," ",""),"'","")," ",""),"-","")</f>
        <v/>
      </c>
      <c r="BA157" t="str">
        <f t="shared" ref="BA157" ca="1" si="5677">SUBSTITUTE(SUBSTITUTE(SUBSTITUTE(SUBSTITUTE(SUBSTITUTE(LOWER(IF(LEFT(BA156,3)="Box","",TRIM(BA156))),"randomizer","")," ",""),"'","")," ",""),"-","")</f>
        <v/>
      </c>
      <c r="BB157" t="str">
        <f t="shared" ref="BB157" ca="1" si="5678">SUBSTITUTE(SUBSTITUTE(SUBSTITUTE(SUBSTITUTE(SUBSTITUTE(LOWER(IF(LEFT(BB156,3)="Box","",TRIM(BB156))),"randomizer","")," ",""),"'","")," ",""),"-","")</f>
        <v/>
      </c>
      <c r="BC157" t="str">
        <f t="shared" ref="BC157" ca="1" si="5679">SUBSTITUTE(SUBSTITUTE(SUBSTITUTE(SUBSTITUTE(SUBSTITUTE(LOWER(IF(LEFT(BC156,3)="Box","",TRIM(BC156))),"randomizer","")," ",""),"'","")," ",""),"-","")</f>
        <v/>
      </c>
      <c r="BD157" t="str">
        <f t="shared" ref="BD157" ca="1" si="5680">SUBSTITUTE(SUBSTITUTE(SUBSTITUTE(SUBSTITUTE(SUBSTITUTE(LOWER(IF(LEFT(BD156,3)="Box","",TRIM(BD156))),"randomizer","")," ",""),"'","")," ",""),"-","")</f>
        <v/>
      </c>
      <c r="BE157" t="str">
        <f t="shared" ref="BE157" ca="1" si="5681">SUBSTITUTE(SUBSTITUTE(SUBSTITUTE(SUBSTITUTE(SUBSTITUTE(LOWER(IF(LEFT(BE156,3)="Box","",TRIM(BE156))),"randomizer","")," ",""),"'","")," ",""),"-","")</f>
        <v/>
      </c>
      <c r="BF157" t="str">
        <f t="shared" ref="BF157" ca="1" si="5682">SUBSTITUTE(SUBSTITUTE(SUBSTITUTE(SUBSTITUTE(SUBSTITUTE(LOWER(IF(LEFT(BF156,3)="Box","",TRIM(BF156))),"randomizer","")," ",""),"'","")," ",""),"-","")</f>
        <v/>
      </c>
      <c r="BG157" t="str">
        <f t="shared" ref="BG157" ca="1" si="5683">SUBSTITUTE(SUBSTITUTE(SUBSTITUTE(SUBSTITUTE(SUBSTITUTE(LOWER(IF(LEFT(BG156,3)="Box","",TRIM(BG156))),"randomizer","")," ",""),"'","")," ",""),"-","")</f>
        <v/>
      </c>
      <c r="BH157" t="str">
        <f t="shared" ref="BH157" ca="1" si="5684">SUBSTITUTE(SUBSTITUTE(SUBSTITUTE(SUBSTITUTE(SUBSTITUTE(LOWER(IF(LEFT(BH156,3)="Box","",TRIM(BH156))),"randomizer","")," ",""),"'","")," ",""),"-","")</f>
        <v/>
      </c>
      <c r="BI157" t="str">
        <f t="shared" ref="BI157" ca="1" si="5685">SUBSTITUTE(SUBSTITUTE(SUBSTITUTE(SUBSTITUTE(SUBSTITUTE(LOWER(IF(LEFT(BI156,3)="Box","",TRIM(BI156))),"randomizer","")," ",""),"'","")," ",""),"-","")</f>
        <v/>
      </c>
      <c r="BJ157" t="str">
        <f t="shared" ref="BJ157" ca="1" si="5686">SUBSTITUTE(SUBSTITUTE(SUBSTITUTE(SUBSTITUTE(SUBSTITUTE(LOWER(IF(LEFT(BJ156,3)="Box","",TRIM(BJ156))),"randomizer","")," ",""),"'","")," ",""),"-","")</f>
        <v/>
      </c>
      <c r="BK157" t="str">
        <f t="shared" ref="BK157" ca="1" si="5687">SUBSTITUTE(SUBSTITUTE(SUBSTITUTE(SUBSTITUTE(SUBSTITUTE(LOWER(IF(LEFT(BK156,3)="Box","",TRIM(BK156))),"randomizer","")," ",""),"'","")," ",""),"-","")</f>
        <v/>
      </c>
      <c r="BL157" t="str">
        <f t="shared" ref="BL157" ca="1" si="5688">SUBSTITUTE(SUBSTITUTE(SUBSTITUTE(SUBSTITUTE(SUBSTITUTE(LOWER(IF(LEFT(BL156,3)="Box","",TRIM(BL156))),"randomizer","")," ",""),"'","")," ",""),"-","")</f>
        <v/>
      </c>
      <c r="BM157" t="str">
        <f t="shared" ref="BM157" ca="1" si="5689">SUBSTITUTE(SUBSTITUTE(SUBSTITUTE(SUBSTITUTE(SUBSTITUTE(LOWER(IF(LEFT(BM156,3)="Box","",TRIM(BM156))),"randomizer","")," ",""),"'","")," ",""),"-","")</f>
        <v/>
      </c>
      <c r="BN157" t="str">
        <f t="shared" ref="BN157" ca="1" si="5690">SUBSTITUTE(SUBSTITUTE(SUBSTITUTE(SUBSTITUTE(SUBSTITUTE(LOWER(IF(LEFT(BN156,3)="Box","",TRIM(BN156))),"randomizer","")," ",""),"'","")," ",""),"-","")</f>
        <v/>
      </c>
      <c r="BO157" t="str">
        <f t="shared" ref="BO157" ca="1" si="5691">SUBSTITUTE(SUBSTITUTE(SUBSTITUTE(SUBSTITUTE(SUBSTITUTE(LOWER(IF(LEFT(BO156,3)="Box","",TRIM(BO156))),"randomizer","")," ",""),"'","")," ",""),"-","")</f>
        <v/>
      </c>
      <c r="BP157" t="str">
        <f t="shared" ref="BP157" ca="1" si="5692">SUBSTITUTE(SUBSTITUTE(SUBSTITUTE(SUBSTITUTE(SUBSTITUTE(LOWER(IF(LEFT(BP156,3)="Box","",TRIM(BP156))),"randomizer","")," ",""),"'","")," ",""),"-","")</f>
        <v/>
      </c>
      <c r="BQ157" t="str">
        <f t="shared" ref="BQ157" ca="1" si="5693">SUBSTITUTE(SUBSTITUTE(SUBSTITUTE(SUBSTITUTE(SUBSTITUTE(LOWER(IF(LEFT(BQ156,3)="Box","",TRIM(BQ156))),"randomizer","")," ",""),"'","")," ",""),"-","")</f>
        <v/>
      </c>
      <c r="BR157" t="str">
        <f t="shared" ref="BR157" ca="1" si="5694">SUBSTITUTE(SUBSTITUTE(SUBSTITUTE(SUBSTITUTE(SUBSTITUTE(LOWER(IF(LEFT(BR156,3)="Box","",TRIM(BR156))),"randomizer","")," ",""),"'","")," ",""),"-","")</f>
        <v/>
      </c>
      <c r="BS157" t="str">
        <f t="shared" ref="BS157" ca="1" si="5695">SUBSTITUTE(SUBSTITUTE(SUBSTITUTE(SUBSTITUTE(SUBSTITUTE(LOWER(IF(LEFT(BS156,3)="Box","",TRIM(BS156))),"randomizer","")," ",""),"'","")," ",""),"-","")</f>
        <v/>
      </c>
      <c r="BT157" t="str">
        <f t="shared" ref="BT157" ca="1" si="5696">SUBSTITUTE(SUBSTITUTE(SUBSTITUTE(SUBSTITUTE(SUBSTITUTE(LOWER(IF(LEFT(BT156,3)="Box","",TRIM(BT156))),"randomizer","")," ",""),"'","")," ",""),"-","")</f>
        <v/>
      </c>
      <c r="BU157" t="str">
        <f t="shared" ref="BU157" ca="1" si="5697">SUBSTITUTE(SUBSTITUTE(SUBSTITUTE(SUBSTITUTE(SUBSTITUTE(LOWER(IF(LEFT(BU156,3)="Box","",TRIM(BU156))),"randomizer","")," ",""),"'","")," ",""),"-","")</f>
        <v/>
      </c>
      <c r="BV157" t="str">
        <f t="shared" ref="BV157" ca="1" si="5698">SUBSTITUTE(SUBSTITUTE(SUBSTITUTE(SUBSTITUTE(SUBSTITUTE(LOWER(IF(LEFT(BV156,3)="Box","",TRIM(BV156))),"randomizer","")," ",""),"'","")," ",""),"-","")</f>
        <v/>
      </c>
      <c r="BW157" t="str">
        <f t="shared" ref="BW157" ca="1" si="5699">SUBSTITUTE(SUBSTITUTE(SUBSTITUTE(SUBSTITUTE(SUBSTITUTE(LOWER(IF(LEFT(BW156,3)="Box","",TRIM(BW156))),"randomizer","")," ",""),"'","")," ",""),"-","")</f>
        <v/>
      </c>
      <c r="BX157" t="str">
        <f t="shared" ref="BX157" ca="1" si="5700">SUBSTITUTE(SUBSTITUTE(SUBSTITUTE(SUBSTITUTE(SUBSTITUTE(LOWER(IF(LEFT(BX156,3)="Box","",TRIM(BX156))),"randomizer","")," ",""),"'","")," ",""),"-","")</f>
        <v/>
      </c>
      <c r="BY157" t="str">
        <f t="shared" ref="BY157" ca="1" si="5701">SUBSTITUTE(SUBSTITUTE(SUBSTITUTE(SUBSTITUTE(SUBSTITUTE(LOWER(IF(LEFT(BY156,3)="Box","",TRIM(BY156))),"randomizer","")," ",""),"'","")," ",""),"-","")</f>
        <v/>
      </c>
      <c r="BZ157" t="str">
        <f t="shared" ref="BZ157" ca="1" si="5702">SUBSTITUTE(SUBSTITUTE(SUBSTITUTE(SUBSTITUTE(SUBSTITUTE(LOWER(IF(LEFT(BZ156,3)="Box","",TRIM(BZ156))),"randomizer","")," ",""),"'","")," ",""),"-","")</f>
        <v/>
      </c>
    </row>
    <row r="158" spans="2:78" x14ac:dyDescent="0.25">
      <c r="C158">
        <f t="shared" si="4666"/>
        <v>1</v>
      </c>
      <c r="E158" t="s">
        <v>3239</v>
      </c>
      <c r="F158" t="s">
        <v>1657</v>
      </c>
      <c r="H158" s="3"/>
      <c r="J158" s="3"/>
      <c r="L158" t="str">
        <f ca="1">IF(OFFSET($G$179,SUM($C$2:$C158)-1,COLUMNS($E158:L158)+1)=0,"",OFFSET($G$179,SUM($C$2:$C158)-1,COLUMNS($E158:L158)+1))</f>
        <v/>
      </c>
      <c r="M158" t="str">
        <f ca="1">IF(OFFSET($G$179,SUM($C$2:$C158)-1,COLUMNS($E158:M158)+1)=0,"",OFFSET($G$179,SUM($C$2:$C158)-1,COLUMNS($E158:M158)+1))</f>
        <v/>
      </c>
      <c r="N158" t="str">
        <f ca="1">IF(OFFSET($G$179,SUM($C$2:$C158)-1,COLUMNS($E158:N158)+1)=0,"",OFFSET($G$179,SUM($C$2:$C158)-1,COLUMNS($E158:N158)+1))</f>
        <v/>
      </c>
      <c r="O158" t="str">
        <f ca="1">IF(OFFSET($G$179,SUM($C$2:$C158)-1,COLUMNS($E158:O158)+1)=0,"",OFFSET($G$179,SUM($C$2:$C158)-1,COLUMNS($E158:O158)+1))</f>
        <v/>
      </c>
      <c r="P158" t="str">
        <f ca="1">IF(OFFSET($G$179,SUM($C$2:$C158)-1,COLUMNS($E158:P158)+1)=0,"",OFFSET($G$179,SUM($C$2:$C158)-1,COLUMNS($E158:P158)+1))</f>
        <v/>
      </c>
      <c r="Q158" t="str">
        <f ca="1">IF(OFFSET($G$179,SUM($C$2:$C158)-1,COLUMNS($E158:Q158)+1)=0,"",OFFSET($G$179,SUM($C$2:$C158)-1,COLUMNS($E158:Q158)+1))</f>
        <v/>
      </c>
      <c r="R158" t="str">
        <f ca="1">IF(OFFSET($G$179,SUM($C$2:$C158)-1,COLUMNS($E158:R158)+1)=0,"",OFFSET($G$179,SUM($C$2:$C158)-1,COLUMNS($E158:R158)+1))</f>
        <v/>
      </c>
      <c r="S158" t="str">
        <f ca="1">IF(OFFSET($G$179,SUM($C$2:$C158)-1,COLUMNS($E158:S158)+1)=0,"",OFFSET($G$179,SUM($C$2:$C158)-1,COLUMNS($E158:S158)+1))</f>
        <v/>
      </c>
      <c r="T158" t="str">
        <f ca="1">IF(OFFSET($G$179,SUM($C$2:$C158)-1,COLUMNS($E158:T158)+1)=0,"",OFFSET($G$179,SUM($C$2:$C158)-1,COLUMNS($E158:T158)+1))</f>
        <v/>
      </c>
      <c r="U158" t="str">
        <f ca="1">IF(OFFSET($G$179,SUM($C$2:$C158)-1,COLUMNS($E158:U158)+1)=0,"",OFFSET($G$179,SUM($C$2:$C158)-1,COLUMNS($E158:U158)+1))</f>
        <v/>
      </c>
      <c r="V158" t="str">
        <f ca="1">IF(OFFSET($G$179,SUM($C$2:$C158)-1,COLUMNS($E158:V158)+1)=0,"",OFFSET($G$179,SUM($C$2:$C158)-1,COLUMNS($E158:V158)+1))</f>
        <v/>
      </c>
      <c r="W158" t="str">
        <f ca="1">IF(OFFSET($G$179,SUM($C$2:$C158)-1,COLUMNS($E158:W158)+1)=0,"",OFFSET($G$179,SUM($C$2:$C158)-1,COLUMNS($E158:W158)+1))</f>
        <v/>
      </c>
      <c r="X158" t="str">
        <f ca="1">IF(OFFSET($G$179,SUM($C$2:$C158)-1,COLUMNS($E158:X158)+1)=0,"",OFFSET($G$179,SUM($C$2:$C158)-1,COLUMNS($E158:X158)+1))</f>
        <v/>
      </c>
      <c r="Y158" t="str">
        <f ca="1">IF(OFFSET($G$179,SUM($C$2:$C158)-1,COLUMNS($E158:Y158)+1)=0,"",OFFSET($G$179,SUM($C$2:$C158)-1,COLUMNS($E158:Y158)+1))</f>
        <v/>
      </c>
      <c r="Z158" t="str">
        <f ca="1">IF(OFFSET($G$179,SUM($C$2:$C158)-1,COLUMNS($E158:Z158)+1)=0,"",OFFSET($G$179,SUM($C$2:$C158)-1,COLUMNS($E158:Z158)+1))</f>
        <v/>
      </c>
      <c r="AA158" t="str">
        <f ca="1">IF(OFFSET($G$179,SUM($C$2:$C158)-1,COLUMNS($E158:AA158)+1)=0,"",OFFSET($G$179,SUM($C$2:$C158)-1,COLUMNS($E158:AA158)+1))</f>
        <v/>
      </c>
      <c r="AB158" t="str">
        <f ca="1">IF(OFFSET($G$179,SUM($C$2:$C158)-1,COLUMNS($E158:AB158)+1)=0,"",OFFSET($G$179,SUM($C$2:$C158)-1,COLUMNS($E158:AB158)+1))</f>
        <v/>
      </c>
      <c r="AC158" t="str">
        <f ca="1">IF(OFFSET($G$179,SUM($C$2:$C158)-1,COLUMNS($E158:AC158)+1)=0,"",OFFSET($G$179,SUM($C$2:$C158)-1,COLUMNS($E158:AC158)+1))</f>
        <v/>
      </c>
      <c r="AD158" t="str">
        <f ca="1">IF(OFFSET($G$179,SUM($C$2:$C158)-1,COLUMNS($E158:AD158)+1)=0,"",OFFSET($G$179,SUM($C$2:$C158)-1,COLUMNS($E158:AD158)+1))</f>
        <v/>
      </c>
      <c r="AE158" t="str">
        <f ca="1">IF(OFFSET($G$179,SUM($C$2:$C158)-1,COLUMNS($E158:AE158)+1)=0,"",OFFSET($G$179,SUM($C$2:$C158)-1,COLUMNS($E158:AE158)+1))</f>
        <v/>
      </c>
      <c r="AF158" t="str">
        <f ca="1">IF(OFFSET($G$179,SUM($C$2:$C158)-1,COLUMNS($E158:AF158)+1)=0,"",OFFSET($G$179,SUM($C$2:$C158)-1,COLUMNS($E158:AF158)+1))</f>
        <v/>
      </c>
      <c r="AG158" t="str">
        <f ca="1">IF(OFFSET($G$179,SUM($C$2:$C158)-1,COLUMNS($E158:AG158)+1)=0,"",OFFSET($G$179,SUM($C$2:$C158)-1,COLUMNS($E158:AG158)+1))</f>
        <v/>
      </c>
      <c r="AH158" t="str">
        <f ca="1">IF(OFFSET($G$179,SUM($C$2:$C158)-1,COLUMNS($E158:AH158)+1)=0,"",OFFSET($G$179,SUM($C$2:$C158)-1,COLUMNS($E158:AH158)+1))</f>
        <v/>
      </c>
      <c r="AI158" t="str">
        <f ca="1">IF(OFFSET($G$179,SUM($C$2:$C158)-1,COLUMNS($E158:AI158)+1)=0,"",OFFSET($G$179,SUM($C$2:$C158)-1,COLUMNS($E158:AI158)+1))</f>
        <v/>
      </c>
      <c r="AJ158" t="str">
        <f ca="1">IF(OFFSET($G$179,SUM($C$2:$C158)-1,COLUMNS($E158:AJ158)+1)=0,"",OFFSET($G$179,SUM($C$2:$C158)-1,COLUMNS($E158:AJ158)+1))</f>
        <v/>
      </c>
      <c r="AK158" t="str">
        <f ca="1">IF(OFFSET($G$179,SUM($C$2:$C158)-1,COLUMNS($E158:AK158)+1)=0,"",OFFSET($G$179,SUM($C$2:$C158)-1,COLUMNS($E158:AK158)+1))</f>
        <v/>
      </c>
      <c r="AL158" t="str">
        <f ca="1">IF(OFFSET($G$179,SUM($C$2:$C158)-1,COLUMNS($E158:AL158)+1)=0,"",OFFSET($G$179,SUM($C$2:$C158)-1,COLUMNS($E158:AL158)+1))</f>
        <v/>
      </c>
      <c r="AM158" t="str">
        <f ca="1">IF(OFFSET($G$179,SUM($C$2:$C158)-1,COLUMNS($E158:AM158)+1)=0,"",OFFSET($G$179,SUM($C$2:$C158)-1,COLUMNS($E158:AM158)+1))</f>
        <v/>
      </c>
      <c r="AN158" t="str">
        <f ca="1">IF(OFFSET($G$179,SUM($C$2:$C158)-1,COLUMNS($E158:AN158)+1)=0,"",OFFSET($G$179,SUM($C$2:$C158)-1,COLUMNS($E158:AN158)+1))</f>
        <v/>
      </c>
      <c r="AO158" t="str">
        <f ca="1">IF(OFFSET($G$179,SUM($C$2:$C158)-1,COLUMNS($E158:AO158)+1)=0,"",OFFSET($G$179,SUM($C$2:$C158)-1,COLUMNS($E158:AO158)+1))</f>
        <v/>
      </c>
      <c r="AP158" t="str">
        <f ca="1">IF(OFFSET($G$179,SUM($C$2:$C158)-1,COLUMNS($E158:AP158)+1)=0,"",OFFSET($G$179,SUM($C$2:$C158)-1,COLUMNS($E158:AP158)+1))</f>
        <v/>
      </c>
      <c r="AQ158" t="str">
        <f ca="1">IF(OFFSET($G$179,SUM($C$2:$C158)-1,COLUMNS($E158:AQ158)+1)=0,"",OFFSET($G$179,SUM($C$2:$C158)-1,COLUMNS($E158:AQ158)+1))</f>
        <v/>
      </c>
      <c r="AR158" t="str">
        <f ca="1">IF(OFFSET($G$179,SUM($C$2:$C158)-1,COLUMNS($E158:AR158)+1)=0,"",OFFSET($G$179,SUM($C$2:$C158)-1,COLUMNS($E158:AR158)+1))</f>
        <v/>
      </c>
      <c r="AS158" t="str">
        <f ca="1">IF(OFFSET($G$179,SUM($C$2:$C158)-1,COLUMNS($E158:AS158)+1)=0,"",OFFSET($G$179,SUM($C$2:$C158)-1,COLUMNS($E158:AS158)+1))</f>
        <v/>
      </c>
      <c r="AT158" t="str">
        <f ca="1">IF(OFFSET($G$179,SUM($C$2:$C158)-1,COLUMNS($E158:AT158)+1)=0,"",OFFSET($G$179,SUM($C$2:$C158)-1,COLUMNS($E158:AT158)+1))</f>
        <v/>
      </c>
      <c r="AU158" t="str">
        <f ca="1">IF(OFFSET($G$179,SUM($C$2:$C158)-1,COLUMNS($E158:AU158)+1)=0,"",OFFSET($G$179,SUM($C$2:$C158)-1,COLUMNS($E158:AU158)+1))</f>
        <v/>
      </c>
      <c r="AV158" t="str">
        <f ca="1">IF(OFFSET($G$179,SUM($C$2:$C158)-1,COLUMNS($E158:AV158)+1)=0,"",OFFSET($G$179,SUM($C$2:$C158)-1,COLUMNS($E158:AV158)+1))</f>
        <v/>
      </c>
      <c r="AW158" t="str">
        <f ca="1">IF(OFFSET($G$179,SUM($C$2:$C158)-1,COLUMNS($E158:AW158)+1)=0,"",OFFSET($G$179,SUM($C$2:$C158)-1,COLUMNS($E158:AW158)+1))</f>
        <v/>
      </c>
      <c r="AX158" t="str">
        <f ca="1">IF(OFFSET($G$179,SUM($C$2:$C158)-1,COLUMNS($E158:AX158)+1)=0,"",OFFSET($G$179,SUM($C$2:$C158)-1,COLUMNS($E158:AX158)+1))</f>
        <v/>
      </c>
      <c r="AY158" t="str">
        <f ca="1">IF(OFFSET($G$179,SUM($C$2:$C158)-1,COLUMNS($E158:AY158)+1)=0,"",OFFSET($G$179,SUM($C$2:$C158)-1,COLUMNS($E158:AY158)+1))</f>
        <v/>
      </c>
      <c r="AZ158" t="str">
        <f ca="1">IF(OFFSET($G$179,SUM($C$2:$C158)-1,COLUMNS($E158:AZ158)+1)=0,"",OFFSET($G$179,SUM($C$2:$C158)-1,COLUMNS($E158:AZ158)+1))</f>
        <v/>
      </c>
      <c r="BA158" t="str">
        <f ca="1">IF(OFFSET($G$179,SUM($C$2:$C158)-1,COLUMNS($E158:BA158)+1)=0,"",OFFSET($G$179,SUM($C$2:$C158)-1,COLUMNS($E158:BA158)+1))</f>
        <v/>
      </c>
      <c r="BB158" t="str">
        <f ca="1">IF(OFFSET($G$179,SUM($C$2:$C158)-1,COLUMNS($E158:BB158)+1)=0,"",OFFSET($G$179,SUM($C$2:$C158)-1,COLUMNS($E158:BB158)+1))</f>
        <v/>
      </c>
      <c r="BC158" t="str">
        <f ca="1">IF(OFFSET($G$179,SUM($C$2:$C158)-1,COLUMNS($E158:BC158)+1)=0,"",OFFSET($G$179,SUM($C$2:$C158)-1,COLUMNS($E158:BC158)+1))</f>
        <v/>
      </c>
      <c r="BD158" t="str">
        <f ca="1">IF(OFFSET($G$179,SUM($C$2:$C158)-1,COLUMNS($E158:BD158)+1)=0,"",OFFSET($G$179,SUM($C$2:$C158)-1,COLUMNS($E158:BD158)+1))</f>
        <v/>
      </c>
      <c r="BE158" t="str">
        <f ca="1">IF(OFFSET($G$179,SUM($C$2:$C158)-1,COLUMNS($E158:BE158)+1)=0,"",OFFSET($G$179,SUM($C$2:$C158)-1,COLUMNS($E158:BE158)+1))</f>
        <v/>
      </c>
      <c r="BF158" t="str">
        <f ca="1">IF(OFFSET($G$179,SUM($C$2:$C158)-1,COLUMNS($E158:BF158)+1)=0,"",OFFSET($G$179,SUM($C$2:$C158)-1,COLUMNS($E158:BF158)+1))</f>
        <v/>
      </c>
      <c r="BG158" t="str">
        <f ca="1">IF(OFFSET($G$179,SUM($C$2:$C158)-1,COLUMNS($E158:BG158)+1)=0,"",OFFSET($G$179,SUM($C$2:$C158)-1,COLUMNS($E158:BG158)+1))</f>
        <v/>
      </c>
      <c r="BH158" t="str">
        <f ca="1">IF(OFFSET($G$179,SUM($C$2:$C158)-1,COLUMNS($E158:BH158)+1)=0,"",OFFSET($G$179,SUM($C$2:$C158)-1,COLUMNS($E158:BH158)+1))</f>
        <v/>
      </c>
      <c r="BI158" t="str">
        <f ca="1">IF(OFFSET($G$179,SUM($C$2:$C158)-1,COLUMNS($E158:BI158)+1)=0,"",OFFSET($G$179,SUM($C$2:$C158)-1,COLUMNS($E158:BI158)+1))</f>
        <v/>
      </c>
      <c r="BJ158" t="str">
        <f ca="1">IF(OFFSET($G$179,SUM($C$2:$C158)-1,COLUMNS($E158:BJ158)+1)=0,"",OFFSET($G$179,SUM($C$2:$C158)-1,COLUMNS($E158:BJ158)+1))</f>
        <v/>
      </c>
      <c r="BK158" t="str">
        <f ca="1">IF(OFFSET($G$179,SUM($C$2:$C158)-1,COLUMNS($E158:BK158)+1)=0,"",OFFSET($G$179,SUM($C$2:$C158)-1,COLUMNS($E158:BK158)+1))</f>
        <v/>
      </c>
      <c r="BL158" t="str">
        <f ca="1">IF(OFFSET($G$179,SUM($C$2:$C158)-1,COLUMNS($E158:BL158)+1)=0,"",OFFSET($G$179,SUM($C$2:$C158)-1,COLUMNS($E158:BL158)+1))</f>
        <v/>
      </c>
      <c r="BM158" t="str">
        <f ca="1">IF(OFFSET($G$179,SUM($C$2:$C158)-1,COLUMNS($E158:BM158)+1)=0,"",OFFSET($G$179,SUM($C$2:$C158)-1,COLUMNS($E158:BM158)+1))</f>
        <v/>
      </c>
      <c r="BN158" t="str">
        <f ca="1">IF(OFFSET($G$179,SUM($C$2:$C158)-1,COLUMNS($E158:BN158)+1)=0,"",OFFSET($G$179,SUM($C$2:$C158)-1,COLUMNS($E158:BN158)+1))</f>
        <v/>
      </c>
      <c r="BO158" t="str">
        <f ca="1">IF(OFFSET($G$179,SUM($C$2:$C158)-1,COLUMNS($E158:BO158)+1)=0,"",OFFSET($G$179,SUM($C$2:$C158)-1,COLUMNS($E158:BO158)+1))</f>
        <v/>
      </c>
      <c r="BP158" t="str">
        <f ca="1">IF(OFFSET($G$179,SUM($C$2:$C158)-1,COLUMNS($E158:BP158)+1)=0,"",OFFSET($G$179,SUM($C$2:$C158)-1,COLUMNS($E158:BP158)+1))</f>
        <v/>
      </c>
      <c r="BQ158" t="str">
        <f ca="1">IF(OFFSET($G$179,SUM($C$2:$C158)-1,COLUMNS($E158:BQ158)+1)=0,"",OFFSET($G$179,SUM($C$2:$C158)-1,COLUMNS($E158:BQ158)+1))</f>
        <v/>
      </c>
      <c r="BR158" t="str">
        <f ca="1">IF(OFFSET($G$179,SUM($C$2:$C158)-1,COLUMNS($E158:BR158)+1)=0,"",OFFSET($G$179,SUM($C$2:$C158)-1,COLUMNS($E158:BR158)+1))</f>
        <v/>
      </c>
      <c r="BS158" t="str">
        <f ca="1">IF(OFFSET($G$179,SUM($C$2:$C158)-1,COLUMNS($E158:BS158)+1)=0,"",OFFSET($G$179,SUM($C$2:$C158)-1,COLUMNS($E158:BS158)+1))</f>
        <v/>
      </c>
      <c r="BT158" t="str">
        <f ca="1">IF(OFFSET($G$179,SUM($C$2:$C158)-1,COLUMNS($E158:BT158)+1)=0,"",OFFSET($G$179,SUM($C$2:$C158)-1,COLUMNS($E158:BT158)+1))</f>
        <v/>
      </c>
      <c r="BU158" t="str">
        <f ca="1">IF(OFFSET($G$179,SUM($C$2:$C158)-1,COLUMNS($E158:BU158)+1)=0,"",OFFSET($G$179,SUM($C$2:$C158)-1,COLUMNS($E158:BU158)+1))</f>
        <v/>
      </c>
      <c r="BV158" t="str">
        <f ca="1">IF(OFFSET($G$179,SUM($C$2:$C158)-1,COLUMNS($E158:BV158)+1)=0,"",OFFSET($G$179,SUM($C$2:$C158)-1,COLUMNS($E158:BV158)+1))</f>
        <v/>
      </c>
      <c r="BW158" t="str">
        <f ca="1">IF(OFFSET($G$179,SUM($C$2:$C158)-1,COLUMNS($E158:BW158)+1)=0,"",OFFSET($G$179,SUM($C$2:$C158)-1,COLUMNS($E158:BW158)+1))</f>
        <v/>
      </c>
      <c r="BX158" t="str">
        <f ca="1">IF(OFFSET($G$179,SUM($C$2:$C158)-1,COLUMNS($E158:BX158)+1)=0,"",OFFSET($G$179,SUM($C$2:$C158)-1,COLUMNS($E158:BX158)+1))</f>
        <v/>
      </c>
      <c r="BY158" t="str">
        <f ca="1">IF(OFFSET($G$179,SUM($C$2:$C158)-1,COLUMNS($E158:BY158)+1)=0,"",OFFSET($G$179,SUM($C$2:$C158)-1,COLUMNS($E158:BY158)+1))</f>
        <v/>
      </c>
      <c r="BZ158" t="str">
        <f ca="1">IF(OFFSET($G$179,SUM($C$2:$C158)-1,COLUMNS($E158:BZ158)+1)=0,"",OFFSET($G$179,SUM($C$2:$C158)-1,COLUMNS($E158:BZ158)+1))</f>
        <v/>
      </c>
    </row>
    <row r="159" spans="2:78" x14ac:dyDescent="0.25">
      <c r="C159">
        <f t="shared" si="4666"/>
        <v>0</v>
      </c>
      <c r="E159" t="str">
        <f t="shared" ref="E159" si="5703">E158</f>
        <v>Julien Delval</v>
      </c>
      <c r="F159" t="str">
        <f t="shared" ref="F159" si="5704">SUBSTITUTE(SUBSTITUTE(SUBSTITUTE(SUBSTITUTE(SUBSTITUTE(LOWER(IF(LEFT(F158,3)="Box","",TRIM(F158))),"randomizer","")," ",""),"'","")," ",""),"-","")</f>
        <v>castles</v>
      </c>
      <c r="G159" t="str">
        <f t="shared" ref="G159" si="5705">SUBSTITUTE(SUBSTITUTE(SUBSTITUTE(SUBSTITUTE(SUBSTITUTE(LOWER(IF(LEFT(G158,3)="Box","",TRIM(G158))),"randomizer","")," ",""),"'","")," ",""),"-","")</f>
        <v/>
      </c>
      <c r="H159" t="str">
        <f t="shared" ref="H159" si="5706">SUBSTITUTE(SUBSTITUTE(SUBSTITUTE(SUBSTITUTE(SUBSTITUTE(LOWER(IF(LEFT(H158,3)="Box","",TRIM(H158))),"randomizer","")," ",""),"'","")," ",""),"-","")</f>
        <v/>
      </c>
      <c r="I159" t="str">
        <f t="shared" ref="I159" si="5707">SUBSTITUTE(SUBSTITUTE(SUBSTITUTE(SUBSTITUTE(SUBSTITUTE(LOWER(IF(LEFT(I158,3)="Box","",TRIM(I158))),"randomizer","")," ",""),"'","")," ",""),"-","")</f>
        <v/>
      </c>
      <c r="J159" t="str">
        <f t="shared" ref="J159" si="5708">SUBSTITUTE(SUBSTITUTE(SUBSTITUTE(SUBSTITUTE(SUBSTITUTE(LOWER(IF(LEFT(J158,3)="Box","",TRIM(J158))),"randomizer","")," ",""),"'","")," ",""),"-","")</f>
        <v/>
      </c>
      <c r="K159" t="str">
        <f t="shared" ref="K159" si="5709">SUBSTITUTE(SUBSTITUTE(SUBSTITUTE(SUBSTITUTE(SUBSTITUTE(LOWER(IF(LEFT(K158,3)="Box","",TRIM(K158))),"randomizer","")," ",""),"'","")," ",""),"-","")</f>
        <v/>
      </c>
      <c r="L159" t="str">
        <f t="shared" ref="L159" ca="1" si="5710">SUBSTITUTE(SUBSTITUTE(SUBSTITUTE(SUBSTITUTE(SUBSTITUTE(LOWER(IF(LEFT(L158,3)="Box","",TRIM(L158))),"randomizer","")," ",""),"'","")," ",""),"-","")</f>
        <v/>
      </c>
      <c r="M159" t="str">
        <f t="shared" ref="M159" ca="1" si="5711">SUBSTITUTE(SUBSTITUTE(SUBSTITUTE(SUBSTITUTE(SUBSTITUTE(LOWER(IF(LEFT(M158,3)="Box","",TRIM(M158))),"randomizer","")," ",""),"'","")," ",""),"-","")</f>
        <v/>
      </c>
      <c r="N159" t="str">
        <f t="shared" ref="N159" ca="1" si="5712">SUBSTITUTE(SUBSTITUTE(SUBSTITUTE(SUBSTITUTE(SUBSTITUTE(LOWER(IF(LEFT(N158,3)="Box","",TRIM(N158))),"randomizer","")," ",""),"'","")," ",""),"-","")</f>
        <v/>
      </c>
      <c r="O159" t="str">
        <f t="shared" ref="O159" ca="1" si="5713">SUBSTITUTE(SUBSTITUTE(SUBSTITUTE(SUBSTITUTE(SUBSTITUTE(LOWER(IF(LEFT(O158,3)="Box","",TRIM(O158))),"randomizer","")," ",""),"'","")," ",""),"-","")</f>
        <v/>
      </c>
      <c r="P159" t="str">
        <f t="shared" ref="P159" ca="1" si="5714">SUBSTITUTE(SUBSTITUTE(SUBSTITUTE(SUBSTITUTE(SUBSTITUTE(LOWER(IF(LEFT(P158,3)="Box","",TRIM(P158))),"randomizer","")," ",""),"'","")," ",""),"-","")</f>
        <v/>
      </c>
      <c r="Q159" t="str">
        <f t="shared" ref="Q159" ca="1" si="5715">SUBSTITUTE(SUBSTITUTE(SUBSTITUTE(SUBSTITUTE(SUBSTITUTE(LOWER(IF(LEFT(Q158,3)="Box","",TRIM(Q158))),"randomizer","")," ",""),"'","")," ",""),"-","")</f>
        <v/>
      </c>
      <c r="R159" t="str">
        <f t="shared" ref="R159" ca="1" si="5716">SUBSTITUTE(SUBSTITUTE(SUBSTITUTE(SUBSTITUTE(SUBSTITUTE(LOWER(IF(LEFT(R158,3)="Box","",TRIM(R158))),"randomizer","")," ",""),"'","")," ",""),"-","")</f>
        <v/>
      </c>
      <c r="S159" t="str">
        <f t="shared" ref="S159" ca="1" si="5717">SUBSTITUTE(SUBSTITUTE(SUBSTITUTE(SUBSTITUTE(SUBSTITUTE(LOWER(IF(LEFT(S158,3)="Box","",TRIM(S158))),"randomizer","")," ",""),"'","")," ",""),"-","")</f>
        <v/>
      </c>
      <c r="T159" t="str">
        <f t="shared" ref="T159" ca="1" si="5718">SUBSTITUTE(SUBSTITUTE(SUBSTITUTE(SUBSTITUTE(SUBSTITUTE(LOWER(IF(LEFT(T158,3)="Box","",TRIM(T158))),"randomizer","")," ",""),"'","")," ",""),"-","")</f>
        <v/>
      </c>
      <c r="U159" t="str">
        <f t="shared" ref="U159" ca="1" si="5719">SUBSTITUTE(SUBSTITUTE(SUBSTITUTE(SUBSTITUTE(SUBSTITUTE(LOWER(IF(LEFT(U158,3)="Box","",TRIM(U158))),"randomizer","")," ",""),"'","")," ",""),"-","")</f>
        <v/>
      </c>
      <c r="V159" t="str">
        <f t="shared" ref="V159" ca="1" si="5720">SUBSTITUTE(SUBSTITUTE(SUBSTITUTE(SUBSTITUTE(SUBSTITUTE(LOWER(IF(LEFT(V158,3)="Box","",TRIM(V158))),"randomizer","")," ",""),"'","")," ",""),"-","")</f>
        <v/>
      </c>
      <c r="W159" t="str">
        <f t="shared" ref="W159" ca="1" si="5721">SUBSTITUTE(SUBSTITUTE(SUBSTITUTE(SUBSTITUTE(SUBSTITUTE(LOWER(IF(LEFT(W158,3)="Box","",TRIM(W158))),"randomizer","")," ",""),"'","")," ",""),"-","")</f>
        <v/>
      </c>
      <c r="X159" t="str">
        <f t="shared" ref="X159" ca="1" si="5722">SUBSTITUTE(SUBSTITUTE(SUBSTITUTE(SUBSTITUTE(SUBSTITUTE(LOWER(IF(LEFT(X158,3)="Box","",TRIM(X158))),"randomizer","")," ",""),"'","")," ",""),"-","")</f>
        <v/>
      </c>
      <c r="Y159" t="str">
        <f t="shared" ref="Y159" ca="1" si="5723">SUBSTITUTE(SUBSTITUTE(SUBSTITUTE(SUBSTITUTE(SUBSTITUTE(LOWER(IF(LEFT(Y158,3)="Box","",TRIM(Y158))),"randomizer","")," ",""),"'","")," ",""),"-","")</f>
        <v/>
      </c>
      <c r="Z159" t="str">
        <f t="shared" ref="Z159" ca="1" si="5724">SUBSTITUTE(SUBSTITUTE(SUBSTITUTE(SUBSTITUTE(SUBSTITUTE(LOWER(IF(LEFT(Z158,3)="Box","",TRIM(Z158))),"randomizer","")," ",""),"'","")," ",""),"-","")</f>
        <v/>
      </c>
      <c r="AA159" t="str">
        <f t="shared" ref="AA159" ca="1" si="5725">SUBSTITUTE(SUBSTITUTE(SUBSTITUTE(SUBSTITUTE(SUBSTITUTE(LOWER(IF(LEFT(AA158,3)="Box","",TRIM(AA158))),"randomizer","")," ",""),"'","")," ",""),"-","")</f>
        <v/>
      </c>
      <c r="AB159" t="str">
        <f t="shared" ref="AB159" ca="1" si="5726">SUBSTITUTE(SUBSTITUTE(SUBSTITUTE(SUBSTITUTE(SUBSTITUTE(LOWER(IF(LEFT(AB158,3)="Box","",TRIM(AB158))),"randomizer","")," ",""),"'","")," ",""),"-","")</f>
        <v/>
      </c>
      <c r="AC159" t="str">
        <f t="shared" ref="AC159" ca="1" si="5727">SUBSTITUTE(SUBSTITUTE(SUBSTITUTE(SUBSTITUTE(SUBSTITUTE(LOWER(IF(LEFT(AC158,3)="Box","",TRIM(AC158))),"randomizer","")," ",""),"'","")," ",""),"-","")</f>
        <v/>
      </c>
      <c r="AD159" t="str">
        <f t="shared" ref="AD159" ca="1" si="5728">SUBSTITUTE(SUBSTITUTE(SUBSTITUTE(SUBSTITUTE(SUBSTITUTE(LOWER(IF(LEFT(AD158,3)="Box","",TRIM(AD158))),"randomizer","")," ",""),"'","")," ",""),"-","")</f>
        <v/>
      </c>
      <c r="AE159" t="str">
        <f t="shared" ref="AE159" ca="1" si="5729">SUBSTITUTE(SUBSTITUTE(SUBSTITUTE(SUBSTITUTE(SUBSTITUTE(LOWER(IF(LEFT(AE158,3)="Box","",TRIM(AE158))),"randomizer","")," ",""),"'","")," ",""),"-","")</f>
        <v/>
      </c>
      <c r="AF159" t="str">
        <f t="shared" ref="AF159" ca="1" si="5730">SUBSTITUTE(SUBSTITUTE(SUBSTITUTE(SUBSTITUTE(SUBSTITUTE(LOWER(IF(LEFT(AF158,3)="Box","",TRIM(AF158))),"randomizer","")," ",""),"'","")," ",""),"-","")</f>
        <v/>
      </c>
      <c r="AG159" t="str">
        <f t="shared" ref="AG159" ca="1" si="5731">SUBSTITUTE(SUBSTITUTE(SUBSTITUTE(SUBSTITUTE(SUBSTITUTE(LOWER(IF(LEFT(AG158,3)="Box","",TRIM(AG158))),"randomizer","")," ",""),"'","")," ",""),"-","")</f>
        <v/>
      </c>
      <c r="AH159" t="str">
        <f t="shared" ref="AH159" ca="1" si="5732">SUBSTITUTE(SUBSTITUTE(SUBSTITUTE(SUBSTITUTE(SUBSTITUTE(LOWER(IF(LEFT(AH158,3)="Box","",TRIM(AH158))),"randomizer","")," ",""),"'","")," ",""),"-","")</f>
        <v/>
      </c>
      <c r="AI159" t="str">
        <f t="shared" ref="AI159" ca="1" si="5733">SUBSTITUTE(SUBSTITUTE(SUBSTITUTE(SUBSTITUTE(SUBSTITUTE(LOWER(IF(LEFT(AI158,3)="Box","",TRIM(AI158))),"randomizer","")," ",""),"'","")," ",""),"-","")</f>
        <v/>
      </c>
      <c r="AJ159" t="str">
        <f t="shared" ref="AJ159" ca="1" si="5734">SUBSTITUTE(SUBSTITUTE(SUBSTITUTE(SUBSTITUTE(SUBSTITUTE(LOWER(IF(LEFT(AJ158,3)="Box","",TRIM(AJ158))),"randomizer","")," ",""),"'","")," ",""),"-","")</f>
        <v/>
      </c>
      <c r="AK159" t="str">
        <f t="shared" ref="AK159" ca="1" si="5735">SUBSTITUTE(SUBSTITUTE(SUBSTITUTE(SUBSTITUTE(SUBSTITUTE(LOWER(IF(LEFT(AK158,3)="Box","",TRIM(AK158))),"randomizer","")," ",""),"'","")," ",""),"-","")</f>
        <v/>
      </c>
      <c r="AL159" t="str">
        <f t="shared" ref="AL159" ca="1" si="5736">SUBSTITUTE(SUBSTITUTE(SUBSTITUTE(SUBSTITUTE(SUBSTITUTE(LOWER(IF(LEFT(AL158,3)="Box","",TRIM(AL158))),"randomizer","")," ",""),"'","")," ",""),"-","")</f>
        <v/>
      </c>
      <c r="AM159" t="str">
        <f t="shared" ref="AM159" ca="1" si="5737">SUBSTITUTE(SUBSTITUTE(SUBSTITUTE(SUBSTITUTE(SUBSTITUTE(LOWER(IF(LEFT(AM158,3)="Box","",TRIM(AM158))),"randomizer","")," ",""),"'","")," ",""),"-","")</f>
        <v/>
      </c>
      <c r="AN159" t="str">
        <f t="shared" ref="AN159" ca="1" si="5738">SUBSTITUTE(SUBSTITUTE(SUBSTITUTE(SUBSTITUTE(SUBSTITUTE(LOWER(IF(LEFT(AN158,3)="Box","",TRIM(AN158))),"randomizer","")," ",""),"'","")," ",""),"-","")</f>
        <v/>
      </c>
      <c r="AO159" t="str">
        <f t="shared" ref="AO159" ca="1" si="5739">SUBSTITUTE(SUBSTITUTE(SUBSTITUTE(SUBSTITUTE(SUBSTITUTE(LOWER(IF(LEFT(AO158,3)="Box","",TRIM(AO158))),"randomizer","")," ",""),"'","")," ",""),"-","")</f>
        <v/>
      </c>
      <c r="AP159" t="str">
        <f t="shared" ref="AP159" ca="1" si="5740">SUBSTITUTE(SUBSTITUTE(SUBSTITUTE(SUBSTITUTE(SUBSTITUTE(LOWER(IF(LEFT(AP158,3)="Box","",TRIM(AP158))),"randomizer","")," ",""),"'","")," ",""),"-","")</f>
        <v/>
      </c>
      <c r="AQ159" t="str">
        <f t="shared" ref="AQ159" ca="1" si="5741">SUBSTITUTE(SUBSTITUTE(SUBSTITUTE(SUBSTITUTE(SUBSTITUTE(LOWER(IF(LEFT(AQ158,3)="Box","",TRIM(AQ158))),"randomizer","")," ",""),"'","")," ",""),"-","")</f>
        <v/>
      </c>
      <c r="AR159" t="str">
        <f t="shared" ref="AR159" ca="1" si="5742">SUBSTITUTE(SUBSTITUTE(SUBSTITUTE(SUBSTITUTE(SUBSTITUTE(LOWER(IF(LEFT(AR158,3)="Box","",TRIM(AR158))),"randomizer","")," ",""),"'","")," ",""),"-","")</f>
        <v/>
      </c>
      <c r="AS159" t="str">
        <f t="shared" ref="AS159" ca="1" si="5743">SUBSTITUTE(SUBSTITUTE(SUBSTITUTE(SUBSTITUTE(SUBSTITUTE(LOWER(IF(LEFT(AS158,3)="Box","",TRIM(AS158))),"randomizer","")," ",""),"'","")," ",""),"-","")</f>
        <v/>
      </c>
      <c r="AT159" t="str">
        <f t="shared" ref="AT159" ca="1" si="5744">SUBSTITUTE(SUBSTITUTE(SUBSTITUTE(SUBSTITUTE(SUBSTITUTE(LOWER(IF(LEFT(AT158,3)="Box","",TRIM(AT158))),"randomizer","")," ",""),"'","")," ",""),"-","")</f>
        <v/>
      </c>
      <c r="AU159" t="str">
        <f t="shared" ref="AU159" ca="1" si="5745">SUBSTITUTE(SUBSTITUTE(SUBSTITUTE(SUBSTITUTE(SUBSTITUTE(LOWER(IF(LEFT(AU158,3)="Box","",TRIM(AU158))),"randomizer","")," ",""),"'","")," ",""),"-","")</f>
        <v/>
      </c>
      <c r="AV159" t="str">
        <f t="shared" ref="AV159" ca="1" si="5746">SUBSTITUTE(SUBSTITUTE(SUBSTITUTE(SUBSTITUTE(SUBSTITUTE(LOWER(IF(LEFT(AV158,3)="Box","",TRIM(AV158))),"randomizer","")," ",""),"'","")," ",""),"-","")</f>
        <v/>
      </c>
      <c r="AW159" t="str">
        <f t="shared" ref="AW159" ca="1" si="5747">SUBSTITUTE(SUBSTITUTE(SUBSTITUTE(SUBSTITUTE(SUBSTITUTE(LOWER(IF(LEFT(AW158,3)="Box","",TRIM(AW158))),"randomizer","")," ",""),"'","")," ",""),"-","")</f>
        <v/>
      </c>
      <c r="AX159" t="str">
        <f t="shared" ref="AX159" ca="1" si="5748">SUBSTITUTE(SUBSTITUTE(SUBSTITUTE(SUBSTITUTE(SUBSTITUTE(LOWER(IF(LEFT(AX158,3)="Box","",TRIM(AX158))),"randomizer","")," ",""),"'","")," ",""),"-","")</f>
        <v/>
      </c>
      <c r="AY159" t="str">
        <f t="shared" ref="AY159" ca="1" si="5749">SUBSTITUTE(SUBSTITUTE(SUBSTITUTE(SUBSTITUTE(SUBSTITUTE(LOWER(IF(LEFT(AY158,3)="Box","",TRIM(AY158))),"randomizer","")," ",""),"'","")," ",""),"-","")</f>
        <v/>
      </c>
      <c r="AZ159" t="str">
        <f t="shared" ref="AZ159" ca="1" si="5750">SUBSTITUTE(SUBSTITUTE(SUBSTITUTE(SUBSTITUTE(SUBSTITUTE(LOWER(IF(LEFT(AZ158,3)="Box","",TRIM(AZ158))),"randomizer","")," ",""),"'","")," ",""),"-","")</f>
        <v/>
      </c>
      <c r="BA159" t="str">
        <f t="shared" ref="BA159" ca="1" si="5751">SUBSTITUTE(SUBSTITUTE(SUBSTITUTE(SUBSTITUTE(SUBSTITUTE(LOWER(IF(LEFT(BA158,3)="Box","",TRIM(BA158))),"randomizer","")," ",""),"'","")," ",""),"-","")</f>
        <v/>
      </c>
      <c r="BB159" t="str">
        <f t="shared" ref="BB159" ca="1" si="5752">SUBSTITUTE(SUBSTITUTE(SUBSTITUTE(SUBSTITUTE(SUBSTITUTE(LOWER(IF(LEFT(BB158,3)="Box","",TRIM(BB158))),"randomizer","")," ",""),"'","")," ",""),"-","")</f>
        <v/>
      </c>
      <c r="BC159" t="str">
        <f t="shared" ref="BC159" ca="1" si="5753">SUBSTITUTE(SUBSTITUTE(SUBSTITUTE(SUBSTITUTE(SUBSTITUTE(LOWER(IF(LEFT(BC158,3)="Box","",TRIM(BC158))),"randomizer","")," ",""),"'","")," ",""),"-","")</f>
        <v/>
      </c>
      <c r="BD159" t="str">
        <f t="shared" ref="BD159" ca="1" si="5754">SUBSTITUTE(SUBSTITUTE(SUBSTITUTE(SUBSTITUTE(SUBSTITUTE(LOWER(IF(LEFT(BD158,3)="Box","",TRIM(BD158))),"randomizer","")," ",""),"'","")," ",""),"-","")</f>
        <v/>
      </c>
      <c r="BE159" t="str">
        <f t="shared" ref="BE159" ca="1" si="5755">SUBSTITUTE(SUBSTITUTE(SUBSTITUTE(SUBSTITUTE(SUBSTITUTE(LOWER(IF(LEFT(BE158,3)="Box","",TRIM(BE158))),"randomizer","")," ",""),"'","")," ",""),"-","")</f>
        <v/>
      </c>
      <c r="BF159" t="str">
        <f t="shared" ref="BF159" ca="1" si="5756">SUBSTITUTE(SUBSTITUTE(SUBSTITUTE(SUBSTITUTE(SUBSTITUTE(LOWER(IF(LEFT(BF158,3)="Box","",TRIM(BF158))),"randomizer","")," ",""),"'","")," ",""),"-","")</f>
        <v/>
      </c>
      <c r="BG159" t="str">
        <f t="shared" ref="BG159" ca="1" si="5757">SUBSTITUTE(SUBSTITUTE(SUBSTITUTE(SUBSTITUTE(SUBSTITUTE(LOWER(IF(LEFT(BG158,3)="Box","",TRIM(BG158))),"randomizer","")," ",""),"'","")," ",""),"-","")</f>
        <v/>
      </c>
      <c r="BH159" t="str">
        <f t="shared" ref="BH159" ca="1" si="5758">SUBSTITUTE(SUBSTITUTE(SUBSTITUTE(SUBSTITUTE(SUBSTITUTE(LOWER(IF(LEFT(BH158,3)="Box","",TRIM(BH158))),"randomizer","")," ",""),"'","")," ",""),"-","")</f>
        <v/>
      </c>
      <c r="BI159" t="str">
        <f t="shared" ref="BI159" ca="1" si="5759">SUBSTITUTE(SUBSTITUTE(SUBSTITUTE(SUBSTITUTE(SUBSTITUTE(LOWER(IF(LEFT(BI158,3)="Box","",TRIM(BI158))),"randomizer","")," ",""),"'","")," ",""),"-","")</f>
        <v/>
      </c>
      <c r="BJ159" t="str">
        <f t="shared" ref="BJ159" ca="1" si="5760">SUBSTITUTE(SUBSTITUTE(SUBSTITUTE(SUBSTITUTE(SUBSTITUTE(LOWER(IF(LEFT(BJ158,3)="Box","",TRIM(BJ158))),"randomizer","")," ",""),"'","")," ",""),"-","")</f>
        <v/>
      </c>
      <c r="BK159" t="str">
        <f t="shared" ref="BK159" ca="1" si="5761">SUBSTITUTE(SUBSTITUTE(SUBSTITUTE(SUBSTITUTE(SUBSTITUTE(LOWER(IF(LEFT(BK158,3)="Box","",TRIM(BK158))),"randomizer","")," ",""),"'","")," ",""),"-","")</f>
        <v/>
      </c>
      <c r="BL159" t="str">
        <f t="shared" ref="BL159" ca="1" si="5762">SUBSTITUTE(SUBSTITUTE(SUBSTITUTE(SUBSTITUTE(SUBSTITUTE(LOWER(IF(LEFT(BL158,3)="Box","",TRIM(BL158))),"randomizer","")," ",""),"'","")," ",""),"-","")</f>
        <v/>
      </c>
      <c r="BM159" t="str">
        <f t="shared" ref="BM159" ca="1" si="5763">SUBSTITUTE(SUBSTITUTE(SUBSTITUTE(SUBSTITUTE(SUBSTITUTE(LOWER(IF(LEFT(BM158,3)="Box","",TRIM(BM158))),"randomizer","")," ",""),"'","")," ",""),"-","")</f>
        <v/>
      </c>
      <c r="BN159" t="str">
        <f t="shared" ref="BN159" ca="1" si="5764">SUBSTITUTE(SUBSTITUTE(SUBSTITUTE(SUBSTITUTE(SUBSTITUTE(LOWER(IF(LEFT(BN158,3)="Box","",TRIM(BN158))),"randomizer","")," ",""),"'","")," ",""),"-","")</f>
        <v/>
      </c>
      <c r="BO159" t="str">
        <f t="shared" ref="BO159" ca="1" si="5765">SUBSTITUTE(SUBSTITUTE(SUBSTITUTE(SUBSTITUTE(SUBSTITUTE(LOWER(IF(LEFT(BO158,3)="Box","",TRIM(BO158))),"randomizer","")," ",""),"'","")," ",""),"-","")</f>
        <v/>
      </c>
      <c r="BP159" t="str">
        <f t="shared" ref="BP159" ca="1" si="5766">SUBSTITUTE(SUBSTITUTE(SUBSTITUTE(SUBSTITUTE(SUBSTITUTE(LOWER(IF(LEFT(BP158,3)="Box","",TRIM(BP158))),"randomizer","")," ",""),"'","")," ",""),"-","")</f>
        <v/>
      </c>
      <c r="BQ159" t="str">
        <f t="shared" ref="BQ159" ca="1" si="5767">SUBSTITUTE(SUBSTITUTE(SUBSTITUTE(SUBSTITUTE(SUBSTITUTE(LOWER(IF(LEFT(BQ158,3)="Box","",TRIM(BQ158))),"randomizer","")," ",""),"'","")," ",""),"-","")</f>
        <v/>
      </c>
      <c r="BR159" t="str">
        <f t="shared" ref="BR159" ca="1" si="5768">SUBSTITUTE(SUBSTITUTE(SUBSTITUTE(SUBSTITUTE(SUBSTITUTE(LOWER(IF(LEFT(BR158,3)="Box","",TRIM(BR158))),"randomizer","")," ",""),"'","")," ",""),"-","")</f>
        <v/>
      </c>
      <c r="BS159" t="str">
        <f t="shared" ref="BS159" ca="1" si="5769">SUBSTITUTE(SUBSTITUTE(SUBSTITUTE(SUBSTITUTE(SUBSTITUTE(LOWER(IF(LEFT(BS158,3)="Box","",TRIM(BS158))),"randomizer","")," ",""),"'","")," ",""),"-","")</f>
        <v/>
      </c>
      <c r="BT159" t="str">
        <f t="shared" ref="BT159" ca="1" si="5770">SUBSTITUTE(SUBSTITUTE(SUBSTITUTE(SUBSTITUTE(SUBSTITUTE(LOWER(IF(LEFT(BT158,3)="Box","",TRIM(BT158))),"randomizer","")," ",""),"'","")," ",""),"-","")</f>
        <v/>
      </c>
      <c r="BU159" t="str">
        <f t="shared" ref="BU159" ca="1" si="5771">SUBSTITUTE(SUBSTITUTE(SUBSTITUTE(SUBSTITUTE(SUBSTITUTE(LOWER(IF(LEFT(BU158,3)="Box","",TRIM(BU158))),"randomizer","")," ",""),"'","")," ",""),"-","")</f>
        <v/>
      </c>
      <c r="BV159" t="str">
        <f t="shared" ref="BV159" ca="1" si="5772">SUBSTITUTE(SUBSTITUTE(SUBSTITUTE(SUBSTITUTE(SUBSTITUTE(LOWER(IF(LEFT(BV158,3)="Box","",TRIM(BV158))),"randomizer","")," ",""),"'","")," ",""),"-","")</f>
        <v/>
      </c>
      <c r="BW159" t="str">
        <f t="shared" ref="BW159" ca="1" si="5773">SUBSTITUTE(SUBSTITUTE(SUBSTITUTE(SUBSTITUTE(SUBSTITUTE(LOWER(IF(LEFT(BW158,3)="Box","",TRIM(BW158))),"randomizer","")," ",""),"'","")," ",""),"-","")</f>
        <v/>
      </c>
      <c r="BX159" t="str">
        <f t="shared" ref="BX159" ca="1" si="5774">SUBSTITUTE(SUBSTITUTE(SUBSTITUTE(SUBSTITUTE(SUBSTITUTE(LOWER(IF(LEFT(BX158,3)="Box","",TRIM(BX158))),"randomizer","")," ",""),"'","")," ",""),"-","")</f>
        <v/>
      </c>
      <c r="BY159" t="str">
        <f t="shared" ref="BY159" ca="1" si="5775">SUBSTITUTE(SUBSTITUTE(SUBSTITUTE(SUBSTITUTE(SUBSTITUTE(LOWER(IF(LEFT(BY158,3)="Box","",TRIM(BY158))),"randomizer","")," ",""),"'","")," ",""),"-","")</f>
        <v/>
      </c>
      <c r="BZ159" t="str">
        <f t="shared" ref="BZ159" ca="1" si="5776">SUBSTITUTE(SUBSTITUTE(SUBSTITUTE(SUBSTITUTE(SUBSTITUTE(LOWER(IF(LEFT(BZ158,3)="Box","",TRIM(BZ158))),"randomizer","")," ",""),"'","")," ",""),"-","")</f>
        <v/>
      </c>
    </row>
    <row r="160" spans="2:78" x14ac:dyDescent="0.25">
      <c r="C160">
        <f t="shared" si="4666"/>
        <v>1</v>
      </c>
      <c r="E160">
        <f ca="1">OFFSET($G$179,SUM(C$2:C160)-1,0)</f>
        <v>0</v>
      </c>
      <c r="F160" t="str">
        <f ca="1">IF(OFFSET($G$179,SUM($C$2:$C160)-1,COLUMNS($E160:F160)+1)=0,"",OFFSET($G$179,SUM($C$2:$C160)-1,COLUMNS($E160:F160)+1))</f>
        <v/>
      </c>
      <c r="G160" t="str">
        <f ca="1">IF(OFFSET($G$179,SUM($C$2:$C160)-1,COLUMNS($E160:G160)+1)=0,"",OFFSET($G$179,SUM($C$2:$C160)-1,COLUMNS($E160:G160)+1))</f>
        <v/>
      </c>
      <c r="H160" t="str">
        <f ca="1">IF(OFFSET($G$179,SUM($C$2:$C160)-1,COLUMNS($E160:H160)+1)=0,"",OFFSET($G$179,SUM($C$2:$C160)-1,COLUMNS($E160:H160)+1))</f>
        <v/>
      </c>
      <c r="I160" t="str">
        <f ca="1">IF(OFFSET($G$179,SUM($C$2:$C160)-1,COLUMNS($E160:I160)+1)=0,"",OFFSET($G$179,SUM($C$2:$C160)-1,COLUMNS($E160:I160)+1))</f>
        <v/>
      </c>
      <c r="J160" t="str">
        <f ca="1">IF(OFFSET($G$179,SUM($C$2:$C160)-1,COLUMNS($E160:J160)+1)=0,"",OFFSET($G$179,SUM($C$2:$C160)-1,COLUMNS($E160:J160)+1))</f>
        <v/>
      </c>
      <c r="K160" t="str">
        <f ca="1">IF(OFFSET($G$179,SUM($C$2:$C160)-1,COLUMNS($E160:K160)+1)=0,"",OFFSET($G$179,SUM($C$2:$C160)-1,COLUMNS($E160:K160)+1))</f>
        <v/>
      </c>
      <c r="L160" t="str">
        <f ca="1">IF(OFFSET($G$179,SUM($C$2:$C160)-1,COLUMNS($E160:L160)+1)=0,"",OFFSET($G$179,SUM($C$2:$C160)-1,COLUMNS($E160:L160)+1))</f>
        <v/>
      </c>
      <c r="M160" t="str">
        <f ca="1">IF(OFFSET($G$179,SUM($C$2:$C160)-1,COLUMNS($E160:M160)+1)=0,"",OFFSET($G$179,SUM($C$2:$C160)-1,COLUMNS($E160:M160)+1))</f>
        <v/>
      </c>
      <c r="N160" t="str">
        <f ca="1">IF(OFFSET($G$179,SUM($C$2:$C160)-1,COLUMNS($E160:N160)+1)=0,"",OFFSET($G$179,SUM($C$2:$C160)-1,COLUMNS($E160:N160)+1))</f>
        <v/>
      </c>
      <c r="O160" t="str">
        <f ca="1">IF(OFFSET($G$179,SUM($C$2:$C160)-1,COLUMNS($E160:O160)+1)=0,"",OFFSET($G$179,SUM($C$2:$C160)-1,COLUMNS($E160:O160)+1))</f>
        <v/>
      </c>
      <c r="P160" t="str">
        <f ca="1">IF(OFFSET($G$179,SUM($C$2:$C160)-1,COLUMNS($E160:P160)+1)=0,"",OFFSET($G$179,SUM($C$2:$C160)-1,COLUMNS($E160:P160)+1))</f>
        <v/>
      </c>
      <c r="Q160" t="str">
        <f ca="1">IF(OFFSET($G$179,SUM($C$2:$C160)-1,COLUMNS($E160:Q160)+1)=0,"",OFFSET($G$179,SUM($C$2:$C160)-1,COLUMNS($E160:Q160)+1))</f>
        <v/>
      </c>
      <c r="R160" t="str">
        <f ca="1">IF(OFFSET($G$179,SUM($C$2:$C160)-1,COLUMNS($E160:R160)+1)=0,"",OFFSET($G$179,SUM($C$2:$C160)-1,COLUMNS($E160:R160)+1))</f>
        <v/>
      </c>
      <c r="S160" t="str">
        <f ca="1">IF(OFFSET($G$179,SUM($C$2:$C160)-1,COLUMNS($E160:S160)+1)=0,"",OFFSET($G$179,SUM($C$2:$C160)-1,COLUMNS($E160:S160)+1))</f>
        <v/>
      </c>
      <c r="T160" t="str">
        <f ca="1">IF(OFFSET($G$179,SUM($C$2:$C160)-1,COLUMNS($E160:T160)+1)=0,"",OFFSET($G$179,SUM($C$2:$C160)-1,COLUMNS($E160:T160)+1))</f>
        <v/>
      </c>
      <c r="U160" t="str">
        <f ca="1">IF(OFFSET($G$179,SUM($C$2:$C160)-1,COLUMNS($E160:U160)+1)=0,"",OFFSET($G$179,SUM($C$2:$C160)-1,COLUMNS($E160:U160)+1))</f>
        <v/>
      </c>
      <c r="V160" t="str">
        <f ca="1">IF(OFFSET($G$179,SUM($C$2:$C160)-1,COLUMNS($E160:V160)+1)=0,"",OFFSET($G$179,SUM($C$2:$C160)-1,COLUMNS($E160:V160)+1))</f>
        <v/>
      </c>
      <c r="W160" t="str">
        <f ca="1">IF(OFFSET($G$179,SUM($C$2:$C160)-1,COLUMNS($E160:W160)+1)=0,"",OFFSET($G$179,SUM($C$2:$C160)-1,COLUMNS($E160:W160)+1))</f>
        <v/>
      </c>
      <c r="X160" t="str">
        <f ca="1">IF(OFFSET($G$179,SUM($C$2:$C160)-1,COLUMNS($E160:X160)+1)=0,"",OFFSET($G$179,SUM($C$2:$C160)-1,COLUMNS($E160:X160)+1))</f>
        <v/>
      </c>
      <c r="Y160" t="str">
        <f ca="1">IF(OFFSET($G$179,SUM($C$2:$C160)-1,COLUMNS($E160:Y160)+1)=0,"",OFFSET($G$179,SUM($C$2:$C160)-1,COLUMNS($E160:Y160)+1))</f>
        <v/>
      </c>
      <c r="Z160" t="str">
        <f ca="1">IF(OFFSET($G$179,SUM($C$2:$C160)-1,COLUMNS($E160:Z160)+1)=0,"",OFFSET($G$179,SUM($C$2:$C160)-1,COLUMNS($E160:Z160)+1))</f>
        <v/>
      </c>
      <c r="AA160" t="str">
        <f ca="1">IF(OFFSET($G$179,SUM($C$2:$C160)-1,COLUMNS($E160:AA160)+1)=0,"",OFFSET($G$179,SUM($C$2:$C160)-1,COLUMNS($E160:AA160)+1))</f>
        <v/>
      </c>
      <c r="AB160" t="str">
        <f ca="1">IF(OFFSET($G$179,SUM($C$2:$C160)-1,COLUMNS($E160:AB160)+1)=0,"",OFFSET($G$179,SUM($C$2:$C160)-1,COLUMNS($E160:AB160)+1))</f>
        <v/>
      </c>
      <c r="AC160" t="str">
        <f ca="1">IF(OFFSET($G$179,SUM($C$2:$C160)-1,COLUMNS($E160:AC160)+1)=0,"",OFFSET($G$179,SUM($C$2:$C160)-1,COLUMNS($E160:AC160)+1))</f>
        <v/>
      </c>
      <c r="AD160" t="str">
        <f ca="1">IF(OFFSET($G$179,SUM($C$2:$C160)-1,COLUMNS($E160:AD160)+1)=0,"",OFFSET($G$179,SUM($C$2:$C160)-1,COLUMNS($E160:AD160)+1))</f>
        <v/>
      </c>
      <c r="AE160" t="str">
        <f ca="1">IF(OFFSET($G$179,SUM($C$2:$C160)-1,COLUMNS($E160:AE160)+1)=0,"",OFFSET($G$179,SUM($C$2:$C160)-1,COLUMNS($E160:AE160)+1))</f>
        <v/>
      </c>
      <c r="AF160" t="str">
        <f ca="1">IF(OFFSET($G$179,SUM($C$2:$C160)-1,COLUMNS($E160:AF160)+1)=0,"",OFFSET($G$179,SUM($C$2:$C160)-1,COLUMNS($E160:AF160)+1))</f>
        <v/>
      </c>
      <c r="AG160" t="str">
        <f ca="1">IF(OFFSET($G$179,SUM($C$2:$C160)-1,COLUMNS($E160:AG160)+1)=0,"",OFFSET($G$179,SUM($C$2:$C160)-1,COLUMNS($E160:AG160)+1))</f>
        <v/>
      </c>
      <c r="AH160" t="str">
        <f ca="1">IF(OFFSET($G$179,SUM($C$2:$C160)-1,COLUMNS($E160:AH160)+1)=0,"",OFFSET($G$179,SUM($C$2:$C160)-1,COLUMNS($E160:AH160)+1))</f>
        <v/>
      </c>
      <c r="AI160" t="str">
        <f ca="1">IF(OFFSET($G$179,SUM($C$2:$C160)-1,COLUMNS($E160:AI160)+1)=0,"",OFFSET($G$179,SUM($C$2:$C160)-1,COLUMNS($E160:AI160)+1))</f>
        <v/>
      </c>
      <c r="AJ160" t="str">
        <f ca="1">IF(OFFSET($G$179,SUM($C$2:$C160)-1,COLUMNS($E160:AJ160)+1)=0,"",OFFSET($G$179,SUM($C$2:$C160)-1,COLUMNS($E160:AJ160)+1))</f>
        <v/>
      </c>
      <c r="AK160" t="str">
        <f ca="1">IF(OFFSET($G$179,SUM($C$2:$C160)-1,COLUMNS($E160:AK160)+1)=0,"",OFFSET($G$179,SUM($C$2:$C160)-1,COLUMNS($E160:AK160)+1))</f>
        <v/>
      </c>
      <c r="AL160" t="str">
        <f ca="1">IF(OFFSET($G$179,SUM($C$2:$C160)-1,COLUMNS($E160:AL160)+1)=0,"",OFFSET($G$179,SUM($C$2:$C160)-1,COLUMNS($E160:AL160)+1))</f>
        <v/>
      </c>
      <c r="AM160" t="str">
        <f ca="1">IF(OFFSET($G$179,SUM($C$2:$C160)-1,COLUMNS($E160:AM160)+1)=0,"",OFFSET($G$179,SUM($C$2:$C160)-1,COLUMNS($E160:AM160)+1))</f>
        <v/>
      </c>
      <c r="AN160" t="str">
        <f ca="1">IF(OFFSET($G$179,SUM($C$2:$C160)-1,COLUMNS($E160:AN160)+1)=0,"",OFFSET($G$179,SUM($C$2:$C160)-1,COLUMNS($E160:AN160)+1))</f>
        <v/>
      </c>
      <c r="AO160" t="str">
        <f ca="1">IF(OFFSET($G$179,SUM($C$2:$C160)-1,COLUMNS($E160:AO160)+1)=0,"",OFFSET($G$179,SUM($C$2:$C160)-1,COLUMNS($E160:AO160)+1))</f>
        <v/>
      </c>
      <c r="AP160" t="str">
        <f ca="1">IF(OFFSET($G$179,SUM($C$2:$C160)-1,COLUMNS($E160:AP160)+1)=0,"",OFFSET($G$179,SUM($C$2:$C160)-1,COLUMNS($E160:AP160)+1))</f>
        <v/>
      </c>
      <c r="AQ160" t="str">
        <f ca="1">IF(OFFSET($G$179,SUM($C$2:$C160)-1,COLUMNS($E160:AQ160)+1)=0,"",OFFSET($G$179,SUM($C$2:$C160)-1,COLUMNS($E160:AQ160)+1))</f>
        <v/>
      </c>
      <c r="AR160" t="str">
        <f ca="1">IF(OFFSET($G$179,SUM($C$2:$C160)-1,COLUMNS($E160:AR160)+1)=0,"",OFFSET($G$179,SUM($C$2:$C160)-1,COLUMNS($E160:AR160)+1))</f>
        <v/>
      </c>
      <c r="AS160" t="str">
        <f ca="1">IF(OFFSET($G$179,SUM($C$2:$C160)-1,COLUMNS($E160:AS160)+1)=0,"",OFFSET($G$179,SUM($C$2:$C160)-1,COLUMNS($E160:AS160)+1))</f>
        <v/>
      </c>
      <c r="AT160" t="str">
        <f ca="1">IF(OFFSET($G$179,SUM($C$2:$C160)-1,COLUMNS($E160:AT160)+1)=0,"",OFFSET($G$179,SUM($C$2:$C160)-1,COLUMNS($E160:AT160)+1))</f>
        <v/>
      </c>
      <c r="AU160" t="str">
        <f ca="1">IF(OFFSET($G$179,SUM($C$2:$C160)-1,COLUMNS($E160:AU160)+1)=0,"",OFFSET($G$179,SUM($C$2:$C160)-1,COLUMNS($E160:AU160)+1))</f>
        <v/>
      </c>
      <c r="AV160" t="str">
        <f ca="1">IF(OFFSET($G$179,SUM($C$2:$C160)-1,COLUMNS($E160:AV160)+1)=0,"",OFFSET($G$179,SUM($C$2:$C160)-1,COLUMNS($E160:AV160)+1))</f>
        <v/>
      </c>
      <c r="AW160" t="str">
        <f ca="1">IF(OFFSET($G$179,SUM($C$2:$C160)-1,COLUMNS($E160:AW160)+1)=0,"",OFFSET($G$179,SUM($C$2:$C160)-1,COLUMNS($E160:AW160)+1))</f>
        <v/>
      </c>
      <c r="AX160" t="str">
        <f ca="1">IF(OFFSET($G$179,SUM($C$2:$C160)-1,COLUMNS($E160:AX160)+1)=0,"",OFFSET($G$179,SUM($C$2:$C160)-1,COLUMNS($E160:AX160)+1))</f>
        <v/>
      </c>
      <c r="AY160" t="str">
        <f ca="1">IF(OFFSET($G$179,SUM($C$2:$C160)-1,COLUMNS($E160:AY160)+1)=0,"",OFFSET($G$179,SUM($C$2:$C160)-1,COLUMNS($E160:AY160)+1))</f>
        <v/>
      </c>
      <c r="AZ160" t="str">
        <f ca="1">IF(OFFSET($G$179,SUM($C$2:$C160)-1,COLUMNS($E160:AZ160)+1)=0,"",OFFSET($G$179,SUM($C$2:$C160)-1,COLUMNS($E160:AZ160)+1))</f>
        <v/>
      </c>
      <c r="BA160" t="str">
        <f ca="1">IF(OFFSET($G$179,SUM($C$2:$C160)-1,COLUMNS($E160:BA160)+1)=0,"",OFFSET($G$179,SUM($C$2:$C160)-1,COLUMNS($E160:BA160)+1))</f>
        <v/>
      </c>
      <c r="BB160" t="str">
        <f ca="1">IF(OFFSET($G$179,SUM($C$2:$C160)-1,COLUMNS($E160:BB160)+1)=0,"",OFFSET($G$179,SUM($C$2:$C160)-1,COLUMNS($E160:BB160)+1))</f>
        <v/>
      </c>
      <c r="BC160" t="str">
        <f ca="1">IF(OFFSET($G$179,SUM($C$2:$C160)-1,COLUMNS($E160:BC160)+1)=0,"",OFFSET($G$179,SUM($C$2:$C160)-1,COLUMNS($E160:BC160)+1))</f>
        <v/>
      </c>
      <c r="BD160" t="str">
        <f ca="1">IF(OFFSET($G$179,SUM($C$2:$C160)-1,COLUMNS($E160:BD160)+1)=0,"",OFFSET($G$179,SUM($C$2:$C160)-1,COLUMNS($E160:BD160)+1))</f>
        <v/>
      </c>
      <c r="BE160" t="str">
        <f ca="1">IF(OFFSET($G$179,SUM($C$2:$C160)-1,COLUMNS($E160:BE160)+1)=0,"",OFFSET($G$179,SUM($C$2:$C160)-1,COLUMNS($E160:BE160)+1))</f>
        <v/>
      </c>
      <c r="BF160" t="str">
        <f ca="1">IF(OFFSET($G$179,SUM($C$2:$C160)-1,COLUMNS($E160:BF160)+1)=0,"",OFFSET($G$179,SUM($C$2:$C160)-1,COLUMNS($E160:BF160)+1))</f>
        <v/>
      </c>
      <c r="BG160" t="str">
        <f ca="1">IF(OFFSET($G$179,SUM($C$2:$C160)-1,COLUMNS($E160:BG160)+1)=0,"",OFFSET($G$179,SUM($C$2:$C160)-1,COLUMNS($E160:BG160)+1))</f>
        <v/>
      </c>
      <c r="BH160" t="str">
        <f ca="1">IF(OFFSET($G$179,SUM($C$2:$C160)-1,COLUMNS($E160:BH160)+1)=0,"",OFFSET($G$179,SUM($C$2:$C160)-1,COLUMNS($E160:BH160)+1))</f>
        <v/>
      </c>
      <c r="BI160" t="str">
        <f ca="1">IF(OFFSET($G$179,SUM($C$2:$C160)-1,COLUMNS($E160:BI160)+1)=0,"",OFFSET($G$179,SUM($C$2:$C160)-1,COLUMNS($E160:BI160)+1))</f>
        <v/>
      </c>
      <c r="BJ160" t="str">
        <f ca="1">IF(OFFSET($G$179,SUM($C$2:$C160)-1,COLUMNS($E160:BJ160)+1)=0,"",OFFSET($G$179,SUM($C$2:$C160)-1,COLUMNS($E160:BJ160)+1))</f>
        <v/>
      </c>
      <c r="BK160" t="str">
        <f ca="1">IF(OFFSET($G$179,SUM($C$2:$C160)-1,COLUMNS($E160:BK160)+1)=0,"",OFFSET($G$179,SUM($C$2:$C160)-1,COLUMNS($E160:BK160)+1))</f>
        <v/>
      </c>
      <c r="BL160" t="str">
        <f ca="1">IF(OFFSET($G$179,SUM($C$2:$C160)-1,COLUMNS($E160:BL160)+1)=0,"",OFFSET($G$179,SUM($C$2:$C160)-1,COLUMNS($E160:BL160)+1))</f>
        <v/>
      </c>
      <c r="BM160" t="str">
        <f ca="1">IF(OFFSET($G$179,SUM($C$2:$C160)-1,COLUMNS($E160:BM160)+1)=0,"",OFFSET($G$179,SUM($C$2:$C160)-1,COLUMNS($E160:BM160)+1))</f>
        <v/>
      </c>
      <c r="BN160" t="str">
        <f ca="1">IF(OFFSET($G$179,SUM($C$2:$C160)-1,COLUMNS($E160:BN160)+1)=0,"",OFFSET($G$179,SUM($C$2:$C160)-1,COLUMNS($E160:BN160)+1))</f>
        <v/>
      </c>
      <c r="BO160" t="str">
        <f ca="1">IF(OFFSET($G$179,SUM($C$2:$C160)-1,COLUMNS($E160:BO160)+1)=0,"",OFFSET($G$179,SUM($C$2:$C160)-1,COLUMNS($E160:BO160)+1))</f>
        <v/>
      </c>
      <c r="BP160" t="str">
        <f ca="1">IF(OFFSET($G$179,SUM($C$2:$C160)-1,COLUMNS($E160:BP160)+1)=0,"",OFFSET($G$179,SUM($C$2:$C160)-1,COLUMNS($E160:BP160)+1))</f>
        <v/>
      </c>
      <c r="BQ160" t="str">
        <f ca="1">IF(OFFSET($G$179,SUM($C$2:$C160)-1,COLUMNS($E160:BQ160)+1)=0,"",OFFSET($G$179,SUM($C$2:$C160)-1,COLUMNS($E160:BQ160)+1))</f>
        <v/>
      </c>
      <c r="BR160" t="str">
        <f ca="1">IF(OFFSET($G$179,SUM($C$2:$C160)-1,COLUMNS($E160:BR160)+1)=0,"",OFFSET($G$179,SUM($C$2:$C160)-1,COLUMNS($E160:BR160)+1))</f>
        <v/>
      </c>
      <c r="BS160" t="str">
        <f ca="1">IF(OFFSET($G$179,SUM($C$2:$C160)-1,COLUMNS($E160:BS160)+1)=0,"",OFFSET($G$179,SUM($C$2:$C160)-1,COLUMNS($E160:BS160)+1))</f>
        <v/>
      </c>
      <c r="BT160" t="str">
        <f ca="1">IF(OFFSET($G$179,SUM($C$2:$C160)-1,COLUMNS($E160:BT160)+1)=0,"",OFFSET($G$179,SUM($C$2:$C160)-1,COLUMNS($E160:BT160)+1))</f>
        <v/>
      </c>
      <c r="BU160" t="str">
        <f ca="1">IF(OFFSET($G$179,SUM($C$2:$C160)-1,COLUMNS($E160:BU160)+1)=0,"",OFFSET($G$179,SUM($C$2:$C160)-1,COLUMNS($E160:BU160)+1))</f>
        <v/>
      </c>
      <c r="BV160" t="str">
        <f ca="1">IF(OFFSET($G$179,SUM($C$2:$C160)-1,COLUMNS($E160:BV160)+1)=0,"",OFFSET($G$179,SUM($C$2:$C160)-1,COLUMNS($E160:BV160)+1))</f>
        <v/>
      </c>
      <c r="BW160" t="str">
        <f ca="1">IF(OFFSET($G$179,SUM($C$2:$C160)-1,COLUMNS($E160:BW160)+1)=0,"",OFFSET($G$179,SUM($C$2:$C160)-1,COLUMNS($E160:BW160)+1))</f>
        <v/>
      </c>
      <c r="BX160" t="str">
        <f ca="1">IF(OFFSET($G$179,SUM($C$2:$C160)-1,COLUMNS($E160:BX160)+1)=0,"",OFFSET($G$179,SUM($C$2:$C160)-1,COLUMNS($E160:BX160)+1))</f>
        <v/>
      </c>
      <c r="BY160" t="str">
        <f ca="1">IF(OFFSET($G$179,SUM($C$2:$C160)-1,COLUMNS($E160:BY160)+1)=0,"",OFFSET($G$179,SUM($C$2:$C160)-1,COLUMNS($E160:BY160)+1))</f>
        <v/>
      </c>
      <c r="BZ160" t="str">
        <f ca="1">IF(OFFSET($G$179,SUM($C$2:$C160)-1,COLUMNS($E160:BZ160)+1)=0,"",OFFSET($G$179,SUM($C$2:$C160)-1,COLUMNS($E160:BZ160)+1))</f>
        <v/>
      </c>
    </row>
    <row r="171" spans="3:10" x14ac:dyDescent="0.25">
      <c r="C171" t="s">
        <v>4926</v>
      </c>
      <c r="F171" t="s">
        <v>5462</v>
      </c>
    </row>
    <row r="172" spans="3:10" x14ac:dyDescent="0.25">
      <c r="D172" t="s">
        <v>4927</v>
      </c>
      <c r="E172" t="s">
        <v>5458</v>
      </c>
      <c r="H172" t="s">
        <v>5463</v>
      </c>
    </row>
    <row r="173" spans="3:10" x14ac:dyDescent="0.25">
      <c r="D173" t="s">
        <v>3199</v>
      </c>
      <c r="E173" t="s">
        <v>3199</v>
      </c>
      <c r="H173" t="s">
        <v>5464</v>
      </c>
    </row>
    <row r="175" spans="3:10" x14ac:dyDescent="0.25">
      <c r="C175" t="s">
        <v>4910</v>
      </c>
      <c r="J175" t="str">
        <f>SUBSTITUTE(SUBSTITUTE(SUBSTITUTE(LOWER(IF(LEFT(H179,3)="Box","",TRIM(H179)))," ",""),"'","")," ","")</f>
        <v/>
      </c>
    </row>
    <row r="176" spans="3:10" x14ac:dyDescent="0.25">
      <c r="D176" s="1" t="s">
        <v>4928</v>
      </c>
    </row>
    <row r="177" spans="3:67" x14ac:dyDescent="0.25">
      <c r="E177" t="s">
        <v>4929</v>
      </c>
    </row>
    <row r="178" spans="3:67" x14ac:dyDescent="0.25">
      <c r="I178" s="6"/>
    </row>
    <row r="179" spans="3:67" x14ac:dyDescent="0.25">
      <c r="C179" t="s">
        <v>5475</v>
      </c>
      <c r="D179" t="s">
        <v>4912</v>
      </c>
      <c r="F179">
        <f t="shared" ref="F179:F202" si="5777">IF(AND(IFERROR(FIND("Box art:",D179),0)=0,F178=1),2,IFERROR(FIND("Box art:",D179),0))</f>
        <v>1</v>
      </c>
      <c r="G179" t="str">
        <f t="shared" ref="G179:G202" si="5778">IF(F179=1,C179,IF(F179=2,C178,C179))</f>
        <v>Alayna Danner</v>
      </c>
      <c r="H179" t="str">
        <f t="shared" ref="H179:H219" si="5779">IF(F179=1,D179,IF(F179=2,C179,D179))</f>
        <v>Box art: Cornucopia</v>
      </c>
      <c r="I179" s="6"/>
      <c r="J179" t="s">
        <v>4912</v>
      </c>
    </row>
    <row r="180" spans="3:67" x14ac:dyDescent="0.25">
      <c r="C180" t="s">
        <v>5271</v>
      </c>
      <c r="F180">
        <f t="shared" si="5777"/>
        <v>2</v>
      </c>
      <c r="G180" t="str">
        <f t="shared" si="5778"/>
        <v>Alayna Danner</v>
      </c>
      <c r="H180" t="str">
        <f t="shared" si="5779"/>
        <v>Harvest, Horn of Plenty, Duchess, Oasis, Spice Merchant, Dame Natalie, Mystic, Advisor, Soothsayer, Page, Treasure Hunter, Warrior, Hero, Champion, Royal Blacksmith, Groundskeeper</v>
      </c>
      <c r="I180" s="6"/>
      <c r="J180" t="s">
        <v>5301</v>
      </c>
      <c r="K180" t="s">
        <v>3284</v>
      </c>
      <c r="L180" t="s">
        <v>3281</v>
      </c>
      <c r="M180" t="s">
        <v>3286</v>
      </c>
      <c r="N180" t="s">
        <v>3290</v>
      </c>
      <c r="O180" t="s">
        <v>3280</v>
      </c>
      <c r="P180" t="s">
        <v>3285</v>
      </c>
      <c r="Q180" t="s">
        <v>5302</v>
      </c>
      <c r="R180" t="s">
        <v>3289</v>
      </c>
      <c r="S180" t="s">
        <v>3287</v>
      </c>
      <c r="T180" t="s">
        <v>3291</v>
      </c>
      <c r="U180" t="s">
        <v>3292</v>
      </c>
      <c r="V180" t="s">
        <v>3283</v>
      </c>
      <c r="W180" t="s">
        <v>3279</v>
      </c>
      <c r="X180" t="s">
        <v>3288</v>
      </c>
      <c r="Y180" t="s">
        <v>3282</v>
      </c>
    </row>
    <row r="181" spans="3:67" x14ac:dyDescent="0.25">
      <c r="C181" t="s">
        <v>3211</v>
      </c>
      <c r="D181" t="s">
        <v>5476</v>
      </c>
      <c r="F181">
        <f t="shared" si="5777"/>
        <v>0</v>
      </c>
      <c r="G181" t="str">
        <f t="shared" si="5778"/>
        <v>Alejandro Gutiérrez Franco</v>
      </c>
      <c r="H181" t="str">
        <f t="shared" si="5779"/>
        <v>Ambassador, Lookout</v>
      </c>
      <c r="I181" s="6"/>
      <c r="J181" t="s">
        <v>5481</v>
      </c>
      <c r="K181" t="s">
        <v>3293</v>
      </c>
    </row>
    <row r="182" spans="3:67" x14ac:dyDescent="0.25">
      <c r="C182" t="s">
        <v>3212</v>
      </c>
      <c r="D182" t="s">
        <v>3213</v>
      </c>
      <c r="F182">
        <f t="shared" si="5777"/>
        <v>0</v>
      </c>
      <c r="G182" t="str">
        <f t="shared" si="5778"/>
        <v>Alexander Jung</v>
      </c>
      <c r="H182" t="str">
        <f t="shared" si="5779"/>
        <v>Swindler</v>
      </c>
      <c r="I182" s="6"/>
      <c r="J182" t="s">
        <v>3213</v>
      </c>
    </row>
    <row r="183" spans="3:67" x14ac:dyDescent="0.25">
      <c r="C183" t="s">
        <v>3214</v>
      </c>
      <c r="D183" t="s">
        <v>5272</v>
      </c>
      <c r="F183">
        <f t="shared" si="5777"/>
        <v>0</v>
      </c>
      <c r="G183" t="str">
        <f t="shared" si="5778"/>
        <v>Alex Drummond</v>
      </c>
      <c r="H183" t="str">
        <f t="shared" si="5779"/>
        <v>Familiar, Vault, Survivors, Storeroom, Procession</v>
      </c>
      <c r="I183" s="6"/>
      <c r="J183" t="s">
        <v>3294</v>
      </c>
      <c r="K183" t="s">
        <v>3298</v>
      </c>
      <c r="L183" t="s">
        <v>3297</v>
      </c>
      <c r="M183" t="s">
        <v>3296</v>
      </c>
      <c r="N183" t="s">
        <v>3295</v>
      </c>
    </row>
    <row r="184" spans="3:67" x14ac:dyDescent="0.25">
      <c r="C184" t="s">
        <v>3215</v>
      </c>
      <c r="D184" t="s">
        <v>5273</v>
      </c>
      <c r="F184">
        <f t="shared" si="5777"/>
        <v>0</v>
      </c>
      <c r="G184" t="str">
        <f t="shared" si="5778"/>
        <v>Brian Brinlee</v>
      </c>
      <c r="H184" t="str">
        <f t="shared" si="5779"/>
        <v>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v>
      </c>
      <c r="I184" s="6"/>
      <c r="J184" t="s">
        <v>5303</v>
      </c>
      <c r="K184" t="s">
        <v>3312</v>
      </c>
      <c r="L184" t="s">
        <v>3308</v>
      </c>
      <c r="M184" t="s">
        <v>3301</v>
      </c>
      <c r="N184" t="s">
        <v>3304</v>
      </c>
      <c r="O184" t="s">
        <v>3306</v>
      </c>
      <c r="P184" t="s">
        <v>3311</v>
      </c>
      <c r="Q184" t="s">
        <v>5304</v>
      </c>
      <c r="R184" t="s">
        <v>5305</v>
      </c>
      <c r="S184" t="s">
        <v>3302</v>
      </c>
      <c r="T184" t="s">
        <v>3299</v>
      </c>
      <c r="U184" t="s">
        <v>3300</v>
      </c>
      <c r="V184" t="s">
        <v>3305</v>
      </c>
      <c r="W184" t="s">
        <v>3307</v>
      </c>
      <c r="X184" t="s">
        <v>3309</v>
      </c>
      <c r="Y184" t="s">
        <v>5306</v>
      </c>
      <c r="Z184" t="s">
        <v>3303</v>
      </c>
      <c r="AA184" t="s">
        <v>4932</v>
      </c>
      <c r="AB184" t="s">
        <v>4933</v>
      </c>
      <c r="AC184" t="s">
        <v>4931</v>
      </c>
      <c r="AD184" t="s">
        <v>3310</v>
      </c>
      <c r="AE184" t="s">
        <v>4930</v>
      </c>
      <c r="AF184" t="s">
        <v>5307</v>
      </c>
      <c r="AG184" t="s">
        <v>5308</v>
      </c>
      <c r="AH184" t="s">
        <v>5309</v>
      </c>
      <c r="AI184" t="s">
        <v>5310</v>
      </c>
      <c r="AJ184" t="s">
        <v>5311</v>
      </c>
      <c r="AK184" t="s">
        <v>5312</v>
      </c>
    </row>
    <row r="185" spans="3:67" x14ac:dyDescent="0.25">
      <c r="C185" t="s">
        <v>3216</v>
      </c>
      <c r="D185" t="s">
        <v>5274</v>
      </c>
      <c r="F185">
        <f t="shared" si="5777"/>
        <v>0</v>
      </c>
      <c r="G185" t="str">
        <f t="shared" si="5778"/>
        <v>Christof Tisch</v>
      </c>
      <c r="H185" t="str">
        <f t="shared" si="5779"/>
        <v>Workshop, Duke, Minion, Sea Hag</v>
      </c>
      <c r="I185" s="6"/>
      <c r="J185" t="s">
        <v>5313</v>
      </c>
      <c r="K185" t="s">
        <v>5314</v>
      </c>
      <c r="L185" t="s">
        <v>3313</v>
      </c>
      <c r="M185" t="s">
        <v>3314</v>
      </c>
    </row>
    <row r="186" spans="3:67" x14ac:dyDescent="0.25">
      <c r="C186" t="s">
        <v>5477</v>
      </c>
      <c r="D186" t="s">
        <v>4913</v>
      </c>
      <c r="F186">
        <f t="shared" si="5777"/>
        <v>1</v>
      </c>
      <c r="G186" t="str">
        <f t="shared" si="5778"/>
        <v>Claus Stephan</v>
      </c>
      <c r="H186" t="str">
        <f t="shared" si="5779"/>
        <v>Box art: Alchemy, Empires</v>
      </c>
      <c r="I186" s="6"/>
      <c r="J186" t="s">
        <v>3315</v>
      </c>
      <c r="K186" t="s">
        <v>4934</v>
      </c>
    </row>
    <row r="187" spans="3:67" x14ac:dyDescent="0.25">
      <c r="C187" t="s">
        <v>5275</v>
      </c>
      <c r="F187">
        <f t="shared" si="5777"/>
        <v>2</v>
      </c>
      <c r="G187" t="str">
        <f t="shared" si="5778"/>
        <v>Claus Stephan</v>
      </c>
      <c r="H187" t="str">
        <f t="shared" si="5779"/>
        <v>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v>
      </c>
      <c r="I187" s="6"/>
      <c r="J187" t="s">
        <v>5315</v>
      </c>
      <c r="K187" t="s">
        <v>3354</v>
      </c>
      <c r="L187" t="s">
        <v>3339</v>
      </c>
      <c r="M187" t="s">
        <v>3321</v>
      </c>
      <c r="N187" t="s">
        <v>3340</v>
      </c>
      <c r="O187" t="s">
        <v>3322</v>
      </c>
      <c r="P187" t="s">
        <v>3346</v>
      </c>
      <c r="Q187" t="s">
        <v>3330</v>
      </c>
      <c r="R187" t="s">
        <v>4935</v>
      </c>
      <c r="S187" t="s">
        <v>3341</v>
      </c>
      <c r="T187" t="s">
        <v>4940</v>
      </c>
      <c r="U187" t="s">
        <v>3669</v>
      </c>
      <c r="V187" t="s">
        <v>3351</v>
      </c>
      <c r="W187" t="s">
        <v>5316</v>
      </c>
      <c r="X187" t="s">
        <v>3329</v>
      </c>
      <c r="Y187" t="s">
        <v>5317</v>
      </c>
      <c r="Z187" t="s">
        <v>3331</v>
      </c>
      <c r="AA187" t="s">
        <v>3338</v>
      </c>
      <c r="AB187" t="s">
        <v>3343</v>
      </c>
      <c r="AC187" t="s">
        <v>3345</v>
      </c>
      <c r="AD187" t="s">
        <v>5318</v>
      </c>
      <c r="AE187" t="s">
        <v>3332</v>
      </c>
      <c r="AF187" t="s">
        <v>3325</v>
      </c>
      <c r="AG187" t="s">
        <v>3344</v>
      </c>
      <c r="AH187" t="s">
        <v>3327</v>
      </c>
      <c r="AI187" t="s">
        <v>3334</v>
      </c>
      <c r="AJ187" t="s">
        <v>3326</v>
      </c>
      <c r="AK187" t="s">
        <v>3337</v>
      </c>
      <c r="AL187" t="s">
        <v>3324</v>
      </c>
      <c r="AM187" t="s">
        <v>3349</v>
      </c>
      <c r="AN187" t="s">
        <v>3318</v>
      </c>
      <c r="AO187" t="s">
        <v>3342</v>
      </c>
      <c r="AP187" t="s">
        <v>3352</v>
      </c>
      <c r="AQ187" t="s">
        <v>3319</v>
      </c>
      <c r="AR187" t="s">
        <v>4938</v>
      </c>
      <c r="AS187" t="s">
        <v>3347</v>
      </c>
      <c r="AT187" t="s">
        <v>3348</v>
      </c>
      <c r="AU187" t="s">
        <v>3320</v>
      </c>
      <c r="AV187" t="s">
        <v>4936</v>
      </c>
      <c r="AW187" t="s">
        <v>3323</v>
      </c>
      <c r="AX187" t="s">
        <v>4937</v>
      </c>
      <c r="AY187" t="s">
        <v>4939</v>
      </c>
      <c r="AZ187" t="s">
        <v>4941</v>
      </c>
      <c r="BA187" t="s">
        <v>3316</v>
      </c>
      <c r="BB187" t="s">
        <v>3333</v>
      </c>
      <c r="BC187" t="s">
        <v>5319</v>
      </c>
      <c r="BD187" t="s">
        <v>5320</v>
      </c>
      <c r="BE187" t="s">
        <v>5321</v>
      </c>
      <c r="BF187" t="s">
        <v>5322</v>
      </c>
      <c r="BG187" t="s">
        <v>5323</v>
      </c>
      <c r="BH187" t="s">
        <v>5324</v>
      </c>
      <c r="BI187" t="s">
        <v>3317</v>
      </c>
      <c r="BJ187" t="s">
        <v>3350</v>
      </c>
      <c r="BK187" t="s">
        <v>3353</v>
      </c>
      <c r="BL187" t="s">
        <v>3328</v>
      </c>
      <c r="BM187" t="s">
        <v>3716</v>
      </c>
      <c r="BN187" t="s">
        <v>3335</v>
      </c>
      <c r="BO187" t="s">
        <v>3336</v>
      </c>
    </row>
    <row r="188" spans="3:67" x14ac:dyDescent="0.25">
      <c r="C188" t="s">
        <v>3217</v>
      </c>
      <c r="D188" t="s">
        <v>3218</v>
      </c>
      <c r="F188">
        <f t="shared" si="5777"/>
        <v>0</v>
      </c>
      <c r="G188" t="str">
        <f t="shared" si="5778"/>
        <v>Colin Throm</v>
      </c>
      <c r="H188" t="str">
        <f t="shared" si="5779"/>
        <v>Hoard</v>
      </c>
      <c r="I188" s="6"/>
      <c r="J188" t="s">
        <v>3218</v>
      </c>
    </row>
    <row r="189" spans="3:67" x14ac:dyDescent="0.25">
      <c r="C189" t="s">
        <v>3219</v>
      </c>
      <c r="D189" t="s">
        <v>5276</v>
      </c>
      <c r="F189">
        <f t="shared" si="5777"/>
        <v>0</v>
      </c>
      <c r="G189" t="str">
        <f t="shared" si="5778"/>
        <v>Dennis Lohausen</v>
      </c>
      <c r="H189" t="str">
        <f t="shared" si="5779"/>
        <v>Saboteur, Explorer, Kings Court, Stables, Ironmonger, Count</v>
      </c>
      <c r="I189" s="6"/>
      <c r="J189" t="s">
        <v>1147</v>
      </c>
      <c r="K189" t="s">
        <v>3355</v>
      </c>
      <c r="L189" t="s">
        <v>5325</v>
      </c>
      <c r="M189" t="s">
        <v>3357</v>
      </c>
      <c r="N189" t="s">
        <v>3356</v>
      </c>
      <c r="O189" t="s">
        <v>5326</v>
      </c>
    </row>
    <row r="190" spans="3:67" x14ac:dyDescent="0.25">
      <c r="C190" t="s">
        <v>3220</v>
      </c>
      <c r="D190" t="s">
        <v>3276</v>
      </c>
      <c r="F190">
        <f t="shared" si="5777"/>
        <v>0</v>
      </c>
      <c r="G190" t="str">
        <f t="shared" si="5778"/>
        <v>Donald Crank</v>
      </c>
      <c r="H190" t="str">
        <f t="shared" si="5779"/>
        <v>Aqueduct, Colonnade, Obelisk</v>
      </c>
      <c r="I190" s="6"/>
      <c r="J190" t="s">
        <v>3358</v>
      </c>
      <c r="K190" t="s">
        <v>3359</v>
      </c>
      <c r="L190" t="s">
        <v>3360</v>
      </c>
    </row>
    <row r="191" spans="3:67" x14ac:dyDescent="0.25">
      <c r="C191" t="s">
        <v>3221</v>
      </c>
      <c r="D191" t="s">
        <v>3277</v>
      </c>
      <c r="F191">
        <f t="shared" si="5777"/>
        <v>0</v>
      </c>
      <c r="G191" t="str">
        <f t="shared" si="5778"/>
        <v>Doris Matthäus</v>
      </c>
      <c r="H191" t="str">
        <f t="shared" si="5779"/>
        <v>Ruined Village, Walled Village</v>
      </c>
      <c r="I191" s="6"/>
      <c r="J191" t="s">
        <v>3361</v>
      </c>
      <c r="K191" t="s">
        <v>3362</v>
      </c>
    </row>
    <row r="192" spans="3:67" x14ac:dyDescent="0.25">
      <c r="C192" t="s">
        <v>3222</v>
      </c>
      <c r="D192" t="s">
        <v>5277</v>
      </c>
      <c r="F192">
        <f t="shared" si="5777"/>
        <v>0</v>
      </c>
      <c r="G192" t="str">
        <f t="shared" si="5778"/>
        <v>Elisa Cella</v>
      </c>
      <c r="H192" t="str">
        <f t="shared" si="5779"/>
        <v>Wheelwright, Engineer, Legionary, Overlord, Bard, Night Watchman, Skulk, Scholar, Silk Merchant, Spices, Groom, Hostelry, Kiln, Paddock, Sycophant, Guildmaster, Dismantle</v>
      </c>
      <c r="I192" s="6"/>
      <c r="J192" t="s">
        <v>5327</v>
      </c>
      <c r="K192" t="s">
        <v>3364</v>
      </c>
      <c r="L192" t="s">
        <v>3366</v>
      </c>
      <c r="M192" t="s">
        <v>3368</v>
      </c>
      <c r="N192" t="s">
        <v>5328</v>
      </c>
      <c r="O192" t="s">
        <v>3367</v>
      </c>
      <c r="P192" t="s">
        <v>3372</v>
      </c>
      <c r="Q192" t="s">
        <v>3369</v>
      </c>
      <c r="R192" t="s">
        <v>3370</v>
      </c>
      <c r="S192" t="s">
        <v>3371</v>
      </c>
      <c r="T192" t="s">
        <v>4942</v>
      </c>
      <c r="U192" t="s">
        <v>4943</v>
      </c>
      <c r="V192" t="s">
        <v>3365</v>
      </c>
      <c r="W192" t="s">
        <v>4944</v>
      </c>
      <c r="X192" t="s">
        <v>5329</v>
      </c>
      <c r="Y192" t="s">
        <v>5330</v>
      </c>
      <c r="Z192" t="s">
        <v>3363</v>
      </c>
    </row>
    <row r="193" spans="3:55" x14ac:dyDescent="0.25">
      <c r="C193" t="s">
        <v>3223</v>
      </c>
      <c r="D193" t="s">
        <v>5278</v>
      </c>
      <c r="F193">
        <f t="shared" si="5777"/>
        <v>0</v>
      </c>
      <c r="G193" t="str">
        <f t="shared" si="5778"/>
        <v>Eric J Carter</v>
      </c>
      <c r="H193" t="str">
        <f t="shared" si="5779"/>
        <v>Sentry, Talisman, Farmland, Highway, Forager, Hovel, Merchant Guild, Guide, Ratcatcher, Wine Merchant, Haunted Mirror, Ghost, Scrap, Barge, Highwayman, Prince, Fellowship of Scribes, Gang of Pickpockets</v>
      </c>
      <c r="I193" s="6"/>
      <c r="J193" t="s">
        <v>5331</v>
      </c>
      <c r="K193" t="s">
        <v>3384</v>
      </c>
      <c r="L193" t="s">
        <v>3373</v>
      </c>
      <c r="M193" t="s">
        <v>3378</v>
      </c>
      <c r="N193" t="s">
        <v>3374</v>
      </c>
      <c r="O193" t="s">
        <v>3379</v>
      </c>
      <c r="P193" t="s">
        <v>3380</v>
      </c>
      <c r="Q193" t="s">
        <v>3376</v>
      </c>
      <c r="R193" t="s">
        <v>3382</v>
      </c>
      <c r="S193" t="s">
        <v>3385</v>
      </c>
      <c r="T193" t="s">
        <v>3377</v>
      </c>
      <c r="U193" t="s">
        <v>3375</v>
      </c>
      <c r="V193" t="s">
        <v>3383</v>
      </c>
      <c r="W193" t="s">
        <v>5332</v>
      </c>
      <c r="X193" t="s">
        <v>5333</v>
      </c>
      <c r="Y193" t="s">
        <v>3381</v>
      </c>
      <c r="Z193" t="s">
        <v>5334</v>
      </c>
      <c r="AA193" t="s">
        <v>5335</v>
      </c>
    </row>
    <row r="194" spans="3:55" x14ac:dyDescent="0.25">
      <c r="C194" t="s">
        <v>3224</v>
      </c>
      <c r="D194" t="s">
        <v>5279</v>
      </c>
      <c r="F194">
        <f t="shared" si="5777"/>
        <v>1</v>
      </c>
      <c r="G194" t="str">
        <f t="shared" si="5778"/>
        <v>Franz Vohwinkel</v>
      </c>
      <c r="H194" t="str">
        <f t="shared" si="5779"/>
        <v>Box art: Seaside (First Edition), Plunder</v>
      </c>
      <c r="I194" s="6"/>
      <c r="J194" t="s">
        <v>4914</v>
      </c>
      <c r="K194" t="s">
        <v>3465</v>
      </c>
    </row>
    <row r="195" spans="3:55" x14ac:dyDescent="0.25">
      <c r="C195" t="s">
        <v>5280</v>
      </c>
      <c r="F195">
        <f t="shared" si="5777"/>
        <v>2</v>
      </c>
      <c r="G195" t="str">
        <f t="shared" si="5778"/>
        <v>Franz Vohwinkel</v>
      </c>
      <c r="H195" t="str">
        <f t="shared" si="5779"/>
        <v>Masquerade, Pawn, Torturer, Island, Pirate Ship, Native Village, Golem, Charlatan, Collection, Marauder, Scavenger, Bounty Hunter, Village Green, Mastermind, Swap, Marquis, Black Market, Delusion, Fear</v>
      </c>
      <c r="I195" s="6"/>
      <c r="J195" t="s">
        <v>5336</v>
      </c>
      <c r="K195" t="s">
        <v>3393</v>
      </c>
      <c r="L195" t="s">
        <v>3396</v>
      </c>
      <c r="M195" t="s">
        <v>3389</v>
      </c>
      <c r="N195" t="s">
        <v>3394</v>
      </c>
      <c r="O195" t="s">
        <v>3392</v>
      </c>
      <c r="P195" t="s">
        <v>3388</v>
      </c>
      <c r="Q195" t="s">
        <v>5337</v>
      </c>
      <c r="R195" t="s">
        <v>5338</v>
      </c>
      <c r="S195" t="s">
        <v>3390</v>
      </c>
      <c r="T195" t="s">
        <v>3395</v>
      </c>
      <c r="U195" t="s">
        <v>3386</v>
      </c>
      <c r="V195" t="s">
        <v>3397</v>
      </c>
      <c r="W195" t="s">
        <v>3391</v>
      </c>
      <c r="X195" t="s">
        <v>5339</v>
      </c>
      <c r="Y195" t="s">
        <v>5340</v>
      </c>
      <c r="Z195" t="s">
        <v>5341</v>
      </c>
      <c r="AA195" t="s">
        <v>5488</v>
      </c>
      <c r="AB195" t="s">
        <v>3387</v>
      </c>
    </row>
    <row r="196" spans="3:55" x14ac:dyDescent="0.25">
      <c r="C196" t="s">
        <v>3714</v>
      </c>
      <c r="D196" t="s">
        <v>4915</v>
      </c>
      <c r="F196">
        <f t="shared" si="5777"/>
        <v>1</v>
      </c>
      <c r="G196" t="str">
        <f t="shared" si="5778"/>
        <v>Garret DeChellis</v>
      </c>
      <c r="H196" t="str">
        <f t="shared" si="5779"/>
        <v>Box art: Nocturne</v>
      </c>
      <c r="I196" s="6"/>
      <c r="J196" t="s">
        <v>4915</v>
      </c>
    </row>
    <row r="197" spans="3:55" x14ac:dyDescent="0.25">
      <c r="C197" t="s">
        <v>5281</v>
      </c>
      <c r="F197">
        <f t="shared" si="5777"/>
        <v>2</v>
      </c>
      <c r="G197" t="str">
        <f t="shared" si="5778"/>
        <v>Garret DeChellis</v>
      </c>
      <c r="H197" t="str">
        <f t="shared" si="5779"/>
        <v>Farming Village, Nomad Camp, Cauldron, Souk, Beggar, Sir Vander, Patrician, Emporium, Gatekeeper, Livery, Destrier, Wayfarer, Forts, Tent, Garrison, Hill Fort, Stronghold, Pilgrimage, Pathfinding, Battlefield, Mountain Pass, Fair</v>
      </c>
      <c r="I197" s="6"/>
      <c r="J197" t="s">
        <v>5342</v>
      </c>
      <c r="K197" t="s">
        <v>3403</v>
      </c>
      <c r="L197" t="s">
        <v>5343</v>
      </c>
      <c r="M197" t="s">
        <v>5344</v>
      </c>
      <c r="N197" t="s">
        <v>3398</v>
      </c>
      <c r="O197" t="s">
        <v>3407</v>
      </c>
      <c r="P197" t="s">
        <v>3405</v>
      </c>
      <c r="Q197" t="s">
        <v>3399</v>
      </c>
      <c r="R197" t="s">
        <v>4946</v>
      </c>
      <c r="S197" t="s">
        <v>3401</v>
      </c>
      <c r="T197" t="s">
        <v>4945</v>
      </c>
      <c r="U197" t="s">
        <v>3408</v>
      </c>
      <c r="V197" t="s">
        <v>5345</v>
      </c>
      <c r="W197" t="s">
        <v>5346</v>
      </c>
      <c r="X197" t="s">
        <v>5347</v>
      </c>
      <c r="Y197" t="s">
        <v>5348</v>
      </c>
      <c r="Z197" t="s">
        <v>5349</v>
      </c>
      <c r="AA197" t="s">
        <v>3406</v>
      </c>
      <c r="AB197" t="s">
        <v>3404</v>
      </c>
      <c r="AC197" t="s">
        <v>5350</v>
      </c>
      <c r="AD197" t="s">
        <v>3402</v>
      </c>
      <c r="AE197" t="s">
        <v>3400</v>
      </c>
    </row>
    <row r="198" spans="3:55" x14ac:dyDescent="0.25">
      <c r="C198" t="s">
        <v>3225</v>
      </c>
      <c r="D198" t="s">
        <v>4916</v>
      </c>
      <c r="F198">
        <f t="shared" si="5777"/>
        <v>1</v>
      </c>
      <c r="G198" t="str">
        <f t="shared" si="5778"/>
        <v>Grant Hansen</v>
      </c>
      <c r="H198" t="str">
        <f t="shared" si="5779"/>
        <v>Box art: Renaissance</v>
      </c>
      <c r="I198" s="6"/>
      <c r="J198" t="s">
        <v>4916</v>
      </c>
    </row>
    <row r="199" spans="3:55" x14ac:dyDescent="0.25">
      <c r="C199" t="s">
        <v>5282</v>
      </c>
      <c r="F199">
        <f t="shared" si="5777"/>
        <v>2</v>
      </c>
      <c r="G199" t="str">
        <f t="shared" si="5778"/>
        <v>Grant Hansen</v>
      </c>
      <c r="H199" t="str">
        <f t="shared" si="5779"/>
        <v>Astrolabe, Cargo Ship, Druid, Flag Bearer, Lackeys, Monkey, Stockpile, Supplies, Werewolf,Star Chart, Flag, Way of the Chameleon, Way of the Rat, Band of Nomads, Circle of Witches</v>
      </c>
      <c r="I199" s="6"/>
      <c r="J199" t="s">
        <v>4911</v>
      </c>
      <c r="K199" t="s">
        <v>4947</v>
      </c>
      <c r="L199" t="s">
        <v>3409</v>
      </c>
      <c r="M199" t="s">
        <v>3411</v>
      </c>
      <c r="N199" t="s">
        <v>3412</v>
      </c>
      <c r="O199" t="s">
        <v>4948</v>
      </c>
      <c r="P199" t="s">
        <v>3413</v>
      </c>
      <c r="Q199" t="s">
        <v>3414</v>
      </c>
      <c r="R199" t="s">
        <v>3417</v>
      </c>
      <c r="S199" t="s">
        <v>5351</v>
      </c>
      <c r="T199" t="s">
        <v>3410</v>
      </c>
      <c r="U199" t="s">
        <v>3415</v>
      </c>
      <c r="V199" t="s">
        <v>3416</v>
      </c>
      <c r="W199" t="s">
        <v>5352</v>
      </c>
      <c r="X199" t="s">
        <v>5353</v>
      </c>
    </row>
    <row r="200" spans="3:55" x14ac:dyDescent="0.25">
      <c r="C200" t="s">
        <v>3226</v>
      </c>
      <c r="D200" t="s">
        <v>3227</v>
      </c>
      <c r="F200">
        <f t="shared" si="5777"/>
        <v>0</v>
      </c>
      <c r="G200" t="str">
        <f t="shared" si="5778"/>
        <v>Guillaume Ducos</v>
      </c>
      <c r="H200" t="str">
        <f t="shared" si="5779"/>
        <v>Wandering Minstrel</v>
      </c>
      <c r="I200" s="6"/>
      <c r="J200" t="s">
        <v>3227</v>
      </c>
    </row>
    <row r="201" spans="3:55" x14ac:dyDescent="0.25">
      <c r="C201" t="s">
        <v>3228</v>
      </c>
      <c r="D201" t="s">
        <v>5283</v>
      </c>
      <c r="F201">
        <f t="shared" si="5777"/>
        <v>0</v>
      </c>
      <c r="G201" t="str">
        <f t="shared" si="5778"/>
        <v>Hans Krill</v>
      </c>
      <c r="H201" t="str">
        <f t="shared" si="5779"/>
        <v>Augurs, Herb Gatherer, Acolyte, Sorceress, Sibyl, Sinister Plot, Guildhall, Toil, Seize the Day, Alliance, Populate, Way of the Sheep,</v>
      </c>
      <c r="I201" s="6"/>
      <c r="J201" t="s">
        <v>5354</v>
      </c>
      <c r="K201" t="s">
        <v>5355</v>
      </c>
      <c r="L201" t="s">
        <v>5356</v>
      </c>
      <c r="M201" t="s">
        <v>5357</v>
      </c>
      <c r="N201" t="s">
        <v>5358</v>
      </c>
      <c r="O201" t="s">
        <v>3418</v>
      </c>
      <c r="P201" t="s">
        <v>4950</v>
      </c>
      <c r="Q201" t="s">
        <v>3419</v>
      </c>
      <c r="R201" t="s">
        <v>4951</v>
      </c>
      <c r="S201" t="s">
        <v>5359</v>
      </c>
      <c r="T201" t="s">
        <v>3420</v>
      </c>
      <c r="U201" t="s">
        <v>3421</v>
      </c>
    </row>
    <row r="202" spans="3:55" x14ac:dyDescent="0.25">
      <c r="C202" t="s">
        <v>3229</v>
      </c>
      <c r="D202" t="s">
        <v>4917</v>
      </c>
      <c r="F202">
        <f t="shared" si="5777"/>
        <v>1</v>
      </c>
      <c r="G202" t="str">
        <f t="shared" si="5778"/>
        <v>Harald Lieske</v>
      </c>
      <c r="H202" t="str">
        <f t="shared" si="5779"/>
        <v>Box art: Prosperity (First Edition), Prosperity (Second Edition)</v>
      </c>
      <c r="I202" s="6"/>
      <c r="J202" t="s">
        <v>4952</v>
      </c>
      <c r="K202" t="s">
        <v>4953</v>
      </c>
    </row>
    <row r="203" spans="3:55" x14ac:dyDescent="0.25">
      <c r="C203" t="s">
        <v>5459</v>
      </c>
      <c r="F203">
        <f t="shared" ref="F203:F247" si="5780">IF(AND(IFERROR(FIND("Box art:",D203),0)=0,F202=1),2,IFERROR(FIND("Box art:",D203),0))</f>
        <v>2</v>
      </c>
      <c r="G203" t="str">
        <f t="shared" ref="G203:G247" si="5781">IF(F203=1,C203,IF(F203=2,C202,C203))</f>
        <v>Harald Lieske</v>
      </c>
      <c r="H203" t="str">
        <f t="shared" si="5779"/>
        <v>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v>
      </c>
      <c r="I203" s="6"/>
      <c r="J203" t="s">
        <v>951</v>
      </c>
      <c r="K203" t="s">
        <v>3433</v>
      </c>
      <c r="L203" t="s">
        <v>3439</v>
      </c>
      <c r="M203" t="s">
        <v>3445</v>
      </c>
      <c r="N203" t="s">
        <v>3422</v>
      </c>
      <c r="O203" t="s">
        <v>3425</v>
      </c>
      <c r="P203" t="s">
        <v>3436</v>
      </c>
      <c r="Q203" t="s">
        <v>3428</v>
      </c>
      <c r="R203" t="s">
        <v>3429</v>
      </c>
      <c r="S203" t="s">
        <v>3432</v>
      </c>
      <c r="T203" t="s">
        <v>3446</v>
      </c>
      <c r="U203" t="s">
        <v>5360</v>
      </c>
      <c r="V203" t="s">
        <v>5361</v>
      </c>
      <c r="W203" t="s">
        <v>3440</v>
      </c>
      <c r="X203" t="s">
        <v>3442</v>
      </c>
      <c r="Y203" t="s">
        <v>3437</v>
      </c>
      <c r="Z203" t="s">
        <v>3441</v>
      </c>
      <c r="AA203" t="s">
        <v>3430</v>
      </c>
      <c r="AB203" t="s">
        <v>3427</v>
      </c>
      <c r="AC203" t="s">
        <v>3443</v>
      </c>
      <c r="AD203" t="s">
        <v>3444</v>
      </c>
      <c r="AE203" t="s">
        <v>3447</v>
      </c>
      <c r="AF203" t="s">
        <v>3448</v>
      </c>
      <c r="AG203" t="s">
        <v>3434</v>
      </c>
      <c r="AH203" t="s">
        <v>3438</v>
      </c>
      <c r="AI203" t="s">
        <v>3426</v>
      </c>
      <c r="AJ203" t="s">
        <v>3435</v>
      </c>
      <c r="AK203" t="s">
        <v>5362</v>
      </c>
      <c r="AL203" t="s">
        <v>5363</v>
      </c>
      <c r="AM203" t="s">
        <v>5364</v>
      </c>
      <c r="AN203" t="s">
        <v>5365</v>
      </c>
      <c r="AO203" t="s">
        <v>5366</v>
      </c>
      <c r="AP203" t="s">
        <v>5367</v>
      </c>
      <c r="AQ203" t="s">
        <v>5368</v>
      </c>
      <c r="AR203" t="s">
        <v>5369</v>
      </c>
      <c r="AS203" t="s">
        <v>5370</v>
      </c>
      <c r="AT203" t="s">
        <v>5371</v>
      </c>
      <c r="AU203" t="s">
        <v>3431</v>
      </c>
      <c r="AV203" t="s">
        <v>5465</v>
      </c>
      <c r="AW203" t="s">
        <v>3424</v>
      </c>
      <c r="AX203" t="s">
        <v>3423</v>
      </c>
      <c r="AY203" t="s">
        <v>4954</v>
      </c>
      <c r="AZ203" t="s">
        <v>4955</v>
      </c>
      <c r="BA203" t="s">
        <v>4956</v>
      </c>
      <c r="BB203" t="s">
        <v>4957</v>
      </c>
      <c r="BC203" t="s">
        <v>4958</v>
      </c>
    </row>
    <row r="204" spans="3:55" x14ac:dyDescent="0.25">
      <c r="C204" t="s">
        <v>3230</v>
      </c>
      <c r="D204" t="s">
        <v>1432</v>
      </c>
      <c r="F204">
        <f t="shared" si="5780"/>
        <v>0</v>
      </c>
      <c r="G204" t="str">
        <f t="shared" si="5781"/>
        <v>Ian Kirkpatrick</v>
      </c>
      <c r="H204" t="str">
        <f t="shared" si="5779"/>
        <v>Rats</v>
      </c>
      <c r="I204" s="6"/>
      <c r="J204" t="s">
        <v>1432</v>
      </c>
    </row>
    <row r="205" spans="3:55" x14ac:dyDescent="0.25">
      <c r="C205" t="s">
        <v>3231</v>
      </c>
      <c r="D205" t="s">
        <v>3232</v>
      </c>
      <c r="F205">
        <f t="shared" si="5780"/>
        <v>0</v>
      </c>
      <c r="G205" t="str">
        <f t="shared" si="5781"/>
        <v>Jacob Corn</v>
      </c>
      <c r="H205" t="str">
        <f t="shared" si="5779"/>
        <v>Philosopher's Stone</v>
      </c>
      <c r="I205" s="6"/>
      <c r="J205" t="s">
        <v>3232</v>
      </c>
    </row>
    <row r="206" spans="3:55" x14ac:dyDescent="0.25">
      <c r="C206" t="s">
        <v>3233</v>
      </c>
      <c r="D206" t="s">
        <v>5460</v>
      </c>
      <c r="F206">
        <f t="shared" si="5780"/>
        <v>0</v>
      </c>
      <c r="G206" t="str">
        <f t="shared" si="5781"/>
        <v>Jason Slavin</v>
      </c>
      <c r="H206" t="str">
        <f t="shared" si="5779"/>
        <v>Royal Seal, Ill-Gotten Gains, Cultist, Changeling, Experiment, Villain, Bad Omens, Envy</v>
      </c>
      <c r="I206" s="6"/>
      <c r="J206" t="s">
        <v>5372</v>
      </c>
      <c r="K206" t="s">
        <v>4959</v>
      </c>
      <c r="L206" t="s">
        <v>3450</v>
      </c>
      <c r="M206" t="s">
        <v>3449</v>
      </c>
      <c r="N206" t="s">
        <v>3451</v>
      </c>
      <c r="O206" t="s">
        <v>3452</v>
      </c>
      <c r="P206" t="s">
        <v>5466</v>
      </c>
      <c r="Q206" t="s">
        <v>3724</v>
      </c>
    </row>
    <row r="207" spans="3:55" x14ac:dyDescent="0.25">
      <c r="C207" t="s">
        <v>3234</v>
      </c>
      <c r="D207" t="s">
        <v>3235</v>
      </c>
      <c r="F207">
        <f t="shared" si="5780"/>
        <v>0</v>
      </c>
      <c r="G207" t="str">
        <f t="shared" si="5781"/>
        <v>Jason Snair</v>
      </c>
      <c r="H207" t="str">
        <f t="shared" si="5779"/>
        <v>Bank</v>
      </c>
      <c r="I207" s="6"/>
      <c r="J207" t="s">
        <v>3235</v>
      </c>
    </row>
    <row r="208" spans="3:55" x14ac:dyDescent="0.25">
      <c r="C208" t="s">
        <v>3236</v>
      </c>
      <c r="D208" t="s">
        <v>3278</v>
      </c>
      <c r="F208">
        <f t="shared" si="5780"/>
        <v>0</v>
      </c>
      <c r="G208" t="str">
        <f t="shared" si="5781"/>
        <v>Jeff Himmelman</v>
      </c>
      <c r="H208" t="str">
        <f t="shared" si="5779"/>
        <v>Horse Traders, Jester</v>
      </c>
      <c r="I208" s="6"/>
      <c r="J208" t="s">
        <v>3453</v>
      </c>
      <c r="K208" t="s">
        <v>3454</v>
      </c>
    </row>
    <row r="209" spans="3:81" x14ac:dyDescent="0.25">
      <c r="C209" t="s">
        <v>3237</v>
      </c>
      <c r="D209" t="s">
        <v>5284</v>
      </c>
      <c r="F209">
        <f t="shared" si="5780"/>
        <v>0</v>
      </c>
      <c r="G209" t="str">
        <f t="shared" si="5781"/>
        <v>Jesse Mead</v>
      </c>
      <c r="H209" t="str">
        <f t="shared" si="5779"/>
        <v>Rogue, Quest, Raid, Training</v>
      </c>
      <c r="I209" s="6"/>
      <c r="J209" t="s">
        <v>5373</v>
      </c>
      <c r="K209" t="s">
        <v>5374</v>
      </c>
      <c r="L209" t="s">
        <v>3455</v>
      </c>
      <c r="M209" t="s">
        <v>3456</v>
      </c>
    </row>
    <row r="210" spans="3:81" x14ac:dyDescent="0.25">
      <c r="C210" t="s">
        <v>3715</v>
      </c>
      <c r="D210" t="s">
        <v>5461</v>
      </c>
      <c r="F210">
        <f t="shared" si="5780"/>
        <v>0</v>
      </c>
      <c r="G210" t="str">
        <f t="shared" si="5781"/>
        <v>Jessi J</v>
      </c>
      <c r="H210" t="str">
        <f t="shared" si="5779"/>
        <v>Anvil, Young Witch, Fairgrounds, Oracle, Poor House, Dame Sylvia, Taxman, Herald, Swamp Hag, Encampment, Plunder, Settlers, Bustling Village, Old Witch, Sculptor, Importer, Emissary, Save, Plan, Haunting, Misery, Poverty, Delay, March, Way of the Horse, Way of the Mole</v>
      </c>
      <c r="I210" s="6"/>
      <c r="J210" t="s">
        <v>5375</v>
      </c>
      <c r="K210" t="s">
        <v>3474</v>
      </c>
      <c r="L210" t="s">
        <v>3459</v>
      </c>
      <c r="M210" t="s">
        <v>3463</v>
      </c>
      <c r="N210" t="s">
        <v>3466</v>
      </c>
      <c r="O210" t="s">
        <v>3457</v>
      </c>
      <c r="P210" t="s">
        <v>3471</v>
      </c>
      <c r="Q210" t="s">
        <v>3461</v>
      </c>
      <c r="R210" t="s">
        <v>3470</v>
      </c>
      <c r="S210" t="s">
        <v>3458</v>
      </c>
      <c r="T210" t="s">
        <v>3465</v>
      </c>
      <c r="U210" t="s">
        <v>3469</v>
      </c>
      <c r="V210" t="s">
        <v>5376</v>
      </c>
      <c r="W210" t="s">
        <v>3462</v>
      </c>
      <c r="X210" t="s">
        <v>3468</v>
      </c>
      <c r="Y210" t="s">
        <v>5377</v>
      </c>
      <c r="Z210" t="s">
        <v>5378</v>
      </c>
      <c r="AA210" t="s">
        <v>5467</v>
      </c>
      <c r="AB210" t="s">
        <v>3464</v>
      </c>
      <c r="AC210" t="s">
        <v>3460</v>
      </c>
      <c r="AD210" t="s">
        <v>3725</v>
      </c>
      <c r="AE210" t="s">
        <v>3467</v>
      </c>
      <c r="AF210" t="s">
        <v>4960</v>
      </c>
      <c r="AG210" t="s">
        <v>4961</v>
      </c>
      <c r="AH210" t="s">
        <v>3472</v>
      </c>
      <c r="AI210" t="s">
        <v>3473</v>
      </c>
    </row>
    <row r="211" spans="3:81" x14ac:dyDescent="0.25">
      <c r="C211" t="s">
        <v>3238</v>
      </c>
      <c r="D211" t="s">
        <v>4918</v>
      </c>
      <c r="F211">
        <f t="shared" si="5780"/>
        <v>1</v>
      </c>
      <c r="G211" t="str">
        <f t="shared" si="5781"/>
        <v>Joshua Stewart</v>
      </c>
      <c r="H211" t="str">
        <f t="shared" si="5779"/>
        <v>Box art: Intrigue (Second Edition) (first printing)</v>
      </c>
      <c r="I211" s="6"/>
      <c r="J211" t="s">
        <v>4918</v>
      </c>
    </row>
    <row r="212" spans="3:81" x14ac:dyDescent="0.25">
      <c r="C212" t="s">
        <v>5285</v>
      </c>
      <c r="F212">
        <f t="shared" si="5780"/>
        <v>2</v>
      </c>
      <c r="G212" t="str">
        <f t="shared" si="5781"/>
        <v>Joshua Stewart</v>
      </c>
      <c r="H212" t="str">
        <f t="shared" si="5779"/>
        <v>Merchant, Poacher, Peddler, Noble Brigand, Margrave, Vagrant, Sir Bailey, Sacrifice, Conclave, Exorcist, Cursed Village, Seer, Swashbuckler,Scouting Party, Expedition, Lost Arts, Triumph, Annex, Ritual, Wedding, Windfall, Keep, Wall, Treasure Chest, Cathedral, Canal</v>
      </c>
      <c r="I212" s="6"/>
      <c r="J212" t="s">
        <v>5379</v>
      </c>
      <c r="K212" t="s">
        <v>3485</v>
      </c>
      <c r="L212" t="s">
        <v>3723</v>
      </c>
      <c r="M212" t="s">
        <v>3484</v>
      </c>
      <c r="N212" t="s">
        <v>3483</v>
      </c>
      <c r="O212" t="s">
        <v>3493</v>
      </c>
      <c r="P212" t="s">
        <v>3489</v>
      </c>
      <c r="Q212" t="s">
        <v>3487</v>
      </c>
      <c r="R212" t="s">
        <v>3477</v>
      </c>
      <c r="S212" t="s">
        <v>3479</v>
      </c>
      <c r="T212" t="s">
        <v>3478</v>
      </c>
      <c r="U212" t="s">
        <v>3488</v>
      </c>
      <c r="V212" t="s">
        <v>3490</v>
      </c>
      <c r="W212" t="s">
        <v>5380</v>
      </c>
      <c r="X212" t="s">
        <v>3480</v>
      </c>
      <c r="Y212" t="s">
        <v>3482</v>
      </c>
      <c r="Z212" t="s">
        <v>3492</v>
      </c>
      <c r="AA212" t="s">
        <v>5381</v>
      </c>
      <c r="AB212" t="s">
        <v>3486</v>
      </c>
      <c r="AC212" t="s">
        <v>3495</v>
      </c>
      <c r="AD212" t="s">
        <v>3496</v>
      </c>
      <c r="AE212" t="s">
        <v>3481</v>
      </c>
      <c r="AF212" t="s">
        <v>3494</v>
      </c>
      <c r="AG212" t="s">
        <v>3491</v>
      </c>
      <c r="AH212" t="s">
        <v>3476</v>
      </c>
      <c r="AI212" t="s">
        <v>3475</v>
      </c>
    </row>
    <row r="213" spans="3:81" x14ac:dyDescent="0.25">
      <c r="C213" t="s">
        <v>3239</v>
      </c>
      <c r="D213" t="s">
        <v>4919</v>
      </c>
      <c r="F213">
        <f t="shared" si="5780"/>
        <v>1</v>
      </c>
      <c r="G213" t="str">
        <f t="shared" si="5781"/>
        <v>Julien Delval</v>
      </c>
      <c r="H213" t="str">
        <f t="shared" si="5779"/>
        <v>Box art: Dominion (Second Edition), Intrigue (Second Edition) (reprint), Seaside (Second Edition)</v>
      </c>
      <c r="I213" s="6"/>
      <c r="J213" t="s">
        <v>4962</v>
      </c>
      <c r="K213" t="s">
        <v>4963</v>
      </c>
      <c r="L213" t="s">
        <v>4964</v>
      </c>
    </row>
    <row r="214" spans="3:81" x14ac:dyDescent="0.25">
      <c r="C214" t="s">
        <v>5286</v>
      </c>
      <c r="F214">
        <f t="shared" si="5780"/>
        <v>2</v>
      </c>
      <c r="G214" t="str">
        <f t="shared" si="5781"/>
        <v>Julien Delval</v>
      </c>
      <c r="H214" t="str">
        <f t="shared" si="5779"/>
        <v>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v>
      </c>
      <c r="I214" s="6"/>
      <c r="J214" t="s">
        <v>955</v>
      </c>
      <c r="K214" t="s">
        <v>3538</v>
      </c>
      <c r="L214" t="s">
        <v>3497</v>
      </c>
      <c r="M214" t="s">
        <v>3511</v>
      </c>
      <c r="N214" t="s">
        <v>3505</v>
      </c>
      <c r="O214" t="s">
        <v>3542</v>
      </c>
      <c r="P214" t="s">
        <v>4965</v>
      </c>
      <c r="Q214" t="s">
        <v>4990</v>
      </c>
      <c r="R214" t="s">
        <v>5382</v>
      </c>
      <c r="S214" t="s">
        <v>3540</v>
      </c>
      <c r="T214" t="s">
        <v>3514</v>
      </c>
      <c r="U214" t="s">
        <v>5383</v>
      </c>
      <c r="V214" t="s">
        <v>3521</v>
      </c>
      <c r="W214" t="s">
        <v>5384</v>
      </c>
      <c r="X214" t="s">
        <v>5385</v>
      </c>
      <c r="Y214" t="s">
        <v>3504</v>
      </c>
      <c r="Z214" t="s">
        <v>3523</v>
      </c>
      <c r="AA214" t="s">
        <v>3501</v>
      </c>
      <c r="AB214" t="s">
        <v>3513</v>
      </c>
      <c r="AC214" t="s">
        <v>5386</v>
      </c>
      <c r="AD214" t="s">
        <v>3508</v>
      </c>
      <c r="AE214" t="s">
        <v>3502</v>
      </c>
      <c r="AF214" t="s">
        <v>3524</v>
      </c>
      <c r="AG214" t="s">
        <v>3506</v>
      </c>
      <c r="AH214" t="s">
        <v>3516</v>
      </c>
      <c r="AI214" t="s">
        <v>3525</v>
      </c>
      <c r="AJ214" t="s">
        <v>3503</v>
      </c>
      <c r="AK214" t="s">
        <v>3510</v>
      </c>
      <c r="AL214" t="s">
        <v>4991</v>
      </c>
      <c r="AM214" t="s">
        <v>5387</v>
      </c>
      <c r="AN214" t="s">
        <v>3507</v>
      </c>
      <c r="AO214" t="s">
        <v>3509</v>
      </c>
      <c r="AP214" t="s">
        <v>3518</v>
      </c>
      <c r="AQ214" t="s">
        <v>3520</v>
      </c>
      <c r="AR214" t="s">
        <v>3519</v>
      </c>
      <c r="AS214" t="s">
        <v>5388</v>
      </c>
      <c r="AT214" t="s">
        <v>5389</v>
      </c>
      <c r="AU214" t="s">
        <v>5390</v>
      </c>
      <c r="AV214" t="s">
        <v>5391</v>
      </c>
      <c r="AW214" t="s">
        <v>5392</v>
      </c>
      <c r="AX214" t="s">
        <v>5393</v>
      </c>
      <c r="AY214" t="s">
        <v>5394</v>
      </c>
      <c r="AZ214" t="s">
        <v>5395</v>
      </c>
      <c r="BA214" t="s">
        <v>5396</v>
      </c>
      <c r="BB214" t="s">
        <v>5397</v>
      </c>
      <c r="BC214" t="s">
        <v>5398</v>
      </c>
      <c r="BD214" t="s">
        <v>5399</v>
      </c>
      <c r="BE214" t="s">
        <v>5400</v>
      </c>
      <c r="BF214" t="s">
        <v>5401</v>
      </c>
      <c r="BG214" t="s">
        <v>5402</v>
      </c>
      <c r="BH214" t="s">
        <v>5403</v>
      </c>
      <c r="BI214" t="s">
        <v>3499</v>
      </c>
      <c r="BJ214" t="s">
        <v>3500</v>
      </c>
      <c r="BK214" t="s">
        <v>3539</v>
      </c>
      <c r="BL214" t="s">
        <v>3522</v>
      </c>
      <c r="BM214" t="s">
        <v>3498</v>
      </c>
      <c r="BN214" t="s">
        <v>3512</v>
      </c>
      <c r="BO214" t="s">
        <v>3515</v>
      </c>
      <c r="BP214" t="s">
        <v>3517</v>
      </c>
      <c r="BQ214" t="s">
        <v>3526</v>
      </c>
      <c r="BR214" t="s">
        <v>3527</v>
      </c>
      <c r="BS214" t="s">
        <v>3528</v>
      </c>
      <c r="BT214" t="s">
        <v>3529</v>
      </c>
      <c r="BU214" t="s">
        <v>3530</v>
      </c>
      <c r="BV214" t="s">
        <v>3531</v>
      </c>
      <c r="BW214" t="s">
        <v>3532</v>
      </c>
      <c r="BX214" t="s">
        <v>3533</v>
      </c>
      <c r="BY214" t="s">
        <v>3534</v>
      </c>
      <c r="BZ214" t="s">
        <v>3535</v>
      </c>
      <c r="CA214" t="s">
        <v>3536</v>
      </c>
      <c r="CB214" t="s">
        <v>3537</v>
      </c>
      <c r="CC214" t="s">
        <v>3541</v>
      </c>
    </row>
    <row r="215" spans="3:81" x14ac:dyDescent="0.25">
      <c r="C215" t="s">
        <v>3240</v>
      </c>
      <c r="D215" t="s">
        <v>5287</v>
      </c>
      <c r="F215">
        <f t="shared" si="5780"/>
        <v>0</v>
      </c>
      <c r="G215" t="str">
        <f t="shared" si="5781"/>
        <v>Kelli Stakenas</v>
      </c>
      <c r="H215" t="str">
        <f t="shared" si="5779"/>
        <v>Candlestick Maker, Masterpiece, Royal Carriage, Gladiator, Fortune</v>
      </c>
      <c r="I215" s="6"/>
      <c r="J215" t="s">
        <v>5470</v>
      </c>
      <c r="K215" t="s">
        <v>5471</v>
      </c>
      <c r="L215" t="s">
        <v>5472</v>
      </c>
      <c r="M215" t="s">
        <v>5473</v>
      </c>
      <c r="N215" t="s">
        <v>5474</v>
      </c>
    </row>
    <row r="216" spans="3:81" x14ac:dyDescent="0.25">
      <c r="C216" t="s">
        <v>3241</v>
      </c>
      <c r="D216" t="s">
        <v>3242</v>
      </c>
      <c r="F216">
        <f t="shared" si="5780"/>
        <v>0</v>
      </c>
      <c r="G216" t="str">
        <f t="shared" si="5781"/>
        <v>Kendra Dodsworth</v>
      </c>
      <c r="H216" t="str">
        <f t="shared" si="5779"/>
        <v>Wolf Den</v>
      </c>
      <c r="I216" s="6"/>
      <c r="J216" t="s">
        <v>3242</v>
      </c>
    </row>
    <row r="217" spans="3:81" x14ac:dyDescent="0.25">
      <c r="C217" t="s">
        <v>3243</v>
      </c>
      <c r="D217" t="s">
        <v>5288</v>
      </c>
      <c r="F217">
        <f t="shared" si="5780"/>
        <v>0</v>
      </c>
      <c r="G217" t="str">
        <f t="shared" si="5781"/>
        <v>Kieron O'Gorman</v>
      </c>
      <c r="H217" t="str">
        <f t="shared" si="5779"/>
        <v>Possession, Mountebank, Jack of all Trades</v>
      </c>
      <c r="I217" s="6"/>
      <c r="J217" t="s">
        <v>979</v>
      </c>
      <c r="K217" t="s">
        <v>3543</v>
      </c>
      <c r="L217" t="s">
        <v>5404</v>
      </c>
    </row>
    <row r="218" spans="3:81" x14ac:dyDescent="0.25">
      <c r="C218" t="s">
        <v>3244</v>
      </c>
      <c r="D218" t="s">
        <v>3245</v>
      </c>
      <c r="F218">
        <f t="shared" si="5780"/>
        <v>0</v>
      </c>
      <c r="G218" t="str">
        <f t="shared" si="5781"/>
        <v>Kim Feigenbaum</v>
      </c>
      <c r="H218" t="str">
        <f t="shared" si="5779"/>
        <v>Mint</v>
      </c>
      <c r="I218" s="6"/>
      <c r="J218" t="s">
        <v>3245</v>
      </c>
    </row>
    <row r="219" spans="3:81" x14ac:dyDescent="0.25">
      <c r="C219" t="s">
        <v>3246</v>
      </c>
      <c r="D219" t="s">
        <v>3247</v>
      </c>
      <c r="F219">
        <f t="shared" si="5780"/>
        <v>0</v>
      </c>
      <c r="G219" t="str">
        <f t="shared" si="5781"/>
        <v>Klemens Franz</v>
      </c>
      <c r="H219" t="str">
        <f t="shared" si="5779"/>
        <v>Scrying Pool</v>
      </c>
      <c r="I219" s="6"/>
      <c r="J219" t="s">
        <v>3247</v>
      </c>
    </row>
    <row r="220" spans="3:81" x14ac:dyDescent="0.25">
      <c r="C220" t="s">
        <v>3248</v>
      </c>
      <c r="D220" t="s">
        <v>5486</v>
      </c>
      <c r="F220">
        <f t="shared" si="5780"/>
        <v>0</v>
      </c>
      <c r="G220" t="str">
        <f t="shared" si="5781"/>
        <v>Kurt Miller</v>
      </c>
      <c r="H220" t="str">
        <f t="shared" ref="H220:H247" si="5782">IF(F220=1,D220,IF(F220=2,C220,D220))</f>
        <v>Hamlet, Hunting Party, Border Village, Junk Dealer, Rebuild, Journeyman, Bridge Troll, Haunted Woods, Chariot Race, Defiled Shrine</v>
      </c>
      <c r="I220" s="6"/>
      <c r="J220" t="s">
        <v>5405</v>
      </c>
      <c r="K220" t="s">
        <v>5469</v>
      </c>
      <c r="L220" t="s">
        <v>5406</v>
      </c>
      <c r="M220" t="s">
        <v>3548</v>
      </c>
      <c r="N220" t="s">
        <v>3549</v>
      </c>
      <c r="O220" t="s">
        <v>3547</v>
      </c>
      <c r="P220" t="s">
        <v>3544</v>
      </c>
      <c r="Q220" t="s">
        <v>3546</v>
      </c>
      <c r="R220" t="s">
        <v>3545</v>
      </c>
      <c r="S220" t="s">
        <v>5487</v>
      </c>
    </row>
    <row r="221" spans="3:81" x14ac:dyDescent="0.25">
      <c r="C221" t="s">
        <v>3249</v>
      </c>
      <c r="D221" t="s">
        <v>3250</v>
      </c>
      <c r="F221">
        <f t="shared" si="5780"/>
        <v>0</v>
      </c>
      <c r="G221" t="str">
        <f t="shared" si="5781"/>
        <v>Lee Smith</v>
      </c>
      <c r="H221" t="str">
        <f t="shared" si="5782"/>
        <v>Venture</v>
      </c>
      <c r="I221" s="6"/>
      <c r="J221" t="s">
        <v>3250</v>
      </c>
    </row>
    <row r="222" spans="3:81" x14ac:dyDescent="0.25">
      <c r="C222" t="s">
        <v>3251</v>
      </c>
      <c r="D222" t="s">
        <v>4920</v>
      </c>
      <c r="F222">
        <f t="shared" si="5780"/>
        <v>1</v>
      </c>
      <c r="G222" t="str">
        <f t="shared" si="5781"/>
        <v>Lorraine Schleter</v>
      </c>
      <c r="H222" t="str">
        <f t="shared" si="5782"/>
        <v>Box art: Adventures, Allies</v>
      </c>
      <c r="I222" s="6"/>
      <c r="J222" t="s">
        <v>4966</v>
      </c>
      <c r="K222" t="s">
        <v>4967</v>
      </c>
    </row>
    <row r="223" spans="3:81" x14ac:dyDescent="0.25">
      <c r="C223" t="s">
        <v>5289</v>
      </c>
      <c r="F223">
        <f t="shared" si="5780"/>
        <v>2</v>
      </c>
      <c r="G223" t="str">
        <f t="shared" si="5781"/>
        <v>Lorraine Schleter</v>
      </c>
      <c r="H223" t="str">
        <f t="shared" si="5782"/>
        <v>Diplomat, Followers, Trader, Market Square, Dame Anna, Stonemason, Doctor</v>
      </c>
      <c r="I223" s="6"/>
      <c r="J223" t="s">
        <v>5407</v>
      </c>
      <c r="K223" t="s">
        <v>3551</v>
      </c>
      <c r="L223" t="s">
        <v>3554</v>
      </c>
      <c r="M223" t="s">
        <v>3552</v>
      </c>
      <c r="N223" t="s">
        <v>5408</v>
      </c>
      <c r="O223" t="s">
        <v>3553</v>
      </c>
      <c r="P223" t="s">
        <v>3550</v>
      </c>
    </row>
    <row r="224" spans="3:81" x14ac:dyDescent="0.25">
      <c r="C224" t="s">
        <v>3252</v>
      </c>
      <c r="D224" t="s">
        <v>5290</v>
      </c>
      <c r="F224">
        <f t="shared" si="5780"/>
        <v>0</v>
      </c>
      <c r="G224" t="str">
        <f t="shared" si="5781"/>
        <v>Lynell Ingram</v>
      </c>
      <c r="H224" t="str">
        <f t="shared" si="5782"/>
        <v>Tiara, War Chest, Princess, Mandarin, Dame Josephine, Dame Molly, Baker, Butcher, Artificer, Crypt, Faithful Hound, Capital City, Contract, Modify, Borrow, Baths, Fountain, Orchard</v>
      </c>
      <c r="I224" s="6"/>
      <c r="J224" t="s">
        <v>5409</v>
      </c>
      <c r="K224" t="s">
        <v>5410</v>
      </c>
      <c r="L224" t="s">
        <v>3566</v>
      </c>
      <c r="M224" t="s">
        <v>3564</v>
      </c>
      <c r="N224" t="s">
        <v>3560</v>
      </c>
      <c r="O224" t="s">
        <v>3561</v>
      </c>
      <c r="P224" t="s">
        <v>3555</v>
      </c>
      <c r="Q224" t="s">
        <v>3558</v>
      </c>
      <c r="R224" t="s">
        <v>5411</v>
      </c>
      <c r="S224" t="s">
        <v>3559</v>
      </c>
      <c r="T224" t="s">
        <v>3562</v>
      </c>
      <c r="U224" t="s">
        <v>5412</v>
      </c>
      <c r="V224" t="s">
        <v>5413</v>
      </c>
      <c r="W224" t="s">
        <v>5414</v>
      </c>
      <c r="X224" t="s">
        <v>3557</v>
      </c>
      <c r="Y224" t="s">
        <v>3556</v>
      </c>
      <c r="Z224" t="s">
        <v>3563</v>
      </c>
      <c r="AA224" t="s">
        <v>3565</v>
      </c>
    </row>
    <row r="225" spans="3:59" x14ac:dyDescent="0.25">
      <c r="C225" t="s">
        <v>5478</v>
      </c>
      <c r="D225" t="s">
        <v>4921</v>
      </c>
      <c r="F225">
        <f t="shared" si="5780"/>
        <v>1</v>
      </c>
      <c r="G225" t="str">
        <f t="shared" si="5781"/>
        <v>Marcel-André Casasola Merkle</v>
      </c>
      <c r="H225" t="str">
        <f t="shared" si="5782"/>
        <v>Box art: Menagerie, Hinterlands (Second Edition)</v>
      </c>
      <c r="I225" s="6"/>
      <c r="J225" t="s">
        <v>4968</v>
      </c>
      <c r="K225" t="s">
        <v>4969</v>
      </c>
    </row>
    <row r="226" spans="3:59" x14ac:dyDescent="0.25">
      <c r="C226" t="s">
        <v>5291</v>
      </c>
      <c r="F226">
        <f t="shared" si="5780"/>
        <v>2</v>
      </c>
      <c r="G226" t="str">
        <f t="shared" si="5781"/>
        <v>Marcel-André Casasola Merkle</v>
      </c>
      <c r="H226" t="str">
        <f t="shared" si="5782"/>
        <v>Festival, Secret Chamber, Mill, Nobles, Secret Passage, Lighthouse, Caravan, University, Grand Market, Nomads, Trail, Weaver, Ruined Market, Inn, Armory, Catacombs, Cemetery, Ghost Town, Wish, Sleigh, Displace, Fisherman, Exploration</v>
      </c>
      <c r="I226" s="6"/>
      <c r="J226" t="s">
        <v>917</v>
      </c>
      <c r="K226" t="s">
        <v>3577</v>
      </c>
      <c r="L226" t="s">
        <v>3574</v>
      </c>
      <c r="M226" t="s">
        <v>3575</v>
      </c>
      <c r="N226" t="s">
        <v>3578</v>
      </c>
      <c r="O226" t="s">
        <v>3573</v>
      </c>
      <c r="P226" t="s">
        <v>3567</v>
      </c>
      <c r="Q226" t="s">
        <v>3579</v>
      </c>
      <c r="R226" t="s">
        <v>3571</v>
      </c>
      <c r="S226" t="s">
        <v>5415</v>
      </c>
      <c r="T226" t="s">
        <v>5416</v>
      </c>
      <c r="U226" t="s">
        <v>5417</v>
      </c>
      <c r="V226" t="s">
        <v>3576</v>
      </c>
      <c r="W226" t="s">
        <v>3572</v>
      </c>
      <c r="X226" t="s">
        <v>5418</v>
      </c>
      <c r="Y226" t="s">
        <v>3568</v>
      </c>
      <c r="Z226" t="s">
        <v>3569</v>
      </c>
      <c r="AA226" t="s">
        <v>3570</v>
      </c>
      <c r="AB226" t="s">
        <v>3580</v>
      </c>
      <c r="AC226" t="s">
        <v>4972</v>
      </c>
      <c r="AD226" t="s">
        <v>4970</v>
      </c>
      <c r="AE226" t="s">
        <v>4971</v>
      </c>
      <c r="AF226" t="s">
        <v>3726</v>
      </c>
    </row>
    <row r="227" spans="3:59" x14ac:dyDescent="0.25">
      <c r="C227" t="s">
        <v>3253</v>
      </c>
      <c r="D227" t="s">
        <v>5292</v>
      </c>
      <c r="F227">
        <f t="shared" si="5780"/>
        <v>0</v>
      </c>
      <c r="G227" t="str">
        <f t="shared" si="5781"/>
        <v>Marco Morte</v>
      </c>
      <c r="H227" t="str">
        <f t="shared" si="5782"/>
        <v>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v>
      </c>
      <c r="I227" s="6"/>
      <c r="J227" t="s">
        <v>5419</v>
      </c>
      <c r="K227" t="s">
        <v>5420</v>
      </c>
      <c r="L227" t="s">
        <v>5421</v>
      </c>
      <c r="M227" t="s">
        <v>3586</v>
      </c>
      <c r="N227" t="s">
        <v>3588</v>
      </c>
      <c r="O227" t="s">
        <v>3585</v>
      </c>
      <c r="P227" t="s">
        <v>3589</v>
      </c>
      <c r="Q227" t="s">
        <v>3597</v>
      </c>
      <c r="R227" t="s">
        <v>3598</v>
      </c>
      <c r="S227" t="s">
        <v>3590</v>
      </c>
      <c r="T227" t="s">
        <v>3593</v>
      </c>
      <c r="U227" t="s">
        <v>3594</v>
      </c>
      <c r="V227" t="s">
        <v>3601</v>
      </c>
      <c r="W227" t="s">
        <v>3591</v>
      </c>
      <c r="X227" t="s">
        <v>3602</v>
      </c>
      <c r="Y227" t="s">
        <v>5422</v>
      </c>
      <c r="Z227" t="s">
        <v>3582</v>
      </c>
      <c r="AA227" t="s">
        <v>3583</v>
      </c>
      <c r="AB227" t="s">
        <v>3584</v>
      </c>
      <c r="AC227" t="s">
        <v>3595</v>
      </c>
      <c r="AD227" t="s">
        <v>3605</v>
      </c>
      <c r="AE227" t="s">
        <v>3606</v>
      </c>
      <c r="AF227" t="s">
        <v>3607</v>
      </c>
      <c r="AG227" t="s">
        <v>3587</v>
      </c>
      <c r="AH227" t="s">
        <v>3592</v>
      </c>
      <c r="AI227" t="s">
        <v>3596</v>
      </c>
      <c r="AJ227" t="s">
        <v>3581</v>
      </c>
      <c r="AK227" t="s">
        <v>3600</v>
      </c>
      <c r="AL227" t="s">
        <v>3599</v>
      </c>
      <c r="AM227" t="s">
        <v>4973</v>
      </c>
      <c r="AN227" t="s">
        <v>4974</v>
      </c>
      <c r="AO227" t="s">
        <v>4975</v>
      </c>
      <c r="AP227" t="s">
        <v>4976</v>
      </c>
      <c r="AQ227" t="s">
        <v>4977</v>
      </c>
      <c r="AR227" t="s">
        <v>4978</v>
      </c>
      <c r="AS227" t="s">
        <v>5423</v>
      </c>
      <c r="AT227" t="s">
        <v>3603</v>
      </c>
      <c r="AU227" t="s">
        <v>4979</v>
      </c>
      <c r="AV227" t="s">
        <v>4980</v>
      </c>
      <c r="AW227" t="s">
        <v>3604</v>
      </c>
      <c r="AX227" t="s">
        <v>4949</v>
      </c>
      <c r="AY227" t="s">
        <v>5424</v>
      </c>
      <c r="AZ227" t="s">
        <v>5425</v>
      </c>
      <c r="BA227" t="s">
        <v>5426</v>
      </c>
      <c r="BB227" t="s">
        <v>5427</v>
      </c>
      <c r="BC227" t="s">
        <v>5428</v>
      </c>
      <c r="BD227" t="s">
        <v>5429</v>
      </c>
    </row>
    <row r="228" spans="3:59" x14ac:dyDescent="0.25">
      <c r="C228" t="s">
        <v>3254</v>
      </c>
      <c r="D228" t="s">
        <v>5479</v>
      </c>
      <c r="F228">
        <f t="shared" si="5780"/>
        <v>0</v>
      </c>
      <c r="G228" t="str">
        <f t="shared" si="5781"/>
        <v>Mark Poole</v>
      </c>
      <c r="H228" t="str">
        <f t="shared" si="5782"/>
        <v>Trusty Steed, Remake, Cartographer, Port, Den of Sin, Raider, Ferry, Inheritance, Delve, Palace,</v>
      </c>
      <c r="I228" s="6"/>
      <c r="J228" t="s">
        <v>5430</v>
      </c>
      <c r="K228" t="s">
        <v>3611</v>
      </c>
      <c r="L228" t="s">
        <v>5431</v>
      </c>
      <c r="M228" t="s">
        <v>3609</v>
      </c>
      <c r="N228" t="s">
        <v>3608</v>
      </c>
      <c r="O228" t="s">
        <v>3610</v>
      </c>
      <c r="P228" t="s">
        <v>5482</v>
      </c>
      <c r="Q228" t="s">
        <v>5483</v>
      </c>
      <c r="R228" t="s">
        <v>5484</v>
      </c>
      <c r="S228" t="s">
        <v>5485</v>
      </c>
    </row>
    <row r="229" spans="3:59" x14ac:dyDescent="0.25">
      <c r="C229" t="s">
        <v>3255</v>
      </c>
      <c r="D229" t="s">
        <v>4922</v>
      </c>
      <c r="F229">
        <f t="shared" si="5780"/>
        <v>1</v>
      </c>
      <c r="G229" t="str">
        <f t="shared" si="5781"/>
        <v>Martin Hoffmann</v>
      </c>
      <c r="H229" t="str">
        <f t="shared" si="5782"/>
        <v>Box art: Empires</v>
      </c>
      <c r="I229" s="6"/>
      <c r="J229" t="s">
        <v>4922</v>
      </c>
    </row>
    <row r="230" spans="3:59" x14ac:dyDescent="0.25">
      <c r="C230" t="s">
        <v>5293</v>
      </c>
      <c r="F230">
        <f t="shared" si="5780"/>
        <v>2</v>
      </c>
      <c r="G230" t="str">
        <f t="shared" si="5781"/>
        <v>Martin Hoffmann</v>
      </c>
      <c r="H230" t="str">
        <f t="shared" si="5782"/>
        <v>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v>
      </c>
      <c r="I230" s="6"/>
      <c r="J230" t="s">
        <v>5432</v>
      </c>
      <c r="K230" t="s">
        <v>3718</v>
      </c>
      <c r="L230" t="s">
        <v>3719</v>
      </c>
      <c r="M230" t="s">
        <v>3628</v>
      </c>
      <c r="N230" t="s">
        <v>3630</v>
      </c>
      <c r="O230" t="s">
        <v>3629</v>
      </c>
      <c r="P230" t="s">
        <v>3643</v>
      </c>
      <c r="Q230" t="s">
        <v>4985</v>
      </c>
      <c r="R230" t="s">
        <v>3619</v>
      </c>
      <c r="S230" t="s">
        <v>3616</v>
      </c>
      <c r="T230" t="s">
        <v>4981</v>
      </c>
      <c r="U230" t="s">
        <v>3640</v>
      </c>
      <c r="V230" t="s">
        <v>3612</v>
      </c>
      <c r="W230" t="s">
        <v>3717</v>
      </c>
      <c r="X230" t="s">
        <v>3626</v>
      </c>
      <c r="Y230" t="s">
        <v>3638</v>
      </c>
      <c r="Z230" t="s">
        <v>3634</v>
      </c>
      <c r="AA230" t="s">
        <v>3644</v>
      </c>
      <c r="AB230" t="s">
        <v>3631</v>
      </c>
      <c r="AC230" t="s">
        <v>3623</v>
      </c>
      <c r="AD230" t="s">
        <v>3632</v>
      </c>
      <c r="AE230" t="s">
        <v>3627</v>
      </c>
      <c r="AF230" t="s">
        <v>3642</v>
      </c>
      <c r="AG230" t="s">
        <v>3636</v>
      </c>
      <c r="AH230" t="s">
        <v>3637</v>
      </c>
      <c r="AI230" t="s">
        <v>3645</v>
      </c>
      <c r="AJ230" t="s">
        <v>3615</v>
      </c>
      <c r="AK230" t="s">
        <v>3639</v>
      </c>
      <c r="AL230" t="s">
        <v>3633</v>
      </c>
      <c r="AM230" t="s">
        <v>5433</v>
      </c>
      <c r="AN230" t="s">
        <v>3622</v>
      </c>
      <c r="AO230" t="s">
        <v>3621</v>
      </c>
      <c r="AP230" t="s">
        <v>3613</v>
      </c>
      <c r="AQ230" t="s">
        <v>3641</v>
      </c>
      <c r="AR230" t="s">
        <v>3624</v>
      </c>
      <c r="AS230" t="s">
        <v>3617</v>
      </c>
      <c r="AT230" t="s">
        <v>3625</v>
      </c>
      <c r="AU230" t="s">
        <v>3635</v>
      </c>
      <c r="AV230" t="s">
        <v>3614</v>
      </c>
      <c r="AW230" t="s">
        <v>3620</v>
      </c>
      <c r="AX230" t="s">
        <v>4983</v>
      </c>
      <c r="AY230" t="s">
        <v>4984</v>
      </c>
      <c r="AZ230" t="s">
        <v>4982</v>
      </c>
      <c r="BA230" t="s">
        <v>3618</v>
      </c>
      <c r="BB230" t="s">
        <v>5434</v>
      </c>
      <c r="BC230" t="s">
        <v>5435</v>
      </c>
      <c r="BD230" t="s">
        <v>5436</v>
      </c>
      <c r="BE230" t="s">
        <v>5437</v>
      </c>
      <c r="BF230" t="s">
        <v>5438</v>
      </c>
      <c r="BG230" t="s">
        <v>5439</v>
      </c>
    </row>
    <row r="231" spans="3:59" x14ac:dyDescent="0.25">
      <c r="C231" t="s">
        <v>3256</v>
      </c>
      <c r="D231" t="s">
        <v>3257</v>
      </c>
      <c r="F231">
        <f t="shared" si="5780"/>
        <v>0</v>
      </c>
      <c r="G231" t="str">
        <f t="shared" si="5781"/>
        <v>Matthew Tames</v>
      </c>
      <c r="H231" t="str">
        <f t="shared" si="5782"/>
        <v>Menagerie</v>
      </c>
      <c r="I231" s="6"/>
      <c r="J231" t="s">
        <v>3257</v>
      </c>
    </row>
    <row r="232" spans="3:59" x14ac:dyDescent="0.25">
      <c r="C232" t="s">
        <v>3258</v>
      </c>
      <c r="D232" t="s">
        <v>4923</v>
      </c>
      <c r="F232">
        <f t="shared" si="5780"/>
        <v>1</v>
      </c>
      <c r="G232" t="str">
        <f t="shared" si="5781"/>
        <v>Matthias Catrein</v>
      </c>
      <c r="H232" t="str">
        <f t="shared" si="5782"/>
        <v>Box art: Base Cards, Dominion (First Edition), Guilds, Intrigue (First Edition)</v>
      </c>
      <c r="I232" s="6"/>
      <c r="J232" t="s">
        <v>3646</v>
      </c>
      <c r="K232" t="s">
        <v>4986</v>
      </c>
      <c r="L232" t="s">
        <v>4987</v>
      </c>
      <c r="M232" t="s">
        <v>4988</v>
      </c>
    </row>
    <row r="233" spans="3:59" x14ac:dyDescent="0.25">
      <c r="C233" t="s">
        <v>5294</v>
      </c>
      <c r="F233">
        <f t="shared" si="5780"/>
        <v>2</v>
      </c>
      <c r="G233" t="str">
        <f t="shared" si="5781"/>
        <v>Matthias Catrein</v>
      </c>
      <c r="H233" t="str">
        <f t="shared" si="5782"/>
        <v>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v>
      </c>
      <c r="I233" s="6"/>
      <c r="J233" t="s">
        <v>5440</v>
      </c>
      <c r="K233" t="s">
        <v>3652</v>
      </c>
      <c r="L233" t="s">
        <v>3666</v>
      </c>
      <c r="M233" t="s">
        <v>3651</v>
      </c>
      <c r="N233" t="s">
        <v>3683</v>
      </c>
      <c r="O233" t="s">
        <v>3649</v>
      </c>
      <c r="P233" t="s">
        <v>3660</v>
      </c>
      <c r="Q233" t="s">
        <v>3662</v>
      </c>
      <c r="R233" t="s">
        <v>3665</v>
      </c>
      <c r="S233" t="s">
        <v>3667</v>
      </c>
      <c r="T233" t="s">
        <v>3670</v>
      </c>
      <c r="U233" t="s">
        <v>3676</v>
      </c>
      <c r="V233" t="s">
        <v>3655</v>
      </c>
      <c r="W233" t="s">
        <v>3664</v>
      </c>
      <c r="X233" t="s">
        <v>3682</v>
      </c>
      <c r="Y233" t="s">
        <v>3677</v>
      </c>
      <c r="Z233" t="s">
        <v>3654</v>
      </c>
      <c r="AA233" t="s">
        <v>3673</v>
      </c>
      <c r="AB233" t="s">
        <v>3679</v>
      </c>
      <c r="AC233" t="s">
        <v>3680</v>
      </c>
      <c r="AD233" t="s">
        <v>3678</v>
      </c>
      <c r="AE233" t="s">
        <v>3663</v>
      </c>
      <c r="AF233" t="s">
        <v>3669</v>
      </c>
      <c r="AG233" t="s">
        <v>3656</v>
      </c>
      <c r="AH233" t="s">
        <v>3657</v>
      </c>
      <c r="AI233" t="s">
        <v>3661</v>
      </c>
      <c r="AJ233" t="s">
        <v>5441</v>
      </c>
      <c r="AK233" t="s">
        <v>3647</v>
      </c>
      <c r="AL233" t="s">
        <v>3648</v>
      </c>
      <c r="AM233" t="s">
        <v>3658</v>
      </c>
      <c r="AN233" t="s">
        <v>3653</v>
      </c>
      <c r="AO233" t="s">
        <v>3650</v>
      </c>
      <c r="AP233" t="s">
        <v>3672</v>
      </c>
      <c r="AQ233" t="s">
        <v>3675</v>
      </c>
      <c r="AR233" t="s">
        <v>3668</v>
      </c>
      <c r="AS233" t="s">
        <v>3659</v>
      </c>
      <c r="AT233" t="s">
        <v>5442</v>
      </c>
      <c r="AU233" t="s">
        <v>3674</v>
      </c>
      <c r="AV233" t="s">
        <v>3671</v>
      </c>
      <c r="AW233" t="s">
        <v>4989</v>
      </c>
      <c r="AX233" t="s">
        <v>3681</v>
      </c>
      <c r="AY233" t="s">
        <v>5443</v>
      </c>
    </row>
    <row r="234" spans="3:59" x14ac:dyDescent="0.25">
      <c r="C234" t="s">
        <v>3259</v>
      </c>
      <c r="D234" t="s">
        <v>5295</v>
      </c>
      <c r="F234">
        <f t="shared" si="5780"/>
        <v>0</v>
      </c>
      <c r="G234" t="str">
        <f t="shared" si="5781"/>
        <v>Maura Kalusky</v>
      </c>
      <c r="H234" t="str">
        <f t="shared" si="5782"/>
        <v>Shanty Town, Harem, Pearl Diver, Navigator</v>
      </c>
      <c r="I234" s="6"/>
      <c r="J234" t="s">
        <v>5444</v>
      </c>
      <c r="K234" t="s">
        <v>5445</v>
      </c>
      <c r="L234" t="s">
        <v>3685</v>
      </c>
      <c r="M234" t="s">
        <v>3684</v>
      </c>
    </row>
    <row r="235" spans="3:59" x14ac:dyDescent="0.25">
      <c r="C235" t="s">
        <v>3260</v>
      </c>
      <c r="D235" t="s">
        <v>3261</v>
      </c>
      <c r="F235">
        <f t="shared" si="5780"/>
        <v>0</v>
      </c>
      <c r="G235" t="str">
        <f t="shared" si="5781"/>
        <v>Michael Menzel</v>
      </c>
      <c r="H235" t="str">
        <f t="shared" si="5782"/>
        <v>Spy</v>
      </c>
      <c r="I235" s="6"/>
      <c r="J235" t="s">
        <v>3261</v>
      </c>
    </row>
    <row r="236" spans="3:59" x14ac:dyDescent="0.25">
      <c r="C236" t="s">
        <v>3262</v>
      </c>
      <c r="D236" t="s">
        <v>5296</v>
      </c>
      <c r="F236">
        <f t="shared" si="5780"/>
        <v>0</v>
      </c>
      <c r="G236" t="str">
        <f t="shared" si="5781"/>
        <v>Ossi Hiekkala</v>
      </c>
      <c r="H236" t="str">
        <f t="shared" si="5782"/>
        <v>Sauna, Avanto</v>
      </c>
      <c r="I236" s="6"/>
      <c r="J236" t="s">
        <v>1855</v>
      </c>
      <c r="K236" t="s">
        <v>5446</v>
      </c>
    </row>
    <row r="237" spans="3:59" x14ac:dyDescent="0.25">
      <c r="C237" t="s">
        <v>3263</v>
      </c>
      <c r="D237" t="s">
        <v>5297</v>
      </c>
      <c r="F237">
        <f t="shared" si="5780"/>
        <v>0</v>
      </c>
      <c r="G237" t="str">
        <f t="shared" si="5781"/>
        <v>Raina Kuptz</v>
      </c>
      <c r="H237" t="str">
        <f t="shared" si="5782"/>
        <v>Tax, Salt the Earth</v>
      </c>
      <c r="I237" s="6"/>
      <c r="J237" t="s">
        <v>5447</v>
      </c>
      <c r="K237" t="s">
        <v>5448</v>
      </c>
    </row>
    <row r="238" spans="3:59" x14ac:dyDescent="0.25">
      <c r="C238" t="s">
        <v>3264</v>
      </c>
      <c r="D238" t="s">
        <v>4924</v>
      </c>
      <c r="F238">
        <f t="shared" si="5780"/>
        <v>1</v>
      </c>
      <c r="G238" t="str">
        <f t="shared" si="5781"/>
        <v>Raven Mimura</v>
      </c>
      <c r="H238" t="str">
        <f t="shared" si="5782"/>
        <v>Box art: Dark Ages</v>
      </c>
      <c r="I238" s="6"/>
      <c r="J238" t="s">
        <v>4924</v>
      </c>
    </row>
    <row r="239" spans="3:59" x14ac:dyDescent="0.25">
      <c r="C239" t="s">
        <v>3265</v>
      </c>
      <c r="F239">
        <f t="shared" si="5780"/>
        <v>2</v>
      </c>
      <c r="G239" t="str">
        <f t="shared" si="5781"/>
        <v>Raven Mimura</v>
      </c>
      <c r="H239" t="str">
        <f t="shared" si="5782"/>
        <v>Fortune Teller</v>
      </c>
      <c r="I239" s="6"/>
      <c r="J239" t="s">
        <v>3265</v>
      </c>
    </row>
    <row r="240" spans="3:59" x14ac:dyDescent="0.25">
      <c r="C240" t="s">
        <v>3266</v>
      </c>
      <c r="D240" t="s">
        <v>5298</v>
      </c>
      <c r="F240">
        <f t="shared" si="5780"/>
        <v>0</v>
      </c>
      <c r="G240" t="str">
        <f t="shared" si="5781"/>
        <v>RC Torres</v>
      </c>
      <c r="H240" t="str">
        <f t="shared" si="5782"/>
        <v>Smugglers, Salvager, Contraband, Rabble, Cache, Band of Misfits, Bandit Camp, Raze</v>
      </c>
      <c r="I240" s="6"/>
      <c r="J240" t="s">
        <v>5449</v>
      </c>
      <c r="K240" t="s">
        <v>3691</v>
      </c>
      <c r="L240" t="s">
        <v>3688</v>
      </c>
      <c r="M240" t="s">
        <v>3689</v>
      </c>
      <c r="N240" t="s">
        <v>3687</v>
      </c>
      <c r="O240" t="s">
        <v>5450</v>
      </c>
      <c r="P240" t="s">
        <v>3686</v>
      </c>
      <c r="Q240" t="s">
        <v>3690</v>
      </c>
    </row>
    <row r="241" spans="3:37" x14ac:dyDescent="0.25">
      <c r="C241" t="s">
        <v>3267</v>
      </c>
      <c r="D241" t="s">
        <v>3268</v>
      </c>
      <c r="F241">
        <f t="shared" si="5780"/>
        <v>0</v>
      </c>
      <c r="G241" t="str">
        <f t="shared" si="5781"/>
        <v>Rick Hershey</v>
      </c>
      <c r="H241" t="str">
        <f t="shared" si="5782"/>
        <v>Watchtower</v>
      </c>
      <c r="I241" s="6"/>
      <c r="J241" t="s">
        <v>3268</v>
      </c>
    </row>
    <row r="242" spans="3:37" x14ac:dyDescent="0.25">
      <c r="C242" t="s">
        <v>3269</v>
      </c>
      <c r="D242" t="s">
        <v>3270</v>
      </c>
      <c r="F242">
        <f t="shared" si="5780"/>
        <v>0</v>
      </c>
      <c r="G242" t="str">
        <f t="shared" si="5781"/>
        <v>Rom</v>
      </c>
      <c r="H242" t="str">
        <f t="shared" si="5782"/>
        <v>Bishop</v>
      </c>
      <c r="I242" s="6"/>
      <c r="J242" t="s">
        <v>3270</v>
      </c>
    </row>
    <row r="243" spans="3:37" x14ac:dyDescent="0.25">
      <c r="C243" t="s">
        <v>3271</v>
      </c>
      <c r="D243" t="s">
        <v>4925</v>
      </c>
      <c r="F243">
        <f t="shared" si="5780"/>
        <v>1</v>
      </c>
      <c r="G243" t="str">
        <f t="shared" si="5781"/>
        <v>Ryan Laukat</v>
      </c>
      <c r="H243" t="str">
        <f t="shared" si="5782"/>
        <v>Box art: Hinterlands (First Edition)</v>
      </c>
      <c r="I243" s="6"/>
      <c r="J243" t="s">
        <v>4925</v>
      </c>
    </row>
    <row r="244" spans="3:37" x14ac:dyDescent="0.25">
      <c r="C244" t="s">
        <v>5299</v>
      </c>
      <c r="F244">
        <f t="shared" si="5780"/>
        <v>2</v>
      </c>
      <c r="G244" t="str">
        <f t="shared" si="5781"/>
        <v>Ryan Laukat</v>
      </c>
      <c r="H244" t="str">
        <f t="shared" si="5782"/>
        <v>Copper, Silver, Gold, Adventurer, Wishing Well, Baron, Merchant Ship, Treasury, Apothecary, Platinum, Expand, Bag Of Gold, Diadem, Fools Gold, Spoils, Counterfeit, Plaza, Coin of the Realm, Duplicate, Relic, Farmers' Market, Forum, Idol, Secret Cave, Magic Lamp, Bauble, Pageant, Innovation</v>
      </c>
      <c r="I244" s="6"/>
      <c r="J244" t="s">
        <v>5451</v>
      </c>
      <c r="K244" t="s">
        <v>3722</v>
      </c>
      <c r="L244" t="s">
        <v>3720</v>
      </c>
      <c r="M244" t="s">
        <v>5452</v>
      </c>
      <c r="N244" t="s">
        <v>3711</v>
      </c>
      <c r="O244" t="s">
        <v>3693</v>
      </c>
      <c r="P244" t="s">
        <v>3704</v>
      </c>
      <c r="Q244" t="s">
        <v>3710</v>
      </c>
      <c r="R244" t="s">
        <v>3692</v>
      </c>
      <c r="S244" t="s">
        <v>3721</v>
      </c>
      <c r="T244" t="s">
        <v>3698</v>
      </c>
      <c r="U244" t="s">
        <v>5453</v>
      </c>
      <c r="V244" t="s">
        <v>3696</v>
      </c>
      <c r="W244" t="s">
        <v>5454</v>
      </c>
      <c r="X244" t="s">
        <v>3709</v>
      </c>
      <c r="Y244" t="s">
        <v>3695</v>
      </c>
      <c r="Z244" t="s">
        <v>3706</v>
      </c>
      <c r="AA244" t="s">
        <v>3694</v>
      </c>
      <c r="AB244" t="s">
        <v>3697</v>
      </c>
      <c r="AC244" t="s">
        <v>3707</v>
      </c>
      <c r="AD244" t="s">
        <v>3699</v>
      </c>
      <c r="AE244" t="s">
        <v>3700</v>
      </c>
      <c r="AF244" t="s">
        <v>3701</v>
      </c>
      <c r="AG244" t="s">
        <v>3708</v>
      </c>
      <c r="AH244" t="s">
        <v>3703</v>
      </c>
      <c r="AI244" t="s">
        <v>5455</v>
      </c>
      <c r="AJ244" t="s">
        <v>3705</v>
      </c>
      <c r="AK244" t="s">
        <v>3702</v>
      </c>
    </row>
    <row r="245" spans="3:37" x14ac:dyDescent="0.25">
      <c r="C245" t="s">
        <v>5480</v>
      </c>
      <c r="D245" t="s">
        <v>5300</v>
      </c>
      <c r="F245">
        <f t="shared" si="5780"/>
        <v>0</v>
      </c>
      <c r="G245" t="str">
        <f t="shared" si="5781"/>
        <v>Simon Jannerland</v>
      </c>
      <c r="H245" t="str">
        <f t="shared" si="5782"/>
        <v>Wharf, Alchemist, Loan, Hunting Grounds</v>
      </c>
      <c r="I245" s="6"/>
      <c r="J245" t="s">
        <v>5456</v>
      </c>
      <c r="K245" t="s">
        <v>5457</v>
      </c>
      <c r="L245" t="s">
        <v>3713</v>
      </c>
      <c r="M245" t="s">
        <v>3712</v>
      </c>
    </row>
    <row r="246" spans="3:37" x14ac:dyDescent="0.25">
      <c r="C246" t="s">
        <v>3272</v>
      </c>
      <c r="D246" t="s">
        <v>3273</v>
      </c>
      <c r="F246">
        <f t="shared" si="5780"/>
        <v>0</v>
      </c>
      <c r="G246" t="str">
        <f t="shared" si="5781"/>
        <v>Taylor Bennett</v>
      </c>
      <c r="H246" t="str">
        <f t="shared" si="5782"/>
        <v>Tournament</v>
      </c>
      <c r="I246" s="6"/>
      <c r="J246" t="s">
        <v>3273</v>
      </c>
    </row>
    <row r="247" spans="3:37" x14ac:dyDescent="0.25">
      <c r="C247" t="s">
        <v>3274</v>
      </c>
      <c r="D247" t="s">
        <v>3275</v>
      </c>
      <c r="F247">
        <f t="shared" si="5780"/>
        <v>0</v>
      </c>
      <c r="G247" t="str">
        <f t="shared" si="5781"/>
        <v>Tu Pei-Shu</v>
      </c>
      <c r="H247" t="str">
        <f t="shared" si="5782"/>
        <v>Goons</v>
      </c>
      <c r="I247" s="6"/>
      <c r="J247" t="s">
        <v>3275</v>
      </c>
    </row>
    <row r="248" spans="3:37" x14ac:dyDescent="0.25">
      <c r="I248" s="6"/>
    </row>
    <row r="249" spans="3:37" x14ac:dyDescent="0.25">
      <c r="I249" s="6"/>
    </row>
  </sheetData>
  <autoFilter ref="C1:C252"/>
  <hyperlinks>
    <hyperlink ref="D176" r:id="rId1"/>
  </hyperlinks>
  <pageMargins left="0.7" right="0.7" top="0.75" bottom="0.75" header="0.3" footer="0.3"/>
  <pageSetup paperSize="9" orientation="portrait" horizontalDpi="4294967293"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V2200"/>
  <sheetViews>
    <sheetView topLeftCell="A1925" zoomScale="70" zoomScaleNormal="70" workbookViewId="0">
      <selection activeCell="C2108" sqref="A1944:C2108"/>
    </sheetView>
  </sheetViews>
  <sheetFormatPr baseColWidth="10" defaultRowHeight="15" x14ac:dyDescent="0.25"/>
  <cols>
    <col min="1" max="1" width="20.42578125" customWidth="1"/>
    <col min="2" max="2" width="11.42578125" customWidth="1"/>
    <col min="3" max="3" width="184.42578125" customWidth="1"/>
    <col min="73" max="73" width="47.85546875" customWidth="1"/>
  </cols>
  <sheetData>
    <row r="1" spans="1:3" x14ac:dyDescent="0.25">
      <c r="A1" t="s">
        <v>0</v>
      </c>
    </row>
    <row r="2" spans="1:3" x14ac:dyDescent="0.25">
      <c r="A2" t="s">
        <v>1902</v>
      </c>
      <c r="B2" t="s">
        <v>1903</v>
      </c>
      <c r="C2" t="s">
        <v>1904</v>
      </c>
    </row>
    <row r="4" spans="1:3" x14ac:dyDescent="0.25">
      <c r="A4" t="s">
        <v>526</v>
      </c>
    </row>
    <row r="5" spans="1:3" x14ac:dyDescent="0.25">
      <c r="A5" t="s">
        <v>1</v>
      </c>
    </row>
    <row r="6" spans="1:3" x14ac:dyDescent="0.25">
      <c r="A6" t="str">
        <f>IF(AND(MOD(ROW(A1)-1,3)=0,INDEX(artwork.xlsx!G:G,QUOTIENT(ROW(A1)-1,3)+2)&lt;&gt;""),"/* "&amp;INDEX(artwork.xlsx!G:G,QUOTIENT(ROW(A1)-1,3)+2)&amp;" */","  ")&amp;
IF(AND(INDEX(artwork.xlsx!F:F,QUOTIENT(ROW(A1)-1,3)+2)&lt;&gt;""),"/* "&amp;INDEX(artwork.xlsx!F:F,QUOTIENT(ROW(A1)-1,3)+2)&amp;" */","  ")&amp;IF(AND(ISERROR(MATCH("},",B6:B$5003,0)), ISERROR(MATCH("    ];",$A2:A$5,0))),"];","")</f>
        <v xml:space="preserve">/* Baseset */  </v>
      </c>
      <c r="B6" t="str">
        <f t="shared" ref="B6" si="0">IF(AND(C2&lt;&gt;"",MOD(ROW(A1)-1,3)=2),"},","")&amp;IF(AND(C6&lt;&gt;"",MOD(ROW(A1)-1,3)=0),"{","")</f>
        <v>{</v>
      </c>
      <c r="C6" t="str">
        <f>IF(AND(MOD(ROW(A1)-1,3)=0, INDEX(artwork.xlsx!J:J,QUOTIENT(ROW(A1)-1,3)+2)&lt;&gt;""),
     artwork.xlsx!$H$1&amp;": """ &amp;  INDEX(artwork.xlsx!H:H,QUOTIENT(ROW(A1)-1,3)+2) &amp;""",  " &amp;
     artwork.xlsx!$J$1&amp; ": """ &amp; INDEX(artwork.xlsx!J:J,QUOTIENT(ROW(A1)-1,3)+2) &amp;""",  " &amp;
     artwork.xlsx!$L$1&amp; ": """ &amp; SUBSTITUTE(IF(LEFT(INDEX(artwork.xlsx!L:L,QUOTIENT(ROW(A1)-1,3)+2),4)="http","",artwork.xlsx!$M$1) &amp; INDEX(artwork.xlsx!L:L,QUOTIENT(ROW(A1)-1,3)+2),artwork.xlsx!$N$1,"") &amp; """,",
 IF(AND(MOD(ROW(A1)-1,3)=1,INDEX(artwork.xlsx!J:J,QUOTIENT(ROW(A1)-1,3)+2)&lt;&gt;""),
    artwork.xlsx!$K$1&amp;": '" &amp; SUBSTITUTE(INDEX(artwork.xlsx!K:K,QUOTIENT(ROW(A1)-1,3)+2),"'","\'") &amp; "'",
IF(MOD(ROW(A1)-1,3)=2,"","")))</f>
        <v>id: "adventurer",  frenchName: "Aventurier",  artwork: "http://wiki.dominionstrategy.com/images/7/76/AdventurerArt.jpg",</v>
      </c>
    </row>
    <row r="7" spans="1:3" x14ac:dyDescent="0.25">
      <c r="A7" t="str">
        <f>IF(AND(MOD(ROW(A2)-1,3)=0,INDEX(artwork.xlsx!G:G,QUOTIENT(ROW(A2)-1,3)+2)&lt;&gt;""),"/* "&amp;INDEX(artwork.xlsx!G:G,QUOTIENT(ROW(A2)-1,3)+2)&amp;" */","  ")&amp;
IF(AND(INDEX(artwork.xlsx!F:F,QUOTIENT(ROW(A2)-1,3)+2)&lt;&gt;""),"/* "&amp;INDEX(artwork.xlsx!F:F,QUOTIENT(ROW(A2)-1,3)+2)&amp;" */","  ")&amp;IF(AND(ISERROR(MATCH("},",B7:B$5003,0)), ISERROR(MATCH("    ];",$A$5:A6,0))),"];","")</f>
        <v xml:space="preserve">    </v>
      </c>
      <c r="B7" t="str">
        <f t="shared" ref="B7" si="1">IF(AND(C6&lt;&gt;"",MOD(ROW(A2)-1,3)=2),"},","")&amp;IF(AND(C7&lt;&gt;"",MOD(ROW(A2)-1,3)=0),"{","")</f>
        <v/>
      </c>
      <c r="C7" t="str">
        <f>IF(AND(MOD(ROW(A2)-1,3)=0, INDEX(artwork.xlsx!J:J,QUOTIENT(ROW(A2)-1,3)+2)&lt;&gt;""),
     artwork.xlsx!$H$1&amp;": """ &amp;  INDEX(artwork.xlsx!H:H,QUOTIENT(ROW(A2)-1,3)+2) &amp;""",  " &amp;
     artwork.xlsx!$J$1&amp; ": """ &amp; INDEX(artwork.xlsx!J:J,QUOTIENT(ROW(A2)-1,3)+2) &amp;""",  " &amp;
     artwork.xlsx!$L$1&amp; ": """ &amp; SUBSTITUTE(IF(LEFT(INDEX(artwork.xlsx!L:L,QUOTIENT(ROW(A2)-1,3)+2),4)="http","",artwork.xlsx!$M$1) &amp; INDEX(artwork.xlsx!L:L,QUOTIENT(ROW(A2)-1,3)+2),artwork.xlsx!$N$1,"") &amp; """,",
 IF(AND(MOD(ROW(A2)-1,3)=1,INDEX(artwork.xlsx!J:J,QUOTIENT(ROW(A2)-1,3)+2)&lt;&gt;""),
    artwork.xlsx!$K$1&amp;": '" &amp; SUBSTITUTE(INDEX(artwork.xlsx!K:K,QUOTIENT(ROW(A2)-1,3)+2),"'","\'") &amp; "'",
IF(MOD(ROW(A2)-1,3)=2,"","")))</f>
        <v>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8" spans="1:3" x14ac:dyDescent="0.25">
      <c r="A8" t="str">
        <f>IF(AND(MOD(ROW(A3)-1,3)=0,INDEX(artwork.xlsx!G:G,QUOTIENT(ROW(A3)-1,3)+2)&lt;&gt;""),"/* "&amp;INDEX(artwork.xlsx!G:G,QUOTIENT(ROW(A3)-1,3)+2)&amp;" */","  ")&amp;
IF(AND(INDEX(artwork.xlsx!F:F,QUOTIENT(ROW(A3)-1,3)+2)&lt;&gt;""),"/* "&amp;INDEX(artwork.xlsx!F:F,QUOTIENT(ROW(A3)-1,3)+2)&amp;" */","  ")&amp;IF(AND(ISERROR(MATCH("},",B8:B$5003,0)), ISERROR(MATCH("    ];",$A4:A$5,0))),"];","")</f>
        <v xml:space="preserve">    </v>
      </c>
      <c r="B8" t="str">
        <f t="shared" ref="B8:B13" si="2">IF(AND(C7&lt;&gt;"",MOD(ROW(A6)-1,3)=2),"},","")&amp;IF(AND(C8&lt;&gt;"",MOD(ROW(A3)-1,3)=0),"{","")</f>
        <v>},</v>
      </c>
      <c r="C8" t="str">
        <f>IF(AND(MOD(ROW(A3)-1,3)=0, INDEX(artwork.xlsx!J:J,QUOTIENT(ROW(A3)-1,3)+2)&lt;&gt;""),
     artwork.xlsx!$H$1&amp;": """ &amp;  INDEX(artwork.xlsx!H:H,QUOTIENT(ROW(A3)-1,3)+2) &amp;""",  " &amp;
     artwork.xlsx!$J$1&amp; ": """ &amp; INDEX(artwork.xlsx!J:J,QUOTIENT(ROW(A3)-1,3)+2) &amp;""",  " &amp;
     artwork.xlsx!$L$1&amp; ": """ &amp; SUBSTITUTE(IF(LEFT(INDEX(artwork.xlsx!L:L,QUOTIENT(ROW(A3)-1,3)+2),4)="http","",artwork.xlsx!$M$1) &amp; INDEX(artwork.xlsx!L:L,QUOTIENT(ROW(A3)-1,3)+2),artwork.xlsx!$N$1,"") &amp; """,",
 IF(AND(MOD(ROW(A3)-1,3)=1,INDEX(artwork.xlsx!J:J,QUOTIENT(ROW(A3)-1,3)+2)&lt;&gt;""),
    artwork.xlsx!$K$1&amp;": '" &amp; SUBSTITUTE(INDEX(artwork.xlsx!K:K,QUOTIENT(ROW(A3)-1,3)+2),"'","\'") &amp; "'",
IF(MOD(ROW(A3)-1,3)=2,"","")))</f>
        <v/>
      </c>
    </row>
    <row r="9" spans="1:3" x14ac:dyDescent="0.25">
      <c r="A9" t="str">
        <f>IF(AND(MOD(ROW(A4)-1,3)=0,INDEX(artwork.xlsx!G:G,QUOTIENT(ROW(A4)-1,3)+2)&lt;&gt;""),"/* "&amp;INDEX(artwork.xlsx!G:G,QUOTIENT(ROW(A4)-1,3)+2)&amp;" */","  ")&amp;
IF(AND(INDEX(artwork.xlsx!F:F,QUOTIENT(ROW(A4)-1,3)+2)&lt;&gt;""),"/* "&amp;INDEX(artwork.xlsx!F:F,QUOTIENT(ROW(A4)-1,3)+2)&amp;" */","  ")&amp;IF(AND(ISERROR(MATCH("},",B9:B$5003,0)), ISERROR(MATCH("    ];",$A$5:A8,0))),"];","")</f>
        <v xml:space="preserve">    </v>
      </c>
      <c r="B9" t="str">
        <f t="shared" si="2"/>
        <v>{</v>
      </c>
      <c r="C9" t="str">
        <f>IF(AND(MOD(ROW(A4)-1,3)=0, INDEX(artwork.xlsx!J:J,QUOTIENT(ROW(A4)-1,3)+2)&lt;&gt;""),
     artwork.xlsx!$H$1&amp;": """ &amp;  INDEX(artwork.xlsx!H:H,QUOTIENT(ROW(A4)-1,3)+2) &amp;""",  " &amp;
     artwork.xlsx!$J$1&amp; ": """ &amp; INDEX(artwork.xlsx!J:J,QUOTIENT(ROW(A4)-1,3)+2) &amp;""",  " &amp;
     artwork.xlsx!$L$1&amp; ": """ &amp; SUBSTITUTE(IF(LEFT(INDEX(artwork.xlsx!L:L,QUOTIENT(ROW(A4)-1,3)+2),4)="http","",artwork.xlsx!$M$1) &amp; INDEX(artwork.xlsx!L:L,QUOTIENT(ROW(A4)-1,3)+2),artwork.xlsx!$N$1,"") &amp; """,",
 IF(AND(MOD(ROW(A4)-1,3)=1,INDEX(artwork.xlsx!J:J,QUOTIENT(ROW(A4)-1,3)+2)&lt;&gt;""),
    artwork.xlsx!$K$1&amp;": '" &amp; SUBSTITUTE(INDEX(artwork.xlsx!K:K,QUOTIENT(ROW(A4)-1,3)+2),"'","\'") &amp; "'",
IF(MOD(ROW(A4)-1,3)=2,"","")))</f>
        <v>id: "bureaucrat",  frenchName: "Bureaucrate",  artwork: "http://wiki.dominionstrategy.com/images/1/18/BureaucratArt.jpg",</v>
      </c>
    </row>
    <row r="10" spans="1:3" x14ac:dyDescent="0.25">
      <c r="A10" t="str">
        <f>IF(AND(MOD(ROW(A5)-1,3)=0,INDEX(artwork.xlsx!G:G,QUOTIENT(ROW(A5)-1,3)+2)&lt;&gt;""),"/* "&amp;INDEX(artwork.xlsx!G:G,QUOTIENT(ROW(A5)-1,3)+2)&amp;" */","  ")&amp;
IF(AND(INDEX(artwork.xlsx!F:F,QUOTIENT(ROW(A5)-1,3)+2)&lt;&gt;""),"/* "&amp;INDEX(artwork.xlsx!F:F,QUOTIENT(ROW(A5)-1,3)+2)&amp;" */","  ")&amp;IF(AND(ISERROR(MATCH("},",B10:B$5003,0)), ISERROR(MATCH("    ];",$A$5:A6,0))),"];","")</f>
        <v xml:space="preserve">    </v>
      </c>
      <c r="B10" t="str">
        <f t="shared" si="2"/>
        <v/>
      </c>
      <c r="C10" t="str">
        <f>IF(AND(MOD(ROW(A5)-1,3)=0, INDEX(artwork.xlsx!J:J,QUOTIENT(ROW(A5)-1,3)+2)&lt;&gt;""),
     artwork.xlsx!$H$1&amp;": """ &amp;  INDEX(artwork.xlsx!H:H,QUOTIENT(ROW(A5)-1,3)+2) &amp;""",  " &amp;
     artwork.xlsx!$J$1&amp; ": """ &amp; INDEX(artwork.xlsx!J:J,QUOTIENT(ROW(A5)-1,3)+2) &amp;""",  " &amp;
     artwork.xlsx!$L$1&amp; ": """ &amp; SUBSTITUTE(IF(LEFT(INDEX(artwork.xlsx!L:L,QUOTIENT(ROW(A5)-1,3)+2),4)="http","",artwork.xlsx!$M$1) &amp; INDEX(artwork.xlsx!L:L,QUOTIENT(ROW(A5)-1,3)+2),artwork.xlsx!$N$1,"") &amp; """,",
 IF(AND(MOD(ROW(A5)-1,3)=1,INDEX(artwork.xlsx!J:J,QUOTIENT(ROW(A5)-1,3)+2)&lt;&gt;""),
    artwork.xlsx!$K$1&amp;": '" &amp; SUBSTITUTE(INDEX(artwork.xlsx!K:K,QUOTIENT(ROW(A5)-1,3)+2),"'","\'") &amp; "'",
IF(MOD(ROW(A5)-1,3)=2,"","")))</f>
        <v>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row>
    <row r="11" spans="1:3" x14ac:dyDescent="0.25">
      <c r="A11" t="str">
        <f>IF(AND(MOD(ROW(A6)-1,3)=0,INDEX(artwork.xlsx!G:G,QUOTIENT(ROW(A6)-1,3)+2)&lt;&gt;""),"/* "&amp;INDEX(artwork.xlsx!G:G,QUOTIENT(ROW(A6)-1,3)+2)&amp;" */","  ")&amp;
IF(AND(INDEX(artwork.xlsx!F:F,QUOTIENT(ROW(A6)-1,3)+2)&lt;&gt;""),"/* "&amp;INDEX(artwork.xlsx!F:F,QUOTIENT(ROW(A6)-1,3)+2)&amp;" */","  ")&amp;IF(AND(ISERROR(MATCH("},",B11:B$5003,0)), ISERROR(MATCH("    ];",$A$5:A10,0))),"];","")</f>
        <v xml:space="preserve">    </v>
      </c>
      <c r="B11" t="str">
        <f t="shared" si="2"/>
        <v>},</v>
      </c>
      <c r="C11" t="str">
        <f>IF(AND(MOD(ROW(A6)-1,3)=0, INDEX(artwork.xlsx!J:J,QUOTIENT(ROW(A6)-1,3)+2)&lt;&gt;""),
     artwork.xlsx!$H$1&amp;": """ &amp;  INDEX(artwork.xlsx!H:H,QUOTIENT(ROW(A6)-1,3)+2) &amp;""",  " &amp;
     artwork.xlsx!$J$1&amp; ": """ &amp; INDEX(artwork.xlsx!J:J,QUOTIENT(ROW(A6)-1,3)+2) &amp;""",  " &amp;
     artwork.xlsx!$L$1&amp; ": """ &amp; SUBSTITUTE(IF(LEFT(INDEX(artwork.xlsx!L:L,QUOTIENT(ROW(A6)-1,3)+2),4)="http","",artwork.xlsx!$M$1) &amp; INDEX(artwork.xlsx!L:L,QUOTIENT(ROW(A6)-1,3)+2),artwork.xlsx!$N$1,"") &amp; """,",
 IF(AND(MOD(ROW(A6)-1,3)=1,INDEX(artwork.xlsx!J:J,QUOTIENT(ROW(A6)-1,3)+2)&lt;&gt;""),
    artwork.xlsx!$K$1&amp;": '" &amp; SUBSTITUTE(INDEX(artwork.xlsx!K:K,QUOTIENT(ROW(A6)-1,3)+2),"'","\'") &amp; "'",
IF(MOD(ROW(A6)-1,3)=2,"","")))</f>
        <v/>
      </c>
    </row>
    <row r="12" spans="1:3" x14ac:dyDescent="0.25">
      <c r="A12" t="str">
        <f>IF(AND(MOD(ROW(A7)-1,3)=0,INDEX(artwork.xlsx!G:G,QUOTIENT(ROW(A7)-1,3)+2)&lt;&gt;""),"/* "&amp;INDEX(artwork.xlsx!G:G,QUOTIENT(ROW(A7)-1,3)+2)&amp;" */","  ")&amp;
IF(AND(INDEX(artwork.xlsx!F:F,QUOTIENT(ROW(A7)-1,3)+2)&lt;&gt;""),"/* "&amp;INDEX(artwork.xlsx!F:F,QUOTIENT(ROW(A7)-1,3)+2)&amp;" */","  ")&amp;IF(AND(ISERROR(MATCH("},",B12:B$5003,0)), ISERROR(MATCH("    ];",$A$5:A8,0))),"];","")</f>
        <v xml:space="preserve">    </v>
      </c>
      <c r="B12" t="str">
        <f t="shared" si="2"/>
        <v>{</v>
      </c>
      <c r="C12" t="str">
        <f>IF(AND(MOD(ROW(A7)-1,3)=0, INDEX(artwork.xlsx!J:J,QUOTIENT(ROW(A7)-1,3)+2)&lt;&gt;""),
     artwork.xlsx!$H$1&amp;": """ &amp;  INDEX(artwork.xlsx!H:H,QUOTIENT(ROW(A7)-1,3)+2) &amp;""",  " &amp;
     artwork.xlsx!$J$1&amp; ": """ &amp; INDEX(artwork.xlsx!J:J,QUOTIENT(ROW(A7)-1,3)+2) &amp;""",  " &amp;
     artwork.xlsx!$L$1&amp; ": """ &amp; SUBSTITUTE(IF(LEFT(INDEX(artwork.xlsx!L:L,QUOTIENT(ROW(A7)-1,3)+2),4)="http","",artwork.xlsx!$M$1) &amp; INDEX(artwork.xlsx!L:L,QUOTIENT(ROW(A7)-1,3)+2),artwork.xlsx!$N$1,"") &amp; """,",
 IF(AND(MOD(ROW(A7)-1,3)=1,INDEX(artwork.xlsx!J:J,QUOTIENT(ROW(A7)-1,3)+2)&lt;&gt;""),
    artwork.xlsx!$K$1&amp;": '" &amp; SUBSTITUTE(INDEX(artwork.xlsx!K:K,QUOTIENT(ROW(A7)-1,3)+2),"'","\'") &amp; "'",
IF(MOD(ROW(A7)-1,3)=2,"","")))</f>
        <v>id: "cellar",  frenchName: "Cave",  artwork: "http://wiki.dominionstrategy.com/images/2/29/CellarArt.jpg",</v>
      </c>
    </row>
    <row r="13" spans="1:3" x14ac:dyDescent="0.25">
      <c r="A13" t="str">
        <f>IF(AND(MOD(ROW(A8)-1,3)=0,INDEX(artwork.xlsx!G:G,QUOTIENT(ROW(A8)-1,3)+2)&lt;&gt;""),"/* "&amp;INDEX(artwork.xlsx!G:G,QUOTIENT(ROW(A8)-1,3)+2)&amp;" */","  ")&amp;
IF(AND(INDEX(artwork.xlsx!F:F,QUOTIENT(ROW(A8)-1,3)+2)&lt;&gt;""),"/* "&amp;INDEX(artwork.xlsx!F:F,QUOTIENT(ROW(A8)-1,3)+2)&amp;" */","  ")&amp;IF(AND(ISERROR(MATCH("},",B13:B$5003,0)), ISERROR(MATCH("    ];",$A$5:A12,0))),"];","")</f>
        <v xml:space="preserve">    </v>
      </c>
      <c r="B13" t="str">
        <f t="shared" si="2"/>
        <v/>
      </c>
      <c r="C13" t="str">
        <f>IF(AND(MOD(ROW(A8)-1,3)=0, INDEX(artwork.xlsx!J:J,QUOTIENT(ROW(A8)-1,3)+2)&lt;&gt;""),
     artwork.xlsx!$H$1&amp;": """ &amp;  INDEX(artwork.xlsx!H:H,QUOTIENT(ROW(A8)-1,3)+2) &amp;""",  " &amp;
     artwork.xlsx!$J$1&amp; ": """ &amp; INDEX(artwork.xlsx!J:J,QUOTIENT(ROW(A8)-1,3)+2) &amp;""",  " &amp;
     artwork.xlsx!$L$1&amp; ": """ &amp; SUBSTITUTE(IF(LEFT(INDEX(artwork.xlsx!L:L,QUOTIENT(ROW(A8)-1,3)+2),4)="http","",artwork.xlsx!$M$1) &amp; INDEX(artwork.xlsx!L:L,QUOTIENT(ROW(A8)-1,3)+2),artwork.xlsx!$N$1,"") &amp; """,",
 IF(AND(MOD(ROW(A8)-1,3)=1,INDEX(artwork.xlsx!J:J,QUOTIENT(ROW(A8)-1,3)+2)&lt;&gt;""),
    artwork.xlsx!$K$1&amp;": '" &amp; SUBSTITUTE(INDEX(artwork.xlsx!K:K,QUOTIENT(ROW(A8)-1,3)+2),"'","\'") &amp; "'",
IF(MOD(ROW(A8)-1,3)=2,"","")))</f>
        <v>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4" spans="1:3" x14ac:dyDescent="0.25">
      <c r="A14" t="str">
        <f>IF(AND(MOD(ROW(A9)-1,3)=0,INDEX(artwork.xlsx!G:G,QUOTIENT(ROW(A9)-1,3)+2)&lt;&gt;""),"/* "&amp;INDEX(artwork.xlsx!G:G,QUOTIENT(ROW(A9)-1,3)+2)&amp;" */","  ")&amp;
IF(AND(INDEX(artwork.xlsx!F:F,QUOTIENT(ROW(A9)-1,3)+2)&lt;&gt;""),"/* "&amp;INDEX(artwork.xlsx!F:F,QUOTIENT(ROW(A9)-1,3)+2)&amp;" */","  ")&amp;IF(AND(ISERROR(MATCH("},",B14:B$5003,0)), ISERROR(MATCH("    ];",$A$5:A10,0))),"];","")</f>
        <v xml:space="preserve">    </v>
      </c>
      <c r="B14" t="str">
        <f>IF(AND(C13&lt;&gt;"",MOD(ROW(A12)-1,3)=2),"},","")&amp;IF(AND(C14&lt;&gt;"",MOD(ROW(A9)-1,3)=0),"{","")</f>
        <v>},</v>
      </c>
      <c r="C14" t="str">
        <f>IF(AND(MOD(ROW(A9)-1,3)=0, INDEX(artwork.xlsx!J:J,QUOTIENT(ROW(A9)-1,3)+2)&lt;&gt;""),
     artwork.xlsx!$H$1&amp;": """ &amp;  INDEX(artwork.xlsx!H:H,QUOTIENT(ROW(A9)-1,3)+2) &amp;""",  " &amp;
     artwork.xlsx!$J$1&amp; ": """ &amp; INDEX(artwork.xlsx!J:J,QUOTIENT(ROW(A9)-1,3)+2) &amp;""",  " &amp;
     artwork.xlsx!$L$1&amp; ": """ &amp; SUBSTITUTE(IF(LEFT(INDEX(artwork.xlsx!L:L,QUOTIENT(ROW(A9)-1,3)+2),4)="http","",artwork.xlsx!$M$1) &amp; INDEX(artwork.xlsx!L:L,QUOTIENT(ROW(A9)-1,3)+2),artwork.xlsx!$N$1,"") &amp; """,",
 IF(AND(MOD(ROW(A9)-1,3)=1,INDEX(artwork.xlsx!J:J,QUOTIENT(ROW(A9)-1,3)+2)&lt;&gt;""),
    artwork.xlsx!$K$1&amp;": '" &amp; SUBSTITUTE(INDEX(artwork.xlsx!K:K,QUOTIENT(ROW(A9)-1,3)+2),"'","\'") &amp; "'",
IF(MOD(ROW(A9)-1,3)=2,"","")))</f>
        <v/>
      </c>
    </row>
    <row r="15" spans="1:3" x14ac:dyDescent="0.25">
      <c r="A15" t="str">
        <f>IF(AND(MOD(ROW(A10)-1,3)=0,INDEX(artwork.xlsx!G:G,QUOTIENT(ROW(A10)-1,3)+2)&lt;&gt;""),"/* "&amp;INDEX(artwork.xlsx!G:G,QUOTIENT(ROW(A10)-1,3)+2)&amp;" */","  ")&amp;
IF(AND(INDEX(artwork.xlsx!F:F,QUOTIENT(ROW(A10)-1,3)+2)&lt;&gt;""),"/* "&amp;INDEX(artwork.xlsx!F:F,QUOTIENT(ROW(A10)-1,3)+2)&amp;" */","  ")&amp;IF(AND(ISERROR(MATCH("},",B15:B$5003,0)), ISERROR(MATCH("    ];",$A$5:A14,0))),"];","")</f>
        <v xml:space="preserve">    </v>
      </c>
      <c r="B15" t="str">
        <f t="shared" ref="B15:B78" si="3">IF(AND(C14&lt;&gt;"",MOD(ROW(A13)-1,3)=2),"},","")&amp;IF(AND(C15&lt;&gt;"",MOD(ROW(A10)-1,3)=0),"{","")</f>
        <v>{</v>
      </c>
      <c r="C15" t="str">
        <f>IF(AND(MOD(ROW(A10)-1,3)=0, INDEX(artwork.xlsx!J:J,QUOTIENT(ROW(A10)-1,3)+2)&lt;&gt;""),
     artwork.xlsx!$H$1&amp;": """ &amp;  INDEX(artwork.xlsx!H:H,QUOTIENT(ROW(A10)-1,3)+2) &amp;""",  " &amp;
     artwork.xlsx!$J$1&amp; ": """ &amp; INDEX(artwork.xlsx!J:J,QUOTIENT(ROW(A10)-1,3)+2) &amp;""",  " &amp;
     artwork.xlsx!$L$1&amp; ": """ &amp; SUBSTITUTE(IF(LEFT(INDEX(artwork.xlsx!L:L,QUOTIENT(ROW(A10)-1,3)+2),4)="http","",artwork.xlsx!$M$1) &amp; INDEX(artwork.xlsx!L:L,QUOTIENT(ROW(A10)-1,3)+2),artwork.xlsx!$N$1,"") &amp; """,",
 IF(AND(MOD(ROW(A10)-1,3)=1,INDEX(artwork.xlsx!J:J,QUOTIENT(ROW(A10)-1,3)+2)&lt;&gt;""),
    artwork.xlsx!$K$1&amp;": '" &amp; SUBSTITUTE(INDEX(artwork.xlsx!K:K,QUOTIENT(ROW(A10)-1,3)+2),"'","\'") &amp; "'",
IF(MOD(ROW(A10)-1,3)=2,"","")))</f>
        <v>id: "chancellor",  frenchName: "Chancelier",  artwork: "http://wiki.dominionstrategy.com/images/3/3f/ChancellorArt.jpg",</v>
      </c>
    </row>
    <row r="16" spans="1:3" x14ac:dyDescent="0.25">
      <c r="A16" t="str">
        <f>IF(AND(MOD(ROW(A11)-1,3)=0,INDEX(artwork.xlsx!G:G,QUOTIENT(ROW(A11)-1,3)+2)&lt;&gt;""),"/* "&amp;INDEX(artwork.xlsx!G:G,QUOTIENT(ROW(A11)-1,3)+2)&amp;" */","  ")&amp;
IF(AND(INDEX(artwork.xlsx!F:F,QUOTIENT(ROW(A11)-1,3)+2)&lt;&gt;""),"/* "&amp;INDEX(artwork.xlsx!F:F,QUOTIENT(ROW(A11)-1,3)+2)&amp;" */","  ")&amp;IF(AND(ISERROR(MATCH("},",B16:B$5003,0)), ISERROR(MATCH("    ];",$A$5:A12,0))),"];","")</f>
        <v xml:space="preserve">    </v>
      </c>
      <c r="B16" t="str">
        <f t="shared" si="3"/>
        <v/>
      </c>
      <c r="C16" t="str">
        <f>IF(AND(MOD(ROW(A11)-1,3)=0, INDEX(artwork.xlsx!J:J,QUOTIENT(ROW(A11)-1,3)+2)&lt;&gt;""),
     artwork.xlsx!$H$1&amp;": """ &amp;  INDEX(artwork.xlsx!H:H,QUOTIENT(ROW(A11)-1,3)+2) &amp;""",  " &amp;
     artwork.xlsx!$J$1&amp; ": """ &amp; INDEX(artwork.xlsx!J:J,QUOTIENT(ROW(A11)-1,3)+2) &amp;""",  " &amp;
     artwork.xlsx!$L$1&amp; ": """ &amp; SUBSTITUTE(IF(LEFT(INDEX(artwork.xlsx!L:L,QUOTIENT(ROW(A11)-1,3)+2),4)="http","",artwork.xlsx!$M$1) &amp; INDEX(artwork.xlsx!L:L,QUOTIENT(ROW(A11)-1,3)+2),artwork.xlsx!$N$1,"") &amp; """,",
 IF(AND(MOD(ROW(A11)-1,3)=1,INDEX(artwork.xlsx!J:J,QUOTIENT(ROW(A11)-1,3)+2)&lt;&gt;""),
    artwork.xlsx!$K$1&amp;": '" &amp; SUBSTITUTE(INDEX(artwork.xlsx!K:K,QUOTIENT(ROW(A11)-1,3)+2),"'","\'") &amp; "'",
IF(MOD(ROW(A11)-1,3)=2,"","")))</f>
        <v>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17" spans="1:3" x14ac:dyDescent="0.25">
      <c r="A17" t="str">
        <f>IF(AND(MOD(ROW(A12)-1,3)=0,INDEX(artwork.xlsx!G:G,QUOTIENT(ROW(A12)-1,3)+2)&lt;&gt;""),"/* "&amp;INDEX(artwork.xlsx!G:G,QUOTIENT(ROW(A12)-1,3)+2)&amp;" */","  ")&amp;
IF(AND(INDEX(artwork.xlsx!F:F,QUOTIENT(ROW(A12)-1,3)+2)&lt;&gt;""),"/* "&amp;INDEX(artwork.xlsx!F:F,QUOTIENT(ROW(A12)-1,3)+2)&amp;" */","  ")&amp;IF(AND(ISERROR(MATCH("},",B17:B$5003,0)), ISERROR(MATCH("    ];",$A$5:A16,0))),"];","")</f>
        <v xml:space="preserve">    </v>
      </c>
      <c r="B17" t="str">
        <f t="shared" si="3"/>
        <v>},</v>
      </c>
      <c r="C17" t="str">
        <f>IF(AND(MOD(ROW(A12)-1,3)=0, INDEX(artwork.xlsx!J:J,QUOTIENT(ROW(A12)-1,3)+2)&lt;&gt;""),
     artwork.xlsx!$H$1&amp;": """ &amp;  INDEX(artwork.xlsx!H:H,QUOTIENT(ROW(A12)-1,3)+2) &amp;""",  " &amp;
     artwork.xlsx!$J$1&amp; ": """ &amp; INDEX(artwork.xlsx!J:J,QUOTIENT(ROW(A12)-1,3)+2) &amp;""",  " &amp;
     artwork.xlsx!$L$1&amp; ": """ &amp; SUBSTITUTE(IF(LEFT(INDEX(artwork.xlsx!L:L,QUOTIENT(ROW(A12)-1,3)+2),4)="http","",artwork.xlsx!$M$1) &amp; INDEX(artwork.xlsx!L:L,QUOTIENT(ROW(A12)-1,3)+2),artwork.xlsx!$N$1,"") &amp; """,",
 IF(AND(MOD(ROW(A12)-1,3)=1,INDEX(artwork.xlsx!J:J,QUOTIENT(ROW(A12)-1,3)+2)&lt;&gt;""),
    artwork.xlsx!$K$1&amp;": '" &amp; SUBSTITUTE(INDEX(artwork.xlsx!K:K,QUOTIENT(ROW(A12)-1,3)+2),"'","\'") &amp; "'",
IF(MOD(ROW(A12)-1,3)=2,"","")))</f>
        <v/>
      </c>
    </row>
    <row r="18" spans="1:3" x14ac:dyDescent="0.25">
      <c r="A18" t="str">
        <f>IF(AND(MOD(ROW(A13)-1,3)=0,INDEX(artwork.xlsx!G:G,QUOTIENT(ROW(A13)-1,3)+2)&lt;&gt;""),"/* "&amp;INDEX(artwork.xlsx!G:G,QUOTIENT(ROW(A13)-1,3)+2)&amp;" */","  ")&amp;
IF(AND(INDEX(artwork.xlsx!F:F,QUOTIENT(ROW(A13)-1,3)+2)&lt;&gt;""),"/* "&amp;INDEX(artwork.xlsx!F:F,QUOTIENT(ROW(A13)-1,3)+2)&amp;" */","  ")&amp;IF(AND(ISERROR(MATCH("},",B18:B$5003,0)), ISERROR(MATCH("    ];",$A$5:A14,0))),"];","")</f>
        <v xml:space="preserve">    </v>
      </c>
      <c r="B18" t="str">
        <f t="shared" si="3"/>
        <v>{</v>
      </c>
      <c r="C18" t="str">
        <f>IF(AND(MOD(ROW(A13)-1,3)=0, INDEX(artwork.xlsx!J:J,QUOTIENT(ROW(A13)-1,3)+2)&lt;&gt;""),
     artwork.xlsx!$H$1&amp;": """ &amp;  INDEX(artwork.xlsx!H:H,QUOTIENT(ROW(A13)-1,3)+2) &amp;""",  " &amp;
     artwork.xlsx!$J$1&amp; ": """ &amp; INDEX(artwork.xlsx!J:J,QUOTIENT(ROW(A13)-1,3)+2) &amp;""",  " &amp;
     artwork.xlsx!$L$1&amp; ": """ &amp; SUBSTITUTE(IF(LEFT(INDEX(artwork.xlsx!L:L,QUOTIENT(ROW(A13)-1,3)+2),4)="http","",artwork.xlsx!$M$1) &amp; INDEX(artwork.xlsx!L:L,QUOTIENT(ROW(A13)-1,3)+2),artwork.xlsx!$N$1,"") &amp; """,",
 IF(AND(MOD(ROW(A13)-1,3)=1,INDEX(artwork.xlsx!J:J,QUOTIENT(ROW(A13)-1,3)+2)&lt;&gt;""),
    artwork.xlsx!$K$1&amp;": '" &amp; SUBSTITUTE(INDEX(artwork.xlsx!K:K,QUOTIENT(ROW(A13)-1,3)+2),"'","\'") &amp; "'",
IF(MOD(ROW(A13)-1,3)=2,"","")))</f>
        <v>id: "chapel",  frenchName: "Chapelle",  artwork: "http://wiki.dominionstrategy.com/images/7/73/ChapelArt.jpg",</v>
      </c>
    </row>
    <row r="19" spans="1:3" x14ac:dyDescent="0.25">
      <c r="A19" t="str">
        <f>IF(AND(MOD(ROW(A14)-1,3)=0,INDEX(artwork.xlsx!G:G,QUOTIENT(ROW(A14)-1,3)+2)&lt;&gt;""),"/* "&amp;INDEX(artwork.xlsx!G:G,QUOTIENT(ROW(A14)-1,3)+2)&amp;" */","  ")&amp;
IF(AND(INDEX(artwork.xlsx!F:F,QUOTIENT(ROW(A14)-1,3)+2)&lt;&gt;""),"/* "&amp;INDEX(artwork.xlsx!F:F,QUOTIENT(ROW(A14)-1,3)+2)&amp;" */","  ")&amp;IF(AND(ISERROR(MATCH("},",B19:B$5003,0)), ISERROR(MATCH("    ];",$A$5:A18,0))),"];","")</f>
        <v xml:space="preserve">    </v>
      </c>
      <c r="B19" t="str">
        <f t="shared" si="3"/>
        <v/>
      </c>
      <c r="C19" t="str">
        <f>IF(AND(MOD(ROW(A14)-1,3)=0, INDEX(artwork.xlsx!J:J,QUOTIENT(ROW(A14)-1,3)+2)&lt;&gt;""),
     artwork.xlsx!$H$1&amp;": """ &amp;  INDEX(artwork.xlsx!H:H,QUOTIENT(ROW(A14)-1,3)+2) &amp;""",  " &amp;
     artwork.xlsx!$J$1&amp; ": """ &amp; INDEX(artwork.xlsx!J:J,QUOTIENT(ROW(A14)-1,3)+2) &amp;""",  " &amp;
     artwork.xlsx!$L$1&amp; ": """ &amp; SUBSTITUTE(IF(LEFT(INDEX(artwork.xlsx!L:L,QUOTIENT(ROW(A14)-1,3)+2),4)="http","",artwork.xlsx!$M$1) &amp; INDEX(artwork.xlsx!L:L,QUOTIENT(ROW(A14)-1,3)+2),artwork.xlsx!$N$1,"") &amp; """,",
 IF(AND(MOD(ROW(A14)-1,3)=1,INDEX(artwork.xlsx!J:J,QUOTIENT(ROW(A14)-1,3)+2)&lt;&gt;""),
    artwork.xlsx!$K$1&amp;": '" &amp; SUBSTITUTE(INDEX(artwork.xlsx!K:K,QUOTIENT(ROW(A14)-1,3)+2),"'","\'") &amp; "'",
IF(MOD(ROW(A14)-1,3)=2,"","")))</f>
        <v>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0" spans="1:3" x14ac:dyDescent="0.25">
      <c r="A20" t="str">
        <f>IF(AND(MOD(ROW(A15)-1,3)=0,INDEX(artwork.xlsx!G:G,QUOTIENT(ROW(A15)-1,3)+2)&lt;&gt;""),"/* "&amp;INDEX(artwork.xlsx!G:G,QUOTIENT(ROW(A15)-1,3)+2)&amp;" */","  ")&amp;
IF(AND(INDEX(artwork.xlsx!F:F,QUOTIENT(ROW(A15)-1,3)+2)&lt;&gt;""),"/* "&amp;INDEX(artwork.xlsx!F:F,QUOTIENT(ROW(A15)-1,3)+2)&amp;" */","  ")&amp;IF(AND(ISERROR(MATCH("},",B20:B$5003,0)), ISERROR(MATCH("    ];",$A$5:A16,0))),"];","")</f>
        <v xml:space="preserve">    </v>
      </c>
      <c r="B20" t="str">
        <f t="shared" si="3"/>
        <v>},</v>
      </c>
      <c r="C20" t="str">
        <f>IF(AND(MOD(ROW(A15)-1,3)=0, INDEX(artwork.xlsx!J:J,QUOTIENT(ROW(A15)-1,3)+2)&lt;&gt;""),
     artwork.xlsx!$H$1&amp;": """ &amp;  INDEX(artwork.xlsx!H:H,QUOTIENT(ROW(A15)-1,3)+2) &amp;""",  " &amp;
     artwork.xlsx!$J$1&amp; ": """ &amp; INDEX(artwork.xlsx!J:J,QUOTIENT(ROW(A15)-1,3)+2) &amp;""",  " &amp;
     artwork.xlsx!$L$1&amp; ": """ &amp; SUBSTITUTE(IF(LEFT(INDEX(artwork.xlsx!L:L,QUOTIENT(ROW(A15)-1,3)+2),4)="http","",artwork.xlsx!$M$1) &amp; INDEX(artwork.xlsx!L:L,QUOTIENT(ROW(A15)-1,3)+2),artwork.xlsx!$N$1,"") &amp; """,",
 IF(AND(MOD(ROW(A15)-1,3)=1,INDEX(artwork.xlsx!J:J,QUOTIENT(ROW(A15)-1,3)+2)&lt;&gt;""),
    artwork.xlsx!$K$1&amp;": '" &amp; SUBSTITUTE(INDEX(artwork.xlsx!K:K,QUOTIENT(ROW(A15)-1,3)+2),"'","\'") &amp; "'",
IF(MOD(ROW(A15)-1,3)=2,"","")))</f>
        <v/>
      </c>
    </row>
    <row r="21" spans="1:3" x14ac:dyDescent="0.25">
      <c r="A21" t="str">
        <f>IF(AND(MOD(ROW(A16)-1,3)=0,INDEX(artwork.xlsx!G:G,QUOTIENT(ROW(A16)-1,3)+2)&lt;&gt;""),"/* "&amp;INDEX(artwork.xlsx!G:G,QUOTIENT(ROW(A16)-1,3)+2)&amp;" */","  ")&amp;
IF(AND(INDEX(artwork.xlsx!F:F,QUOTIENT(ROW(A16)-1,3)+2)&lt;&gt;""),"/* "&amp;INDEX(artwork.xlsx!F:F,QUOTIENT(ROW(A16)-1,3)+2)&amp;" */","  ")&amp;IF(AND(ISERROR(MATCH("},",B21:B$5003,0)), ISERROR(MATCH("    ];",$A$5:A20,0))),"];","")</f>
        <v xml:space="preserve">    </v>
      </c>
      <c r="B21" t="str">
        <f t="shared" si="3"/>
        <v>{</v>
      </c>
      <c r="C21" t="str">
        <f>IF(AND(MOD(ROW(A16)-1,3)=0, INDEX(artwork.xlsx!J:J,QUOTIENT(ROW(A16)-1,3)+2)&lt;&gt;""),
     artwork.xlsx!$H$1&amp;": """ &amp;  INDEX(artwork.xlsx!H:H,QUOTIENT(ROW(A16)-1,3)+2) &amp;""",  " &amp;
     artwork.xlsx!$J$1&amp; ": """ &amp; INDEX(artwork.xlsx!J:J,QUOTIENT(ROW(A16)-1,3)+2) &amp;""",  " &amp;
     artwork.xlsx!$L$1&amp; ": """ &amp; SUBSTITUTE(IF(LEFT(INDEX(artwork.xlsx!L:L,QUOTIENT(ROW(A16)-1,3)+2),4)="http","",artwork.xlsx!$M$1) &amp; INDEX(artwork.xlsx!L:L,QUOTIENT(ROW(A16)-1,3)+2),artwork.xlsx!$N$1,"") &amp; """,",
 IF(AND(MOD(ROW(A16)-1,3)=1,INDEX(artwork.xlsx!J:J,QUOTIENT(ROW(A16)-1,3)+2)&lt;&gt;""),
    artwork.xlsx!$K$1&amp;": '" &amp; SUBSTITUTE(INDEX(artwork.xlsx!K:K,QUOTIENT(ROW(A16)-1,3)+2),"'","\'") &amp; "'",
IF(MOD(ROW(A16)-1,3)=2,"","")))</f>
        <v>id: "councilroom",  frenchName: "Chambre du conseil",  artwork: "http://wiki.dominionstrategy.com/images/b/bb/Council_RoomArt.jpg",</v>
      </c>
    </row>
    <row r="22" spans="1:3" x14ac:dyDescent="0.25">
      <c r="A22" t="str">
        <f>IF(AND(MOD(ROW(A17)-1,3)=0,INDEX(artwork.xlsx!G:G,QUOTIENT(ROW(A17)-1,3)+2)&lt;&gt;""),"/* "&amp;INDEX(artwork.xlsx!G:G,QUOTIENT(ROW(A17)-1,3)+2)&amp;" */","  ")&amp;
IF(AND(INDEX(artwork.xlsx!F:F,QUOTIENT(ROW(A17)-1,3)+2)&lt;&gt;""),"/* "&amp;INDEX(artwork.xlsx!F:F,QUOTIENT(ROW(A17)-1,3)+2)&amp;" */","  ")&amp;IF(AND(ISERROR(MATCH("},",B22:B$5003,0)), ISERROR(MATCH("    ];",$A$5:A18,0))),"];","")</f>
        <v xml:space="preserve">    </v>
      </c>
      <c r="B22" t="str">
        <f t="shared" si="3"/>
        <v/>
      </c>
      <c r="C22" t="str">
        <f>IF(AND(MOD(ROW(A17)-1,3)=0, INDEX(artwork.xlsx!J:J,QUOTIENT(ROW(A17)-1,3)+2)&lt;&gt;""),
     artwork.xlsx!$H$1&amp;": """ &amp;  INDEX(artwork.xlsx!H:H,QUOTIENT(ROW(A17)-1,3)+2) &amp;""",  " &amp;
     artwork.xlsx!$J$1&amp; ": """ &amp; INDEX(artwork.xlsx!J:J,QUOTIENT(ROW(A17)-1,3)+2) &amp;""",  " &amp;
     artwork.xlsx!$L$1&amp; ": """ &amp; SUBSTITUTE(IF(LEFT(INDEX(artwork.xlsx!L:L,QUOTIENT(ROW(A17)-1,3)+2),4)="http","",artwork.xlsx!$M$1) &amp; INDEX(artwork.xlsx!L:L,QUOTIENT(ROW(A17)-1,3)+2),artwork.xlsx!$N$1,"") &amp; """,",
 IF(AND(MOD(ROW(A17)-1,3)=1,INDEX(artwork.xlsx!J:J,QUOTIENT(ROW(A17)-1,3)+2)&lt;&gt;""),
    artwork.xlsx!$K$1&amp;": '" &amp; SUBSTITUTE(INDEX(artwork.xlsx!K:K,QUOTIENT(ROW(A17)-1,3)+2),"'","\'") &amp; "'",
IF(MOD(ROW(A17)-1,3)=2,"","")))</f>
        <v>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23" spans="1:3" x14ac:dyDescent="0.25">
      <c r="A23" t="str">
        <f>IF(AND(MOD(ROW(A18)-1,3)=0,INDEX(artwork.xlsx!G:G,QUOTIENT(ROW(A18)-1,3)+2)&lt;&gt;""),"/* "&amp;INDEX(artwork.xlsx!G:G,QUOTIENT(ROW(A18)-1,3)+2)&amp;" */","  ")&amp;
IF(AND(INDEX(artwork.xlsx!F:F,QUOTIENT(ROW(A18)-1,3)+2)&lt;&gt;""),"/* "&amp;INDEX(artwork.xlsx!F:F,QUOTIENT(ROW(A18)-1,3)+2)&amp;" */","  ")&amp;IF(AND(ISERROR(MATCH("},",B23:B$5003,0)), ISERROR(MATCH("    ];",$A$5:A22,0))),"];","")</f>
        <v xml:space="preserve">    </v>
      </c>
      <c r="B23" t="str">
        <f t="shared" si="3"/>
        <v>},</v>
      </c>
      <c r="C23" t="str">
        <f>IF(AND(MOD(ROW(A18)-1,3)=0, INDEX(artwork.xlsx!J:J,QUOTIENT(ROW(A18)-1,3)+2)&lt;&gt;""),
     artwork.xlsx!$H$1&amp;": """ &amp;  INDEX(artwork.xlsx!H:H,QUOTIENT(ROW(A18)-1,3)+2) &amp;""",  " &amp;
     artwork.xlsx!$J$1&amp; ": """ &amp; INDEX(artwork.xlsx!J:J,QUOTIENT(ROW(A18)-1,3)+2) &amp;""",  " &amp;
     artwork.xlsx!$L$1&amp; ": """ &amp; SUBSTITUTE(IF(LEFT(INDEX(artwork.xlsx!L:L,QUOTIENT(ROW(A18)-1,3)+2),4)="http","",artwork.xlsx!$M$1) &amp; INDEX(artwork.xlsx!L:L,QUOTIENT(ROW(A18)-1,3)+2),artwork.xlsx!$N$1,"") &amp; """,",
 IF(AND(MOD(ROW(A18)-1,3)=1,INDEX(artwork.xlsx!J:J,QUOTIENT(ROW(A18)-1,3)+2)&lt;&gt;""),
    artwork.xlsx!$K$1&amp;": '" &amp; SUBSTITUTE(INDEX(artwork.xlsx!K:K,QUOTIENT(ROW(A18)-1,3)+2),"'","\'") &amp; "'",
IF(MOD(ROW(A18)-1,3)=2,"","")))</f>
        <v/>
      </c>
    </row>
    <row r="24" spans="1:3" x14ac:dyDescent="0.25">
      <c r="A24" t="str">
        <f>IF(AND(MOD(ROW(A19)-1,3)=0,INDEX(artwork.xlsx!G:G,QUOTIENT(ROW(A19)-1,3)+2)&lt;&gt;""),"/* "&amp;INDEX(artwork.xlsx!G:G,QUOTIENT(ROW(A19)-1,3)+2)&amp;" */","  ")&amp;
IF(AND(INDEX(artwork.xlsx!F:F,QUOTIENT(ROW(A19)-1,3)+2)&lt;&gt;""),"/* "&amp;INDEX(artwork.xlsx!F:F,QUOTIENT(ROW(A19)-1,3)+2)&amp;" */","  ")&amp;IF(AND(ISERROR(MATCH("},",B24:B$5003,0)), ISERROR(MATCH("    ];",$A$5:A20,0))),"];","")</f>
        <v xml:space="preserve">    </v>
      </c>
      <c r="B24" t="str">
        <f t="shared" si="3"/>
        <v>{</v>
      </c>
      <c r="C24" t="str">
        <f>IF(AND(MOD(ROW(A19)-1,3)=0, INDEX(artwork.xlsx!J:J,QUOTIENT(ROW(A19)-1,3)+2)&lt;&gt;""),
     artwork.xlsx!$H$1&amp;": """ &amp;  INDEX(artwork.xlsx!H:H,QUOTIENT(ROW(A19)-1,3)+2) &amp;""",  " &amp;
     artwork.xlsx!$J$1&amp; ": """ &amp; INDEX(artwork.xlsx!J:J,QUOTIENT(ROW(A19)-1,3)+2) &amp;""",  " &amp;
     artwork.xlsx!$L$1&amp; ": """ &amp; SUBSTITUTE(IF(LEFT(INDEX(artwork.xlsx!L:L,QUOTIENT(ROW(A19)-1,3)+2),4)="http","",artwork.xlsx!$M$1) &amp; INDEX(artwork.xlsx!L:L,QUOTIENT(ROW(A19)-1,3)+2),artwork.xlsx!$N$1,"") &amp; """,",
 IF(AND(MOD(ROW(A19)-1,3)=1,INDEX(artwork.xlsx!J:J,QUOTIENT(ROW(A19)-1,3)+2)&lt;&gt;""),
    artwork.xlsx!$K$1&amp;": '" &amp; SUBSTITUTE(INDEX(artwork.xlsx!K:K,QUOTIENT(ROW(A19)-1,3)+2),"'","\'") &amp; "'",
IF(MOD(ROW(A19)-1,3)=2,"","")))</f>
        <v>id: "feast",  frenchName: "festin",  artwork: "http://wiki.dominionstrategy.com/images/1/14/FeastArt.jpg",</v>
      </c>
    </row>
    <row r="25" spans="1:3" x14ac:dyDescent="0.25">
      <c r="A25" t="str">
        <f>IF(AND(MOD(ROW(A20)-1,3)=0,INDEX(artwork.xlsx!G:G,QUOTIENT(ROW(A20)-1,3)+2)&lt;&gt;""),"/* "&amp;INDEX(artwork.xlsx!G:G,QUOTIENT(ROW(A20)-1,3)+2)&amp;" */","  ")&amp;
IF(AND(INDEX(artwork.xlsx!F:F,QUOTIENT(ROW(A20)-1,3)+2)&lt;&gt;""),"/* "&amp;INDEX(artwork.xlsx!F:F,QUOTIENT(ROW(A20)-1,3)+2)&amp;" */","  ")&amp;IF(AND(ISERROR(MATCH("},",B25:B$5003,0)), ISERROR(MATCH("    ];",$A$5:A24,0))),"];","")</f>
        <v xml:space="preserve">    </v>
      </c>
      <c r="B25" t="str">
        <f t="shared" si="3"/>
        <v/>
      </c>
      <c r="C25" t="str">
        <f>IF(AND(MOD(ROW(A20)-1,3)=0, INDEX(artwork.xlsx!J:J,QUOTIENT(ROW(A20)-1,3)+2)&lt;&gt;""),
     artwork.xlsx!$H$1&amp;": """ &amp;  INDEX(artwork.xlsx!H:H,QUOTIENT(ROW(A20)-1,3)+2) &amp;""",  " &amp;
     artwork.xlsx!$J$1&amp; ": """ &amp; INDEX(artwork.xlsx!J:J,QUOTIENT(ROW(A20)-1,3)+2) &amp;""",  " &amp;
     artwork.xlsx!$L$1&amp; ": """ &amp; SUBSTITUTE(IF(LEFT(INDEX(artwork.xlsx!L:L,QUOTIENT(ROW(A20)-1,3)+2),4)="http","",artwork.xlsx!$M$1) &amp; INDEX(artwork.xlsx!L:L,QUOTIENT(ROW(A20)-1,3)+2),artwork.xlsx!$N$1,"") &amp; """,",
 IF(AND(MOD(ROW(A20)-1,3)=1,INDEX(artwork.xlsx!J:J,QUOTIENT(ROW(A20)-1,3)+2)&lt;&gt;""),
    artwork.xlsx!$K$1&amp;": '" &amp; SUBSTITUTE(INDEX(artwork.xlsx!K:K,QUOTIENT(ROW(A20)-1,3)+2),"'","\'") &amp; "'",
IF(MOD(ROW(A20)-1,3)=2,"","")))</f>
        <v>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v>
      </c>
    </row>
    <row r="26" spans="1:3" x14ac:dyDescent="0.25">
      <c r="A26" t="str">
        <f>IF(AND(MOD(ROW(A21)-1,3)=0,INDEX(artwork.xlsx!G:G,QUOTIENT(ROW(A21)-1,3)+2)&lt;&gt;""),"/* "&amp;INDEX(artwork.xlsx!G:G,QUOTIENT(ROW(A21)-1,3)+2)&amp;" */","  ")&amp;
IF(AND(INDEX(artwork.xlsx!F:F,QUOTIENT(ROW(A21)-1,3)+2)&lt;&gt;""),"/* "&amp;INDEX(artwork.xlsx!F:F,QUOTIENT(ROW(A21)-1,3)+2)&amp;" */","  ")&amp;IF(AND(ISERROR(MATCH("},",B26:B$5003,0)), ISERROR(MATCH("    ];",$A$5:A22,0))),"];","")</f>
        <v xml:space="preserve">    </v>
      </c>
      <c r="B26" t="str">
        <f t="shared" si="3"/>
        <v>},</v>
      </c>
      <c r="C26" t="str">
        <f>IF(AND(MOD(ROW(A21)-1,3)=0, INDEX(artwork.xlsx!J:J,QUOTIENT(ROW(A21)-1,3)+2)&lt;&gt;""),
     artwork.xlsx!$H$1&amp;": """ &amp;  INDEX(artwork.xlsx!H:H,QUOTIENT(ROW(A21)-1,3)+2) &amp;""",  " &amp;
     artwork.xlsx!$J$1&amp; ": """ &amp; INDEX(artwork.xlsx!J:J,QUOTIENT(ROW(A21)-1,3)+2) &amp;""",  " &amp;
     artwork.xlsx!$L$1&amp; ": """ &amp; SUBSTITUTE(IF(LEFT(INDEX(artwork.xlsx!L:L,QUOTIENT(ROW(A21)-1,3)+2),4)="http","",artwork.xlsx!$M$1) &amp; INDEX(artwork.xlsx!L:L,QUOTIENT(ROW(A21)-1,3)+2),artwork.xlsx!$N$1,"") &amp; """,",
 IF(AND(MOD(ROW(A21)-1,3)=1,INDEX(artwork.xlsx!J:J,QUOTIENT(ROW(A21)-1,3)+2)&lt;&gt;""),
    artwork.xlsx!$K$1&amp;": '" &amp; SUBSTITUTE(INDEX(artwork.xlsx!K:K,QUOTIENT(ROW(A21)-1,3)+2),"'","\'") &amp; "'",
IF(MOD(ROW(A21)-1,3)=2,"","")))</f>
        <v/>
      </c>
    </row>
    <row r="27" spans="1:3" x14ac:dyDescent="0.25">
      <c r="A27" t="str">
        <f>IF(AND(MOD(ROW(A22)-1,3)=0,INDEX(artwork.xlsx!G:G,QUOTIENT(ROW(A22)-1,3)+2)&lt;&gt;""),"/* "&amp;INDEX(artwork.xlsx!G:G,QUOTIENT(ROW(A22)-1,3)+2)&amp;" */","  ")&amp;
IF(AND(INDEX(artwork.xlsx!F:F,QUOTIENT(ROW(A22)-1,3)+2)&lt;&gt;""),"/* "&amp;INDEX(artwork.xlsx!F:F,QUOTIENT(ROW(A22)-1,3)+2)&amp;" */","  ")&amp;IF(AND(ISERROR(MATCH("},",B27:B$5003,0)), ISERROR(MATCH("    ];",$A$5:A26,0))),"];","")</f>
        <v xml:space="preserve">    </v>
      </c>
      <c r="B27" t="str">
        <f t="shared" si="3"/>
        <v>{</v>
      </c>
      <c r="C27" t="str">
        <f>IF(AND(MOD(ROW(A22)-1,3)=0, INDEX(artwork.xlsx!J:J,QUOTIENT(ROW(A22)-1,3)+2)&lt;&gt;""),
     artwork.xlsx!$H$1&amp;": """ &amp;  INDEX(artwork.xlsx!H:H,QUOTIENT(ROW(A22)-1,3)+2) &amp;""",  " &amp;
     artwork.xlsx!$J$1&amp; ": """ &amp; INDEX(artwork.xlsx!J:J,QUOTIENT(ROW(A22)-1,3)+2) &amp;""",  " &amp;
     artwork.xlsx!$L$1&amp; ": """ &amp; SUBSTITUTE(IF(LEFT(INDEX(artwork.xlsx!L:L,QUOTIENT(ROW(A22)-1,3)+2),4)="http","",artwork.xlsx!$M$1) &amp; INDEX(artwork.xlsx!L:L,QUOTIENT(ROW(A22)-1,3)+2),artwork.xlsx!$N$1,"") &amp; """,",
 IF(AND(MOD(ROW(A22)-1,3)=1,INDEX(artwork.xlsx!J:J,QUOTIENT(ROW(A22)-1,3)+2)&lt;&gt;""),
    artwork.xlsx!$K$1&amp;": '" &amp; SUBSTITUTE(INDEX(artwork.xlsx!K:K,QUOTIENT(ROW(A22)-1,3)+2),"'","\'") &amp; "'",
IF(MOD(ROW(A22)-1,3)=2,"","")))</f>
        <v>id: "festival",  frenchName: "Festival",  artwork: "http://wiki.dominionstrategy.com/images/d/dc/FestivalArt.jpg",</v>
      </c>
    </row>
    <row r="28" spans="1:3" x14ac:dyDescent="0.25">
      <c r="A28" t="str">
        <f>IF(AND(MOD(ROW(A23)-1,3)=0,INDEX(artwork.xlsx!G:G,QUOTIENT(ROW(A23)-1,3)+2)&lt;&gt;""),"/* "&amp;INDEX(artwork.xlsx!G:G,QUOTIENT(ROW(A23)-1,3)+2)&amp;" */","  ")&amp;
IF(AND(INDEX(artwork.xlsx!F:F,QUOTIENT(ROW(A23)-1,3)+2)&lt;&gt;""),"/* "&amp;INDEX(artwork.xlsx!F:F,QUOTIENT(ROW(A23)-1,3)+2)&amp;" */","  ")&amp;IF(AND(ISERROR(MATCH("},",B28:B$5003,0)), ISERROR(MATCH("    ];",$A$5:A24,0))),"];","")</f>
        <v xml:space="preserve">    </v>
      </c>
      <c r="B28" t="str">
        <f t="shared" si="3"/>
        <v/>
      </c>
      <c r="C28" t="str">
        <f>IF(AND(MOD(ROW(A23)-1,3)=0, INDEX(artwork.xlsx!J:J,QUOTIENT(ROW(A23)-1,3)+2)&lt;&gt;""),
     artwork.xlsx!$H$1&amp;": """ &amp;  INDEX(artwork.xlsx!H:H,QUOTIENT(ROW(A23)-1,3)+2) &amp;""",  " &amp;
     artwork.xlsx!$J$1&amp; ": """ &amp; INDEX(artwork.xlsx!J:J,QUOTIENT(ROW(A23)-1,3)+2) &amp;""",  " &amp;
     artwork.xlsx!$L$1&amp; ": """ &amp; SUBSTITUTE(IF(LEFT(INDEX(artwork.xlsx!L:L,QUOTIENT(ROW(A23)-1,3)+2),4)="http","",artwork.xlsx!$M$1) &amp; INDEX(artwork.xlsx!L:L,QUOTIENT(ROW(A23)-1,3)+2),artwork.xlsx!$N$1,"") &amp; """,",
 IF(AND(MOD(ROW(A23)-1,3)=1,INDEX(artwork.xlsx!J:J,QUOTIENT(ROW(A23)-1,3)+2)&lt;&gt;""),
    artwork.xlsx!$K$1&amp;": '" &amp; SUBSTITUTE(INDEX(artwork.xlsx!K:K,QUOTIENT(ROW(A23)-1,3)+2),"'","\'") &amp; "'",
IF(MOD(ROW(A23)-1,3)=2,"","")))</f>
        <v>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v>
      </c>
    </row>
    <row r="29" spans="1:3" x14ac:dyDescent="0.25">
      <c r="A29" t="str">
        <f>IF(AND(MOD(ROW(A24)-1,3)=0,INDEX(artwork.xlsx!G:G,QUOTIENT(ROW(A24)-1,3)+2)&lt;&gt;""),"/* "&amp;INDEX(artwork.xlsx!G:G,QUOTIENT(ROW(A24)-1,3)+2)&amp;" */","  ")&amp;
IF(AND(INDEX(artwork.xlsx!F:F,QUOTIENT(ROW(A24)-1,3)+2)&lt;&gt;""),"/* "&amp;INDEX(artwork.xlsx!F:F,QUOTIENT(ROW(A24)-1,3)+2)&amp;" */","  ")&amp;IF(AND(ISERROR(MATCH("},",B29:B$5003,0)), ISERROR(MATCH("    ];",$A$5:A28,0))),"];","")</f>
        <v xml:space="preserve">    </v>
      </c>
      <c r="B29" t="str">
        <f t="shared" si="3"/>
        <v>},</v>
      </c>
      <c r="C29" t="str">
        <f>IF(AND(MOD(ROW(A24)-1,3)=0, INDEX(artwork.xlsx!J:J,QUOTIENT(ROW(A24)-1,3)+2)&lt;&gt;""),
     artwork.xlsx!$H$1&amp;": """ &amp;  INDEX(artwork.xlsx!H:H,QUOTIENT(ROW(A24)-1,3)+2) &amp;""",  " &amp;
     artwork.xlsx!$J$1&amp; ": """ &amp; INDEX(artwork.xlsx!J:J,QUOTIENT(ROW(A24)-1,3)+2) &amp;""",  " &amp;
     artwork.xlsx!$L$1&amp; ": """ &amp; SUBSTITUTE(IF(LEFT(INDEX(artwork.xlsx!L:L,QUOTIENT(ROW(A24)-1,3)+2),4)="http","",artwork.xlsx!$M$1) &amp; INDEX(artwork.xlsx!L:L,QUOTIENT(ROW(A24)-1,3)+2),artwork.xlsx!$N$1,"") &amp; """,",
 IF(AND(MOD(ROW(A24)-1,3)=1,INDEX(artwork.xlsx!J:J,QUOTIENT(ROW(A24)-1,3)+2)&lt;&gt;""),
    artwork.xlsx!$K$1&amp;": '" &amp; SUBSTITUTE(INDEX(artwork.xlsx!K:K,QUOTIENT(ROW(A24)-1,3)+2),"'","\'") &amp; "'",
IF(MOD(ROW(A24)-1,3)=2,"","")))</f>
        <v/>
      </c>
    </row>
    <row r="30" spans="1:3" x14ac:dyDescent="0.25">
      <c r="A30" t="str">
        <f>IF(AND(MOD(ROW(A25)-1,3)=0,INDEX(artwork.xlsx!G:G,QUOTIENT(ROW(A25)-1,3)+2)&lt;&gt;""),"/* "&amp;INDEX(artwork.xlsx!G:G,QUOTIENT(ROW(A25)-1,3)+2)&amp;" */","  ")&amp;
IF(AND(INDEX(artwork.xlsx!F:F,QUOTIENT(ROW(A25)-1,3)+2)&lt;&gt;""),"/* "&amp;INDEX(artwork.xlsx!F:F,QUOTIENT(ROW(A25)-1,3)+2)&amp;" */","  ")&amp;IF(AND(ISERROR(MATCH("},",B30:B$5003,0)), ISERROR(MATCH("    ];",$A$5:A26,0))),"];","")</f>
        <v xml:space="preserve">    </v>
      </c>
      <c r="B30" t="str">
        <f t="shared" si="3"/>
        <v>{</v>
      </c>
      <c r="C30" t="str">
        <f>IF(AND(MOD(ROW(A25)-1,3)=0, INDEX(artwork.xlsx!J:J,QUOTIENT(ROW(A25)-1,3)+2)&lt;&gt;""),
     artwork.xlsx!$H$1&amp;": """ &amp;  INDEX(artwork.xlsx!H:H,QUOTIENT(ROW(A25)-1,3)+2) &amp;""",  " &amp;
     artwork.xlsx!$J$1&amp; ": """ &amp; INDEX(artwork.xlsx!J:J,QUOTIENT(ROW(A25)-1,3)+2) &amp;""",  " &amp;
     artwork.xlsx!$L$1&amp; ": """ &amp; SUBSTITUTE(IF(LEFT(INDEX(artwork.xlsx!L:L,QUOTIENT(ROW(A25)-1,3)+2),4)="http","",artwork.xlsx!$M$1) &amp; INDEX(artwork.xlsx!L:L,QUOTIENT(ROW(A25)-1,3)+2),artwork.xlsx!$N$1,"") &amp; """,",
 IF(AND(MOD(ROW(A25)-1,3)=1,INDEX(artwork.xlsx!J:J,QUOTIENT(ROW(A25)-1,3)+2)&lt;&gt;""),
    artwork.xlsx!$K$1&amp;": '" &amp; SUBSTITUTE(INDEX(artwork.xlsx!K:K,QUOTIENT(ROW(A25)-1,3)+2),"'","\'") &amp; "'",
IF(MOD(ROW(A25)-1,3)=2,"","")))</f>
        <v>id: "gardens",  frenchName: "Jardins",  artwork: "http://wiki.dominionstrategy.com/images/4/43/GardensArt.jpg",</v>
      </c>
    </row>
    <row r="31" spans="1:3" x14ac:dyDescent="0.25">
      <c r="A31" t="str">
        <f>IF(AND(MOD(ROW(A26)-1,3)=0,INDEX(artwork.xlsx!G:G,QUOTIENT(ROW(A26)-1,3)+2)&lt;&gt;""),"/* "&amp;INDEX(artwork.xlsx!G:G,QUOTIENT(ROW(A26)-1,3)+2)&amp;" */","  ")&amp;
IF(AND(INDEX(artwork.xlsx!F:F,QUOTIENT(ROW(A26)-1,3)+2)&lt;&gt;""),"/* "&amp;INDEX(artwork.xlsx!F:F,QUOTIENT(ROW(A26)-1,3)+2)&amp;" */","  ")&amp;IF(AND(ISERROR(MATCH("},",B31:B$5003,0)), ISERROR(MATCH("    ];",$A$5:A30,0))),"];","")</f>
        <v xml:space="preserve">    </v>
      </c>
      <c r="B31" t="str">
        <f t="shared" si="3"/>
        <v/>
      </c>
      <c r="C31" t="str">
        <f>IF(AND(MOD(ROW(A26)-1,3)=0, INDEX(artwork.xlsx!J:J,QUOTIENT(ROW(A26)-1,3)+2)&lt;&gt;""),
     artwork.xlsx!$H$1&amp;": """ &amp;  INDEX(artwork.xlsx!H:H,QUOTIENT(ROW(A26)-1,3)+2) &amp;""",  " &amp;
     artwork.xlsx!$J$1&amp; ": """ &amp; INDEX(artwork.xlsx!J:J,QUOTIENT(ROW(A26)-1,3)+2) &amp;""",  " &amp;
     artwork.xlsx!$L$1&amp; ": """ &amp; SUBSTITUTE(IF(LEFT(INDEX(artwork.xlsx!L:L,QUOTIENT(ROW(A26)-1,3)+2),4)="http","",artwork.xlsx!$M$1) &amp; INDEX(artwork.xlsx!L:L,QUOTIENT(ROW(A26)-1,3)+2),artwork.xlsx!$N$1,"") &amp; """,",
 IF(AND(MOD(ROW(A26)-1,3)=1,INDEX(artwork.xlsx!J:J,QUOTIENT(ROW(A26)-1,3)+2)&lt;&gt;""),
    artwork.xlsx!$K$1&amp;": '" &amp; SUBSTITUTE(INDEX(artwork.xlsx!K:K,QUOTIENT(ROW(A26)-1,3)+2),"'","\'") &amp; "'",
IF(MOD(ROW(A26)-1,3)=2,"","")))</f>
        <v>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32" spans="1:3" x14ac:dyDescent="0.25">
      <c r="A32" t="str">
        <f>IF(AND(MOD(ROW(A27)-1,3)=0,INDEX(artwork.xlsx!G:G,QUOTIENT(ROW(A27)-1,3)+2)&lt;&gt;""),"/* "&amp;INDEX(artwork.xlsx!G:G,QUOTIENT(ROW(A27)-1,3)+2)&amp;" */","  ")&amp;
IF(AND(INDEX(artwork.xlsx!F:F,QUOTIENT(ROW(A27)-1,3)+2)&lt;&gt;""),"/* "&amp;INDEX(artwork.xlsx!F:F,QUOTIENT(ROW(A27)-1,3)+2)&amp;" */","  ")&amp;IF(AND(ISERROR(MATCH("},",B32:B$5003,0)), ISERROR(MATCH("    ];",$A$5:A28,0))),"];","")</f>
        <v xml:space="preserve">    </v>
      </c>
      <c r="B32" t="str">
        <f t="shared" si="3"/>
        <v>},</v>
      </c>
      <c r="C32" t="str">
        <f>IF(AND(MOD(ROW(A27)-1,3)=0, INDEX(artwork.xlsx!J:J,QUOTIENT(ROW(A27)-1,3)+2)&lt;&gt;""),
     artwork.xlsx!$H$1&amp;": """ &amp;  INDEX(artwork.xlsx!H:H,QUOTIENT(ROW(A27)-1,3)+2) &amp;""",  " &amp;
     artwork.xlsx!$J$1&amp; ": """ &amp; INDEX(artwork.xlsx!J:J,QUOTIENT(ROW(A27)-1,3)+2) &amp;""",  " &amp;
     artwork.xlsx!$L$1&amp; ": """ &amp; SUBSTITUTE(IF(LEFT(INDEX(artwork.xlsx!L:L,QUOTIENT(ROW(A27)-1,3)+2),4)="http","",artwork.xlsx!$M$1) &amp; INDEX(artwork.xlsx!L:L,QUOTIENT(ROW(A27)-1,3)+2),artwork.xlsx!$N$1,"") &amp; """,",
 IF(AND(MOD(ROW(A27)-1,3)=1,INDEX(artwork.xlsx!J:J,QUOTIENT(ROW(A27)-1,3)+2)&lt;&gt;""),
    artwork.xlsx!$K$1&amp;": '" &amp; SUBSTITUTE(INDEX(artwork.xlsx!K:K,QUOTIENT(ROW(A27)-1,3)+2),"'","\'") &amp; "'",
IF(MOD(ROW(A27)-1,3)=2,"","")))</f>
        <v/>
      </c>
    </row>
    <row r="33" spans="1:3" x14ac:dyDescent="0.25">
      <c r="A33" t="str">
        <f>IF(AND(MOD(ROW(A28)-1,3)=0,INDEX(artwork.xlsx!G:G,QUOTIENT(ROW(A28)-1,3)+2)&lt;&gt;""),"/* "&amp;INDEX(artwork.xlsx!G:G,QUOTIENT(ROW(A28)-1,3)+2)&amp;" */","  ")&amp;
IF(AND(INDEX(artwork.xlsx!F:F,QUOTIENT(ROW(A28)-1,3)+2)&lt;&gt;""),"/* "&amp;INDEX(artwork.xlsx!F:F,QUOTIENT(ROW(A28)-1,3)+2)&amp;" */","  ")&amp;IF(AND(ISERROR(MATCH("},",B33:B$5003,0)), ISERROR(MATCH("    ];",$A$5:A32,0))),"];","")</f>
        <v xml:space="preserve">    </v>
      </c>
      <c r="B33" t="str">
        <f t="shared" si="3"/>
        <v>{</v>
      </c>
      <c r="C33" t="str">
        <f>IF(AND(MOD(ROW(A28)-1,3)=0, INDEX(artwork.xlsx!J:J,QUOTIENT(ROW(A28)-1,3)+2)&lt;&gt;""),
     artwork.xlsx!$H$1&amp;": """ &amp;  INDEX(artwork.xlsx!H:H,QUOTIENT(ROW(A28)-1,3)+2) &amp;""",  " &amp;
     artwork.xlsx!$J$1&amp; ": """ &amp; INDEX(artwork.xlsx!J:J,QUOTIENT(ROW(A28)-1,3)+2) &amp;""",  " &amp;
     artwork.xlsx!$L$1&amp; ": """ &amp; SUBSTITUTE(IF(LEFT(INDEX(artwork.xlsx!L:L,QUOTIENT(ROW(A28)-1,3)+2),4)="http","",artwork.xlsx!$M$1) &amp; INDEX(artwork.xlsx!L:L,QUOTIENT(ROW(A28)-1,3)+2),artwork.xlsx!$N$1,"") &amp; """,",
 IF(AND(MOD(ROW(A28)-1,3)=1,INDEX(artwork.xlsx!J:J,QUOTIENT(ROW(A28)-1,3)+2)&lt;&gt;""),
    artwork.xlsx!$K$1&amp;": '" &amp; SUBSTITUTE(INDEX(artwork.xlsx!K:K,QUOTIENT(ROW(A28)-1,3)+2),"'","\'") &amp; "'",
IF(MOD(ROW(A28)-1,3)=2,"","")))</f>
        <v>id: "laboratory",  frenchName: "Laboratoire",  artwork: "http://wiki.dominionstrategy.com/images/6/60/LaboratoryArt.jpg",</v>
      </c>
    </row>
    <row r="34" spans="1:3" x14ac:dyDescent="0.25">
      <c r="A34" t="str">
        <f>IF(AND(MOD(ROW(A29)-1,3)=0,INDEX(artwork.xlsx!G:G,QUOTIENT(ROW(A29)-1,3)+2)&lt;&gt;""),"/* "&amp;INDEX(artwork.xlsx!G:G,QUOTIENT(ROW(A29)-1,3)+2)&amp;" */","  ")&amp;
IF(AND(INDEX(artwork.xlsx!F:F,QUOTIENT(ROW(A29)-1,3)+2)&lt;&gt;""),"/* "&amp;INDEX(artwork.xlsx!F:F,QUOTIENT(ROW(A29)-1,3)+2)&amp;" */","  ")&amp;IF(AND(ISERROR(MATCH("},",B34:B$5003,0)), ISERROR(MATCH("    ];",$A$5:A30,0))),"];","")</f>
        <v xml:space="preserve">    </v>
      </c>
      <c r="B34" t="str">
        <f t="shared" si="3"/>
        <v/>
      </c>
      <c r="C34" t="str">
        <f>IF(AND(MOD(ROW(A29)-1,3)=0, INDEX(artwork.xlsx!J:J,QUOTIENT(ROW(A29)-1,3)+2)&lt;&gt;""),
     artwork.xlsx!$H$1&amp;": """ &amp;  INDEX(artwork.xlsx!H:H,QUOTIENT(ROW(A29)-1,3)+2) &amp;""",  " &amp;
     artwork.xlsx!$J$1&amp; ": """ &amp; INDEX(artwork.xlsx!J:J,QUOTIENT(ROW(A29)-1,3)+2) &amp;""",  " &amp;
     artwork.xlsx!$L$1&amp; ": """ &amp; SUBSTITUTE(IF(LEFT(INDEX(artwork.xlsx!L:L,QUOTIENT(ROW(A29)-1,3)+2),4)="http","",artwork.xlsx!$M$1) &amp; INDEX(artwork.xlsx!L:L,QUOTIENT(ROW(A29)-1,3)+2),artwork.xlsx!$N$1,"") &amp; """,",
 IF(AND(MOD(ROW(A29)-1,3)=1,INDEX(artwork.xlsx!J:J,QUOTIENT(ROW(A29)-1,3)+2)&lt;&gt;""),
    artwork.xlsx!$K$1&amp;": '" &amp; SUBSTITUTE(INDEX(artwork.xlsx!K:K,QUOTIENT(ROW(A29)-1,3)+2),"'","\'") &amp; "'",
IF(MOD(ROW(A29)-1,3)=2,"","")))</f>
        <v>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35" spans="1:3" x14ac:dyDescent="0.25">
      <c r="A35" t="str">
        <f>IF(AND(MOD(ROW(A30)-1,3)=0,INDEX(artwork.xlsx!G:G,QUOTIENT(ROW(A30)-1,3)+2)&lt;&gt;""),"/* "&amp;INDEX(artwork.xlsx!G:G,QUOTIENT(ROW(A30)-1,3)+2)&amp;" */","  ")&amp;
IF(AND(INDEX(artwork.xlsx!F:F,QUOTIENT(ROW(A30)-1,3)+2)&lt;&gt;""),"/* "&amp;INDEX(artwork.xlsx!F:F,QUOTIENT(ROW(A30)-1,3)+2)&amp;" */","  ")&amp;IF(AND(ISERROR(MATCH("},",B35:B$5003,0)), ISERROR(MATCH("    ];",$A$5:A34,0))),"];","")</f>
        <v xml:space="preserve">    </v>
      </c>
      <c r="B35" t="str">
        <f t="shared" si="3"/>
        <v>},</v>
      </c>
      <c r="C35" t="str">
        <f>IF(AND(MOD(ROW(A30)-1,3)=0, INDEX(artwork.xlsx!J:J,QUOTIENT(ROW(A30)-1,3)+2)&lt;&gt;""),
     artwork.xlsx!$H$1&amp;": """ &amp;  INDEX(artwork.xlsx!H:H,QUOTIENT(ROW(A30)-1,3)+2) &amp;""",  " &amp;
     artwork.xlsx!$J$1&amp; ": """ &amp; INDEX(artwork.xlsx!J:J,QUOTIENT(ROW(A30)-1,3)+2) &amp;""",  " &amp;
     artwork.xlsx!$L$1&amp; ": """ &amp; SUBSTITUTE(IF(LEFT(INDEX(artwork.xlsx!L:L,QUOTIENT(ROW(A30)-1,3)+2),4)="http","",artwork.xlsx!$M$1) &amp; INDEX(artwork.xlsx!L:L,QUOTIENT(ROW(A30)-1,3)+2),artwork.xlsx!$N$1,"") &amp; """,",
 IF(AND(MOD(ROW(A30)-1,3)=1,INDEX(artwork.xlsx!J:J,QUOTIENT(ROW(A30)-1,3)+2)&lt;&gt;""),
    artwork.xlsx!$K$1&amp;": '" &amp; SUBSTITUTE(INDEX(artwork.xlsx!K:K,QUOTIENT(ROW(A30)-1,3)+2),"'","\'") &amp; "'",
IF(MOD(ROW(A30)-1,3)=2,"","")))</f>
        <v/>
      </c>
    </row>
    <row r="36" spans="1:3" x14ac:dyDescent="0.25">
      <c r="A36" t="str">
        <f>IF(AND(MOD(ROW(A31)-1,3)=0,INDEX(artwork.xlsx!G:G,QUOTIENT(ROW(A31)-1,3)+2)&lt;&gt;""),"/* "&amp;INDEX(artwork.xlsx!G:G,QUOTIENT(ROW(A31)-1,3)+2)&amp;" */","  ")&amp;
IF(AND(INDEX(artwork.xlsx!F:F,QUOTIENT(ROW(A31)-1,3)+2)&lt;&gt;""),"/* "&amp;INDEX(artwork.xlsx!F:F,QUOTIENT(ROW(A31)-1,3)+2)&amp;" */","  ")&amp;IF(AND(ISERROR(MATCH("},",B36:B$5003,0)), ISERROR(MATCH("    ];",$A$5:A32,0))),"];","")</f>
        <v xml:space="preserve">    </v>
      </c>
      <c r="B36" t="str">
        <f t="shared" si="3"/>
        <v>{</v>
      </c>
      <c r="C36" t="str">
        <f>IF(AND(MOD(ROW(A31)-1,3)=0, INDEX(artwork.xlsx!J:J,QUOTIENT(ROW(A31)-1,3)+2)&lt;&gt;""),
     artwork.xlsx!$H$1&amp;": """ &amp;  INDEX(artwork.xlsx!H:H,QUOTIENT(ROW(A31)-1,3)+2) &amp;""",  " &amp;
     artwork.xlsx!$J$1&amp; ": """ &amp; INDEX(artwork.xlsx!J:J,QUOTIENT(ROW(A31)-1,3)+2) &amp;""",  " &amp;
     artwork.xlsx!$L$1&amp; ": """ &amp; SUBSTITUTE(IF(LEFT(INDEX(artwork.xlsx!L:L,QUOTIENT(ROW(A31)-1,3)+2),4)="http","",artwork.xlsx!$M$1) &amp; INDEX(artwork.xlsx!L:L,QUOTIENT(ROW(A31)-1,3)+2),artwork.xlsx!$N$1,"") &amp; """,",
 IF(AND(MOD(ROW(A31)-1,3)=1,INDEX(artwork.xlsx!J:J,QUOTIENT(ROW(A31)-1,3)+2)&lt;&gt;""),
    artwork.xlsx!$K$1&amp;": '" &amp; SUBSTITUTE(INDEX(artwork.xlsx!K:K,QUOTIENT(ROW(A31)-1,3)+2),"'","\'") &amp; "'",
IF(MOD(ROW(A31)-1,3)=2,"","")))</f>
        <v>id: "library",  frenchName: "Bibliothèque",  artwork: "http://wiki.dominionstrategy.com/images/d/de/LibraryArt.jpg",</v>
      </c>
    </row>
    <row r="37" spans="1:3" x14ac:dyDescent="0.25">
      <c r="A37" t="str">
        <f>IF(AND(MOD(ROW(A32)-1,3)=0,INDEX(artwork.xlsx!G:G,QUOTIENT(ROW(A32)-1,3)+2)&lt;&gt;""),"/* "&amp;INDEX(artwork.xlsx!G:G,QUOTIENT(ROW(A32)-1,3)+2)&amp;" */","  ")&amp;
IF(AND(INDEX(artwork.xlsx!F:F,QUOTIENT(ROW(A32)-1,3)+2)&lt;&gt;""),"/* "&amp;INDEX(artwork.xlsx!F:F,QUOTIENT(ROW(A32)-1,3)+2)&amp;" */","  ")&amp;IF(AND(ISERROR(MATCH("},",B37:B$5003,0)), ISERROR(MATCH("    ];",$A$5:A36,0))),"];","")</f>
        <v xml:space="preserve">    </v>
      </c>
      <c r="B37" t="str">
        <f t="shared" si="3"/>
        <v/>
      </c>
      <c r="C37" t="str">
        <f>IF(AND(MOD(ROW(A32)-1,3)=0, INDEX(artwork.xlsx!J:J,QUOTIENT(ROW(A32)-1,3)+2)&lt;&gt;""),
     artwork.xlsx!$H$1&amp;": """ &amp;  INDEX(artwork.xlsx!H:H,QUOTIENT(ROW(A32)-1,3)+2) &amp;""",  " &amp;
     artwork.xlsx!$J$1&amp; ": """ &amp; INDEX(artwork.xlsx!J:J,QUOTIENT(ROW(A32)-1,3)+2) &amp;""",  " &amp;
     artwork.xlsx!$L$1&amp; ": """ &amp; SUBSTITUTE(IF(LEFT(INDEX(artwork.xlsx!L:L,QUOTIENT(ROW(A32)-1,3)+2),4)="http","",artwork.xlsx!$M$1) &amp; INDEX(artwork.xlsx!L:L,QUOTIENT(ROW(A32)-1,3)+2),artwork.xlsx!$N$1,"") &amp; """,",
 IF(AND(MOD(ROW(A32)-1,3)=1,INDEX(artwork.xlsx!J:J,QUOTIENT(ROW(A32)-1,3)+2)&lt;&gt;""),
    artwork.xlsx!$K$1&amp;": '" &amp; SUBSTITUTE(INDEX(artwork.xlsx!K:K,QUOTIENT(ROW(A32)-1,3)+2),"'","\'") &amp; "'",
IF(MOD(ROW(A32)-1,3)=2,"","")))</f>
        <v>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38" spans="1:3" x14ac:dyDescent="0.25">
      <c r="A38" t="str">
        <f>IF(AND(MOD(ROW(A33)-1,3)=0,INDEX(artwork.xlsx!G:G,QUOTIENT(ROW(A33)-1,3)+2)&lt;&gt;""),"/* "&amp;INDEX(artwork.xlsx!G:G,QUOTIENT(ROW(A33)-1,3)+2)&amp;" */","  ")&amp;
IF(AND(INDEX(artwork.xlsx!F:F,QUOTIENT(ROW(A33)-1,3)+2)&lt;&gt;""),"/* "&amp;INDEX(artwork.xlsx!F:F,QUOTIENT(ROW(A33)-1,3)+2)&amp;" */","  ")&amp;IF(AND(ISERROR(MATCH("},",B38:B$5003,0)), ISERROR(MATCH("    ];",$A$5:A34,0))),"];","")</f>
        <v xml:space="preserve">    </v>
      </c>
      <c r="B38" t="str">
        <f t="shared" si="3"/>
        <v>},</v>
      </c>
      <c r="C38" t="str">
        <f>IF(AND(MOD(ROW(A33)-1,3)=0, INDEX(artwork.xlsx!J:J,QUOTIENT(ROW(A33)-1,3)+2)&lt;&gt;""),
     artwork.xlsx!$H$1&amp;": """ &amp;  INDEX(artwork.xlsx!H:H,QUOTIENT(ROW(A33)-1,3)+2) &amp;""",  " &amp;
     artwork.xlsx!$J$1&amp; ": """ &amp; INDEX(artwork.xlsx!J:J,QUOTIENT(ROW(A33)-1,3)+2) &amp;""",  " &amp;
     artwork.xlsx!$L$1&amp; ": """ &amp; SUBSTITUTE(IF(LEFT(INDEX(artwork.xlsx!L:L,QUOTIENT(ROW(A33)-1,3)+2),4)="http","",artwork.xlsx!$M$1) &amp; INDEX(artwork.xlsx!L:L,QUOTIENT(ROW(A33)-1,3)+2),artwork.xlsx!$N$1,"") &amp; """,",
 IF(AND(MOD(ROW(A33)-1,3)=1,INDEX(artwork.xlsx!J:J,QUOTIENT(ROW(A33)-1,3)+2)&lt;&gt;""),
    artwork.xlsx!$K$1&amp;": '" &amp; SUBSTITUTE(INDEX(artwork.xlsx!K:K,QUOTIENT(ROW(A33)-1,3)+2),"'","\'") &amp; "'",
IF(MOD(ROW(A33)-1,3)=2,"","")))</f>
        <v/>
      </c>
    </row>
    <row r="39" spans="1:3" x14ac:dyDescent="0.25">
      <c r="A39" t="str">
        <f>IF(AND(MOD(ROW(A34)-1,3)=0,INDEX(artwork.xlsx!G:G,QUOTIENT(ROW(A34)-1,3)+2)&lt;&gt;""),"/* "&amp;INDEX(artwork.xlsx!G:G,QUOTIENT(ROW(A34)-1,3)+2)&amp;" */","  ")&amp;
IF(AND(INDEX(artwork.xlsx!F:F,QUOTIENT(ROW(A34)-1,3)+2)&lt;&gt;""),"/* "&amp;INDEX(artwork.xlsx!F:F,QUOTIENT(ROW(A34)-1,3)+2)&amp;" */","  ")&amp;IF(AND(ISERROR(MATCH("},",B39:B$5003,0)), ISERROR(MATCH("    ];",$A$5:A38,0))),"];","")</f>
        <v xml:space="preserve">    </v>
      </c>
      <c r="B39" t="str">
        <f t="shared" si="3"/>
        <v>{</v>
      </c>
      <c r="C39" t="str">
        <f>IF(AND(MOD(ROW(A34)-1,3)=0, INDEX(artwork.xlsx!J:J,QUOTIENT(ROW(A34)-1,3)+2)&lt;&gt;""),
     artwork.xlsx!$H$1&amp;": """ &amp;  INDEX(artwork.xlsx!H:H,QUOTIENT(ROW(A34)-1,3)+2) &amp;""",  " &amp;
     artwork.xlsx!$J$1&amp; ": """ &amp; INDEX(artwork.xlsx!J:J,QUOTIENT(ROW(A34)-1,3)+2) &amp;""",  " &amp;
     artwork.xlsx!$L$1&amp; ": """ &amp; SUBSTITUTE(IF(LEFT(INDEX(artwork.xlsx!L:L,QUOTIENT(ROW(A34)-1,3)+2),4)="http","",artwork.xlsx!$M$1) &amp; INDEX(artwork.xlsx!L:L,QUOTIENT(ROW(A34)-1,3)+2),artwork.xlsx!$N$1,"") &amp; """,",
 IF(AND(MOD(ROW(A34)-1,3)=1,INDEX(artwork.xlsx!J:J,QUOTIENT(ROW(A34)-1,3)+2)&lt;&gt;""),
    artwork.xlsx!$K$1&amp;": '" &amp; SUBSTITUTE(INDEX(artwork.xlsx!K:K,QUOTIENT(ROW(A34)-1,3)+2),"'","\'") &amp; "'",
IF(MOD(ROW(A34)-1,3)=2,"","")))</f>
        <v>id: "market",  frenchName: "Marché",  artwork: "http://wiki.dominionstrategy.com/images/2/24/MarketArt.jpg",</v>
      </c>
    </row>
    <row r="40" spans="1:3" x14ac:dyDescent="0.25">
      <c r="A40" t="str">
        <f>IF(AND(MOD(ROW(A35)-1,3)=0,INDEX(artwork.xlsx!G:G,QUOTIENT(ROW(A35)-1,3)+2)&lt;&gt;""),"/* "&amp;INDEX(artwork.xlsx!G:G,QUOTIENT(ROW(A35)-1,3)+2)&amp;" */","  ")&amp;
IF(AND(INDEX(artwork.xlsx!F:F,QUOTIENT(ROW(A35)-1,3)+2)&lt;&gt;""),"/* "&amp;INDEX(artwork.xlsx!F:F,QUOTIENT(ROW(A35)-1,3)+2)&amp;" */","  ")&amp;IF(AND(ISERROR(MATCH("},",B40:B$5003,0)), ISERROR(MATCH("    ];",$A$5:A36,0))),"];","")</f>
        <v xml:space="preserve">    </v>
      </c>
      <c r="B40" t="str">
        <f t="shared" si="3"/>
        <v/>
      </c>
      <c r="C40" t="str">
        <f>IF(AND(MOD(ROW(A35)-1,3)=0, INDEX(artwork.xlsx!J:J,QUOTIENT(ROW(A35)-1,3)+2)&lt;&gt;""),
     artwork.xlsx!$H$1&amp;": """ &amp;  INDEX(artwork.xlsx!H:H,QUOTIENT(ROW(A35)-1,3)+2) &amp;""",  " &amp;
     artwork.xlsx!$J$1&amp; ": """ &amp; INDEX(artwork.xlsx!J:J,QUOTIENT(ROW(A35)-1,3)+2) &amp;""",  " &amp;
     artwork.xlsx!$L$1&amp; ": """ &amp; SUBSTITUTE(IF(LEFT(INDEX(artwork.xlsx!L:L,QUOTIENT(ROW(A35)-1,3)+2),4)="http","",artwork.xlsx!$M$1) &amp; INDEX(artwork.xlsx!L:L,QUOTIENT(ROW(A35)-1,3)+2),artwork.xlsx!$N$1,"") &amp; """,",
 IF(AND(MOD(ROW(A35)-1,3)=1,INDEX(artwork.xlsx!J:J,QUOTIENT(ROW(A35)-1,3)+2)&lt;&gt;""),
    artwork.xlsx!$K$1&amp;": '" &amp; SUBSTITUTE(INDEX(artwork.xlsx!K:K,QUOTIENT(ROW(A35)-1,3)+2),"'","\'") &amp; "'",
IF(MOD(ROW(A35)-1,3)=2,"","")))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41" spans="1:3" x14ac:dyDescent="0.25">
      <c r="A41" t="str">
        <f>IF(AND(MOD(ROW(A36)-1,3)=0,INDEX(artwork.xlsx!G:G,QUOTIENT(ROW(A36)-1,3)+2)&lt;&gt;""),"/* "&amp;INDEX(artwork.xlsx!G:G,QUOTIENT(ROW(A36)-1,3)+2)&amp;" */","  ")&amp;
IF(AND(INDEX(artwork.xlsx!F:F,QUOTIENT(ROW(A36)-1,3)+2)&lt;&gt;""),"/* "&amp;INDEX(artwork.xlsx!F:F,QUOTIENT(ROW(A36)-1,3)+2)&amp;" */","  ")&amp;IF(AND(ISERROR(MATCH("},",B41:B$5003,0)), ISERROR(MATCH("    ];",$A$5:A40,0))),"];","")</f>
        <v xml:space="preserve">    </v>
      </c>
      <c r="B41" t="str">
        <f t="shared" si="3"/>
        <v>},</v>
      </c>
      <c r="C41" t="str">
        <f>IF(AND(MOD(ROW(A36)-1,3)=0, INDEX(artwork.xlsx!J:J,QUOTIENT(ROW(A36)-1,3)+2)&lt;&gt;""),
     artwork.xlsx!$H$1&amp;": """ &amp;  INDEX(artwork.xlsx!H:H,QUOTIENT(ROW(A36)-1,3)+2) &amp;""",  " &amp;
     artwork.xlsx!$J$1&amp; ": """ &amp; INDEX(artwork.xlsx!J:J,QUOTIENT(ROW(A36)-1,3)+2) &amp;""",  " &amp;
     artwork.xlsx!$L$1&amp; ": """ &amp; SUBSTITUTE(IF(LEFT(INDEX(artwork.xlsx!L:L,QUOTIENT(ROW(A36)-1,3)+2),4)="http","",artwork.xlsx!$M$1) &amp; INDEX(artwork.xlsx!L:L,QUOTIENT(ROW(A36)-1,3)+2),artwork.xlsx!$N$1,"") &amp; """,",
 IF(AND(MOD(ROW(A36)-1,3)=1,INDEX(artwork.xlsx!J:J,QUOTIENT(ROW(A36)-1,3)+2)&lt;&gt;""),
    artwork.xlsx!$K$1&amp;": '" &amp; SUBSTITUTE(INDEX(artwork.xlsx!K:K,QUOTIENT(ROW(A36)-1,3)+2),"'","\'") &amp; "'",
IF(MOD(ROW(A36)-1,3)=2,"","")))</f>
        <v/>
      </c>
    </row>
    <row r="42" spans="1:3" x14ac:dyDescent="0.25">
      <c r="A42" t="str">
        <f>IF(AND(MOD(ROW(A37)-1,3)=0,INDEX(artwork.xlsx!G:G,QUOTIENT(ROW(A37)-1,3)+2)&lt;&gt;""),"/* "&amp;INDEX(artwork.xlsx!G:G,QUOTIENT(ROW(A37)-1,3)+2)&amp;" */","  ")&amp;
IF(AND(INDEX(artwork.xlsx!F:F,QUOTIENT(ROW(A37)-1,3)+2)&lt;&gt;""),"/* "&amp;INDEX(artwork.xlsx!F:F,QUOTIENT(ROW(A37)-1,3)+2)&amp;" */","  ")&amp;IF(AND(ISERROR(MATCH("},",B42:B$5003,0)), ISERROR(MATCH("    ];",$A$5:A38,0))),"];","")</f>
        <v xml:space="preserve">    </v>
      </c>
      <c r="B42" t="str">
        <f t="shared" si="3"/>
        <v>{</v>
      </c>
      <c r="C42" t="str">
        <f>IF(AND(MOD(ROW(A37)-1,3)=0, INDEX(artwork.xlsx!J:J,QUOTIENT(ROW(A37)-1,3)+2)&lt;&gt;""),
     artwork.xlsx!$H$1&amp;": """ &amp;  INDEX(artwork.xlsx!H:H,QUOTIENT(ROW(A37)-1,3)+2) &amp;""",  " &amp;
     artwork.xlsx!$J$1&amp; ": """ &amp; INDEX(artwork.xlsx!J:J,QUOTIENT(ROW(A37)-1,3)+2) &amp;""",  " &amp;
     artwork.xlsx!$L$1&amp; ": """ &amp; SUBSTITUTE(IF(LEFT(INDEX(artwork.xlsx!L:L,QUOTIENT(ROW(A37)-1,3)+2),4)="http","",artwork.xlsx!$M$1) &amp; INDEX(artwork.xlsx!L:L,QUOTIENT(ROW(A37)-1,3)+2),artwork.xlsx!$N$1,"") &amp; """,",
 IF(AND(MOD(ROW(A37)-1,3)=1,INDEX(artwork.xlsx!J:J,QUOTIENT(ROW(A37)-1,3)+2)&lt;&gt;""),
    artwork.xlsx!$K$1&amp;": '" &amp; SUBSTITUTE(INDEX(artwork.xlsx!K:K,QUOTIENT(ROW(A37)-1,3)+2),"'","\'") &amp; "'",
IF(MOD(ROW(A37)-1,3)=2,"","")))</f>
        <v>id: "militia",  frenchName: "Milice",  artwork: "http://wiki.dominionstrategy.com/images/6/6f/MilitiaArt.jpg",</v>
      </c>
    </row>
    <row r="43" spans="1:3" x14ac:dyDescent="0.25">
      <c r="A43" t="str">
        <f>IF(AND(MOD(ROW(A38)-1,3)=0,INDEX(artwork.xlsx!G:G,QUOTIENT(ROW(A38)-1,3)+2)&lt;&gt;""),"/* "&amp;INDEX(artwork.xlsx!G:G,QUOTIENT(ROW(A38)-1,3)+2)&amp;" */","  ")&amp;
IF(AND(INDEX(artwork.xlsx!F:F,QUOTIENT(ROW(A38)-1,3)+2)&lt;&gt;""),"/* "&amp;INDEX(artwork.xlsx!F:F,QUOTIENT(ROW(A38)-1,3)+2)&amp;" */","  ")&amp;IF(AND(ISERROR(MATCH("},",B43:B$5003,0)), ISERROR(MATCH("    ];",$A$5:A42,0))),"];","")</f>
        <v xml:space="preserve">    </v>
      </c>
      <c r="B43" t="str">
        <f t="shared" si="3"/>
        <v/>
      </c>
      <c r="C43" t="str">
        <f>IF(AND(MOD(ROW(A38)-1,3)=0, INDEX(artwork.xlsx!J:J,QUOTIENT(ROW(A38)-1,3)+2)&lt;&gt;""),
     artwork.xlsx!$H$1&amp;": """ &amp;  INDEX(artwork.xlsx!H:H,QUOTIENT(ROW(A38)-1,3)+2) &amp;""",  " &amp;
     artwork.xlsx!$J$1&amp; ": """ &amp; INDEX(artwork.xlsx!J:J,QUOTIENT(ROW(A38)-1,3)+2) &amp;""",  " &amp;
     artwork.xlsx!$L$1&amp; ": """ &amp; SUBSTITUTE(IF(LEFT(INDEX(artwork.xlsx!L:L,QUOTIENT(ROW(A38)-1,3)+2),4)="http","",artwork.xlsx!$M$1) &amp; INDEX(artwork.xlsx!L:L,QUOTIENT(ROW(A38)-1,3)+2),artwork.xlsx!$N$1,"") &amp; """,",
 IF(AND(MOD(ROW(A38)-1,3)=1,INDEX(artwork.xlsx!J:J,QUOTIENT(ROW(A38)-1,3)+2)&lt;&gt;""),
    artwork.xlsx!$K$1&amp;": '" &amp; SUBSTITUTE(INDEX(artwork.xlsx!K:K,QUOTIENT(ROW(A38)-1,3)+2),"'","\'") &amp; "'",
IF(MOD(ROW(A38)-1,3)=2,"","")))</f>
        <v>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44" spans="1:3" x14ac:dyDescent="0.25">
      <c r="A44" t="str">
        <f>IF(AND(MOD(ROW(A39)-1,3)=0,INDEX(artwork.xlsx!G:G,QUOTIENT(ROW(A39)-1,3)+2)&lt;&gt;""),"/* "&amp;INDEX(artwork.xlsx!G:G,QUOTIENT(ROW(A39)-1,3)+2)&amp;" */","  ")&amp;
IF(AND(INDEX(artwork.xlsx!F:F,QUOTIENT(ROW(A39)-1,3)+2)&lt;&gt;""),"/* "&amp;INDEX(artwork.xlsx!F:F,QUOTIENT(ROW(A39)-1,3)+2)&amp;" */","  ")&amp;IF(AND(ISERROR(MATCH("},",B44:B$5003,0)), ISERROR(MATCH("    ];",$A$5:A40,0))),"];","")</f>
        <v xml:space="preserve">    </v>
      </c>
      <c r="B44" t="str">
        <f t="shared" si="3"/>
        <v>},</v>
      </c>
      <c r="C44" t="str">
        <f>IF(AND(MOD(ROW(A39)-1,3)=0, INDEX(artwork.xlsx!J:J,QUOTIENT(ROW(A39)-1,3)+2)&lt;&gt;""),
     artwork.xlsx!$H$1&amp;": """ &amp;  INDEX(artwork.xlsx!H:H,QUOTIENT(ROW(A39)-1,3)+2) &amp;""",  " &amp;
     artwork.xlsx!$J$1&amp; ": """ &amp; INDEX(artwork.xlsx!J:J,QUOTIENT(ROW(A39)-1,3)+2) &amp;""",  " &amp;
     artwork.xlsx!$L$1&amp; ": """ &amp; SUBSTITUTE(IF(LEFT(INDEX(artwork.xlsx!L:L,QUOTIENT(ROW(A39)-1,3)+2),4)="http","",artwork.xlsx!$M$1) &amp; INDEX(artwork.xlsx!L:L,QUOTIENT(ROW(A39)-1,3)+2),artwork.xlsx!$N$1,"") &amp; """,",
 IF(AND(MOD(ROW(A39)-1,3)=1,INDEX(artwork.xlsx!J:J,QUOTIENT(ROW(A39)-1,3)+2)&lt;&gt;""),
    artwork.xlsx!$K$1&amp;": '" &amp; SUBSTITUTE(INDEX(artwork.xlsx!K:K,QUOTIENT(ROW(A39)-1,3)+2),"'","\'") &amp; "'",
IF(MOD(ROW(A39)-1,3)=2,"","")))</f>
        <v/>
      </c>
    </row>
    <row r="45" spans="1:3" x14ac:dyDescent="0.25">
      <c r="A45" t="str">
        <f>IF(AND(MOD(ROW(A40)-1,3)=0,INDEX(artwork.xlsx!G:G,QUOTIENT(ROW(A40)-1,3)+2)&lt;&gt;""),"/* "&amp;INDEX(artwork.xlsx!G:G,QUOTIENT(ROW(A40)-1,3)+2)&amp;" */","  ")&amp;
IF(AND(INDEX(artwork.xlsx!F:F,QUOTIENT(ROW(A40)-1,3)+2)&lt;&gt;""),"/* "&amp;INDEX(artwork.xlsx!F:F,QUOTIENT(ROW(A40)-1,3)+2)&amp;" */","  ")&amp;IF(AND(ISERROR(MATCH("},",B45:B$5003,0)), ISERROR(MATCH("    ];",$A$5:A44,0))),"];","")</f>
        <v xml:space="preserve">    </v>
      </c>
      <c r="B45" t="str">
        <f t="shared" si="3"/>
        <v>{</v>
      </c>
      <c r="C45" t="str">
        <f>IF(AND(MOD(ROW(A40)-1,3)=0, INDEX(artwork.xlsx!J:J,QUOTIENT(ROW(A40)-1,3)+2)&lt;&gt;""),
     artwork.xlsx!$H$1&amp;": """ &amp;  INDEX(artwork.xlsx!H:H,QUOTIENT(ROW(A40)-1,3)+2) &amp;""",  " &amp;
     artwork.xlsx!$J$1&amp; ": """ &amp; INDEX(artwork.xlsx!J:J,QUOTIENT(ROW(A40)-1,3)+2) &amp;""",  " &amp;
     artwork.xlsx!$L$1&amp; ": """ &amp; SUBSTITUTE(IF(LEFT(INDEX(artwork.xlsx!L:L,QUOTIENT(ROW(A40)-1,3)+2),4)="http","",artwork.xlsx!$M$1) &amp; INDEX(artwork.xlsx!L:L,QUOTIENT(ROW(A40)-1,3)+2),artwork.xlsx!$N$1,"") &amp; """,",
 IF(AND(MOD(ROW(A40)-1,3)=1,INDEX(artwork.xlsx!J:J,QUOTIENT(ROW(A40)-1,3)+2)&lt;&gt;""),
    artwork.xlsx!$K$1&amp;": '" &amp; SUBSTITUTE(INDEX(artwork.xlsx!K:K,QUOTIENT(ROW(A40)-1,3)+2),"'","\'") &amp; "'",
IF(MOD(ROW(A40)-1,3)=2,"","")))</f>
        <v>id: "mine",  frenchName: "Mine",  artwork: "http://wiki.dominionstrategy.com/images/a/ae/Abandoned_MineArt.jpg",</v>
      </c>
    </row>
    <row r="46" spans="1:3" x14ac:dyDescent="0.25">
      <c r="A46" t="str">
        <f>IF(AND(MOD(ROW(A41)-1,3)=0,INDEX(artwork.xlsx!G:G,QUOTIENT(ROW(A41)-1,3)+2)&lt;&gt;""),"/* "&amp;INDEX(artwork.xlsx!G:G,QUOTIENT(ROW(A41)-1,3)+2)&amp;" */","  ")&amp;
IF(AND(INDEX(artwork.xlsx!F:F,QUOTIENT(ROW(A41)-1,3)+2)&lt;&gt;""),"/* "&amp;INDEX(artwork.xlsx!F:F,QUOTIENT(ROW(A41)-1,3)+2)&amp;" */","  ")&amp;IF(AND(ISERROR(MATCH("},",B46:B$5003,0)), ISERROR(MATCH("    ];",$A$5:A42,0))),"];","")</f>
        <v xml:space="preserve">    </v>
      </c>
      <c r="B46" t="str">
        <f t="shared" si="3"/>
        <v/>
      </c>
      <c r="C46" t="str">
        <f>IF(AND(MOD(ROW(A41)-1,3)=0, INDEX(artwork.xlsx!J:J,QUOTIENT(ROW(A41)-1,3)+2)&lt;&gt;""),
     artwork.xlsx!$H$1&amp;": """ &amp;  INDEX(artwork.xlsx!H:H,QUOTIENT(ROW(A41)-1,3)+2) &amp;""",  " &amp;
     artwork.xlsx!$J$1&amp; ": """ &amp; INDEX(artwork.xlsx!J:J,QUOTIENT(ROW(A41)-1,3)+2) &amp;""",  " &amp;
     artwork.xlsx!$L$1&amp; ": """ &amp; SUBSTITUTE(IF(LEFT(INDEX(artwork.xlsx!L:L,QUOTIENT(ROW(A41)-1,3)+2),4)="http","",artwork.xlsx!$M$1) &amp; INDEX(artwork.xlsx!L:L,QUOTIENT(ROW(A41)-1,3)+2),artwork.xlsx!$N$1,"") &amp; """,",
 IF(AND(MOD(ROW(A41)-1,3)=1,INDEX(artwork.xlsx!J:J,QUOTIENT(ROW(A41)-1,3)+2)&lt;&gt;""),
    artwork.xlsx!$K$1&amp;": '" &amp; SUBSTITUTE(INDEX(artwork.xlsx!K:K,QUOTIENT(ROW(A41)-1,3)+2),"'","\'") &amp; "'",
IF(MOD(ROW(A41)-1,3)=2,"","")))</f>
        <v>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v>
      </c>
    </row>
    <row r="47" spans="1:3" x14ac:dyDescent="0.25">
      <c r="A47" t="str">
        <f>IF(AND(MOD(ROW(A42)-1,3)=0,INDEX(artwork.xlsx!G:G,QUOTIENT(ROW(A42)-1,3)+2)&lt;&gt;""),"/* "&amp;INDEX(artwork.xlsx!G:G,QUOTIENT(ROW(A42)-1,3)+2)&amp;" */","  ")&amp;
IF(AND(INDEX(artwork.xlsx!F:F,QUOTIENT(ROW(A42)-1,3)+2)&lt;&gt;""),"/* "&amp;INDEX(artwork.xlsx!F:F,QUOTIENT(ROW(A42)-1,3)+2)&amp;" */","  ")&amp;IF(AND(ISERROR(MATCH("},",B47:B$5003,0)), ISERROR(MATCH("    ];",$A$5:A46,0))),"];","")</f>
        <v xml:space="preserve">    </v>
      </c>
      <c r="B47" t="str">
        <f t="shared" si="3"/>
        <v>},</v>
      </c>
      <c r="C47" t="str">
        <f>IF(AND(MOD(ROW(A42)-1,3)=0, INDEX(artwork.xlsx!J:J,QUOTIENT(ROW(A42)-1,3)+2)&lt;&gt;""),
     artwork.xlsx!$H$1&amp;": """ &amp;  INDEX(artwork.xlsx!H:H,QUOTIENT(ROW(A42)-1,3)+2) &amp;""",  " &amp;
     artwork.xlsx!$J$1&amp; ": """ &amp; INDEX(artwork.xlsx!J:J,QUOTIENT(ROW(A42)-1,3)+2) &amp;""",  " &amp;
     artwork.xlsx!$L$1&amp; ": """ &amp; SUBSTITUTE(IF(LEFT(INDEX(artwork.xlsx!L:L,QUOTIENT(ROW(A42)-1,3)+2),4)="http","",artwork.xlsx!$M$1) &amp; INDEX(artwork.xlsx!L:L,QUOTIENT(ROW(A42)-1,3)+2),artwork.xlsx!$N$1,"") &amp; """,",
 IF(AND(MOD(ROW(A42)-1,3)=1,INDEX(artwork.xlsx!J:J,QUOTIENT(ROW(A42)-1,3)+2)&lt;&gt;""),
    artwork.xlsx!$K$1&amp;": '" &amp; SUBSTITUTE(INDEX(artwork.xlsx!K:K,QUOTIENT(ROW(A42)-1,3)+2),"'","\'") &amp; "'",
IF(MOD(ROW(A42)-1,3)=2,"","")))</f>
        <v/>
      </c>
    </row>
    <row r="48" spans="1:3" x14ac:dyDescent="0.25">
      <c r="A48" t="str">
        <f>IF(AND(MOD(ROW(A43)-1,3)=0,INDEX(artwork.xlsx!G:G,QUOTIENT(ROW(A43)-1,3)+2)&lt;&gt;""),"/* "&amp;INDEX(artwork.xlsx!G:G,QUOTIENT(ROW(A43)-1,3)+2)&amp;" */","  ")&amp;
IF(AND(INDEX(artwork.xlsx!F:F,QUOTIENT(ROW(A43)-1,3)+2)&lt;&gt;""),"/* "&amp;INDEX(artwork.xlsx!F:F,QUOTIENT(ROW(A43)-1,3)+2)&amp;" */","  ")&amp;IF(AND(ISERROR(MATCH("},",B48:B$5003,0)), ISERROR(MATCH("    ];",$A$5:A44,0))),"];","")</f>
        <v xml:space="preserve">    </v>
      </c>
      <c r="B48" t="str">
        <f t="shared" si="3"/>
        <v>{</v>
      </c>
      <c r="C48" t="str">
        <f>IF(AND(MOD(ROW(A43)-1,3)=0, INDEX(artwork.xlsx!J:J,QUOTIENT(ROW(A43)-1,3)+2)&lt;&gt;""),
     artwork.xlsx!$H$1&amp;": """ &amp;  INDEX(artwork.xlsx!H:H,QUOTIENT(ROW(A43)-1,3)+2) &amp;""",  " &amp;
     artwork.xlsx!$J$1&amp; ": """ &amp; INDEX(artwork.xlsx!J:J,QUOTIENT(ROW(A43)-1,3)+2) &amp;""",  " &amp;
     artwork.xlsx!$L$1&amp; ": """ &amp; SUBSTITUTE(IF(LEFT(INDEX(artwork.xlsx!L:L,QUOTIENT(ROW(A43)-1,3)+2),4)="http","",artwork.xlsx!$M$1) &amp; INDEX(artwork.xlsx!L:L,QUOTIENT(ROW(A43)-1,3)+2),artwork.xlsx!$N$1,"") &amp; """,",
 IF(AND(MOD(ROW(A43)-1,3)=1,INDEX(artwork.xlsx!J:J,QUOTIENT(ROW(A43)-1,3)+2)&lt;&gt;""),
    artwork.xlsx!$K$1&amp;": '" &amp; SUBSTITUTE(INDEX(artwork.xlsx!K:K,QUOTIENT(ROW(A43)-1,3)+2),"'","\'") &amp; "'",
IF(MOD(ROW(A43)-1,3)=2,"","")))</f>
        <v>id: "moat",  frenchName: "Douve",  artwork: "http://wiki.dominionstrategy.com/images/a/aa/MoatArt.jpg",</v>
      </c>
    </row>
    <row r="49" spans="1:3" x14ac:dyDescent="0.25">
      <c r="A49" t="str">
        <f>IF(AND(MOD(ROW(A44)-1,3)=0,INDEX(artwork.xlsx!G:G,QUOTIENT(ROW(A44)-1,3)+2)&lt;&gt;""),"/* "&amp;INDEX(artwork.xlsx!G:G,QUOTIENT(ROW(A44)-1,3)+2)&amp;" */","  ")&amp;
IF(AND(INDEX(artwork.xlsx!F:F,QUOTIENT(ROW(A44)-1,3)+2)&lt;&gt;""),"/* "&amp;INDEX(artwork.xlsx!F:F,QUOTIENT(ROW(A44)-1,3)+2)&amp;" */","  ")&amp;IF(AND(ISERROR(MATCH("},",B49:B$5003,0)), ISERROR(MATCH("    ];",$A$5:A48,0))),"];","")</f>
        <v xml:space="preserve">    </v>
      </c>
      <c r="B49" t="str">
        <f t="shared" si="3"/>
        <v/>
      </c>
      <c r="C49" t="str">
        <f>IF(AND(MOD(ROW(A44)-1,3)=0, INDEX(artwork.xlsx!J:J,QUOTIENT(ROW(A44)-1,3)+2)&lt;&gt;""),
     artwork.xlsx!$H$1&amp;": """ &amp;  INDEX(artwork.xlsx!H:H,QUOTIENT(ROW(A44)-1,3)+2) &amp;""",  " &amp;
     artwork.xlsx!$J$1&amp; ": """ &amp; INDEX(artwork.xlsx!J:J,QUOTIENT(ROW(A44)-1,3)+2) &amp;""",  " &amp;
     artwork.xlsx!$L$1&amp; ": """ &amp; SUBSTITUTE(IF(LEFT(INDEX(artwork.xlsx!L:L,QUOTIENT(ROW(A44)-1,3)+2),4)="http","",artwork.xlsx!$M$1) &amp; INDEX(artwork.xlsx!L:L,QUOTIENT(ROW(A44)-1,3)+2),artwork.xlsx!$N$1,"") &amp; """,",
 IF(AND(MOD(ROW(A44)-1,3)=1,INDEX(artwork.xlsx!J:J,QUOTIENT(ROW(A44)-1,3)+2)&lt;&gt;""),
    artwork.xlsx!$K$1&amp;": '" &amp; SUBSTITUTE(INDEX(artwork.xlsx!K:K,QUOTIENT(ROW(A44)-1,3)+2),"'","\'") &amp; "'",
IF(MOD(ROW(A44)-1,3)=2,"","")))</f>
        <v>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50" spans="1:3" x14ac:dyDescent="0.25">
      <c r="A50" t="str">
        <f>IF(AND(MOD(ROW(A45)-1,3)=0,INDEX(artwork.xlsx!G:G,QUOTIENT(ROW(A45)-1,3)+2)&lt;&gt;""),"/* "&amp;INDEX(artwork.xlsx!G:G,QUOTIENT(ROW(A45)-1,3)+2)&amp;" */","  ")&amp;
IF(AND(INDEX(artwork.xlsx!F:F,QUOTIENT(ROW(A45)-1,3)+2)&lt;&gt;""),"/* "&amp;INDEX(artwork.xlsx!F:F,QUOTIENT(ROW(A45)-1,3)+2)&amp;" */","  ")&amp;IF(AND(ISERROR(MATCH("},",B50:B$5003,0)), ISERROR(MATCH("    ];",$A$5:A46,0))),"];","")</f>
        <v xml:space="preserve">    </v>
      </c>
      <c r="B50" t="str">
        <f t="shared" si="3"/>
        <v>},</v>
      </c>
      <c r="C50" t="str">
        <f>IF(AND(MOD(ROW(A45)-1,3)=0, INDEX(artwork.xlsx!J:J,QUOTIENT(ROW(A45)-1,3)+2)&lt;&gt;""),
     artwork.xlsx!$H$1&amp;": """ &amp;  INDEX(artwork.xlsx!H:H,QUOTIENT(ROW(A45)-1,3)+2) &amp;""",  " &amp;
     artwork.xlsx!$J$1&amp; ": """ &amp; INDEX(artwork.xlsx!J:J,QUOTIENT(ROW(A45)-1,3)+2) &amp;""",  " &amp;
     artwork.xlsx!$L$1&amp; ": """ &amp; SUBSTITUTE(IF(LEFT(INDEX(artwork.xlsx!L:L,QUOTIENT(ROW(A45)-1,3)+2),4)="http","",artwork.xlsx!$M$1) &amp; INDEX(artwork.xlsx!L:L,QUOTIENT(ROW(A45)-1,3)+2),artwork.xlsx!$N$1,"") &amp; """,",
 IF(AND(MOD(ROW(A45)-1,3)=1,INDEX(artwork.xlsx!J:J,QUOTIENT(ROW(A45)-1,3)+2)&lt;&gt;""),
    artwork.xlsx!$K$1&amp;": '" &amp; SUBSTITUTE(INDEX(artwork.xlsx!K:K,QUOTIENT(ROW(A45)-1,3)+2),"'","\'") &amp; "'",
IF(MOD(ROW(A45)-1,3)=2,"","")))</f>
        <v/>
      </c>
    </row>
    <row r="51" spans="1:3" x14ac:dyDescent="0.25">
      <c r="A51" t="str">
        <f>IF(AND(MOD(ROW(A46)-1,3)=0,INDEX(artwork.xlsx!G:G,QUOTIENT(ROW(A46)-1,3)+2)&lt;&gt;""),"/* "&amp;INDEX(artwork.xlsx!G:G,QUOTIENT(ROW(A46)-1,3)+2)&amp;" */","  ")&amp;
IF(AND(INDEX(artwork.xlsx!F:F,QUOTIENT(ROW(A46)-1,3)+2)&lt;&gt;""),"/* "&amp;INDEX(artwork.xlsx!F:F,QUOTIENT(ROW(A46)-1,3)+2)&amp;" */","  ")&amp;IF(AND(ISERROR(MATCH("},",B51:B$5003,0)), ISERROR(MATCH("    ];",$A$5:A50,0))),"];","")</f>
        <v xml:space="preserve">    </v>
      </c>
      <c r="B51" t="str">
        <f t="shared" si="3"/>
        <v>{</v>
      </c>
      <c r="C51" t="str">
        <f>IF(AND(MOD(ROW(A46)-1,3)=0, INDEX(artwork.xlsx!J:J,QUOTIENT(ROW(A46)-1,3)+2)&lt;&gt;""),
     artwork.xlsx!$H$1&amp;": """ &amp;  INDEX(artwork.xlsx!H:H,QUOTIENT(ROW(A46)-1,3)+2) &amp;""",  " &amp;
     artwork.xlsx!$J$1&amp; ": """ &amp; INDEX(artwork.xlsx!J:J,QUOTIENT(ROW(A46)-1,3)+2) &amp;""",  " &amp;
     artwork.xlsx!$L$1&amp; ": """ &amp; SUBSTITUTE(IF(LEFT(INDEX(artwork.xlsx!L:L,QUOTIENT(ROW(A46)-1,3)+2),4)="http","",artwork.xlsx!$M$1) &amp; INDEX(artwork.xlsx!L:L,QUOTIENT(ROW(A46)-1,3)+2),artwork.xlsx!$N$1,"") &amp; """,",
 IF(AND(MOD(ROW(A46)-1,3)=1,INDEX(artwork.xlsx!J:J,QUOTIENT(ROW(A46)-1,3)+2)&lt;&gt;""),
    artwork.xlsx!$K$1&amp;": '" &amp; SUBSTITUTE(INDEX(artwork.xlsx!K:K,QUOTIENT(ROW(A46)-1,3)+2),"'","\'") &amp; "'",
IF(MOD(ROW(A46)-1,3)=2,"","")))</f>
        <v>id: "moneylender",  frenchName: "Prêteur sur gages",  artwork: "http://wiki.dominionstrategy.com/images/6/67/MoneylenderArt.jpg",</v>
      </c>
    </row>
    <row r="52" spans="1:3" x14ac:dyDescent="0.25">
      <c r="A52" t="str">
        <f>IF(AND(MOD(ROW(A47)-1,3)=0,INDEX(artwork.xlsx!G:G,QUOTIENT(ROW(A47)-1,3)+2)&lt;&gt;""),"/* "&amp;INDEX(artwork.xlsx!G:G,QUOTIENT(ROW(A47)-1,3)+2)&amp;" */","  ")&amp;
IF(AND(INDEX(artwork.xlsx!F:F,QUOTIENT(ROW(A47)-1,3)+2)&lt;&gt;""),"/* "&amp;INDEX(artwork.xlsx!F:F,QUOTIENT(ROW(A47)-1,3)+2)&amp;" */","  ")&amp;IF(AND(ISERROR(MATCH("},",B52:B$5003,0)), ISERROR(MATCH("    ];",$A$5:A48,0))),"];","")</f>
        <v xml:space="preserve">    </v>
      </c>
      <c r="B52" t="str">
        <f t="shared" si="3"/>
        <v/>
      </c>
      <c r="C52" t="str">
        <f>IF(AND(MOD(ROW(A47)-1,3)=0, INDEX(artwork.xlsx!J:J,QUOTIENT(ROW(A47)-1,3)+2)&lt;&gt;""),
     artwork.xlsx!$H$1&amp;": """ &amp;  INDEX(artwork.xlsx!H:H,QUOTIENT(ROW(A47)-1,3)+2) &amp;""",  " &amp;
     artwork.xlsx!$J$1&amp; ": """ &amp; INDEX(artwork.xlsx!J:J,QUOTIENT(ROW(A47)-1,3)+2) &amp;""",  " &amp;
     artwork.xlsx!$L$1&amp; ": """ &amp; SUBSTITUTE(IF(LEFT(INDEX(artwork.xlsx!L:L,QUOTIENT(ROW(A47)-1,3)+2),4)="http","",artwork.xlsx!$M$1) &amp; INDEX(artwork.xlsx!L:L,QUOTIENT(ROW(A47)-1,3)+2),artwork.xlsx!$N$1,"") &amp; """,",
 IF(AND(MOD(ROW(A47)-1,3)=1,INDEX(artwork.xlsx!J:J,QUOTIENT(ROW(A47)-1,3)+2)&lt;&gt;""),
    artwork.xlsx!$K$1&amp;": '" &amp; SUBSTITUTE(INDEX(artwork.xlsx!K:K,QUOTIENT(ROW(A47)-1,3)+2),"'","\'") &amp; "'",
IF(MOD(ROW(A47)-1,3)=2,"","")))</f>
        <v>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53" spans="1:3" x14ac:dyDescent="0.25">
      <c r="A53" t="str">
        <f>IF(AND(MOD(ROW(A48)-1,3)=0,INDEX(artwork.xlsx!G:G,QUOTIENT(ROW(A48)-1,3)+2)&lt;&gt;""),"/* "&amp;INDEX(artwork.xlsx!G:G,QUOTIENT(ROW(A48)-1,3)+2)&amp;" */","  ")&amp;
IF(AND(INDEX(artwork.xlsx!F:F,QUOTIENT(ROW(A48)-1,3)+2)&lt;&gt;""),"/* "&amp;INDEX(artwork.xlsx!F:F,QUOTIENT(ROW(A48)-1,3)+2)&amp;" */","  ")&amp;IF(AND(ISERROR(MATCH("},",B53:B$5003,0)), ISERROR(MATCH("    ];",$A$5:A52,0))),"];","")</f>
        <v xml:space="preserve">    </v>
      </c>
      <c r="B53" t="str">
        <f t="shared" si="3"/>
        <v>},</v>
      </c>
      <c r="C53" t="str">
        <f>IF(AND(MOD(ROW(A48)-1,3)=0, INDEX(artwork.xlsx!J:J,QUOTIENT(ROW(A48)-1,3)+2)&lt;&gt;""),
     artwork.xlsx!$H$1&amp;": """ &amp;  INDEX(artwork.xlsx!H:H,QUOTIENT(ROW(A48)-1,3)+2) &amp;""",  " &amp;
     artwork.xlsx!$J$1&amp; ": """ &amp; INDEX(artwork.xlsx!J:J,QUOTIENT(ROW(A48)-1,3)+2) &amp;""",  " &amp;
     artwork.xlsx!$L$1&amp; ": """ &amp; SUBSTITUTE(IF(LEFT(INDEX(artwork.xlsx!L:L,QUOTIENT(ROW(A48)-1,3)+2),4)="http","",artwork.xlsx!$M$1) &amp; INDEX(artwork.xlsx!L:L,QUOTIENT(ROW(A48)-1,3)+2),artwork.xlsx!$N$1,"") &amp; """,",
 IF(AND(MOD(ROW(A48)-1,3)=1,INDEX(artwork.xlsx!J:J,QUOTIENT(ROW(A48)-1,3)+2)&lt;&gt;""),
    artwork.xlsx!$K$1&amp;": '" &amp; SUBSTITUTE(INDEX(artwork.xlsx!K:K,QUOTIENT(ROW(A48)-1,3)+2),"'","\'") &amp; "'",
IF(MOD(ROW(A48)-1,3)=2,"","")))</f>
        <v/>
      </c>
    </row>
    <row r="54" spans="1:3" x14ac:dyDescent="0.25">
      <c r="A54" t="str">
        <f>IF(AND(MOD(ROW(A49)-1,3)=0,INDEX(artwork.xlsx!G:G,QUOTIENT(ROW(A49)-1,3)+2)&lt;&gt;""),"/* "&amp;INDEX(artwork.xlsx!G:G,QUOTIENT(ROW(A49)-1,3)+2)&amp;" */","  ")&amp;
IF(AND(INDEX(artwork.xlsx!F:F,QUOTIENT(ROW(A49)-1,3)+2)&lt;&gt;""),"/* "&amp;INDEX(artwork.xlsx!F:F,QUOTIENT(ROW(A49)-1,3)+2)&amp;" */","  ")&amp;IF(AND(ISERROR(MATCH("},",B54:B$5003,0)), ISERROR(MATCH("    ];",$A$5:A50,0))),"];","")</f>
        <v xml:space="preserve">    </v>
      </c>
      <c r="B54" t="str">
        <f t="shared" si="3"/>
        <v>{</v>
      </c>
      <c r="C54" t="str">
        <f>IF(AND(MOD(ROW(A49)-1,3)=0, INDEX(artwork.xlsx!J:J,QUOTIENT(ROW(A49)-1,3)+2)&lt;&gt;""),
     artwork.xlsx!$H$1&amp;": """ &amp;  INDEX(artwork.xlsx!H:H,QUOTIENT(ROW(A49)-1,3)+2) &amp;""",  " &amp;
     artwork.xlsx!$J$1&amp; ": """ &amp; INDEX(artwork.xlsx!J:J,QUOTIENT(ROW(A49)-1,3)+2) &amp;""",  " &amp;
     artwork.xlsx!$L$1&amp; ": """ &amp; SUBSTITUTE(IF(LEFT(INDEX(artwork.xlsx!L:L,QUOTIENT(ROW(A49)-1,3)+2),4)="http","",artwork.xlsx!$M$1) &amp; INDEX(artwork.xlsx!L:L,QUOTIENT(ROW(A49)-1,3)+2),artwork.xlsx!$N$1,"") &amp; """,",
 IF(AND(MOD(ROW(A49)-1,3)=1,INDEX(artwork.xlsx!J:J,QUOTIENT(ROW(A49)-1,3)+2)&lt;&gt;""),
    artwork.xlsx!$K$1&amp;": '" &amp; SUBSTITUTE(INDEX(artwork.xlsx!K:K,QUOTIENT(ROW(A49)-1,3)+2),"'","\'") &amp; "'",
IF(MOD(ROW(A49)-1,3)=2,"","")))</f>
        <v>id: "remodel",  frenchName: "Rénovation",  artwork: "http://wiki.dominionstrategy.com/images/0/08/RemodelArt.jpg",</v>
      </c>
    </row>
    <row r="55" spans="1:3" x14ac:dyDescent="0.25">
      <c r="A55" t="str">
        <f>IF(AND(MOD(ROW(A50)-1,3)=0,INDEX(artwork.xlsx!G:G,QUOTIENT(ROW(A50)-1,3)+2)&lt;&gt;""),"/* "&amp;INDEX(artwork.xlsx!G:G,QUOTIENT(ROW(A50)-1,3)+2)&amp;" */","  ")&amp;
IF(AND(INDEX(artwork.xlsx!F:F,QUOTIENT(ROW(A50)-1,3)+2)&lt;&gt;""),"/* "&amp;INDEX(artwork.xlsx!F:F,QUOTIENT(ROW(A50)-1,3)+2)&amp;" */","  ")&amp;IF(AND(ISERROR(MATCH("},",B55:B$5003,0)), ISERROR(MATCH("    ];",$A$5:A54,0))),"];","")</f>
        <v xml:space="preserve">    </v>
      </c>
      <c r="B55" t="str">
        <f t="shared" si="3"/>
        <v/>
      </c>
      <c r="C55" t="str">
        <f>IF(AND(MOD(ROW(A50)-1,3)=0, INDEX(artwork.xlsx!J:J,QUOTIENT(ROW(A50)-1,3)+2)&lt;&gt;""),
     artwork.xlsx!$H$1&amp;": """ &amp;  INDEX(artwork.xlsx!H:H,QUOTIENT(ROW(A50)-1,3)+2) &amp;""",  " &amp;
     artwork.xlsx!$J$1&amp; ": """ &amp; INDEX(artwork.xlsx!J:J,QUOTIENT(ROW(A50)-1,3)+2) &amp;""",  " &amp;
     artwork.xlsx!$L$1&amp; ": """ &amp; SUBSTITUTE(IF(LEFT(INDEX(artwork.xlsx!L:L,QUOTIENT(ROW(A50)-1,3)+2),4)="http","",artwork.xlsx!$M$1) &amp; INDEX(artwork.xlsx!L:L,QUOTIENT(ROW(A50)-1,3)+2),artwork.xlsx!$N$1,"") &amp; """,",
 IF(AND(MOD(ROW(A50)-1,3)=1,INDEX(artwork.xlsx!J:J,QUOTIENT(ROW(A50)-1,3)+2)&lt;&gt;""),
    artwork.xlsx!$K$1&amp;": '" &amp; SUBSTITUTE(INDEX(artwork.xlsx!K:K,QUOTIENT(ROW(A50)-1,3)+2),"'","\'") &amp; "'",
IF(MOD(ROW(A50)-1,3)=2,"","")))</f>
        <v>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56" spans="1:3" x14ac:dyDescent="0.25">
      <c r="A56" t="str">
        <f>IF(AND(MOD(ROW(A51)-1,3)=0,INDEX(artwork.xlsx!G:G,QUOTIENT(ROW(A51)-1,3)+2)&lt;&gt;""),"/* "&amp;INDEX(artwork.xlsx!G:G,QUOTIENT(ROW(A51)-1,3)+2)&amp;" */","  ")&amp;
IF(AND(INDEX(artwork.xlsx!F:F,QUOTIENT(ROW(A51)-1,3)+2)&lt;&gt;""),"/* "&amp;INDEX(artwork.xlsx!F:F,QUOTIENT(ROW(A51)-1,3)+2)&amp;" */","  ")&amp;IF(AND(ISERROR(MATCH("},",B56:B$5003,0)), ISERROR(MATCH("    ];",$A$5:A52,0))),"];","")</f>
        <v xml:space="preserve">    </v>
      </c>
      <c r="B56" t="str">
        <f t="shared" si="3"/>
        <v>},</v>
      </c>
      <c r="C56" t="str">
        <f>IF(AND(MOD(ROW(A51)-1,3)=0, INDEX(artwork.xlsx!J:J,QUOTIENT(ROW(A51)-1,3)+2)&lt;&gt;""),
     artwork.xlsx!$H$1&amp;": """ &amp;  INDEX(artwork.xlsx!H:H,QUOTIENT(ROW(A51)-1,3)+2) &amp;""",  " &amp;
     artwork.xlsx!$J$1&amp; ": """ &amp; INDEX(artwork.xlsx!J:J,QUOTIENT(ROW(A51)-1,3)+2) &amp;""",  " &amp;
     artwork.xlsx!$L$1&amp; ": """ &amp; SUBSTITUTE(IF(LEFT(INDEX(artwork.xlsx!L:L,QUOTIENT(ROW(A51)-1,3)+2),4)="http","",artwork.xlsx!$M$1) &amp; INDEX(artwork.xlsx!L:L,QUOTIENT(ROW(A51)-1,3)+2),artwork.xlsx!$N$1,"") &amp; """,",
 IF(AND(MOD(ROW(A51)-1,3)=1,INDEX(artwork.xlsx!J:J,QUOTIENT(ROW(A51)-1,3)+2)&lt;&gt;""),
    artwork.xlsx!$K$1&amp;": '" &amp; SUBSTITUTE(INDEX(artwork.xlsx!K:K,QUOTIENT(ROW(A51)-1,3)+2),"'","\'") &amp; "'",
IF(MOD(ROW(A51)-1,3)=2,"","")))</f>
        <v/>
      </c>
    </row>
    <row r="57" spans="1:3" x14ac:dyDescent="0.25">
      <c r="A57" t="str">
        <f>IF(AND(MOD(ROW(A52)-1,3)=0,INDEX(artwork.xlsx!G:G,QUOTIENT(ROW(A52)-1,3)+2)&lt;&gt;""),"/* "&amp;INDEX(artwork.xlsx!G:G,QUOTIENT(ROW(A52)-1,3)+2)&amp;" */","  ")&amp;
IF(AND(INDEX(artwork.xlsx!F:F,QUOTIENT(ROW(A52)-1,3)+2)&lt;&gt;""),"/* "&amp;INDEX(artwork.xlsx!F:F,QUOTIENT(ROW(A52)-1,3)+2)&amp;" */","  ")&amp;IF(AND(ISERROR(MATCH("},",B57:B$5003,0)), ISERROR(MATCH("    ];",$A$5:A56,0))),"];","")</f>
        <v xml:space="preserve">    </v>
      </c>
      <c r="B57" t="str">
        <f t="shared" si="3"/>
        <v>{</v>
      </c>
      <c r="C57" t="str">
        <f>IF(AND(MOD(ROW(A52)-1,3)=0, INDEX(artwork.xlsx!J:J,QUOTIENT(ROW(A52)-1,3)+2)&lt;&gt;""),
     artwork.xlsx!$H$1&amp;": """ &amp;  INDEX(artwork.xlsx!H:H,QUOTIENT(ROW(A52)-1,3)+2) &amp;""",  " &amp;
     artwork.xlsx!$J$1&amp; ": """ &amp; INDEX(artwork.xlsx!J:J,QUOTIENT(ROW(A52)-1,3)+2) &amp;""",  " &amp;
     artwork.xlsx!$L$1&amp; ": """ &amp; SUBSTITUTE(IF(LEFT(INDEX(artwork.xlsx!L:L,QUOTIENT(ROW(A52)-1,3)+2),4)="http","",artwork.xlsx!$M$1) &amp; INDEX(artwork.xlsx!L:L,QUOTIENT(ROW(A52)-1,3)+2),artwork.xlsx!$N$1,"") &amp; """,",
 IF(AND(MOD(ROW(A52)-1,3)=1,INDEX(artwork.xlsx!J:J,QUOTIENT(ROW(A52)-1,3)+2)&lt;&gt;""),
    artwork.xlsx!$K$1&amp;": '" &amp; SUBSTITUTE(INDEX(artwork.xlsx!K:K,QUOTIENT(ROW(A52)-1,3)+2),"'","\'") &amp; "'",
IF(MOD(ROW(A52)-1,3)=2,"","")))</f>
        <v>id: "smithy",  frenchName: "Forgeron",  artwork: "http://wiki.dominionstrategy.com/images/d/d7/SmithyArt.jpg",</v>
      </c>
    </row>
    <row r="58" spans="1:3" x14ac:dyDescent="0.25">
      <c r="A58" t="str">
        <f>IF(AND(MOD(ROW(A53)-1,3)=0,INDEX(artwork.xlsx!G:G,QUOTIENT(ROW(A53)-1,3)+2)&lt;&gt;""),"/* "&amp;INDEX(artwork.xlsx!G:G,QUOTIENT(ROW(A53)-1,3)+2)&amp;" */","  ")&amp;
IF(AND(INDEX(artwork.xlsx!F:F,QUOTIENT(ROW(A53)-1,3)+2)&lt;&gt;""),"/* "&amp;INDEX(artwork.xlsx!F:F,QUOTIENT(ROW(A53)-1,3)+2)&amp;" */","  ")&amp;IF(AND(ISERROR(MATCH("},",B58:B$5003,0)), ISERROR(MATCH("    ];",$A$5:A54,0))),"];","")</f>
        <v xml:space="preserve">    </v>
      </c>
      <c r="B58" t="str">
        <f t="shared" si="3"/>
        <v/>
      </c>
      <c r="C58" t="str">
        <f>IF(AND(MOD(ROW(A53)-1,3)=0, INDEX(artwork.xlsx!J:J,QUOTIENT(ROW(A53)-1,3)+2)&lt;&gt;""),
     artwork.xlsx!$H$1&amp;": """ &amp;  INDEX(artwork.xlsx!H:H,QUOTIENT(ROW(A53)-1,3)+2) &amp;""",  " &amp;
     artwork.xlsx!$J$1&amp; ": """ &amp; INDEX(artwork.xlsx!J:J,QUOTIENT(ROW(A53)-1,3)+2) &amp;""",  " &amp;
     artwork.xlsx!$L$1&amp; ": """ &amp; SUBSTITUTE(IF(LEFT(INDEX(artwork.xlsx!L:L,QUOTIENT(ROW(A53)-1,3)+2),4)="http","",artwork.xlsx!$M$1) &amp; INDEX(artwork.xlsx!L:L,QUOTIENT(ROW(A53)-1,3)+2),artwork.xlsx!$N$1,"") &amp; """,",
 IF(AND(MOD(ROW(A53)-1,3)=1,INDEX(artwork.xlsx!J:J,QUOTIENT(ROW(A53)-1,3)+2)&lt;&gt;""),
    artwork.xlsx!$K$1&amp;": '" &amp; SUBSTITUTE(INDEX(artwork.xlsx!K:K,QUOTIENT(ROW(A53)-1,3)+2),"'","\'") &amp; "'",
IF(MOD(ROW(A53)-1,3)=2,"","")))</f>
        <v>text_html: '&lt;div class="card-text" style="top:73px;"&gt;&lt;div style="font-weight: bold;"&gt;&lt;div style="display:inline;"&gt;&lt;div style="display:inline; font-size:28px;"&gt;+3 Cartes&lt;/div&gt;&lt;/div&gt;&lt;br&gt;&lt;/div&gt;&lt;/div&gt;'</v>
      </c>
    </row>
    <row r="59" spans="1:3" x14ac:dyDescent="0.25">
      <c r="A59" t="str">
        <f>IF(AND(MOD(ROW(A54)-1,3)=0,INDEX(artwork.xlsx!G:G,QUOTIENT(ROW(A54)-1,3)+2)&lt;&gt;""),"/* "&amp;INDEX(artwork.xlsx!G:G,QUOTIENT(ROW(A54)-1,3)+2)&amp;" */","  ")&amp;
IF(AND(INDEX(artwork.xlsx!F:F,QUOTIENT(ROW(A54)-1,3)+2)&lt;&gt;""),"/* "&amp;INDEX(artwork.xlsx!F:F,QUOTIENT(ROW(A54)-1,3)+2)&amp;" */","  ")&amp;IF(AND(ISERROR(MATCH("},",B59:B$5003,0)), ISERROR(MATCH("    ];",$A$5:A58,0))),"];","")</f>
        <v xml:space="preserve">    </v>
      </c>
      <c r="B59" t="str">
        <f t="shared" si="3"/>
        <v>},</v>
      </c>
      <c r="C59" t="str">
        <f>IF(AND(MOD(ROW(A54)-1,3)=0, INDEX(artwork.xlsx!J:J,QUOTIENT(ROW(A54)-1,3)+2)&lt;&gt;""),
     artwork.xlsx!$H$1&amp;": """ &amp;  INDEX(artwork.xlsx!H:H,QUOTIENT(ROW(A54)-1,3)+2) &amp;""",  " &amp;
     artwork.xlsx!$J$1&amp; ": """ &amp; INDEX(artwork.xlsx!J:J,QUOTIENT(ROW(A54)-1,3)+2) &amp;""",  " &amp;
     artwork.xlsx!$L$1&amp; ": """ &amp; SUBSTITUTE(IF(LEFT(INDEX(artwork.xlsx!L:L,QUOTIENT(ROW(A54)-1,3)+2),4)="http","",artwork.xlsx!$M$1) &amp; INDEX(artwork.xlsx!L:L,QUOTIENT(ROW(A54)-1,3)+2),artwork.xlsx!$N$1,"") &amp; """,",
 IF(AND(MOD(ROW(A54)-1,3)=1,INDEX(artwork.xlsx!J:J,QUOTIENT(ROW(A54)-1,3)+2)&lt;&gt;""),
    artwork.xlsx!$K$1&amp;": '" &amp; SUBSTITUTE(INDEX(artwork.xlsx!K:K,QUOTIENT(ROW(A54)-1,3)+2),"'","\'") &amp; "'",
IF(MOD(ROW(A54)-1,3)=2,"","")))</f>
        <v/>
      </c>
    </row>
    <row r="60" spans="1:3" x14ac:dyDescent="0.25">
      <c r="A60" t="str">
        <f>IF(AND(MOD(ROW(A55)-1,3)=0,INDEX(artwork.xlsx!G:G,QUOTIENT(ROW(A55)-1,3)+2)&lt;&gt;""),"/* "&amp;INDEX(artwork.xlsx!G:G,QUOTIENT(ROW(A55)-1,3)+2)&amp;" */","  ")&amp;
IF(AND(INDEX(artwork.xlsx!F:F,QUOTIENT(ROW(A55)-1,3)+2)&lt;&gt;""),"/* "&amp;INDEX(artwork.xlsx!F:F,QUOTIENT(ROW(A55)-1,3)+2)&amp;" */","  ")&amp;IF(AND(ISERROR(MATCH("},",B60:B$5003,0)), ISERROR(MATCH("    ];",$A$5:A56,0))),"];","")</f>
        <v xml:space="preserve">    </v>
      </c>
      <c r="B60" t="str">
        <f t="shared" si="3"/>
        <v>{</v>
      </c>
      <c r="C60" t="str">
        <f>IF(AND(MOD(ROW(A55)-1,3)=0, INDEX(artwork.xlsx!J:J,QUOTIENT(ROW(A55)-1,3)+2)&lt;&gt;""),
     artwork.xlsx!$H$1&amp;": """ &amp;  INDEX(artwork.xlsx!H:H,QUOTIENT(ROW(A55)-1,3)+2) &amp;""",  " &amp;
     artwork.xlsx!$J$1&amp; ": """ &amp; INDEX(artwork.xlsx!J:J,QUOTIENT(ROW(A55)-1,3)+2) &amp;""",  " &amp;
     artwork.xlsx!$L$1&amp; ": """ &amp; SUBSTITUTE(IF(LEFT(INDEX(artwork.xlsx!L:L,QUOTIENT(ROW(A55)-1,3)+2),4)="http","",artwork.xlsx!$M$1) &amp; INDEX(artwork.xlsx!L:L,QUOTIENT(ROW(A55)-1,3)+2),artwork.xlsx!$N$1,"") &amp; """,",
 IF(AND(MOD(ROW(A55)-1,3)=1,INDEX(artwork.xlsx!J:J,QUOTIENT(ROW(A55)-1,3)+2)&lt;&gt;""),
    artwork.xlsx!$K$1&amp;": '" &amp; SUBSTITUTE(INDEX(artwork.xlsx!K:K,QUOTIENT(ROW(A55)-1,3)+2),"'","\'") &amp; "'",
IF(MOD(ROW(A55)-1,3)=2,"","")))</f>
        <v>id: "spy",  frenchName: "Espion",  artwork: "http://wiki.dominionstrategy.com/images/8/83/SpyArt.jpg",</v>
      </c>
    </row>
    <row r="61" spans="1:3" x14ac:dyDescent="0.25">
      <c r="A61" t="str">
        <f>IF(AND(MOD(ROW(A56)-1,3)=0,INDEX(artwork.xlsx!G:G,QUOTIENT(ROW(A56)-1,3)+2)&lt;&gt;""),"/* "&amp;INDEX(artwork.xlsx!G:G,QUOTIENT(ROW(A56)-1,3)+2)&amp;" */","  ")&amp;
IF(AND(INDEX(artwork.xlsx!F:F,QUOTIENT(ROW(A56)-1,3)+2)&lt;&gt;""),"/* "&amp;INDEX(artwork.xlsx!F:F,QUOTIENT(ROW(A56)-1,3)+2)&amp;" */","  ")&amp;IF(AND(ISERROR(MATCH("},",B61:B$5003,0)), ISERROR(MATCH("    ];",$A$5:A60,0))),"];","")</f>
        <v xml:space="preserve">    </v>
      </c>
      <c r="B61" t="str">
        <f t="shared" si="3"/>
        <v/>
      </c>
      <c r="C61" t="str">
        <f>IF(AND(MOD(ROW(A56)-1,3)=0, INDEX(artwork.xlsx!J:J,QUOTIENT(ROW(A56)-1,3)+2)&lt;&gt;""),
     artwork.xlsx!$H$1&amp;": """ &amp;  INDEX(artwork.xlsx!H:H,QUOTIENT(ROW(A56)-1,3)+2) &amp;""",  " &amp;
     artwork.xlsx!$J$1&amp; ": """ &amp; INDEX(artwork.xlsx!J:J,QUOTIENT(ROW(A56)-1,3)+2) &amp;""",  " &amp;
     artwork.xlsx!$L$1&amp; ": """ &amp; SUBSTITUTE(IF(LEFT(INDEX(artwork.xlsx!L:L,QUOTIENT(ROW(A56)-1,3)+2),4)="http","",artwork.xlsx!$M$1) &amp; INDEX(artwork.xlsx!L:L,QUOTIENT(ROW(A56)-1,3)+2),artwork.xlsx!$N$1,"") &amp; """,",
 IF(AND(MOD(ROW(A56)-1,3)=1,INDEX(artwork.xlsx!J:J,QUOTIENT(ROW(A56)-1,3)+2)&lt;&gt;""),
    artwork.xlsx!$K$1&amp;": '" &amp; SUBSTITUTE(INDEX(artwork.xlsx!K:K,QUOTIENT(ROW(A56)-1,3)+2),"'","\'") &amp; "'",
IF(MOD(ROW(A56)-1,3)=2,"","")))</f>
        <v>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62" spans="1:3" x14ac:dyDescent="0.25">
      <c r="A62" t="str">
        <f>IF(AND(MOD(ROW(A57)-1,3)=0,INDEX(artwork.xlsx!G:G,QUOTIENT(ROW(A57)-1,3)+2)&lt;&gt;""),"/* "&amp;INDEX(artwork.xlsx!G:G,QUOTIENT(ROW(A57)-1,3)+2)&amp;" */","  ")&amp;
IF(AND(INDEX(artwork.xlsx!F:F,QUOTIENT(ROW(A57)-1,3)+2)&lt;&gt;""),"/* "&amp;INDEX(artwork.xlsx!F:F,QUOTIENT(ROW(A57)-1,3)+2)&amp;" */","  ")&amp;IF(AND(ISERROR(MATCH("},",B62:B$5003,0)), ISERROR(MATCH("    ];",$A$5:A58,0))),"];","")</f>
        <v xml:space="preserve">    </v>
      </c>
      <c r="B62" t="str">
        <f t="shared" si="3"/>
        <v>},</v>
      </c>
      <c r="C62" t="str">
        <f>IF(AND(MOD(ROW(A57)-1,3)=0, INDEX(artwork.xlsx!J:J,QUOTIENT(ROW(A57)-1,3)+2)&lt;&gt;""),
     artwork.xlsx!$H$1&amp;": """ &amp;  INDEX(artwork.xlsx!H:H,QUOTIENT(ROW(A57)-1,3)+2) &amp;""",  " &amp;
     artwork.xlsx!$J$1&amp; ": """ &amp; INDEX(artwork.xlsx!J:J,QUOTIENT(ROW(A57)-1,3)+2) &amp;""",  " &amp;
     artwork.xlsx!$L$1&amp; ": """ &amp; SUBSTITUTE(IF(LEFT(INDEX(artwork.xlsx!L:L,QUOTIENT(ROW(A57)-1,3)+2),4)="http","",artwork.xlsx!$M$1) &amp; INDEX(artwork.xlsx!L:L,QUOTIENT(ROW(A57)-1,3)+2),artwork.xlsx!$N$1,"") &amp; """,",
 IF(AND(MOD(ROW(A57)-1,3)=1,INDEX(artwork.xlsx!J:J,QUOTIENT(ROW(A57)-1,3)+2)&lt;&gt;""),
    artwork.xlsx!$K$1&amp;": '" &amp; SUBSTITUTE(INDEX(artwork.xlsx!K:K,QUOTIENT(ROW(A57)-1,3)+2),"'","\'") &amp; "'",
IF(MOD(ROW(A57)-1,3)=2,"","")))</f>
        <v/>
      </c>
    </row>
    <row r="63" spans="1:3" x14ac:dyDescent="0.25">
      <c r="A63" t="str">
        <f>IF(AND(MOD(ROW(A58)-1,3)=0,INDEX(artwork.xlsx!G:G,QUOTIENT(ROW(A58)-1,3)+2)&lt;&gt;""),"/* "&amp;INDEX(artwork.xlsx!G:G,QUOTIENT(ROW(A58)-1,3)+2)&amp;" */","  ")&amp;
IF(AND(INDEX(artwork.xlsx!F:F,QUOTIENT(ROW(A58)-1,3)+2)&lt;&gt;""),"/* "&amp;INDEX(artwork.xlsx!F:F,QUOTIENT(ROW(A58)-1,3)+2)&amp;" */","  ")&amp;IF(AND(ISERROR(MATCH("},",B63:B$5003,0)), ISERROR(MATCH("    ];",$A$5:A62,0))),"];","")</f>
        <v xml:space="preserve">    </v>
      </c>
      <c r="B63" t="str">
        <f t="shared" si="3"/>
        <v>{</v>
      </c>
      <c r="C63" t="str">
        <f>IF(AND(MOD(ROW(A58)-1,3)=0, INDEX(artwork.xlsx!J:J,QUOTIENT(ROW(A58)-1,3)+2)&lt;&gt;""),
     artwork.xlsx!$H$1&amp;": """ &amp;  INDEX(artwork.xlsx!H:H,QUOTIENT(ROW(A58)-1,3)+2) &amp;""",  " &amp;
     artwork.xlsx!$J$1&amp; ": """ &amp; INDEX(artwork.xlsx!J:J,QUOTIENT(ROW(A58)-1,3)+2) &amp;""",  " &amp;
     artwork.xlsx!$L$1&amp; ": """ &amp; SUBSTITUTE(IF(LEFT(INDEX(artwork.xlsx!L:L,QUOTIENT(ROW(A58)-1,3)+2),4)="http","",artwork.xlsx!$M$1) &amp; INDEX(artwork.xlsx!L:L,QUOTIENT(ROW(A58)-1,3)+2),artwork.xlsx!$N$1,"") &amp; """,",
 IF(AND(MOD(ROW(A58)-1,3)=1,INDEX(artwork.xlsx!J:J,QUOTIENT(ROW(A58)-1,3)+2)&lt;&gt;""),
    artwork.xlsx!$K$1&amp;": '" &amp; SUBSTITUTE(INDEX(artwork.xlsx!K:K,QUOTIENT(ROW(A58)-1,3)+2),"'","\'") &amp; "'",
IF(MOD(ROW(A58)-1,3)=2,"","")))</f>
        <v>id: "thief",  frenchName: "Voleur",  artwork: "http://wiki.dominionstrategy.com/images/6/63/ThiefArt.jpg",</v>
      </c>
    </row>
    <row r="64" spans="1:3" x14ac:dyDescent="0.25">
      <c r="A64" t="str">
        <f>IF(AND(MOD(ROW(A59)-1,3)=0,INDEX(artwork.xlsx!G:G,QUOTIENT(ROW(A59)-1,3)+2)&lt;&gt;""),"/* "&amp;INDEX(artwork.xlsx!G:G,QUOTIENT(ROW(A59)-1,3)+2)&amp;" */","  ")&amp;
IF(AND(INDEX(artwork.xlsx!F:F,QUOTIENT(ROW(A59)-1,3)+2)&lt;&gt;""),"/* "&amp;INDEX(artwork.xlsx!F:F,QUOTIENT(ROW(A59)-1,3)+2)&amp;" */","  ")&amp;IF(AND(ISERROR(MATCH("},",B64:B$5003,0)), ISERROR(MATCH("    ];",$A$5:A60,0))),"];","")</f>
        <v xml:space="preserve">    </v>
      </c>
      <c r="B64" t="str">
        <f t="shared" si="3"/>
        <v/>
      </c>
      <c r="C64" t="str">
        <f>IF(AND(MOD(ROW(A59)-1,3)=0, INDEX(artwork.xlsx!J:J,QUOTIENT(ROW(A59)-1,3)+2)&lt;&gt;""),
     artwork.xlsx!$H$1&amp;": """ &amp;  INDEX(artwork.xlsx!H:H,QUOTIENT(ROW(A59)-1,3)+2) &amp;""",  " &amp;
     artwork.xlsx!$J$1&amp; ": """ &amp; INDEX(artwork.xlsx!J:J,QUOTIENT(ROW(A59)-1,3)+2) &amp;""",  " &amp;
     artwork.xlsx!$L$1&amp; ": """ &amp; SUBSTITUTE(IF(LEFT(INDEX(artwork.xlsx!L:L,QUOTIENT(ROW(A59)-1,3)+2),4)="http","",artwork.xlsx!$M$1) &amp; INDEX(artwork.xlsx!L:L,QUOTIENT(ROW(A59)-1,3)+2),artwork.xlsx!$N$1,"") &amp; """,",
 IF(AND(MOD(ROW(A59)-1,3)=1,INDEX(artwork.xlsx!J:J,QUOTIENT(ROW(A59)-1,3)+2)&lt;&gt;""),
    artwork.xlsx!$K$1&amp;": '" &amp; SUBSTITUTE(INDEX(artwork.xlsx!K:K,QUOTIENT(ROW(A59)-1,3)+2),"'","\'") &amp; "'",
IF(MOD(ROW(A59)-1,3)=2,"","")))</f>
        <v>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65" spans="1:3" x14ac:dyDescent="0.25">
      <c r="A65" t="str">
        <f>IF(AND(MOD(ROW(A60)-1,3)=0,INDEX(artwork.xlsx!G:G,QUOTIENT(ROW(A60)-1,3)+2)&lt;&gt;""),"/* "&amp;INDEX(artwork.xlsx!G:G,QUOTIENT(ROW(A60)-1,3)+2)&amp;" */","  ")&amp;
IF(AND(INDEX(artwork.xlsx!F:F,QUOTIENT(ROW(A60)-1,3)+2)&lt;&gt;""),"/* "&amp;INDEX(artwork.xlsx!F:F,QUOTIENT(ROW(A60)-1,3)+2)&amp;" */","  ")&amp;IF(AND(ISERROR(MATCH("},",B65:B$5003,0)), ISERROR(MATCH("    ];",$A$5:A64,0))),"];","")</f>
        <v xml:space="preserve">    </v>
      </c>
      <c r="B65" t="str">
        <f t="shared" si="3"/>
        <v>},</v>
      </c>
      <c r="C65" t="str">
        <f>IF(AND(MOD(ROW(A60)-1,3)=0, INDEX(artwork.xlsx!J:J,QUOTIENT(ROW(A60)-1,3)+2)&lt;&gt;""),
     artwork.xlsx!$H$1&amp;": """ &amp;  INDEX(artwork.xlsx!H:H,QUOTIENT(ROW(A60)-1,3)+2) &amp;""",  " &amp;
     artwork.xlsx!$J$1&amp; ": """ &amp; INDEX(artwork.xlsx!J:J,QUOTIENT(ROW(A60)-1,3)+2) &amp;""",  " &amp;
     artwork.xlsx!$L$1&amp; ": """ &amp; SUBSTITUTE(IF(LEFT(INDEX(artwork.xlsx!L:L,QUOTIENT(ROW(A60)-1,3)+2),4)="http","",artwork.xlsx!$M$1) &amp; INDEX(artwork.xlsx!L:L,QUOTIENT(ROW(A60)-1,3)+2),artwork.xlsx!$N$1,"") &amp; """,",
 IF(AND(MOD(ROW(A60)-1,3)=1,INDEX(artwork.xlsx!J:J,QUOTIENT(ROW(A60)-1,3)+2)&lt;&gt;""),
    artwork.xlsx!$K$1&amp;": '" &amp; SUBSTITUTE(INDEX(artwork.xlsx!K:K,QUOTIENT(ROW(A60)-1,3)+2),"'","\'") &amp; "'",
IF(MOD(ROW(A60)-1,3)=2,"","")))</f>
        <v/>
      </c>
    </row>
    <row r="66" spans="1:3" x14ac:dyDescent="0.25">
      <c r="A66" t="str">
        <f>IF(AND(MOD(ROW(A61)-1,3)=0,INDEX(artwork.xlsx!G:G,QUOTIENT(ROW(A61)-1,3)+2)&lt;&gt;""),"/* "&amp;INDEX(artwork.xlsx!G:G,QUOTIENT(ROW(A61)-1,3)+2)&amp;" */","  ")&amp;
IF(AND(INDEX(artwork.xlsx!F:F,QUOTIENT(ROW(A61)-1,3)+2)&lt;&gt;""),"/* "&amp;INDEX(artwork.xlsx!F:F,QUOTIENT(ROW(A61)-1,3)+2)&amp;" */","  ")&amp;IF(AND(ISERROR(MATCH("},",B66:B$5003,0)), ISERROR(MATCH("    ];",$A$5:A62,0))),"];","")</f>
        <v xml:space="preserve">    </v>
      </c>
      <c r="B66" t="str">
        <f t="shared" si="3"/>
        <v>{</v>
      </c>
      <c r="C66" t="str">
        <f>IF(AND(MOD(ROW(A61)-1,3)=0, INDEX(artwork.xlsx!J:J,QUOTIENT(ROW(A61)-1,3)+2)&lt;&gt;""),
     artwork.xlsx!$H$1&amp;": """ &amp;  INDEX(artwork.xlsx!H:H,QUOTIENT(ROW(A61)-1,3)+2) &amp;""",  " &amp;
     artwork.xlsx!$J$1&amp; ": """ &amp; INDEX(artwork.xlsx!J:J,QUOTIENT(ROW(A61)-1,3)+2) &amp;""",  " &amp;
     artwork.xlsx!$L$1&amp; ": """ &amp; SUBSTITUTE(IF(LEFT(INDEX(artwork.xlsx!L:L,QUOTIENT(ROW(A61)-1,3)+2),4)="http","",artwork.xlsx!$M$1) &amp; INDEX(artwork.xlsx!L:L,QUOTIENT(ROW(A61)-1,3)+2),artwork.xlsx!$N$1,"") &amp; """,",
 IF(AND(MOD(ROW(A61)-1,3)=1,INDEX(artwork.xlsx!J:J,QUOTIENT(ROW(A61)-1,3)+2)&lt;&gt;""),
    artwork.xlsx!$K$1&amp;": '" &amp; SUBSTITUTE(INDEX(artwork.xlsx!K:K,QUOTIENT(ROW(A61)-1,3)+2),"'","\'") &amp; "'",
IF(MOD(ROW(A61)-1,3)=2,"","")))</f>
        <v>id: "throneroom",  frenchName: "Salle du trône",  artwork: "http://wiki.dominionstrategy.com/images/f/f2/Throne_RoomArt.jpg",</v>
      </c>
    </row>
    <row r="67" spans="1:3" x14ac:dyDescent="0.25">
      <c r="A67" t="str">
        <f>IF(AND(MOD(ROW(A62)-1,3)=0,INDEX(artwork.xlsx!G:G,QUOTIENT(ROW(A62)-1,3)+2)&lt;&gt;""),"/* "&amp;INDEX(artwork.xlsx!G:G,QUOTIENT(ROW(A62)-1,3)+2)&amp;" */","  ")&amp;
IF(AND(INDEX(artwork.xlsx!F:F,QUOTIENT(ROW(A62)-1,3)+2)&lt;&gt;""),"/* "&amp;INDEX(artwork.xlsx!F:F,QUOTIENT(ROW(A62)-1,3)+2)&amp;" */","  ")&amp;IF(AND(ISERROR(MATCH("},",B67:B$5003,0)), ISERROR(MATCH("    ];",$A$5:A66,0))),"];","")</f>
        <v xml:space="preserve">    </v>
      </c>
      <c r="B67" t="str">
        <f t="shared" si="3"/>
        <v/>
      </c>
      <c r="C67" t="str">
        <f>IF(AND(MOD(ROW(A62)-1,3)=0, INDEX(artwork.xlsx!J:J,QUOTIENT(ROW(A62)-1,3)+2)&lt;&gt;""),
     artwork.xlsx!$H$1&amp;": """ &amp;  INDEX(artwork.xlsx!H:H,QUOTIENT(ROW(A62)-1,3)+2) &amp;""",  " &amp;
     artwork.xlsx!$J$1&amp; ": """ &amp; INDEX(artwork.xlsx!J:J,QUOTIENT(ROW(A62)-1,3)+2) &amp;""",  " &amp;
     artwork.xlsx!$L$1&amp; ": """ &amp; SUBSTITUTE(IF(LEFT(INDEX(artwork.xlsx!L:L,QUOTIENT(ROW(A62)-1,3)+2),4)="http","",artwork.xlsx!$M$1) &amp; INDEX(artwork.xlsx!L:L,QUOTIENT(ROW(A62)-1,3)+2),artwork.xlsx!$N$1,"") &amp; """,",
 IF(AND(MOD(ROW(A62)-1,3)=1,INDEX(artwork.xlsx!J:J,QUOTIENT(ROW(A62)-1,3)+2)&lt;&gt;""),
    artwork.xlsx!$K$1&amp;": '" &amp; SUBSTITUTE(INDEX(artwork.xlsx!K:K,QUOTIENT(ROW(A62)-1,3)+2),"'","\'") &amp; "'",
IF(MOD(ROW(A62)-1,3)=2,"","")))</f>
        <v>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68" spans="1:3" x14ac:dyDescent="0.25">
      <c r="A68" t="str">
        <f>IF(AND(MOD(ROW(A63)-1,3)=0,INDEX(artwork.xlsx!G:G,QUOTIENT(ROW(A63)-1,3)+2)&lt;&gt;""),"/* "&amp;INDEX(artwork.xlsx!G:G,QUOTIENT(ROW(A63)-1,3)+2)&amp;" */","  ")&amp;
IF(AND(INDEX(artwork.xlsx!F:F,QUOTIENT(ROW(A63)-1,3)+2)&lt;&gt;""),"/* "&amp;INDEX(artwork.xlsx!F:F,QUOTIENT(ROW(A63)-1,3)+2)&amp;" */","  ")&amp;IF(AND(ISERROR(MATCH("},",B68:B$5003,0)), ISERROR(MATCH("    ];",$A$5:A64,0))),"];","")</f>
        <v xml:space="preserve">    </v>
      </c>
      <c r="B68" t="str">
        <f t="shared" si="3"/>
        <v>},</v>
      </c>
      <c r="C68" t="str">
        <f>IF(AND(MOD(ROW(A63)-1,3)=0, INDEX(artwork.xlsx!J:J,QUOTIENT(ROW(A63)-1,3)+2)&lt;&gt;""),
     artwork.xlsx!$H$1&amp;": """ &amp;  INDEX(artwork.xlsx!H:H,QUOTIENT(ROW(A63)-1,3)+2) &amp;""",  " &amp;
     artwork.xlsx!$J$1&amp; ": """ &amp; INDEX(artwork.xlsx!J:J,QUOTIENT(ROW(A63)-1,3)+2) &amp;""",  " &amp;
     artwork.xlsx!$L$1&amp; ": """ &amp; SUBSTITUTE(IF(LEFT(INDEX(artwork.xlsx!L:L,QUOTIENT(ROW(A63)-1,3)+2),4)="http","",artwork.xlsx!$M$1) &amp; INDEX(artwork.xlsx!L:L,QUOTIENT(ROW(A63)-1,3)+2),artwork.xlsx!$N$1,"") &amp; """,",
 IF(AND(MOD(ROW(A63)-1,3)=1,INDEX(artwork.xlsx!J:J,QUOTIENT(ROW(A63)-1,3)+2)&lt;&gt;""),
    artwork.xlsx!$K$1&amp;": '" &amp; SUBSTITUTE(INDEX(artwork.xlsx!K:K,QUOTIENT(ROW(A63)-1,3)+2),"'","\'") &amp; "'",
IF(MOD(ROW(A63)-1,3)=2,"","")))</f>
        <v/>
      </c>
    </row>
    <row r="69" spans="1:3" x14ac:dyDescent="0.25">
      <c r="A69" t="str">
        <f>IF(AND(MOD(ROW(A64)-1,3)=0,INDEX(artwork.xlsx!G:G,QUOTIENT(ROW(A64)-1,3)+2)&lt;&gt;""),"/* "&amp;INDEX(artwork.xlsx!G:G,QUOTIENT(ROW(A64)-1,3)+2)&amp;" */","  ")&amp;
IF(AND(INDEX(artwork.xlsx!F:F,QUOTIENT(ROW(A64)-1,3)+2)&lt;&gt;""),"/* "&amp;INDEX(artwork.xlsx!F:F,QUOTIENT(ROW(A64)-1,3)+2)&amp;" */","  ")&amp;IF(AND(ISERROR(MATCH("},",B69:B$5003,0)), ISERROR(MATCH("    ];",$A$5:A68,0))),"];","")</f>
        <v xml:space="preserve">    </v>
      </c>
      <c r="B69" t="str">
        <f t="shared" si="3"/>
        <v>{</v>
      </c>
      <c r="C69" t="str">
        <f>IF(AND(MOD(ROW(A64)-1,3)=0, INDEX(artwork.xlsx!J:J,QUOTIENT(ROW(A64)-1,3)+2)&lt;&gt;""),
     artwork.xlsx!$H$1&amp;": """ &amp;  INDEX(artwork.xlsx!H:H,QUOTIENT(ROW(A64)-1,3)+2) &amp;""",  " &amp;
     artwork.xlsx!$J$1&amp; ": """ &amp; INDEX(artwork.xlsx!J:J,QUOTIENT(ROW(A64)-1,3)+2) &amp;""",  " &amp;
     artwork.xlsx!$L$1&amp; ": """ &amp; SUBSTITUTE(IF(LEFT(INDEX(artwork.xlsx!L:L,QUOTIENT(ROW(A64)-1,3)+2),4)="http","",artwork.xlsx!$M$1) &amp; INDEX(artwork.xlsx!L:L,QUOTIENT(ROW(A64)-1,3)+2),artwork.xlsx!$N$1,"") &amp; """,",
 IF(AND(MOD(ROW(A64)-1,3)=1,INDEX(artwork.xlsx!J:J,QUOTIENT(ROW(A64)-1,3)+2)&lt;&gt;""),
    artwork.xlsx!$K$1&amp;": '" &amp; SUBSTITUTE(INDEX(artwork.xlsx!K:K,QUOTIENT(ROW(A64)-1,3)+2),"'","\'") &amp; "'",
IF(MOD(ROW(A64)-1,3)=2,"","")))</f>
        <v>id: "village",  frenchName: "Village",  artwork: "http://wiki.dominionstrategy.com/images/e/e6/VillageArt.jpg",</v>
      </c>
    </row>
    <row r="70" spans="1:3" x14ac:dyDescent="0.25">
      <c r="A70" t="str">
        <f>IF(AND(MOD(ROW(A65)-1,3)=0,INDEX(artwork.xlsx!G:G,QUOTIENT(ROW(A65)-1,3)+2)&lt;&gt;""),"/* "&amp;INDEX(artwork.xlsx!G:G,QUOTIENT(ROW(A65)-1,3)+2)&amp;" */","  ")&amp;
IF(AND(INDEX(artwork.xlsx!F:F,QUOTIENT(ROW(A65)-1,3)+2)&lt;&gt;""),"/* "&amp;INDEX(artwork.xlsx!F:F,QUOTIENT(ROW(A65)-1,3)+2)&amp;" */","  ")&amp;IF(AND(ISERROR(MATCH("},",B70:B$5003,0)), ISERROR(MATCH("    ];",$A$5:A66,0))),"];","")</f>
        <v xml:space="preserve">    </v>
      </c>
      <c r="B70" t="str">
        <f t="shared" si="3"/>
        <v/>
      </c>
      <c r="C70" t="str">
        <f>IF(AND(MOD(ROW(A65)-1,3)=0, INDEX(artwork.xlsx!J:J,QUOTIENT(ROW(A65)-1,3)+2)&lt;&gt;""),
     artwork.xlsx!$H$1&amp;": """ &amp;  INDEX(artwork.xlsx!H:H,QUOTIENT(ROW(A65)-1,3)+2) &amp;""",  " &amp;
     artwork.xlsx!$J$1&amp; ": """ &amp; INDEX(artwork.xlsx!J:J,QUOTIENT(ROW(A65)-1,3)+2) &amp;""",  " &amp;
     artwork.xlsx!$L$1&amp; ": """ &amp; SUBSTITUTE(IF(LEFT(INDEX(artwork.xlsx!L:L,QUOTIENT(ROW(A65)-1,3)+2),4)="http","",artwork.xlsx!$M$1) &amp; INDEX(artwork.xlsx!L:L,QUOTIENT(ROW(A65)-1,3)+2),artwork.xlsx!$N$1,"") &amp; """,",
 IF(AND(MOD(ROW(A65)-1,3)=1,INDEX(artwork.xlsx!J:J,QUOTIENT(ROW(A65)-1,3)+2)&lt;&gt;""),
    artwork.xlsx!$K$1&amp;": '" &amp; SUBSTITUTE(INDEX(artwork.xlsx!K:K,QUOTIENT(ROW(A65)-1,3)+2),"'","\'") &amp; "'",
IF(MOD(ROW(A65)-1,3)=2,"","")))</f>
        <v>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71" spans="1:3" x14ac:dyDescent="0.25">
      <c r="A71" t="str">
        <f>IF(AND(MOD(ROW(A66)-1,3)=0,INDEX(artwork.xlsx!G:G,QUOTIENT(ROW(A66)-1,3)+2)&lt;&gt;""),"/* "&amp;INDEX(artwork.xlsx!G:G,QUOTIENT(ROW(A66)-1,3)+2)&amp;" */","  ")&amp;
IF(AND(INDEX(artwork.xlsx!F:F,QUOTIENT(ROW(A66)-1,3)+2)&lt;&gt;""),"/* "&amp;INDEX(artwork.xlsx!F:F,QUOTIENT(ROW(A66)-1,3)+2)&amp;" */","  ")&amp;IF(AND(ISERROR(MATCH("},",B71:B$5003,0)), ISERROR(MATCH("    ];",$A$5:A70,0))),"];","")</f>
        <v xml:space="preserve">    </v>
      </c>
      <c r="B71" t="str">
        <f t="shared" si="3"/>
        <v>},</v>
      </c>
      <c r="C71" t="str">
        <f>IF(AND(MOD(ROW(A66)-1,3)=0, INDEX(artwork.xlsx!J:J,QUOTIENT(ROW(A66)-1,3)+2)&lt;&gt;""),
     artwork.xlsx!$H$1&amp;": """ &amp;  INDEX(artwork.xlsx!H:H,QUOTIENT(ROW(A66)-1,3)+2) &amp;""",  " &amp;
     artwork.xlsx!$J$1&amp; ": """ &amp; INDEX(artwork.xlsx!J:J,QUOTIENT(ROW(A66)-1,3)+2) &amp;""",  " &amp;
     artwork.xlsx!$L$1&amp; ": """ &amp; SUBSTITUTE(IF(LEFT(INDEX(artwork.xlsx!L:L,QUOTIENT(ROW(A66)-1,3)+2),4)="http","",artwork.xlsx!$M$1) &amp; INDEX(artwork.xlsx!L:L,QUOTIENT(ROW(A66)-1,3)+2),artwork.xlsx!$N$1,"") &amp; """,",
 IF(AND(MOD(ROW(A66)-1,3)=1,INDEX(artwork.xlsx!J:J,QUOTIENT(ROW(A66)-1,3)+2)&lt;&gt;""),
    artwork.xlsx!$K$1&amp;": '" &amp; SUBSTITUTE(INDEX(artwork.xlsx!K:K,QUOTIENT(ROW(A66)-1,3)+2),"'","\'") &amp; "'",
IF(MOD(ROW(A66)-1,3)=2,"","")))</f>
        <v/>
      </c>
    </row>
    <row r="72" spans="1:3" x14ac:dyDescent="0.25">
      <c r="A72" t="str">
        <f>IF(AND(MOD(ROW(A67)-1,3)=0,INDEX(artwork.xlsx!G:G,QUOTIENT(ROW(A67)-1,3)+2)&lt;&gt;""),"/* "&amp;INDEX(artwork.xlsx!G:G,QUOTIENT(ROW(A67)-1,3)+2)&amp;" */","  ")&amp;
IF(AND(INDEX(artwork.xlsx!F:F,QUOTIENT(ROW(A67)-1,3)+2)&lt;&gt;""),"/* "&amp;INDEX(artwork.xlsx!F:F,QUOTIENT(ROW(A67)-1,3)+2)&amp;" */","  ")&amp;IF(AND(ISERROR(MATCH("},",B72:B$5003,0)), ISERROR(MATCH("    ];",$A$5:A68,0))),"];","")</f>
        <v xml:space="preserve">    </v>
      </c>
      <c r="B72" t="str">
        <f t="shared" si="3"/>
        <v>{</v>
      </c>
      <c r="C72" t="str">
        <f>IF(AND(MOD(ROW(A67)-1,3)=0, INDEX(artwork.xlsx!J:J,QUOTIENT(ROW(A67)-1,3)+2)&lt;&gt;""),
     artwork.xlsx!$H$1&amp;": """ &amp;  INDEX(artwork.xlsx!H:H,QUOTIENT(ROW(A67)-1,3)+2) &amp;""",  " &amp;
     artwork.xlsx!$J$1&amp; ": """ &amp; INDEX(artwork.xlsx!J:J,QUOTIENT(ROW(A67)-1,3)+2) &amp;""",  " &amp;
     artwork.xlsx!$L$1&amp; ": """ &amp; SUBSTITUTE(IF(LEFT(INDEX(artwork.xlsx!L:L,QUOTIENT(ROW(A67)-1,3)+2),4)="http","",artwork.xlsx!$M$1) &amp; INDEX(artwork.xlsx!L:L,QUOTIENT(ROW(A67)-1,3)+2),artwork.xlsx!$N$1,"") &amp; """,",
 IF(AND(MOD(ROW(A67)-1,3)=1,INDEX(artwork.xlsx!J:J,QUOTIENT(ROW(A67)-1,3)+2)&lt;&gt;""),
    artwork.xlsx!$K$1&amp;": '" &amp; SUBSTITUTE(INDEX(artwork.xlsx!K:K,QUOTIENT(ROW(A67)-1,3)+2),"'","\'") &amp; "'",
IF(MOD(ROW(A67)-1,3)=2,"","")))</f>
        <v>id: "witch",  frenchName: "Sorcière",  artwork: "http://wiki.dominionstrategy.com/images/5/5c/WitchArt.jpg",</v>
      </c>
    </row>
    <row r="73" spans="1:3" x14ac:dyDescent="0.25">
      <c r="A73" t="str">
        <f>IF(AND(MOD(ROW(A68)-1,3)=0,INDEX(artwork.xlsx!G:G,QUOTIENT(ROW(A68)-1,3)+2)&lt;&gt;""),"/* "&amp;INDEX(artwork.xlsx!G:G,QUOTIENT(ROW(A68)-1,3)+2)&amp;" */","  ")&amp;
IF(AND(INDEX(artwork.xlsx!F:F,QUOTIENT(ROW(A68)-1,3)+2)&lt;&gt;""),"/* "&amp;INDEX(artwork.xlsx!F:F,QUOTIENT(ROW(A68)-1,3)+2)&amp;" */","  ")&amp;IF(AND(ISERROR(MATCH("},",B73:B$5003,0)), ISERROR(MATCH("    ];",$A$5:A72,0))),"];","")</f>
        <v xml:space="preserve">    </v>
      </c>
      <c r="B73" t="str">
        <f t="shared" si="3"/>
        <v/>
      </c>
      <c r="C73" t="str">
        <f>IF(AND(MOD(ROW(A68)-1,3)=0, INDEX(artwork.xlsx!J:J,QUOTIENT(ROW(A68)-1,3)+2)&lt;&gt;""),
     artwork.xlsx!$H$1&amp;": """ &amp;  INDEX(artwork.xlsx!H:H,QUOTIENT(ROW(A68)-1,3)+2) &amp;""",  " &amp;
     artwork.xlsx!$J$1&amp; ": """ &amp; INDEX(artwork.xlsx!J:J,QUOTIENT(ROW(A68)-1,3)+2) &amp;""",  " &amp;
     artwork.xlsx!$L$1&amp; ": """ &amp; SUBSTITUTE(IF(LEFT(INDEX(artwork.xlsx!L:L,QUOTIENT(ROW(A68)-1,3)+2),4)="http","",artwork.xlsx!$M$1) &amp; INDEX(artwork.xlsx!L:L,QUOTIENT(ROW(A68)-1,3)+2),artwork.xlsx!$N$1,"") &amp; """,",
 IF(AND(MOD(ROW(A68)-1,3)=1,INDEX(artwork.xlsx!J:J,QUOTIENT(ROW(A68)-1,3)+2)&lt;&gt;""),
    artwork.xlsx!$K$1&amp;": '" &amp; SUBSTITUTE(INDEX(artwork.xlsx!K:K,QUOTIENT(ROW(A68)-1,3)+2),"'","\'") &amp; "'",
IF(MOD(ROW(A68)-1,3)=2,"","")))</f>
        <v>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74" spans="1:3" x14ac:dyDescent="0.25">
      <c r="A74" t="str">
        <f>IF(AND(MOD(ROW(A69)-1,3)=0,INDEX(artwork.xlsx!G:G,QUOTIENT(ROW(A69)-1,3)+2)&lt;&gt;""),"/* "&amp;INDEX(artwork.xlsx!G:G,QUOTIENT(ROW(A69)-1,3)+2)&amp;" */","  ")&amp;
IF(AND(INDEX(artwork.xlsx!F:F,QUOTIENT(ROW(A69)-1,3)+2)&lt;&gt;""),"/* "&amp;INDEX(artwork.xlsx!F:F,QUOTIENT(ROW(A69)-1,3)+2)&amp;" */","  ")&amp;IF(AND(ISERROR(MATCH("},",B74:B$5003,0)), ISERROR(MATCH("    ];",$A$5:A70,0))),"];","")</f>
        <v xml:space="preserve">    </v>
      </c>
      <c r="B74" t="str">
        <f t="shared" si="3"/>
        <v>},</v>
      </c>
      <c r="C74" t="str">
        <f>IF(AND(MOD(ROW(A69)-1,3)=0, INDEX(artwork.xlsx!J:J,QUOTIENT(ROW(A69)-1,3)+2)&lt;&gt;""),
     artwork.xlsx!$H$1&amp;": """ &amp;  INDEX(artwork.xlsx!H:H,QUOTIENT(ROW(A69)-1,3)+2) &amp;""",  " &amp;
     artwork.xlsx!$J$1&amp; ": """ &amp; INDEX(artwork.xlsx!J:J,QUOTIENT(ROW(A69)-1,3)+2) &amp;""",  " &amp;
     artwork.xlsx!$L$1&amp; ": """ &amp; SUBSTITUTE(IF(LEFT(INDEX(artwork.xlsx!L:L,QUOTIENT(ROW(A69)-1,3)+2),4)="http","",artwork.xlsx!$M$1) &amp; INDEX(artwork.xlsx!L:L,QUOTIENT(ROW(A69)-1,3)+2),artwork.xlsx!$N$1,"") &amp; """,",
 IF(AND(MOD(ROW(A69)-1,3)=1,INDEX(artwork.xlsx!J:J,QUOTIENT(ROW(A69)-1,3)+2)&lt;&gt;""),
    artwork.xlsx!$K$1&amp;": '" &amp; SUBSTITUTE(INDEX(artwork.xlsx!K:K,QUOTIENT(ROW(A69)-1,3)+2),"'","\'") &amp; "'",
IF(MOD(ROW(A69)-1,3)=2,"","")))</f>
        <v/>
      </c>
    </row>
    <row r="75" spans="1:3" x14ac:dyDescent="0.25">
      <c r="A75" t="str">
        <f>IF(AND(MOD(ROW(A70)-1,3)=0,INDEX(artwork.xlsx!G:G,QUOTIENT(ROW(A70)-1,3)+2)&lt;&gt;""),"/* "&amp;INDEX(artwork.xlsx!G:G,QUOTIENT(ROW(A70)-1,3)+2)&amp;" */","  ")&amp;
IF(AND(INDEX(artwork.xlsx!F:F,QUOTIENT(ROW(A70)-1,3)+2)&lt;&gt;""),"/* "&amp;INDEX(artwork.xlsx!F:F,QUOTIENT(ROW(A70)-1,3)+2)&amp;" */","  ")&amp;IF(AND(ISERROR(MATCH("},",B75:B$5003,0)), ISERROR(MATCH("    ];",$A$5:A74,0))),"];","")</f>
        <v xml:space="preserve">    </v>
      </c>
      <c r="B75" t="str">
        <f t="shared" si="3"/>
        <v>{</v>
      </c>
      <c r="C75" t="str">
        <f>IF(AND(MOD(ROW(A70)-1,3)=0, INDEX(artwork.xlsx!J:J,QUOTIENT(ROW(A70)-1,3)+2)&lt;&gt;""),
     artwork.xlsx!$H$1&amp;": """ &amp;  INDEX(artwork.xlsx!H:H,QUOTIENT(ROW(A70)-1,3)+2) &amp;""",  " &amp;
     artwork.xlsx!$J$1&amp; ": """ &amp; INDEX(artwork.xlsx!J:J,QUOTIENT(ROW(A70)-1,3)+2) &amp;""",  " &amp;
     artwork.xlsx!$L$1&amp; ": """ &amp; SUBSTITUTE(IF(LEFT(INDEX(artwork.xlsx!L:L,QUOTIENT(ROW(A70)-1,3)+2),4)="http","",artwork.xlsx!$M$1) &amp; INDEX(artwork.xlsx!L:L,QUOTIENT(ROW(A70)-1,3)+2),artwork.xlsx!$N$1,"") &amp; """,",
 IF(AND(MOD(ROW(A70)-1,3)=1,INDEX(artwork.xlsx!J:J,QUOTIENT(ROW(A70)-1,3)+2)&lt;&gt;""),
    artwork.xlsx!$K$1&amp;": '" &amp; SUBSTITUTE(INDEX(artwork.xlsx!K:K,QUOTIENT(ROW(A70)-1,3)+2),"'","\'") &amp; "'",
IF(MOD(ROW(A70)-1,3)=2,"","")))</f>
        <v>id: "woodcutter",  frenchName: "Bûcheron",  artwork: "http://wiki.dominionstrategy.com/images/6/60/WoodcutterArt.jpg",</v>
      </c>
    </row>
    <row r="76" spans="1:3" x14ac:dyDescent="0.25">
      <c r="A76" t="str">
        <f>IF(AND(MOD(ROW(A71)-1,3)=0,INDEX(artwork.xlsx!G:G,QUOTIENT(ROW(A71)-1,3)+2)&lt;&gt;""),"/* "&amp;INDEX(artwork.xlsx!G:G,QUOTIENT(ROW(A71)-1,3)+2)&amp;" */","  ")&amp;
IF(AND(INDEX(artwork.xlsx!F:F,QUOTIENT(ROW(A71)-1,3)+2)&lt;&gt;""),"/* "&amp;INDEX(artwork.xlsx!F:F,QUOTIENT(ROW(A71)-1,3)+2)&amp;" */","  ")&amp;IF(AND(ISERROR(MATCH("},",B76:B$5003,0)), ISERROR(MATCH("    ];",$A$5:A72,0))),"];","")</f>
        <v xml:space="preserve">    </v>
      </c>
      <c r="B76" t="str">
        <f t="shared" si="3"/>
        <v/>
      </c>
      <c r="C76" t="str">
        <f>IF(AND(MOD(ROW(A71)-1,3)=0, INDEX(artwork.xlsx!J:J,QUOTIENT(ROW(A71)-1,3)+2)&lt;&gt;""),
     artwork.xlsx!$H$1&amp;": """ &amp;  INDEX(artwork.xlsx!H:H,QUOTIENT(ROW(A71)-1,3)+2) &amp;""",  " &amp;
     artwork.xlsx!$J$1&amp; ": """ &amp; INDEX(artwork.xlsx!J:J,QUOTIENT(ROW(A71)-1,3)+2) &amp;""",  " &amp;
     artwork.xlsx!$L$1&amp; ": """ &amp; SUBSTITUTE(IF(LEFT(INDEX(artwork.xlsx!L:L,QUOTIENT(ROW(A71)-1,3)+2),4)="http","",artwork.xlsx!$M$1) &amp; INDEX(artwork.xlsx!L:L,QUOTIENT(ROW(A71)-1,3)+2),artwork.xlsx!$N$1,"") &amp; """,",
 IF(AND(MOD(ROW(A71)-1,3)=1,INDEX(artwork.xlsx!J:J,QUOTIENT(ROW(A71)-1,3)+2)&lt;&gt;""),
    artwork.xlsx!$K$1&amp;": '" &amp; SUBSTITUTE(INDEX(artwork.xlsx!K:K,QUOTIENT(ROW(A71)-1,3)+2),"'","\'") &amp; "'",
IF(MOD(ROW(A71)-1,3)=2,"","")))</f>
        <v>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77" spans="1:3" x14ac:dyDescent="0.25">
      <c r="A77" t="str">
        <f>IF(AND(MOD(ROW(A72)-1,3)=0,INDEX(artwork.xlsx!G:G,QUOTIENT(ROW(A72)-1,3)+2)&lt;&gt;""),"/* "&amp;INDEX(artwork.xlsx!G:G,QUOTIENT(ROW(A72)-1,3)+2)&amp;" */","  ")&amp;
IF(AND(INDEX(artwork.xlsx!F:F,QUOTIENT(ROW(A72)-1,3)+2)&lt;&gt;""),"/* "&amp;INDEX(artwork.xlsx!F:F,QUOTIENT(ROW(A72)-1,3)+2)&amp;" */","  ")&amp;IF(AND(ISERROR(MATCH("},",B77:B$5003,0)), ISERROR(MATCH("    ];",$A$5:A76,0))),"];","")</f>
        <v xml:space="preserve">    </v>
      </c>
      <c r="B77" t="str">
        <f t="shared" si="3"/>
        <v>},</v>
      </c>
      <c r="C77" t="str">
        <f>IF(AND(MOD(ROW(A72)-1,3)=0, INDEX(artwork.xlsx!J:J,QUOTIENT(ROW(A72)-1,3)+2)&lt;&gt;""),
     artwork.xlsx!$H$1&amp;": """ &amp;  INDEX(artwork.xlsx!H:H,QUOTIENT(ROW(A72)-1,3)+2) &amp;""",  " &amp;
     artwork.xlsx!$J$1&amp; ": """ &amp; INDEX(artwork.xlsx!J:J,QUOTIENT(ROW(A72)-1,3)+2) &amp;""",  " &amp;
     artwork.xlsx!$L$1&amp; ": """ &amp; SUBSTITUTE(IF(LEFT(INDEX(artwork.xlsx!L:L,QUOTIENT(ROW(A72)-1,3)+2),4)="http","",artwork.xlsx!$M$1) &amp; INDEX(artwork.xlsx!L:L,QUOTIENT(ROW(A72)-1,3)+2),artwork.xlsx!$N$1,"") &amp; """,",
 IF(AND(MOD(ROW(A72)-1,3)=1,INDEX(artwork.xlsx!J:J,QUOTIENT(ROW(A72)-1,3)+2)&lt;&gt;""),
    artwork.xlsx!$K$1&amp;": '" &amp; SUBSTITUTE(INDEX(artwork.xlsx!K:K,QUOTIENT(ROW(A72)-1,3)+2),"'","\'") &amp; "'",
IF(MOD(ROW(A72)-1,3)=2,"","")))</f>
        <v/>
      </c>
    </row>
    <row r="78" spans="1:3" x14ac:dyDescent="0.25">
      <c r="A78" t="str">
        <f>IF(AND(MOD(ROW(A73)-1,3)=0,INDEX(artwork.xlsx!G:G,QUOTIENT(ROW(A73)-1,3)+2)&lt;&gt;""),"/* "&amp;INDEX(artwork.xlsx!G:G,QUOTIENT(ROW(A73)-1,3)+2)&amp;" */","  ")&amp;
IF(AND(INDEX(artwork.xlsx!F:F,QUOTIENT(ROW(A73)-1,3)+2)&lt;&gt;""),"/* "&amp;INDEX(artwork.xlsx!F:F,QUOTIENT(ROW(A73)-1,3)+2)&amp;" */","  ")&amp;IF(AND(ISERROR(MATCH("},",B78:B$5003,0)), ISERROR(MATCH("    ];",$A$5:A74,0))),"];","")</f>
        <v xml:space="preserve">    </v>
      </c>
      <c r="B78" t="str">
        <f t="shared" si="3"/>
        <v>{</v>
      </c>
      <c r="C78" t="str">
        <f>IF(AND(MOD(ROW(A73)-1,3)=0, INDEX(artwork.xlsx!J:J,QUOTIENT(ROW(A73)-1,3)+2)&lt;&gt;""),
     artwork.xlsx!$H$1&amp;": """ &amp;  INDEX(artwork.xlsx!H:H,QUOTIENT(ROW(A73)-1,3)+2) &amp;""",  " &amp;
     artwork.xlsx!$J$1&amp; ": """ &amp; INDEX(artwork.xlsx!J:J,QUOTIENT(ROW(A73)-1,3)+2) &amp;""",  " &amp;
     artwork.xlsx!$L$1&amp; ": """ &amp; SUBSTITUTE(IF(LEFT(INDEX(artwork.xlsx!L:L,QUOTIENT(ROW(A73)-1,3)+2),4)="http","",artwork.xlsx!$M$1) &amp; INDEX(artwork.xlsx!L:L,QUOTIENT(ROW(A73)-1,3)+2),artwork.xlsx!$N$1,"") &amp; """,",
 IF(AND(MOD(ROW(A73)-1,3)=1,INDEX(artwork.xlsx!J:J,QUOTIENT(ROW(A73)-1,3)+2)&lt;&gt;""),
    artwork.xlsx!$K$1&amp;": '" &amp; SUBSTITUTE(INDEX(artwork.xlsx!K:K,QUOTIENT(ROW(A73)-1,3)+2),"'","\'") &amp; "'",
IF(MOD(ROW(A73)-1,3)=2,"","")))</f>
        <v>id: "workshop",  frenchName: "Atelier",  artwork: "http://wiki.dominionstrategy.com/images/2/24/WorkshopArt.jpg",</v>
      </c>
    </row>
    <row r="79" spans="1:3" x14ac:dyDescent="0.25">
      <c r="A79" t="str">
        <f>IF(AND(MOD(ROW(A74)-1,3)=0,INDEX(artwork.xlsx!G:G,QUOTIENT(ROW(A74)-1,3)+2)&lt;&gt;""),"/* "&amp;INDEX(artwork.xlsx!G:G,QUOTIENT(ROW(A74)-1,3)+2)&amp;" */","  ")&amp;
IF(AND(INDEX(artwork.xlsx!F:F,QUOTIENT(ROW(A74)-1,3)+2)&lt;&gt;""),"/* "&amp;INDEX(artwork.xlsx!F:F,QUOTIENT(ROW(A74)-1,3)+2)&amp;" */","  ")&amp;IF(AND(ISERROR(MATCH("},",B79:B$5003,0)), ISERROR(MATCH("    ];",$A$5:A78,0))),"];","")</f>
        <v xml:space="preserve">    </v>
      </c>
      <c r="B79" t="str">
        <f t="shared" ref="B79:B142" si="4">IF(AND(C78&lt;&gt;"",MOD(ROW(A77)-1,3)=2),"},","")&amp;IF(AND(C79&lt;&gt;"",MOD(ROW(A74)-1,3)=0),"{","")</f>
        <v/>
      </c>
      <c r="C79" t="str">
        <f>IF(AND(MOD(ROW(A74)-1,3)=0, INDEX(artwork.xlsx!J:J,QUOTIENT(ROW(A74)-1,3)+2)&lt;&gt;""),
     artwork.xlsx!$H$1&amp;": """ &amp;  INDEX(artwork.xlsx!H:H,QUOTIENT(ROW(A74)-1,3)+2) &amp;""",  " &amp;
     artwork.xlsx!$J$1&amp; ": """ &amp; INDEX(artwork.xlsx!J:J,QUOTIENT(ROW(A74)-1,3)+2) &amp;""",  " &amp;
     artwork.xlsx!$L$1&amp; ": """ &amp; SUBSTITUTE(IF(LEFT(INDEX(artwork.xlsx!L:L,QUOTIENT(ROW(A74)-1,3)+2),4)="http","",artwork.xlsx!$M$1) &amp; INDEX(artwork.xlsx!L:L,QUOTIENT(ROW(A74)-1,3)+2),artwork.xlsx!$N$1,"") &amp; """,",
 IF(AND(MOD(ROW(A74)-1,3)=1,INDEX(artwork.xlsx!J:J,QUOTIENT(ROW(A74)-1,3)+2)&lt;&gt;""),
    artwork.xlsx!$K$1&amp;": '" &amp; SUBSTITUTE(INDEX(artwork.xlsx!K:K,QUOTIENT(ROW(A74)-1,3)+2),"'","\'") &amp; "'",
IF(MOD(ROW(A74)-1,3)=2,"","")))</f>
        <v>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80" spans="1:3" x14ac:dyDescent="0.25">
      <c r="A80" t="str">
        <f>IF(AND(MOD(ROW(A75)-1,3)=0,INDEX(artwork.xlsx!G:G,QUOTIENT(ROW(A75)-1,3)+2)&lt;&gt;""),"/* "&amp;INDEX(artwork.xlsx!G:G,QUOTIENT(ROW(A75)-1,3)+2)&amp;" */","  ")&amp;
IF(AND(INDEX(artwork.xlsx!F:F,QUOTIENT(ROW(A75)-1,3)+2)&lt;&gt;""),"/* "&amp;INDEX(artwork.xlsx!F:F,QUOTIENT(ROW(A75)-1,3)+2)&amp;" */","  ")&amp;IF(AND(ISERROR(MATCH("},",B80:B$5003,0)), ISERROR(MATCH("    ];",$A$5:A76,0))),"];","")</f>
        <v xml:space="preserve">    </v>
      </c>
      <c r="B80" t="str">
        <f t="shared" si="4"/>
        <v>},</v>
      </c>
      <c r="C80" t="str">
        <f>IF(AND(MOD(ROW(A75)-1,3)=0, INDEX(artwork.xlsx!J:J,QUOTIENT(ROW(A75)-1,3)+2)&lt;&gt;""),
     artwork.xlsx!$H$1&amp;": """ &amp;  INDEX(artwork.xlsx!H:H,QUOTIENT(ROW(A75)-1,3)+2) &amp;""",  " &amp;
     artwork.xlsx!$J$1&amp; ": """ &amp; INDEX(artwork.xlsx!J:J,QUOTIENT(ROW(A75)-1,3)+2) &amp;""",  " &amp;
     artwork.xlsx!$L$1&amp; ": """ &amp; SUBSTITUTE(IF(LEFT(INDEX(artwork.xlsx!L:L,QUOTIENT(ROW(A75)-1,3)+2),4)="http","",artwork.xlsx!$M$1) &amp; INDEX(artwork.xlsx!L:L,QUOTIENT(ROW(A75)-1,3)+2),artwork.xlsx!$N$1,"") &amp; """,",
 IF(AND(MOD(ROW(A75)-1,3)=1,INDEX(artwork.xlsx!J:J,QUOTIENT(ROW(A75)-1,3)+2)&lt;&gt;""),
    artwork.xlsx!$K$1&amp;": '" &amp; SUBSTITUTE(INDEX(artwork.xlsx!K:K,QUOTIENT(ROW(A75)-1,3)+2),"'","\'") &amp; "'",
IF(MOD(ROW(A75)-1,3)=2,"","")))</f>
        <v/>
      </c>
    </row>
    <row r="81" spans="1:3" x14ac:dyDescent="0.25">
      <c r="A81" t="str">
        <f>IF(AND(MOD(ROW(A76)-1,3)=0,INDEX(artwork.xlsx!G:G,QUOTIENT(ROW(A76)-1,3)+2)&lt;&gt;""),"/* "&amp;INDEX(artwork.xlsx!G:G,QUOTIENT(ROW(A76)-1,3)+2)&amp;" */","  ")&amp;
IF(AND(INDEX(artwork.xlsx!F:F,QUOTIENT(ROW(A76)-1,3)+2)&lt;&gt;""),"/* "&amp;INDEX(artwork.xlsx!F:F,QUOTIENT(ROW(A76)-1,3)+2)&amp;" */","  ")&amp;IF(AND(ISERROR(MATCH("},",B81:B$5003,0)), ISERROR(MATCH("    ];",$A$5:A80,0))),"];","")</f>
        <v xml:space="preserve">    </v>
      </c>
      <c r="B81" t="str">
        <f t="shared" si="4"/>
        <v>{</v>
      </c>
      <c r="C81" t="str">
        <f>IF(AND(MOD(ROW(A76)-1,3)=0, INDEX(artwork.xlsx!J:J,QUOTIENT(ROW(A76)-1,3)+2)&lt;&gt;""),
     artwork.xlsx!$H$1&amp;": """ &amp;  INDEX(artwork.xlsx!H:H,QUOTIENT(ROW(A76)-1,3)+2) &amp;""",  " &amp;
     artwork.xlsx!$J$1&amp; ": """ &amp; INDEX(artwork.xlsx!J:J,QUOTIENT(ROW(A76)-1,3)+2) &amp;""",  " &amp;
     artwork.xlsx!$L$1&amp; ": """ &amp; SUBSTITUTE(IF(LEFT(INDEX(artwork.xlsx!L:L,QUOTIENT(ROW(A76)-1,3)+2),4)="http","",artwork.xlsx!$M$1) &amp; INDEX(artwork.xlsx!L:L,QUOTIENT(ROW(A76)-1,3)+2),artwork.xlsx!$N$1,"") &amp; """,",
 IF(AND(MOD(ROW(A76)-1,3)=1,INDEX(artwork.xlsx!J:J,QUOTIENT(ROW(A76)-1,3)+2)&lt;&gt;""),
    artwork.xlsx!$K$1&amp;": '" &amp; SUBSTITUTE(INDEX(artwork.xlsx!K:K,QUOTIENT(ROW(A76)-1,3)+2),"'","\'") &amp; "'",
IF(MOD(ROW(A76)-1,3)=2,"","")))</f>
        <v>id: "artisan",  frenchName: "Artisan",  artwork: "http://wiki.dominionstrategy.com/images/0/08/ArtisanArt.jpg",</v>
      </c>
    </row>
    <row r="82" spans="1:3" x14ac:dyDescent="0.25">
      <c r="A82" t="str">
        <f>IF(AND(MOD(ROW(A77)-1,3)=0,INDEX(artwork.xlsx!G:G,QUOTIENT(ROW(A77)-1,3)+2)&lt;&gt;""),"/* "&amp;INDEX(artwork.xlsx!G:G,QUOTIENT(ROW(A77)-1,3)+2)&amp;" */","  ")&amp;
IF(AND(INDEX(artwork.xlsx!F:F,QUOTIENT(ROW(A77)-1,3)+2)&lt;&gt;""),"/* "&amp;INDEX(artwork.xlsx!F:F,QUOTIENT(ROW(A77)-1,3)+2)&amp;" */","  ")&amp;IF(AND(ISERROR(MATCH("},",B82:B$5003,0)), ISERROR(MATCH("    ];",$A$5:A78,0))),"];","")</f>
        <v xml:space="preserve">    </v>
      </c>
      <c r="B82" t="str">
        <f t="shared" si="4"/>
        <v/>
      </c>
      <c r="C82" t="str">
        <f>IF(AND(MOD(ROW(A77)-1,3)=0, INDEX(artwork.xlsx!J:J,QUOTIENT(ROW(A77)-1,3)+2)&lt;&gt;""),
     artwork.xlsx!$H$1&amp;": """ &amp;  INDEX(artwork.xlsx!H:H,QUOTIENT(ROW(A77)-1,3)+2) &amp;""",  " &amp;
     artwork.xlsx!$J$1&amp; ": """ &amp; INDEX(artwork.xlsx!J:J,QUOTIENT(ROW(A77)-1,3)+2) &amp;""",  " &amp;
     artwork.xlsx!$L$1&amp; ": """ &amp; SUBSTITUTE(IF(LEFT(INDEX(artwork.xlsx!L:L,QUOTIENT(ROW(A77)-1,3)+2),4)="http","",artwork.xlsx!$M$1) &amp; INDEX(artwork.xlsx!L:L,QUOTIENT(ROW(A77)-1,3)+2),artwork.xlsx!$N$1,"") &amp; """,",
 IF(AND(MOD(ROW(A77)-1,3)=1,INDEX(artwork.xlsx!J:J,QUOTIENT(ROW(A77)-1,3)+2)&lt;&gt;""),
    artwork.xlsx!$K$1&amp;": '" &amp; SUBSTITUTE(INDEX(artwork.xlsx!K:K,QUOTIENT(ROW(A77)-1,3)+2),"'","\'") &amp; "'",
IF(MOD(ROW(A77)-1,3)=2,"","")))</f>
        <v>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83" spans="1:3" x14ac:dyDescent="0.25">
      <c r="A83" t="str">
        <f>IF(AND(MOD(ROW(A78)-1,3)=0,INDEX(artwork.xlsx!G:G,QUOTIENT(ROW(A78)-1,3)+2)&lt;&gt;""),"/* "&amp;INDEX(artwork.xlsx!G:G,QUOTIENT(ROW(A78)-1,3)+2)&amp;" */","  ")&amp;
IF(AND(INDEX(artwork.xlsx!F:F,QUOTIENT(ROW(A78)-1,3)+2)&lt;&gt;""),"/* "&amp;INDEX(artwork.xlsx!F:F,QUOTIENT(ROW(A78)-1,3)+2)&amp;" */","  ")&amp;IF(AND(ISERROR(MATCH("},",B83:B$5003,0)), ISERROR(MATCH("    ];",$A$5:A82,0))),"];","")</f>
        <v xml:space="preserve">    </v>
      </c>
      <c r="B83" t="str">
        <f t="shared" si="4"/>
        <v>},</v>
      </c>
      <c r="C83" t="str">
        <f>IF(AND(MOD(ROW(A78)-1,3)=0, INDEX(artwork.xlsx!J:J,QUOTIENT(ROW(A78)-1,3)+2)&lt;&gt;""),
     artwork.xlsx!$H$1&amp;": """ &amp;  INDEX(artwork.xlsx!H:H,QUOTIENT(ROW(A78)-1,3)+2) &amp;""",  " &amp;
     artwork.xlsx!$J$1&amp; ": """ &amp; INDEX(artwork.xlsx!J:J,QUOTIENT(ROW(A78)-1,3)+2) &amp;""",  " &amp;
     artwork.xlsx!$L$1&amp; ": """ &amp; SUBSTITUTE(IF(LEFT(INDEX(artwork.xlsx!L:L,QUOTIENT(ROW(A78)-1,3)+2),4)="http","",artwork.xlsx!$M$1) &amp; INDEX(artwork.xlsx!L:L,QUOTIENT(ROW(A78)-1,3)+2),artwork.xlsx!$N$1,"") &amp; """,",
 IF(AND(MOD(ROW(A78)-1,3)=1,INDEX(artwork.xlsx!J:J,QUOTIENT(ROW(A78)-1,3)+2)&lt;&gt;""),
    artwork.xlsx!$K$1&amp;": '" &amp; SUBSTITUTE(INDEX(artwork.xlsx!K:K,QUOTIENT(ROW(A78)-1,3)+2),"'","\'") &amp; "'",
IF(MOD(ROW(A78)-1,3)=2,"","")))</f>
        <v/>
      </c>
    </row>
    <row r="84" spans="1:3" x14ac:dyDescent="0.25">
      <c r="A84" t="str">
        <f>IF(AND(MOD(ROW(A79)-1,3)=0,INDEX(artwork.xlsx!G:G,QUOTIENT(ROW(A79)-1,3)+2)&lt;&gt;""),"/* "&amp;INDEX(artwork.xlsx!G:G,QUOTIENT(ROW(A79)-1,3)+2)&amp;" */","  ")&amp;
IF(AND(INDEX(artwork.xlsx!F:F,QUOTIENT(ROW(A79)-1,3)+2)&lt;&gt;""),"/* "&amp;INDEX(artwork.xlsx!F:F,QUOTIENT(ROW(A79)-1,3)+2)&amp;" */","  ")&amp;IF(AND(ISERROR(MATCH("},",B84:B$5003,0)), ISERROR(MATCH("    ];",$A$5:A80,0))),"];","")</f>
        <v xml:space="preserve">  /* Other */</v>
      </c>
      <c r="B84" t="str">
        <f t="shared" si="4"/>
        <v>{</v>
      </c>
      <c r="C84" t="str">
        <f>IF(AND(MOD(ROW(A79)-1,3)=0, INDEX(artwork.xlsx!J:J,QUOTIENT(ROW(A79)-1,3)+2)&lt;&gt;""),
     artwork.xlsx!$H$1&amp;": """ &amp;  INDEX(artwork.xlsx!H:H,QUOTIENT(ROW(A79)-1,3)+2) &amp;""",  " &amp;
     artwork.xlsx!$J$1&amp; ": """ &amp; INDEX(artwork.xlsx!J:J,QUOTIENT(ROW(A79)-1,3)+2) &amp;""",  " &amp;
     artwork.xlsx!$L$1&amp; ": """ &amp; SUBSTITUTE(IF(LEFT(INDEX(artwork.xlsx!L:L,QUOTIENT(ROW(A79)-1,3)+2),4)="http","",artwork.xlsx!$M$1) &amp; INDEX(artwork.xlsx!L:L,QUOTIENT(ROW(A79)-1,3)+2),artwork.xlsx!$N$1,"") &amp; """,",
 IF(AND(MOD(ROW(A79)-1,3)=1,INDEX(artwork.xlsx!J:J,QUOTIENT(ROW(A79)-1,3)+2)&lt;&gt;""),
    artwork.xlsx!$K$1&amp;": '" &amp; SUBSTITUTE(INDEX(artwork.xlsx!K:K,QUOTIENT(ROW(A79)-1,3)+2),"'","\'") &amp; "'",
IF(MOD(ROW(A79)-1,3)=2,"","")))</f>
        <v>id: "copper",  frenchName: "Cuivre",  artwork: "/img/artworks/copperArt.jpg",</v>
      </c>
    </row>
    <row r="85" spans="1:3" x14ac:dyDescent="0.25">
      <c r="A85" t="str">
        <f>IF(AND(MOD(ROW(A80)-1,3)=0,INDEX(artwork.xlsx!G:G,QUOTIENT(ROW(A80)-1,3)+2)&lt;&gt;""),"/* "&amp;INDEX(artwork.xlsx!G:G,QUOTIENT(ROW(A80)-1,3)+2)&amp;" */","  ")&amp;
IF(AND(INDEX(artwork.xlsx!F:F,QUOTIENT(ROW(A80)-1,3)+2)&lt;&gt;""),"/* "&amp;INDEX(artwork.xlsx!F:F,QUOTIENT(ROW(A80)-1,3)+2)&amp;" */","  ")&amp;IF(AND(ISERROR(MATCH("},",B85:B$5003,0)), ISERROR(MATCH("    ];",$A$5:A84,0))),"];","")</f>
        <v xml:space="preserve">  /* Other */</v>
      </c>
      <c r="B85" t="str">
        <f t="shared" si="4"/>
        <v/>
      </c>
      <c r="C85" t="str">
        <f>IF(AND(MOD(ROW(A80)-1,3)=0, INDEX(artwork.xlsx!J:J,QUOTIENT(ROW(A80)-1,3)+2)&lt;&gt;""),
     artwork.xlsx!$H$1&amp;": """ &amp;  INDEX(artwork.xlsx!H:H,QUOTIENT(ROW(A80)-1,3)+2) &amp;""",  " &amp;
     artwork.xlsx!$J$1&amp; ": """ &amp; INDEX(artwork.xlsx!J:J,QUOTIENT(ROW(A80)-1,3)+2) &amp;""",  " &amp;
     artwork.xlsx!$L$1&amp; ": """ &amp; SUBSTITUTE(IF(LEFT(INDEX(artwork.xlsx!L:L,QUOTIENT(ROW(A80)-1,3)+2),4)="http","",artwork.xlsx!$M$1) &amp; INDEX(artwork.xlsx!L:L,QUOTIENT(ROW(A80)-1,3)+2),artwork.xlsx!$N$1,"") &amp; """,",
 IF(AND(MOD(ROW(A80)-1,3)=1,INDEX(artwork.xlsx!J:J,QUOTIENT(ROW(A80)-1,3)+2)&lt;&gt;""),
    artwork.xlsx!$K$1&amp;": '" &amp; SUBSTITUTE(INDEX(artwork.xlsx!K:K,QUOTIENT(ROW(A80)-1,3)+2),"'","\'") &amp; "'",
IF(MOD(ROW(A80)-1,3)=2,"","")))</f>
        <v>text_html: '&lt;div class="card-text" style="top:2px;"&gt;&lt;/div&gt;'</v>
      </c>
    </row>
    <row r="86" spans="1:3" x14ac:dyDescent="0.25">
      <c r="A86" t="str">
        <f>IF(AND(MOD(ROW(A81)-1,3)=0,INDEX(artwork.xlsx!G:G,QUOTIENT(ROW(A81)-1,3)+2)&lt;&gt;""),"/* "&amp;INDEX(artwork.xlsx!G:G,QUOTIENT(ROW(A81)-1,3)+2)&amp;" */","  ")&amp;
IF(AND(INDEX(artwork.xlsx!F:F,QUOTIENT(ROW(A81)-1,3)+2)&lt;&gt;""),"/* "&amp;INDEX(artwork.xlsx!F:F,QUOTIENT(ROW(A81)-1,3)+2)&amp;" */","  ")&amp;IF(AND(ISERROR(MATCH("},",B86:B$5003,0)), ISERROR(MATCH("    ];",$A$5:A82,0))),"];","")</f>
        <v xml:space="preserve">  /* Other */</v>
      </c>
      <c r="B86" t="str">
        <f t="shared" si="4"/>
        <v>},</v>
      </c>
      <c r="C86" t="str">
        <f>IF(AND(MOD(ROW(A81)-1,3)=0, INDEX(artwork.xlsx!J:J,QUOTIENT(ROW(A81)-1,3)+2)&lt;&gt;""),
     artwork.xlsx!$H$1&amp;": """ &amp;  INDEX(artwork.xlsx!H:H,QUOTIENT(ROW(A81)-1,3)+2) &amp;""",  " &amp;
     artwork.xlsx!$J$1&amp; ": """ &amp; INDEX(artwork.xlsx!J:J,QUOTIENT(ROW(A81)-1,3)+2) &amp;""",  " &amp;
     artwork.xlsx!$L$1&amp; ": """ &amp; SUBSTITUTE(IF(LEFT(INDEX(artwork.xlsx!L:L,QUOTIENT(ROW(A81)-1,3)+2),4)="http","",artwork.xlsx!$M$1) &amp; INDEX(artwork.xlsx!L:L,QUOTIENT(ROW(A81)-1,3)+2),artwork.xlsx!$N$1,"") &amp; """,",
 IF(AND(MOD(ROW(A81)-1,3)=1,INDEX(artwork.xlsx!J:J,QUOTIENT(ROW(A81)-1,3)+2)&lt;&gt;""),
    artwork.xlsx!$K$1&amp;": '" &amp; SUBSTITUTE(INDEX(artwork.xlsx!K:K,QUOTIENT(ROW(A81)-1,3)+2),"'","\'") &amp; "'",
IF(MOD(ROW(A81)-1,3)=2,"","")))</f>
        <v/>
      </c>
    </row>
    <row r="87" spans="1:3" x14ac:dyDescent="0.25">
      <c r="A87" t="str">
        <f>IF(AND(MOD(ROW(A82)-1,3)=0,INDEX(artwork.xlsx!G:G,QUOTIENT(ROW(A82)-1,3)+2)&lt;&gt;""),"/* "&amp;INDEX(artwork.xlsx!G:G,QUOTIENT(ROW(A82)-1,3)+2)&amp;" */","  ")&amp;
IF(AND(INDEX(artwork.xlsx!F:F,QUOTIENT(ROW(A82)-1,3)+2)&lt;&gt;""),"/* "&amp;INDEX(artwork.xlsx!F:F,QUOTIENT(ROW(A82)-1,3)+2)&amp;" */","  ")&amp;IF(AND(ISERROR(MATCH("},",B87:B$5003,0)), ISERROR(MATCH("    ];",$A$5:A86,0))),"];","")</f>
        <v xml:space="preserve">  /* Other */</v>
      </c>
      <c r="B87" t="str">
        <f t="shared" si="4"/>
        <v>{</v>
      </c>
      <c r="C87" t="str">
        <f>IF(AND(MOD(ROW(A82)-1,3)=0, INDEX(artwork.xlsx!J:J,QUOTIENT(ROW(A82)-1,3)+2)&lt;&gt;""),
     artwork.xlsx!$H$1&amp;": """ &amp;  INDEX(artwork.xlsx!H:H,QUOTIENT(ROW(A82)-1,3)+2) &amp;""",  " &amp;
     artwork.xlsx!$J$1&amp; ": """ &amp; INDEX(artwork.xlsx!J:J,QUOTIENT(ROW(A82)-1,3)+2) &amp;""",  " &amp;
     artwork.xlsx!$L$1&amp; ": """ &amp; SUBSTITUTE(IF(LEFT(INDEX(artwork.xlsx!L:L,QUOTIENT(ROW(A82)-1,3)+2),4)="http","",artwork.xlsx!$M$1) &amp; INDEX(artwork.xlsx!L:L,QUOTIENT(ROW(A82)-1,3)+2),artwork.xlsx!$N$1,"") &amp; """,",
 IF(AND(MOD(ROW(A82)-1,3)=1,INDEX(artwork.xlsx!J:J,QUOTIENT(ROW(A82)-1,3)+2)&lt;&gt;""),
    artwork.xlsx!$K$1&amp;": '" &amp; SUBSTITUTE(INDEX(artwork.xlsx!K:K,QUOTIENT(ROW(A82)-1,3)+2),"'","\'") &amp; "'",
IF(MOD(ROW(A82)-1,3)=2,"","")))</f>
        <v>id: "silver",  frenchName: "Argent",  artwork: "/img/artworks/silverArt.jpg",</v>
      </c>
    </row>
    <row r="88" spans="1:3" x14ac:dyDescent="0.25">
      <c r="A88" t="str">
        <f>IF(AND(MOD(ROW(A83)-1,3)=0,INDEX(artwork.xlsx!G:G,QUOTIENT(ROW(A83)-1,3)+2)&lt;&gt;""),"/* "&amp;INDEX(artwork.xlsx!G:G,QUOTIENT(ROW(A83)-1,3)+2)&amp;" */","  ")&amp;
IF(AND(INDEX(artwork.xlsx!F:F,QUOTIENT(ROW(A83)-1,3)+2)&lt;&gt;""),"/* "&amp;INDEX(artwork.xlsx!F:F,QUOTIENT(ROW(A83)-1,3)+2)&amp;" */","  ")&amp;IF(AND(ISERROR(MATCH("},",B88:B$5003,0)), ISERROR(MATCH("    ];",$A$5:A84,0))),"];","")</f>
        <v xml:space="preserve">  /* Other */</v>
      </c>
      <c r="B88" t="str">
        <f t="shared" si="4"/>
        <v/>
      </c>
      <c r="C88" t="str">
        <f>IF(AND(MOD(ROW(A83)-1,3)=0, INDEX(artwork.xlsx!J:J,QUOTIENT(ROW(A83)-1,3)+2)&lt;&gt;""),
     artwork.xlsx!$H$1&amp;": """ &amp;  INDEX(artwork.xlsx!H:H,QUOTIENT(ROW(A83)-1,3)+2) &amp;""",  " &amp;
     artwork.xlsx!$J$1&amp; ": """ &amp; INDEX(artwork.xlsx!J:J,QUOTIENT(ROW(A83)-1,3)+2) &amp;""",  " &amp;
     artwork.xlsx!$L$1&amp; ": """ &amp; SUBSTITUTE(IF(LEFT(INDEX(artwork.xlsx!L:L,QUOTIENT(ROW(A83)-1,3)+2),4)="http","",artwork.xlsx!$M$1) &amp; INDEX(artwork.xlsx!L:L,QUOTIENT(ROW(A83)-1,3)+2),artwork.xlsx!$N$1,"") &amp; """,",
 IF(AND(MOD(ROW(A83)-1,3)=1,INDEX(artwork.xlsx!J:J,QUOTIENT(ROW(A83)-1,3)+2)&lt;&gt;""),
    artwork.xlsx!$K$1&amp;": '" &amp; SUBSTITUTE(INDEX(artwork.xlsx!K:K,QUOTIENT(ROW(A83)-1,3)+2),"'","\'") &amp; "'",
IF(MOD(ROW(A83)-1,3)=2,"","")))</f>
        <v>text_html: '&lt;div class="card-text" style="top:2px;"&gt;&lt;/div&gt;'</v>
      </c>
    </row>
    <row r="89" spans="1:3" x14ac:dyDescent="0.25">
      <c r="A89" t="str">
        <f>IF(AND(MOD(ROW(A84)-1,3)=0,INDEX(artwork.xlsx!G:G,QUOTIENT(ROW(A84)-1,3)+2)&lt;&gt;""),"/* "&amp;INDEX(artwork.xlsx!G:G,QUOTIENT(ROW(A84)-1,3)+2)&amp;" */","  ")&amp;
IF(AND(INDEX(artwork.xlsx!F:F,QUOTIENT(ROW(A84)-1,3)+2)&lt;&gt;""),"/* "&amp;INDEX(artwork.xlsx!F:F,QUOTIENT(ROW(A84)-1,3)+2)&amp;" */","  ")&amp;IF(AND(ISERROR(MATCH("},",B89:B$5003,0)), ISERROR(MATCH("    ];",$A$5:A88,0))),"];","")</f>
        <v xml:space="preserve">  /* Other */</v>
      </c>
      <c r="B89" t="str">
        <f t="shared" si="4"/>
        <v>},</v>
      </c>
      <c r="C89" t="str">
        <f>IF(AND(MOD(ROW(A84)-1,3)=0, INDEX(artwork.xlsx!J:J,QUOTIENT(ROW(A84)-1,3)+2)&lt;&gt;""),
     artwork.xlsx!$H$1&amp;": """ &amp;  INDEX(artwork.xlsx!H:H,QUOTIENT(ROW(A84)-1,3)+2) &amp;""",  " &amp;
     artwork.xlsx!$J$1&amp; ": """ &amp; INDEX(artwork.xlsx!J:J,QUOTIENT(ROW(A84)-1,3)+2) &amp;""",  " &amp;
     artwork.xlsx!$L$1&amp; ": """ &amp; SUBSTITUTE(IF(LEFT(INDEX(artwork.xlsx!L:L,QUOTIENT(ROW(A84)-1,3)+2),4)="http","",artwork.xlsx!$M$1) &amp; INDEX(artwork.xlsx!L:L,QUOTIENT(ROW(A84)-1,3)+2),artwork.xlsx!$N$1,"") &amp; """,",
 IF(AND(MOD(ROW(A84)-1,3)=1,INDEX(artwork.xlsx!J:J,QUOTIENT(ROW(A84)-1,3)+2)&lt;&gt;""),
    artwork.xlsx!$K$1&amp;": '" &amp; SUBSTITUTE(INDEX(artwork.xlsx!K:K,QUOTIENT(ROW(A84)-1,3)+2),"'","\'") &amp; "'",
IF(MOD(ROW(A84)-1,3)=2,"","")))</f>
        <v/>
      </c>
    </row>
    <row r="90" spans="1:3" x14ac:dyDescent="0.25">
      <c r="A90" t="str">
        <f>IF(AND(MOD(ROW(A85)-1,3)=0,INDEX(artwork.xlsx!G:G,QUOTIENT(ROW(A85)-1,3)+2)&lt;&gt;""),"/* "&amp;INDEX(artwork.xlsx!G:G,QUOTIENT(ROW(A85)-1,3)+2)&amp;" */","  ")&amp;
IF(AND(INDEX(artwork.xlsx!F:F,QUOTIENT(ROW(A85)-1,3)+2)&lt;&gt;""),"/* "&amp;INDEX(artwork.xlsx!F:F,QUOTIENT(ROW(A85)-1,3)+2)&amp;" */","  ")&amp;IF(AND(ISERROR(MATCH("},",B90:B$5003,0)), ISERROR(MATCH("    ];",$A$5:A86,0))),"];","")</f>
        <v xml:space="preserve">  /* Other */</v>
      </c>
      <c r="B90" t="str">
        <f t="shared" si="4"/>
        <v>{</v>
      </c>
      <c r="C90" t="str">
        <f>IF(AND(MOD(ROW(A85)-1,3)=0, INDEX(artwork.xlsx!J:J,QUOTIENT(ROW(A85)-1,3)+2)&lt;&gt;""),
     artwork.xlsx!$H$1&amp;": """ &amp;  INDEX(artwork.xlsx!H:H,QUOTIENT(ROW(A85)-1,3)+2) &amp;""",  " &amp;
     artwork.xlsx!$J$1&amp; ": """ &amp; INDEX(artwork.xlsx!J:J,QUOTIENT(ROW(A85)-1,3)+2) &amp;""",  " &amp;
     artwork.xlsx!$L$1&amp; ": """ &amp; SUBSTITUTE(IF(LEFT(INDEX(artwork.xlsx!L:L,QUOTIENT(ROW(A85)-1,3)+2),4)="http","",artwork.xlsx!$M$1) &amp; INDEX(artwork.xlsx!L:L,QUOTIENT(ROW(A85)-1,3)+2),artwork.xlsx!$N$1,"") &amp; """,",
 IF(AND(MOD(ROW(A85)-1,3)=1,INDEX(artwork.xlsx!J:J,QUOTIENT(ROW(A85)-1,3)+2)&lt;&gt;""),
    artwork.xlsx!$K$1&amp;": '" &amp; SUBSTITUTE(INDEX(artwork.xlsx!K:K,QUOTIENT(ROW(A85)-1,3)+2),"'","\'") &amp; "'",
IF(MOD(ROW(A85)-1,3)=2,"","")))</f>
        <v>id: "gold",  frenchName: "Or",  artwork: "/img/artworks/goldArt.jpg",</v>
      </c>
    </row>
    <row r="91" spans="1:3" x14ac:dyDescent="0.25">
      <c r="A91" t="str">
        <f>IF(AND(MOD(ROW(A86)-1,3)=0,INDEX(artwork.xlsx!G:G,QUOTIENT(ROW(A86)-1,3)+2)&lt;&gt;""),"/* "&amp;INDEX(artwork.xlsx!G:G,QUOTIENT(ROW(A86)-1,3)+2)&amp;" */","  ")&amp;
IF(AND(INDEX(artwork.xlsx!F:F,QUOTIENT(ROW(A86)-1,3)+2)&lt;&gt;""),"/* "&amp;INDEX(artwork.xlsx!F:F,QUOTIENT(ROW(A86)-1,3)+2)&amp;" */","  ")&amp;IF(AND(ISERROR(MATCH("},",B91:B$5003,0)), ISERROR(MATCH("    ];",$A$5:A90,0))),"];","")</f>
        <v xml:space="preserve">  /* Other */</v>
      </c>
      <c r="B91" t="str">
        <f t="shared" si="4"/>
        <v/>
      </c>
      <c r="C91" t="str">
        <f>IF(AND(MOD(ROW(A86)-1,3)=0, INDEX(artwork.xlsx!J:J,QUOTIENT(ROW(A86)-1,3)+2)&lt;&gt;""),
     artwork.xlsx!$H$1&amp;": """ &amp;  INDEX(artwork.xlsx!H:H,QUOTIENT(ROW(A86)-1,3)+2) &amp;""",  " &amp;
     artwork.xlsx!$J$1&amp; ": """ &amp; INDEX(artwork.xlsx!J:J,QUOTIENT(ROW(A86)-1,3)+2) &amp;""",  " &amp;
     artwork.xlsx!$L$1&amp; ": """ &amp; SUBSTITUTE(IF(LEFT(INDEX(artwork.xlsx!L:L,QUOTIENT(ROW(A86)-1,3)+2),4)="http","",artwork.xlsx!$M$1) &amp; INDEX(artwork.xlsx!L:L,QUOTIENT(ROW(A86)-1,3)+2),artwork.xlsx!$N$1,"") &amp; """,",
 IF(AND(MOD(ROW(A86)-1,3)=1,INDEX(artwork.xlsx!J:J,QUOTIENT(ROW(A86)-1,3)+2)&lt;&gt;""),
    artwork.xlsx!$K$1&amp;": '" &amp; SUBSTITUTE(INDEX(artwork.xlsx!K:K,QUOTIENT(ROW(A86)-1,3)+2),"'","\'") &amp; "'",
IF(MOD(ROW(A86)-1,3)=2,"","")))</f>
        <v>text_html: '&lt;div class="card-text" style="top:2px;"&gt;&lt;/div&gt;'</v>
      </c>
    </row>
    <row r="92" spans="1:3" x14ac:dyDescent="0.25">
      <c r="A92" t="str">
        <f>IF(AND(MOD(ROW(A87)-1,3)=0,INDEX(artwork.xlsx!G:G,QUOTIENT(ROW(A87)-1,3)+2)&lt;&gt;""),"/* "&amp;INDEX(artwork.xlsx!G:G,QUOTIENT(ROW(A87)-1,3)+2)&amp;" */","  ")&amp;
IF(AND(INDEX(artwork.xlsx!F:F,QUOTIENT(ROW(A87)-1,3)+2)&lt;&gt;""),"/* "&amp;INDEX(artwork.xlsx!F:F,QUOTIENT(ROW(A87)-1,3)+2)&amp;" */","  ")&amp;IF(AND(ISERROR(MATCH("},",B92:B$5003,0)), ISERROR(MATCH("    ];",$A$5:A88,0))),"];","")</f>
        <v xml:space="preserve">  /* Other */</v>
      </c>
      <c r="B92" t="str">
        <f t="shared" si="4"/>
        <v>},</v>
      </c>
      <c r="C92" t="str">
        <f>IF(AND(MOD(ROW(A87)-1,3)=0, INDEX(artwork.xlsx!J:J,QUOTIENT(ROW(A87)-1,3)+2)&lt;&gt;""),
     artwork.xlsx!$H$1&amp;": """ &amp;  INDEX(artwork.xlsx!H:H,QUOTIENT(ROW(A87)-1,3)+2) &amp;""",  " &amp;
     artwork.xlsx!$J$1&amp; ": """ &amp; INDEX(artwork.xlsx!J:J,QUOTIENT(ROW(A87)-1,3)+2) &amp;""",  " &amp;
     artwork.xlsx!$L$1&amp; ": """ &amp; SUBSTITUTE(IF(LEFT(INDEX(artwork.xlsx!L:L,QUOTIENT(ROW(A87)-1,3)+2),4)="http","",artwork.xlsx!$M$1) &amp; INDEX(artwork.xlsx!L:L,QUOTIENT(ROW(A87)-1,3)+2),artwork.xlsx!$N$1,"") &amp; """,",
 IF(AND(MOD(ROW(A87)-1,3)=1,INDEX(artwork.xlsx!J:J,QUOTIENT(ROW(A87)-1,3)+2)&lt;&gt;""),
    artwork.xlsx!$K$1&amp;": '" &amp; SUBSTITUTE(INDEX(artwork.xlsx!K:K,QUOTIENT(ROW(A87)-1,3)+2),"'","\'") &amp; "'",
IF(MOD(ROW(A87)-1,3)=2,"","")))</f>
        <v/>
      </c>
    </row>
    <row r="93" spans="1:3" x14ac:dyDescent="0.25">
      <c r="A93" t="str">
        <f>IF(AND(MOD(ROW(A88)-1,3)=0,INDEX(artwork.xlsx!G:G,QUOTIENT(ROW(A88)-1,3)+2)&lt;&gt;""),"/* "&amp;INDEX(artwork.xlsx!G:G,QUOTIENT(ROW(A88)-1,3)+2)&amp;" */","  ")&amp;
IF(AND(INDEX(artwork.xlsx!F:F,QUOTIENT(ROW(A88)-1,3)+2)&lt;&gt;""),"/* "&amp;INDEX(artwork.xlsx!F:F,QUOTIENT(ROW(A88)-1,3)+2)&amp;" */","  ")&amp;IF(AND(ISERROR(MATCH("},",B93:B$5003,0)), ISERROR(MATCH("    ];",$A$5:A92,0))),"];","")</f>
        <v xml:space="preserve">  /* Other */</v>
      </c>
      <c r="B93" t="str">
        <f t="shared" si="4"/>
        <v>{</v>
      </c>
      <c r="C93" t="str">
        <f>IF(AND(MOD(ROW(A88)-1,3)=0, INDEX(artwork.xlsx!J:J,QUOTIENT(ROW(A88)-1,3)+2)&lt;&gt;""),
     artwork.xlsx!$H$1&amp;": """ &amp;  INDEX(artwork.xlsx!H:H,QUOTIENT(ROW(A88)-1,3)+2) &amp;""",  " &amp;
     artwork.xlsx!$J$1&amp; ": """ &amp; INDEX(artwork.xlsx!J:J,QUOTIENT(ROW(A88)-1,3)+2) &amp;""",  " &amp;
     artwork.xlsx!$L$1&amp; ": """ &amp; SUBSTITUTE(IF(LEFT(INDEX(artwork.xlsx!L:L,QUOTIENT(ROW(A88)-1,3)+2),4)="http","",artwork.xlsx!$M$1) &amp; INDEX(artwork.xlsx!L:L,QUOTIENT(ROW(A88)-1,3)+2),artwork.xlsx!$N$1,"") &amp; """,",
 IF(AND(MOD(ROW(A88)-1,3)=1,INDEX(artwork.xlsx!J:J,QUOTIENT(ROW(A88)-1,3)+2)&lt;&gt;""),
    artwork.xlsx!$K$1&amp;": '" &amp; SUBSTITUTE(INDEX(artwork.xlsx!K:K,QUOTIENT(ROW(A88)-1,3)+2),"'","\'") &amp; "'",
IF(MOD(ROW(A88)-1,3)=2,"","")))</f>
        <v>id: "estate",  frenchName: "Domaine",  artwork: "/img/artworks/estateArt.jpg",</v>
      </c>
    </row>
    <row r="94" spans="1:3" x14ac:dyDescent="0.25">
      <c r="A94" t="str">
        <f>IF(AND(MOD(ROW(A89)-1,3)=0,INDEX(artwork.xlsx!G:G,QUOTIENT(ROW(A89)-1,3)+2)&lt;&gt;""),"/* "&amp;INDEX(artwork.xlsx!G:G,QUOTIENT(ROW(A89)-1,3)+2)&amp;" */","  ")&amp;
IF(AND(INDEX(artwork.xlsx!F:F,QUOTIENT(ROW(A89)-1,3)+2)&lt;&gt;""),"/* "&amp;INDEX(artwork.xlsx!F:F,QUOTIENT(ROW(A89)-1,3)+2)&amp;" */","  ")&amp;IF(AND(ISERROR(MATCH("},",B94:B$5003,0)), ISERROR(MATCH("    ];",$A$5:A90,0))),"];","")</f>
        <v xml:space="preserve">  /* Other */</v>
      </c>
      <c r="B94" t="str">
        <f t="shared" si="4"/>
        <v/>
      </c>
      <c r="C94" t="str">
        <f>IF(AND(MOD(ROW(A89)-1,3)=0, INDEX(artwork.xlsx!J:J,QUOTIENT(ROW(A89)-1,3)+2)&lt;&gt;""),
     artwork.xlsx!$H$1&amp;": """ &amp;  INDEX(artwork.xlsx!H:H,QUOTIENT(ROW(A89)-1,3)+2) &amp;""",  " &amp;
     artwork.xlsx!$J$1&amp; ": """ &amp; INDEX(artwork.xlsx!J:J,QUOTIENT(ROW(A89)-1,3)+2) &amp;""",  " &amp;
     artwork.xlsx!$L$1&amp; ": """ &amp; SUBSTITUTE(IF(LEFT(INDEX(artwork.xlsx!L:L,QUOTIENT(ROW(A89)-1,3)+2),4)="http","",artwork.xlsx!$M$1) &amp; INDEX(artwork.xlsx!L:L,QUOTIENT(ROW(A89)-1,3)+2),artwork.xlsx!$N$1,"") &amp; """,",
 IF(AND(MOD(ROW(A89)-1,3)=1,INDEX(artwork.xlsx!J:J,QUOTIENT(ROW(A89)-1,3)+2)&lt;&gt;""),
    artwork.xlsx!$K$1&amp;": '" &amp; SUBSTITUTE(INDEX(artwork.xlsx!K:K,QUOTIENT(ROW(A89)-1,3)+2),"'","\'") &amp; "'",
IF(MOD(ROW(A89)-1,3)=2,"","")))</f>
        <v>text_html: '&lt;div class="card-text" style="top:2px;"&gt;&lt;/div&gt;'</v>
      </c>
    </row>
    <row r="95" spans="1:3" x14ac:dyDescent="0.25">
      <c r="A95" t="str">
        <f>IF(AND(MOD(ROW(A90)-1,3)=0,INDEX(artwork.xlsx!G:G,QUOTIENT(ROW(A90)-1,3)+2)&lt;&gt;""),"/* "&amp;INDEX(artwork.xlsx!G:G,QUOTIENT(ROW(A90)-1,3)+2)&amp;" */","  ")&amp;
IF(AND(INDEX(artwork.xlsx!F:F,QUOTIENT(ROW(A90)-1,3)+2)&lt;&gt;""),"/* "&amp;INDEX(artwork.xlsx!F:F,QUOTIENT(ROW(A90)-1,3)+2)&amp;" */","  ")&amp;IF(AND(ISERROR(MATCH("},",B95:B$5003,0)), ISERROR(MATCH("    ];",$A$5:A94,0))),"];","")</f>
        <v xml:space="preserve">  /* Other */</v>
      </c>
      <c r="B95" t="str">
        <f t="shared" si="4"/>
        <v>},</v>
      </c>
      <c r="C95" t="str">
        <f>IF(AND(MOD(ROW(A90)-1,3)=0, INDEX(artwork.xlsx!J:J,QUOTIENT(ROW(A90)-1,3)+2)&lt;&gt;""),
     artwork.xlsx!$H$1&amp;": """ &amp;  INDEX(artwork.xlsx!H:H,QUOTIENT(ROW(A90)-1,3)+2) &amp;""",  " &amp;
     artwork.xlsx!$J$1&amp; ": """ &amp; INDEX(artwork.xlsx!J:J,QUOTIENT(ROW(A90)-1,3)+2) &amp;""",  " &amp;
     artwork.xlsx!$L$1&amp; ": """ &amp; SUBSTITUTE(IF(LEFT(INDEX(artwork.xlsx!L:L,QUOTIENT(ROW(A90)-1,3)+2),4)="http","",artwork.xlsx!$M$1) &amp; INDEX(artwork.xlsx!L:L,QUOTIENT(ROW(A90)-1,3)+2),artwork.xlsx!$N$1,"") &amp; """,",
 IF(AND(MOD(ROW(A90)-1,3)=1,INDEX(artwork.xlsx!J:J,QUOTIENT(ROW(A90)-1,3)+2)&lt;&gt;""),
    artwork.xlsx!$K$1&amp;": '" &amp; SUBSTITUTE(INDEX(artwork.xlsx!K:K,QUOTIENT(ROW(A90)-1,3)+2),"'","\'") &amp; "'",
IF(MOD(ROW(A90)-1,3)=2,"","")))</f>
        <v/>
      </c>
    </row>
    <row r="96" spans="1:3" x14ac:dyDescent="0.25">
      <c r="A96" t="str">
        <f>IF(AND(MOD(ROW(A91)-1,3)=0,INDEX(artwork.xlsx!G:G,QUOTIENT(ROW(A91)-1,3)+2)&lt;&gt;""),"/* "&amp;INDEX(artwork.xlsx!G:G,QUOTIENT(ROW(A91)-1,3)+2)&amp;" */","  ")&amp;
IF(AND(INDEX(artwork.xlsx!F:F,QUOTIENT(ROW(A91)-1,3)+2)&lt;&gt;""),"/* "&amp;INDEX(artwork.xlsx!F:F,QUOTIENT(ROW(A91)-1,3)+2)&amp;" */","  ")&amp;IF(AND(ISERROR(MATCH("},",B96:B$5003,0)), ISERROR(MATCH("    ];",$A$5:A92,0))),"];","")</f>
        <v xml:space="preserve">  /* Other */</v>
      </c>
      <c r="B96" t="str">
        <f t="shared" si="4"/>
        <v>{</v>
      </c>
      <c r="C96" t="str">
        <f>IF(AND(MOD(ROW(A91)-1,3)=0, INDEX(artwork.xlsx!J:J,QUOTIENT(ROW(A91)-1,3)+2)&lt;&gt;""),
     artwork.xlsx!$H$1&amp;": """ &amp;  INDEX(artwork.xlsx!H:H,QUOTIENT(ROW(A91)-1,3)+2) &amp;""",  " &amp;
     artwork.xlsx!$J$1&amp; ": """ &amp; INDEX(artwork.xlsx!J:J,QUOTIENT(ROW(A91)-1,3)+2) &amp;""",  " &amp;
     artwork.xlsx!$L$1&amp; ": """ &amp; SUBSTITUTE(IF(LEFT(INDEX(artwork.xlsx!L:L,QUOTIENT(ROW(A91)-1,3)+2),4)="http","",artwork.xlsx!$M$1) &amp; INDEX(artwork.xlsx!L:L,QUOTIENT(ROW(A91)-1,3)+2),artwork.xlsx!$N$1,"") &amp; """,",
 IF(AND(MOD(ROW(A91)-1,3)=1,INDEX(artwork.xlsx!J:J,QUOTIENT(ROW(A91)-1,3)+2)&lt;&gt;""),
    artwork.xlsx!$K$1&amp;": '" &amp; SUBSTITUTE(INDEX(artwork.xlsx!K:K,QUOTIENT(ROW(A91)-1,3)+2),"'","\'") &amp; "'",
IF(MOD(ROW(A91)-1,3)=2,"","")))</f>
        <v>id: "duchy",  frenchName: "Duché",  artwork: "/img/artworks/duchyArt.jpg",</v>
      </c>
    </row>
    <row r="97" spans="1:3" x14ac:dyDescent="0.25">
      <c r="A97" t="str">
        <f>IF(AND(MOD(ROW(A92)-1,3)=0,INDEX(artwork.xlsx!G:G,QUOTIENT(ROW(A92)-1,3)+2)&lt;&gt;""),"/* "&amp;INDEX(artwork.xlsx!G:G,QUOTIENT(ROW(A92)-1,3)+2)&amp;" */","  ")&amp;
IF(AND(INDEX(artwork.xlsx!F:F,QUOTIENT(ROW(A92)-1,3)+2)&lt;&gt;""),"/* "&amp;INDEX(artwork.xlsx!F:F,QUOTIENT(ROW(A92)-1,3)+2)&amp;" */","  ")&amp;IF(AND(ISERROR(MATCH("},",B97:B$5003,0)), ISERROR(MATCH("    ];",$A$5:A96,0))),"];","")</f>
        <v xml:space="preserve">  /* Other */</v>
      </c>
      <c r="B97" t="str">
        <f t="shared" si="4"/>
        <v/>
      </c>
      <c r="C97" t="str">
        <f>IF(AND(MOD(ROW(A92)-1,3)=0, INDEX(artwork.xlsx!J:J,QUOTIENT(ROW(A92)-1,3)+2)&lt;&gt;""),
     artwork.xlsx!$H$1&amp;": """ &amp;  INDEX(artwork.xlsx!H:H,QUOTIENT(ROW(A92)-1,3)+2) &amp;""",  " &amp;
     artwork.xlsx!$J$1&amp; ": """ &amp; INDEX(artwork.xlsx!J:J,QUOTIENT(ROW(A92)-1,3)+2) &amp;""",  " &amp;
     artwork.xlsx!$L$1&amp; ": """ &amp; SUBSTITUTE(IF(LEFT(INDEX(artwork.xlsx!L:L,QUOTIENT(ROW(A92)-1,3)+2),4)="http","",artwork.xlsx!$M$1) &amp; INDEX(artwork.xlsx!L:L,QUOTIENT(ROW(A92)-1,3)+2),artwork.xlsx!$N$1,"") &amp; """,",
 IF(AND(MOD(ROW(A92)-1,3)=1,INDEX(artwork.xlsx!J:J,QUOTIENT(ROW(A92)-1,3)+2)&lt;&gt;""),
    artwork.xlsx!$K$1&amp;": '" &amp; SUBSTITUTE(INDEX(artwork.xlsx!K:K,QUOTIENT(ROW(A92)-1,3)+2),"'","\'") &amp; "'",
IF(MOD(ROW(A92)-1,3)=2,"","")))</f>
        <v>text_html: '&lt;div class="card-text" style="top:2px;"&gt;&lt;/div&gt;'</v>
      </c>
    </row>
    <row r="98" spans="1:3" x14ac:dyDescent="0.25">
      <c r="A98" t="str">
        <f>IF(AND(MOD(ROW(A93)-1,3)=0,INDEX(artwork.xlsx!G:G,QUOTIENT(ROW(A93)-1,3)+2)&lt;&gt;""),"/* "&amp;INDEX(artwork.xlsx!G:G,QUOTIENT(ROW(A93)-1,3)+2)&amp;" */","  ")&amp;
IF(AND(INDEX(artwork.xlsx!F:F,QUOTIENT(ROW(A93)-1,3)+2)&lt;&gt;""),"/* "&amp;INDEX(artwork.xlsx!F:F,QUOTIENT(ROW(A93)-1,3)+2)&amp;" */","  ")&amp;IF(AND(ISERROR(MATCH("},",B98:B$5003,0)), ISERROR(MATCH("    ];",$A$5:A94,0))),"];","")</f>
        <v xml:space="preserve">  /* Other */</v>
      </c>
      <c r="B98" t="str">
        <f t="shared" si="4"/>
        <v>},</v>
      </c>
      <c r="C98" t="str">
        <f>IF(AND(MOD(ROW(A93)-1,3)=0, INDEX(artwork.xlsx!J:J,QUOTIENT(ROW(A93)-1,3)+2)&lt;&gt;""),
     artwork.xlsx!$H$1&amp;": """ &amp;  INDEX(artwork.xlsx!H:H,QUOTIENT(ROW(A93)-1,3)+2) &amp;""",  " &amp;
     artwork.xlsx!$J$1&amp; ": """ &amp; INDEX(artwork.xlsx!J:J,QUOTIENT(ROW(A93)-1,3)+2) &amp;""",  " &amp;
     artwork.xlsx!$L$1&amp; ": """ &amp; SUBSTITUTE(IF(LEFT(INDEX(artwork.xlsx!L:L,QUOTIENT(ROW(A93)-1,3)+2),4)="http","",artwork.xlsx!$M$1) &amp; INDEX(artwork.xlsx!L:L,QUOTIENT(ROW(A93)-1,3)+2),artwork.xlsx!$N$1,"") &amp; """,",
 IF(AND(MOD(ROW(A93)-1,3)=1,INDEX(artwork.xlsx!J:J,QUOTIENT(ROW(A93)-1,3)+2)&lt;&gt;""),
    artwork.xlsx!$K$1&amp;": '" &amp; SUBSTITUTE(INDEX(artwork.xlsx!K:K,QUOTIENT(ROW(A93)-1,3)+2),"'","\'") &amp; "'",
IF(MOD(ROW(A93)-1,3)=2,"","")))</f>
        <v/>
      </c>
    </row>
    <row r="99" spans="1:3" x14ac:dyDescent="0.25">
      <c r="A99" t="str">
        <f>IF(AND(MOD(ROW(A94)-1,3)=0,INDEX(artwork.xlsx!G:G,QUOTIENT(ROW(A94)-1,3)+2)&lt;&gt;""),"/* "&amp;INDEX(artwork.xlsx!G:G,QUOTIENT(ROW(A94)-1,3)+2)&amp;" */","  ")&amp;
IF(AND(INDEX(artwork.xlsx!F:F,QUOTIENT(ROW(A94)-1,3)+2)&lt;&gt;""),"/* "&amp;INDEX(artwork.xlsx!F:F,QUOTIENT(ROW(A94)-1,3)+2)&amp;" */","  ")&amp;IF(AND(ISERROR(MATCH("},",B99:B$5003,0)), ISERROR(MATCH("    ];",$A$5:A98,0))),"];","")</f>
        <v xml:space="preserve">  /* Other */</v>
      </c>
      <c r="B99" t="str">
        <f t="shared" si="4"/>
        <v>{</v>
      </c>
      <c r="C99" t="str">
        <f>IF(AND(MOD(ROW(A94)-1,3)=0, INDEX(artwork.xlsx!J:J,QUOTIENT(ROW(A94)-1,3)+2)&lt;&gt;""),
     artwork.xlsx!$H$1&amp;": """ &amp;  INDEX(artwork.xlsx!H:H,QUOTIENT(ROW(A94)-1,3)+2) &amp;""",  " &amp;
     artwork.xlsx!$J$1&amp; ": """ &amp; INDEX(artwork.xlsx!J:J,QUOTIENT(ROW(A94)-1,3)+2) &amp;""",  " &amp;
     artwork.xlsx!$L$1&amp; ": """ &amp; SUBSTITUTE(IF(LEFT(INDEX(artwork.xlsx!L:L,QUOTIENT(ROW(A94)-1,3)+2),4)="http","",artwork.xlsx!$M$1) &amp; INDEX(artwork.xlsx!L:L,QUOTIENT(ROW(A94)-1,3)+2),artwork.xlsx!$N$1,"") &amp; """,",
 IF(AND(MOD(ROW(A94)-1,3)=1,INDEX(artwork.xlsx!J:J,QUOTIENT(ROW(A94)-1,3)+2)&lt;&gt;""),
    artwork.xlsx!$K$1&amp;": '" &amp; SUBSTITUTE(INDEX(artwork.xlsx!K:K,QUOTIENT(ROW(A94)-1,3)+2),"'","\'") &amp; "'",
IF(MOD(ROW(A94)-1,3)=2,"","")))</f>
        <v>id: "province",  frenchName: "Province",  artwork: "/img/artworks/provinceArt.jpg",</v>
      </c>
    </row>
    <row r="100" spans="1:3" x14ac:dyDescent="0.25">
      <c r="A100" t="str">
        <f>IF(AND(MOD(ROW(A95)-1,3)=0,INDEX(artwork.xlsx!G:G,QUOTIENT(ROW(A95)-1,3)+2)&lt;&gt;""),"/* "&amp;INDEX(artwork.xlsx!G:G,QUOTIENT(ROW(A95)-1,3)+2)&amp;" */","  ")&amp;
IF(AND(INDEX(artwork.xlsx!F:F,QUOTIENT(ROW(A95)-1,3)+2)&lt;&gt;""),"/* "&amp;INDEX(artwork.xlsx!F:F,QUOTIENT(ROW(A95)-1,3)+2)&amp;" */","  ")&amp;IF(AND(ISERROR(MATCH("},",B100:B$5003,0)), ISERROR(MATCH("    ];",$A$5:A96,0))),"];","")</f>
        <v xml:space="preserve">  /* Other */</v>
      </c>
      <c r="B100" t="str">
        <f t="shared" si="4"/>
        <v/>
      </c>
      <c r="C100" t="str">
        <f>IF(AND(MOD(ROW(A95)-1,3)=0, INDEX(artwork.xlsx!J:J,QUOTIENT(ROW(A95)-1,3)+2)&lt;&gt;""),
     artwork.xlsx!$H$1&amp;": """ &amp;  INDEX(artwork.xlsx!H:H,QUOTIENT(ROW(A95)-1,3)+2) &amp;""",  " &amp;
     artwork.xlsx!$J$1&amp; ": """ &amp; INDEX(artwork.xlsx!J:J,QUOTIENT(ROW(A95)-1,3)+2) &amp;""",  " &amp;
     artwork.xlsx!$L$1&amp; ": """ &amp; SUBSTITUTE(IF(LEFT(INDEX(artwork.xlsx!L:L,QUOTIENT(ROW(A95)-1,3)+2),4)="http","",artwork.xlsx!$M$1) &amp; INDEX(artwork.xlsx!L:L,QUOTIENT(ROW(A95)-1,3)+2),artwork.xlsx!$N$1,"") &amp; """,",
 IF(AND(MOD(ROW(A95)-1,3)=1,INDEX(artwork.xlsx!J:J,QUOTIENT(ROW(A95)-1,3)+2)&lt;&gt;""),
    artwork.xlsx!$K$1&amp;": '" &amp; SUBSTITUTE(INDEX(artwork.xlsx!K:K,QUOTIENT(ROW(A95)-1,3)+2),"'","\'") &amp; "'",
IF(MOD(ROW(A95)-1,3)=2,"","")))</f>
        <v>text_html: '&lt;div class="card-text" style="top:2px;"&gt;&lt;/div&gt;'</v>
      </c>
    </row>
    <row r="101" spans="1:3" x14ac:dyDescent="0.25">
      <c r="A101" t="str">
        <f>IF(AND(MOD(ROW(A96)-1,3)=0,INDEX(artwork.xlsx!G:G,QUOTIENT(ROW(A96)-1,3)+2)&lt;&gt;""),"/* "&amp;INDEX(artwork.xlsx!G:G,QUOTIENT(ROW(A96)-1,3)+2)&amp;" */","  ")&amp;
IF(AND(INDEX(artwork.xlsx!F:F,QUOTIENT(ROW(A96)-1,3)+2)&lt;&gt;""),"/* "&amp;INDEX(artwork.xlsx!F:F,QUOTIENT(ROW(A96)-1,3)+2)&amp;" */","  ")&amp;IF(AND(ISERROR(MATCH("},",B101:B$5003,0)), ISERROR(MATCH("    ];",$A$5:A100,0))),"];","")</f>
        <v xml:space="preserve">  /* Other */</v>
      </c>
      <c r="B101" t="str">
        <f t="shared" si="4"/>
        <v>},</v>
      </c>
      <c r="C101" t="str">
        <f>IF(AND(MOD(ROW(A96)-1,3)=0, INDEX(artwork.xlsx!J:J,QUOTIENT(ROW(A96)-1,3)+2)&lt;&gt;""),
     artwork.xlsx!$H$1&amp;": """ &amp;  INDEX(artwork.xlsx!H:H,QUOTIENT(ROW(A96)-1,3)+2) &amp;""",  " &amp;
     artwork.xlsx!$J$1&amp; ": """ &amp; INDEX(artwork.xlsx!J:J,QUOTIENT(ROW(A96)-1,3)+2) &amp;""",  " &amp;
     artwork.xlsx!$L$1&amp; ": """ &amp; SUBSTITUTE(IF(LEFT(INDEX(artwork.xlsx!L:L,QUOTIENT(ROW(A96)-1,3)+2),4)="http","",artwork.xlsx!$M$1) &amp; INDEX(artwork.xlsx!L:L,QUOTIENT(ROW(A96)-1,3)+2),artwork.xlsx!$N$1,"") &amp; """,",
 IF(AND(MOD(ROW(A96)-1,3)=1,INDEX(artwork.xlsx!J:J,QUOTIENT(ROW(A96)-1,3)+2)&lt;&gt;""),
    artwork.xlsx!$K$1&amp;": '" &amp; SUBSTITUTE(INDEX(artwork.xlsx!K:K,QUOTIENT(ROW(A96)-1,3)+2),"'","\'") &amp; "'",
IF(MOD(ROW(A96)-1,3)=2,"","")))</f>
        <v/>
      </c>
    </row>
    <row r="102" spans="1:3" x14ac:dyDescent="0.25">
      <c r="A102" t="str">
        <f>IF(AND(MOD(ROW(A97)-1,3)=0,INDEX(artwork.xlsx!G:G,QUOTIENT(ROW(A97)-1,3)+2)&lt;&gt;""),"/* "&amp;INDEX(artwork.xlsx!G:G,QUOTIENT(ROW(A97)-1,3)+2)&amp;" */","  ")&amp;
IF(AND(INDEX(artwork.xlsx!F:F,QUOTIENT(ROW(A97)-1,3)+2)&lt;&gt;""),"/* "&amp;INDEX(artwork.xlsx!F:F,QUOTIENT(ROW(A97)-1,3)+2)&amp;" */","  ")&amp;IF(AND(ISERROR(MATCH("},",B102:B$5003,0)), ISERROR(MATCH("    ];",$A$5:A98,0))),"];","")</f>
        <v xml:space="preserve">  /* Other */</v>
      </c>
      <c r="B102" t="str">
        <f t="shared" si="4"/>
        <v>{</v>
      </c>
      <c r="C102" t="str">
        <f>IF(AND(MOD(ROW(A97)-1,3)=0, INDEX(artwork.xlsx!J:J,QUOTIENT(ROW(A97)-1,3)+2)&lt;&gt;""),
     artwork.xlsx!$H$1&amp;": """ &amp;  INDEX(artwork.xlsx!H:H,QUOTIENT(ROW(A97)-1,3)+2) &amp;""",  " &amp;
     artwork.xlsx!$J$1&amp; ": """ &amp; INDEX(artwork.xlsx!J:J,QUOTIENT(ROW(A97)-1,3)+2) &amp;""",  " &amp;
     artwork.xlsx!$L$1&amp; ": """ &amp; SUBSTITUTE(IF(LEFT(INDEX(artwork.xlsx!L:L,QUOTIENT(ROW(A97)-1,3)+2),4)="http","",artwork.xlsx!$M$1) &amp; INDEX(artwork.xlsx!L:L,QUOTIENT(ROW(A97)-1,3)+2),artwork.xlsx!$N$1,"") &amp; """,",
 IF(AND(MOD(ROW(A97)-1,3)=1,INDEX(artwork.xlsx!J:J,QUOTIENT(ROW(A97)-1,3)+2)&lt;&gt;""),
    artwork.xlsx!$K$1&amp;": '" &amp; SUBSTITUTE(INDEX(artwork.xlsx!K:K,QUOTIENT(ROW(A97)-1,3)+2),"'","\'") &amp; "'",
IF(MOD(ROW(A97)-1,3)=2,"","")))</f>
        <v>id: "curse",  frenchName: "Malédiction",  artwork: "/img/artworks/curseArt.jpg",</v>
      </c>
    </row>
    <row r="103" spans="1:3" x14ac:dyDescent="0.25">
      <c r="A103" t="str">
        <f>IF(AND(MOD(ROW(A98)-1,3)=0,INDEX(artwork.xlsx!G:G,QUOTIENT(ROW(A98)-1,3)+2)&lt;&gt;""),"/* "&amp;INDEX(artwork.xlsx!G:G,QUOTIENT(ROW(A98)-1,3)+2)&amp;" */","  ")&amp;
IF(AND(INDEX(artwork.xlsx!F:F,QUOTIENT(ROW(A98)-1,3)+2)&lt;&gt;""),"/* "&amp;INDEX(artwork.xlsx!F:F,QUOTIENT(ROW(A98)-1,3)+2)&amp;" */","  ")&amp;IF(AND(ISERROR(MATCH("},",B103:B$5003,0)), ISERROR(MATCH("    ];",$A$5:A102,0))),"];","")</f>
        <v xml:space="preserve">  /* Other */</v>
      </c>
      <c r="B103" t="str">
        <f t="shared" si="4"/>
        <v/>
      </c>
      <c r="C103" t="str">
        <f>IF(AND(MOD(ROW(A98)-1,3)=0, INDEX(artwork.xlsx!J:J,QUOTIENT(ROW(A98)-1,3)+2)&lt;&gt;""),
     artwork.xlsx!$H$1&amp;": """ &amp;  INDEX(artwork.xlsx!H:H,QUOTIENT(ROW(A98)-1,3)+2) &amp;""",  " &amp;
     artwork.xlsx!$J$1&amp; ": """ &amp; INDEX(artwork.xlsx!J:J,QUOTIENT(ROW(A98)-1,3)+2) &amp;""",  " &amp;
     artwork.xlsx!$L$1&amp; ": """ &amp; SUBSTITUTE(IF(LEFT(INDEX(artwork.xlsx!L:L,QUOTIENT(ROW(A98)-1,3)+2),4)="http","",artwork.xlsx!$M$1) &amp; INDEX(artwork.xlsx!L:L,QUOTIENT(ROW(A98)-1,3)+2),artwork.xlsx!$N$1,"") &amp; """,",
 IF(AND(MOD(ROW(A98)-1,3)=1,INDEX(artwork.xlsx!J:J,QUOTIENT(ROW(A98)-1,3)+2)&lt;&gt;""),
    artwork.xlsx!$K$1&amp;": '" &amp; SUBSTITUTE(INDEX(artwork.xlsx!K:K,QUOTIENT(ROW(A98)-1,3)+2),"'","\'") &amp; "'",
IF(MOD(ROW(A98)-1,3)=2,"","")))</f>
        <v>text_html: '&lt;div class="card-text" style="top:2px;"&gt;&lt;/div&gt;'</v>
      </c>
    </row>
    <row r="104" spans="1:3" x14ac:dyDescent="0.25">
      <c r="A104" t="str">
        <f>IF(AND(MOD(ROW(A99)-1,3)=0,INDEX(artwork.xlsx!G:G,QUOTIENT(ROW(A99)-1,3)+2)&lt;&gt;""),"/* "&amp;INDEX(artwork.xlsx!G:G,QUOTIENT(ROW(A99)-1,3)+2)&amp;" */","  ")&amp;
IF(AND(INDEX(artwork.xlsx!F:F,QUOTIENT(ROW(A99)-1,3)+2)&lt;&gt;""),"/* "&amp;INDEX(artwork.xlsx!F:F,QUOTIENT(ROW(A99)-1,3)+2)&amp;" */","  ")&amp;IF(AND(ISERROR(MATCH("},",B104:B$5003,0)), ISERROR(MATCH("    ];",$A$5:A100,0))),"];","")</f>
        <v xml:space="preserve">  /* Other */</v>
      </c>
      <c r="B104" t="str">
        <f t="shared" si="4"/>
        <v>},</v>
      </c>
      <c r="C104" t="str">
        <f>IF(AND(MOD(ROW(A99)-1,3)=0, INDEX(artwork.xlsx!J:J,QUOTIENT(ROW(A99)-1,3)+2)&lt;&gt;""),
     artwork.xlsx!$H$1&amp;": """ &amp;  INDEX(artwork.xlsx!H:H,QUOTIENT(ROW(A99)-1,3)+2) &amp;""",  " &amp;
     artwork.xlsx!$J$1&amp; ": """ &amp; INDEX(artwork.xlsx!J:J,QUOTIENT(ROW(A99)-1,3)+2) &amp;""",  " &amp;
     artwork.xlsx!$L$1&amp; ": """ &amp; SUBSTITUTE(IF(LEFT(INDEX(artwork.xlsx!L:L,QUOTIENT(ROW(A99)-1,3)+2),4)="http","",artwork.xlsx!$M$1) &amp; INDEX(artwork.xlsx!L:L,QUOTIENT(ROW(A99)-1,3)+2),artwork.xlsx!$N$1,"") &amp; """,",
 IF(AND(MOD(ROW(A99)-1,3)=1,INDEX(artwork.xlsx!J:J,QUOTIENT(ROW(A99)-1,3)+2)&lt;&gt;""),
    artwork.xlsx!$K$1&amp;": '" &amp; SUBSTITUTE(INDEX(artwork.xlsx!K:K,QUOTIENT(ROW(A99)-1,3)+2),"'","\'") &amp; "'",
IF(MOD(ROW(A99)-1,3)=2,"","")))</f>
        <v/>
      </c>
    </row>
    <row r="105" spans="1:3" x14ac:dyDescent="0.25">
      <c r="A105" t="str">
        <f>IF(AND(MOD(ROW(A100)-1,3)=0,INDEX(artwork.xlsx!G:G,QUOTIENT(ROW(A100)-1,3)+2)&lt;&gt;""),"/* "&amp;INDEX(artwork.xlsx!G:G,QUOTIENT(ROW(A100)-1,3)+2)&amp;" */","  ")&amp;
IF(AND(INDEX(artwork.xlsx!F:F,QUOTIENT(ROW(A100)-1,3)+2)&lt;&gt;""),"/* "&amp;INDEX(artwork.xlsx!F:F,QUOTIENT(ROW(A100)-1,3)+2)&amp;" */","  ")&amp;IF(AND(ISERROR(MATCH("},",B105:B$5003,0)), ISERROR(MATCH("    ];",$A$5:A104,0))),"];","")</f>
        <v xml:space="preserve">/* Baset 2 */  </v>
      </c>
      <c r="B105" t="str">
        <f t="shared" si="4"/>
        <v>{</v>
      </c>
      <c r="C105" t="str">
        <f>IF(AND(MOD(ROW(A100)-1,3)=0, INDEX(artwork.xlsx!J:J,QUOTIENT(ROW(A100)-1,3)+2)&lt;&gt;""),
     artwork.xlsx!$H$1&amp;": """ &amp;  INDEX(artwork.xlsx!H:H,QUOTIENT(ROW(A100)-1,3)+2) &amp;""",  " &amp;
     artwork.xlsx!$J$1&amp; ": """ &amp; INDEX(artwork.xlsx!J:J,QUOTIENT(ROW(A100)-1,3)+2) &amp;""",  " &amp;
     artwork.xlsx!$L$1&amp; ": """ &amp; SUBSTITUTE(IF(LEFT(INDEX(artwork.xlsx!L:L,QUOTIENT(ROW(A100)-1,3)+2),4)="http","",artwork.xlsx!$M$1) &amp; INDEX(artwork.xlsx!L:L,QUOTIENT(ROW(A100)-1,3)+2),artwork.xlsx!$N$1,"") &amp; """,",
 IF(AND(MOD(ROW(A100)-1,3)=1,INDEX(artwork.xlsx!J:J,QUOTIENT(ROW(A100)-1,3)+2)&lt;&gt;""),
    artwork.xlsx!$K$1&amp;": '" &amp; SUBSTITUTE(INDEX(artwork.xlsx!K:K,QUOTIENT(ROW(A100)-1,3)+2),"'","\'") &amp; "'",
IF(MOD(ROW(A100)-1,3)=2,"","")))</f>
        <v>id: "merchant",  frenchName: "Marchand",  artwork: "http://wiki.dominionstrategy.com/images/d/d3/MerchantArt.jpg",</v>
      </c>
    </row>
    <row r="106" spans="1:3" x14ac:dyDescent="0.25">
      <c r="A106" t="str">
        <f>IF(AND(MOD(ROW(A101)-1,3)=0,INDEX(artwork.xlsx!G:G,QUOTIENT(ROW(A101)-1,3)+2)&lt;&gt;""),"/* "&amp;INDEX(artwork.xlsx!G:G,QUOTIENT(ROW(A101)-1,3)+2)&amp;" */","  ")&amp;
IF(AND(INDEX(artwork.xlsx!F:F,QUOTIENT(ROW(A101)-1,3)+2)&lt;&gt;""),"/* "&amp;INDEX(artwork.xlsx!F:F,QUOTIENT(ROW(A101)-1,3)+2)&amp;" */","  ")&amp;IF(AND(ISERROR(MATCH("},",B106:B$5003,0)), ISERROR(MATCH("    ];",$A$5:A102,0))),"];","")</f>
        <v xml:space="preserve">    </v>
      </c>
      <c r="B106" t="str">
        <f t="shared" si="4"/>
        <v/>
      </c>
      <c r="C106" t="str">
        <f>IF(AND(MOD(ROW(A101)-1,3)=0, INDEX(artwork.xlsx!J:J,QUOTIENT(ROW(A101)-1,3)+2)&lt;&gt;""),
     artwork.xlsx!$H$1&amp;": """ &amp;  INDEX(artwork.xlsx!H:H,QUOTIENT(ROW(A101)-1,3)+2) &amp;""",  " &amp;
     artwork.xlsx!$J$1&amp; ": """ &amp; INDEX(artwork.xlsx!J:J,QUOTIENT(ROW(A101)-1,3)+2) &amp;""",  " &amp;
     artwork.xlsx!$L$1&amp; ": """ &amp; SUBSTITUTE(IF(LEFT(INDEX(artwork.xlsx!L:L,QUOTIENT(ROW(A101)-1,3)+2),4)="http","",artwork.xlsx!$M$1) &amp; INDEX(artwork.xlsx!L:L,QUOTIENT(ROW(A101)-1,3)+2),artwork.xlsx!$N$1,"") &amp; """,",
 IF(AND(MOD(ROW(A101)-1,3)=1,INDEX(artwork.xlsx!J:J,QUOTIENT(ROW(A101)-1,3)+2)&lt;&gt;""),
    artwork.xlsx!$K$1&amp;": '" &amp; SUBSTITUTE(INDEX(artwork.xlsx!K:K,QUOTIENT(ROW(A101)-1,3)+2),"'","\'") &amp; "'",
IF(MOD(ROW(A101)-1,3)=2,"","")))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07" spans="1:3" x14ac:dyDescent="0.25">
      <c r="A107" t="str">
        <f>IF(AND(MOD(ROW(A102)-1,3)=0,INDEX(artwork.xlsx!G:G,QUOTIENT(ROW(A102)-1,3)+2)&lt;&gt;""),"/* "&amp;INDEX(artwork.xlsx!G:G,QUOTIENT(ROW(A102)-1,3)+2)&amp;" */","  ")&amp;
IF(AND(INDEX(artwork.xlsx!F:F,QUOTIENT(ROW(A102)-1,3)+2)&lt;&gt;""),"/* "&amp;INDEX(artwork.xlsx!F:F,QUOTIENT(ROW(A102)-1,3)+2)&amp;" */","  ")&amp;IF(AND(ISERROR(MATCH("},",B107:B$5003,0)), ISERROR(MATCH("    ];",$A$5:A106,0))),"];","")</f>
        <v xml:space="preserve">    </v>
      </c>
      <c r="B107" t="str">
        <f t="shared" si="4"/>
        <v>},</v>
      </c>
      <c r="C107" t="str">
        <f>IF(AND(MOD(ROW(A102)-1,3)=0, INDEX(artwork.xlsx!J:J,QUOTIENT(ROW(A102)-1,3)+2)&lt;&gt;""),
     artwork.xlsx!$H$1&amp;": """ &amp;  INDEX(artwork.xlsx!H:H,QUOTIENT(ROW(A102)-1,3)+2) &amp;""",  " &amp;
     artwork.xlsx!$J$1&amp; ": """ &amp; INDEX(artwork.xlsx!J:J,QUOTIENT(ROW(A102)-1,3)+2) &amp;""",  " &amp;
     artwork.xlsx!$L$1&amp; ": """ &amp; SUBSTITUTE(IF(LEFT(INDEX(artwork.xlsx!L:L,QUOTIENT(ROW(A102)-1,3)+2),4)="http","",artwork.xlsx!$M$1) &amp; INDEX(artwork.xlsx!L:L,QUOTIENT(ROW(A102)-1,3)+2),artwork.xlsx!$N$1,"") &amp; """,",
 IF(AND(MOD(ROW(A102)-1,3)=1,INDEX(artwork.xlsx!J:J,QUOTIENT(ROW(A102)-1,3)+2)&lt;&gt;""),
    artwork.xlsx!$K$1&amp;": '" &amp; SUBSTITUTE(INDEX(artwork.xlsx!K:K,QUOTIENT(ROW(A102)-1,3)+2),"'","\'") &amp; "'",
IF(MOD(ROW(A102)-1,3)=2,"","")))</f>
        <v/>
      </c>
    </row>
    <row r="108" spans="1:3" x14ac:dyDescent="0.25">
      <c r="A108" t="str">
        <f>IF(AND(MOD(ROW(A103)-1,3)=0,INDEX(artwork.xlsx!G:G,QUOTIENT(ROW(A103)-1,3)+2)&lt;&gt;""),"/* "&amp;INDEX(artwork.xlsx!G:G,QUOTIENT(ROW(A103)-1,3)+2)&amp;" */","  ")&amp;
IF(AND(INDEX(artwork.xlsx!F:F,QUOTIENT(ROW(A103)-1,3)+2)&lt;&gt;""),"/* "&amp;INDEX(artwork.xlsx!F:F,QUOTIENT(ROW(A103)-1,3)+2)&amp;" */","  ")&amp;IF(AND(ISERROR(MATCH("},",B108:B$5003,0)), ISERROR(MATCH("    ];",$A$5:A104,0))),"];","")</f>
        <v xml:space="preserve">    </v>
      </c>
      <c r="B108" t="str">
        <f t="shared" si="4"/>
        <v>{</v>
      </c>
      <c r="C108" t="str">
        <f>IF(AND(MOD(ROW(A103)-1,3)=0, INDEX(artwork.xlsx!J:J,QUOTIENT(ROW(A103)-1,3)+2)&lt;&gt;""),
     artwork.xlsx!$H$1&amp;": """ &amp;  INDEX(artwork.xlsx!H:H,QUOTIENT(ROW(A103)-1,3)+2) &amp;""",  " &amp;
     artwork.xlsx!$J$1&amp; ": """ &amp; INDEX(artwork.xlsx!J:J,QUOTIENT(ROW(A103)-1,3)+2) &amp;""",  " &amp;
     artwork.xlsx!$L$1&amp; ": """ &amp; SUBSTITUTE(IF(LEFT(INDEX(artwork.xlsx!L:L,QUOTIENT(ROW(A103)-1,3)+2),4)="http","",artwork.xlsx!$M$1) &amp; INDEX(artwork.xlsx!L:L,QUOTIENT(ROW(A103)-1,3)+2),artwork.xlsx!$N$1,"") &amp; """,",
 IF(AND(MOD(ROW(A103)-1,3)=1,INDEX(artwork.xlsx!J:J,QUOTIENT(ROW(A103)-1,3)+2)&lt;&gt;""),
    artwork.xlsx!$K$1&amp;": '" &amp; SUBSTITUTE(INDEX(artwork.xlsx!K:K,QUOTIENT(ROW(A103)-1,3)+2),"'","\'") &amp; "'",
IF(MOD(ROW(A103)-1,3)=2,"","")))</f>
        <v>id: "vassal",  frenchName: "Vassal",  artwork: "http://wiki.dominionstrategy.com/images/b/ba/VassalArt.jpg",</v>
      </c>
    </row>
    <row r="109" spans="1:3" x14ac:dyDescent="0.25">
      <c r="A109" t="str">
        <f>IF(AND(MOD(ROW(A104)-1,3)=0,INDEX(artwork.xlsx!G:G,QUOTIENT(ROW(A104)-1,3)+2)&lt;&gt;""),"/* "&amp;INDEX(artwork.xlsx!G:G,QUOTIENT(ROW(A104)-1,3)+2)&amp;" */","  ")&amp;
IF(AND(INDEX(artwork.xlsx!F:F,QUOTIENT(ROW(A104)-1,3)+2)&lt;&gt;""),"/* "&amp;INDEX(artwork.xlsx!F:F,QUOTIENT(ROW(A104)-1,3)+2)&amp;" */","  ")&amp;IF(AND(ISERROR(MATCH("},",B109:B$5003,0)), ISERROR(MATCH("    ];",$A$5:A108,0))),"];","")</f>
        <v xml:space="preserve">    </v>
      </c>
      <c r="B109" t="str">
        <f t="shared" si="4"/>
        <v/>
      </c>
      <c r="C109" t="str">
        <f>IF(AND(MOD(ROW(A104)-1,3)=0, INDEX(artwork.xlsx!J:J,QUOTIENT(ROW(A104)-1,3)+2)&lt;&gt;""),
     artwork.xlsx!$H$1&amp;": """ &amp;  INDEX(artwork.xlsx!H:H,QUOTIENT(ROW(A104)-1,3)+2) &amp;""",  " &amp;
     artwork.xlsx!$J$1&amp; ": """ &amp; INDEX(artwork.xlsx!J:J,QUOTIENT(ROW(A104)-1,3)+2) &amp;""",  " &amp;
     artwork.xlsx!$L$1&amp; ": """ &amp; SUBSTITUTE(IF(LEFT(INDEX(artwork.xlsx!L:L,QUOTIENT(ROW(A104)-1,3)+2),4)="http","",artwork.xlsx!$M$1) &amp; INDEX(artwork.xlsx!L:L,QUOTIENT(ROW(A104)-1,3)+2),artwork.xlsx!$N$1,"") &amp; """,",
 IF(AND(MOD(ROW(A104)-1,3)=1,INDEX(artwork.xlsx!J:J,QUOTIENT(ROW(A104)-1,3)+2)&lt;&gt;""),
    artwork.xlsx!$K$1&amp;": '" &amp; SUBSTITUTE(INDEX(artwork.xlsx!K:K,QUOTIENT(ROW(A104)-1,3)+2),"'","\'") &amp; "'",
IF(MOD(ROW(A104)-1,3)=2,"","")))</f>
        <v>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10" spans="1:3" x14ac:dyDescent="0.25">
      <c r="A110" t="str">
        <f>IF(AND(MOD(ROW(A105)-1,3)=0,INDEX(artwork.xlsx!G:G,QUOTIENT(ROW(A105)-1,3)+2)&lt;&gt;""),"/* "&amp;INDEX(artwork.xlsx!G:G,QUOTIENT(ROW(A105)-1,3)+2)&amp;" */","  ")&amp;
IF(AND(INDEX(artwork.xlsx!F:F,QUOTIENT(ROW(A105)-1,3)+2)&lt;&gt;""),"/* "&amp;INDEX(artwork.xlsx!F:F,QUOTIENT(ROW(A105)-1,3)+2)&amp;" */","  ")&amp;IF(AND(ISERROR(MATCH("},",B110:B$5003,0)), ISERROR(MATCH("    ];",$A$5:A106,0))),"];","")</f>
        <v xml:space="preserve">    </v>
      </c>
      <c r="B110" t="str">
        <f t="shared" si="4"/>
        <v>},</v>
      </c>
      <c r="C110" t="str">
        <f>IF(AND(MOD(ROW(A105)-1,3)=0, INDEX(artwork.xlsx!J:J,QUOTIENT(ROW(A105)-1,3)+2)&lt;&gt;""),
     artwork.xlsx!$H$1&amp;": """ &amp;  INDEX(artwork.xlsx!H:H,QUOTIENT(ROW(A105)-1,3)+2) &amp;""",  " &amp;
     artwork.xlsx!$J$1&amp; ": """ &amp; INDEX(artwork.xlsx!J:J,QUOTIENT(ROW(A105)-1,3)+2) &amp;""",  " &amp;
     artwork.xlsx!$L$1&amp; ": """ &amp; SUBSTITUTE(IF(LEFT(INDEX(artwork.xlsx!L:L,QUOTIENT(ROW(A105)-1,3)+2),4)="http","",artwork.xlsx!$M$1) &amp; INDEX(artwork.xlsx!L:L,QUOTIENT(ROW(A105)-1,3)+2),artwork.xlsx!$N$1,"") &amp; """,",
 IF(AND(MOD(ROW(A105)-1,3)=1,INDEX(artwork.xlsx!J:J,QUOTIENT(ROW(A105)-1,3)+2)&lt;&gt;""),
    artwork.xlsx!$K$1&amp;": '" &amp; SUBSTITUTE(INDEX(artwork.xlsx!K:K,QUOTIENT(ROW(A105)-1,3)+2),"'","\'") &amp; "'",
IF(MOD(ROW(A105)-1,3)=2,"","")))</f>
        <v/>
      </c>
    </row>
    <row r="111" spans="1:3" x14ac:dyDescent="0.25">
      <c r="A111" t="str">
        <f>IF(AND(MOD(ROW(A106)-1,3)=0,INDEX(artwork.xlsx!G:G,QUOTIENT(ROW(A106)-1,3)+2)&lt;&gt;""),"/* "&amp;INDEX(artwork.xlsx!G:G,QUOTIENT(ROW(A106)-1,3)+2)&amp;" */","  ")&amp;
IF(AND(INDEX(artwork.xlsx!F:F,QUOTIENT(ROW(A106)-1,3)+2)&lt;&gt;""),"/* "&amp;INDEX(artwork.xlsx!F:F,QUOTIENT(ROW(A106)-1,3)+2)&amp;" */","  ")&amp;IF(AND(ISERROR(MATCH("},",B111:B$5003,0)), ISERROR(MATCH("    ];",$A$5:A110,0))),"];","")</f>
        <v xml:space="preserve">    </v>
      </c>
      <c r="B111" t="str">
        <f t="shared" si="4"/>
        <v>{</v>
      </c>
      <c r="C111" t="str">
        <f>IF(AND(MOD(ROW(A106)-1,3)=0, INDEX(artwork.xlsx!J:J,QUOTIENT(ROW(A106)-1,3)+2)&lt;&gt;""),
     artwork.xlsx!$H$1&amp;": """ &amp;  INDEX(artwork.xlsx!H:H,QUOTIENT(ROW(A106)-1,3)+2) &amp;""",  " &amp;
     artwork.xlsx!$J$1&amp; ": """ &amp; INDEX(artwork.xlsx!J:J,QUOTIENT(ROW(A106)-1,3)+2) &amp;""",  " &amp;
     artwork.xlsx!$L$1&amp; ": """ &amp; SUBSTITUTE(IF(LEFT(INDEX(artwork.xlsx!L:L,QUOTIENT(ROW(A106)-1,3)+2),4)="http","",artwork.xlsx!$M$1) &amp; INDEX(artwork.xlsx!L:L,QUOTIENT(ROW(A106)-1,3)+2),artwork.xlsx!$N$1,"") &amp; """,",
 IF(AND(MOD(ROW(A106)-1,3)=1,INDEX(artwork.xlsx!J:J,QUOTIENT(ROW(A106)-1,3)+2)&lt;&gt;""),
    artwork.xlsx!$K$1&amp;": '" &amp; SUBSTITUTE(INDEX(artwork.xlsx!K:K,QUOTIENT(ROW(A106)-1,3)+2),"'","\'") &amp; "'",
IF(MOD(ROW(A106)-1,3)=2,"","")))</f>
        <v>id: "bandit",  frenchName: "Bandit",  artwork: "http://wiki.dominionstrategy.com/images/d/d4/BanditArt.jpg",</v>
      </c>
    </row>
    <row r="112" spans="1:3" x14ac:dyDescent="0.25">
      <c r="A112" t="str">
        <f>IF(AND(MOD(ROW(A107)-1,3)=0,INDEX(artwork.xlsx!G:G,QUOTIENT(ROW(A107)-1,3)+2)&lt;&gt;""),"/* "&amp;INDEX(artwork.xlsx!G:G,QUOTIENT(ROW(A107)-1,3)+2)&amp;" */","  ")&amp;
IF(AND(INDEX(artwork.xlsx!F:F,QUOTIENT(ROW(A107)-1,3)+2)&lt;&gt;""),"/* "&amp;INDEX(artwork.xlsx!F:F,QUOTIENT(ROW(A107)-1,3)+2)&amp;" */","  ")&amp;IF(AND(ISERROR(MATCH("},",B112:B$5003,0)), ISERROR(MATCH("    ];",$A$5:A108,0))),"];","")</f>
        <v xml:space="preserve">    </v>
      </c>
      <c r="B112" t="str">
        <f t="shared" si="4"/>
        <v/>
      </c>
      <c r="C112" t="str">
        <f>IF(AND(MOD(ROW(A107)-1,3)=0, INDEX(artwork.xlsx!J:J,QUOTIENT(ROW(A107)-1,3)+2)&lt;&gt;""),
     artwork.xlsx!$H$1&amp;": """ &amp;  INDEX(artwork.xlsx!H:H,QUOTIENT(ROW(A107)-1,3)+2) &amp;""",  " &amp;
     artwork.xlsx!$J$1&amp; ": """ &amp; INDEX(artwork.xlsx!J:J,QUOTIENT(ROW(A107)-1,3)+2) &amp;""",  " &amp;
     artwork.xlsx!$L$1&amp; ": """ &amp; SUBSTITUTE(IF(LEFT(INDEX(artwork.xlsx!L:L,QUOTIENT(ROW(A107)-1,3)+2),4)="http","",artwork.xlsx!$M$1) &amp; INDEX(artwork.xlsx!L:L,QUOTIENT(ROW(A107)-1,3)+2),artwork.xlsx!$N$1,"") &amp; """,",
 IF(AND(MOD(ROW(A107)-1,3)=1,INDEX(artwork.xlsx!J:J,QUOTIENT(ROW(A107)-1,3)+2)&lt;&gt;""),
    artwork.xlsx!$K$1&amp;": '" &amp; SUBSTITUTE(INDEX(artwork.xlsx!K:K,QUOTIENT(ROW(A107)-1,3)+2),"'","\'") &amp; "'",
IF(MOD(ROW(A107)-1,3)=2,"","")))</f>
        <v>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13" spans="1:3" x14ac:dyDescent="0.25">
      <c r="A113" t="str">
        <f>IF(AND(MOD(ROW(A108)-1,3)=0,INDEX(artwork.xlsx!G:G,QUOTIENT(ROW(A108)-1,3)+2)&lt;&gt;""),"/* "&amp;INDEX(artwork.xlsx!G:G,QUOTIENT(ROW(A108)-1,3)+2)&amp;" */","  ")&amp;
IF(AND(INDEX(artwork.xlsx!F:F,QUOTIENT(ROW(A108)-1,3)+2)&lt;&gt;""),"/* "&amp;INDEX(artwork.xlsx!F:F,QUOTIENT(ROW(A108)-1,3)+2)&amp;" */","  ")&amp;IF(AND(ISERROR(MATCH("},",B113:B$5003,0)), ISERROR(MATCH("    ];",$A$5:A112,0))),"];","")</f>
        <v xml:space="preserve">    </v>
      </c>
      <c r="B113" t="str">
        <f t="shared" si="4"/>
        <v>},</v>
      </c>
      <c r="C113" t="str">
        <f>IF(AND(MOD(ROW(A108)-1,3)=0, INDEX(artwork.xlsx!J:J,QUOTIENT(ROW(A108)-1,3)+2)&lt;&gt;""),
     artwork.xlsx!$H$1&amp;": """ &amp;  INDEX(artwork.xlsx!H:H,QUOTIENT(ROW(A108)-1,3)+2) &amp;""",  " &amp;
     artwork.xlsx!$J$1&amp; ": """ &amp; INDEX(artwork.xlsx!J:J,QUOTIENT(ROW(A108)-1,3)+2) &amp;""",  " &amp;
     artwork.xlsx!$L$1&amp; ": """ &amp; SUBSTITUTE(IF(LEFT(INDEX(artwork.xlsx!L:L,QUOTIENT(ROW(A108)-1,3)+2),4)="http","",artwork.xlsx!$M$1) &amp; INDEX(artwork.xlsx!L:L,QUOTIENT(ROW(A108)-1,3)+2),artwork.xlsx!$N$1,"") &amp; """,",
 IF(AND(MOD(ROW(A108)-1,3)=1,INDEX(artwork.xlsx!J:J,QUOTIENT(ROW(A108)-1,3)+2)&lt;&gt;""),
    artwork.xlsx!$K$1&amp;": '" &amp; SUBSTITUTE(INDEX(artwork.xlsx!K:K,QUOTIENT(ROW(A108)-1,3)+2),"'","\'") &amp; "'",
IF(MOD(ROW(A108)-1,3)=2,"","")))</f>
        <v/>
      </c>
    </row>
    <row r="114" spans="1:3" x14ac:dyDescent="0.25">
      <c r="A114" t="str">
        <f>IF(AND(MOD(ROW(A109)-1,3)=0,INDEX(artwork.xlsx!G:G,QUOTIENT(ROW(A109)-1,3)+2)&lt;&gt;""),"/* "&amp;INDEX(artwork.xlsx!G:G,QUOTIENT(ROW(A109)-1,3)+2)&amp;" */","  ")&amp;
IF(AND(INDEX(artwork.xlsx!F:F,QUOTIENT(ROW(A109)-1,3)+2)&lt;&gt;""),"/* "&amp;INDEX(artwork.xlsx!F:F,QUOTIENT(ROW(A109)-1,3)+2)&amp;" */","  ")&amp;IF(AND(ISERROR(MATCH("},",B114:B$5003,0)), ISERROR(MATCH("    ];",$A$5:A110,0))),"];","")</f>
        <v xml:space="preserve">    </v>
      </c>
      <c r="B114" t="str">
        <f t="shared" si="4"/>
        <v>{</v>
      </c>
      <c r="C114" t="str">
        <f>IF(AND(MOD(ROW(A109)-1,3)=0, INDEX(artwork.xlsx!J:J,QUOTIENT(ROW(A109)-1,3)+2)&lt;&gt;""),
     artwork.xlsx!$H$1&amp;": """ &amp;  INDEX(artwork.xlsx!H:H,QUOTIENT(ROW(A109)-1,3)+2) &amp;""",  " &amp;
     artwork.xlsx!$J$1&amp; ": """ &amp; INDEX(artwork.xlsx!J:J,QUOTIENT(ROW(A109)-1,3)+2) &amp;""",  " &amp;
     artwork.xlsx!$L$1&amp; ": """ &amp; SUBSTITUTE(IF(LEFT(INDEX(artwork.xlsx!L:L,QUOTIENT(ROW(A109)-1,3)+2),4)="http","",artwork.xlsx!$M$1) &amp; INDEX(artwork.xlsx!L:L,QUOTIENT(ROW(A109)-1,3)+2),artwork.xlsx!$N$1,"") &amp; """,",
 IF(AND(MOD(ROW(A109)-1,3)=1,INDEX(artwork.xlsx!J:J,QUOTIENT(ROW(A109)-1,3)+2)&lt;&gt;""),
    artwork.xlsx!$K$1&amp;": '" &amp; SUBSTITUTE(INDEX(artwork.xlsx!K:K,QUOTIENT(ROW(A109)-1,3)+2),"'","\'") &amp; "'",
IF(MOD(ROW(A109)-1,3)=2,"","")))</f>
        <v>id: "poacher",  frenchName: "Braconnier",  artwork: "http://wiki.dominionstrategy.com/images/5/55/PoacherArt.jpg",</v>
      </c>
    </row>
    <row r="115" spans="1:3" x14ac:dyDescent="0.25">
      <c r="A115" t="str">
        <f>IF(AND(MOD(ROW(A110)-1,3)=0,INDEX(artwork.xlsx!G:G,QUOTIENT(ROW(A110)-1,3)+2)&lt;&gt;""),"/* "&amp;INDEX(artwork.xlsx!G:G,QUOTIENT(ROW(A110)-1,3)+2)&amp;" */","  ")&amp;
IF(AND(INDEX(artwork.xlsx!F:F,QUOTIENT(ROW(A110)-1,3)+2)&lt;&gt;""),"/* "&amp;INDEX(artwork.xlsx!F:F,QUOTIENT(ROW(A110)-1,3)+2)&amp;" */","  ")&amp;IF(AND(ISERROR(MATCH("},",B115:B$5003,0)), ISERROR(MATCH("    ];",$A$5:A114,0))),"];","")</f>
        <v xml:space="preserve">    </v>
      </c>
      <c r="B115" t="str">
        <f t="shared" si="4"/>
        <v/>
      </c>
      <c r="C115" t="str">
        <f>IF(AND(MOD(ROW(A110)-1,3)=0, INDEX(artwork.xlsx!J:J,QUOTIENT(ROW(A110)-1,3)+2)&lt;&gt;""),
     artwork.xlsx!$H$1&amp;": """ &amp;  INDEX(artwork.xlsx!H:H,QUOTIENT(ROW(A110)-1,3)+2) &amp;""",  " &amp;
     artwork.xlsx!$J$1&amp; ": """ &amp; INDEX(artwork.xlsx!J:J,QUOTIENT(ROW(A110)-1,3)+2) &amp;""",  " &amp;
     artwork.xlsx!$L$1&amp; ": """ &amp; SUBSTITUTE(IF(LEFT(INDEX(artwork.xlsx!L:L,QUOTIENT(ROW(A110)-1,3)+2),4)="http","",artwork.xlsx!$M$1) &amp; INDEX(artwork.xlsx!L:L,QUOTIENT(ROW(A110)-1,3)+2),artwork.xlsx!$N$1,"") &amp; """,",
 IF(AND(MOD(ROW(A110)-1,3)=1,INDEX(artwork.xlsx!J:J,QUOTIENT(ROW(A110)-1,3)+2)&lt;&gt;""),
    artwork.xlsx!$K$1&amp;": '" &amp; SUBSTITUTE(INDEX(artwork.xlsx!K:K,QUOTIENT(ROW(A110)-1,3)+2),"'","\'") &amp; "'",
IF(MOD(ROW(A110)-1,3)=2,"","")))</f>
        <v>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16" spans="1:3" x14ac:dyDescent="0.25">
      <c r="A116" t="str">
        <f>IF(AND(MOD(ROW(A111)-1,3)=0,INDEX(artwork.xlsx!G:G,QUOTIENT(ROW(A111)-1,3)+2)&lt;&gt;""),"/* "&amp;INDEX(artwork.xlsx!G:G,QUOTIENT(ROW(A111)-1,3)+2)&amp;" */","  ")&amp;
IF(AND(INDEX(artwork.xlsx!F:F,QUOTIENT(ROW(A111)-1,3)+2)&lt;&gt;""),"/* "&amp;INDEX(artwork.xlsx!F:F,QUOTIENT(ROW(A111)-1,3)+2)&amp;" */","  ")&amp;IF(AND(ISERROR(MATCH("},",B116:B$5003,0)), ISERROR(MATCH("    ];",$A$5:A112,0))),"];","")</f>
        <v xml:space="preserve">    </v>
      </c>
      <c r="B116" t="str">
        <f t="shared" si="4"/>
        <v>},</v>
      </c>
      <c r="C116" t="str">
        <f>IF(AND(MOD(ROW(A111)-1,3)=0, INDEX(artwork.xlsx!J:J,QUOTIENT(ROW(A111)-1,3)+2)&lt;&gt;""),
     artwork.xlsx!$H$1&amp;": """ &amp;  INDEX(artwork.xlsx!H:H,QUOTIENT(ROW(A111)-1,3)+2) &amp;""",  " &amp;
     artwork.xlsx!$J$1&amp; ": """ &amp; INDEX(artwork.xlsx!J:J,QUOTIENT(ROW(A111)-1,3)+2) &amp;""",  " &amp;
     artwork.xlsx!$L$1&amp; ": """ &amp; SUBSTITUTE(IF(LEFT(INDEX(artwork.xlsx!L:L,QUOTIENT(ROW(A111)-1,3)+2),4)="http","",artwork.xlsx!$M$1) &amp; INDEX(artwork.xlsx!L:L,QUOTIENT(ROW(A111)-1,3)+2),artwork.xlsx!$N$1,"") &amp; """,",
 IF(AND(MOD(ROW(A111)-1,3)=1,INDEX(artwork.xlsx!J:J,QUOTIENT(ROW(A111)-1,3)+2)&lt;&gt;""),
    artwork.xlsx!$K$1&amp;": '" &amp; SUBSTITUTE(INDEX(artwork.xlsx!K:K,QUOTIENT(ROW(A111)-1,3)+2),"'","\'") &amp; "'",
IF(MOD(ROW(A111)-1,3)=2,"","")))</f>
        <v/>
      </c>
    </row>
    <row r="117" spans="1:3" x14ac:dyDescent="0.25">
      <c r="A117" t="str">
        <f>IF(AND(MOD(ROW(A112)-1,3)=0,INDEX(artwork.xlsx!G:G,QUOTIENT(ROW(A112)-1,3)+2)&lt;&gt;""),"/* "&amp;INDEX(artwork.xlsx!G:G,QUOTIENT(ROW(A112)-1,3)+2)&amp;" */","  ")&amp;
IF(AND(INDEX(artwork.xlsx!F:F,QUOTIENT(ROW(A112)-1,3)+2)&lt;&gt;""),"/* "&amp;INDEX(artwork.xlsx!F:F,QUOTIENT(ROW(A112)-1,3)+2)&amp;" */","  ")&amp;IF(AND(ISERROR(MATCH("},",B117:B$5003,0)), ISERROR(MATCH("    ];",$A$5:A116,0))),"];","")</f>
        <v xml:space="preserve">    </v>
      </c>
      <c r="B117" t="str">
        <f t="shared" si="4"/>
        <v>{</v>
      </c>
      <c r="C117" t="str">
        <f>IF(AND(MOD(ROW(A112)-1,3)=0, INDEX(artwork.xlsx!J:J,QUOTIENT(ROW(A112)-1,3)+2)&lt;&gt;""),
     artwork.xlsx!$H$1&amp;": """ &amp;  INDEX(artwork.xlsx!H:H,QUOTIENT(ROW(A112)-1,3)+2) &amp;""",  " &amp;
     artwork.xlsx!$J$1&amp; ": """ &amp; INDEX(artwork.xlsx!J:J,QUOTIENT(ROW(A112)-1,3)+2) &amp;""",  " &amp;
     artwork.xlsx!$L$1&amp; ": """ &amp; SUBSTITUTE(IF(LEFT(INDEX(artwork.xlsx!L:L,QUOTIENT(ROW(A112)-1,3)+2),4)="http","",artwork.xlsx!$M$1) &amp; INDEX(artwork.xlsx!L:L,QUOTIENT(ROW(A112)-1,3)+2),artwork.xlsx!$N$1,"") &amp; """,",
 IF(AND(MOD(ROW(A112)-1,3)=1,INDEX(artwork.xlsx!J:J,QUOTIENT(ROW(A112)-1,3)+2)&lt;&gt;""),
    artwork.xlsx!$K$1&amp;": '" &amp; SUBSTITUTE(INDEX(artwork.xlsx!K:K,QUOTIENT(ROW(A112)-1,3)+2),"'","\'") &amp; "'",
IF(MOD(ROW(A112)-1,3)=2,"","")))</f>
        <v>id: "harbinger",  frenchName: "Présage",  artwork: "http://wiki.dominionstrategy.com/images/2/2d/HarbingerArt.jpg",</v>
      </c>
    </row>
    <row r="118" spans="1:3" x14ac:dyDescent="0.25">
      <c r="A118" t="str">
        <f>IF(AND(MOD(ROW(A113)-1,3)=0,INDEX(artwork.xlsx!G:G,QUOTIENT(ROW(A113)-1,3)+2)&lt;&gt;""),"/* "&amp;INDEX(artwork.xlsx!G:G,QUOTIENT(ROW(A113)-1,3)+2)&amp;" */","  ")&amp;
IF(AND(INDEX(artwork.xlsx!F:F,QUOTIENT(ROW(A113)-1,3)+2)&lt;&gt;""),"/* "&amp;INDEX(artwork.xlsx!F:F,QUOTIENT(ROW(A113)-1,3)+2)&amp;" */","  ")&amp;IF(AND(ISERROR(MATCH("},",B118:B$5003,0)), ISERROR(MATCH("    ];",$A$5:A114,0))),"];","")</f>
        <v xml:space="preserve">    </v>
      </c>
      <c r="B118" t="str">
        <f t="shared" si="4"/>
        <v/>
      </c>
      <c r="C118" t="str">
        <f>IF(AND(MOD(ROW(A113)-1,3)=0, INDEX(artwork.xlsx!J:J,QUOTIENT(ROW(A113)-1,3)+2)&lt;&gt;""),
     artwork.xlsx!$H$1&amp;": """ &amp;  INDEX(artwork.xlsx!H:H,QUOTIENT(ROW(A113)-1,3)+2) &amp;""",  " &amp;
     artwork.xlsx!$J$1&amp; ": """ &amp; INDEX(artwork.xlsx!J:J,QUOTIENT(ROW(A113)-1,3)+2) &amp;""",  " &amp;
     artwork.xlsx!$L$1&amp; ": """ &amp; SUBSTITUTE(IF(LEFT(INDEX(artwork.xlsx!L:L,QUOTIENT(ROW(A113)-1,3)+2),4)="http","",artwork.xlsx!$M$1) &amp; INDEX(artwork.xlsx!L:L,QUOTIENT(ROW(A113)-1,3)+2),artwork.xlsx!$N$1,"") &amp; """,",
 IF(AND(MOD(ROW(A113)-1,3)=1,INDEX(artwork.xlsx!J:J,QUOTIENT(ROW(A113)-1,3)+2)&lt;&gt;""),
    artwork.xlsx!$K$1&amp;": '" &amp; SUBSTITUTE(INDEX(artwork.xlsx!K:K,QUOTIENT(ROW(A113)-1,3)+2),"'","\'") &amp; "'",
IF(MOD(ROW(A113)-1,3)=2,"","")))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19" spans="1:3" x14ac:dyDescent="0.25">
      <c r="A119" t="str">
        <f>IF(AND(MOD(ROW(A114)-1,3)=0,INDEX(artwork.xlsx!G:G,QUOTIENT(ROW(A114)-1,3)+2)&lt;&gt;""),"/* "&amp;INDEX(artwork.xlsx!G:G,QUOTIENT(ROW(A114)-1,3)+2)&amp;" */","  ")&amp;
IF(AND(INDEX(artwork.xlsx!F:F,QUOTIENT(ROW(A114)-1,3)+2)&lt;&gt;""),"/* "&amp;INDEX(artwork.xlsx!F:F,QUOTIENT(ROW(A114)-1,3)+2)&amp;" */","  ")&amp;IF(AND(ISERROR(MATCH("},",B119:B$5003,0)), ISERROR(MATCH("    ];",$A$5:A118,0))),"];","")</f>
        <v xml:space="preserve">    </v>
      </c>
      <c r="B119" t="str">
        <f t="shared" si="4"/>
        <v>},</v>
      </c>
      <c r="C119" t="str">
        <f>IF(AND(MOD(ROW(A114)-1,3)=0, INDEX(artwork.xlsx!J:J,QUOTIENT(ROW(A114)-1,3)+2)&lt;&gt;""),
     artwork.xlsx!$H$1&amp;": """ &amp;  INDEX(artwork.xlsx!H:H,QUOTIENT(ROW(A114)-1,3)+2) &amp;""",  " &amp;
     artwork.xlsx!$J$1&amp; ": """ &amp; INDEX(artwork.xlsx!J:J,QUOTIENT(ROW(A114)-1,3)+2) &amp;""",  " &amp;
     artwork.xlsx!$L$1&amp; ": """ &amp; SUBSTITUTE(IF(LEFT(INDEX(artwork.xlsx!L:L,QUOTIENT(ROW(A114)-1,3)+2),4)="http","",artwork.xlsx!$M$1) &amp; INDEX(artwork.xlsx!L:L,QUOTIENT(ROW(A114)-1,3)+2),artwork.xlsx!$N$1,"") &amp; """,",
 IF(AND(MOD(ROW(A114)-1,3)=1,INDEX(artwork.xlsx!J:J,QUOTIENT(ROW(A114)-1,3)+2)&lt;&gt;""),
    artwork.xlsx!$K$1&amp;": '" &amp; SUBSTITUTE(INDEX(artwork.xlsx!K:K,QUOTIENT(ROW(A114)-1,3)+2),"'","\'") &amp; "'",
IF(MOD(ROW(A114)-1,3)=2,"","")))</f>
        <v/>
      </c>
    </row>
    <row r="120" spans="1:3" x14ac:dyDescent="0.25">
      <c r="A120" t="str">
        <f>IF(AND(MOD(ROW(A115)-1,3)=0,INDEX(artwork.xlsx!G:G,QUOTIENT(ROW(A115)-1,3)+2)&lt;&gt;""),"/* "&amp;INDEX(artwork.xlsx!G:G,QUOTIENT(ROW(A115)-1,3)+2)&amp;" */","  ")&amp;
IF(AND(INDEX(artwork.xlsx!F:F,QUOTIENT(ROW(A115)-1,3)+2)&lt;&gt;""),"/* "&amp;INDEX(artwork.xlsx!F:F,QUOTIENT(ROW(A115)-1,3)+2)&amp;" */","  ")&amp;IF(AND(ISERROR(MATCH("},",B120:B$5003,0)), ISERROR(MATCH("    ];",$A$5:A116,0))),"];","")</f>
        <v xml:space="preserve">    </v>
      </c>
      <c r="B120" t="str">
        <f t="shared" si="4"/>
        <v>{</v>
      </c>
      <c r="C120" t="str">
        <f>IF(AND(MOD(ROW(A115)-1,3)=0, INDEX(artwork.xlsx!J:J,QUOTIENT(ROW(A115)-1,3)+2)&lt;&gt;""),
     artwork.xlsx!$H$1&amp;": """ &amp;  INDEX(artwork.xlsx!H:H,QUOTIENT(ROW(A115)-1,3)+2) &amp;""",  " &amp;
     artwork.xlsx!$J$1&amp; ": """ &amp; INDEX(artwork.xlsx!J:J,QUOTIENT(ROW(A115)-1,3)+2) &amp;""",  " &amp;
     artwork.xlsx!$L$1&amp; ": """ &amp; SUBSTITUTE(IF(LEFT(INDEX(artwork.xlsx!L:L,QUOTIENT(ROW(A115)-1,3)+2),4)="http","",artwork.xlsx!$M$1) &amp; INDEX(artwork.xlsx!L:L,QUOTIENT(ROW(A115)-1,3)+2),artwork.xlsx!$N$1,"") &amp; """,",
 IF(AND(MOD(ROW(A115)-1,3)=1,INDEX(artwork.xlsx!J:J,QUOTIENT(ROW(A115)-1,3)+2)&lt;&gt;""),
    artwork.xlsx!$K$1&amp;": '" &amp; SUBSTITUTE(INDEX(artwork.xlsx!K:K,QUOTIENT(ROW(A115)-1,3)+2),"'","\'") &amp; "'",
IF(MOD(ROW(A115)-1,3)=2,"","")))</f>
        <v>id: "sentry",  frenchName: "Sentinelle",  artwork: "http://wiki.dominionstrategy.com/images/b/bd/SentryArt.jpg",</v>
      </c>
    </row>
    <row r="121" spans="1:3" x14ac:dyDescent="0.25">
      <c r="A121" t="str">
        <f>IF(AND(MOD(ROW(A116)-1,3)=0,INDEX(artwork.xlsx!G:G,QUOTIENT(ROW(A116)-1,3)+2)&lt;&gt;""),"/* "&amp;INDEX(artwork.xlsx!G:G,QUOTIENT(ROW(A116)-1,3)+2)&amp;" */","  ")&amp;
IF(AND(INDEX(artwork.xlsx!F:F,QUOTIENT(ROW(A116)-1,3)+2)&lt;&gt;""),"/* "&amp;INDEX(artwork.xlsx!F:F,QUOTIENT(ROW(A116)-1,3)+2)&amp;" */","  ")&amp;IF(AND(ISERROR(MATCH("},",B121:B$5003,0)), ISERROR(MATCH("    ];",$A$5:A120,0))),"];","")</f>
        <v xml:space="preserve">    </v>
      </c>
      <c r="B121" t="str">
        <f t="shared" si="4"/>
        <v/>
      </c>
      <c r="C121" t="str">
        <f>IF(AND(MOD(ROW(A116)-1,3)=0, INDEX(artwork.xlsx!J:J,QUOTIENT(ROW(A116)-1,3)+2)&lt;&gt;""),
     artwork.xlsx!$H$1&amp;": """ &amp;  INDEX(artwork.xlsx!H:H,QUOTIENT(ROW(A116)-1,3)+2) &amp;""",  " &amp;
     artwork.xlsx!$J$1&amp; ": """ &amp; INDEX(artwork.xlsx!J:J,QUOTIENT(ROW(A116)-1,3)+2) &amp;""",  " &amp;
     artwork.xlsx!$L$1&amp; ": """ &amp; SUBSTITUTE(IF(LEFT(INDEX(artwork.xlsx!L:L,QUOTIENT(ROW(A116)-1,3)+2),4)="http","",artwork.xlsx!$M$1) &amp; INDEX(artwork.xlsx!L:L,QUOTIENT(ROW(A116)-1,3)+2),artwork.xlsx!$N$1,"") &amp; """,",
 IF(AND(MOD(ROW(A116)-1,3)=1,INDEX(artwork.xlsx!J:J,QUOTIENT(ROW(A116)-1,3)+2)&lt;&gt;""),
    artwork.xlsx!$K$1&amp;": '" &amp; SUBSTITUTE(INDEX(artwork.xlsx!K:K,QUOTIENT(ROW(A116)-1,3)+2),"'","\'") &amp; "'",
IF(MOD(ROW(A116)-1,3)=2,"","")))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22" spans="1:3" x14ac:dyDescent="0.25">
      <c r="A122" t="str">
        <f>IF(AND(MOD(ROW(A117)-1,3)=0,INDEX(artwork.xlsx!G:G,QUOTIENT(ROW(A117)-1,3)+2)&lt;&gt;""),"/* "&amp;INDEX(artwork.xlsx!G:G,QUOTIENT(ROW(A117)-1,3)+2)&amp;" */","  ")&amp;
IF(AND(INDEX(artwork.xlsx!F:F,QUOTIENT(ROW(A117)-1,3)+2)&lt;&gt;""),"/* "&amp;INDEX(artwork.xlsx!F:F,QUOTIENT(ROW(A117)-1,3)+2)&amp;" */","  ")&amp;IF(AND(ISERROR(MATCH("},",B122:B$5003,0)), ISERROR(MATCH("    ];",$A$5:A118,0))),"];","")</f>
        <v xml:space="preserve">    </v>
      </c>
      <c r="B122" t="str">
        <f t="shared" si="4"/>
        <v>},</v>
      </c>
      <c r="C122" t="str">
        <f>IF(AND(MOD(ROW(A117)-1,3)=0, INDEX(artwork.xlsx!J:J,QUOTIENT(ROW(A117)-1,3)+2)&lt;&gt;""),
     artwork.xlsx!$H$1&amp;": """ &amp;  INDEX(artwork.xlsx!H:H,QUOTIENT(ROW(A117)-1,3)+2) &amp;""",  " &amp;
     artwork.xlsx!$J$1&amp; ": """ &amp; INDEX(artwork.xlsx!J:J,QUOTIENT(ROW(A117)-1,3)+2) &amp;""",  " &amp;
     artwork.xlsx!$L$1&amp; ": """ &amp; SUBSTITUTE(IF(LEFT(INDEX(artwork.xlsx!L:L,QUOTIENT(ROW(A117)-1,3)+2),4)="http","",artwork.xlsx!$M$1) &amp; INDEX(artwork.xlsx!L:L,QUOTIENT(ROW(A117)-1,3)+2),artwork.xlsx!$N$1,"") &amp; """,",
 IF(AND(MOD(ROW(A117)-1,3)=1,INDEX(artwork.xlsx!J:J,QUOTIENT(ROW(A117)-1,3)+2)&lt;&gt;""),
    artwork.xlsx!$K$1&amp;": '" &amp; SUBSTITUTE(INDEX(artwork.xlsx!K:K,QUOTIENT(ROW(A117)-1,3)+2),"'","\'") &amp; "'",
IF(MOD(ROW(A117)-1,3)=2,"","")))</f>
        <v/>
      </c>
    </row>
    <row r="123" spans="1:3" x14ac:dyDescent="0.25">
      <c r="A123" t="str">
        <f>IF(AND(MOD(ROW(A118)-1,3)=0,INDEX(artwork.xlsx!G:G,QUOTIENT(ROW(A118)-1,3)+2)&lt;&gt;""),"/* "&amp;INDEX(artwork.xlsx!G:G,QUOTIENT(ROW(A118)-1,3)+2)&amp;" */","  ")&amp;
IF(AND(INDEX(artwork.xlsx!F:F,QUOTIENT(ROW(A118)-1,3)+2)&lt;&gt;""),"/* "&amp;INDEX(artwork.xlsx!F:F,QUOTIENT(ROW(A118)-1,3)+2)&amp;" */","  ")&amp;IF(AND(ISERROR(MATCH("},",B123:B$5003,0)), ISERROR(MATCH("    ];",$A$5:A122,0))),"];","")</f>
        <v xml:space="preserve">  /* Other */</v>
      </c>
      <c r="B123" t="str">
        <f t="shared" si="4"/>
        <v>{</v>
      </c>
      <c r="C123" t="str">
        <f>IF(AND(MOD(ROW(A118)-1,3)=0, INDEX(artwork.xlsx!J:J,QUOTIENT(ROW(A118)-1,3)+2)&lt;&gt;""),
     artwork.xlsx!$H$1&amp;": """ &amp;  INDEX(artwork.xlsx!H:H,QUOTIENT(ROW(A118)-1,3)+2) &amp;""",  " &amp;
     artwork.xlsx!$J$1&amp; ": """ &amp; INDEX(artwork.xlsx!J:J,QUOTIENT(ROW(A118)-1,3)+2) &amp;""",  " &amp;
     artwork.xlsx!$L$1&amp; ": """ &amp; SUBSTITUTE(IF(LEFT(INDEX(artwork.xlsx!L:L,QUOTIENT(ROW(A118)-1,3)+2),4)="http","",artwork.xlsx!$M$1) &amp; INDEX(artwork.xlsx!L:L,QUOTIENT(ROW(A118)-1,3)+2),artwork.xlsx!$N$1,"") &amp; """,",
 IF(AND(MOD(ROW(A118)-1,3)=1,INDEX(artwork.xlsx!J:J,QUOTIENT(ROW(A118)-1,3)+2)&lt;&gt;""),
    artwork.xlsx!$K$1&amp;": '" &amp; SUBSTITUTE(INDEX(artwork.xlsx!K:K,QUOTIENT(ROW(A118)-1,3)+2),"'","\'") &amp; "'",
IF(MOD(ROW(A118)-1,3)=2,"","")))</f>
        <v>id: "copper_2nd",  frenchName: "Cuivre",  artwork: "http://wiki.dominionstrategy.com/images/c/c3/CoppersmithArt.jpg",</v>
      </c>
    </row>
    <row r="124" spans="1:3" x14ac:dyDescent="0.25">
      <c r="A124" t="str">
        <f>IF(AND(MOD(ROW(A119)-1,3)=0,INDEX(artwork.xlsx!G:G,QUOTIENT(ROW(A119)-1,3)+2)&lt;&gt;""),"/* "&amp;INDEX(artwork.xlsx!G:G,QUOTIENT(ROW(A119)-1,3)+2)&amp;" */","  ")&amp;
IF(AND(INDEX(artwork.xlsx!F:F,QUOTIENT(ROW(A119)-1,3)+2)&lt;&gt;""),"/* "&amp;INDEX(artwork.xlsx!F:F,QUOTIENT(ROW(A119)-1,3)+2)&amp;" */","  ")&amp;IF(AND(ISERROR(MATCH("},",B124:B$5003,0)), ISERROR(MATCH("    ];",$A$5:A120,0))),"];","")</f>
        <v xml:space="preserve">  /* Other */</v>
      </c>
      <c r="B124" t="str">
        <f t="shared" si="4"/>
        <v/>
      </c>
      <c r="C124" t="str">
        <f>IF(AND(MOD(ROW(A119)-1,3)=0, INDEX(artwork.xlsx!J:J,QUOTIENT(ROW(A119)-1,3)+2)&lt;&gt;""),
     artwork.xlsx!$H$1&amp;": """ &amp;  INDEX(artwork.xlsx!H:H,QUOTIENT(ROW(A119)-1,3)+2) &amp;""",  " &amp;
     artwork.xlsx!$J$1&amp; ": """ &amp; INDEX(artwork.xlsx!J:J,QUOTIENT(ROW(A119)-1,3)+2) &amp;""",  " &amp;
     artwork.xlsx!$L$1&amp; ": """ &amp; SUBSTITUTE(IF(LEFT(INDEX(artwork.xlsx!L:L,QUOTIENT(ROW(A119)-1,3)+2),4)="http","",artwork.xlsx!$M$1) &amp; INDEX(artwork.xlsx!L:L,QUOTIENT(ROW(A119)-1,3)+2),artwork.xlsx!$N$1,"") &amp; """,",
 IF(AND(MOD(ROW(A119)-1,3)=1,INDEX(artwork.xlsx!J:J,QUOTIENT(ROW(A119)-1,3)+2)&lt;&gt;""),
    artwork.xlsx!$K$1&amp;": '" &amp; SUBSTITUTE(INDEX(artwork.xlsx!K:K,QUOTIENT(ROW(A119)-1,3)+2),"'","\'") &amp; "'",
IF(MOD(ROW(A119)-1,3)=2,"","")))</f>
        <v>text_html: '&lt;div class="card-text" style="top:2px;"&gt;&lt;/div&gt;'</v>
      </c>
    </row>
    <row r="125" spans="1:3" x14ac:dyDescent="0.25">
      <c r="A125" t="str">
        <f>IF(AND(MOD(ROW(A120)-1,3)=0,INDEX(artwork.xlsx!G:G,QUOTIENT(ROW(A120)-1,3)+2)&lt;&gt;""),"/* "&amp;INDEX(artwork.xlsx!G:G,QUOTIENT(ROW(A120)-1,3)+2)&amp;" */","  ")&amp;
IF(AND(INDEX(artwork.xlsx!F:F,QUOTIENT(ROW(A120)-1,3)+2)&lt;&gt;""),"/* "&amp;INDEX(artwork.xlsx!F:F,QUOTIENT(ROW(A120)-1,3)+2)&amp;" */","  ")&amp;IF(AND(ISERROR(MATCH("},",B125:B$5003,0)), ISERROR(MATCH("    ];",$A$5:A124,0))),"];","")</f>
        <v xml:space="preserve">  /* Other */</v>
      </c>
      <c r="B125" t="str">
        <f t="shared" si="4"/>
        <v>},</v>
      </c>
      <c r="C125" t="str">
        <f>IF(AND(MOD(ROW(A120)-1,3)=0, INDEX(artwork.xlsx!J:J,QUOTIENT(ROW(A120)-1,3)+2)&lt;&gt;""),
     artwork.xlsx!$H$1&amp;": """ &amp;  INDEX(artwork.xlsx!H:H,QUOTIENT(ROW(A120)-1,3)+2) &amp;""",  " &amp;
     artwork.xlsx!$J$1&amp; ": """ &amp; INDEX(artwork.xlsx!J:J,QUOTIENT(ROW(A120)-1,3)+2) &amp;""",  " &amp;
     artwork.xlsx!$L$1&amp; ": """ &amp; SUBSTITUTE(IF(LEFT(INDEX(artwork.xlsx!L:L,QUOTIENT(ROW(A120)-1,3)+2),4)="http","",artwork.xlsx!$M$1) &amp; INDEX(artwork.xlsx!L:L,QUOTIENT(ROW(A120)-1,3)+2),artwork.xlsx!$N$1,"") &amp; """,",
 IF(AND(MOD(ROW(A120)-1,3)=1,INDEX(artwork.xlsx!J:J,QUOTIENT(ROW(A120)-1,3)+2)&lt;&gt;""),
    artwork.xlsx!$K$1&amp;": '" &amp; SUBSTITUTE(INDEX(artwork.xlsx!K:K,QUOTIENT(ROW(A120)-1,3)+2),"'","\'") &amp; "'",
IF(MOD(ROW(A120)-1,3)=2,"","")))</f>
        <v/>
      </c>
    </row>
    <row r="126" spans="1:3" x14ac:dyDescent="0.25">
      <c r="A126" t="str">
        <f>IF(AND(MOD(ROW(A121)-1,3)=0,INDEX(artwork.xlsx!G:G,QUOTIENT(ROW(A121)-1,3)+2)&lt;&gt;""),"/* "&amp;INDEX(artwork.xlsx!G:G,QUOTIENT(ROW(A121)-1,3)+2)&amp;" */","  ")&amp;
IF(AND(INDEX(artwork.xlsx!F:F,QUOTIENT(ROW(A121)-1,3)+2)&lt;&gt;""),"/* "&amp;INDEX(artwork.xlsx!F:F,QUOTIENT(ROW(A121)-1,3)+2)&amp;" */","  ")&amp;IF(AND(ISERROR(MATCH("},",B126:B$5003,0)), ISERROR(MATCH("    ];",$A$5:A122,0))),"];","")</f>
        <v xml:space="preserve">  /* Other */</v>
      </c>
      <c r="B126" t="str">
        <f t="shared" si="4"/>
        <v>{</v>
      </c>
      <c r="C126" t="str">
        <f>IF(AND(MOD(ROW(A121)-1,3)=0, INDEX(artwork.xlsx!J:J,QUOTIENT(ROW(A121)-1,3)+2)&lt;&gt;""),
     artwork.xlsx!$H$1&amp;": """ &amp;  INDEX(artwork.xlsx!H:H,QUOTIENT(ROW(A121)-1,3)+2) &amp;""",  " &amp;
     artwork.xlsx!$J$1&amp; ": """ &amp; INDEX(artwork.xlsx!J:J,QUOTIENT(ROW(A121)-1,3)+2) &amp;""",  " &amp;
     artwork.xlsx!$L$1&amp; ": """ &amp; SUBSTITUTE(IF(LEFT(INDEX(artwork.xlsx!L:L,QUOTIENT(ROW(A121)-1,3)+2),4)="http","",artwork.xlsx!$M$1) &amp; INDEX(artwork.xlsx!L:L,QUOTIENT(ROW(A121)-1,3)+2),artwork.xlsx!$N$1,"") &amp; """,",
 IF(AND(MOD(ROW(A121)-1,3)=1,INDEX(artwork.xlsx!J:J,QUOTIENT(ROW(A121)-1,3)+2)&lt;&gt;""),
    artwork.xlsx!$K$1&amp;": '" &amp; SUBSTITUTE(INDEX(artwork.xlsx!K:K,QUOTIENT(ROW(A121)-1,3)+2),"'","\'") &amp; "'",
IF(MOD(ROW(A121)-1,3)=2,"","")))</f>
        <v>id: "silver_2nd",  frenchName: "Argent",  artwork: "http://wiki.dominionstrategy.com/images/3/30/SilverArt.jpg",</v>
      </c>
    </row>
    <row r="127" spans="1:3" x14ac:dyDescent="0.25">
      <c r="A127" t="str">
        <f>IF(AND(MOD(ROW(A122)-1,3)=0,INDEX(artwork.xlsx!G:G,QUOTIENT(ROW(A122)-1,3)+2)&lt;&gt;""),"/* "&amp;INDEX(artwork.xlsx!G:G,QUOTIENT(ROW(A122)-1,3)+2)&amp;" */","  ")&amp;
IF(AND(INDEX(artwork.xlsx!F:F,QUOTIENT(ROW(A122)-1,3)+2)&lt;&gt;""),"/* "&amp;INDEX(artwork.xlsx!F:F,QUOTIENT(ROW(A122)-1,3)+2)&amp;" */","  ")&amp;IF(AND(ISERROR(MATCH("},",B127:B$5003,0)), ISERROR(MATCH("    ];",$A$5:A126,0))),"];","")</f>
        <v xml:space="preserve">  /* Other */</v>
      </c>
      <c r="B127" t="str">
        <f t="shared" si="4"/>
        <v/>
      </c>
      <c r="C127" t="str">
        <f>IF(AND(MOD(ROW(A122)-1,3)=0, INDEX(artwork.xlsx!J:J,QUOTIENT(ROW(A122)-1,3)+2)&lt;&gt;""),
     artwork.xlsx!$H$1&amp;": """ &amp;  INDEX(artwork.xlsx!H:H,QUOTIENT(ROW(A122)-1,3)+2) &amp;""",  " &amp;
     artwork.xlsx!$J$1&amp; ": """ &amp; INDEX(artwork.xlsx!J:J,QUOTIENT(ROW(A122)-1,3)+2) &amp;""",  " &amp;
     artwork.xlsx!$L$1&amp; ": """ &amp; SUBSTITUTE(IF(LEFT(INDEX(artwork.xlsx!L:L,QUOTIENT(ROW(A122)-1,3)+2),4)="http","",artwork.xlsx!$M$1) &amp; INDEX(artwork.xlsx!L:L,QUOTIENT(ROW(A122)-1,3)+2),artwork.xlsx!$N$1,"") &amp; """,",
 IF(AND(MOD(ROW(A122)-1,3)=1,INDEX(artwork.xlsx!J:J,QUOTIENT(ROW(A122)-1,3)+2)&lt;&gt;""),
    artwork.xlsx!$K$1&amp;": '" &amp; SUBSTITUTE(INDEX(artwork.xlsx!K:K,QUOTIENT(ROW(A122)-1,3)+2),"'","\'") &amp; "'",
IF(MOD(ROW(A122)-1,3)=2,"","")))</f>
        <v>text_html: '&lt;div class="card-text" style="top:2px;"&gt;&lt;/div&gt;'</v>
      </c>
    </row>
    <row r="128" spans="1:3" x14ac:dyDescent="0.25">
      <c r="A128" t="str">
        <f>IF(AND(MOD(ROW(A123)-1,3)=0,INDEX(artwork.xlsx!G:G,QUOTIENT(ROW(A123)-1,3)+2)&lt;&gt;""),"/* "&amp;INDEX(artwork.xlsx!G:G,QUOTIENT(ROW(A123)-1,3)+2)&amp;" */","  ")&amp;
IF(AND(INDEX(artwork.xlsx!F:F,QUOTIENT(ROW(A123)-1,3)+2)&lt;&gt;""),"/* "&amp;INDEX(artwork.xlsx!F:F,QUOTIENT(ROW(A123)-1,3)+2)&amp;" */","  ")&amp;IF(AND(ISERROR(MATCH("},",B128:B$5003,0)), ISERROR(MATCH("    ];",$A$5:A124,0))),"];","")</f>
        <v xml:space="preserve">  /* Other */</v>
      </c>
      <c r="B128" t="str">
        <f t="shared" si="4"/>
        <v>},</v>
      </c>
      <c r="C128" t="str">
        <f>IF(AND(MOD(ROW(A123)-1,3)=0, INDEX(artwork.xlsx!J:J,QUOTIENT(ROW(A123)-1,3)+2)&lt;&gt;""),
     artwork.xlsx!$H$1&amp;": """ &amp;  INDEX(artwork.xlsx!H:H,QUOTIENT(ROW(A123)-1,3)+2) &amp;""",  " &amp;
     artwork.xlsx!$J$1&amp; ": """ &amp; INDEX(artwork.xlsx!J:J,QUOTIENT(ROW(A123)-1,3)+2) &amp;""",  " &amp;
     artwork.xlsx!$L$1&amp; ": """ &amp; SUBSTITUTE(IF(LEFT(INDEX(artwork.xlsx!L:L,QUOTIENT(ROW(A123)-1,3)+2),4)="http","",artwork.xlsx!$M$1) &amp; INDEX(artwork.xlsx!L:L,QUOTIENT(ROW(A123)-1,3)+2),artwork.xlsx!$N$1,"") &amp; """,",
 IF(AND(MOD(ROW(A123)-1,3)=1,INDEX(artwork.xlsx!J:J,QUOTIENT(ROW(A123)-1,3)+2)&lt;&gt;""),
    artwork.xlsx!$K$1&amp;": '" &amp; SUBSTITUTE(INDEX(artwork.xlsx!K:K,QUOTIENT(ROW(A123)-1,3)+2),"'","\'") &amp; "'",
IF(MOD(ROW(A123)-1,3)=2,"","")))</f>
        <v/>
      </c>
    </row>
    <row r="129" spans="1:3" x14ac:dyDescent="0.25">
      <c r="A129" t="str">
        <f>IF(AND(MOD(ROW(A124)-1,3)=0,INDEX(artwork.xlsx!G:G,QUOTIENT(ROW(A124)-1,3)+2)&lt;&gt;""),"/* "&amp;INDEX(artwork.xlsx!G:G,QUOTIENT(ROW(A124)-1,3)+2)&amp;" */","  ")&amp;
IF(AND(INDEX(artwork.xlsx!F:F,QUOTIENT(ROW(A124)-1,3)+2)&lt;&gt;""),"/* "&amp;INDEX(artwork.xlsx!F:F,QUOTIENT(ROW(A124)-1,3)+2)&amp;" */","  ")&amp;IF(AND(ISERROR(MATCH("},",B129:B$5003,0)), ISERROR(MATCH("    ];",$A$5:A128,0))),"];","")</f>
        <v xml:space="preserve">  /* Other */</v>
      </c>
      <c r="B129" t="str">
        <f t="shared" si="4"/>
        <v>{</v>
      </c>
      <c r="C129" t="str">
        <f>IF(AND(MOD(ROW(A124)-1,3)=0, INDEX(artwork.xlsx!J:J,QUOTIENT(ROW(A124)-1,3)+2)&lt;&gt;""),
     artwork.xlsx!$H$1&amp;": """ &amp;  INDEX(artwork.xlsx!H:H,QUOTIENT(ROW(A124)-1,3)+2) &amp;""",  " &amp;
     artwork.xlsx!$J$1&amp; ": """ &amp; INDEX(artwork.xlsx!J:J,QUOTIENT(ROW(A124)-1,3)+2) &amp;""",  " &amp;
     artwork.xlsx!$L$1&amp; ": """ &amp; SUBSTITUTE(IF(LEFT(INDEX(artwork.xlsx!L:L,QUOTIENT(ROW(A124)-1,3)+2),4)="http","",artwork.xlsx!$M$1) &amp; INDEX(artwork.xlsx!L:L,QUOTIENT(ROW(A124)-1,3)+2),artwork.xlsx!$N$1,"") &amp; """,",
 IF(AND(MOD(ROW(A124)-1,3)=1,INDEX(artwork.xlsx!J:J,QUOTIENT(ROW(A124)-1,3)+2)&lt;&gt;""),
    artwork.xlsx!$K$1&amp;": '" &amp; SUBSTITUTE(INDEX(artwork.xlsx!K:K,QUOTIENT(ROW(A124)-1,3)+2),"'","\'") &amp; "'",
IF(MOD(ROW(A124)-1,3)=2,"","")))</f>
        <v>id: "gold_2nd",  frenchName: "Or",  artwork: "http://wiki.dominionstrategy.com/images/9/93/GoldArt.jpg",</v>
      </c>
    </row>
    <row r="130" spans="1:3" x14ac:dyDescent="0.25">
      <c r="A130" t="str">
        <f>IF(AND(MOD(ROW(A125)-1,3)=0,INDEX(artwork.xlsx!G:G,QUOTIENT(ROW(A125)-1,3)+2)&lt;&gt;""),"/* "&amp;INDEX(artwork.xlsx!G:G,QUOTIENT(ROW(A125)-1,3)+2)&amp;" */","  ")&amp;
IF(AND(INDEX(artwork.xlsx!F:F,QUOTIENT(ROW(A125)-1,3)+2)&lt;&gt;""),"/* "&amp;INDEX(artwork.xlsx!F:F,QUOTIENT(ROW(A125)-1,3)+2)&amp;" */","  ")&amp;IF(AND(ISERROR(MATCH("},",B130:B$5003,0)), ISERROR(MATCH("    ];",$A$5:A126,0))),"];","")</f>
        <v xml:space="preserve">  /* Other */</v>
      </c>
      <c r="B130" t="str">
        <f t="shared" si="4"/>
        <v/>
      </c>
      <c r="C130" t="str">
        <f>IF(AND(MOD(ROW(A125)-1,3)=0, INDEX(artwork.xlsx!J:J,QUOTIENT(ROW(A125)-1,3)+2)&lt;&gt;""),
     artwork.xlsx!$H$1&amp;": """ &amp;  INDEX(artwork.xlsx!H:H,QUOTIENT(ROW(A125)-1,3)+2) &amp;""",  " &amp;
     artwork.xlsx!$J$1&amp; ": """ &amp; INDEX(artwork.xlsx!J:J,QUOTIENT(ROW(A125)-1,3)+2) &amp;""",  " &amp;
     artwork.xlsx!$L$1&amp; ": """ &amp; SUBSTITUTE(IF(LEFT(INDEX(artwork.xlsx!L:L,QUOTIENT(ROW(A125)-1,3)+2),4)="http","",artwork.xlsx!$M$1) &amp; INDEX(artwork.xlsx!L:L,QUOTIENT(ROW(A125)-1,3)+2),artwork.xlsx!$N$1,"") &amp; """,",
 IF(AND(MOD(ROW(A125)-1,3)=1,INDEX(artwork.xlsx!J:J,QUOTIENT(ROW(A125)-1,3)+2)&lt;&gt;""),
    artwork.xlsx!$K$1&amp;": '" &amp; SUBSTITUTE(INDEX(artwork.xlsx!K:K,QUOTIENT(ROW(A125)-1,3)+2),"'","\'") &amp; "'",
IF(MOD(ROW(A125)-1,3)=2,"","")))</f>
        <v>text_html: '&lt;div class="card-text" style="top:2px;"&gt;&lt;/div&gt;'</v>
      </c>
    </row>
    <row r="131" spans="1:3" x14ac:dyDescent="0.25">
      <c r="A131" t="str">
        <f>IF(AND(MOD(ROW(A126)-1,3)=0,INDEX(artwork.xlsx!G:G,QUOTIENT(ROW(A126)-1,3)+2)&lt;&gt;""),"/* "&amp;INDEX(artwork.xlsx!G:G,QUOTIENT(ROW(A126)-1,3)+2)&amp;" */","  ")&amp;
IF(AND(INDEX(artwork.xlsx!F:F,QUOTIENT(ROW(A126)-1,3)+2)&lt;&gt;""),"/* "&amp;INDEX(artwork.xlsx!F:F,QUOTIENT(ROW(A126)-1,3)+2)&amp;" */","  ")&amp;IF(AND(ISERROR(MATCH("},",B131:B$5003,0)), ISERROR(MATCH("    ];",$A$5:A130,0))),"];","")</f>
        <v xml:space="preserve">  /* Other */</v>
      </c>
      <c r="B131" t="str">
        <f t="shared" si="4"/>
        <v>},</v>
      </c>
      <c r="C131" t="str">
        <f>IF(AND(MOD(ROW(A126)-1,3)=0, INDEX(artwork.xlsx!J:J,QUOTIENT(ROW(A126)-1,3)+2)&lt;&gt;""),
     artwork.xlsx!$H$1&amp;": """ &amp;  INDEX(artwork.xlsx!H:H,QUOTIENT(ROW(A126)-1,3)+2) &amp;""",  " &amp;
     artwork.xlsx!$J$1&amp; ": """ &amp; INDEX(artwork.xlsx!J:J,QUOTIENT(ROW(A126)-1,3)+2) &amp;""",  " &amp;
     artwork.xlsx!$L$1&amp; ": """ &amp; SUBSTITUTE(IF(LEFT(INDEX(artwork.xlsx!L:L,QUOTIENT(ROW(A126)-1,3)+2),4)="http","",artwork.xlsx!$M$1) &amp; INDEX(artwork.xlsx!L:L,QUOTIENT(ROW(A126)-1,3)+2),artwork.xlsx!$N$1,"") &amp; """,",
 IF(AND(MOD(ROW(A126)-1,3)=1,INDEX(artwork.xlsx!J:J,QUOTIENT(ROW(A126)-1,3)+2)&lt;&gt;""),
    artwork.xlsx!$K$1&amp;": '" &amp; SUBSTITUTE(INDEX(artwork.xlsx!K:K,QUOTIENT(ROW(A126)-1,3)+2),"'","\'") &amp; "'",
IF(MOD(ROW(A126)-1,3)=2,"","")))</f>
        <v/>
      </c>
    </row>
    <row r="132" spans="1:3" x14ac:dyDescent="0.25">
      <c r="A132" t="str">
        <f>IF(AND(MOD(ROW(A127)-1,3)=0,INDEX(artwork.xlsx!G:G,QUOTIENT(ROW(A127)-1,3)+2)&lt;&gt;""),"/* "&amp;INDEX(artwork.xlsx!G:G,QUOTIENT(ROW(A127)-1,3)+2)&amp;" */","  ")&amp;
IF(AND(INDEX(artwork.xlsx!F:F,QUOTIENT(ROW(A127)-1,3)+2)&lt;&gt;""),"/* "&amp;INDEX(artwork.xlsx!F:F,QUOTIENT(ROW(A127)-1,3)+2)&amp;" */","  ")&amp;IF(AND(ISERROR(MATCH("},",B132:B$5003,0)), ISERROR(MATCH("    ];",$A$5:A128,0))),"];","")</f>
        <v xml:space="preserve">  /* Other */</v>
      </c>
      <c r="B132" t="str">
        <f t="shared" si="4"/>
        <v>{</v>
      </c>
      <c r="C132" t="str">
        <f>IF(AND(MOD(ROW(A127)-1,3)=0, INDEX(artwork.xlsx!J:J,QUOTIENT(ROW(A127)-1,3)+2)&lt;&gt;""),
     artwork.xlsx!$H$1&amp;": """ &amp;  INDEX(artwork.xlsx!H:H,QUOTIENT(ROW(A127)-1,3)+2) &amp;""",  " &amp;
     artwork.xlsx!$J$1&amp; ": """ &amp; INDEX(artwork.xlsx!J:J,QUOTIENT(ROW(A127)-1,3)+2) &amp;""",  " &amp;
     artwork.xlsx!$L$1&amp; ": """ &amp; SUBSTITUTE(IF(LEFT(INDEX(artwork.xlsx!L:L,QUOTIENT(ROW(A127)-1,3)+2),4)="http","",artwork.xlsx!$M$1) &amp; INDEX(artwork.xlsx!L:L,QUOTIENT(ROW(A127)-1,3)+2),artwork.xlsx!$N$1,"") &amp; """,",
 IF(AND(MOD(ROW(A127)-1,3)=1,INDEX(artwork.xlsx!J:J,QUOTIENT(ROW(A127)-1,3)+2)&lt;&gt;""),
    artwork.xlsx!$K$1&amp;": '" &amp; SUBSTITUTE(INDEX(artwork.xlsx!K:K,QUOTIENT(ROW(A127)-1,3)+2),"'","\'") &amp; "'",
IF(MOD(ROW(A127)-1,3)=2,"","")))</f>
        <v>id: "estate_2nd",  frenchName: "Domaine",  artwork: "http://wiki.dominionstrategy.com/images/e/e3/EstateArt.jpg",</v>
      </c>
    </row>
    <row r="133" spans="1:3" x14ac:dyDescent="0.25">
      <c r="A133" t="str">
        <f>IF(AND(MOD(ROW(A128)-1,3)=0,INDEX(artwork.xlsx!G:G,QUOTIENT(ROW(A128)-1,3)+2)&lt;&gt;""),"/* "&amp;INDEX(artwork.xlsx!G:G,QUOTIENT(ROW(A128)-1,3)+2)&amp;" */","  ")&amp;
IF(AND(INDEX(artwork.xlsx!F:F,QUOTIENT(ROW(A128)-1,3)+2)&lt;&gt;""),"/* "&amp;INDEX(artwork.xlsx!F:F,QUOTIENT(ROW(A128)-1,3)+2)&amp;" */","  ")&amp;IF(AND(ISERROR(MATCH("},",B133:B$5003,0)), ISERROR(MATCH("    ];",$A$5:A132,0))),"];","")</f>
        <v xml:space="preserve">  /* Other */</v>
      </c>
      <c r="B133" t="str">
        <f t="shared" si="4"/>
        <v/>
      </c>
      <c r="C133" t="str">
        <f>IF(AND(MOD(ROW(A128)-1,3)=0, INDEX(artwork.xlsx!J:J,QUOTIENT(ROW(A128)-1,3)+2)&lt;&gt;""),
     artwork.xlsx!$H$1&amp;": """ &amp;  INDEX(artwork.xlsx!H:H,QUOTIENT(ROW(A128)-1,3)+2) &amp;""",  " &amp;
     artwork.xlsx!$J$1&amp; ": """ &amp; INDEX(artwork.xlsx!J:J,QUOTIENT(ROW(A128)-1,3)+2) &amp;""",  " &amp;
     artwork.xlsx!$L$1&amp; ": """ &amp; SUBSTITUTE(IF(LEFT(INDEX(artwork.xlsx!L:L,QUOTIENT(ROW(A128)-1,3)+2),4)="http","",artwork.xlsx!$M$1) &amp; INDEX(artwork.xlsx!L:L,QUOTIENT(ROW(A128)-1,3)+2),artwork.xlsx!$N$1,"") &amp; """,",
 IF(AND(MOD(ROW(A128)-1,3)=1,INDEX(artwork.xlsx!J:J,QUOTIENT(ROW(A128)-1,3)+2)&lt;&gt;""),
    artwork.xlsx!$K$1&amp;": '" &amp; SUBSTITUTE(INDEX(artwork.xlsx!K:K,QUOTIENT(ROW(A128)-1,3)+2),"'","\'") &amp; "'",
IF(MOD(ROW(A128)-1,3)=2,"","")))</f>
        <v>text_html: '&lt;div class="card-text" style="top:2px;"&gt;&lt;/div&gt;'</v>
      </c>
    </row>
    <row r="134" spans="1:3" x14ac:dyDescent="0.25">
      <c r="A134" t="str">
        <f>IF(AND(MOD(ROW(A129)-1,3)=0,INDEX(artwork.xlsx!G:G,QUOTIENT(ROW(A129)-1,3)+2)&lt;&gt;""),"/* "&amp;INDEX(artwork.xlsx!G:G,QUOTIENT(ROW(A129)-1,3)+2)&amp;" */","  ")&amp;
IF(AND(INDEX(artwork.xlsx!F:F,QUOTIENT(ROW(A129)-1,3)+2)&lt;&gt;""),"/* "&amp;INDEX(artwork.xlsx!F:F,QUOTIENT(ROW(A129)-1,3)+2)&amp;" */","  ")&amp;IF(AND(ISERROR(MATCH("},",B134:B$5003,0)), ISERROR(MATCH("    ];",$A$5:A130,0))),"];","")</f>
        <v xml:space="preserve">  /* Other */</v>
      </c>
      <c r="B134" t="str">
        <f t="shared" si="4"/>
        <v>},</v>
      </c>
      <c r="C134" t="str">
        <f>IF(AND(MOD(ROW(A129)-1,3)=0, INDEX(artwork.xlsx!J:J,QUOTIENT(ROW(A129)-1,3)+2)&lt;&gt;""),
     artwork.xlsx!$H$1&amp;": """ &amp;  INDEX(artwork.xlsx!H:H,QUOTIENT(ROW(A129)-1,3)+2) &amp;""",  " &amp;
     artwork.xlsx!$J$1&amp; ": """ &amp; INDEX(artwork.xlsx!J:J,QUOTIENT(ROW(A129)-1,3)+2) &amp;""",  " &amp;
     artwork.xlsx!$L$1&amp; ": """ &amp; SUBSTITUTE(IF(LEFT(INDEX(artwork.xlsx!L:L,QUOTIENT(ROW(A129)-1,3)+2),4)="http","",artwork.xlsx!$M$1) &amp; INDEX(artwork.xlsx!L:L,QUOTIENT(ROW(A129)-1,3)+2),artwork.xlsx!$N$1,"") &amp; """,",
 IF(AND(MOD(ROW(A129)-1,3)=1,INDEX(artwork.xlsx!J:J,QUOTIENT(ROW(A129)-1,3)+2)&lt;&gt;""),
    artwork.xlsx!$K$1&amp;": '" &amp; SUBSTITUTE(INDEX(artwork.xlsx!K:K,QUOTIENT(ROW(A129)-1,3)+2),"'","\'") &amp; "'",
IF(MOD(ROW(A129)-1,3)=2,"","")))</f>
        <v/>
      </c>
    </row>
    <row r="135" spans="1:3" x14ac:dyDescent="0.25">
      <c r="A135" t="str">
        <f>IF(AND(MOD(ROW(A130)-1,3)=0,INDEX(artwork.xlsx!G:G,QUOTIENT(ROW(A130)-1,3)+2)&lt;&gt;""),"/* "&amp;INDEX(artwork.xlsx!G:G,QUOTIENT(ROW(A130)-1,3)+2)&amp;" */","  ")&amp;
IF(AND(INDEX(artwork.xlsx!F:F,QUOTIENT(ROW(A130)-1,3)+2)&lt;&gt;""),"/* "&amp;INDEX(artwork.xlsx!F:F,QUOTIENT(ROW(A130)-1,3)+2)&amp;" */","  ")&amp;IF(AND(ISERROR(MATCH("},",B135:B$5003,0)), ISERROR(MATCH("    ];",$A$5:A134,0))),"];","")</f>
        <v xml:space="preserve">  /* Other */</v>
      </c>
      <c r="B135" t="str">
        <f t="shared" si="4"/>
        <v>{</v>
      </c>
      <c r="C135" t="str">
        <f>IF(AND(MOD(ROW(A130)-1,3)=0, INDEX(artwork.xlsx!J:J,QUOTIENT(ROW(A130)-1,3)+2)&lt;&gt;""),
     artwork.xlsx!$H$1&amp;": """ &amp;  INDEX(artwork.xlsx!H:H,QUOTIENT(ROW(A130)-1,3)+2) &amp;""",  " &amp;
     artwork.xlsx!$J$1&amp; ": """ &amp; INDEX(artwork.xlsx!J:J,QUOTIENT(ROW(A130)-1,3)+2) &amp;""",  " &amp;
     artwork.xlsx!$L$1&amp; ": """ &amp; SUBSTITUTE(IF(LEFT(INDEX(artwork.xlsx!L:L,QUOTIENT(ROW(A130)-1,3)+2),4)="http","",artwork.xlsx!$M$1) &amp; INDEX(artwork.xlsx!L:L,QUOTIENT(ROW(A130)-1,3)+2),artwork.xlsx!$N$1,"") &amp; """,",
 IF(AND(MOD(ROW(A130)-1,3)=1,INDEX(artwork.xlsx!J:J,QUOTIENT(ROW(A130)-1,3)+2)&lt;&gt;""),
    artwork.xlsx!$K$1&amp;": '" &amp; SUBSTITUTE(INDEX(artwork.xlsx!K:K,QUOTIENT(ROW(A130)-1,3)+2),"'","\'") &amp; "'",
IF(MOD(ROW(A130)-1,3)=2,"","")))</f>
        <v>id: "duchy_2nd",  frenchName: "Duché",  artwork: "http://wiki.dominionstrategy.com/images/3/30/DuchyArt.jpg",</v>
      </c>
    </row>
    <row r="136" spans="1:3" x14ac:dyDescent="0.25">
      <c r="A136" t="str">
        <f>IF(AND(MOD(ROW(A131)-1,3)=0,INDEX(artwork.xlsx!G:G,QUOTIENT(ROW(A131)-1,3)+2)&lt;&gt;""),"/* "&amp;INDEX(artwork.xlsx!G:G,QUOTIENT(ROW(A131)-1,3)+2)&amp;" */","  ")&amp;
IF(AND(INDEX(artwork.xlsx!F:F,QUOTIENT(ROW(A131)-1,3)+2)&lt;&gt;""),"/* "&amp;INDEX(artwork.xlsx!F:F,QUOTIENT(ROW(A131)-1,3)+2)&amp;" */","  ")&amp;IF(AND(ISERROR(MATCH("},",B136:B$5003,0)), ISERROR(MATCH("    ];",$A$5:A132,0))),"];","")</f>
        <v xml:space="preserve">  /* Other */</v>
      </c>
      <c r="B136" t="str">
        <f t="shared" si="4"/>
        <v/>
      </c>
      <c r="C136" t="str">
        <f>IF(AND(MOD(ROW(A131)-1,3)=0, INDEX(artwork.xlsx!J:J,QUOTIENT(ROW(A131)-1,3)+2)&lt;&gt;""),
     artwork.xlsx!$H$1&amp;": """ &amp;  INDEX(artwork.xlsx!H:H,QUOTIENT(ROW(A131)-1,3)+2) &amp;""",  " &amp;
     artwork.xlsx!$J$1&amp; ": """ &amp; INDEX(artwork.xlsx!J:J,QUOTIENT(ROW(A131)-1,3)+2) &amp;""",  " &amp;
     artwork.xlsx!$L$1&amp; ": """ &amp; SUBSTITUTE(IF(LEFT(INDEX(artwork.xlsx!L:L,QUOTIENT(ROW(A131)-1,3)+2),4)="http","",artwork.xlsx!$M$1) &amp; INDEX(artwork.xlsx!L:L,QUOTIENT(ROW(A131)-1,3)+2),artwork.xlsx!$N$1,"") &amp; """,",
 IF(AND(MOD(ROW(A131)-1,3)=1,INDEX(artwork.xlsx!J:J,QUOTIENT(ROW(A131)-1,3)+2)&lt;&gt;""),
    artwork.xlsx!$K$1&amp;": '" &amp; SUBSTITUTE(INDEX(artwork.xlsx!K:K,QUOTIENT(ROW(A131)-1,3)+2),"'","\'") &amp; "'",
IF(MOD(ROW(A131)-1,3)=2,"","")))</f>
        <v>text_html: '&lt;div class="card-text" style="top:2px;"&gt;&lt;/div&gt;'</v>
      </c>
    </row>
    <row r="137" spans="1:3" x14ac:dyDescent="0.25">
      <c r="A137" t="str">
        <f>IF(AND(MOD(ROW(A132)-1,3)=0,INDEX(artwork.xlsx!G:G,QUOTIENT(ROW(A132)-1,3)+2)&lt;&gt;""),"/* "&amp;INDEX(artwork.xlsx!G:G,QUOTIENT(ROW(A132)-1,3)+2)&amp;" */","  ")&amp;
IF(AND(INDEX(artwork.xlsx!F:F,QUOTIENT(ROW(A132)-1,3)+2)&lt;&gt;""),"/* "&amp;INDEX(artwork.xlsx!F:F,QUOTIENT(ROW(A132)-1,3)+2)&amp;" */","  ")&amp;IF(AND(ISERROR(MATCH("},",B137:B$5003,0)), ISERROR(MATCH("    ];",$A$5:A136,0))),"];","")</f>
        <v xml:space="preserve">  /* Other */</v>
      </c>
      <c r="B137" t="str">
        <f t="shared" si="4"/>
        <v>},</v>
      </c>
      <c r="C137" t="str">
        <f>IF(AND(MOD(ROW(A132)-1,3)=0, INDEX(artwork.xlsx!J:J,QUOTIENT(ROW(A132)-1,3)+2)&lt;&gt;""),
     artwork.xlsx!$H$1&amp;": """ &amp;  INDEX(artwork.xlsx!H:H,QUOTIENT(ROW(A132)-1,3)+2) &amp;""",  " &amp;
     artwork.xlsx!$J$1&amp; ": """ &amp; INDEX(artwork.xlsx!J:J,QUOTIENT(ROW(A132)-1,3)+2) &amp;""",  " &amp;
     artwork.xlsx!$L$1&amp; ": """ &amp; SUBSTITUTE(IF(LEFT(INDEX(artwork.xlsx!L:L,QUOTIENT(ROW(A132)-1,3)+2),4)="http","",artwork.xlsx!$M$1) &amp; INDEX(artwork.xlsx!L:L,QUOTIENT(ROW(A132)-1,3)+2),artwork.xlsx!$N$1,"") &amp; """,",
 IF(AND(MOD(ROW(A132)-1,3)=1,INDEX(artwork.xlsx!J:J,QUOTIENT(ROW(A132)-1,3)+2)&lt;&gt;""),
    artwork.xlsx!$K$1&amp;": '" &amp; SUBSTITUTE(INDEX(artwork.xlsx!K:K,QUOTIENT(ROW(A132)-1,3)+2),"'","\'") &amp; "'",
IF(MOD(ROW(A132)-1,3)=2,"","")))</f>
        <v/>
      </c>
    </row>
    <row r="138" spans="1:3" x14ac:dyDescent="0.25">
      <c r="A138" t="str">
        <f>IF(AND(MOD(ROW(A133)-1,3)=0,INDEX(artwork.xlsx!G:G,QUOTIENT(ROW(A133)-1,3)+2)&lt;&gt;""),"/* "&amp;INDEX(artwork.xlsx!G:G,QUOTIENT(ROW(A133)-1,3)+2)&amp;" */","  ")&amp;
IF(AND(INDEX(artwork.xlsx!F:F,QUOTIENT(ROW(A133)-1,3)+2)&lt;&gt;""),"/* "&amp;INDEX(artwork.xlsx!F:F,QUOTIENT(ROW(A133)-1,3)+2)&amp;" */","  ")&amp;IF(AND(ISERROR(MATCH("},",B138:B$5003,0)), ISERROR(MATCH("    ];",$A$5:A134,0))),"];","")</f>
        <v xml:space="preserve">  /* Other */</v>
      </c>
      <c r="B138" t="str">
        <f t="shared" si="4"/>
        <v>{</v>
      </c>
      <c r="C138" t="str">
        <f>IF(AND(MOD(ROW(A133)-1,3)=0, INDEX(artwork.xlsx!J:J,QUOTIENT(ROW(A133)-1,3)+2)&lt;&gt;""),
     artwork.xlsx!$H$1&amp;": """ &amp;  INDEX(artwork.xlsx!H:H,QUOTIENT(ROW(A133)-1,3)+2) &amp;""",  " &amp;
     artwork.xlsx!$J$1&amp; ": """ &amp; INDEX(artwork.xlsx!J:J,QUOTIENT(ROW(A133)-1,3)+2) &amp;""",  " &amp;
     artwork.xlsx!$L$1&amp; ": """ &amp; SUBSTITUTE(IF(LEFT(INDEX(artwork.xlsx!L:L,QUOTIENT(ROW(A133)-1,3)+2),4)="http","",artwork.xlsx!$M$1) &amp; INDEX(artwork.xlsx!L:L,QUOTIENT(ROW(A133)-1,3)+2),artwork.xlsx!$N$1,"") &amp; """,",
 IF(AND(MOD(ROW(A133)-1,3)=1,INDEX(artwork.xlsx!J:J,QUOTIENT(ROW(A133)-1,3)+2)&lt;&gt;""),
    artwork.xlsx!$K$1&amp;": '" &amp; SUBSTITUTE(INDEX(artwork.xlsx!K:K,QUOTIENT(ROW(A133)-1,3)+2),"'","\'") &amp; "'",
IF(MOD(ROW(A133)-1,3)=2,"","")))</f>
        <v>id: "province_2nd",  frenchName: "Province",  artwork: "http://wiki.dominionstrategy.com/images/4/4c/ProvinceArt.jpg",</v>
      </c>
    </row>
    <row r="139" spans="1:3" x14ac:dyDescent="0.25">
      <c r="A139" t="str">
        <f>IF(AND(MOD(ROW(A134)-1,3)=0,INDEX(artwork.xlsx!G:G,QUOTIENT(ROW(A134)-1,3)+2)&lt;&gt;""),"/* "&amp;INDEX(artwork.xlsx!G:G,QUOTIENT(ROW(A134)-1,3)+2)&amp;" */","  ")&amp;
IF(AND(INDEX(artwork.xlsx!F:F,QUOTIENT(ROW(A134)-1,3)+2)&lt;&gt;""),"/* "&amp;INDEX(artwork.xlsx!F:F,QUOTIENT(ROW(A134)-1,3)+2)&amp;" */","  ")&amp;IF(AND(ISERROR(MATCH("},",B139:B$5003,0)), ISERROR(MATCH("    ];",$A$5:A138,0))),"];","")</f>
        <v xml:space="preserve">  /* Other */</v>
      </c>
      <c r="B139" t="str">
        <f t="shared" si="4"/>
        <v/>
      </c>
      <c r="C139" t="str">
        <f>IF(AND(MOD(ROW(A134)-1,3)=0, INDEX(artwork.xlsx!J:J,QUOTIENT(ROW(A134)-1,3)+2)&lt;&gt;""),
     artwork.xlsx!$H$1&amp;": """ &amp;  INDEX(artwork.xlsx!H:H,QUOTIENT(ROW(A134)-1,3)+2) &amp;""",  " &amp;
     artwork.xlsx!$J$1&amp; ": """ &amp; INDEX(artwork.xlsx!J:J,QUOTIENT(ROW(A134)-1,3)+2) &amp;""",  " &amp;
     artwork.xlsx!$L$1&amp; ": """ &amp; SUBSTITUTE(IF(LEFT(INDEX(artwork.xlsx!L:L,QUOTIENT(ROW(A134)-1,3)+2),4)="http","",artwork.xlsx!$M$1) &amp; INDEX(artwork.xlsx!L:L,QUOTIENT(ROW(A134)-1,3)+2),artwork.xlsx!$N$1,"") &amp; """,",
 IF(AND(MOD(ROW(A134)-1,3)=1,INDEX(artwork.xlsx!J:J,QUOTIENT(ROW(A134)-1,3)+2)&lt;&gt;""),
    artwork.xlsx!$K$1&amp;": '" &amp; SUBSTITUTE(INDEX(artwork.xlsx!K:K,QUOTIENT(ROW(A134)-1,3)+2),"'","\'") &amp; "'",
IF(MOD(ROW(A134)-1,3)=2,"","")))</f>
        <v>text_html: '&lt;div class="card-text" style="top:2px;"&gt;&lt;/div&gt;'</v>
      </c>
    </row>
    <row r="140" spans="1:3" x14ac:dyDescent="0.25">
      <c r="A140" t="str">
        <f>IF(AND(MOD(ROW(A135)-1,3)=0,INDEX(artwork.xlsx!G:G,QUOTIENT(ROW(A135)-1,3)+2)&lt;&gt;""),"/* "&amp;INDEX(artwork.xlsx!G:G,QUOTIENT(ROW(A135)-1,3)+2)&amp;" */","  ")&amp;
IF(AND(INDEX(artwork.xlsx!F:F,QUOTIENT(ROW(A135)-1,3)+2)&lt;&gt;""),"/* "&amp;INDEX(artwork.xlsx!F:F,QUOTIENT(ROW(A135)-1,3)+2)&amp;" */","  ")&amp;IF(AND(ISERROR(MATCH("},",B140:B$5003,0)), ISERROR(MATCH("    ];",$A$5:A136,0))),"];","")</f>
        <v xml:space="preserve">  /* Other */</v>
      </c>
      <c r="B140" t="str">
        <f t="shared" si="4"/>
        <v>},</v>
      </c>
      <c r="C140" t="str">
        <f>IF(AND(MOD(ROW(A135)-1,3)=0, INDEX(artwork.xlsx!J:J,QUOTIENT(ROW(A135)-1,3)+2)&lt;&gt;""),
     artwork.xlsx!$H$1&amp;": """ &amp;  INDEX(artwork.xlsx!H:H,QUOTIENT(ROW(A135)-1,3)+2) &amp;""",  " &amp;
     artwork.xlsx!$J$1&amp; ": """ &amp; INDEX(artwork.xlsx!J:J,QUOTIENT(ROW(A135)-1,3)+2) &amp;""",  " &amp;
     artwork.xlsx!$L$1&amp; ": """ &amp; SUBSTITUTE(IF(LEFT(INDEX(artwork.xlsx!L:L,QUOTIENT(ROW(A135)-1,3)+2),4)="http","",artwork.xlsx!$M$1) &amp; INDEX(artwork.xlsx!L:L,QUOTIENT(ROW(A135)-1,3)+2),artwork.xlsx!$N$1,"") &amp; """,",
 IF(AND(MOD(ROW(A135)-1,3)=1,INDEX(artwork.xlsx!J:J,QUOTIENT(ROW(A135)-1,3)+2)&lt;&gt;""),
    artwork.xlsx!$K$1&amp;": '" &amp; SUBSTITUTE(INDEX(artwork.xlsx!K:K,QUOTIENT(ROW(A135)-1,3)+2),"'","\'") &amp; "'",
IF(MOD(ROW(A135)-1,3)=2,"","")))</f>
        <v/>
      </c>
    </row>
    <row r="141" spans="1:3" x14ac:dyDescent="0.25">
      <c r="A141" t="str">
        <f>IF(AND(MOD(ROW(A136)-1,3)=0,INDEX(artwork.xlsx!G:G,QUOTIENT(ROW(A136)-1,3)+2)&lt;&gt;""),"/* "&amp;INDEX(artwork.xlsx!G:G,QUOTIENT(ROW(A136)-1,3)+2)&amp;" */","  ")&amp;
IF(AND(INDEX(artwork.xlsx!F:F,QUOTIENT(ROW(A136)-1,3)+2)&lt;&gt;""),"/* "&amp;INDEX(artwork.xlsx!F:F,QUOTIENT(ROW(A136)-1,3)+2)&amp;" */","  ")&amp;IF(AND(ISERROR(MATCH("},",B141:B$5003,0)), ISERROR(MATCH("    ];",$A$5:A140,0))),"];","")</f>
        <v xml:space="preserve">  /* Other */</v>
      </c>
      <c r="B141" t="str">
        <f t="shared" si="4"/>
        <v>{</v>
      </c>
      <c r="C141" t="str">
        <f>IF(AND(MOD(ROW(A136)-1,3)=0, INDEX(artwork.xlsx!J:J,QUOTIENT(ROW(A136)-1,3)+2)&lt;&gt;""),
     artwork.xlsx!$H$1&amp;": """ &amp;  INDEX(artwork.xlsx!H:H,QUOTIENT(ROW(A136)-1,3)+2) &amp;""",  " &amp;
     artwork.xlsx!$J$1&amp; ": """ &amp; INDEX(artwork.xlsx!J:J,QUOTIENT(ROW(A136)-1,3)+2) &amp;""",  " &amp;
     artwork.xlsx!$L$1&amp; ": """ &amp; SUBSTITUTE(IF(LEFT(INDEX(artwork.xlsx!L:L,QUOTIENT(ROW(A136)-1,3)+2),4)="http","",artwork.xlsx!$M$1) &amp; INDEX(artwork.xlsx!L:L,QUOTIENT(ROW(A136)-1,3)+2),artwork.xlsx!$N$1,"") &amp; """,",
 IF(AND(MOD(ROW(A136)-1,3)=1,INDEX(artwork.xlsx!J:J,QUOTIENT(ROW(A136)-1,3)+2)&lt;&gt;""),
    artwork.xlsx!$K$1&amp;": '" &amp; SUBSTITUTE(INDEX(artwork.xlsx!K:K,QUOTIENT(ROW(A136)-1,3)+2),"'","\'") &amp; "'",
IF(MOD(ROW(A136)-1,3)=2,"","")))</f>
        <v>id: "curse_2nd",  frenchName: "Malédiction",  artwork: "/img/artworks/curse_2ndArt.jpg",</v>
      </c>
    </row>
    <row r="142" spans="1:3" x14ac:dyDescent="0.25">
      <c r="A142" t="str">
        <f>IF(AND(MOD(ROW(A137)-1,3)=0,INDEX(artwork.xlsx!G:G,QUOTIENT(ROW(A137)-1,3)+2)&lt;&gt;""),"/* "&amp;INDEX(artwork.xlsx!G:G,QUOTIENT(ROW(A137)-1,3)+2)&amp;" */","  ")&amp;
IF(AND(INDEX(artwork.xlsx!F:F,QUOTIENT(ROW(A137)-1,3)+2)&lt;&gt;""),"/* "&amp;INDEX(artwork.xlsx!F:F,QUOTIENT(ROW(A137)-1,3)+2)&amp;" */","  ")&amp;IF(AND(ISERROR(MATCH("},",B142:B$5003,0)), ISERROR(MATCH("    ];",$A$5:A138,0))),"];","")</f>
        <v xml:space="preserve">  /* Other */</v>
      </c>
      <c r="B142" t="str">
        <f t="shared" si="4"/>
        <v/>
      </c>
      <c r="C142" t="str">
        <f>IF(AND(MOD(ROW(A137)-1,3)=0, INDEX(artwork.xlsx!J:J,QUOTIENT(ROW(A137)-1,3)+2)&lt;&gt;""),
     artwork.xlsx!$H$1&amp;": """ &amp;  INDEX(artwork.xlsx!H:H,QUOTIENT(ROW(A137)-1,3)+2) &amp;""",  " &amp;
     artwork.xlsx!$J$1&amp; ": """ &amp; INDEX(artwork.xlsx!J:J,QUOTIENT(ROW(A137)-1,3)+2) &amp;""",  " &amp;
     artwork.xlsx!$L$1&amp; ": """ &amp; SUBSTITUTE(IF(LEFT(INDEX(artwork.xlsx!L:L,QUOTIENT(ROW(A137)-1,3)+2),4)="http","",artwork.xlsx!$M$1) &amp; INDEX(artwork.xlsx!L:L,QUOTIENT(ROW(A137)-1,3)+2),artwork.xlsx!$N$1,"") &amp; """,",
 IF(AND(MOD(ROW(A137)-1,3)=1,INDEX(artwork.xlsx!J:J,QUOTIENT(ROW(A137)-1,3)+2)&lt;&gt;""),
    artwork.xlsx!$K$1&amp;": '" &amp; SUBSTITUTE(INDEX(artwork.xlsx!K:K,QUOTIENT(ROW(A137)-1,3)+2),"'","\'") &amp; "'",
IF(MOD(ROW(A137)-1,3)=2,"","")))</f>
        <v>text_html: '&lt;div class="card-text" style="top:2px;"&gt;&lt;/div&gt;'</v>
      </c>
    </row>
    <row r="143" spans="1:3" x14ac:dyDescent="0.25">
      <c r="A143" t="str">
        <f>IF(AND(MOD(ROW(A138)-1,3)=0,INDEX(artwork.xlsx!G:G,QUOTIENT(ROW(A138)-1,3)+2)&lt;&gt;""),"/* "&amp;INDEX(artwork.xlsx!G:G,QUOTIENT(ROW(A138)-1,3)+2)&amp;" */","  ")&amp;
IF(AND(INDEX(artwork.xlsx!F:F,QUOTIENT(ROW(A138)-1,3)+2)&lt;&gt;""),"/* "&amp;INDEX(artwork.xlsx!F:F,QUOTIENT(ROW(A138)-1,3)+2)&amp;" */","  ")&amp;IF(AND(ISERROR(MATCH("},",B143:B$5003,0)), ISERROR(MATCH("    ];",$A$5:A142,0))),"];","")</f>
        <v xml:space="preserve">  /* Other */</v>
      </c>
      <c r="B143" t="str">
        <f t="shared" ref="B143:B206" si="5">IF(AND(C142&lt;&gt;"",MOD(ROW(A141)-1,3)=2),"},","")&amp;IF(AND(C143&lt;&gt;"",MOD(ROW(A138)-1,3)=0),"{","")</f>
        <v>},</v>
      </c>
      <c r="C143" t="str">
        <f>IF(AND(MOD(ROW(A138)-1,3)=0, INDEX(artwork.xlsx!J:J,QUOTIENT(ROW(A138)-1,3)+2)&lt;&gt;""),
     artwork.xlsx!$H$1&amp;": """ &amp;  INDEX(artwork.xlsx!H:H,QUOTIENT(ROW(A138)-1,3)+2) &amp;""",  " &amp;
     artwork.xlsx!$J$1&amp; ": """ &amp; INDEX(artwork.xlsx!J:J,QUOTIENT(ROW(A138)-1,3)+2) &amp;""",  " &amp;
     artwork.xlsx!$L$1&amp; ": """ &amp; SUBSTITUTE(IF(LEFT(INDEX(artwork.xlsx!L:L,QUOTIENT(ROW(A138)-1,3)+2),4)="http","",artwork.xlsx!$M$1) &amp; INDEX(artwork.xlsx!L:L,QUOTIENT(ROW(A138)-1,3)+2),artwork.xlsx!$N$1,"") &amp; """,",
 IF(AND(MOD(ROW(A138)-1,3)=1,INDEX(artwork.xlsx!J:J,QUOTIENT(ROW(A138)-1,3)+2)&lt;&gt;""),
    artwork.xlsx!$K$1&amp;": '" &amp; SUBSTITUTE(INDEX(artwork.xlsx!K:K,QUOTIENT(ROW(A138)-1,3)+2),"'","\'") &amp; "'",
IF(MOD(ROW(A138)-1,3)=2,"","")))</f>
        <v/>
      </c>
    </row>
    <row r="144" spans="1:3" x14ac:dyDescent="0.25">
      <c r="A144" t="str">
        <f>IF(AND(MOD(ROW(A139)-1,3)=0,INDEX(artwork.xlsx!G:G,QUOTIENT(ROW(A139)-1,3)+2)&lt;&gt;""),"/* "&amp;INDEX(artwork.xlsx!G:G,QUOTIENT(ROW(A139)-1,3)+2)&amp;" */","  ")&amp;
IF(AND(INDEX(artwork.xlsx!F:F,QUOTIENT(ROW(A139)-1,3)+2)&lt;&gt;""),"/* "&amp;INDEX(artwork.xlsx!F:F,QUOTIENT(ROW(A139)-1,3)+2)&amp;" */","  ")&amp;IF(AND(ISERROR(MATCH("},",B144:B$5003,0)), ISERROR(MATCH("    ];",$A$5:A140,0))),"];","")</f>
        <v xml:space="preserve">/* Alchemy */  </v>
      </c>
      <c r="B144" t="str">
        <f t="shared" si="5"/>
        <v>{</v>
      </c>
      <c r="C144" t="str">
        <f>IF(AND(MOD(ROW(A139)-1,3)=0, INDEX(artwork.xlsx!J:J,QUOTIENT(ROW(A139)-1,3)+2)&lt;&gt;""),
     artwork.xlsx!$H$1&amp;": """ &amp;  INDEX(artwork.xlsx!H:H,QUOTIENT(ROW(A139)-1,3)+2) &amp;""",  " &amp;
     artwork.xlsx!$J$1&amp; ": """ &amp; INDEX(artwork.xlsx!J:J,QUOTIENT(ROW(A139)-1,3)+2) &amp;""",  " &amp;
     artwork.xlsx!$L$1&amp; ": """ &amp; SUBSTITUTE(IF(LEFT(INDEX(artwork.xlsx!L:L,QUOTIENT(ROW(A139)-1,3)+2),4)="http","",artwork.xlsx!$M$1) &amp; INDEX(artwork.xlsx!L:L,QUOTIENT(ROW(A139)-1,3)+2),artwork.xlsx!$N$1,"") &amp; """,",
 IF(AND(MOD(ROW(A139)-1,3)=1,INDEX(artwork.xlsx!J:J,QUOTIENT(ROW(A139)-1,3)+2)&lt;&gt;""),
    artwork.xlsx!$K$1&amp;": '" &amp; SUBSTITUTE(INDEX(artwork.xlsx!K:K,QUOTIENT(ROW(A139)-1,3)+2),"'","\'") &amp; "'",
IF(MOD(ROW(A139)-1,3)=2,"","")))</f>
        <v>id: "alchemist",  frenchName: "Alchimiste",  artwork: "http://wiki.dominionstrategy.com/images/9/93/AlchemistArt.jpg",</v>
      </c>
    </row>
    <row r="145" spans="1:3" x14ac:dyDescent="0.25">
      <c r="A145" t="str">
        <f>IF(AND(MOD(ROW(A140)-1,3)=0,INDEX(artwork.xlsx!G:G,QUOTIENT(ROW(A140)-1,3)+2)&lt;&gt;""),"/* "&amp;INDEX(artwork.xlsx!G:G,QUOTIENT(ROW(A140)-1,3)+2)&amp;" */","  ")&amp;
IF(AND(INDEX(artwork.xlsx!F:F,QUOTIENT(ROW(A140)-1,3)+2)&lt;&gt;""),"/* "&amp;INDEX(artwork.xlsx!F:F,QUOTIENT(ROW(A140)-1,3)+2)&amp;" */","  ")&amp;IF(AND(ISERROR(MATCH("},",B145:B$5003,0)), ISERROR(MATCH("    ];",$A$5:A144,0))),"];","")</f>
        <v xml:space="preserve">    </v>
      </c>
      <c r="B145" t="str">
        <f t="shared" si="5"/>
        <v/>
      </c>
      <c r="C145" t="str">
        <f>IF(AND(MOD(ROW(A140)-1,3)=0, INDEX(artwork.xlsx!J:J,QUOTIENT(ROW(A140)-1,3)+2)&lt;&gt;""),
     artwork.xlsx!$H$1&amp;": """ &amp;  INDEX(artwork.xlsx!H:H,QUOTIENT(ROW(A140)-1,3)+2) &amp;""",  " &amp;
     artwork.xlsx!$J$1&amp; ": """ &amp; INDEX(artwork.xlsx!J:J,QUOTIENT(ROW(A140)-1,3)+2) &amp;""",  " &amp;
     artwork.xlsx!$L$1&amp; ": """ &amp; SUBSTITUTE(IF(LEFT(INDEX(artwork.xlsx!L:L,QUOTIENT(ROW(A140)-1,3)+2),4)="http","",artwork.xlsx!$M$1) &amp; INDEX(artwork.xlsx!L:L,QUOTIENT(ROW(A140)-1,3)+2),artwork.xlsx!$N$1,"") &amp; """,",
 IF(AND(MOD(ROW(A140)-1,3)=1,INDEX(artwork.xlsx!J:J,QUOTIENT(ROW(A140)-1,3)+2)&lt;&gt;""),
    artwork.xlsx!$K$1&amp;": '" &amp; SUBSTITUTE(INDEX(artwork.xlsx!K:K,QUOTIENT(ROW(A140)-1,3)+2),"'","\'") &amp; "'",
IF(MOD(ROW(A140)-1,3)=2,"","")))</f>
        <v>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146" spans="1:3" x14ac:dyDescent="0.25">
      <c r="A146" t="str">
        <f>IF(AND(MOD(ROW(A141)-1,3)=0,INDEX(artwork.xlsx!G:G,QUOTIENT(ROW(A141)-1,3)+2)&lt;&gt;""),"/* "&amp;INDEX(artwork.xlsx!G:G,QUOTIENT(ROW(A141)-1,3)+2)&amp;" */","  ")&amp;
IF(AND(INDEX(artwork.xlsx!F:F,QUOTIENT(ROW(A141)-1,3)+2)&lt;&gt;""),"/* "&amp;INDEX(artwork.xlsx!F:F,QUOTIENT(ROW(A141)-1,3)+2)&amp;" */","  ")&amp;IF(AND(ISERROR(MATCH("},",B146:B$5003,0)), ISERROR(MATCH("    ];",$A$5:A142,0))),"];","")</f>
        <v xml:space="preserve">    </v>
      </c>
      <c r="B146" t="str">
        <f t="shared" si="5"/>
        <v>},</v>
      </c>
      <c r="C146" t="str">
        <f>IF(AND(MOD(ROW(A141)-1,3)=0, INDEX(artwork.xlsx!J:J,QUOTIENT(ROW(A141)-1,3)+2)&lt;&gt;""),
     artwork.xlsx!$H$1&amp;": """ &amp;  INDEX(artwork.xlsx!H:H,QUOTIENT(ROW(A141)-1,3)+2) &amp;""",  " &amp;
     artwork.xlsx!$J$1&amp; ": """ &amp; INDEX(artwork.xlsx!J:J,QUOTIENT(ROW(A141)-1,3)+2) &amp;""",  " &amp;
     artwork.xlsx!$L$1&amp; ": """ &amp; SUBSTITUTE(IF(LEFT(INDEX(artwork.xlsx!L:L,QUOTIENT(ROW(A141)-1,3)+2),4)="http","",artwork.xlsx!$M$1) &amp; INDEX(artwork.xlsx!L:L,QUOTIENT(ROW(A141)-1,3)+2),artwork.xlsx!$N$1,"") &amp; """,",
 IF(AND(MOD(ROW(A141)-1,3)=1,INDEX(artwork.xlsx!J:J,QUOTIENT(ROW(A141)-1,3)+2)&lt;&gt;""),
    artwork.xlsx!$K$1&amp;": '" &amp; SUBSTITUTE(INDEX(artwork.xlsx!K:K,QUOTIENT(ROW(A141)-1,3)+2),"'","\'") &amp; "'",
IF(MOD(ROW(A141)-1,3)=2,"","")))</f>
        <v/>
      </c>
    </row>
    <row r="147" spans="1:3" x14ac:dyDescent="0.25">
      <c r="A147" t="str">
        <f>IF(AND(MOD(ROW(A142)-1,3)=0,INDEX(artwork.xlsx!G:G,QUOTIENT(ROW(A142)-1,3)+2)&lt;&gt;""),"/* "&amp;INDEX(artwork.xlsx!G:G,QUOTIENT(ROW(A142)-1,3)+2)&amp;" */","  ")&amp;
IF(AND(INDEX(artwork.xlsx!F:F,QUOTIENT(ROW(A142)-1,3)+2)&lt;&gt;""),"/* "&amp;INDEX(artwork.xlsx!F:F,QUOTIENT(ROW(A142)-1,3)+2)&amp;" */","  ")&amp;IF(AND(ISERROR(MATCH("},",B147:B$5003,0)), ISERROR(MATCH("    ];",$A$5:A146,0))),"];","")</f>
        <v xml:space="preserve">    </v>
      </c>
      <c r="B147" t="str">
        <f t="shared" si="5"/>
        <v>{</v>
      </c>
      <c r="C147" t="str">
        <f>IF(AND(MOD(ROW(A142)-1,3)=0, INDEX(artwork.xlsx!J:J,QUOTIENT(ROW(A142)-1,3)+2)&lt;&gt;""),
     artwork.xlsx!$H$1&amp;": """ &amp;  INDEX(artwork.xlsx!H:H,QUOTIENT(ROW(A142)-1,3)+2) &amp;""",  " &amp;
     artwork.xlsx!$J$1&amp; ": """ &amp; INDEX(artwork.xlsx!J:J,QUOTIENT(ROW(A142)-1,3)+2) &amp;""",  " &amp;
     artwork.xlsx!$L$1&amp; ": """ &amp; SUBSTITUTE(IF(LEFT(INDEX(artwork.xlsx!L:L,QUOTIENT(ROW(A142)-1,3)+2),4)="http","",artwork.xlsx!$M$1) &amp; INDEX(artwork.xlsx!L:L,QUOTIENT(ROW(A142)-1,3)+2),artwork.xlsx!$N$1,"") &amp; """,",
 IF(AND(MOD(ROW(A142)-1,3)=1,INDEX(artwork.xlsx!J:J,QUOTIENT(ROW(A142)-1,3)+2)&lt;&gt;""),
    artwork.xlsx!$K$1&amp;": '" &amp; SUBSTITUTE(INDEX(artwork.xlsx!K:K,QUOTIENT(ROW(A142)-1,3)+2),"'","\'") &amp; "'",
IF(MOD(ROW(A142)-1,3)=2,"","")))</f>
        <v>id: "apothecary",  frenchName: "Apothicaire",  artwork: "http://wiki.dominionstrategy.com/images/e/e6/ApothecaryArt.jpg",</v>
      </c>
    </row>
    <row r="148" spans="1:3" x14ac:dyDescent="0.25">
      <c r="A148" t="str">
        <f>IF(AND(MOD(ROW(A143)-1,3)=0,INDEX(artwork.xlsx!G:G,QUOTIENT(ROW(A143)-1,3)+2)&lt;&gt;""),"/* "&amp;INDEX(artwork.xlsx!G:G,QUOTIENT(ROW(A143)-1,3)+2)&amp;" */","  ")&amp;
IF(AND(INDEX(artwork.xlsx!F:F,QUOTIENT(ROW(A143)-1,3)+2)&lt;&gt;""),"/* "&amp;INDEX(artwork.xlsx!F:F,QUOTIENT(ROW(A143)-1,3)+2)&amp;" */","  ")&amp;IF(AND(ISERROR(MATCH("},",B148:B$5003,0)), ISERROR(MATCH("    ];",$A$5:A144,0))),"];","")</f>
        <v xml:space="preserve">    </v>
      </c>
      <c r="B148" t="str">
        <f t="shared" si="5"/>
        <v/>
      </c>
      <c r="C148" t="str">
        <f>IF(AND(MOD(ROW(A143)-1,3)=0, INDEX(artwork.xlsx!J:J,QUOTIENT(ROW(A143)-1,3)+2)&lt;&gt;""),
     artwork.xlsx!$H$1&amp;": """ &amp;  INDEX(artwork.xlsx!H:H,QUOTIENT(ROW(A143)-1,3)+2) &amp;""",  " &amp;
     artwork.xlsx!$J$1&amp; ": """ &amp; INDEX(artwork.xlsx!J:J,QUOTIENT(ROW(A143)-1,3)+2) &amp;""",  " &amp;
     artwork.xlsx!$L$1&amp; ": """ &amp; SUBSTITUTE(IF(LEFT(INDEX(artwork.xlsx!L:L,QUOTIENT(ROW(A143)-1,3)+2),4)="http","",artwork.xlsx!$M$1) &amp; INDEX(artwork.xlsx!L:L,QUOTIENT(ROW(A143)-1,3)+2),artwork.xlsx!$N$1,"") &amp; """,",
 IF(AND(MOD(ROW(A143)-1,3)=1,INDEX(artwork.xlsx!J:J,QUOTIENT(ROW(A143)-1,3)+2)&lt;&gt;""),
    artwork.xlsx!$K$1&amp;": '" &amp; SUBSTITUTE(INDEX(artwork.xlsx!K:K,QUOTIENT(ROW(A143)-1,3)+2),"'","\'") &amp; "'",
IF(MOD(ROW(A143)-1,3)=2,"","")))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149" spans="1:3" x14ac:dyDescent="0.25">
      <c r="A149" t="str">
        <f>IF(AND(MOD(ROW(A144)-1,3)=0,INDEX(artwork.xlsx!G:G,QUOTIENT(ROW(A144)-1,3)+2)&lt;&gt;""),"/* "&amp;INDEX(artwork.xlsx!G:G,QUOTIENT(ROW(A144)-1,3)+2)&amp;" */","  ")&amp;
IF(AND(INDEX(artwork.xlsx!F:F,QUOTIENT(ROW(A144)-1,3)+2)&lt;&gt;""),"/* "&amp;INDEX(artwork.xlsx!F:F,QUOTIENT(ROW(A144)-1,3)+2)&amp;" */","  ")&amp;IF(AND(ISERROR(MATCH("},",B149:B$5003,0)), ISERROR(MATCH("    ];",$A$5:A148,0))),"];","")</f>
        <v xml:space="preserve">    </v>
      </c>
      <c r="B149" t="str">
        <f t="shared" si="5"/>
        <v>},</v>
      </c>
      <c r="C149" t="str">
        <f>IF(AND(MOD(ROW(A144)-1,3)=0, INDEX(artwork.xlsx!J:J,QUOTIENT(ROW(A144)-1,3)+2)&lt;&gt;""),
     artwork.xlsx!$H$1&amp;": """ &amp;  INDEX(artwork.xlsx!H:H,QUOTIENT(ROW(A144)-1,3)+2) &amp;""",  " &amp;
     artwork.xlsx!$J$1&amp; ": """ &amp; INDEX(artwork.xlsx!J:J,QUOTIENT(ROW(A144)-1,3)+2) &amp;""",  " &amp;
     artwork.xlsx!$L$1&amp; ": """ &amp; SUBSTITUTE(IF(LEFT(INDEX(artwork.xlsx!L:L,QUOTIENT(ROW(A144)-1,3)+2),4)="http","",artwork.xlsx!$M$1) &amp; INDEX(artwork.xlsx!L:L,QUOTIENT(ROW(A144)-1,3)+2),artwork.xlsx!$N$1,"") &amp; """,",
 IF(AND(MOD(ROW(A144)-1,3)=1,INDEX(artwork.xlsx!J:J,QUOTIENT(ROW(A144)-1,3)+2)&lt;&gt;""),
    artwork.xlsx!$K$1&amp;": '" &amp; SUBSTITUTE(INDEX(artwork.xlsx!K:K,QUOTIENT(ROW(A144)-1,3)+2),"'","\'") &amp; "'",
IF(MOD(ROW(A144)-1,3)=2,"","")))</f>
        <v/>
      </c>
    </row>
    <row r="150" spans="1:3" x14ac:dyDescent="0.25">
      <c r="A150" t="str">
        <f>IF(AND(MOD(ROW(A145)-1,3)=0,INDEX(artwork.xlsx!G:G,QUOTIENT(ROW(A145)-1,3)+2)&lt;&gt;""),"/* "&amp;INDEX(artwork.xlsx!G:G,QUOTIENT(ROW(A145)-1,3)+2)&amp;" */","  ")&amp;
IF(AND(INDEX(artwork.xlsx!F:F,QUOTIENT(ROW(A145)-1,3)+2)&lt;&gt;""),"/* "&amp;INDEX(artwork.xlsx!F:F,QUOTIENT(ROW(A145)-1,3)+2)&amp;" */","  ")&amp;IF(AND(ISERROR(MATCH("},",B150:B$5003,0)), ISERROR(MATCH("    ];",$A$5:A146,0))),"];","")</f>
        <v xml:space="preserve">    </v>
      </c>
      <c r="B150" t="str">
        <f t="shared" si="5"/>
        <v>{</v>
      </c>
      <c r="C150" t="str">
        <f>IF(AND(MOD(ROW(A145)-1,3)=0, INDEX(artwork.xlsx!J:J,QUOTIENT(ROW(A145)-1,3)+2)&lt;&gt;""),
     artwork.xlsx!$H$1&amp;": """ &amp;  INDEX(artwork.xlsx!H:H,QUOTIENT(ROW(A145)-1,3)+2) &amp;""",  " &amp;
     artwork.xlsx!$J$1&amp; ": """ &amp; INDEX(artwork.xlsx!J:J,QUOTIENT(ROW(A145)-1,3)+2) &amp;""",  " &amp;
     artwork.xlsx!$L$1&amp; ": """ &amp; SUBSTITUTE(IF(LEFT(INDEX(artwork.xlsx!L:L,QUOTIENT(ROW(A145)-1,3)+2),4)="http","",artwork.xlsx!$M$1) &amp; INDEX(artwork.xlsx!L:L,QUOTIENT(ROW(A145)-1,3)+2),artwork.xlsx!$N$1,"") &amp; """,",
 IF(AND(MOD(ROW(A145)-1,3)=1,INDEX(artwork.xlsx!J:J,QUOTIENT(ROW(A145)-1,3)+2)&lt;&gt;""),
    artwork.xlsx!$K$1&amp;": '" &amp; SUBSTITUTE(INDEX(artwork.xlsx!K:K,QUOTIENT(ROW(A145)-1,3)+2),"'","\'") &amp; "'",
IF(MOD(ROW(A145)-1,3)=2,"","")))</f>
        <v>id: "apprentice",  frenchName: "Apprenti",  artwork: "http://wiki.dominionstrategy.com/images/1/1c/ApprenticeArt.jpg",</v>
      </c>
    </row>
    <row r="151" spans="1:3" x14ac:dyDescent="0.25">
      <c r="A151" t="str">
        <f>IF(AND(MOD(ROW(A146)-1,3)=0,INDEX(artwork.xlsx!G:G,QUOTIENT(ROW(A146)-1,3)+2)&lt;&gt;""),"/* "&amp;INDEX(artwork.xlsx!G:G,QUOTIENT(ROW(A146)-1,3)+2)&amp;" */","  ")&amp;
IF(AND(INDEX(artwork.xlsx!F:F,QUOTIENT(ROW(A146)-1,3)+2)&lt;&gt;""),"/* "&amp;INDEX(artwork.xlsx!F:F,QUOTIENT(ROW(A146)-1,3)+2)&amp;" */","  ")&amp;IF(AND(ISERROR(MATCH("},",B151:B$5003,0)), ISERROR(MATCH("    ];",$A$5:A150,0))),"];","")</f>
        <v xml:space="preserve">    </v>
      </c>
      <c r="B151" t="str">
        <f t="shared" si="5"/>
        <v/>
      </c>
      <c r="C151" t="str">
        <f>IF(AND(MOD(ROW(A146)-1,3)=0, INDEX(artwork.xlsx!J:J,QUOTIENT(ROW(A146)-1,3)+2)&lt;&gt;""),
     artwork.xlsx!$H$1&amp;": """ &amp;  INDEX(artwork.xlsx!H:H,QUOTIENT(ROW(A146)-1,3)+2) &amp;""",  " &amp;
     artwork.xlsx!$J$1&amp; ": """ &amp; INDEX(artwork.xlsx!J:J,QUOTIENT(ROW(A146)-1,3)+2) &amp;""",  " &amp;
     artwork.xlsx!$L$1&amp; ": """ &amp; SUBSTITUTE(IF(LEFT(INDEX(artwork.xlsx!L:L,QUOTIENT(ROW(A146)-1,3)+2),4)="http","",artwork.xlsx!$M$1) &amp; INDEX(artwork.xlsx!L:L,QUOTIENT(ROW(A146)-1,3)+2),artwork.xlsx!$N$1,"") &amp; """,",
 IF(AND(MOD(ROW(A146)-1,3)=1,INDEX(artwork.xlsx!J:J,QUOTIENT(ROW(A146)-1,3)+2)&lt;&gt;""),
    artwork.xlsx!$K$1&amp;": '" &amp; SUBSTITUTE(INDEX(artwork.xlsx!K:K,QUOTIENT(ROW(A146)-1,3)+2),"'","\'") &amp; "'",
IF(MOD(ROW(A146)-1,3)=2,"","")))</f>
        <v>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152" spans="1:3" x14ac:dyDescent="0.25">
      <c r="A152" t="str">
        <f>IF(AND(MOD(ROW(A147)-1,3)=0,INDEX(artwork.xlsx!G:G,QUOTIENT(ROW(A147)-1,3)+2)&lt;&gt;""),"/* "&amp;INDEX(artwork.xlsx!G:G,QUOTIENT(ROW(A147)-1,3)+2)&amp;" */","  ")&amp;
IF(AND(INDEX(artwork.xlsx!F:F,QUOTIENT(ROW(A147)-1,3)+2)&lt;&gt;""),"/* "&amp;INDEX(artwork.xlsx!F:F,QUOTIENT(ROW(A147)-1,3)+2)&amp;" */","  ")&amp;IF(AND(ISERROR(MATCH("},",B152:B$5003,0)), ISERROR(MATCH("    ];",$A$5:A148,0))),"];","")</f>
        <v xml:space="preserve">    </v>
      </c>
      <c r="B152" t="str">
        <f t="shared" si="5"/>
        <v>},</v>
      </c>
      <c r="C152" t="str">
        <f>IF(AND(MOD(ROW(A147)-1,3)=0, INDEX(artwork.xlsx!J:J,QUOTIENT(ROW(A147)-1,3)+2)&lt;&gt;""),
     artwork.xlsx!$H$1&amp;": """ &amp;  INDEX(artwork.xlsx!H:H,QUOTIENT(ROW(A147)-1,3)+2) &amp;""",  " &amp;
     artwork.xlsx!$J$1&amp; ": """ &amp; INDEX(artwork.xlsx!J:J,QUOTIENT(ROW(A147)-1,3)+2) &amp;""",  " &amp;
     artwork.xlsx!$L$1&amp; ": """ &amp; SUBSTITUTE(IF(LEFT(INDEX(artwork.xlsx!L:L,QUOTIENT(ROW(A147)-1,3)+2),4)="http","",artwork.xlsx!$M$1) &amp; INDEX(artwork.xlsx!L:L,QUOTIENT(ROW(A147)-1,3)+2),artwork.xlsx!$N$1,"") &amp; """,",
 IF(AND(MOD(ROW(A147)-1,3)=1,INDEX(artwork.xlsx!J:J,QUOTIENT(ROW(A147)-1,3)+2)&lt;&gt;""),
    artwork.xlsx!$K$1&amp;": '" &amp; SUBSTITUTE(INDEX(artwork.xlsx!K:K,QUOTIENT(ROW(A147)-1,3)+2),"'","\'") &amp; "'",
IF(MOD(ROW(A147)-1,3)=2,"","")))</f>
        <v/>
      </c>
    </row>
    <row r="153" spans="1:3" x14ac:dyDescent="0.25">
      <c r="A153" t="str">
        <f>IF(AND(MOD(ROW(A148)-1,3)=0,INDEX(artwork.xlsx!G:G,QUOTIENT(ROW(A148)-1,3)+2)&lt;&gt;""),"/* "&amp;INDEX(artwork.xlsx!G:G,QUOTIENT(ROW(A148)-1,3)+2)&amp;" */","  ")&amp;
IF(AND(INDEX(artwork.xlsx!F:F,QUOTIENT(ROW(A148)-1,3)+2)&lt;&gt;""),"/* "&amp;INDEX(artwork.xlsx!F:F,QUOTIENT(ROW(A148)-1,3)+2)&amp;" */","  ")&amp;IF(AND(ISERROR(MATCH("},",B153:B$5003,0)), ISERROR(MATCH("    ];",$A$5:A152,0))),"];","")</f>
        <v xml:space="preserve">    </v>
      </c>
      <c r="B153" t="str">
        <f t="shared" si="5"/>
        <v>{</v>
      </c>
      <c r="C153" t="str">
        <f>IF(AND(MOD(ROW(A148)-1,3)=0, INDEX(artwork.xlsx!J:J,QUOTIENT(ROW(A148)-1,3)+2)&lt;&gt;""),
     artwork.xlsx!$H$1&amp;": """ &amp;  INDEX(artwork.xlsx!H:H,QUOTIENT(ROW(A148)-1,3)+2) &amp;""",  " &amp;
     artwork.xlsx!$J$1&amp; ": """ &amp; INDEX(artwork.xlsx!J:J,QUOTIENT(ROW(A148)-1,3)+2) &amp;""",  " &amp;
     artwork.xlsx!$L$1&amp; ": """ &amp; SUBSTITUTE(IF(LEFT(INDEX(artwork.xlsx!L:L,QUOTIENT(ROW(A148)-1,3)+2),4)="http","",artwork.xlsx!$M$1) &amp; INDEX(artwork.xlsx!L:L,QUOTIENT(ROW(A148)-1,3)+2),artwork.xlsx!$N$1,"") &amp; """,",
 IF(AND(MOD(ROW(A148)-1,3)=1,INDEX(artwork.xlsx!J:J,QUOTIENT(ROW(A148)-1,3)+2)&lt;&gt;""),
    artwork.xlsx!$K$1&amp;": '" &amp; SUBSTITUTE(INDEX(artwork.xlsx!K:K,QUOTIENT(ROW(A148)-1,3)+2),"'","\'") &amp; "'",
IF(MOD(ROW(A148)-1,3)=2,"","")))</f>
        <v>id: "familiar",  frenchName: "Familier",  artwork: "http://wiki.dominionstrategy.com/images/4/45/FamiliarArt.jpg",</v>
      </c>
    </row>
    <row r="154" spans="1:3" x14ac:dyDescent="0.25">
      <c r="A154" t="str">
        <f>IF(AND(MOD(ROW(A149)-1,3)=0,INDEX(artwork.xlsx!G:G,QUOTIENT(ROW(A149)-1,3)+2)&lt;&gt;""),"/* "&amp;INDEX(artwork.xlsx!G:G,QUOTIENT(ROW(A149)-1,3)+2)&amp;" */","  ")&amp;
IF(AND(INDEX(artwork.xlsx!F:F,QUOTIENT(ROW(A149)-1,3)+2)&lt;&gt;""),"/* "&amp;INDEX(artwork.xlsx!F:F,QUOTIENT(ROW(A149)-1,3)+2)&amp;" */","  ")&amp;IF(AND(ISERROR(MATCH("},",B154:B$5003,0)), ISERROR(MATCH("    ];",$A$5:A150,0))),"];","")</f>
        <v xml:space="preserve">    </v>
      </c>
      <c r="B154" t="str">
        <f t="shared" si="5"/>
        <v/>
      </c>
      <c r="C154" t="str">
        <f>IF(AND(MOD(ROW(A149)-1,3)=0, INDEX(artwork.xlsx!J:J,QUOTIENT(ROW(A149)-1,3)+2)&lt;&gt;""),
     artwork.xlsx!$H$1&amp;": """ &amp;  INDEX(artwork.xlsx!H:H,QUOTIENT(ROW(A149)-1,3)+2) &amp;""",  " &amp;
     artwork.xlsx!$J$1&amp; ": """ &amp; INDEX(artwork.xlsx!J:J,QUOTIENT(ROW(A149)-1,3)+2) &amp;""",  " &amp;
     artwork.xlsx!$L$1&amp; ": """ &amp; SUBSTITUTE(IF(LEFT(INDEX(artwork.xlsx!L:L,QUOTIENT(ROW(A149)-1,3)+2),4)="http","",artwork.xlsx!$M$1) &amp; INDEX(artwork.xlsx!L:L,QUOTIENT(ROW(A149)-1,3)+2),artwork.xlsx!$N$1,"") &amp; """,",
 IF(AND(MOD(ROW(A149)-1,3)=1,INDEX(artwork.xlsx!J:J,QUOTIENT(ROW(A149)-1,3)+2)&lt;&gt;""),
    artwork.xlsx!$K$1&amp;": '" &amp; SUBSTITUTE(INDEX(artwork.xlsx!K:K,QUOTIENT(ROW(A149)-1,3)+2),"'","\'") &amp; "'",
IF(MOD(ROW(A149)-1,3)=2,"","")))</f>
        <v>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155" spans="1:3" x14ac:dyDescent="0.25">
      <c r="A155" t="str">
        <f>IF(AND(MOD(ROW(A150)-1,3)=0,INDEX(artwork.xlsx!G:G,QUOTIENT(ROW(A150)-1,3)+2)&lt;&gt;""),"/* "&amp;INDEX(artwork.xlsx!G:G,QUOTIENT(ROW(A150)-1,3)+2)&amp;" */","  ")&amp;
IF(AND(INDEX(artwork.xlsx!F:F,QUOTIENT(ROW(A150)-1,3)+2)&lt;&gt;""),"/* "&amp;INDEX(artwork.xlsx!F:F,QUOTIENT(ROW(A150)-1,3)+2)&amp;" */","  ")&amp;IF(AND(ISERROR(MATCH("},",B155:B$5003,0)), ISERROR(MATCH("    ];",$A$5:A154,0))),"];","")</f>
        <v xml:space="preserve">    </v>
      </c>
      <c r="B155" t="str">
        <f t="shared" si="5"/>
        <v>},</v>
      </c>
      <c r="C155" t="str">
        <f>IF(AND(MOD(ROW(A150)-1,3)=0, INDEX(artwork.xlsx!J:J,QUOTIENT(ROW(A150)-1,3)+2)&lt;&gt;""),
     artwork.xlsx!$H$1&amp;": """ &amp;  INDEX(artwork.xlsx!H:H,QUOTIENT(ROW(A150)-1,3)+2) &amp;""",  " &amp;
     artwork.xlsx!$J$1&amp; ": """ &amp; INDEX(artwork.xlsx!J:J,QUOTIENT(ROW(A150)-1,3)+2) &amp;""",  " &amp;
     artwork.xlsx!$L$1&amp; ": """ &amp; SUBSTITUTE(IF(LEFT(INDEX(artwork.xlsx!L:L,QUOTIENT(ROW(A150)-1,3)+2),4)="http","",artwork.xlsx!$M$1) &amp; INDEX(artwork.xlsx!L:L,QUOTIENT(ROW(A150)-1,3)+2),artwork.xlsx!$N$1,"") &amp; """,",
 IF(AND(MOD(ROW(A150)-1,3)=1,INDEX(artwork.xlsx!J:J,QUOTIENT(ROW(A150)-1,3)+2)&lt;&gt;""),
    artwork.xlsx!$K$1&amp;": '" &amp; SUBSTITUTE(INDEX(artwork.xlsx!K:K,QUOTIENT(ROW(A150)-1,3)+2),"'","\'") &amp; "'",
IF(MOD(ROW(A150)-1,3)=2,"","")))</f>
        <v/>
      </c>
    </row>
    <row r="156" spans="1:3" x14ac:dyDescent="0.25">
      <c r="A156" t="str">
        <f>IF(AND(MOD(ROW(A151)-1,3)=0,INDEX(artwork.xlsx!G:G,QUOTIENT(ROW(A151)-1,3)+2)&lt;&gt;""),"/* "&amp;INDEX(artwork.xlsx!G:G,QUOTIENT(ROW(A151)-1,3)+2)&amp;" */","  ")&amp;
IF(AND(INDEX(artwork.xlsx!F:F,QUOTIENT(ROW(A151)-1,3)+2)&lt;&gt;""),"/* "&amp;INDEX(artwork.xlsx!F:F,QUOTIENT(ROW(A151)-1,3)+2)&amp;" */","  ")&amp;IF(AND(ISERROR(MATCH("},",B156:B$5003,0)), ISERROR(MATCH("    ];",$A$5:A152,0))),"];","")</f>
        <v xml:space="preserve">    </v>
      </c>
      <c r="B156" t="str">
        <f t="shared" si="5"/>
        <v>{</v>
      </c>
      <c r="C156" t="str">
        <f>IF(AND(MOD(ROW(A151)-1,3)=0, INDEX(artwork.xlsx!J:J,QUOTIENT(ROW(A151)-1,3)+2)&lt;&gt;""),
     artwork.xlsx!$H$1&amp;": """ &amp;  INDEX(artwork.xlsx!H:H,QUOTIENT(ROW(A151)-1,3)+2) &amp;""",  " &amp;
     artwork.xlsx!$J$1&amp; ": """ &amp; INDEX(artwork.xlsx!J:J,QUOTIENT(ROW(A151)-1,3)+2) &amp;""",  " &amp;
     artwork.xlsx!$L$1&amp; ": """ &amp; SUBSTITUTE(IF(LEFT(INDEX(artwork.xlsx!L:L,QUOTIENT(ROW(A151)-1,3)+2),4)="http","",artwork.xlsx!$M$1) &amp; INDEX(artwork.xlsx!L:L,QUOTIENT(ROW(A151)-1,3)+2),artwork.xlsx!$N$1,"") &amp; """,",
 IF(AND(MOD(ROW(A151)-1,3)=1,INDEX(artwork.xlsx!J:J,QUOTIENT(ROW(A151)-1,3)+2)&lt;&gt;""),
    artwork.xlsx!$K$1&amp;": '" &amp; SUBSTITUTE(INDEX(artwork.xlsx!K:K,QUOTIENT(ROW(A151)-1,3)+2),"'","\'") &amp; "'",
IF(MOD(ROW(A151)-1,3)=2,"","")))</f>
        <v>id: "golem",  frenchName: "Golem ",  artwork: "http://wiki.dominionstrategy.com/images/3/38/GolemArt.jpg",</v>
      </c>
    </row>
    <row r="157" spans="1:3" x14ac:dyDescent="0.25">
      <c r="A157" t="str">
        <f>IF(AND(MOD(ROW(A152)-1,3)=0,INDEX(artwork.xlsx!G:G,QUOTIENT(ROW(A152)-1,3)+2)&lt;&gt;""),"/* "&amp;INDEX(artwork.xlsx!G:G,QUOTIENT(ROW(A152)-1,3)+2)&amp;" */","  ")&amp;
IF(AND(INDEX(artwork.xlsx!F:F,QUOTIENT(ROW(A152)-1,3)+2)&lt;&gt;""),"/* "&amp;INDEX(artwork.xlsx!F:F,QUOTIENT(ROW(A152)-1,3)+2)&amp;" */","  ")&amp;IF(AND(ISERROR(MATCH("},",B157:B$5003,0)), ISERROR(MATCH("    ];",$A$5:A156,0))),"];","")</f>
        <v xml:space="preserve">    </v>
      </c>
      <c r="B157" t="str">
        <f t="shared" si="5"/>
        <v/>
      </c>
      <c r="C157" t="str">
        <f>IF(AND(MOD(ROW(A152)-1,3)=0, INDEX(artwork.xlsx!J:J,QUOTIENT(ROW(A152)-1,3)+2)&lt;&gt;""),
     artwork.xlsx!$H$1&amp;": """ &amp;  INDEX(artwork.xlsx!H:H,QUOTIENT(ROW(A152)-1,3)+2) &amp;""",  " &amp;
     artwork.xlsx!$J$1&amp; ": """ &amp; INDEX(artwork.xlsx!J:J,QUOTIENT(ROW(A152)-1,3)+2) &amp;""",  " &amp;
     artwork.xlsx!$L$1&amp; ": """ &amp; SUBSTITUTE(IF(LEFT(INDEX(artwork.xlsx!L:L,QUOTIENT(ROW(A152)-1,3)+2),4)="http","",artwork.xlsx!$M$1) &amp; INDEX(artwork.xlsx!L:L,QUOTIENT(ROW(A152)-1,3)+2),artwork.xlsx!$N$1,"") &amp; """,",
 IF(AND(MOD(ROW(A152)-1,3)=1,INDEX(artwork.xlsx!J:J,QUOTIENT(ROW(A152)-1,3)+2)&lt;&gt;""),
    artwork.xlsx!$K$1&amp;": '" &amp; SUBSTITUTE(INDEX(artwork.xlsx!K:K,QUOTIENT(ROW(A152)-1,3)+2),"'","\'") &amp; "'",
IF(MOD(ROW(A152)-1,3)=2,"","")))</f>
        <v>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158" spans="1:3" x14ac:dyDescent="0.25">
      <c r="A158" t="str">
        <f>IF(AND(MOD(ROW(A153)-1,3)=0,INDEX(artwork.xlsx!G:G,QUOTIENT(ROW(A153)-1,3)+2)&lt;&gt;""),"/* "&amp;INDEX(artwork.xlsx!G:G,QUOTIENT(ROW(A153)-1,3)+2)&amp;" */","  ")&amp;
IF(AND(INDEX(artwork.xlsx!F:F,QUOTIENT(ROW(A153)-1,3)+2)&lt;&gt;""),"/* "&amp;INDEX(artwork.xlsx!F:F,QUOTIENT(ROW(A153)-1,3)+2)&amp;" */","  ")&amp;IF(AND(ISERROR(MATCH("},",B158:B$5003,0)), ISERROR(MATCH("    ];",$A$5:A154,0))),"];","")</f>
        <v xml:space="preserve">    </v>
      </c>
      <c r="B158" t="str">
        <f t="shared" si="5"/>
        <v>},</v>
      </c>
      <c r="C158" t="str">
        <f>IF(AND(MOD(ROW(A153)-1,3)=0, INDEX(artwork.xlsx!J:J,QUOTIENT(ROW(A153)-1,3)+2)&lt;&gt;""),
     artwork.xlsx!$H$1&amp;": """ &amp;  INDEX(artwork.xlsx!H:H,QUOTIENT(ROW(A153)-1,3)+2) &amp;""",  " &amp;
     artwork.xlsx!$J$1&amp; ": """ &amp; INDEX(artwork.xlsx!J:J,QUOTIENT(ROW(A153)-1,3)+2) &amp;""",  " &amp;
     artwork.xlsx!$L$1&amp; ": """ &amp; SUBSTITUTE(IF(LEFT(INDEX(artwork.xlsx!L:L,QUOTIENT(ROW(A153)-1,3)+2),4)="http","",artwork.xlsx!$M$1) &amp; INDEX(artwork.xlsx!L:L,QUOTIENT(ROW(A153)-1,3)+2),artwork.xlsx!$N$1,"") &amp; """,",
 IF(AND(MOD(ROW(A153)-1,3)=1,INDEX(artwork.xlsx!J:J,QUOTIENT(ROW(A153)-1,3)+2)&lt;&gt;""),
    artwork.xlsx!$K$1&amp;": '" &amp; SUBSTITUTE(INDEX(artwork.xlsx!K:K,QUOTIENT(ROW(A153)-1,3)+2),"'","\'") &amp; "'",
IF(MOD(ROW(A153)-1,3)=2,"","")))</f>
        <v/>
      </c>
    </row>
    <row r="159" spans="1:3" x14ac:dyDescent="0.25">
      <c r="A159" t="str">
        <f>IF(AND(MOD(ROW(A154)-1,3)=0,INDEX(artwork.xlsx!G:G,QUOTIENT(ROW(A154)-1,3)+2)&lt;&gt;""),"/* "&amp;INDEX(artwork.xlsx!G:G,QUOTIENT(ROW(A154)-1,3)+2)&amp;" */","  ")&amp;
IF(AND(INDEX(artwork.xlsx!F:F,QUOTIENT(ROW(A154)-1,3)+2)&lt;&gt;""),"/* "&amp;INDEX(artwork.xlsx!F:F,QUOTIENT(ROW(A154)-1,3)+2)&amp;" */","  ")&amp;IF(AND(ISERROR(MATCH("},",B159:B$5003,0)), ISERROR(MATCH("    ];",$A$5:A158,0))),"];","")</f>
        <v xml:space="preserve">    </v>
      </c>
      <c r="B159" t="str">
        <f t="shared" si="5"/>
        <v>{</v>
      </c>
      <c r="C159" t="str">
        <f>IF(AND(MOD(ROW(A154)-1,3)=0, INDEX(artwork.xlsx!J:J,QUOTIENT(ROW(A154)-1,3)+2)&lt;&gt;""),
     artwork.xlsx!$H$1&amp;": """ &amp;  INDEX(artwork.xlsx!H:H,QUOTIENT(ROW(A154)-1,3)+2) &amp;""",  " &amp;
     artwork.xlsx!$J$1&amp; ": """ &amp; INDEX(artwork.xlsx!J:J,QUOTIENT(ROW(A154)-1,3)+2) &amp;""",  " &amp;
     artwork.xlsx!$L$1&amp; ": """ &amp; SUBSTITUTE(IF(LEFT(INDEX(artwork.xlsx!L:L,QUOTIENT(ROW(A154)-1,3)+2),4)="http","",artwork.xlsx!$M$1) &amp; INDEX(artwork.xlsx!L:L,QUOTIENT(ROW(A154)-1,3)+2),artwork.xlsx!$N$1,"") &amp; """,",
 IF(AND(MOD(ROW(A154)-1,3)=1,INDEX(artwork.xlsx!J:J,QUOTIENT(ROW(A154)-1,3)+2)&lt;&gt;""),
    artwork.xlsx!$K$1&amp;": '" &amp; SUBSTITUTE(INDEX(artwork.xlsx!K:K,QUOTIENT(ROW(A154)-1,3)+2),"'","\'") &amp; "'",
IF(MOD(ROW(A154)-1,3)=2,"","")))</f>
        <v>id: "herbalist",  frenchName: "Herboriste",  artwork: "http://wiki.dominionstrategy.com/images/0/09/HerbalistArt.jpg",</v>
      </c>
    </row>
    <row r="160" spans="1:3" x14ac:dyDescent="0.25">
      <c r="A160" t="str">
        <f>IF(AND(MOD(ROW(A155)-1,3)=0,INDEX(artwork.xlsx!G:G,QUOTIENT(ROW(A155)-1,3)+2)&lt;&gt;""),"/* "&amp;INDEX(artwork.xlsx!G:G,QUOTIENT(ROW(A155)-1,3)+2)&amp;" */","  ")&amp;
IF(AND(INDEX(artwork.xlsx!F:F,QUOTIENT(ROW(A155)-1,3)+2)&lt;&gt;""),"/* "&amp;INDEX(artwork.xlsx!F:F,QUOTIENT(ROW(A155)-1,3)+2)&amp;" */","  ")&amp;IF(AND(ISERROR(MATCH("},",B160:B$5003,0)), ISERROR(MATCH("    ];",$A$5:A156,0))),"];","")</f>
        <v xml:space="preserve">    </v>
      </c>
      <c r="B160" t="str">
        <f t="shared" si="5"/>
        <v/>
      </c>
      <c r="C160" t="str">
        <f>IF(AND(MOD(ROW(A155)-1,3)=0, INDEX(artwork.xlsx!J:J,QUOTIENT(ROW(A155)-1,3)+2)&lt;&gt;""),
     artwork.xlsx!$H$1&amp;": """ &amp;  INDEX(artwork.xlsx!H:H,QUOTIENT(ROW(A155)-1,3)+2) &amp;""",  " &amp;
     artwork.xlsx!$J$1&amp; ": """ &amp; INDEX(artwork.xlsx!J:J,QUOTIENT(ROW(A155)-1,3)+2) &amp;""",  " &amp;
     artwork.xlsx!$L$1&amp; ": """ &amp; SUBSTITUTE(IF(LEFT(INDEX(artwork.xlsx!L:L,QUOTIENT(ROW(A155)-1,3)+2),4)="http","",artwork.xlsx!$M$1) &amp; INDEX(artwork.xlsx!L:L,QUOTIENT(ROW(A155)-1,3)+2),artwork.xlsx!$N$1,"") &amp; """,",
 IF(AND(MOD(ROW(A155)-1,3)=1,INDEX(artwork.xlsx!J:J,QUOTIENT(ROW(A155)-1,3)+2)&lt;&gt;""),
    artwork.xlsx!$K$1&amp;": '" &amp; SUBSTITUTE(INDEX(artwork.xlsx!K:K,QUOTIENT(ROW(A155)-1,3)+2),"'","\'") &amp; "'",
IF(MOD(ROW(A155)-1,3)=2,"","")))</f>
        <v>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161" spans="1:3" x14ac:dyDescent="0.25">
      <c r="A161" t="str">
        <f>IF(AND(MOD(ROW(A156)-1,3)=0,INDEX(artwork.xlsx!G:G,QUOTIENT(ROW(A156)-1,3)+2)&lt;&gt;""),"/* "&amp;INDEX(artwork.xlsx!G:G,QUOTIENT(ROW(A156)-1,3)+2)&amp;" */","  ")&amp;
IF(AND(INDEX(artwork.xlsx!F:F,QUOTIENT(ROW(A156)-1,3)+2)&lt;&gt;""),"/* "&amp;INDEX(artwork.xlsx!F:F,QUOTIENT(ROW(A156)-1,3)+2)&amp;" */","  ")&amp;IF(AND(ISERROR(MATCH("},",B161:B$5003,0)), ISERROR(MATCH("    ];",$A$5:A160,0))),"];","")</f>
        <v xml:space="preserve">    </v>
      </c>
      <c r="B161" t="str">
        <f t="shared" si="5"/>
        <v>},</v>
      </c>
      <c r="C161" t="str">
        <f>IF(AND(MOD(ROW(A156)-1,3)=0, INDEX(artwork.xlsx!J:J,QUOTIENT(ROW(A156)-1,3)+2)&lt;&gt;""),
     artwork.xlsx!$H$1&amp;": """ &amp;  INDEX(artwork.xlsx!H:H,QUOTIENT(ROW(A156)-1,3)+2) &amp;""",  " &amp;
     artwork.xlsx!$J$1&amp; ": """ &amp; INDEX(artwork.xlsx!J:J,QUOTIENT(ROW(A156)-1,3)+2) &amp;""",  " &amp;
     artwork.xlsx!$L$1&amp; ": """ &amp; SUBSTITUTE(IF(LEFT(INDEX(artwork.xlsx!L:L,QUOTIENT(ROW(A156)-1,3)+2),4)="http","",artwork.xlsx!$M$1) &amp; INDEX(artwork.xlsx!L:L,QUOTIENT(ROW(A156)-1,3)+2),artwork.xlsx!$N$1,"") &amp; """,",
 IF(AND(MOD(ROW(A156)-1,3)=1,INDEX(artwork.xlsx!J:J,QUOTIENT(ROW(A156)-1,3)+2)&lt;&gt;""),
    artwork.xlsx!$K$1&amp;": '" &amp; SUBSTITUTE(INDEX(artwork.xlsx!K:K,QUOTIENT(ROW(A156)-1,3)+2),"'","\'") &amp; "'",
IF(MOD(ROW(A156)-1,3)=2,"","")))</f>
        <v/>
      </c>
    </row>
    <row r="162" spans="1:3" x14ac:dyDescent="0.25">
      <c r="A162" t="str">
        <f>IF(AND(MOD(ROW(A157)-1,3)=0,INDEX(artwork.xlsx!G:G,QUOTIENT(ROW(A157)-1,3)+2)&lt;&gt;""),"/* "&amp;INDEX(artwork.xlsx!G:G,QUOTIENT(ROW(A157)-1,3)+2)&amp;" */","  ")&amp;
IF(AND(INDEX(artwork.xlsx!F:F,QUOTIENT(ROW(A157)-1,3)+2)&lt;&gt;""),"/* "&amp;INDEX(artwork.xlsx!F:F,QUOTIENT(ROW(A157)-1,3)+2)&amp;" */","  ")&amp;IF(AND(ISERROR(MATCH("},",B162:B$5003,0)), ISERROR(MATCH("    ];",$A$5:A158,0))),"];","")</f>
        <v xml:space="preserve">  /* t */</v>
      </c>
      <c r="B162" t="str">
        <f t="shared" si="5"/>
        <v>{</v>
      </c>
      <c r="C162" t="str">
        <f>IF(AND(MOD(ROW(A157)-1,3)=0, INDEX(artwork.xlsx!J:J,QUOTIENT(ROW(A157)-1,3)+2)&lt;&gt;""),
     artwork.xlsx!$H$1&amp;": """ &amp;  INDEX(artwork.xlsx!H:H,QUOTIENT(ROW(A157)-1,3)+2) &amp;""",  " &amp;
     artwork.xlsx!$J$1&amp; ": """ &amp; INDEX(artwork.xlsx!J:J,QUOTIENT(ROW(A157)-1,3)+2) &amp;""",  " &amp;
     artwork.xlsx!$L$1&amp; ": """ &amp; SUBSTITUTE(IF(LEFT(INDEX(artwork.xlsx!L:L,QUOTIENT(ROW(A157)-1,3)+2),4)="http","",artwork.xlsx!$M$1) &amp; INDEX(artwork.xlsx!L:L,QUOTIENT(ROW(A157)-1,3)+2),artwork.xlsx!$N$1,"") &amp; """,",
 IF(AND(MOD(ROW(A157)-1,3)=1,INDEX(artwork.xlsx!J:J,QUOTIENT(ROW(A157)-1,3)+2)&lt;&gt;""),
    artwork.xlsx!$K$1&amp;": '" &amp; SUBSTITUTE(INDEX(artwork.xlsx!K:K,QUOTIENT(ROW(A157)-1,3)+2),"'","\'") &amp; "'",
IF(MOD(ROW(A157)-1,3)=2,"","")))</f>
        <v>id: "philosophersstone",  frenchName: "Pierre philosophale",  artwork: "http://wiki.dominionstrategy.com/images/9/92/Philosophers_StoneArt.jpg",</v>
      </c>
    </row>
    <row r="163" spans="1:3" x14ac:dyDescent="0.25">
      <c r="A163" t="str">
        <f>IF(AND(MOD(ROW(A158)-1,3)=0,INDEX(artwork.xlsx!G:G,QUOTIENT(ROW(A158)-1,3)+2)&lt;&gt;""),"/* "&amp;INDEX(artwork.xlsx!G:G,QUOTIENT(ROW(A158)-1,3)+2)&amp;" */","  ")&amp;
IF(AND(INDEX(artwork.xlsx!F:F,QUOTIENT(ROW(A158)-1,3)+2)&lt;&gt;""),"/* "&amp;INDEX(artwork.xlsx!F:F,QUOTIENT(ROW(A158)-1,3)+2)&amp;" */","  ")&amp;IF(AND(ISERROR(MATCH("},",B163:B$5003,0)), ISERROR(MATCH("    ];",$A$5:A162,0))),"];","")</f>
        <v xml:space="preserve">  /* t */</v>
      </c>
      <c r="B163" t="str">
        <f t="shared" si="5"/>
        <v/>
      </c>
      <c r="C163" t="str">
        <f>IF(AND(MOD(ROW(A158)-1,3)=0, INDEX(artwork.xlsx!J:J,QUOTIENT(ROW(A158)-1,3)+2)&lt;&gt;""),
     artwork.xlsx!$H$1&amp;": """ &amp;  INDEX(artwork.xlsx!H:H,QUOTIENT(ROW(A158)-1,3)+2) &amp;""",  " &amp;
     artwork.xlsx!$J$1&amp; ": """ &amp; INDEX(artwork.xlsx!J:J,QUOTIENT(ROW(A158)-1,3)+2) &amp;""",  " &amp;
     artwork.xlsx!$L$1&amp; ": """ &amp; SUBSTITUTE(IF(LEFT(INDEX(artwork.xlsx!L:L,QUOTIENT(ROW(A158)-1,3)+2),4)="http","",artwork.xlsx!$M$1) &amp; INDEX(artwork.xlsx!L:L,QUOTIENT(ROW(A158)-1,3)+2),artwork.xlsx!$N$1,"") &amp; """,",
 IF(AND(MOD(ROW(A158)-1,3)=1,INDEX(artwork.xlsx!J:J,QUOTIENT(ROW(A158)-1,3)+2)&lt;&gt;""),
    artwork.xlsx!$K$1&amp;": '" &amp; SUBSTITUTE(INDEX(artwork.xlsx!K:K,QUOTIENT(ROW(A158)-1,3)+2),"'","\'") &amp; "'",
IF(MOD(ROW(A158)-1,3)=2,"","")))</f>
        <v>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164" spans="1:3" x14ac:dyDescent="0.25">
      <c r="A164" t="str">
        <f>IF(AND(MOD(ROW(A159)-1,3)=0,INDEX(artwork.xlsx!G:G,QUOTIENT(ROW(A159)-1,3)+2)&lt;&gt;""),"/* "&amp;INDEX(artwork.xlsx!G:G,QUOTIENT(ROW(A159)-1,3)+2)&amp;" */","  ")&amp;
IF(AND(INDEX(artwork.xlsx!F:F,QUOTIENT(ROW(A159)-1,3)+2)&lt;&gt;""),"/* "&amp;INDEX(artwork.xlsx!F:F,QUOTIENT(ROW(A159)-1,3)+2)&amp;" */","  ")&amp;IF(AND(ISERROR(MATCH("},",B164:B$5003,0)), ISERROR(MATCH("    ];",$A$5:A160,0))),"];","")</f>
        <v xml:space="preserve">  /* t */</v>
      </c>
      <c r="B164" t="str">
        <f t="shared" si="5"/>
        <v>},</v>
      </c>
      <c r="C164" t="str">
        <f>IF(AND(MOD(ROW(A159)-1,3)=0, INDEX(artwork.xlsx!J:J,QUOTIENT(ROW(A159)-1,3)+2)&lt;&gt;""),
     artwork.xlsx!$H$1&amp;": """ &amp;  INDEX(artwork.xlsx!H:H,QUOTIENT(ROW(A159)-1,3)+2) &amp;""",  " &amp;
     artwork.xlsx!$J$1&amp; ": """ &amp; INDEX(artwork.xlsx!J:J,QUOTIENT(ROW(A159)-1,3)+2) &amp;""",  " &amp;
     artwork.xlsx!$L$1&amp; ": """ &amp; SUBSTITUTE(IF(LEFT(INDEX(artwork.xlsx!L:L,QUOTIENT(ROW(A159)-1,3)+2),4)="http","",artwork.xlsx!$M$1) &amp; INDEX(artwork.xlsx!L:L,QUOTIENT(ROW(A159)-1,3)+2),artwork.xlsx!$N$1,"") &amp; """,",
 IF(AND(MOD(ROW(A159)-1,3)=1,INDEX(artwork.xlsx!J:J,QUOTIENT(ROW(A159)-1,3)+2)&lt;&gt;""),
    artwork.xlsx!$K$1&amp;": '" &amp; SUBSTITUTE(INDEX(artwork.xlsx!K:K,QUOTIENT(ROW(A159)-1,3)+2),"'","\'") &amp; "'",
IF(MOD(ROW(A159)-1,3)=2,"","")))</f>
        <v/>
      </c>
    </row>
    <row r="165" spans="1:3" x14ac:dyDescent="0.25">
      <c r="A165" t="str">
        <f>IF(AND(MOD(ROW(A160)-1,3)=0,INDEX(artwork.xlsx!G:G,QUOTIENT(ROW(A160)-1,3)+2)&lt;&gt;""),"/* "&amp;INDEX(artwork.xlsx!G:G,QUOTIENT(ROW(A160)-1,3)+2)&amp;" */","  ")&amp;
IF(AND(INDEX(artwork.xlsx!F:F,QUOTIENT(ROW(A160)-1,3)+2)&lt;&gt;""),"/* "&amp;INDEX(artwork.xlsx!F:F,QUOTIENT(ROW(A160)-1,3)+2)&amp;" */","  ")&amp;IF(AND(ISERROR(MATCH("},",B165:B$5003,0)), ISERROR(MATCH("    ];",$A$5:A164,0))),"];","")</f>
        <v xml:space="preserve">    </v>
      </c>
      <c r="B165" t="str">
        <f t="shared" si="5"/>
        <v>{</v>
      </c>
      <c r="C165" t="str">
        <f>IF(AND(MOD(ROW(A160)-1,3)=0, INDEX(artwork.xlsx!J:J,QUOTIENT(ROW(A160)-1,3)+2)&lt;&gt;""),
     artwork.xlsx!$H$1&amp;": """ &amp;  INDEX(artwork.xlsx!H:H,QUOTIENT(ROW(A160)-1,3)+2) &amp;""",  " &amp;
     artwork.xlsx!$J$1&amp; ": """ &amp; INDEX(artwork.xlsx!J:J,QUOTIENT(ROW(A160)-1,3)+2) &amp;""",  " &amp;
     artwork.xlsx!$L$1&amp; ": """ &amp; SUBSTITUTE(IF(LEFT(INDEX(artwork.xlsx!L:L,QUOTIENT(ROW(A160)-1,3)+2),4)="http","",artwork.xlsx!$M$1) &amp; INDEX(artwork.xlsx!L:L,QUOTIENT(ROW(A160)-1,3)+2),artwork.xlsx!$N$1,"") &amp; """,",
 IF(AND(MOD(ROW(A160)-1,3)=1,INDEX(artwork.xlsx!J:J,QUOTIENT(ROW(A160)-1,3)+2)&lt;&gt;""),
    artwork.xlsx!$K$1&amp;": '" &amp; SUBSTITUTE(INDEX(artwork.xlsx!K:K,QUOTIENT(ROW(A160)-1,3)+2),"'","\'") &amp; "'",
IF(MOD(ROW(A160)-1,3)=2,"","")))</f>
        <v>id: "possession",  frenchName: "Possession",  artwork: "http://wiki.dominionstrategy.com/images/f/fd/PossessionArt.jpg",</v>
      </c>
    </row>
    <row r="166" spans="1:3" x14ac:dyDescent="0.25">
      <c r="A166" t="str">
        <f>IF(AND(MOD(ROW(A161)-1,3)=0,INDEX(artwork.xlsx!G:G,QUOTIENT(ROW(A161)-1,3)+2)&lt;&gt;""),"/* "&amp;INDEX(artwork.xlsx!G:G,QUOTIENT(ROW(A161)-1,3)+2)&amp;" */","  ")&amp;
IF(AND(INDEX(artwork.xlsx!F:F,QUOTIENT(ROW(A161)-1,3)+2)&lt;&gt;""),"/* "&amp;INDEX(artwork.xlsx!F:F,QUOTIENT(ROW(A161)-1,3)+2)&amp;" */","  ")&amp;IF(AND(ISERROR(MATCH("},",B166:B$5003,0)), ISERROR(MATCH("    ];",$A$5:A162,0))),"];","")</f>
        <v xml:space="preserve">    </v>
      </c>
      <c r="B166" t="str">
        <f t="shared" si="5"/>
        <v/>
      </c>
      <c r="C166" t="str">
        <f>IF(AND(MOD(ROW(A161)-1,3)=0, INDEX(artwork.xlsx!J:J,QUOTIENT(ROW(A161)-1,3)+2)&lt;&gt;""),
     artwork.xlsx!$H$1&amp;": """ &amp;  INDEX(artwork.xlsx!H:H,QUOTIENT(ROW(A161)-1,3)+2) &amp;""",  " &amp;
     artwork.xlsx!$J$1&amp; ": """ &amp; INDEX(artwork.xlsx!J:J,QUOTIENT(ROW(A161)-1,3)+2) &amp;""",  " &amp;
     artwork.xlsx!$L$1&amp; ": """ &amp; SUBSTITUTE(IF(LEFT(INDEX(artwork.xlsx!L:L,QUOTIENT(ROW(A161)-1,3)+2),4)="http","",artwork.xlsx!$M$1) &amp; INDEX(artwork.xlsx!L:L,QUOTIENT(ROW(A161)-1,3)+2),artwork.xlsx!$N$1,"") &amp; """,",
 IF(AND(MOD(ROW(A161)-1,3)=1,INDEX(artwork.xlsx!J:J,QUOTIENT(ROW(A161)-1,3)+2)&lt;&gt;""),
    artwork.xlsx!$K$1&amp;": '" &amp; SUBSTITUTE(INDEX(artwork.xlsx!K:K,QUOTIENT(ROW(A161)-1,3)+2),"'","\'") &amp; "'",
IF(MOD(ROW(A161)-1,3)=2,"","")))</f>
        <v>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167" spans="1:3" x14ac:dyDescent="0.25">
      <c r="A167" t="str">
        <f>IF(AND(MOD(ROW(A162)-1,3)=0,INDEX(artwork.xlsx!G:G,QUOTIENT(ROW(A162)-1,3)+2)&lt;&gt;""),"/* "&amp;INDEX(artwork.xlsx!G:G,QUOTIENT(ROW(A162)-1,3)+2)&amp;" */","  ")&amp;
IF(AND(INDEX(artwork.xlsx!F:F,QUOTIENT(ROW(A162)-1,3)+2)&lt;&gt;""),"/* "&amp;INDEX(artwork.xlsx!F:F,QUOTIENT(ROW(A162)-1,3)+2)&amp;" */","  ")&amp;IF(AND(ISERROR(MATCH("},",B167:B$5003,0)), ISERROR(MATCH("    ];",$A$5:A166,0))),"];","")</f>
        <v xml:space="preserve">    </v>
      </c>
      <c r="B167" t="str">
        <f t="shared" si="5"/>
        <v>},</v>
      </c>
      <c r="C167" t="str">
        <f>IF(AND(MOD(ROW(A162)-1,3)=0, INDEX(artwork.xlsx!J:J,QUOTIENT(ROW(A162)-1,3)+2)&lt;&gt;""),
     artwork.xlsx!$H$1&amp;": """ &amp;  INDEX(artwork.xlsx!H:H,QUOTIENT(ROW(A162)-1,3)+2) &amp;""",  " &amp;
     artwork.xlsx!$J$1&amp; ": """ &amp; INDEX(artwork.xlsx!J:J,QUOTIENT(ROW(A162)-1,3)+2) &amp;""",  " &amp;
     artwork.xlsx!$L$1&amp; ": """ &amp; SUBSTITUTE(IF(LEFT(INDEX(artwork.xlsx!L:L,QUOTIENT(ROW(A162)-1,3)+2),4)="http","",artwork.xlsx!$M$1) &amp; INDEX(artwork.xlsx!L:L,QUOTIENT(ROW(A162)-1,3)+2),artwork.xlsx!$N$1,"") &amp; """,",
 IF(AND(MOD(ROW(A162)-1,3)=1,INDEX(artwork.xlsx!J:J,QUOTIENT(ROW(A162)-1,3)+2)&lt;&gt;""),
    artwork.xlsx!$K$1&amp;": '" &amp; SUBSTITUTE(INDEX(artwork.xlsx!K:K,QUOTIENT(ROW(A162)-1,3)+2),"'","\'") &amp; "'",
IF(MOD(ROW(A162)-1,3)=2,"","")))</f>
        <v/>
      </c>
    </row>
    <row r="168" spans="1:3" x14ac:dyDescent="0.25">
      <c r="A168" t="str">
        <f>IF(AND(MOD(ROW(A163)-1,3)=0,INDEX(artwork.xlsx!G:G,QUOTIENT(ROW(A163)-1,3)+2)&lt;&gt;""),"/* "&amp;INDEX(artwork.xlsx!G:G,QUOTIENT(ROW(A163)-1,3)+2)&amp;" */","  ")&amp;
IF(AND(INDEX(artwork.xlsx!F:F,QUOTIENT(ROW(A163)-1,3)+2)&lt;&gt;""),"/* "&amp;INDEX(artwork.xlsx!F:F,QUOTIENT(ROW(A163)-1,3)+2)&amp;" */","  ")&amp;IF(AND(ISERROR(MATCH("},",B168:B$5003,0)), ISERROR(MATCH("    ];",$A$5:A164,0))),"];","")</f>
        <v xml:space="preserve">    </v>
      </c>
      <c r="B168" t="str">
        <f t="shared" si="5"/>
        <v>{</v>
      </c>
      <c r="C168" t="str">
        <f>IF(AND(MOD(ROW(A163)-1,3)=0, INDEX(artwork.xlsx!J:J,QUOTIENT(ROW(A163)-1,3)+2)&lt;&gt;""),
     artwork.xlsx!$H$1&amp;": """ &amp;  INDEX(artwork.xlsx!H:H,QUOTIENT(ROW(A163)-1,3)+2) &amp;""",  " &amp;
     artwork.xlsx!$J$1&amp; ": """ &amp; INDEX(artwork.xlsx!J:J,QUOTIENT(ROW(A163)-1,3)+2) &amp;""",  " &amp;
     artwork.xlsx!$L$1&amp; ": """ &amp; SUBSTITUTE(IF(LEFT(INDEX(artwork.xlsx!L:L,QUOTIENT(ROW(A163)-1,3)+2),4)="http","",artwork.xlsx!$M$1) &amp; INDEX(artwork.xlsx!L:L,QUOTIENT(ROW(A163)-1,3)+2),artwork.xlsx!$N$1,"") &amp; """,",
 IF(AND(MOD(ROW(A163)-1,3)=1,INDEX(artwork.xlsx!J:J,QUOTIENT(ROW(A163)-1,3)+2)&lt;&gt;""),
    artwork.xlsx!$K$1&amp;": '" &amp; SUBSTITUTE(INDEX(artwork.xlsx!K:K,QUOTIENT(ROW(A163)-1,3)+2),"'","\'") &amp; "'",
IF(MOD(ROW(A163)-1,3)=2,"","")))</f>
        <v>id: "scryingpool",  frenchName: "Bassin divinatoire",  artwork: "http://wiki.dominionstrategy.com/images/f/f8/Scrying_PoolArt.jpg",</v>
      </c>
    </row>
    <row r="169" spans="1:3" x14ac:dyDescent="0.25">
      <c r="A169" t="str">
        <f>IF(AND(MOD(ROW(A164)-1,3)=0,INDEX(artwork.xlsx!G:G,QUOTIENT(ROW(A164)-1,3)+2)&lt;&gt;""),"/* "&amp;INDEX(artwork.xlsx!G:G,QUOTIENT(ROW(A164)-1,3)+2)&amp;" */","  ")&amp;
IF(AND(INDEX(artwork.xlsx!F:F,QUOTIENT(ROW(A164)-1,3)+2)&lt;&gt;""),"/* "&amp;INDEX(artwork.xlsx!F:F,QUOTIENT(ROW(A164)-1,3)+2)&amp;" */","  ")&amp;IF(AND(ISERROR(MATCH("},",B169:B$5003,0)), ISERROR(MATCH("    ];",$A$5:A168,0))),"];","")</f>
        <v xml:space="preserve">    </v>
      </c>
      <c r="B169" t="str">
        <f t="shared" si="5"/>
        <v/>
      </c>
      <c r="C169" t="str">
        <f>IF(AND(MOD(ROW(A164)-1,3)=0, INDEX(artwork.xlsx!J:J,QUOTIENT(ROW(A164)-1,3)+2)&lt;&gt;""),
     artwork.xlsx!$H$1&amp;": """ &amp;  INDEX(artwork.xlsx!H:H,QUOTIENT(ROW(A164)-1,3)+2) &amp;""",  " &amp;
     artwork.xlsx!$J$1&amp; ": """ &amp; INDEX(artwork.xlsx!J:J,QUOTIENT(ROW(A164)-1,3)+2) &amp;""",  " &amp;
     artwork.xlsx!$L$1&amp; ": """ &amp; SUBSTITUTE(IF(LEFT(INDEX(artwork.xlsx!L:L,QUOTIENT(ROW(A164)-1,3)+2),4)="http","",artwork.xlsx!$M$1) &amp; INDEX(artwork.xlsx!L:L,QUOTIENT(ROW(A164)-1,3)+2),artwork.xlsx!$N$1,"") &amp; """,",
 IF(AND(MOD(ROW(A164)-1,3)=1,INDEX(artwork.xlsx!J:J,QUOTIENT(ROW(A164)-1,3)+2)&lt;&gt;""),
    artwork.xlsx!$K$1&amp;": '" &amp; SUBSTITUTE(INDEX(artwork.xlsx!K:K,QUOTIENT(ROW(A164)-1,3)+2),"'","\'") &amp; "'",
IF(MOD(ROW(A164)-1,3)=2,"","")))</f>
        <v>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170" spans="1:3" x14ac:dyDescent="0.25">
      <c r="A170" t="str">
        <f>IF(AND(MOD(ROW(A165)-1,3)=0,INDEX(artwork.xlsx!G:G,QUOTIENT(ROW(A165)-1,3)+2)&lt;&gt;""),"/* "&amp;INDEX(artwork.xlsx!G:G,QUOTIENT(ROW(A165)-1,3)+2)&amp;" */","  ")&amp;
IF(AND(INDEX(artwork.xlsx!F:F,QUOTIENT(ROW(A165)-1,3)+2)&lt;&gt;""),"/* "&amp;INDEX(artwork.xlsx!F:F,QUOTIENT(ROW(A165)-1,3)+2)&amp;" */","  ")&amp;IF(AND(ISERROR(MATCH("},",B170:B$5003,0)), ISERROR(MATCH("    ];",$A$5:A166,0))),"];","")</f>
        <v xml:space="preserve">    </v>
      </c>
      <c r="B170" t="str">
        <f t="shared" si="5"/>
        <v>},</v>
      </c>
      <c r="C170" t="str">
        <f>IF(AND(MOD(ROW(A165)-1,3)=0, INDEX(artwork.xlsx!J:J,QUOTIENT(ROW(A165)-1,3)+2)&lt;&gt;""),
     artwork.xlsx!$H$1&amp;": """ &amp;  INDEX(artwork.xlsx!H:H,QUOTIENT(ROW(A165)-1,3)+2) &amp;""",  " &amp;
     artwork.xlsx!$J$1&amp; ": """ &amp; INDEX(artwork.xlsx!J:J,QUOTIENT(ROW(A165)-1,3)+2) &amp;""",  " &amp;
     artwork.xlsx!$L$1&amp; ": """ &amp; SUBSTITUTE(IF(LEFT(INDEX(artwork.xlsx!L:L,QUOTIENT(ROW(A165)-1,3)+2),4)="http","",artwork.xlsx!$M$1) &amp; INDEX(artwork.xlsx!L:L,QUOTIENT(ROW(A165)-1,3)+2),artwork.xlsx!$N$1,"") &amp; """,",
 IF(AND(MOD(ROW(A165)-1,3)=1,INDEX(artwork.xlsx!J:J,QUOTIENT(ROW(A165)-1,3)+2)&lt;&gt;""),
    artwork.xlsx!$K$1&amp;": '" &amp; SUBSTITUTE(INDEX(artwork.xlsx!K:K,QUOTIENT(ROW(A165)-1,3)+2),"'","\'") &amp; "'",
IF(MOD(ROW(A165)-1,3)=2,"","")))</f>
        <v/>
      </c>
    </row>
    <row r="171" spans="1:3" x14ac:dyDescent="0.25">
      <c r="A171" t="str">
        <f>IF(AND(MOD(ROW(A166)-1,3)=0,INDEX(artwork.xlsx!G:G,QUOTIENT(ROW(A166)-1,3)+2)&lt;&gt;""),"/* "&amp;INDEX(artwork.xlsx!G:G,QUOTIENT(ROW(A166)-1,3)+2)&amp;" */","  ")&amp;
IF(AND(INDEX(artwork.xlsx!F:F,QUOTIENT(ROW(A166)-1,3)+2)&lt;&gt;""),"/* "&amp;INDEX(artwork.xlsx!F:F,QUOTIENT(ROW(A166)-1,3)+2)&amp;" */","  ")&amp;IF(AND(ISERROR(MATCH("},",B171:B$5003,0)), ISERROR(MATCH("    ];",$A$5:A170,0))),"];","")</f>
        <v xml:space="preserve">    </v>
      </c>
      <c r="B171" t="str">
        <f t="shared" si="5"/>
        <v>{</v>
      </c>
      <c r="C171" t="str">
        <f>IF(AND(MOD(ROW(A166)-1,3)=0, INDEX(artwork.xlsx!J:J,QUOTIENT(ROW(A166)-1,3)+2)&lt;&gt;""),
     artwork.xlsx!$H$1&amp;": """ &amp;  INDEX(artwork.xlsx!H:H,QUOTIENT(ROW(A166)-1,3)+2) &amp;""",  " &amp;
     artwork.xlsx!$J$1&amp; ": """ &amp; INDEX(artwork.xlsx!J:J,QUOTIENT(ROW(A166)-1,3)+2) &amp;""",  " &amp;
     artwork.xlsx!$L$1&amp; ": """ &amp; SUBSTITUTE(IF(LEFT(INDEX(artwork.xlsx!L:L,QUOTIENT(ROW(A166)-1,3)+2),4)="http","",artwork.xlsx!$M$1) &amp; INDEX(artwork.xlsx!L:L,QUOTIENT(ROW(A166)-1,3)+2),artwork.xlsx!$N$1,"") &amp; """,",
 IF(AND(MOD(ROW(A166)-1,3)=1,INDEX(artwork.xlsx!J:J,QUOTIENT(ROW(A166)-1,3)+2)&lt;&gt;""),
    artwork.xlsx!$K$1&amp;": '" &amp; SUBSTITUTE(INDEX(artwork.xlsx!K:K,QUOTIENT(ROW(A166)-1,3)+2),"'","\'") &amp; "'",
IF(MOD(ROW(A166)-1,3)=2,"","")))</f>
        <v>id: "transmute",  frenchName: "Transmutation",  artwork: "http://wiki.dominionstrategy.com/images/9/9b/TransmuteArt.jpg",</v>
      </c>
    </row>
    <row r="172" spans="1:3" x14ac:dyDescent="0.25">
      <c r="A172" t="str">
        <f>IF(AND(MOD(ROW(A167)-1,3)=0,INDEX(artwork.xlsx!G:G,QUOTIENT(ROW(A167)-1,3)+2)&lt;&gt;""),"/* "&amp;INDEX(artwork.xlsx!G:G,QUOTIENT(ROW(A167)-1,3)+2)&amp;" */","  ")&amp;
IF(AND(INDEX(artwork.xlsx!F:F,QUOTIENT(ROW(A167)-1,3)+2)&lt;&gt;""),"/* "&amp;INDEX(artwork.xlsx!F:F,QUOTIENT(ROW(A167)-1,3)+2)&amp;" */","  ")&amp;IF(AND(ISERROR(MATCH("},",B172:B$5003,0)), ISERROR(MATCH("    ];",$A$5:A168,0))),"];","")</f>
        <v xml:space="preserve">    </v>
      </c>
      <c r="B172" t="str">
        <f t="shared" si="5"/>
        <v/>
      </c>
      <c r="C172" t="str">
        <f>IF(AND(MOD(ROW(A167)-1,3)=0, INDEX(artwork.xlsx!J:J,QUOTIENT(ROW(A167)-1,3)+2)&lt;&gt;""),
     artwork.xlsx!$H$1&amp;": """ &amp;  INDEX(artwork.xlsx!H:H,QUOTIENT(ROW(A167)-1,3)+2) &amp;""",  " &amp;
     artwork.xlsx!$J$1&amp; ": """ &amp; INDEX(artwork.xlsx!J:J,QUOTIENT(ROW(A167)-1,3)+2) &amp;""",  " &amp;
     artwork.xlsx!$L$1&amp; ": """ &amp; SUBSTITUTE(IF(LEFT(INDEX(artwork.xlsx!L:L,QUOTIENT(ROW(A167)-1,3)+2),4)="http","",artwork.xlsx!$M$1) &amp; INDEX(artwork.xlsx!L:L,QUOTIENT(ROW(A167)-1,3)+2),artwork.xlsx!$N$1,"") &amp; """,",
 IF(AND(MOD(ROW(A167)-1,3)=1,INDEX(artwork.xlsx!J:J,QUOTIENT(ROW(A167)-1,3)+2)&lt;&gt;""),
    artwork.xlsx!$K$1&amp;": '" &amp; SUBSTITUTE(INDEX(artwork.xlsx!K:K,QUOTIENT(ROW(A167)-1,3)+2),"'","\'") &amp; "'",
IF(MOD(ROW(A167)-1,3)=2,"","")))</f>
        <v>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173" spans="1:3" x14ac:dyDescent="0.25">
      <c r="A173" t="str">
        <f>IF(AND(MOD(ROW(A168)-1,3)=0,INDEX(artwork.xlsx!G:G,QUOTIENT(ROW(A168)-1,3)+2)&lt;&gt;""),"/* "&amp;INDEX(artwork.xlsx!G:G,QUOTIENT(ROW(A168)-1,3)+2)&amp;" */","  ")&amp;
IF(AND(INDEX(artwork.xlsx!F:F,QUOTIENT(ROW(A168)-1,3)+2)&lt;&gt;""),"/* "&amp;INDEX(artwork.xlsx!F:F,QUOTIENT(ROW(A168)-1,3)+2)&amp;" */","  ")&amp;IF(AND(ISERROR(MATCH("},",B173:B$5003,0)), ISERROR(MATCH("    ];",$A$5:A172,0))),"];","")</f>
        <v xml:space="preserve">    </v>
      </c>
      <c r="B173" t="str">
        <f t="shared" si="5"/>
        <v>},</v>
      </c>
      <c r="C173" t="str">
        <f>IF(AND(MOD(ROW(A168)-1,3)=0, INDEX(artwork.xlsx!J:J,QUOTIENT(ROW(A168)-1,3)+2)&lt;&gt;""),
     artwork.xlsx!$H$1&amp;": """ &amp;  INDEX(artwork.xlsx!H:H,QUOTIENT(ROW(A168)-1,3)+2) &amp;""",  " &amp;
     artwork.xlsx!$J$1&amp; ": """ &amp; INDEX(artwork.xlsx!J:J,QUOTIENT(ROW(A168)-1,3)+2) &amp;""",  " &amp;
     artwork.xlsx!$L$1&amp; ": """ &amp; SUBSTITUTE(IF(LEFT(INDEX(artwork.xlsx!L:L,QUOTIENT(ROW(A168)-1,3)+2),4)="http","",artwork.xlsx!$M$1) &amp; INDEX(artwork.xlsx!L:L,QUOTIENT(ROW(A168)-1,3)+2),artwork.xlsx!$N$1,"") &amp; """,",
 IF(AND(MOD(ROW(A168)-1,3)=1,INDEX(artwork.xlsx!J:J,QUOTIENT(ROW(A168)-1,3)+2)&lt;&gt;""),
    artwork.xlsx!$K$1&amp;": '" &amp; SUBSTITUTE(INDEX(artwork.xlsx!K:K,QUOTIENT(ROW(A168)-1,3)+2),"'","\'") &amp; "'",
IF(MOD(ROW(A168)-1,3)=2,"","")))</f>
        <v/>
      </c>
    </row>
    <row r="174" spans="1:3" x14ac:dyDescent="0.25">
      <c r="A174" t="str">
        <f>IF(AND(MOD(ROW(A169)-1,3)=0,INDEX(artwork.xlsx!G:G,QUOTIENT(ROW(A169)-1,3)+2)&lt;&gt;""),"/* "&amp;INDEX(artwork.xlsx!G:G,QUOTIENT(ROW(A169)-1,3)+2)&amp;" */","  ")&amp;
IF(AND(INDEX(artwork.xlsx!F:F,QUOTIENT(ROW(A169)-1,3)+2)&lt;&gt;""),"/* "&amp;INDEX(artwork.xlsx!F:F,QUOTIENT(ROW(A169)-1,3)+2)&amp;" */","  ")&amp;IF(AND(ISERROR(MATCH("},",B174:B$5003,0)), ISERROR(MATCH("    ];",$A$5:A170,0))),"];","")</f>
        <v xml:space="preserve">    </v>
      </c>
      <c r="B174" t="str">
        <f t="shared" si="5"/>
        <v>{</v>
      </c>
      <c r="C174" t="str">
        <f>IF(AND(MOD(ROW(A169)-1,3)=0, INDEX(artwork.xlsx!J:J,QUOTIENT(ROW(A169)-1,3)+2)&lt;&gt;""),
     artwork.xlsx!$H$1&amp;": """ &amp;  INDEX(artwork.xlsx!H:H,QUOTIENT(ROW(A169)-1,3)+2) &amp;""",  " &amp;
     artwork.xlsx!$J$1&amp; ": """ &amp; INDEX(artwork.xlsx!J:J,QUOTIENT(ROW(A169)-1,3)+2) &amp;""",  " &amp;
     artwork.xlsx!$L$1&amp; ": """ &amp; SUBSTITUTE(IF(LEFT(INDEX(artwork.xlsx!L:L,QUOTIENT(ROW(A169)-1,3)+2),4)="http","",artwork.xlsx!$M$1) &amp; INDEX(artwork.xlsx!L:L,QUOTIENT(ROW(A169)-1,3)+2),artwork.xlsx!$N$1,"") &amp; """,",
 IF(AND(MOD(ROW(A169)-1,3)=1,INDEX(artwork.xlsx!J:J,QUOTIENT(ROW(A169)-1,3)+2)&lt;&gt;""),
    artwork.xlsx!$K$1&amp;": '" &amp; SUBSTITUTE(INDEX(artwork.xlsx!K:K,QUOTIENT(ROW(A169)-1,3)+2),"'","\'") &amp; "'",
IF(MOD(ROW(A169)-1,3)=2,"","")))</f>
        <v>id: "university",  frenchName: "Université",  artwork: "http://wiki.dominionstrategy.com/images/e/e3/UniversityArt.jpg",</v>
      </c>
    </row>
    <row r="175" spans="1:3" x14ac:dyDescent="0.25">
      <c r="A175" t="str">
        <f>IF(AND(MOD(ROW(A170)-1,3)=0,INDEX(artwork.xlsx!G:G,QUOTIENT(ROW(A170)-1,3)+2)&lt;&gt;""),"/* "&amp;INDEX(artwork.xlsx!G:G,QUOTIENT(ROW(A170)-1,3)+2)&amp;" */","  ")&amp;
IF(AND(INDEX(artwork.xlsx!F:F,QUOTIENT(ROW(A170)-1,3)+2)&lt;&gt;""),"/* "&amp;INDEX(artwork.xlsx!F:F,QUOTIENT(ROW(A170)-1,3)+2)&amp;" */","  ")&amp;IF(AND(ISERROR(MATCH("},",B175:B$5003,0)), ISERROR(MATCH("    ];",$A$5:A174,0))),"];","")</f>
        <v xml:space="preserve">    </v>
      </c>
      <c r="B175" t="str">
        <f t="shared" si="5"/>
        <v/>
      </c>
      <c r="C175" t="str">
        <f>IF(AND(MOD(ROW(A170)-1,3)=0, INDEX(artwork.xlsx!J:J,QUOTIENT(ROW(A170)-1,3)+2)&lt;&gt;""),
     artwork.xlsx!$H$1&amp;": """ &amp;  INDEX(artwork.xlsx!H:H,QUOTIENT(ROW(A170)-1,3)+2) &amp;""",  " &amp;
     artwork.xlsx!$J$1&amp; ": """ &amp; INDEX(artwork.xlsx!J:J,QUOTIENT(ROW(A170)-1,3)+2) &amp;""",  " &amp;
     artwork.xlsx!$L$1&amp; ": """ &amp; SUBSTITUTE(IF(LEFT(INDEX(artwork.xlsx!L:L,QUOTIENT(ROW(A170)-1,3)+2),4)="http","",artwork.xlsx!$M$1) &amp; INDEX(artwork.xlsx!L:L,QUOTIENT(ROW(A170)-1,3)+2),artwork.xlsx!$N$1,"") &amp; """,",
 IF(AND(MOD(ROW(A170)-1,3)=1,INDEX(artwork.xlsx!J:J,QUOTIENT(ROW(A170)-1,3)+2)&lt;&gt;""),
    artwork.xlsx!$K$1&amp;": '" &amp; SUBSTITUTE(INDEX(artwork.xlsx!K:K,QUOTIENT(ROW(A170)-1,3)+2),"'","\'") &amp; "'",
IF(MOD(ROW(A170)-1,3)=2,"","")))</f>
        <v>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176" spans="1:3" x14ac:dyDescent="0.25">
      <c r="A176" t="str">
        <f>IF(AND(MOD(ROW(A171)-1,3)=0,INDEX(artwork.xlsx!G:G,QUOTIENT(ROW(A171)-1,3)+2)&lt;&gt;""),"/* "&amp;INDEX(artwork.xlsx!G:G,QUOTIENT(ROW(A171)-1,3)+2)&amp;" */","  ")&amp;
IF(AND(INDEX(artwork.xlsx!F:F,QUOTIENT(ROW(A171)-1,3)+2)&lt;&gt;""),"/* "&amp;INDEX(artwork.xlsx!F:F,QUOTIENT(ROW(A171)-1,3)+2)&amp;" */","  ")&amp;IF(AND(ISERROR(MATCH("},",B176:B$5003,0)), ISERROR(MATCH("    ];",$A$5:A172,0))),"];","")</f>
        <v xml:space="preserve">    </v>
      </c>
      <c r="B176" t="str">
        <f t="shared" si="5"/>
        <v>},</v>
      </c>
      <c r="C176" t="str">
        <f>IF(AND(MOD(ROW(A171)-1,3)=0, INDEX(artwork.xlsx!J:J,QUOTIENT(ROW(A171)-1,3)+2)&lt;&gt;""),
     artwork.xlsx!$H$1&amp;": """ &amp;  INDEX(artwork.xlsx!H:H,QUOTIENT(ROW(A171)-1,3)+2) &amp;""",  " &amp;
     artwork.xlsx!$J$1&amp; ": """ &amp; INDEX(artwork.xlsx!J:J,QUOTIENT(ROW(A171)-1,3)+2) &amp;""",  " &amp;
     artwork.xlsx!$L$1&amp; ": """ &amp; SUBSTITUTE(IF(LEFT(INDEX(artwork.xlsx!L:L,QUOTIENT(ROW(A171)-1,3)+2),4)="http","",artwork.xlsx!$M$1) &amp; INDEX(artwork.xlsx!L:L,QUOTIENT(ROW(A171)-1,3)+2),artwork.xlsx!$N$1,"") &amp; """,",
 IF(AND(MOD(ROW(A171)-1,3)=1,INDEX(artwork.xlsx!J:J,QUOTIENT(ROW(A171)-1,3)+2)&lt;&gt;""),
    artwork.xlsx!$K$1&amp;": '" &amp; SUBSTITUTE(INDEX(artwork.xlsx!K:K,QUOTIENT(ROW(A171)-1,3)+2),"'","\'") &amp; "'",
IF(MOD(ROW(A171)-1,3)=2,"","")))</f>
        <v/>
      </c>
    </row>
    <row r="177" spans="1:3" x14ac:dyDescent="0.25">
      <c r="A177" t="str">
        <f>IF(AND(MOD(ROW(A172)-1,3)=0,INDEX(artwork.xlsx!G:G,QUOTIENT(ROW(A172)-1,3)+2)&lt;&gt;""),"/* "&amp;INDEX(artwork.xlsx!G:G,QUOTIENT(ROW(A172)-1,3)+2)&amp;" */","  ")&amp;
IF(AND(INDEX(artwork.xlsx!F:F,QUOTIENT(ROW(A172)-1,3)+2)&lt;&gt;""),"/* "&amp;INDEX(artwork.xlsx!F:F,QUOTIENT(ROW(A172)-1,3)+2)&amp;" */","  ")&amp;IF(AND(ISERROR(MATCH("},",B177:B$5003,0)), ISERROR(MATCH("    ];",$A$5:A176,0))),"];","")</f>
        <v xml:space="preserve">    </v>
      </c>
      <c r="B177" t="str">
        <f t="shared" si="5"/>
        <v>{</v>
      </c>
      <c r="C177" t="str">
        <f>IF(AND(MOD(ROW(A172)-1,3)=0, INDEX(artwork.xlsx!J:J,QUOTIENT(ROW(A172)-1,3)+2)&lt;&gt;""),
     artwork.xlsx!$H$1&amp;": """ &amp;  INDEX(artwork.xlsx!H:H,QUOTIENT(ROW(A172)-1,3)+2) &amp;""",  " &amp;
     artwork.xlsx!$J$1&amp; ": """ &amp; INDEX(artwork.xlsx!J:J,QUOTIENT(ROW(A172)-1,3)+2) &amp;""",  " &amp;
     artwork.xlsx!$L$1&amp; ": """ &amp; SUBSTITUTE(IF(LEFT(INDEX(artwork.xlsx!L:L,QUOTIENT(ROW(A172)-1,3)+2),4)="http","",artwork.xlsx!$M$1) &amp; INDEX(artwork.xlsx!L:L,QUOTIENT(ROW(A172)-1,3)+2),artwork.xlsx!$N$1,"") &amp; """,",
 IF(AND(MOD(ROW(A172)-1,3)=1,INDEX(artwork.xlsx!J:J,QUOTIENT(ROW(A172)-1,3)+2)&lt;&gt;""),
    artwork.xlsx!$K$1&amp;": '" &amp; SUBSTITUTE(INDEX(artwork.xlsx!K:K,QUOTIENT(ROW(A172)-1,3)+2),"'","\'") &amp; "'",
IF(MOD(ROW(A172)-1,3)=2,"","")))</f>
        <v>id: "vineyard",  frenchName: "Vignoble",  artwork: "http://wiki.dominionstrategy.com/images/c/c9/VineyardArt.jpg",</v>
      </c>
    </row>
    <row r="178" spans="1:3" x14ac:dyDescent="0.25">
      <c r="A178" t="str">
        <f>IF(AND(MOD(ROW(A173)-1,3)=0,INDEX(artwork.xlsx!G:G,QUOTIENT(ROW(A173)-1,3)+2)&lt;&gt;""),"/* "&amp;INDEX(artwork.xlsx!G:G,QUOTIENT(ROW(A173)-1,3)+2)&amp;" */","  ")&amp;
IF(AND(INDEX(artwork.xlsx!F:F,QUOTIENT(ROW(A173)-1,3)+2)&lt;&gt;""),"/* "&amp;INDEX(artwork.xlsx!F:F,QUOTIENT(ROW(A173)-1,3)+2)&amp;" */","  ")&amp;IF(AND(ISERROR(MATCH("},",B178:B$5003,0)), ISERROR(MATCH("    ];",$A$5:A174,0))),"];","")</f>
        <v xml:space="preserve">    </v>
      </c>
      <c r="B178" t="str">
        <f t="shared" si="5"/>
        <v/>
      </c>
      <c r="C178" t="str">
        <f>IF(AND(MOD(ROW(A173)-1,3)=0, INDEX(artwork.xlsx!J:J,QUOTIENT(ROW(A173)-1,3)+2)&lt;&gt;""),
     artwork.xlsx!$H$1&amp;": """ &amp;  INDEX(artwork.xlsx!H:H,QUOTIENT(ROW(A173)-1,3)+2) &amp;""",  " &amp;
     artwork.xlsx!$J$1&amp; ": """ &amp; INDEX(artwork.xlsx!J:J,QUOTIENT(ROW(A173)-1,3)+2) &amp;""",  " &amp;
     artwork.xlsx!$L$1&amp; ": """ &amp; SUBSTITUTE(IF(LEFT(INDEX(artwork.xlsx!L:L,QUOTIENT(ROW(A173)-1,3)+2),4)="http","",artwork.xlsx!$M$1) &amp; INDEX(artwork.xlsx!L:L,QUOTIENT(ROW(A173)-1,3)+2),artwork.xlsx!$N$1,"") &amp; """,",
 IF(AND(MOD(ROW(A173)-1,3)=1,INDEX(artwork.xlsx!J:J,QUOTIENT(ROW(A173)-1,3)+2)&lt;&gt;""),
    artwork.xlsx!$K$1&amp;": '" &amp; SUBSTITUTE(INDEX(artwork.xlsx!K:K,QUOTIENT(ROW(A173)-1,3)+2),"'","\'") &amp; "'",
IF(MOD(ROW(A173)-1,3)=2,"","")))</f>
        <v>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179" spans="1:3" x14ac:dyDescent="0.25">
      <c r="A179" t="str">
        <f>IF(AND(MOD(ROW(A174)-1,3)=0,INDEX(artwork.xlsx!G:G,QUOTIENT(ROW(A174)-1,3)+2)&lt;&gt;""),"/* "&amp;INDEX(artwork.xlsx!G:G,QUOTIENT(ROW(A174)-1,3)+2)&amp;" */","  ")&amp;
IF(AND(INDEX(artwork.xlsx!F:F,QUOTIENT(ROW(A174)-1,3)+2)&lt;&gt;""),"/* "&amp;INDEX(artwork.xlsx!F:F,QUOTIENT(ROW(A174)-1,3)+2)&amp;" */","  ")&amp;IF(AND(ISERROR(MATCH("},",B179:B$5003,0)), ISERROR(MATCH("    ];",$A$5:A178,0))),"];","")</f>
        <v xml:space="preserve">    </v>
      </c>
      <c r="B179" t="str">
        <f t="shared" si="5"/>
        <v>},</v>
      </c>
      <c r="C179" t="str">
        <f>IF(AND(MOD(ROW(A174)-1,3)=0, INDEX(artwork.xlsx!J:J,QUOTIENT(ROW(A174)-1,3)+2)&lt;&gt;""),
     artwork.xlsx!$H$1&amp;": """ &amp;  INDEX(artwork.xlsx!H:H,QUOTIENT(ROW(A174)-1,3)+2) &amp;""",  " &amp;
     artwork.xlsx!$J$1&amp; ": """ &amp; INDEX(artwork.xlsx!J:J,QUOTIENT(ROW(A174)-1,3)+2) &amp;""",  " &amp;
     artwork.xlsx!$L$1&amp; ": """ &amp; SUBSTITUTE(IF(LEFT(INDEX(artwork.xlsx!L:L,QUOTIENT(ROW(A174)-1,3)+2),4)="http","",artwork.xlsx!$M$1) &amp; INDEX(artwork.xlsx!L:L,QUOTIENT(ROW(A174)-1,3)+2),artwork.xlsx!$N$1,"") &amp; """,",
 IF(AND(MOD(ROW(A174)-1,3)=1,INDEX(artwork.xlsx!J:J,QUOTIENT(ROW(A174)-1,3)+2)&lt;&gt;""),
    artwork.xlsx!$K$1&amp;": '" &amp; SUBSTITUTE(INDEX(artwork.xlsx!K:K,QUOTIENT(ROW(A174)-1,3)+2),"'","\'") &amp; "'",
IF(MOD(ROW(A174)-1,3)=2,"","")))</f>
        <v/>
      </c>
    </row>
    <row r="180" spans="1:3" x14ac:dyDescent="0.25">
      <c r="A180" t="str">
        <f>IF(AND(MOD(ROW(A175)-1,3)=0,INDEX(artwork.xlsx!G:G,QUOTIENT(ROW(A175)-1,3)+2)&lt;&gt;""),"/* "&amp;INDEX(artwork.xlsx!G:G,QUOTIENT(ROW(A175)-1,3)+2)&amp;" */","  ")&amp;
IF(AND(INDEX(artwork.xlsx!F:F,QUOTIENT(ROW(A175)-1,3)+2)&lt;&gt;""),"/* "&amp;INDEX(artwork.xlsx!F:F,QUOTIENT(ROW(A175)-1,3)+2)&amp;" */","  ")&amp;IF(AND(ISERROR(MATCH("},",B180:B$5003,0)), ISERROR(MATCH("    ];",$A$5:A176,0))),"];","")</f>
        <v xml:space="preserve">  /* Other */</v>
      </c>
      <c r="B180" t="str">
        <f t="shared" si="5"/>
        <v>{</v>
      </c>
      <c r="C180" t="str">
        <f>IF(AND(MOD(ROW(A175)-1,3)=0, INDEX(artwork.xlsx!J:J,QUOTIENT(ROW(A175)-1,3)+2)&lt;&gt;""),
     artwork.xlsx!$H$1&amp;": """ &amp;  INDEX(artwork.xlsx!H:H,QUOTIENT(ROW(A175)-1,3)+2) &amp;""",  " &amp;
     artwork.xlsx!$J$1&amp; ": """ &amp; INDEX(artwork.xlsx!J:J,QUOTIENT(ROW(A175)-1,3)+2) &amp;""",  " &amp;
     artwork.xlsx!$L$1&amp; ": """ &amp; SUBSTITUTE(IF(LEFT(INDEX(artwork.xlsx!L:L,QUOTIENT(ROW(A175)-1,3)+2),4)="http","",artwork.xlsx!$M$1) &amp; INDEX(artwork.xlsx!L:L,QUOTIENT(ROW(A175)-1,3)+2),artwork.xlsx!$N$1,"") &amp; """,",
 IF(AND(MOD(ROW(A175)-1,3)=1,INDEX(artwork.xlsx!J:J,QUOTIENT(ROW(A175)-1,3)+2)&lt;&gt;""),
    artwork.xlsx!$K$1&amp;": '" &amp; SUBSTITUTE(INDEX(artwork.xlsx!K:K,QUOTIENT(ROW(A175)-1,3)+2),"'","\'") &amp; "'",
IF(MOD(ROW(A175)-1,3)=2,"","")))</f>
        <v>id: "potion",  frenchName: "Potion",  artwork: "/img/artworks/potionArt.jpg",</v>
      </c>
    </row>
    <row r="181" spans="1:3" x14ac:dyDescent="0.25">
      <c r="A181" t="str">
        <f>IF(AND(MOD(ROW(A176)-1,3)=0,INDEX(artwork.xlsx!G:G,QUOTIENT(ROW(A176)-1,3)+2)&lt;&gt;""),"/* "&amp;INDEX(artwork.xlsx!G:G,QUOTIENT(ROW(A176)-1,3)+2)&amp;" */","  ")&amp;
IF(AND(INDEX(artwork.xlsx!F:F,QUOTIENT(ROW(A176)-1,3)+2)&lt;&gt;""),"/* "&amp;INDEX(artwork.xlsx!F:F,QUOTIENT(ROW(A176)-1,3)+2)&amp;" */","  ")&amp;IF(AND(ISERROR(MATCH("},",B181:B$5003,0)), ISERROR(MATCH("    ];",$A$5:A180,0))),"];","")</f>
        <v xml:space="preserve">  /* Other */</v>
      </c>
      <c r="B181" t="str">
        <f t="shared" si="5"/>
        <v/>
      </c>
      <c r="C181" t="str">
        <f>IF(AND(MOD(ROW(A176)-1,3)=0, INDEX(artwork.xlsx!J:J,QUOTIENT(ROW(A176)-1,3)+2)&lt;&gt;""),
     artwork.xlsx!$H$1&amp;": """ &amp;  INDEX(artwork.xlsx!H:H,QUOTIENT(ROW(A176)-1,3)+2) &amp;""",  " &amp;
     artwork.xlsx!$J$1&amp; ": """ &amp; INDEX(artwork.xlsx!J:J,QUOTIENT(ROW(A176)-1,3)+2) &amp;""",  " &amp;
     artwork.xlsx!$L$1&amp; ": """ &amp; SUBSTITUTE(IF(LEFT(INDEX(artwork.xlsx!L:L,QUOTIENT(ROW(A176)-1,3)+2),4)="http","",artwork.xlsx!$M$1) &amp; INDEX(artwork.xlsx!L:L,QUOTIENT(ROW(A176)-1,3)+2),artwork.xlsx!$N$1,"") &amp; """,",
 IF(AND(MOD(ROW(A176)-1,3)=1,INDEX(artwork.xlsx!J:J,QUOTIENT(ROW(A176)-1,3)+2)&lt;&gt;""),
    artwork.xlsx!$K$1&amp;": '" &amp; SUBSTITUTE(INDEX(artwork.xlsx!K:K,QUOTIENT(ROW(A176)-1,3)+2),"'","\'") &amp; "'",
IF(MOD(ROW(A176)-1,3)=2,"","")))</f>
        <v>text_html: '&lt;div class="card-text" style="top:2px;"&gt;&lt;/div&gt;'</v>
      </c>
    </row>
    <row r="182" spans="1:3" x14ac:dyDescent="0.25">
      <c r="A182" t="str">
        <f>IF(AND(MOD(ROW(A177)-1,3)=0,INDEX(artwork.xlsx!G:G,QUOTIENT(ROW(A177)-1,3)+2)&lt;&gt;""),"/* "&amp;INDEX(artwork.xlsx!G:G,QUOTIENT(ROW(A177)-1,3)+2)&amp;" */","  ")&amp;
IF(AND(INDEX(artwork.xlsx!F:F,QUOTIENT(ROW(A177)-1,3)+2)&lt;&gt;""),"/* "&amp;INDEX(artwork.xlsx!F:F,QUOTIENT(ROW(A177)-1,3)+2)&amp;" */","  ")&amp;IF(AND(ISERROR(MATCH("},",B182:B$5003,0)), ISERROR(MATCH("    ];",$A$5:A178,0))),"];","")</f>
        <v xml:space="preserve">  /* Other */</v>
      </c>
      <c r="B182" t="str">
        <f t="shared" si="5"/>
        <v>},</v>
      </c>
      <c r="C182" t="str">
        <f>IF(AND(MOD(ROW(A177)-1,3)=0, INDEX(artwork.xlsx!J:J,QUOTIENT(ROW(A177)-1,3)+2)&lt;&gt;""),
     artwork.xlsx!$H$1&amp;": """ &amp;  INDEX(artwork.xlsx!H:H,QUOTIENT(ROW(A177)-1,3)+2) &amp;""",  " &amp;
     artwork.xlsx!$J$1&amp; ": """ &amp; INDEX(artwork.xlsx!J:J,QUOTIENT(ROW(A177)-1,3)+2) &amp;""",  " &amp;
     artwork.xlsx!$L$1&amp; ": """ &amp; SUBSTITUTE(IF(LEFT(INDEX(artwork.xlsx!L:L,QUOTIENT(ROW(A177)-1,3)+2),4)="http","",artwork.xlsx!$M$1) &amp; INDEX(artwork.xlsx!L:L,QUOTIENT(ROW(A177)-1,3)+2),artwork.xlsx!$N$1,"") &amp; """,",
 IF(AND(MOD(ROW(A177)-1,3)=1,INDEX(artwork.xlsx!J:J,QUOTIENT(ROW(A177)-1,3)+2)&lt;&gt;""),
    artwork.xlsx!$K$1&amp;": '" &amp; SUBSTITUTE(INDEX(artwork.xlsx!K:K,QUOTIENT(ROW(A177)-1,3)+2),"'","\'") &amp; "'",
IF(MOD(ROW(A177)-1,3)=2,"","")))</f>
        <v/>
      </c>
    </row>
    <row r="183" spans="1:3" x14ac:dyDescent="0.25">
      <c r="A183" t="str">
        <f>IF(AND(MOD(ROW(A178)-1,3)=0,INDEX(artwork.xlsx!G:G,QUOTIENT(ROW(A178)-1,3)+2)&lt;&gt;""),"/* "&amp;INDEX(artwork.xlsx!G:G,QUOTIENT(ROW(A178)-1,3)+2)&amp;" */","  ")&amp;
IF(AND(INDEX(artwork.xlsx!F:F,QUOTIENT(ROW(A178)-1,3)+2)&lt;&gt;""),"/* "&amp;INDEX(artwork.xlsx!F:F,QUOTIENT(ROW(A178)-1,3)+2)&amp;" */","  ")&amp;IF(AND(ISERROR(MATCH("},",B183:B$5003,0)), ISERROR(MATCH("    ];",$A$5:A182,0))),"];","")</f>
        <v xml:space="preserve">  /* Other */</v>
      </c>
      <c r="B183" t="str">
        <f t="shared" si="5"/>
        <v>{</v>
      </c>
      <c r="C183" t="str">
        <f>IF(AND(MOD(ROW(A178)-1,3)=0, INDEX(artwork.xlsx!J:J,QUOTIENT(ROW(A178)-1,3)+2)&lt;&gt;""),
     artwork.xlsx!$H$1&amp;": """ &amp;  INDEX(artwork.xlsx!H:H,QUOTIENT(ROW(A178)-1,3)+2) &amp;""",  " &amp;
     artwork.xlsx!$J$1&amp; ": """ &amp; INDEX(artwork.xlsx!J:J,QUOTIENT(ROW(A178)-1,3)+2) &amp;""",  " &amp;
     artwork.xlsx!$L$1&amp; ": """ &amp; SUBSTITUTE(IF(LEFT(INDEX(artwork.xlsx!L:L,QUOTIENT(ROW(A178)-1,3)+2),4)="http","",artwork.xlsx!$M$1) &amp; INDEX(artwork.xlsx!L:L,QUOTIENT(ROW(A178)-1,3)+2),artwork.xlsx!$N$1,"") &amp; """,",
 IF(AND(MOD(ROW(A178)-1,3)=1,INDEX(artwork.xlsx!J:J,QUOTIENT(ROW(A178)-1,3)+2)&lt;&gt;""),
    artwork.xlsx!$K$1&amp;": '" &amp; SUBSTITUTE(INDEX(artwork.xlsx!K:K,QUOTIENT(ROW(A178)-1,3)+2),"'","\'") &amp; "'",
IF(MOD(ROW(A178)-1,3)=2,"","")))</f>
        <v>id: "potion_2nd",  frenchName: "Potion",  artwork: "http://wiki.dominionstrategy.com/images/d/da/PotionArt.jpg",</v>
      </c>
    </row>
    <row r="184" spans="1:3" x14ac:dyDescent="0.25">
      <c r="A184" t="str">
        <f>IF(AND(MOD(ROW(A179)-1,3)=0,INDEX(artwork.xlsx!G:G,QUOTIENT(ROW(A179)-1,3)+2)&lt;&gt;""),"/* "&amp;INDEX(artwork.xlsx!G:G,QUOTIENT(ROW(A179)-1,3)+2)&amp;" */","  ")&amp;
IF(AND(INDEX(artwork.xlsx!F:F,QUOTIENT(ROW(A179)-1,3)+2)&lt;&gt;""),"/* "&amp;INDEX(artwork.xlsx!F:F,QUOTIENT(ROW(A179)-1,3)+2)&amp;" */","  ")&amp;IF(AND(ISERROR(MATCH("},",B184:B$5003,0)), ISERROR(MATCH("    ];",$A$5:A180,0))),"];","")</f>
        <v xml:space="preserve">  /* Other */</v>
      </c>
      <c r="B184" t="str">
        <f t="shared" si="5"/>
        <v/>
      </c>
      <c r="C184" t="str">
        <f>IF(AND(MOD(ROW(A179)-1,3)=0, INDEX(artwork.xlsx!J:J,QUOTIENT(ROW(A179)-1,3)+2)&lt;&gt;""),
     artwork.xlsx!$H$1&amp;": """ &amp;  INDEX(artwork.xlsx!H:H,QUOTIENT(ROW(A179)-1,3)+2) &amp;""",  " &amp;
     artwork.xlsx!$J$1&amp; ": """ &amp; INDEX(artwork.xlsx!J:J,QUOTIENT(ROW(A179)-1,3)+2) &amp;""",  " &amp;
     artwork.xlsx!$L$1&amp; ": """ &amp; SUBSTITUTE(IF(LEFT(INDEX(artwork.xlsx!L:L,QUOTIENT(ROW(A179)-1,3)+2),4)="http","",artwork.xlsx!$M$1) &amp; INDEX(artwork.xlsx!L:L,QUOTIENT(ROW(A179)-1,3)+2),artwork.xlsx!$N$1,"") &amp; """,",
 IF(AND(MOD(ROW(A179)-1,3)=1,INDEX(artwork.xlsx!J:J,QUOTIENT(ROW(A179)-1,3)+2)&lt;&gt;""),
    artwork.xlsx!$K$1&amp;": '" &amp; SUBSTITUTE(INDEX(artwork.xlsx!K:K,QUOTIENT(ROW(A179)-1,3)+2),"'","\'") &amp; "'",
IF(MOD(ROW(A179)-1,3)=2,"","")))</f>
        <v>text_html: '&lt;div class="card-text" style="top:2px;"&gt;&lt;/div&gt;'</v>
      </c>
    </row>
    <row r="185" spans="1:3" x14ac:dyDescent="0.25">
      <c r="A185" t="str">
        <f>IF(AND(MOD(ROW(A180)-1,3)=0,INDEX(artwork.xlsx!G:G,QUOTIENT(ROW(A180)-1,3)+2)&lt;&gt;""),"/* "&amp;INDEX(artwork.xlsx!G:G,QUOTIENT(ROW(A180)-1,3)+2)&amp;" */","  ")&amp;
IF(AND(INDEX(artwork.xlsx!F:F,QUOTIENT(ROW(A180)-1,3)+2)&lt;&gt;""),"/* "&amp;INDEX(artwork.xlsx!F:F,QUOTIENT(ROW(A180)-1,3)+2)&amp;" */","  ")&amp;IF(AND(ISERROR(MATCH("},",B185:B$5003,0)), ISERROR(MATCH("    ];",$A$5:A184,0))),"];","")</f>
        <v xml:space="preserve">  /* Other */</v>
      </c>
      <c r="B185" t="str">
        <f t="shared" si="5"/>
        <v>},</v>
      </c>
      <c r="C185" t="str">
        <f>IF(AND(MOD(ROW(A180)-1,3)=0, INDEX(artwork.xlsx!J:J,QUOTIENT(ROW(A180)-1,3)+2)&lt;&gt;""),
     artwork.xlsx!$H$1&amp;": """ &amp;  INDEX(artwork.xlsx!H:H,QUOTIENT(ROW(A180)-1,3)+2) &amp;""",  " &amp;
     artwork.xlsx!$J$1&amp; ": """ &amp; INDEX(artwork.xlsx!J:J,QUOTIENT(ROW(A180)-1,3)+2) &amp;""",  " &amp;
     artwork.xlsx!$L$1&amp; ": """ &amp; SUBSTITUTE(IF(LEFT(INDEX(artwork.xlsx!L:L,QUOTIENT(ROW(A180)-1,3)+2),4)="http","",artwork.xlsx!$M$1) &amp; INDEX(artwork.xlsx!L:L,QUOTIENT(ROW(A180)-1,3)+2),artwork.xlsx!$N$1,"") &amp; """,",
 IF(AND(MOD(ROW(A180)-1,3)=1,INDEX(artwork.xlsx!J:J,QUOTIENT(ROW(A180)-1,3)+2)&lt;&gt;""),
    artwork.xlsx!$K$1&amp;": '" &amp; SUBSTITUTE(INDEX(artwork.xlsx!K:K,QUOTIENT(ROW(A180)-1,3)+2),"'","\'") &amp; "'",
IF(MOD(ROW(A180)-1,3)=2,"","")))</f>
        <v/>
      </c>
    </row>
    <row r="186" spans="1:3" x14ac:dyDescent="0.25">
      <c r="A186" t="str">
        <f>IF(AND(MOD(ROW(A181)-1,3)=0,INDEX(artwork.xlsx!G:G,QUOTIENT(ROW(A181)-1,3)+2)&lt;&gt;""),"/* "&amp;INDEX(artwork.xlsx!G:G,QUOTIENT(ROW(A181)-1,3)+2)&amp;" */","  ")&amp;
IF(AND(INDEX(artwork.xlsx!F:F,QUOTIENT(ROW(A181)-1,3)+2)&lt;&gt;""),"/* "&amp;INDEX(artwork.xlsx!F:F,QUOTIENT(ROW(A181)-1,3)+2)&amp;" */","  ")&amp;IF(AND(ISERROR(MATCH("},",B186:B$5003,0)), ISERROR(MATCH("    ];",$A$5:A182,0))),"];","")</f>
        <v xml:space="preserve">/* Seaside */  </v>
      </c>
      <c r="B186" t="str">
        <f t="shared" si="5"/>
        <v>{</v>
      </c>
      <c r="C186" t="str">
        <f>IF(AND(MOD(ROW(A181)-1,3)=0, INDEX(artwork.xlsx!J:J,QUOTIENT(ROW(A181)-1,3)+2)&lt;&gt;""),
     artwork.xlsx!$H$1&amp;": """ &amp;  INDEX(artwork.xlsx!H:H,QUOTIENT(ROW(A181)-1,3)+2) &amp;""",  " &amp;
     artwork.xlsx!$J$1&amp; ": """ &amp; INDEX(artwork.xlsx!J:J,QUOTIENT(ROW(A181)-1,3)+2) &amp;""",  " &amp;
     artwork.xlsx!$L$1&amp; ": """ &amp; SUBSTITUTE(IF(LEFT(INDEX(artwork.xlsx!L:L,QUOTIENT(ROW(A181)-1,3)+2),4)="http","",artwork.xlsx!$M$1) &amp; INDEX(artwork.xlsx!L:L,QUOTIENT(ROW(A181)-1,3)+2),artwork.xlsx!$N$1,"") &amp; """,",
 IF(AND(MOD(ROW(A181)-1,3)=1,INDEX(artwork.xlsx!J:J,QUOTIENT(ROW(A181)-1,3)+2)&lt;&gt;""),
    artwork.xlsx!$K$1&amp;": '" &amp; SUBSTITUTE(INDEX(artwork.xlsx!K:K,QUOTIENT(ROW(A181)-1,3)+2),"'","\'") &amp; "'",
IF(MOD(ROW(A181)-1,3)=2,"","")))</f>
        <v>id: "ghostship",  frenchName: "Vaisseau fantôme",  artwork: "http://wiki.dominionstrategy.com/images/5/5e/Ghost_ShipArt.jpg",</v>
      </c>
    </row>
    <row r="187" spans="1:3" x14ac:dyDescent="0.25">
      <c r="A187" t="str">
        <f>IF(AND(MOD(ROW(A182)-1,3)=0,INDEX(artwork.xlsx!G:G,QUOTIENT(ROW(A182)-1,3)+2)&lt;&gt;""),"/* "&amp;INDEX(artwork.xlsx!G:G,QUOTIENT(ROW(A182)-1,3)+2)&amp;" */","  ")&amp;
IF(AND(INDEX(artwork.xlsx!F:F,QUOTIENT(ROW(A182)-1,3)+2)&lt;&gt;""),"/* "&amp;INDEX(artwork.xlsx!F:F,QUOTIENT(ROW(A182)-1,3)+2)&amp;" */","  ")&amp;IF(AND(ISERROR(MATCH("},",B187:B$5003,0)), ISERROR(MATCH("    ];",$A$5:A186,0))),"];","")</f>
        <v xml:space="preserve">    </v>
      </c>
      <c r="B187" t="str">
        <f t="shared" si="5"/>
        <v/>
      </c>
      <c r="C187" t="str">
        <f>IF(AND(MOD(ROW(A182)-1,3)=0, INDEX(artwork.xlsx!J:J,QUOTIENT(ROW(A182)-1,3)+2)&lt;&gt;""),
     artwork.xlsx!$H$1&amp;": """ &amp;  INDEX(artwork.xlsx!H:H,QUOTIENT(ROW(A182)-1,3)+2) &amp;""",  " &amp;
     artwork.xlsx!$J$1&amp; ": """ &amp; INDEX(artwork.xlsx!J:J,QUOTIENT(ROW(A182)-1,3)+2) &amp;""",  " &amp;
     artwork.xlsx!$L$1&amp; ": """ &amp; SUBSTITUTE(IF(LEFT(INDEX(artwork.xlsx!L:L,QUOTIENT(ROW(A182)-1,3)+2),4)="http","",artwork.xlsx!$M$1) &amp; INDEX(artwork.xlsx!L:L,QUOTIENT(ROW(A182)-1,3)+2),artwork.xlsx!$N$1,"") &amp; """,",
 IF(AND(MOD(ROW(A182)-1,3)=1,INDEX(artwork.xlsx!J:J,QUOTIENT(ROW(A182)-1,3)+2)&lt;&gt;""),
    artwork.xlsx!$K$1&amp;": '" &amp; SUBSTITUTE(INDEX(artwork.xlsx!K:K,QUOTIENT(ROW(A182)-1,3)+2),"'","\'") &amp; "'",
IF(MOD(ROW(A182)-1,3)=2,"","")))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188" spans="1:3" x14ac:dyDescent="0.25">
      <c r="A188" t="str">
        <f>IF(AND(MOD(ROW(A183)-1,3)=0,INDEX(artwork.xlsx!G:G,QUOTIENT(ROW(A183)-1,3)+2)&lt;&gt;""),"/* "&amp;INDEX(artwork.xlsx!G:G,QUOTIENT(ROW(A183)-1,3)+2)&amp;" */","  ")&amp;
IF(AND(INDEX(artwork.xlsx!F:F,QUOTIENT(ROW(A183)-1,3)+2)&lt;&gt;""),"/* "&amp;INDEX(artwork.xlsx!F:F,QUOTIENT(ROW(A183)-1,3)+2)&amp;" */","  ")&amp;IF(AND(ISERROR(MATCH("},",B188:B$5003,0)), ISERROR(MATCH("    ];",$A$5:A184,0))),"];","")</f>
        <v xml:space="preserve">    </v>
      </c>
      <c r="B188" t="str">
        <f t="shared" si="5"/>
        <v>},</v>
      </c>
      <c r="C188" t="str">
        <f>IF(AND(MOD(ROW(A183)-1,3)=0, INDEX(artwork.xlsx!J:J,QUOTIENT(ROW(A183)-1,3)+2)&lt;&gt;""),
     artwork.xlsx!$H$1&amp;": """ &amp;  INDEX(artwork.xlsx!H:H,QUOTIENT(ROW(A183)-1,3)+2) &amp;""",  " &amp;
     artwork.xlsx!$J$1&amp; ": """ &amp; INDEX(artwork.xlsx!J:J,QUOTIENT(ROW(A183)-1,3)+2) &amp;""",  " &amp;
     artwork.xlsx!$L$1&amp; ": """ &amp; SUBSTITUTE(IF(LEFT(INDEX(artwork.xlsx!L:L,QUOTIENT(ROW(A183)-1,3)+2),4)="http","",artwork.xlsx!$M$1) &amp; INDEX(artwork.xlsx!L:L,QUOTIENT(ROW(A183)-1,3)+2),artwork.xlsx!$N$1,"") &amp; """,",
 IF(AND(MOD(ROW(A183)-1,3)=1,INDEX(artwork.xlsx!J:J,QUOTIENT(ROW(A183)-1,3)+2)&lt;&gt;""),
    artwork.xlsx!$K$1&amp;": '" &amp; SUBSTITUTE(INDEX(artwork.xlsx!K:K,QUOTIENT(ROW(A183)-1,3)+2),"'","\'") &amp; "'",
IF(MOD(ROW(A183)-1,3)=2,"","")))</f>
        <v/>
      </c>
    </row>
    <row r="189" spans="1:3" x14ac:dyDescent="0.25">
      <c r="A189" t="str">
        <f>IF(AND(MOD(ROW(A184)-1,3)=0,INDEX(artwork.xlsx!G:G,QUOTIENT(ROW(A184)-1,3)+2)&lt;&gt;""),"/* "&amp;INDEX(artwork.xlsx!G:G,QUOTIENT(ROW(A184)-1,3)+2)&amp;" */","  ")&amp;
IF(AND(INDEX(artwork.xlsx!F:F,QUOTIENT(ROW(A184)-1,3)+2)&lt;&gt;""),"/* "&amp;INDEX(artwork.xlsx!F:F,QUOTIENT(ROW(A184)-1,3)+2)&amp;" */","  ")&amp;IF(AND(ISERROR(MATCH("},",B189:B$5003,0)), ISERROR(MATCH("    ];",$A$5:A188,0))),"];","")</f>
        <v xml:space="preserve">    </v>
      </c>
      <c r="B189" t="str">
        <f t="shared" si="5"/>
        <v>{</v>
      </c>
      <c r="C189" t="str">
        <f>IF(AND(MOD(ROW(A184)-1,3)=0, INDEX(artwork.xlsx!J:J,QUOTIENT(ROW(A184)-1,3)+2)&lt;&gt;""),
     artwork.xlsx!$H$1&amp;": """ &amp;  INDEX(artwork.xlsx!H:H,QUOTIENT(ROW(A184)-1,3)+2) &amp;""",  " &amp;
     artwork.xlsx!$J$1&amp; ": """ &amp; INDEX(artwork.xlsx!J:J,QUOTIENT(ROW(A184)-1,3)+2) &amp;""",  " &amp;
     artwork.xlsx!$L$1&amp; ": """ &amp; SUBSTITUTE(IF(LEFT(INDEX(artwork.xlsx!L:L,QUOTIENT(ROW(A184)-1,3)+2),4)="http","",artwork.xlsx!$M$1) &amp; INDEX(artwork.xlsx!L:L,QUOTIENT(ROW(A184)-1,3)+2),artwork.xlsx!$N$1,"") &amp; """,",
 IF(AND(MOD(ROW(A184)-1,3)=1,INDEX(artwork.xlsx!J:J,QUOTIENT(ROW(A184)-1,3)+2)&lt;&gt;""),
    artwork.xlsx!$K$1&amp;": '" &amp; SUBSTITUTE(INDEX(artwork.xlsx!K:K,QUOTIENT(ROW(A184)-1,3)+2),"'","\'") &amp; "'",
IF(MOD(ROW(A184)-1,3)=2,"","")))</f>
        <v>id: "smugglers",  frenchName: "Contrebandiers",  artwork: "http://wiki.dominionstrategy.com/images/6/64/SmugglersArt.jpg",</v>
      </c>
    </row>
    <row r="190" spans="1:3" x14ac:dyDescent="0.25">
      <c r="A190" t="str">
        <f>IF(AND(MOD(ROW(A185)-1,3)=0,INDEX(artwork.xlsx!G:G,QUOTIENT(ROW(A185)-1,3)+2)&lt;&gt;""),"/* "&amp;INDEX(artwork.xlsx!G:G,QUOTIENT(ROW(A185)-1,3)+2)&amp;" */","  ")&amp;
IF(AND(INDEX(artwork.xlsx!F:F,QUOTIENT(ROW(A185)-1,3)+2)&lt;&gt;""),"/* "&amp;INDEX(artwork.xlsx!F:F,QUOTIENT(ROW(A185)-1,3)+2)&amp;" */","  ")&amp;IF(AND(ISERROR(MATCH("},",B190:B$5003,0)), ISERROR(MATCH("    ];",$A$5:A186,0))),"];","")</f>
        <v xml:space="preserve">    </v>
      </c>
      <c r="B190" t="str">
        <f t="shared" si="5"/>
        <v/>
      </c>
      <c r="C190" t="str">
        <f>IF(AND(MOD(ROW(A185)-1,3)=0, INDEX(artwork.xlsx!J:J,QUOTIENT(ROW(A185)-1,3)+2)&lt;&gt;""),
     artwork.xlsx!$H$1&amp;": """ &amp;  INDEX(artwork.xlsx!H:H,QUOTIENT(ROW(A185)-1,3)+2) &amp;""",  " &amp;
     artwork.xlsx!$J$1&amp; ": """ &amp; INDEX(artwork.xlsx!J:J,QUOTIENT(ROW(A185)-1,3)+2) &amp;""",  " &amp;
     artwork.xlsx!$L$1&amp; ": """ &amp; SUBSTITUTE(IF(LEFT(INDEX(artwork.xlsx!L:L,QUOTIENT(ROW(A185)-1,3)+2),4)="http","",artwork.xlsx!$M$1) &amp; INDEX(artwork.xlsx!L:L,QUOTIENT(ROW(A185)-1,3)+2),artwork.xlsx!$N$1,"") &amp; """,",
 IF(AND(MOD(ROW(A185)-1,3)=1,INDEX(artwork.xlsx!J:J,QUOTIENT(ROW(A185)-1,3)+2)&lt;&gt;""),
    artwork.xlsx!$K$1&amp;": '" &amp; SUBSTITUTE(INDEX(artwork.xlsx!K:K,QUOTIENT(ROW(A185)-1,3)+2),"'","\'") &amp; "'",
IF(MOD(ROW(A185)-1,3)=2,"","")))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191" spans="1:3" x14ac:dyDescent="0.25">
      <c r="A191" t="str">
        <f>IF(AND(MOD(ROW(A186)-1,3)=0,INDEX(artwork.xlsx!G:G,QUOTIENT(ROW(A186)-1,3)+2)&lt;&gt;""),"/* "&amp;INDEX(artwork.xlsx!G:G,QUOTIENT(ROW(A186)-1,3)+2)&amp;" */","  ")&amp;
IF(AND(INDEX(artwork.xlsx!F:F,QUOTIENT(ROW(A186)-1,3)+2)&lt;&gt;""),"/* "&amp;INDEX(artwork.xlsx!F:F,QUOTIENT(ROW(A186)-1,3)+2)&amp;" */","  ")&amp;IF(AND(ISERROR(MATCH("},",B191:B$5003,0)), ISERROR(MATCH("    ];",$A$5:A190,0))),"];","")</f>
        <v xml:space="preserve">    </v>
      </c>
      <c r="B191" t="str">
        <f t="shared" si="5"/>
        <v>},</v>
      </c>
      <c r="C191" t="str">
        <f>IF(AND(MOD(ROW(A186)-1,3)=0, INDEX(artwork.xlsx!J:J,QUOTIENT(ROW(A186)-1,3)+2)&lt;&gt;""),
     artwork.xlsx!$H$1&amp;": """ &amp;  INDEX(artwork.xlsx!H:H,QUOTIENT(ROW(A186)-1,3)+2) &amp;""",  " &amp;
     artwork.xlsx!$J$1&amp; ": """ &amp; INDEX(artwork.xlsx!J:J,QUOTIENT(ROW(A186)-1,3)+2) &amp;""",  " &amp;
     artwork.xlsx!$L$1&amp; ": """ &amp; SUBSTITUTE(IF(LEFT(INDEX(artwork.xlsx!L:L,QUOTIENT(ROW(A186)-1,3)+2),4)="http","",artwork.xlsx!$M$1) &amp; INDEX(artwork.xlsx!L:L,QUOTIENT(ROW(A186)-1,3)+2),artwork.xlsx!$N$1,"") &amp; """,",
 IF(AND(MOD(ROW(A186)-1,3)=1,INDEX(artwork.xlsx!J:J,QUOTIENT(ROW(A186)-1,3)+2)&lt;&gt;""),
    artwork.xlsx!$K$1&amp;": '" &amp; SUBSTITUTE(INDEX(artwork.xlsx!K:K,QUOTIENT(ROW(A186)-1,3)+2),"'","\'") &amp; "'",
IF(MOD(ROW(A186)-1,3)=2,"","")))</f>
        <v/>
      </c>
    </row>
    <row r="192" spans="1:3" x14ac:dyDescent="0.25">
      <c r="A192" t="str">
        <f>IF(AND(MOD(ROW(A187)-1,3)=0,INDEX(artwork.xlsx!G:G,QUOTIENT(ROW(A187)-1,3)+2)&lt;&gt;""),"/* "&amp;INDEX(artwork.xlsx!G:G,QUOTIENT(ROW(A187)-1,3)+2)&amp;" */","  ")&amp;
IF(AND(INDEX(artwork.xlsx!F:F,QUOTIENT(ROW(A187)-1,3)+2)&lt;&gt;""),"/* "&amp;INDEX(artwork.xlsx!F:F,QUOTIENT(ROW(A187)-1,3)+2)&amp;" */","  ")&amp;IF(AND(ISERROR(MATCH("},",B192:B$5003,0)), ISERROR(MATCH("    ];",$A$5:A188,0))),"];","")</f>
        <v xml:space="preserve">    </v>
      </c>
      <c r="B192" t="str">
        <f t="shared" si="5"/>
        <v>{</v>
      </c>
      <c r="C192" t="str">
        <f>IF(AND(MOD(ROW(A187)-1,3)=0, INDEX(artwork.xlsx!J:J,QUOTIENT(ROW(A187)-1,3)+2)&lt;&gt;""),
     artwork.xlsx!$H$1&amp;": """ &amp;  INDEX(artwork.xlsx!H:H,QUOTIENT(ROW(A187)-1,3)+2) &amp;""",  " &amp;
     artwork.xlsx!$J$1&amp; ": """ &amp; INDEX(artwork.xlsx!J:J,QUOTIENT(ROW(A187)-1,3)+2) &amp;""",  " &amp;
     artwork.xlsx!$L$1&amp; ": """ &amp; SUBSTITUTE(IF(LEFT(INDEX(artwork.xlsx!L:L,QUOTIENT(ROW(A187)-1,3)+2),4)="http","",artwork.xlsx!$M$1) &amp; INDEX(artwork.xlsx!L:L,QUOTIENT(ROW(A187)-1,3)+2),artwork.xlsx!$N$1,"") &amp; """,",
 IF(AND(MOD(ROW(A187)-1,3)=1,INDEX(artwork.xlsx!J:J,QUOTIENT(ROW(A187)-1,3)+2)&lt;&gt;""),
    artwork.xlsx!$K$1&amp;": '" &amp; SUBSTITUTE(INDEX(artwork.xlsx!K:K,QUOTIENT(ROW(A187)-1,3)+2),"'","\'") &amp; "'",
IF(MOD(ROW(A187)-1,3)=2,"","")))</f>
        <v>id: "salvager",  frenchName: "Sauveteur",  artwork: "http://wiki.dominionstrategy.com/images/2/2a/SalvagerArt.jpg",</v>
      </c>
    </row>
    <row r="193" spans="1:3" x14ac:dyDescent="0.25">
      <c r="A193" t="str">
        <f>IF(AND(MOD(ROW(A188)-1,3)=0,INDEX(artwork.xlsx!G:G,QUOTIENT(ROW(A188)-1,3)+2)&lt;&gt;""),"/* "&amp;INDEX(artwork.xlsx!G:G,QUOTIENT(ROW(A188)-1,3)+2)&amp;" */","  ")&amp;
IF(AND(INDEX(artwork.xlsx!F:F,QUOTIENT(ROW(A188)-1,3)+2)&lt;&gt;""),"/* "&amp;INDEX(artwork.xlsx!F:F,QUOTIENT(ROW(A188)-1,3)+2)&amp;" */","  ")&amp;IF(AND(ISERROR(MATCH("},",B193:B$5003,0)), ISERROR(MATCH("    ];",$A$5:A192,0))),"];","")</f>
        <v xml:space="preserve">    </v>
      </c>
      <c r="B193" t="str">
        <f t="shared" si="5"/>
        <v/>
      </c>
      <c r="C193" t="str">
        <f>IF(AND(MOD(ROW(A188)-1,3)=0, INDEX(artwork.xlsx!J:J,QUOTIENT(ROW(A188)-1,3)+2)&lt;&gt;""),
     artwork.xlsx!$H$1&amp;": """ &amp;  INDEX(artwork.xlsx!H:H,QUOTIENT(ROW(A188)-1,3)+2) &amp;""",  " &amp;
     artwork.xlsx!$J$1&amp; ": """ &amp; INDEX(artwork.xlsx!J:J,QUOTIENT(ROW(A188)-1,3)+2) &amp;""",  " &amp;
     artwork.xlsx!$L$1&amp; ": """ &amp; SUBSTITUTE(IF(LEFT(INDEX(artwork.xlsx!L:L,QUOTIENT(ROW(A188)-1,3)+2),4)="http","",artwork.xlsx!$M$1) &amp; INDEX(artwork.xlsx!L:L,QUOTIENT(ROW(A188)-1,3)+2),artwork.xlsx!$N$1,"") &amp; """,",
 IF(AND(MOD(ROW(A188)-1,3)=1,INDEX(artwork.xlsx!J:J,QUOTIENT(ROW(A188)-1,3)+2)&lt;&gt;""),
    artwork.xlsx!$K$1&amp;": '" &amp; SUBSTITUTE(INDEX(artwork.xlsx!K:K,QUOTIENT(ROW(A188)-1,3)+2),"'","\'") &amp; "'",
IF(MOD(ROW(A188)-1,3)=2,"","")))</f>
        <v>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194" spans="1:3" x14ac:dyDescent="0.25">
      <c r="A194" t="str">
        <f>IF(AND(MOD(ROW(A189)-1,3)=0,INDEX(artwork.xlsx!G:G,QUOTIENT(ROW(A189)-1,3)+2)&lt;&gt;""),"/* "&amp;INDEX(artwork.xlsx!G:G,QUOTIENT(ROW(A189)-1,3)+2)&amp;" */","  ")&amp;
IF(AND(INDEX(artwork.xlsx!F:F,QUOTIENT(ROW(A189)-1,3)+2)&lt;&gt;""),"/* "&amp;INDEX(artwork.xlsx!F:F,QUOTIENT(ROW(A189)-1,3)+2)&amp;" */","  ")&amp;IF(AND(ISERROR(MATCH("},",B194:B$5003,0)), ISERROR(MATCH("    ];",$A$5:A190,0))),"];","")</f>
        <v xml:space="preserve">    </v>
      </c>
      <c r="B194" t="str">
        <f t="shared" si="5"/>
        <v>},</v>
      </c>
      <c r="C194" t="str">
        <f>IF(AND(MOD(ROW(A189)-1,3)=0, INDEX(artwork.xlsx!J:J,QUOTIENT(ROW(A189)-1,3)+2)&lt;&gt;""),
     artwork.xlsx!$H$1&amp;": """ &amp;  INDEX(artwork.xlsx!H:H,QUOTIENT(ROW(A189)-1,3)+2) &amp;""",  " &amp;
     artwork.xlsx!$J$1&amp; ": """ &amp; INDEX(artwork.xlsx!J:J,QUOTIENT(ROW(A189)-1,3)+2) &amp;""",  " &amp;
     artwork.xlsx!$L$1&amp; ": """ &amp; SUBSTITUTE(IF(LEFT(INDEX(artwork.xlsx!L:L,QUOTIENT(ROW(A189)-1,3)+2),4)="http","",artwork.xlsx!$M$1) &amp; INDEX(artwork.xlsx!L:L,QUOTIENT(ROW(A189)-1,3)+2),artwork.xlsx!$N$1,"") &amp; """,",
 IF(AND(MOD(ROW(A189)-1,3)=1,INDEX(artwork.xlsx!J:J,QUOTIENT(ROW(A189)-1,3)+2)&lt;&gt;""),
    artwork.xlsx!$K$1&amp;": '" &amp; SUBSTITUTE(INDEX(artwork.xlsx!K:K,QUOTIENT(ROW(A189)-1,3)+2),"'","\'") &amp; "'",
IF(MOD(ROW(A189)-1,3)=2,"","")))</f>
        <v/>
      </c>
    </row>
    <row r="195" spans="1:3" x14ac:dyDescent="0.25">
      <c r="A195" t="str">
        <f>IF(AND(MOD(ROW(A190)-1,3)=0,INDEX(artwork.xlsx!G:G,QUOTIENT(ROW(A190)-1,3)+2)&lt;&gt;""),"/* "&amp;INDEX(artwork.xlsx!G:G,QUOTIENT(ROW(A190)-1,3)+2)&amp;" */","  ")&amp;
IF(AND(INDEX(artwork.xlsx!F:F,QUOTIENT(ROW(A190)-1,3)+2)&lt;&gt;""),"/* "&amp;INDEX(artwork.xlsx!F:F,QUOTIENT(ROW(A190)-1,3)+2)&amp;" */","  ")&amp;IF(AND(ISERROR(MATCH("},",B195:B$5003,0)), ISERROR(MATCH("    ];",$A$5:A194,0))),"];","")</f>
        <v xml:space="preserve">    </v>
      </c>
      <c r="B195" t="str">
        <f t="shared" si="5"/>
        <v>{</v>
      </c>
      <c r="C195" t="str">
        <f>IF(AND(MOD(ROW(A190)-1,3)=0, INDEX(artwork.xlsx!J:J,QUOTIENT(ROW(A190)-1,3)+2)&lt;&gt;""),
     artwork.xlsx!$H$1&amp;": """ &amp;  INDEX(artwork.xlsx!H:H,QUOTIENT(ROW(A190)-1,3)+2) &amp;""",  " &amp;
     artwork.xlsx!$J$1&amp; ": """ &amp; INDEX(artwork.xlsx!J:J,QUOTIENT(ROW(A190)-1,3)+2) &amp;""",  " &amp;
     artwork.xlsx!$L$1&amp; ": """ &amp; SUBSTITUTE(IF(LEFT(INDEX(artwork.xlsx!L:L,QUOTIENT(ROW(A190)-1,3)+2),4)="http","",artwork.xlsx!$M$1) &amp; INDEX(artwork.xlsx!L:L,QUOTIENT(ROW(A190)-1,3)+2),artwork.xlsx!$N$1,"") &amp; """,",
 IF(AND(MOD(ROW(A190)-1,3)=1,INDEX(artwork.xlsx!J:J,QUOTIENT(ROW(A190)-1,3)+2)&lt;&gt;""),
    artwork.xlsx!$K$1&amp;": '" &amp; SUBSTITUTE(INDEX(artwork.xlsx!K:K,QUOTIENT(ROW(A190)-1,3)+2),"'","\'") &amp; "'",
IF(MOD(ROW(A190)-1,3)=2,"","")))</f>
        <v>id: "haven",  frenchName: "Havre",  artwork: "http://wiki.dominionstrategy.com/images/d/d4/HavenArt.jpg",</v>
      </c>
    </row>
    <row r="196" spans="1:3" x14ac:dyDescent="0.25">
      <c r="A196" t="str">
        <f>IF(AND(MOD(ROW(A191)-1,3)=0,INDEX(artwork.xlsx!G:G,QUOTIENT(ROW(A191)-1,3)+2)&lt;&gt;""),"/* "&amp;INDEX(artwork.xlsx!G:G,QUOTIENT(ROW(A191)-1,3)+2)&amp;" */","  ")&amp;
IF(AND(INDEX(artwork.xlsx!F:F,QUOTIENT(ROW(A191)-1,3)+2)&lt;&gt;""),"/* "&amp;INDEX(artwork.xlsx!F:F,QUOTIENT(ROW(A191)-1,3)+2)&amp;" */","  ")&amp;IF(AND(ISERROR(MATCH("},",B196:B$5003,0)), ISERROR(MATCH("    ];",$A$5:A192,0))),"];","")</f>
        <v xml:space="preserve">    </v>
      </c>
      <c r="B196" t="str">
        <f t="shared" si="5"/>
        <v/>
      </c>
      <c r="C196" t="str">
        <f>IF(AND(MOD(ROW(A191)-1,3)=0, INDEX(artwork.xlsx!J:J,QUOTIENT(ROW(A191)-1,3)+2)&lt;&gt;""),
     artwork.xlsx!$H$1&amp;": """ &amp;  INDEX(artwork.xlsx!H:H,QUOTIENT(ROW(A191)-1,3)+2) &amp;""",  " &amp;
     artwork.xlsx!$J$1&amp; ": """ &amp; INDEX(artwork.xlsx!J:J,QUOTIENT(ROW(A191)-1,3)+2) &amp;""",  " &amp;
     artwork.xlsx!$L$1&amp; ": """ &amp; SUBSTITUTE(IF(LEFT(INDEX(artwork.xlsx!L:L,QUOTIENT(ROW(A191)-1,3)+2),4)="http","",artwork.xlsx!$M$1) &amp; INDEX(artwork.xlsx!L:L,QUOTIENT(ROW(A191)-1,3)+2),artwork.xlsx!$N$1,"") &amp; """,",
 IF(AND(MOD(ROW(A191)-1,3)=1,INDEX(artwork.xlsx!J:J,QUOTIENT(ROW(A191)-1,3)+2)&lt;&gt;""),
    artwork.xlsx!$K$1&amp;": '" &amp; SUBSTITUTE(INDEX(artwork.xlsx!K:K,QUOTIENT(ROW(A191)-1,3)+2),"'","\'") &amp; "'",
IF(MOD(ROW(A191)-1,3)=2,"","")))</f>
        <v>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197" spans="1:3" x14ac:dyDescent="0.25">
      <c r="A197" t="str">
        <f>IF(AND(MOD(ROW(A192)-1,3)=0,INDEX(artwork.xlsx!G:G,QUOTIENT(ROW(A192)-1,3)+2)&lt;&gt;""),"/* "&amp;INDEX(artwork.xlsx!G:G,QUOTIENT(ROW(A192)-1,3)+2)&amp;" */","  ")&amp;
IF(AND(INDEX(artwork.xlsx!F:F,QUOTIENT(ROW(A192)-1,3)+2)&lt;&gt;""),"/* "&amp;INDEX(artwork.xlsx!F:F,QUOTIENT(ROW(A192)-1,3)+2)&amp;" */","  ")&amp;IF(AND(ISERROR(MATCH("},",B197:B$5003,0)), ISERROR(MATCH("    ];",$A$5:A196,0))),"];","")</f>
        <v xml:space="preserve">    </v>
      </c>
      <c r="B197" t="str">
        <f t="shared" si="5"/>
        <v>},</v>
      </c>
      <c r="C197" t="str">
        <f>IF(AND(MOD(ROW(A192)-1,3)=0, INDEX(artwork.xlsx!J:J,QUOTIENT(ROW(A192)-1,3)+2)&lt;&gt;""),
     artwork.xlsx!$H$1&amp;": """ &amp;  INDEX(artwork.xlsx!H:H,QUOTIENT(ROW(A192)-1,3)+2) &amp;""",  " &amp;
     artwork.xlsx!$J$1&amp; ": """ &amp; INDEX(artwork.xlsx!J:J,QUOTIENT(ROW(A192)-1,3)+2) &amp;""",  " &amp;
     artwork.xlsx!$L$1&amp; ": """ &amp; SUBSTITUTE(IF(LEFT(INDEX(artwork.xlsx!L:L,QUOTIENT(ROW(A192)-1,3)+2),4)="http","",artwork.xlsx!$M$1) &amp; INDEX(artwork.xlsx!L:L,QUOTIENT(ROW(A192)-1,3)+2),artwork.xlsx!$N$1,"") &amp; """,",
 IF(AND(MOD(ROW(A192)-1,3)=1,INDEX(artwork.xlsx!J:J,QUOTIENT(ROW(A192)-1,3)+2)&lt;&gt;""),
    artwork.xlsx!$K$1&amp;": '" &amp; SUBSTITUTE(INDEX(artwork.xlsx!K:K,QUOTIENT(ROW(A192)-1,3)+2),"'","\'") &amp; "'",
IF(MOD(ROW(A192)-1,3)=2,"","")))</f>
        <v/>
      </c>
    </row>
    <row r="198" spans="1:3" x14ac:dyDescent="0.25">
      <c r="A198" t="str">
        <f>IF(AND(MOD(ROW(A193)-1,3)=0,INDEX(artwork.xlsx!G:G,QUOTIENT(ROW(A193)-1,3)+2)&lt;&gt;""),"/* "&amp;INDEX(artwork.xlsx!G:G,QUOTIENT(ROW(A193)-1,3)+2)&amp;" */","  ")&amp;
IF(AND(INDEX(artwork.xlsx!F:F,QUOTIENT(ROW(A193)-1,3)+2)&lt;&gt;""),"/* "&amp;INDEX(artwork.xlsx!F:F,QUOTIENT(ROW(A193)-1,3)+2)&amp;" */","  ")&amp;IF(AND(ISERROR(MATCH("},",B198:B$5003,0)), ISERROR(MATCH("    ];",$A$5:A194,0))),"];","")</f>
        <v xml:space="preserve">    </v>
      </c>
      <c r="B198" t="str">
        <f t="shared" si="5"/>
        <v>{</v>
      </c>
      <c r="C198" t="str">
        <f>IF(AND(MOD(ROW(A193)-1,3)=0, INDEX(artwork.xlsx!J:J,QUOTIENT(ROW(A193)-1,3)+2)&lt;&gt;""),
     artwork.xlsx!$H$1&amp;": """ &amp;  INDEX(artwork.xlsx!H:H,QUOTIENT(ROW(A193)-1,3)+2) &amp;""",  " &amp;
     artwork.xlsx!$J$1&amp; ": """ &amp; INDEX(artwork.xlsx!J:J,QUOTIENT(ROW(A193)-1,3)+2) &amp;""",  " &amp;
     artwork.xlsx!$L$1&amp; ": """ &amp; SUBSTITUTE(IF(LEFT(INDEX(artwork.xlsx!L:L,QUOTIENT(ROW(A193)-1,3)+2),4)="http","",artwork.xlsx!$M$1) &amp; INDEX(artwork.xlsx!L:L,QUOTIENT(ROW(A193)-1,3)+2),artwork.xlsx!$N$1,"") &amp; """,",
 IF(AND(MOD(ROW(A193)-1,3)=1,INDEX(artwork.xlsx!J:J,QUOTIENT(ROW(A193)-1,3)+2)&lt;&gt;""),
    artwork.xlsx!$K$1&amp;": '" &amp; SUBSTITUTE(INDEX(artwork.xlsx!K:K,QUOTIENT(ROW(A193)-1,3)+2),"'","\'") &amp; "'",
IF(MOD(ROW(A193)-1,3)=2,"","")))</f>
        <v>id: "ambassador",  frenchName: "Ambassadeur",  artwork: "http://wiki.dominionstrategy.com/images/9/92/AmbassadorArt.jpg",</v>
      </c>
    </row>
    <row r="199" spans="1:3" x14ac:dyDescent="0.25">
      <c r="A199" t="str">
        <f>IF(AND(MOD(ROW(A194)-1,3)=0,INDEX(artwork.xlsx!G:G,QUOTIENT(ROW(A194)-1,3)+2)&lt;&gt;""),"/* "&amp;INDEX(artwork.xlsx!G:G,QUOTIENT(ROW(A194)-1,3)+2)&amp;" */","  ")&amp;
IF(AND(INDEX(artwork.xlsx!F:F,QUOTIENT(ROW(A194)-1,3)+2)&lt;&gt;""),"/* "&amp;INDEX(artwork.xlsx!F:F,QUOTIENT(ROW(A194)-1,3)+2)&amp;" */","  ")&amp;IF(AND(ISERROR(MATCH("},",B199:B$5003,0)), ISERROR(MATCH("    ];",$A$5:A198,0))),"];","")</f>
        <v xml:space="preserve">    </v>
      </c>
      <c r="B199" t="str">
        <f t="shared" si="5"/>
        <v/>
      </c>
      <c r="C199" t="str">
        <f>IF(AND(MOD(ROW(A194)-1,3)=0, INDEX(artwork.xlsx!J:J,QUOTIENT(ROW(A194)-1,3)+2)&lt;&gt;""),
     artwork.xlsx!$H$1&amp;": """ &amp;  INDEX(artwork.xlsx!H:H,QUOTIENT(ROW(A194)-1,3)+2) &amp;""",  " &amp;
     artwork.xlsx!$J$1&amp; ": """ &amp; INDEX(artwork.xlsx!J:J,QUOTIENT(ROW(A194)-1,3)+2) &amp;""",  " &amp;
     artwork.xlsx!$L$1&amp; ": """ &amp; SUBSTITUTE(IF(LEFT(INDEX(artwork.xlsx!L:L,QUOTIENT(ROW(A194)-1,3)+2),4)="http","",artwork.xlsx!$M$1) &amp; INDEX(artwork.xlsx!L:L,QUOTIENT(ROW(A194)-1,3)+2),artwork.xlsx!$N$1,"") &amp; """,",
 IF(AND(MOD(ROW(A194)-1,3)=1,INDEX(artwork.xlsx!J:J,QUOTIENT(ROW(A194)-1,3)+2)&lt;&gt;""),
    artwork.xlsx!$K$1&amp;": '" &amp; SUBSTITUTE(INDEX(artwork.xlsx!K:K,QUOTIENT(ROW(A194)-1,3)+2),"'","\'") &amp; "'",
IF(MOD(ROW(A194)-1,3)=2,"","")))</f>
        <v>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00" spans="1:3" x14ac:dyDescent="0.25">
      <c r="A200" t="str">
        <f>IF(AND(MOD(ROW(A195)-1,3)=0,INDEX(artwork.xlsx!G:G,QUOTIENT(ROW(A195)-1,3)+2)&lt;&gt;""),"/* "&amp;INDEX(artwork.xlsx!G:G,QUOTIENT(ROW(A195)-1,3)+2)&amp;" */","  ")&amp;
IF(AND(INDEX(artwork.xlsx!F:F,QUOTIENT(ROW(A195)-1,3)+2)&lt;&gt;""),"/* "&amp;INDEX(artwork.xlsx!F:F,QUOTIENT(ROW(A195)-1,3)+2)&amp;" */","  ")&amp;IF(AND(ISERROR(MATCH("},",B200:B$5003,0)), ISERROR(MATCH("    ];",$A$5:A196,0))),"];","")</f>
        <v xml:space="preserve">    </v>
      </c>
      <c r="B200" t="str">
        <f t="shared" si="5"/>
        <v>},</v>
      </c>
      <c r="C200" t="str">
        <f>IF(AND(MOD(ROW(A195)-1,3)=0, INDEX(artwork.xlsx!J:J,QUOTIENT(ROW(A195)-1,3)+2)&lt;&gt;""),
     artwork.xlsx!$H$1&amp;": """ &amp;  INDEX(artwork.xlsx!H:H,QUOTIENT(ROW(A195)-1,3)+2) &amp;""",  " &amp;
     artwork.xlsx!$J$1&amp; ": """ &amp; INDEX(artwork.xlsx!J:J,QUOTIENT(ROW(A195)-1,3)+2) &amp;""",  " &amp;
     artwork.xlsx!$L$1&amp; ": """ &amp; SUBSTITUTE(IF(LEFT(INDEX(artwork.xlsx!L:L,QUOTIENT(ROW(A195)-1,3)+2),4)="http","",artwork.xlsx!$M$1) &amp; INDEX(artwork.xlsx!L:L,QUOTIENT(ROW(A195)-1,3)+2),artwork.xlsx!$N$1,"") &amp; """,",
 IF(AND(MOD(ROW(A195)-1,3)=1,INDEX(artwork.xlsx!J:J,QUOTIENT(ROW(A195)-1,3)+2)&lt;&gt;""),
    artwork.xlsx!$K$1&amp;": '" &amp; SUBSTITUTE(INDEX(artwork.xlsx!K:K,QUOTIENT(ROW(A195)-1,3)+2),"'","\'") &amp; "'",
IF(MOD(ROW(A195)-1,3)=2,"","")))</f>
        <v/>
      </c>
    </row>
    <row r="201" spans="1:3" x14ac:dyDescent="0.25">
      <c r="A201" t="str">
        <f>IF(AND(MOD(ROW(A196)-1,3)=0,INDEX(artwork.xlsx!G:G,QUOTIENT(ROW(A196)-1,3)+2)&lt;&gt;""),"/* "&amp;INDEX(artwork.xlsx!G:G,QUOTIENT(ROW(A196)-1,3)+2)&amp;" */","  ")&amp;
IF(AND(INDEX(artwork.xlsx!F:F,QUOTIENT(ROW(A196)-1,3)+2)&lt;&gt;""),"/* "&amp;INDEX(artwork.xlsx!F:F,QUOTIENT(ROW(A196)-1,3)+2)&amp;" */","  ")&amp;IF(AND(ISERROR(MATCH("},",B201:B$5003,0)), ISERROR(MATCH("    ];",$A$5:A200,0))),"];","")</f>
        <v xml:space="preserve">    </v>
      </c>
      <c r="B201" t="str">
        <f t="shared" si="5"/>
        <v>{</v>
      </c>
      <c r="C201" t="str">
        <f>IF(AND(MOD(ROW(A196)-1,3)=0, INDEX(artwork.xlsx!J:J,QUOTIENT(ROW(A196)-1,3)+2)&lt;&gt;""),
     artwork.xlsx!$H$1&amp;": """ &amp;  INDEX(artwork.xlsx!H:H,QUOTIENT(ROW(A196)-1,3)+2) &amp;""",  " &amp;
     artwork.xlsx!$J$1&amp; ": """ &amp; INDEX(artwork.xlsx!J:J,QUOTIENT(ROW(A196)-1,3)+2) &amp;""",  " &amp;
     artwork.xlsx!$L$1&amp; ": """ &amp; SUBSTITUTE(IF(LEFT(INDEX(artwork.xlsx!L:L,QUOTIENT(ROW(A196)-1,3)+2),4)="http","",artwork.xlsx!$M$1) &amp; INDEX(artwork.xlsx!L:L,QUOTIENT(ROW(A196)-1,3)+2),artwork.xlsx!$N$1,"") &amp; """,",
 IF(AND(MOD(ROW(A196)-1,3)=1,INDEX(artwork.xlsx!J:J,QUOTIENT(ROW(A196)-1,3)+2)&lt;&gt;""),
    artwork.xlsx!$K$1&amp;": '" &amp; SUBSTITUTE(INDEX(artwork.xlsx!K:K,QUOTIENT(ROW(A196)-1,3)+2),"'","\'") &amp; "'",
IF(MOD(ROW(A196)-1,3)=2,"","")))</f>
        <v>id: "seahag",  frenchName: "Sorcière de mer",  artwork: "http://wiki.dominionstrategy.com/images/7/7b/Sea_HagArt.jpg",</v>
      </c>
    </row>
    <row r="202" spans="1:3" x14ac:dyDescent="0.25">
      <c r="A202" t="str">
        <f>IF(AND(MOD(ROW(A197)-1,3)=0,INDEX(artwork.xlsx!G:G,QUOTIENT(ROW(A197)-1,3)+2)&lt;&gt;""),"/* "&amp;INDEX(artwork.xlsx!G:G,QUOTIENT(ROW(A197)-1,3)+2)&amp;" */","  ")&amp;
IF(AND(INDEX(artwork.xlsx!F:F,QUOTIENT(ROW(A197)-1,3)+2)&lt;&gt;""),"/* "&amp;INDEX(artwork.xlsx!F:F,QUOTIENT(ROW(A197)-1,3)+2)&amp;" */","  ")&amp;IF(AND(ISERROR(MATCH("},",B202:B$5003,0)), ISERROR(MATCH("    ];",$A$5:A198,0))),"];","")</f>
        <v xml:space="preserve">    </v>
      </c>
      <c r="B202" t="str">
        <f t="shared" si="5"/>
        <v/>
      </c>
      <c r="C202" t="str">
        <f>IF(AND(MOD(ROW(A197)-1,3)=0, INDEX(artwork.xlsx!J:J,QUOTIENT(ROW(A197)-1,3)+2)&lt;&gt;""),
     artwork.xlsx!$H$1&amp;": """ &amp;  INDEX(artwork.xlsx!H:H,QUOTIENT(ROW(A197)-1,3)+2) &amp;""",  " &amp;
     artwork.xlsx!$J$1&amp; ": """ &amp; INDEX(artwork.xlsx!J:J,QUOTIENT(ROW(A197)-1,3)+2) &amp;""",  " &amp;
     artwork.xlsx!$L$1&amp; ": """ &amp; SUBSTITUTE(IF(LEFT(INDEX(artwork.xlsx!L:L,QUOTIENT(ROW(A197)-1,3)+2),4)="http","",artwork.xlsx!$M$1) &amp; INDEX(artwork.xlsx!L:L,QUOTIENT(ROW(A197)-1,3)+2),artwork.xlsx!$N$1,"") &amp; """,",
 IF(AND(MOD(ROW(A197)-1,3)=1,INDEX(artwork.xlsx!J:J,QUOTIENT(ROW(A197)-1,3)+2)&lt;&gt;""),
    artwork.xlsx!$K$1&amp;": '" &amp; SUBSTITUTE(INDEX(artwork.xlsx!K:K,QUOTIENT(ROW(A197)-1,3)+2),"'","\'") &amp; "'",
IF(MOD(ROW(A197)-1,3)=2,"","")))</f>
        <v>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03" spans="1:3" x14ac:dyDescent="0.25">
      <c r="A203" t="str">
        <f>IF(AND(MOD(ROW(A198)-1,3)=0,INDEX(artwork.xlsx!G:G,QUOTIENT(ROW(A198)-1,3)+2)&lt;&gt;""),"/* "&amp;INDEX(artwork.xlsx!G:G,QUOTIENT(ROW(A198)-1,3)+2)&amp;" */","  ")&amp;
IF(AND(INDEX(artwork.xlsx!F:F,QUOTIENT(ROW(A198)-1,3)+2)&lt;&gt;""),"/* "&amp;INDEX(artwork.xlsx!F:F,QUOTIENT(ROW(A198)-1,3)+2)&amp;" */","  ")&amp;IF(AND(ISERROR(MATCH("},",B203:B$5003,0)), ISERROR(MATCH("    ];",$A$5:A202,0))),"];","")</f>
        <v xml:space="preserve">    </v>
      </c>
      <c r="B203" t="str">
        <f t="shared" si="5"/>
        <v>},</v>
      </c>
      <c r="C203" t="str">
        <f>IF(AND(MOD(ROW(A198)-1,3)=0, INDEX(artwork.xlsx!J:J,QUOTIENT(ROW(A198)-1,3)+2)&lt;&gt;""),
     artwork.xlsx!$H$1&amp;": """ &amp;  INDEX(artwork.xlsx!H:H,QUOTIENT(ROW(A198)-1,3)+2) &amp;""",  " &amp;
     artwork.xlsx!$J$1&amp; ": """ &amp; INDEX(artwork.xlsx!J:J,QUOTIENT(ROW(A198)-1,3)+2) &amp;""",  " &amp;
     artwork.xlsx!$L$1&amp; ": """ &amp; SUBSTITUTE(IF(LEFT(INDEX(artwork.xlsx!L:L,QUOTIENT(ROW(A198)-1,3)+2),4)="http","",artwork.xlsx!$M$1) &amp; INDEX(artwork.xlsx!L:L,QUOTIENT(ROW(A198)-1,3)+2),artwork.xlsx!$N$1,"") &amp; """,",
 IF(AND(MOD(ROW(A198)-1,3)=1,INDEX(artwork.xlsx!J:J,QUOTIENT(ROW(A198)-1,3)+2)&lt;&gt;""),
    artwork.xlsx!$K$1&amp;": '" &amp; SUBSTITUTE(INDEX(artwork.xlsx!K:K,QUOTIENT(ROW(A198)-1,3)+2),"'","\'") &amp; "'",
IF(MOD(ROW(A198)-1,3)=2,"","")))</f>
        <v/>
      </c>
    </row>
    <row r="204" spans="1:3" x14ac:dyDescent="0.25">
      <c r="A204" t="str">
        <f>IF(AND(MOD(ROW(A199)-1,3)=0,INDEX(artwork.xlsx!G:G,QUOTIENT(ROW(A199)-1,3)+2)&lt;&gt;""),"/* "&amp;INDEX(artwork.xlsx!G:G,QUOTIENT(ROW(A199)-1,3)+2)&amp;" */","  ")&amp;
IF(AND(INDEX(artwork.xlsx!F:F,QUOTIENT(ROW(A199)-1,3)+2)&lt;&gt;""),"/* "&amp;INDEX(artwork.xlsx!F:F,QUOTIENT(ROW(A199)-1,3)+2)&amp;" */","  ")&amp;IF(AND(ISERROR(MATCH("},",B204:B$5003,0)), ISERROR(MATCH("    ];",$A$5:A200,0))),"];","")</f>
        <v xml:space="preserve">    </v>
      </c>
      <c r="B204" t="str">
        <f t="shared" si="5"/>
        <v>{</v>
      </c>
      <c r="C204" t="str">
        <f>IF(AND(MOD(ROW(A199)-1,3)=0, INDEX(artwork.xlsx!J:J,QUOTIENT(ROW(A199)-1,3)+2)&lt;&gt;""),
     artwork.xlsx!$H$1&amp;": """ &amp;  INDEX(artwork.xlsx!H:H,QUOTIENT(ROW(A199)-1,3)+2) &amp;""",  " &amp;
     artwork.xlsx!$J$1&amp; ": """ &amp; INDEX(artwork.xlsx!J:J,QUOTIENT(ROW(A199)-1,3)+2) &amp;""",  " &amp;
     artwork.xlsx!$L$1&amp; ": """ &amp; SUBSTITUTE(IF(LEFT(INDEX(artwork.xlsx!L:L,QUOTIENT(ROW(A199)-1,3)+2),4)="http","",artwork.xlsx!$M$1) &amp; INDEX(artwork.xlsx!L:L,QUOTIENT(ROW(A199)-1,3)+2),artwork.xlsx!$N$1,"") &amp; """,",
 IF(AND(MOD(ROW(A199)-1,3)=1,INDEX(artwork.xlsx!J:J,QUOTIENT(ROW(A199)-1,3)+2)&lt;&gt;""),
    artwork.xlsx!$K$1&amp;": '" &amp; SUBSTITUTE(INDEX(artwork.xlsx!K:K,QUOTIENT(ROW(A199)-1,3)+2),"'","\'") &amp; "'",
IF(MOD(ROW(A199)-1,3)=2,"","")))</f>
        <v>id: "nativevillage",  frenchName: "Village indigène",  artwork: "http://wiki.dominionstrategy.com/images/4/4f/Native_VillageArt.jpg",</v>
      </c>
    </row>
    <row r="205" spans="1:3" x14ac:dyDescent="0.25">
      <c r="A205" t="str">
        <f>IF(AND(MOD(ROW(A200)-1,3)=0,INDEX(artwork.xlsx!G:G,QUOTIENT(ROW(A200)-1,3)+2)&lt;&gt;""),"/* "&amp;INDEX(artwork.xlsx!G:G,QUOTIENT(ROW(A200)-1,3)+2)&amp;" */","  ")&amp;
IF(AND(INDEX(artwork.xlsx!F:F,QUOTIENT(ROW(A200)-1,3)+2)&lt;&gt;""),"/* "&amp;INDEX(artwork.xlsx!F:F,QUOTIENT(ROW(A200)-1,3)+2)&amp;" */","  ")&amp;IF(AND(ISERROR(MATCH("},",B205:B$5003,0)), ISERROR(MATCH("    ];",$A$5:A204,0))),"];","")</f>
        <v xml:space="preserve">    </v>
      </c>
      <c r="B205" t="str">
        <f t="shared" si="5"/>
        <v/>
      </c>
      <c r="C205" t="str">
        <f>IF(AND(MOD(ROW(A200)-1,3)=0, INDEX(artwork.xlsx!J:J,QUOTIENT(ROW(A200)-1,3)+2)&lt;&gt;""),
     artwork.xlsx!$H$1&amp;": """ &amp;  INDEX(artwork.xlsx!H:H,QUOTIENT(ROW(A200)-1,3)+2) &amp;""",  " &amp;
     artwork.xlsx!$J$1&amp; ": """ &amp; INDEX(artwork.xlsx!J:J,QUOTIENT(ROW(A200)-1,3)+2) &amp;""",  " &amp;
     artwork.xlsx!$L$1&amp; ": """ &amp; SUBSTITUTE(IF(LEFT(INDEX(artwork.xlsx!L:L,QUOTIENT(ROW(A200)-1,3)+2),4)="http","",artwork.xlsx!$M$1) &amp; INDEX(artwork.xlsx!L:L,QUOTIENT(ROW(A200)-1,3)+2),artwork.xlsx!$N$1,"") &amp; """,",
 IF(AND(MOD(ROW(A200)-1,3)=1,INDEX(artwork.xlsx!J:J,QUOTIENT(ROW(A200)-1,3)+2)&lt;&gt;""),
    artwork.xlsx!$K$1&amp;": '" &amp; SUBSTITUTE(INDEX(artwork.xlsx!K:K,QUOTIENT(ROW(A200)-1,3)+2),"'","\'") &amp; "'",
IF(MOD(ROW(A200)-1,3)=2,"","")))</f>
        <v>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06" spans="1:3" x14ac:dyDescent="0.25">
      <c r="A206" t="str">
        <f>IF(AND(MOD(ROW(A201)-1,3)=0,INDEX(artwork.xlsx!G:G,QUOTIENT(ROW(A201)-1,3)+2)&lt;&gt;""),"/* "&amp;INDEX(artwork.xlsx!G:G,QUOTIENT(ROW(A201)-1,3)+2)&amp;" */","  ")&amp;
IF(AND(INDEX(artwork.xlsx!F:F,QUOTIENT(ROW(A201)-1,3)+2)&lt;&gt;""),"/* "&amp;INDEX(artwork.xlsx!F:F,QUOTIENT(ROW(A201)-1,3)+2)&amp;" */","  ")&amp;IF(AND(ISERROR(MATCH("},",B206:B$5003,0)), ISERROR(MATCH("    ];",$A$5:A202,0))),"];","")</f>
        <v xml:space="preserve">    </v>
      </c>
      <c r="B206" t="str">
        <f t="shared" si="5"/>
        <v>},</v>
      </c>
      <c r="C206" t="str">
        <f>IF(AND(MOD(ROW(A201)-1,3)=0, INDEX(artwork.xlsx!J:J,QUOTIENT(ROW(A201)-1,3)+2)&lt;&gt;""),
     artwork.xlsx!$H$1&amp;": """ &amp;  INDEX(artwork.xlsx!H:H,QUOTIENT(ROW(A201)-1,3)+2) &amp;""",  " &amp;
     artwork.xlsx!$J$1&amp; ": """ &amp; INDEX(artwork.xlsx!J:J,QUOTIENT(ROW(A201)-1,3)+2) &amp;""",  " &amp;
     artwork.xlsx!$L$1&amp; ": """ &amp; SUBSTITUTE(IF(LEFT(INDEX(artwork.xlsx!L:L,QUOTIENT(ROW(A201)-1,3)+2),4)="http","",artwork.xlsx!$M$1) &amp; INDEX(artwork.xlsx!L:L,QUOTIENT(ROW(A201)-1,3)+2),artwork.xlsx!$N$1,"") &amp; """,",
 IF(AND(MOD(ROW(A201)-1,3)=1,INDEX(artwork.xlsx!J:J,QUOTIENT(ROW(A201)-1,3)+2)&lt;&gt;""),
    artwork.xlsx!$K$1&amp;": '" &amp; SUBSTITUTE(INDEX(artwork.xlsx!K:K,QUOTIENT(ROW(A201)-1,3)+2),"'","\'") &amp; "'",
IF(MOD(ROW(A201)-1,3)=2,"","")))</f>
        <v/>
      </c>
    </row>
    <row r="207" spans="1:3" x14ac:dyDescent="0.25">
      <c r="A207" t="str">
        <f>IF(AND(MOD(ROW(A202)-1,3)=0,INDEX(artwork.xlsx!G:G,QUOTIENT(ROW(A202)-1,3)+2)&lt;&gt;""),"/* "&amp;INDEX(artwork.xlsx!G:G,QUOTIENT(ROW(A202)-1,3)+2)&amp;" */","  ")&amp;
IF(AND(INDEX(artwork.xlsx!F:F,QUOTIENT(ROW(A202)-1,3)+2)&lt;&gt;""),"/* "&amp;INDEX(artwork.xlsx!F:F,QUOTIENT(ROW(A202)-1,3)+2)&amp;" */","  ")&amp;IF(AND(ISERROR(MATCH("},",B207:B$5003,0)), ISERROR(MATCH("    ];",$A$5:A206,0))),"];","")</f>
        <v xml:space="preserve">    </v>
      </c>
      <c r="B207" t="str">
        <f t="shared" ref="B207:B270" si="6">IF(AND(C206&lt;&gt;"",MOD(ROW(A205)-1,3)=2),"},","")&amp;IF(AND(C207&lt;&gt;"",MOD(ROW(A202)-1,3)=0),"{","")</f>
        <v>{</v>
      </c>
      <c r="C207" t="str">
        <f>IF(AND(MOD(ROW(A202)-1,3)=0, INDEX(artwork.xlsx!J:J,QUOTIENT(ROW(A202)-1,3)+2)&lt;&gt;""),
     artwork.xlsx!$H$1&amp;": """ &amp;  INDEX(artwork.xlsx!H:H,QUOTIENT(ROW(A202)-1,3)+2) &amp;""",  " &amp;
     artwork.xlsx!$J$1&amp; ": """ &amp; INDEX(artwork.xlsx!J:J,QUOTIENT(ROW(A202)-1,3)+2) &amp;""",  " &amp;
     artwork.xlsx!$L$1&amp; ": """ &amp; SUBSTITUTE(IF(LEFT(INDEX(artwork.xlsx!L:L,QUOTIENT(ROW(A202)-1,3)+2),4)="http","",artwork.xlsx!$M$1) &amp; INDEX(artwork.xlsx!L:L,QUOTIENT(ROW(A202)-1,3)+2),artwork.xlsx!$N$1,"") &amp; """,",
 IF(AND(MOD(ROW(A202)-1,3)=1,INDEX(artwork.xlsx!J:J,QUOTIENT(ROW(A202)-1,3)+2)&lt;&gt;""),
    artwork.xlsx!$K$1&amp;": '" &amp; SUBSTITUTE(INDEX(artwork.xlsx!K:K,QUOTIENT(ROW(A202)-1,3)+2),"'","\'") &amp; "'",
IF(MOD(ROW(A202)-1,3)=2,"","")))</f>
        <v>id: "navigator",  frenchName: "Navigateur",  artwork: "http://wiki.dominionstrategy.com/images/5/54/NavigatorArt.jpg",</v>
      </c>
    </row>
    <row r="208" spans="1:3" x14ac:dyDescent="0.25">
      <c r="A208" t="str">
        <f>IF(AND(MOD(ROW(A203)-1,3)=0,INDEX(artwork.xlsx!G:G,QUOTIENT(ROW(A203)-1,3)+2)&lt;&gt;""),"/* "&amp;INDEX(artwork.xlsx!G:G,QUOTIENT(ROW(A203)-1,3)+2)&amp;" */","  ")&amp;
IF(AND(INDEX(artwork.xlsx!F:F,QUOTIENT(ROW(A203)-1,3)+2)&lt;&gt;""),"/* "&amp;INDEX(artwork.xlsx!F:F,QUOTIENT(ROW(A203)-1,3)+2)&amp;" */","  ")&amp;IF(AND(ISERROR(MATCH("},",B208:B$5003,0)), ISERROR(MATCH("    ];",$A$5:A204,0))),"];","")</f>
        <v xml:space="preserve">    </v>
      </c>
      <c r="B208" t="str">
        <f t="shared" si="6"/>
        <v/>
      </c>
      <c r="C208" t="str">
        <f>IF(AND(MOD(ROW(A203)-1,3)=0, INDEX(artwork.xlsx!J:J,QUOTIENT(ROW(A203)-1,3)+2)&lt;&gt;""),
     artwork.xlsx!$H$1&amp;": """ &amp;  INDEX(artwork.xlsx!H:H,QUOTIENT(ROW(A203)-1,3)+2) &amp;""",  " &amp;
     artwork.xlsx!$J$1&amp; ": """ &amp; INDEX(artwork.xlsx!J:J,QUOTIENT(ROW(A203)-1,3)+2) &amp;""",  " &amp;
     artwork.xlsx!$L$1&amp; ": """ &amp; SUBSTITUTE(IF(LEFT(INDEX(artwork.xlsx!L:L,QUOTIENT(ROW(A203)-1,3)+2),4)="http","",artwork.xlsx!$M$1) &amp; INDEX(artwork.xlsx!L:L,QUOTIENT(ROW(A203)-1,3)+2),artwork.xlsx!$N$1,"") &amp; """,",
 IF(AND(MOD(ROW(A203)-1,3)=1,INDEX(artwork.xlsx!J:J,QUOTIENT(ROW(A203)-1,3)+2)&lt;&gt;""),
    artwork.xlsx!$K$1&amp;": '" &amp; SUBSTITUTE(INDEX(artwork.xlsx!K:K,QUOTIENT(ROW(A203)-1,3)+2),"'","\'") &amp; "'",
IF(MOD(ROW(A203)-1,3)=2,"","")))</f>
        <v>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09" spans="1:3" x14ac:dyDescent="0.25">
      <c r="A209" t="str">
        <f>IF(AND(MOD(ROW(A204)-1,3)=0,INDEX(artwork.xlsx!G:G,QUOTIENT(ROW(A204)-1,3)+2)&lt;&gt;""),"/* "&amp;INDEX(artwork.xlsx!G:G,QUOTIENT(ROW(A204)-1,3)+2)&amp;" */","  ")&amp;
IF(AND(INDEX(artwork.xlsx!F:F,QUOTIENT(ROW(A204)-1,3)+2)&lt;&gt;""),"/* "&amp;INDEX(artwork.xlsx!F:F,QUOTIENT(ROW(A204)-1,3)+2)&amp;" */","  ")&amp;IF(AND(ISERROR(MATCH("},",B209:B$5003,0)), ISERROR(MATCH("    ];",$A$5:A208,0))),"];","")</f>
        <v xml:space="preserve">    </v>
      </c>
      <c r="B209" t="str">
        <f t="shared" si="6"/>
        <v>},</v>
      </c>
      <c r="C209" t="str">
        <f>IF(AND(MOD(ROW(A204)-1,3)=0, INDEX(artwork.xlsx!J:J,QUOTIENT(ROW(A204)-1,3)+2)&lt;&gt;""),
     artwork.xlsx!$H$1&amp;": """ &amp;  INDEX(artwork.xlsx!H:H,QUOTIENT(ROW(A204)-1,3)+2) &amp;""",  " &amp;
     artwork.xlsx!$J$1&amp; ": """ &amp; INDEX(artwork.xlsx!J:J,QUOTIENT(ROW(A204)-1,3)+2) &amp;""",  " &amp;
     artwork.xlsx!$L$1&amp; ": """ &amp; SUBSTITUTE(IF(LEFT(INDEX(artwork.xlsx!L:L,QUOTIENT(ROW(A204)-1,3)+2),4)="http","",artwork.xlsx!$M$1) &amp; INDEX(artwork.xlsx!L:L,QUOTIENT(ROW(A204)-1,3)+2),artwork.xlsx!$N$1,"") &amp; """,",
 IF(AND(MOD(ROW(A204)-1,3)=1,INDEX(artwork.xlsx!J:J,QUOTIENT(ROW(A204)-1,3)+2)&lt;&gt;""),
    artwork.xlsx!$K$1&amp;": '" &amp; SUBSTITUTE(INDEX(artwork.xlsx!K:K,QUOTIENT(ROW(A204)-1,3)+2),"'","\'") &amp; "'",
IF(MOD(ROW(A204)-1,3)=2,"","")))</f>
        <v/>
      </c>
    </row>
    <row r="210" spans="1:3" x14ac:dyDescent="0.25">
      <c r="A210" t="str">
        <f>IF(AND(MOD(ROW(A205)-1,3)=0,INDEX(artwork.xlsx!G:G,QUOTIENT(ROW(A205)-1,3)+2)&lt;&gt;""),"/* "&amp;INDEX(artwork.xlsx!G:G,QUOTIENT(ROW(A205)-1,3)+2)&amp;" */","  ")&amp;
IF(AND(INDEX(artwork.xlsx!F:F,QUOTIENT(ROW(A205)-1,3)+2)&lt;&gt;""),"/* "&amp;INDEX(artwork.xlsx!F:F,QUOTIENT(ROW(A205)-1,3)+2)&amp;" */","  ")&amp;IF(AND(ISERROR(MATCH("},",B210:B$5003,0)), ISERROR(MATCH("    ];",$A$5:A206,0))),"];","")</f>
        <v xml:space="preserve">    </v>
      </c>
      <c r="B210" t="str">
        <f t="shared" si="6"/>
        <v>{</v>
      </c>
      <c r="C210" t="str">
        <f>IF(AND(MOD(ROW(A205)-1,3)=0, INDEX(artwork.xlsx!J:J,QUOTIENT(ROW(A205)-1,3)+2)&lt;&gt;""),
     artwork.xlsx!$H$1&amp;": """ &amp;  INDEX(artwork.xlsx!H:H,QUOTIENT(ROW(A205)-1,3)+2) &amp;""",  " &amp;
     artwork.xlsx!$J$1&amp; ": """ &amp; INDEX(artwork.xlsx!J:J,QUOTIENT(ROW(A205)-1,3)+2) &amp;""",  " &amp;
     artwork.xlsx!$L$1&amp; ": """ &amp; SUBSTITUTE(IF(LEFT(INDEX(artwork.xlsx!L:L,QUOTIENT(ROW(A205)-1,3)+2),4)="http","",artwork.xlsx!$M$1) &amp; INDEX(artwork.xlsx!L:L,QUOTIENT(ROW(A205)-1,3)+2),artwork.xlsx!$N$1,"") &amp; """,",
 IF(AND(MOD(ROW(A205)-1,3)=1,INDEX(artwork.xlsx!J:J,QUOTIENT(ROW(A205)-1,3)+2)&lt;&gt;""),
    artwork.xlsx!$K$1&amp;": '" &amp; SUBSTITUTE(INDEX(artwork.xlsx!K:K,QUOTIENT(ROW(A205)-1,3)+2),"'","\'") &amp; "'",
IF(MOD(ROW(A205)-1,3)=2,"","")))</f>
        <v>id: "pirateship",  frenchName: "Bateau pirate",  artwork: "http://wiki.dominionstrategy.com/images/a/ad/Pirate_ShipArt.jpg",</v>
      </c>
    </row>
    <row r="211" spans="1:3" x14ac:dyDescent="0.25">
      <c r="A211" t="str">
        <f>IF(AND(MOD(ROW(A206)-1,3)=0,INDEX(artwork.xlsx!G:G,QUOTIENT(ROW(A206)-1,3)+2)&lt;&gt;""),"/* "&amp;INDEX(artwork.xlsx!G:G,QUOTIENT(ROW(A206)-1,3)+2)&amp;" */","  ")&amp;
IF(AND(INDEX(artwork.xlsx!F:F,QUOTIENT(ROW(A206)-1,3)+2)&lt;&gt;""),"/* "&amp;INDEX(artwork.xlsx!F:F,QUOTIENT(ROW(A206)-1,3)+2)&amp;" */","  ")&amp;IF(AND(ISERROR(MATCH("},",B211:B$5003,0)), ISERROR(MATCH("    ];",$A$5:A210,0))),"];","")</f>
        <v xml:space="preserve">    </v>
      </c>
      <c r="B211" t="str">
        <f t="shared" si="6"/>
        <v/>
      </c>
      <c r="C211" t="str">
        <f>IF(AND(MOD(ROW(A206)-1,3)=0, INDEX(artwork.xlsx!J:J,QUOTIENT(ROW(A206)-1,3)+2)&lt;&gt;""),
     artwork.xlsx!$H$1&amp;": """ &amp;  INDEX(artwork.xlsx!H:H,QUOTIENT(ROW(A206)-1,3)+2) &amp;""",  " &amp;
     artwork.xlsx!$J$1&amp; ": """ &amp; INDEX(artwork.xlsx!J:J,QUOTIENT(ROW(A206)-1,3)+2) &amp;""",  " &amp;
     artwork.xlsx!$L$1&amp; ": """ &amp; SUBSTITUTE(IF(LEFT(INDEX(artwork.xlsx!L:L,QUOTIENT(ROW(A206)-1,3)+2),4)="http","",artwork.xlsx!$M$1) &amp; INDEX(artwork.xlsx!L:L,QUOTIENT(ROW(A206)-1,3)+2),artwork.xlsx!$N$1,"") &amp; """,",
 IF(AND(MOD(ROW(A206)-1,3)=1,INDEX(artwork.xlsx!J:J,QUOTIENT(ROW(A206)-1,3)+2)&lt;&gt;""),
    artwork.xlsx!$K$1&amp;": '" &amp; SUBSTITUTE(INDEX(artwork.xlsx!K:K,QUOTIENT(ROW(A206)-1,3)+2),"'","\'") &amp; "'",
IF(MOD(ROW(A206)-1,3)=2,"","")))</f>
        <v>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212" spans="1:3" x14ac:dyDescent="0.25">
      <c r="A212" t="str">
        <f>IF(AND(MOD(ROW(A207)-1,3)=0,INDEX(artwork.xlsx!G:G,QUOTIENT(ROW(A207)-1,3)+2)&lt;&gt;""),"/* "&amp;INDEX(artwork.xlsx!G:G,QUOTIENT(ROW(A207)-1,3)+2)&amp;" */","  ")&amp;
IF(AND(INDEX(artwork.xlsx!F:F,QUOTIENT(ROW(A207)-1,3)+2)&lt;&gt;""),"/* "&amp;INDEX(artwork.xlsx!F:F,QUOTIENT(ROW(A207)-1,3)+2)&amp;" */","  ")&amp;IF(AND(ISERROR(MATCH("},",B212:B$5003,0)), ISERROR(MATCH("    ];",$A$5:A208,0))),"];","")</f>
        <v xml:space="preserve">    </v>
      </c>
      <c r="B212" t="str">
        <f t="shared" si="6"/>
        <v>},</v>
      </c>
      <c r="C212" t="str">
        <f>IF(AND(MOD(ROW(A207)-1,3)=0, INDEX(artwork.xlsx!J:J,QUOTIENT(ROW(A207)-1,3)+2)&lt;&gt;""),
     artwork.xlsx!$H$1&amp;": """ &amp;  INDEX(artwork.xlsx!H:H,QUOTIENT(ROW(A207)-1,3)+2) &amp;""",  " &amp;
     artwork.xlsx!$J$1&amp; ": """ &amp; INDEX(artwork.xlsx!J:J,QUOTIENT(ROW(A207)-1,3)+2) &amp;""",  " &amp;
     artwork.xlsx!$L$1&amp; ": """ &amp; SUBSTITUTE(IF(LEFT(INDEX(artwork.xlsx!L:L,QUOTIENT(ROW(A207)-1,3)+2),4)="http","",artwork.xlsx!$M$1) &amp; INDEX(artwork.xlsx!L:L,QUOTIENT(ROW(A207)-1,3)+2),artwork.xlsx!$N$1,"") &amp; """,",
 IF(AND(MOD(ROW(A207)-1,3)=1,INDEX(artwork.xlsx!J:J,QUOTIENT(ROW(A207)-1,3)+2)&lt;&gt;""),
    artwork.xlsx!$K$1&amp;": '" &amp; SUBSTITUTE(INDEX(artwork.xlsx!K:K,QUOTIENT(ROW(A207)-1,3)+2),"'","\'") &amp; "'",
IF(MOD(ROW(A207)-1,3)=2,"","")))</f>
        <v/>
      </c>
    </row>
    <row r="213" spans="1:3" x14ac:dyDescent="0.25">
      <c r="A213" t="str">
        <f>IF(AND(MOD(ROW(A208)-1,3)=0,INDEX(artwork.xlsx!G:G,QUOTIENT(ROW(A208)-1,3)+2)&lt;&gt;""),"/* "&amp;INDEX(artwork.xlsx!G:G,QUOTIENT(ROW(A208)-1,3)+2)&amp;" */","  ")&amp;
IF(AND(INDEX(artwork.xlsx!F:F,QUOTIENT(ROW(A208)-1,3)+2)&lt;&gt;""),"/* "&amp;INDEX(artwork.xlsx!F:F,QUOTIENT(ROW(A208)-1,3)+2)&amp;" */","  ")&amp;IF(AND(ISERROR(MATCH("},",B213:B$5003,0)), ISERROR(MATCH("    ];",$A$5:A212,0))),"];","")</f>
        <v xml:space="preserve">    </v>
      </c>
      <c r="B213" t="str">
        <f t="shared" si="6"/>
        <v>{</v>
      </c>
      <c r="C213" t="str">
        <f>IF(AND(MOD(ROW(A208)-1,3)=0, INDEX(artwork.xlsx!J:J,QUOTIENT(ROW(A208)-1,3)+2)&lt;&gt;""),
     artwork.xlsx!$H$1&amp;": """ &amp;  INDEX(artwork.xlsx!H:H,QUOTIENT(ROW(A208)-1,3)+2) &amp;""",  " &amp;
     artwork.xlsx!$J$1&amp; ": """ &amp; INDEX(artwork.xlsx!J:J,QUOTIENT(ROW(A208)-1,3)+2) &amp;""",  " &amp;
     artwork.xlsx!$L$1&amp; ": """ &amp; SUBSTITUTE(IF(LEFT(INDEX(artwork.xlsx!L:L,QUOTIENT(ROW(A208)-1,3)+2),4)="http","",artwork.xlsx!$M$1) &amp; INDEX(artwork.xlsx!L:L,QUOTIENT(ROW(A208)-1,3)+2),artwork.xlsx!$N$1,"") &amp; """,",
 IF(AND(MOD(ROW(A208)-1,3)=1,INDEX(artwork.xlsx!J:J,QUOTIENT(ROW(A208)-1,3)+2)&lt;&gt;""),
    artwork.xlsx!$K$1&amp;": '" &amp; SUBSTITUTE(INDEX(artwork.xlsx!K:K,QUOTIENT(ROW(A208)-1,3)+2),"'","\'") &amp; "'",
IF(MOD(ROW(A208)-1,3)=2,"","")))</f>
        <v>id: "merchantship",  frenchName: "Navire Marchand",  artwork: "http://wiki.dominionstrategy.com/images/6/65/Merchant_ShipArt.jpg",</v>
      </c>
    </row>
    <row r="214" spans="1:3" x14ac:dyDescent="0.25">
      <c r="A214" t="str">
        <f>IF(AND(MOD(ROW(A209)-1,3)=0,INDEX(artwork.xlsx!G:G,QUOTIENT(ROW(A209)-1,3)+2)&lt;&gt;""),"/* "&amp;INDEX(artwork.xlsx!G:G,QUOTIENT(ROW(A209)-1,3)+2)&amp;" */","  ")&amp;
IF(AND(INDEX(artwork.xlsx!F:F,QUOTIENT(ROW(A209)-1,3)+2)&lt;&gt;""),"/* "&amp;INDEX(artwork.xlsx!F:F,QUOTIENT(ROW(A209)-1,3)+2)&amp;" */","  ")&amp;IF(AND(ISERROR(MATCH("},",B214:B$5003,0)), ISERROR(MATCH("    ];",$A$5:A210,0))),"];","")</f>
        <v xml:space="preserve">    </v>
      </c>
      <c r="B214" t="str">
        <f t="shared" si="6"/>
        <v/>
      </c>
      <c r="C214" t="str">
        <f>IF(AND(MOD(ROW(A209)-1,3)=0, INDEX(artwork.xlsx!J:J,QUOTIENT(ROW(A209)-1,3)+2)&lt;&gt;""),
     artwork.xlsx!$H$1&amp;": """ &amp;  INDEX(artwork.xlsx!H:H,QUOTIENT(ROW(A209)-1,3)+2) &amp;""",  " &amp;
     artwork.xlsx!$J$1&amp; ": """ &amp; INDEX(artwork.xlsx!J:J,QUOTIENT(ROW(A209)-1,3)+2) &amp;""",  " &amp;
     artwork.xlsx!$L$1&amp; ": """ &amp; SUBSTITUTE(IF(LEFT(INDEX(artwork.xlsx!L:L,QUOTIENT(ROW(A209)-1,3)+2),4)="http","",artwork.xlsx!$M$1) &amp; INDEX(artwork.xlsx!L:L,QUOTIENT(ROW(A209)-1,3)+2),artwork.xlsx!$N$1,"") &amp; """,",
 IF(AND(MOD(ROW(A209)-1,3)=1,INDEX(artwork.xlsx!J:J,QUOTIENT(ROW(A209)-1,3)+2)&lt;&gt;""),
    artwork.xlsx!$K$1&amp;": '" &amp; SUBSTITUTE(INDEX(artwork.xlsx!K:K,QUOTIENT(ROW(A209)-1,3)+2),"'","\'") &amp; "'",
IF(MOD(ROW(A209)-1,3)=2,"","")))</f>
        <v>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215" spans="1:3" x14ac:dyDescent="0.25">
      <c r="A215" t="str">
        <f>IF(AND(MOD(ROW(A210)-1,3)=0,INDEX(artwork.xlsx!G:G,QUOTIENT(ROW(A210)-1,3)+2)&lt;&gt;""),"/* "&amp;INDEX(artwork.xlsx!G:G,QUOTIENT(ROW(A210)-1,3)+2)&amp;" */","  ")&amp;
IF(AND(INDEX(artwork.xlsx!F:F,QUOTIENT(ROW(A210)-1,3)+2)&lt;&gt;""),"/* "&amp;INDEX(artwork.xlsx!F:F,QUOTIENT(ROW(A210)-1,3)+2)&amp;" */","  ")&amp;IF(AND(ISERROR(MATCH("},",B215:B$5003,0)), ISERROR(MATCH("    ];",$A$5:A214,0))),"];","")</f>
        <v xml:space="preserve">    </v>
      </c>
      <c r="B215" t="str">
        <f t="shared" si="6"/>
        <v>},</v>
      </c>
      <c r="C215" t="str">
        <f>IF(AND(MOD(ROW(A210)-1,3)=0, INDEX(artwork.xlsx!J:J,QUOTIENT(ROW(A210)-1,3)+2)&lt;&gt;""),
     artwork.xlsx!$H$1&amp;": """ &amp;  INDEX(artwork.xlsx!H:H,QUOTIENT(ROW(A210)-1,3)+2) &amp;""",  " &amp;
     artwork.xlsx!$J$1&amp; ": """ &amp; INDEX(artwork.xlsx!J:J,QUOTIENT(ROW(A210)-1,3)+2) &amp;""",  " &amp;
     artwork.xlsx!$L$1&amp; ": """ &amp; SUBSTITUTE(IF(LEFT(INDEX(artwork.xlsx!L:L,QUOTIENT(ROW(A210)-1,3)+2),4)="http","",artwork.xlsx!$M$1) &amp; INDEX(artwork.xlsx!L:L,QUOTIENT(ROW(A210)-1,3)+2),artwork.xlsx!$N$1,"") &amp; """,",
 IF(AND(MOD(ROW(A210)-1,3)=1,INDEX(artwork.xlsx!J:J,QUOTIENT(ROW(A210)-1,3)+2)&lt;&gt;""),
    artwork.xlsx!$K$1&amp;": '" &amp; SUBSTITUTE(INDEX(artwork.xlsx!K:K,QUOTIENT(ROW(A210)-1,3)+2),"'","\'") &amp; "'",
IF(MOD(ROW(A210)-1,3)=2,"","")))</f>
        <v/>
      </c>
    </row>
    <row r="216" spans="1:3" x14ac:dyDescent="0.25">
      <c r="A216" t="str">
        <f>IF(AND(MOD(ROW(A211)-1,3)=0,INDEX(artwork.xlsx!G:G,QUOTIENT(ROW(A211)-1,3)+2)&lt;&gt;""),"/* "&amp;INDEX(artwork.xlsx!G:G,QUOTIENT(ROW(A211)-1,3)+2)&amp;" */","  ")&amp;
IF(AND(INDEX(artwork.xlsx!F:F,QUOTIENT(ROW(A211)-1,3)+2)&lt;&gt;""),"/* "&amp;INDEX(artwork.xlsx!F:F,QUOTIENT(ROW(A211)-1,3)+2)&amp;" */","  ")&amp;IF(AND(ISERROR(MATCH("},",B216:B$5003,0)), ISERROR(MATCH("    ];",$A$5:A212,0))),"];","")</f>
        <v xml:space="preserve">    </v>
      </c>
      <c r="B216" t="str">
        <f t="shared" si="6"/>
        <v>{</v>
      </c>
      <c r="C216" t="str">
        <f>IF(AND(MOD(ROW(A211)-1,3)=0, INDEX(artwork.xlsx!J:J,QUOTIENT(ROW(A211)-1,3)+2)&lt;&gt;""),
     artwork.xlsx!$H$1&amp;": """ &amp;  INDEX(artwork.xlsx!H:H,QUOTIENT(ROW(A211)-1,3)+2) &amp;""",  " &amp;
     artwork.xlsx!$J$1&amp; ": """ &amp; INDEX(artwork.xlsx!J:J,QUOTIENT(ROW(A211)-1,3)+2) &amp;""",  " &amp;
     artwork.xlsx!$L$1&amp; ": """ &amp; SUBSTITUTE(IF(LEFT(INDEX(artwork.xlsx!L:L,QUOTIENT(ROW(A211)-1,3)+2),4)="http","",artwork.xlsx!$M$1) &amp; INDEX(artwork.xlsx!L:L,QUOTIENT(ROW(A211)-1,3)+2),artwork.xlsx!$N$1,"") &amp; """,",
 IF(AND(MOD(ROW(A211)-1,3)=1,INDEX(artwork.xlsx!J:J,QUOTIENT(ROW(A211)-1,3)+2)&lt;&gt;""),
    artwork.xlsx!$K$1&amp;": '" &amp; SUBSTITUTE(INDEX(artwork.xlsx!K:K,QUOTIENT(ROW(A211)-1,3)+2),"'","\'") &amp; "'",
IF(MOD(ROW(A211)-1,3)=2,"","")))</f>
        <v>id: "tactician",  frenchName: "Tacticien",  artwork: "http://wiki.dominionstrategy.com/images/4/49/TacticianArt.jpg",</v>
      </c>
    </row>
    <row r="217" spans="1:3" x14ac:dyDescent="0.25">
      <c r="A217" t="str">
        <f>IF(AND(MOD(ROW(A212)-1,3)=0,INDEX(artwork.xlsx!G:G,QUOTIENT(ROW(A212)-1,3)+2)&lt;&gt;""),"/* "&amp;INDEX(artwork.xlsx!G:G,QUOTIENT(ROW(A212)-1,3)+2)&amp;" */","  ")&amp;
IF(AND(INDEX(artwork.xlsx!F:F,QUOTIENT(ROW(A212)-1,3)+2)&lt;&gt;""),"/* "&amp;INDEX(artwork.xlsx!F:F,QUOTIENT(ROW(A212)-1,3)+2)&amp;" */","  ")&amp;IF(AND(ISERROR(MATCH("},",B217:B$5003,0)), ISERROR(MATCH("    ];",$A$5:A216,0))),"];","")</f>
        <v xml:space="preserve">    </v>
      </c>
      <c r="B217" t="str">
        <f t="shared" si="6"/>
        <v/>
      </c>
      <c r="C217" t="str">
        <f>IF(AND(MOD(ROW(A212)-1,3)=0, INDEX(artwork.xlsx!J:J,QUOTIENT(ROW(A212)-1,3)+2)&lt;&gt;""),
     artwork.xlsx!$H$1&amp;": """ &amp;  INDEX(artwork.xlsx!H:H,QUOTIENT(ROW(A212)-1,3)+2) &amp;""",  " &amp;
     artwork.xlsx!$J$1&amp; ": """ &amp; INDEX(artwork.xlsx!J:J,QUOTIENT(ROW(A212)-1,3)+2) &amp;""",  " &amp;
     artwork.xlsx!$L$1&amp; ": """ &amp; SUBSTITUTE(IF(LEFT(INDEX(artwork.xlsx!L:L,QUOTIENT(ROW(A212)-1,3)+2),4)="http","",artwork.xlsx!$M$1) &amp; INDEX(artwork.xlsx!L:L,QUOTIENT(ROW(A212)-1,3)+2),artwork.xlsx!$N$1,"") &amp; """,",
 IF(AND(MOD(ROW(A212)-1,3)=1,INDEX(artwork.xlsx!J:J,QUOTIENT(ROW(A212)-1,3)+2)&lt;&gt;""),
    artwork.xlsx!$K$1&amp;": '" &amp; SUBSTITUTE(INDEX(artwork.xlsx!K:K,QUOTIENT(ROW(A212)-1,3)+2),"'","\'") &amp; "'",
IF(MOD(ROW(A212)-1,3)=2,"","")))</f>
        <v>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218" spans="1:3" x14ac:dyDescent="0.25">
      <c r="A218" t="str">
        <f>IF(AND(MOD(ROW(A213)-1,3)=0,INDEX(artwork.xlsx!G:G,QUOTIENT(ROW(A213)-1,3)+2)&lt;&gt;""),"/* "&amp;INDEX(artwork.xlsx!G:G,QUOTIENT(ROW(A213)-1,3)+2)&amp;" */","  ")&amp;
IF(AND(INDEX(artwork.xlsx!F:F,QUOTIENT(ROW(A213)-1,3)+2)&lt;&gt;""),"/* "&amp;INDEX(artwork.xlsx!F:F,QUOTIENT(ROW(A213)-1,3)+2)&amp;" */","  ")&amp;IF(AND(ISERROR(MATCH("},",B218:B$5003,0)), ISERROR(MATCH("    ];",$A$5:A214,0))),"];","")</f>
        <v xml:space="preserve">    </v>
      </c>
      <c r="B218" t="str">
        <f t="shared" si="6"/>
        <v>},</v>
      </c>
      <c r="C218" t="str">
        <f>IF(AND(MOD(ROW(A213)-1,3)=0, INDEX(artwork.xlsx!J:J,QUOTIENT(ROW(A213)-1,3)+2)&lt;&gt;""),
     artwork.xlsx!$H$1&amp;": """ &amp;  INDEX(artwork.xlsx!H:H,QUOTIENT(ROW(A213)-1,3)+2) &amp;""",  " &amp;
     artwork.xlsx!$J$1&amp; ": """ &amp; INDEX(artwork.xlsx!J:J,QUOTIENT(ROW(A213)-1,3)+2) &amp;""",  " &amp;
     artwork.xlsx!$L$1&amp; ": """ &amp; SUBSTITUTE(IF(LEFT(INDEX(artwork.xlsx!L:L,QUOTIENT(ROW(A213)-1,3)+2),4)="http","",artwork.xlsx!$M$1) &amp; INDEX(artwork.xlsx!L:L,QUOTIENT(ROW(A213)-1,3)+2),artwork.xlsx!$N$1,"") &amp; """,",
 IF(AND(MOD(ROW(A213)-1,3)=1,INDEX(artwork.xlsx!J:J,QUOTIENT(ROW(A213)-1,3)+2)&lt;&gt;""),
    artwork.xlsx!$K$1&amp;": '" &amp; SUBSTITUTE(INDEX(artwork.xlsx!K:K,QUOTIENT(ROW(A213)-1,3)+2),"'","\'") &amp; "'",
IF(MOD(ROW(A213)-1,3)=2,"","")))</f>
        <v/>
      </c>
    </row>
    <row r="219" spans="1:3" x14ac:dyDescent="0.25">
      <c r="A219" t="str">
        <f>IF(AND(MOD(ROW(A214)-1,3)=0,INDEX(artwork.xlsx!G:G,QUOTIENT(ROW(A214)-1,3)+2)&lt;&gt;""),"/* "&amp;INDEX(artwork.xlsx!G:G,QUOTIENT(ROW(A214)-1,3)+2)&amp;" */","  ")&amp;
IF(AND(INDEX(artwork.xlsx!F:F,QUOTIENT(ROW(A214)-1,3)+2)&lt;&gt;""),"/* "&amp;INDEX(artwork.xlsx!F:F,QUOTIENT(ROW(A214)-1,3)+2)&amp;" */","  ")&amp;IF(AND(ISERROR(MATCH("},",B219:B$5003,0)), ISERROR(MATCH("    ];",$A$5:A218,0))),"];","")</f>
        <v xml:space="preserve">    </v>
      </c>
      <c r="B219" t="str">
        <f t="shared" si="6"/>
        <v>{</v>
      </c>
      <c r="C219" t="str">
        <f>IF(AND(MOD(ROW(A214)-1,3)=0, INDEX(artwork.xlsx!J:J,QUOTIENT(ROW(A214)-1,3)+2)&lt;&gt;""),
     artwork.xlsx!$H$1&amp;": """ &amp;  INDEX(artwork.xlsx!H:H,QUOTIENT(ROW(A214)-1,3)+2) &amp;""",  " &amp;
     artwork.xlsx!$J$1&amp; ": """ &amp; INDEX(artwork.xlsx!J:J,QUOTIENT(ROW(A214)-1,3)+2) &amp;""",  " &amp;
     artwork.xlsx!$L$1&amp; ": """ &amp; SUBSTITUTE(IF(LEFT(INDEX(artwork.xlsx!L:L,QUOTIENT(ROW(A214)-1,3)+2),4)="http","",artwork.xlsx!$M$1) &amp; INDEX(artwork.xlsx!L:L,QUOTIENT(ROW(A214)-1,3)+2),artwork.xlsx!$N$1,"") &amp; """,",
 IF(AND(MOD(ROW(A214)-1,3)=1,INDEX(artwork.xlsx!J:J,QUOTIENT(ROW(A214)-1,3)+2)&lt;&gt;""),
    artwork.xlsx!$K$1&amp;": '" &amp; SUBSTITUTE(INDEX(artwork.xlsx!K:K,QUOTIENT(ROW(A214)-1,3)+2),"'","\'") &amp; "'",
IF(MOD(ROW(A214)-1,3)=2,"","")))</f>
        <v>id: "fishingvillage",  frenchName: "Village de pêcheurs",  artwork: "http://wiki.dominionstrategy.com/images/2/20/Fishing_VillageArt.jpg",</v>
      </c>
    </row>
    <row r="220" spans="1:3" x14ac:dyDescent="0.25">
      <c r="A220" t="str">
        <f>IF(AND(MOD(ROW(A215)-1,3)=0,INDEX(artwork.xlsx!G:G,QUOTIENT(ROW(A215)-1,3)+2)&lt;&gt;""),"/* "&amp;INDEX(artwork.xlsx!G:G,QUOTIENT(ROW(A215)-1,3)+2)&amp;" */","  ")&amp;
IF(AND(INDEX(artwork.xlsx!F:F,QUOTIENT(ROW(A215)-1,3)+2)&lt;&gt;""),"/* "&amp;INDEX(artwork.xlsx!F:F,QUOTIENT(ROW(A215)-1,3)+2)&amp;" */","  ")&amp;IF(AND(ISERROR(MATCH("},",B220:B$5003,0)), ISERROR(MATCH("    ];",$A$5:A216,0))),"];","")</f>
        <v xml:space="preserve">    </v>
      </c>
      <c r="B220" t="str">
        <f t="shared" si="6"/>
        <v/>
      </c>
      <c r="C220" t="str">
        <f>IF(AND(MOD(ROW(A215)-1,3)=0, INDEX(artwork.xlsx!J:J,QUOTIENT(ROW(A215)-1,3)+2)&lt;&gt;""),
     artwork.xlsx!$H$1&amp;": """ &amp;  INDEX(artwork.xlsx!H:H,QUOTIENT(ROW(A215)-1,3)+2) &amp;""",  " &amp;
     artwork.xlsx!$J$1&amp; ": """ &amp; INDEX(artwork.xlsx!J:J,QUOTIENT(ROW(A215)-1,3)+2) &amp;""",  " &amp;
     artwork.xlsx!$L$1&amp; ": """ &amp; SUBSTITUTE(IF(LEFT(INDEX(artwork.xlsx!L:L,QUOTIENT(ROW(A215)-1,3)+2),4)="http","",artwork.xlsx!$M$1) &amp; INDEX(artwork.xlsx!L:L,QUOTIENT(ROW(A215)-1,3)+2),artwork.xlsx!$N$1,"") &amp; """,",
 IF(AND(MOD(ROW(A215)-1,3)=1,INDEX(artwork.xlsx!J:J,QUOTIENT(ROW(A215)-1,3)+2)&lt;&gt;""),
    artwork.xlsx!$K$1&amp;": '" &amp; SUBSTITUTE(INDEX(artwork.xlsx!K:K,QUOTIENT(ROW(A215)-1,3)+2),"'","\'") &amp; "'",
IF(MOD(ROW(A215)-1,3)=2,"","")))</f>
        <v>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221" spans="1:3" x14ac:dyDescent="0.25">
      <c r="A221" t="str">
        <f>IF(AND(MOD(ROW(A216)-1,3)=0,INDEX(artwork.xlsx!G:G,QUOTIENT(ROW(A216)-1,3)+2)&lt;&gt;""),"/* "&amp;INDEX(artwork.xlsx!G:G,QUOTIENT(ROW(A216)-1,3)+2)&amp;" */","  ")&amp;
IF(AND(INDEX(artwork.xlsx!F:F,QUOTIENT(ROW(A216)-1,3)+2)&lt;&gt;""),"/* "&amp;INDEX(artwork.xlsx!F:F,QUOTIENT(ROW(A216)-1,3)+2)&amp;" */","  ")&amp;IF(AND(ISERROR(MATCH("},",B221:B$5003,0)), ISERROR(MATCH("    ];",$A$5:A220,0))),"];","")</f>
        <v xml:space="preserve">    </v>
      </c>
      <c r="B221" t="str">
        <f t="shared" si="6"/>
        <v>},</v>
      </c>
      <c r="C221" t="str">
        <f>IF(AND(MOD(ROW(A216)-1,3)=0, INDEX(artwork.xlsx!J:J,QUOTIENT(ROW(A216)-1,3)+2)&lt;&gt;""),
     artwork.xlsx!$H$1&amp;": """ &amp;  INDEX(artwork.xlsx!H:H,QUOTIENT(ROW(A216)-1,3)+2) &amp;""",  " &amp;
     artwork.xlsx!$J$1&amp; ": """ &amp; INDEX(artwork.xlsx!J:J,QUOTIENT(ROW(A216)-1,3)+2) &amp;""",  " &amp;
     artwork.xlsx!$L$1&amp; ": """ &amp; SUBSTITUTE(IF(LEFT(INDEX(artwork.xlsx!L:L,QUOTIENT(ROW(A216)-1,3)+2),4)="http","",artwork.xlsx!$M$1) &amp; INDEX(artwork.xlsx!L:L,QUOTIENT(ROW(A216)-1,3)+2),artwork.xlsx!$N$1,"") &amp; """,",
 IF(AND(MOD(ROW(A216)-1,3)=1,INDEX(artwork.xlsx!J:J,QUOTIENT(ROW(A216)-1,3)+2)&lt;&gt;""),
    artwork.xlsx!$K$1&amp;": '" &amp; SUBSTITUTE(INDEX(artwork.xlsx!K:K,QUOTIENT(ROW(A216)-1,3)+2),"'","\'") &amp; "'",
IF(MOD(ROW(A216)-1,3)=2,"","")))</f>
        <v/>
      </c>
    </row>
    <row r="222" spans="1:3" x14ac:dyDescent="0.25">
      <c r="A222" t="str">
        <f>IF(AND(MOD(ROW(A217)-1,3)=0,INDEX(artwork.xlsx!G:G,QUOTIENT(ROW(A217)-1,3)+2)&lt;&gt;""),"/* "&amp;INDEX(artwork.xlsx!G:G,QUOTIENT(ROW(A217)-1,3)+2)&amp;" */","  ")&amp;
IF(AND(INDEX(artwork.xlsx!F:F,QUOTIENT(ROW(A217)-1,3)+2)&lt;&gt;""),"/* "&amp;INDEX(artwork.xlsx!F:F,QUOTIENT(ROW(A217)-1,3)+2)&amp;" */","  ")&amp;IF(AND(ISERROR(MATCH("},",B222:B$5003,0)), ISERROR(MATCH("    ];",$A$5:A218,0))),"];","")</f>
        <v xml:space="preserve">    </v>
      </c>
      <c r="B222" t="str">
        <f t="shared" si="6"/>
        <v>{</v>
      </c>
      <c r="C222" t="str">
        <f>IF(AND(MOD(ROW(A217)-1,3)=0, INDEX(artwork.xlsx!J:J,QUOTIENT(ROW(A217)-1,3)+2)&lt;&gt;""),
     artwork.xlsx!$H$1&amp;": """ &amp;  INDEX(artwork.xlsx!H:H,QUOTIENT(ROW(A217)-1,3)+2) &amp;""",  " &amp;
     artwork.xlsx!$J$1&amp; ": """ &amp; INDEX(artwork.xlsx!J:J,QUOTIENT(ROW(A217)-1,3)+2) &amp;""",  " &amp;
     artwork.xlsx!$L$1&amp; ": """ &amp; SUBSTITUTE(IF(LEFT(INDEX(artwork.xlsx!L:L,QUOTIENT(ROW(A217)-1,3)+2),4)="http","",artwork.xlsx!$M$1) &amp; INDEX(artwork.xlsx!L:L,QUOTIENT(ROW(A217)-1,3)+2),artwork.xlsx!$N$1,"") &amp; """,",
 IF(AND(MOD(ROW(A217)-1,3)=1,INDEX(artwork.xlsx!J:J,QUOTIENT(ROW(A217)-1,3)+2)&lt;&gt;""),
    artwork.xlsx!$K$1&amp;": '" &amp; SUBSTITUTE(INDEX(artwork.xlsx!K:K,QUOTIENT(ROW(A217)-1,3)+2),"'","\'") &amp; "'",
IF(MOD(ROW(A217)-1,3)=2,"","")))</f>
        <v>id: "island",  frenchName: "Île",  artwork: "http://wiki.dominionstrategy.com/images/4/40/IslandArt.jpg",</v>
      </c>
    </row>
    <row r="223" spans="1:3" x14ac:dyDescent="0.25">
      <c r="A223" t="str">
        <f>IF(AND(MOD(ROW(A218)-1,3)=0,INDEX(artwork.xlsx!G:G,QUOTIENT(ROW(A218)-1,3)+2)&lt;&gt;""),"/* "&amp;INDEX(artwork.xlsx!G:G,QUOTIENT(ROW(A218)-1,3)+2)&amp;" */","  ")&amp;
IF(AND(INDEX(artwork.xlsx!F:F,QUOTIENT(ROW(A218)-1,3)+2)&lt;&gt;""),"/* "&amp;INDEX(artwork.xlsx!F:F,QUOTIENT(ROW(A218)-1,3)+2)&amp;" */","  ")&amp;IF(AND(ISERROR(MATCH("},",B223:B$5003,0)), ISERROR(MATCH("    ];",$A$5:A222,0))),"];","")</f>
        <v xml:space="preserve">    </v>
      </c>
      <c r="B223" t="str">
        <f t="shared" si="6"/>
        <v/>
      </c>
      <c r="C223" t="str">
        <f>IF(AND(MOD(ROW(A218)-1,3)=0, INDEX(artwork.xlsx!J:J,QUOTIENT(ROW(A218)-1,3)+2)&lt;&gt;""),
     artwork.xlsx!$H$1&amp;": """ &amp;  INDEX(artwork.xlsx!H:H,QUOTIENT(ROW(A218)-1,3)+2) &amp;""",  " &amp;
     artwork.xlsx!$J$1&amp; ": """ &amp; INDEX(artwork.xlsx!J:J,QUOTIENT(ROW(A218)-1,3)+2) &amp;""",  " &amp;
     artwork.xlsx!$L$1&amp; ": """ &amp; SUBSTITUTE(IF(LEFT(INDEX(artwork.xlsx!L:L,QUOTIENT(ROW(A218)-1,3)+2),4)="http","",artwork.xlsx!$M$1) &amp; INDEX(artwork.xlsx!L:L,QUOTIENT(ROW(A218)-1,3)+2),artwork.xlsx!$N$1,"") &amp; """,",
 IF(AND(MOD(ROW(A218)-1,3)=1,INDEX(artwork.xlsx!J:J,QUOTIENT(ROW(A218)-1,3)+2)&lt;&gt;""),
    artwork.xlsx!$K$1&amp;": '" &amp; SUBSTITUTE(INDEX(artwork.xlsx!K:K,QUOTIENT(ROW(A218)-1,3)+2),"'","\'") &amp; "'",
IF(MOD(ROW(A218)-1,3)=2,"","")))</f>
        <v>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224" spans="1:3" x14ac:dyDescent="0.25">
      <c r="A224" t="str">
        <f>IF(AND(MOD(ROW(A219)-1,3)=0,INDEX(artwork.xlsx!G:G,QUOTIENT(ROW(A219)-1,3)+2)&lt;&gt;""),"/* "&amp;INDEX(artwork.xlsx!G:G,QUOTIENT(ROW(A219)-1,3)+2)&amp;" */","  ")&amp;
IF(AND(INDEX(artwork.xlsx!F:F,QUOTIENT(ROW(A219)-1,3)+2)&lt;&gt;""),"/* "&amp;INDEX(artwork.xlsx!F:F,QUOTIENT(ROW(A219)-1,3)+2)&amp;" */","  ")&amp;IF(AND(ISERROR(MATCH("},",B224:B$5003,0)), ISERROR(MATCH("    ];",$A$5:A220,0))),"];","")</f>
        <v xml:space="preserve">    </v>
      </c>
      <c r="B224" t="str">
        <f t="shared" si="6"/>
        <v>},</v>
      </c>
      <c r="C224" t="str">
        <f>IF(AND(MOD(ROW(A219)-1,3)=0, INDEX(artwork.xlsx!J:J,QUOTIENT(ROW(A219)-1,3)+2)&lt;&gt;""),
     artwork.xlsx!$H$1&amp;": """ &amp;  INDEX(artwork.xlsx!H:H,QUOTIENT(ROW(A219)-1,3)+2) &amp;""",  " &amp;
     artwork.xlsx!$J$1&amp; ": """ &amp; INDEX(artwork.xlsx!J:J,QUOTIENT(ROW(A219)-1,3)+2) &amp;""",  " &amp;
     artwork.xlsx!$L$1&amp; ": """ &amp; SUBSTITUTE(IF(LEFT(INDEX(artwork.xlsx!L:L,QUOTIENT(ROW(A219)-1,3)+2),4)="http","",artwork.xlsx!$M$1) &amp; INDEX(artwork.xlsx!L:L,QUOTIENT(ROW(A219)-1,3)+2),artwork.xlsx!$N$1,"") &amp; """,",
 IF(AND(MOD(ROW(A219)-1,3)=1,INDEX(artwork.xlsx!J:J,QUOTIENT(ROW(A219)-1,3)+2)&lt;&gt;""),
    artwork.xlsx!$K$1&amp;": '" &amp; SUBSTITUTE(INDEX(artwork.xlsx!K:K,QUOTIENT(ROW(A219)-1,3)+2),"'","\'") &amp; "'",
IF(MOD(ROW(A219)-1,3)=2,"","")))</f>
        <v/>
      </c>
    </row>
    <row r="225" spans="1:3" x14ac:dyDescent="0.25">
      <c r="A225" t="str">
        <f>IF(AND(MOD(ROW(A220)-1,3)=0,INDEX(artwork.xlsx!G:G,QUOTIENT(ROW(A220)-1,3)+2)&lt;&gt;""),"/* "&amp;INDEX(artwork.xlsx!G:G,QUOTIENT(ROW(A220)-1,3)+2)&amp;" */","  ")&amp;
IF(AND(INDEX(artwork.xlsx!F:F,QUOTIENT(ROW(A220)-1,3)+2)&lt;&gt;""),"/* "&amp;INDEX(artwork.xlsx!F:F,QUOTIENT(ROW(A220)-1,3)+2)&amp;" */","  ")&amp;IF(AND(ISERROR(MATCH("},",B225:B$5003,0)), ISERROR(MATCH("    ];",$A$5:A224,0))),"];","")</f>
        <v xml:space="preserve">    </v>
      </c>
      <c r="B225" t="str">
        <f t="shared" si="6"/>
        <v>{</v>
      </c>
      <c r="C225" t="str">
        <f>IF(AND(MOD(ROW(A220)-1,3)=0, INDEX(artwork.xlsx!J:J,QUOTIENT(ROW(A220)-1,3)+2)&lt;&gt;""),
     artwork.xlsx!$H$1&amp;": """ &amp;  INDEX(artwork.xlsx!H:H,QUOTIENT(ROW(A220)-1,3)+2) &amp;""",  " &amp;
     artwork.xlsx!$J$1&amp; ": """ &amp; INDEX(artwork.xlsx!J:J,QUOTIENT(ROW(A220)-1,3)+2) &amp;""",  " &amp;
     artwork.xlsx!$L$1&amp; ": """ &amp; SUBSTITUTE(IF(LEFT(INDEX(artwork.xlsx!L:L,QUOTIENT(ROW(A220)-1,3)+2),4)="http","",artwork.xlsx!$M$1) &amp; INDEX(artwork.xlsx!L:L,QUOTIENT(ROW(A220)-1,3)+2),artwork.xlsx!$N$1,"") &amp; """,",
 IF(AND(MOD(ROW(A220)-1,3)=1,INDEX(artwork.xlsx!J:J,QUOTIENT(ROW(A220)-1,3)+2)&lt;&gt;""),
    artwork.xlsx!$K$1&amp;": '" &amp; SUBSTITUTE(INDEX(artwork.xlsx!K:K,QUOTIENT(ROW(A220)-1,3)+2),"'","\'") &amp; "'",
IF(MOD(ROW(A220)-1,3)=2,"","")))</f>
        <v>id: "wharf",  frenchName: "Quai",  artwork: "http://wiki.dominionstrategy.com/images/1/16/WharfArt.jpg",</v>
      </c>
    </row>
    <row r="226" spans="1:3" x14ac:dyDescent="0.25">
      <c r="A226" t="str">
        <f>IF(AND(MOD(ROW(A221)-1,3)=0,INDEX(artwork.xlsx!G:G,QUOTIENT(ROW(A221)-1,3)+2)&lt;&gt;""),"/* "&amp;INDEX(artwork.xlsx!G:G,QUOTIENT(ROW(A221)-1,3)+2)&amp;" */","  ")&amp;
IF(AND(INDEX(artwork.xlsx!F:F,QUOTIENT(ROW(A221)-1,3)+2)&lt;&gt;""),"/* "&amp;INDEX(artwork.xlsx!F:F,QUOTIENT(ROW(A221)-1,3)+2)&amp;" */","  ")&amp;IF(AND(ISERROR(MATCH("},",B226:B$5003,0)), ISERROR(MATCH("    ];",$A$5:A222,0))),"];","")</f>
        <v xml:space="preserve">    </v>
      </c>
      <c r="B226" t="str">
        <f t="shared" si="6"/>
        <v/>
      </c>
      <c r="C226" t="str">
        <f>IF(AND(MOD(ROW(A221)-1,3)=0, INDEX(artwork.xlsx!J:J,QUOTIENT(ROW(A221)-1,3)+2)&lt;&gt;""),
     artwork.xlsx!$H$1&amp;": """ &amp;  INDEX(artwork.xlsx!H:H,QUOTIENT(ROW(A221)-1,3)+2) &amp;""",  " &amp;
     artwork.xlsx!$J$1&amp; ": """ &amp; INDEX(artwork.xlsx!J:J,QUOTIENT(ROW(A221)-1,3)+2) &amp;""",  " &amp;
     artwork.xlsx!$L$1&amp; ": """ &amp; SUBSTITUTE(IF(LEFT(INDEX(artwork.xlsx!L:L,QUOTIENT(ROW(A221)-1,3)+2),4)="http","",artwork.xlsx!$M$1) &amp; INDEX(artwork.xlsx!L:L,QUOTIENT(ROW(A221)-1,3)+2),artwork.xlsx!$N$1,"") &amp; """,",
 IF(AND(MOD(ROW(A221)-1,3)=1,INDEX(artwork.xlsx!J:J,QUOTIENT(ROW(A221)-1,3)+2)&lt;&gt;""),
    artwork.xlsx!$K$1&amp;": '" &amp; SUBSTITUTE(INDEX(artwork.xlsx!K:K,QUOTIENT(ROW(A221)-1,3)+2),"'","\'") &amp; "'",
IF(MOD(ROW(A221)-1,3)=2,"","")))</f>
        <v>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227" spans="1:3" x14ac:dyDescent="0.25">
      <c r="A227" t="str">
        <f>IF(AND(MOD(ROW(A222)-1,3)=0,INDEX(artwork.xlsx!G:G,QUOTIENT(ROW(A222)-1,3)+2)&lt;&gt;""),"/* "&amp;INDEX(artwork.xlsx!G:G,QUOTIENT(ROW(A222)-1,3)+2)&amp;" */","  ")&amp;
IF(AND(INDEX(artwork.xlsx!F:F,QUOTIENT(ROW(A222)-1,3)+2)&lt;&gt;""),"/* "&amp;INDEX(artwork.xlsx!F:F,QUOTIENT(ROW(A222)-1,3)+2)&amp;" */","  ")&amp;IF(AND(ISERROR(MATCH("},",B227:B$5003,0)), ISERROR(MATCH("    ];",$A$5:A226,0))),"];","")</f>
        <v xml:space="preserve">    </v>
      </c>
      <c r="B227" t="str">
        <f t="shared" si="6"/>
        <v>},</v>
      </c>
      <c r="C227" t="str">
        <f>IF(AND(MOD(ROW(A222)-1,3)=0, INDEX(artwork.xlsx!J:J,QUOTIENT(ROW(A222)-1,3)+2)&lt;&gt;""),
     artwork.xlsx!$H$1&amp;": """ &amp;  INDEX(artwork.xlsx!H:H,QUOTIENT(ROW(A222)-1,3)+2) &amp;""",  " &amp;
     artwork.xlsx!$J$1&amp; ": """ &amp; INDEX(artwork.xlsx!J:J,QUOTIENT(ROW(A222)-1,3)+2) &amp;""",  " &amp;
     artwork.xlsx!$L$1&amp; ": """ &amp; SUBSTITUTE(IF(LEFT(INDEX(artwork.xlsx!L:L,QUOTIENT(ROW(A222)-1,3)+2),4)="http","",artwork.xlsx!$M$1) &amp; INDEX(artwork.xlsx!L:L,QUOTIENT(ROW(A222)-1,3)+2),artwork.xlsx!$N$1,"") &amp; """,",
 IF(AND(MOD(ROW(A222)-1,3)=1,INDEX(artwork.xlsx!J:J,QUOTIENT(ROW(A222)-1,3)+2)&lt;&gt;""),
    artwork.xlsx!$K$1&amp;": '" &amp; SUBSTITUTE(INDEX(artwork.xlsx!K:K,QUOTIENT(ROW(A222)-1,3)+2),"'","\'") &amp; "'",
IF(MOD(ROW(A222)-1,3)=2,"","")))</f>
        <v/>
      </c>
    </row>
    <row r="228" spans="1:3" x14ac:dyDescent="0.25">
      <c r="A228" t="str">
        <f>IF(AND(MOD(ROW(A223)-1,3)=0,INDEX(artwork.xlsx!G:G,QUOTIENT(ROW(A223)-1,3)+2)&lt;&gt;""),"/* "&amp;INDEX(artwork.xlsx!G:G,QUOTIENT(ROW(A223)-1,3)+2)&amp;" */","  ")&amp;
IF(AND(INDEX(artwork.xlsx!F:F,QUOTIENT(ROW(A223)-1,3)+2)&lt;&gt;""),"/* "&amp;INDEX(artwork.xlsx!F:F,QUOTIENT(ROW(A223)-1,3)+2)&amp;" */","  ")&amp;IF(AND(ISERROR(MATCH("},",B228:B$5003,0)), ISERROR(MATCH("    ];",$A$5:A224,0))),"];","")</f>
        <v xml:space="preserve">    </v>
      </c>
      <c r="B228" t="str">
        <f t="shared" si="6"/>
        <v>{</v>
      </c>
      <c r="C228" t="str">
        <f>IF(AND(MOD(ROW(A223)-1,3)=0, INDEX(artwork.xlsx!J:J,QUOTIENT(ROW(A223)-1,3)+2)&lt;&gt;""),
     artwork.xlsx!$H$1&amp;": """ &amp;  INDEX(artwork.xlsx!H:H,QUOTIENT(ROW(A223)-1,3)+2) &amp;""",  " &amp;
     artwork.xlsx!$J$1&amp; ": """ &amp; INDEX(artwork.xlsx!J:J,QUOTIENT(ROW(A223)-1,3)+2) &amp;""",  " &amp;
     artwork.xlsx!$L$1&amp; ": """ &amp; SUBSTITUTE(IF(LEFT(INDEX(artwork.xlsx!L:L,QUOTIENT(ROW(A223)-1,3)+2),4)="http","",artwork.xlsx!$M$1) &amp; INDEX(artwork.xlsx!L:L,QUOTIENT(ROW(A223)-1,3)+2),artwork.xlsx!$N$1,"") &amp; """,",
 IF(AND(MOD(ROW(A223)-1,3)=1,INDEX(artwork.xlsx!J:J,QUOTIENT(ROW(A223)-1,3)+2)&lt;&gt;""),
    artwork.xlsx!$K$1&amp;": '" &amp; SUBSTITUTE(INDEX(artwork.xlsx!K:K,QUOTIENT(ROW(A223)-1,3)+2),"'","\'") &amp; "'",
IF(MOD(ROW(A223)-1,3)=2,"","")))</f>
        <v>id: "bazaar",  frenchName: "Bazar",  artwork: "http://wiki.dominionstrategy.com/images/7/7c/BazaarArt.jpg",</v>
      </c>
    </row>
    <row r="229" spans="1:3" x14ac:dyDescent="0.25">
      <c r="A229" t="str">
        <f>IF(AND(MOD(ROW(A224)-1,3)=0,INDEX(artwork.xlsx!G:G,QUOTIENT(ROW(A224)-1,3)+2)&lt;&gt;""),"/* "&amp;INDEX(artwork.xlsx!G:G,QUOTIENT(ROW(A224)-1,3)+2)&amp;" */","  ")&amp;
IF(AND(INDEX(artwork.xlsx!F:F,QUOTIENT(ROW(A224)-1,3)+2)&lt;&gt;""),"/* "&amp;INDEX(artwork.xlsx!F:F,QUOTIENT(ROW(A224)-1,3)+2)&amp;" */","  ")&amp;IF(AND(ISERROR(MATCH("},",B229:B$5003,0)), ISERROR(MATCH("    ];",$A$5:A228,0))),"];","")</f>
        <v xml:space="preserve">    </v>
      </c>
      <c r="B229" t="str">
        <f t="shared" si="6"/>
        <v/>
      </c>
      <c r="C229" t="str">
        <f>IF(AND(MOD(ROW(A224)-1,3)=0, INDEX(artwork.xlsx!J:J,QUOTIENT(ROW(A224)-1,3)+2)&lt;&gt;""),
     artwork.xlsx!$H$1&amp;": """ &amp;  INDEX(artwork.xlsx!H:H,QUOTIENT(ROW(A224)-1,3)+2) &amp;""",  " &amp;
     artwork.xlsx!$J$1&amp; ": """ &amp; INDEX(artwork.xlsx!J:J,QUOTIENT(ROW(A224)-1,3)+2) &amp;""",  " &amp;
     artwork.xlsx!$L$1&amp; ": """ &amp; SUBSTITUTE(IF(LEFT(INDEX(artwork.xlsx!L:L,QUOTIENT(ROW(A224)-1,3)+2),4)="http","",artwork.xlsx!$M$1) &amp; INDEX(artwork.xlsx!L:L,QUOTIENT(ROW(A224)-1,3)+2),artwork.xlsx!$N$1,"") &amp; """,",
 IF(AND(MOD(ROW(A224)-1,3)=1,INDEX(artwork.xlsx!J:J,QUOTIENT(ROW(A224)-1,3)+2)&lt;&gt;""),
    artwork.xlsx!$K$1&amp;": '" &amp; SUBSTITUTE(INDEX(artwork.xlsx!K:K,QUOTIENT(ROW(A224)-1,3)+2),"'","\'") &amp; "'",
IF(MOD(ROW(A224)-1,3)=2,"","")))</f>
        <v>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230" spans="1:3" x14ac:dyDescent="0.25">
      <c r="A230" t="str">
        <f>IF(AND(MOD(ROW(A225)-1,3)=0,INDEX(artwork.xlsx!G:G,QUOTIENT(ROW(A225)-1,3)+2)&lt;&gt;""),"/* "&amp;INDEX(artwork.xlsx!G:G,QUOTIENT(ROW(A225)-1,3)+2)&amp;" */","  ")&amp;
IF(AND(INDEX(artwork.xlsx!F:F,QUOTIENT(ROW(A225)-1,3)+2)&lt;&gt;""),"/* "&amp;INDEX(artwork.xlsx!F:F,QUOTIENT(ROW(A225)-1,3)+2)&amp;" */","  ")&amp;IF(AND(ISERROR(MATCH("},",B230:B$5003,0)), ISERROR(MATCH("    ];",$A$5:A226,0))),"];","")</f>
        <v xml:space="preserve">    </v>
      </c>
      <c r="B230" t="str">
        <f t="shared" si="6"/>
        <v>},</v>
      </c>
      <c r="C230" t="str">
        <f>IF(AND(MOD(ROW(A225)-1,3)=0, INDEX(artwork.xlsx!J:J,QUOTIENT(ROW(A225)-1,3)+2)&lt;&gt;""),
     artwork.xlsx!$H$1&amp;": """ &amp;  INDEX(artwork.xlsx!H:H,QUOTIENT(ROW(A225)-1,3)+2) &amp;""",  " &amp;
     artwork.xlsx!$J$1&amp; ": """ &amp; INDEX(artwork.xlsx!J:J,QUOTIENT(ROW(A225)-1,3)+2) &amp;""",  " &amp;
     artwork.xlsx!$L$1&amp; ": """ &amp; SUBSTITUTE(IF(LEFT(INDEX(artwork.xlsx!L:L,QUOTIENT(ROW(A225)-1,3)+2),4)="http","",artwork.xlsx!$M$1) &amp; INDEX(artwork.xlsx!L:L,QUOTIENT(ROW(A225)-1,3)+2),artwork.xlsx!$N$1,"") &amp; """,",
 IF(AND(MOD(ROW(A225)-1,3)=1,INDEX(artwork.xlsx!J:J,QUOTIENT(ROW(A225)-1,3)+2)&lt;&gt;""),
    artwork.xlsx!$K$1&amp;": '" &amp; SUBSTITUTE(INDEX(artwork.xlsx!K:K,QUOTIENT(ROW(A225)-1,3)+2),"'","\'") &amp; "'",
IF(MOD(ROW(A225)-1,3)=2,"","")))</f>
        <v/>
      </c>
    </row>
    <row r="231" spans="1:3" x14ac:dyDescent="0.25">
      <c r="A231" t="str">
        <f>IF(AND(MOD(ROW(A226)-1,3)=0,INDEX(artwork.xlsx!G:G,QUOTIENT(ROW(A226)-1,3)+2)&lt;&gt;""),"/* "&amp;INDEX(artwork.xlsx!G:G,QUOTIENT(ROW(A226)-1,3)+2)&amp;" */","  ")&amp;
IF(AND(INDEX(artwork.xlsx!F:F,QUOTIENT(ROW(A226)-1,3)+2)&lt;&gt;""),"/* "&amp;INDEX(artwork.xlsx!F:F,QUOTIENT(ROW(A226)-1,3)+2)&amp;" */","  ")&amp;IF(AND(ISERROR(MATCH("},",B231:B$5003,0)), ISERROR(MATCH("    ];",$A$5:A230,0))),"];","")</f>
        <v xml:space="preserve">    </v>
      </c>
      <c r="B231" t="str">
        <f t="shared" si="6"/>
        <v>{</v>
      </c>
      <c r="C231" t="str">
        <f>IF(AND(MOD(ROW(A226)-1,3)=0, INDEX(artwork.xlsx!J:J,QUOTIENT(ROW(A226)-1,3)+2)&lt;&gt;""),
     artwork.xlsx!$H$1&amp;": """ &amp;  INDEX(artwork.xlsx!H:H,QUOTIENT(ROW(A226)-1,3)+2) &amp;""",  " &amp;
     artwork.xlsx!$J$1&amp; ": """ &amp; INDEX(artwork.xlsx!J:J,QUOTIENT(ROW(A226)-1,3)+2) &amp;""",  " &amp;
     artwork.xlsx!$L$1&amp; ": """ &amp; SUBSTITUTE(IF(LEFT(INDEX(artwork.xlsx!L:L,QUOTIENT(ROW(A226)-1,3)+2),4)="http","",artwork.xlsx!$M$1) &amp; INDEX(artwork.xlsx!L:L,QUOTIENT(ROW(A226)-1,3)+2),artwork.xlsx!$N$1,"") &amp; """,",
 IF(AND(MOD(ROW(A226)-1,3)=1,INDEX(artwork.xlsx!J:J,QUOTIENT(ROW(A226)-1,3)+2)&lt;&gt;""),
    artwork.xlsx!$K$1&amp;": '" &amp; SUBSTITUTE(INDEX(artwork.xlsx!K:K,QUOTIENT(ROW(A226)-1,3)+2),"'","\'") &amp; "'",
IF(MOD(ROW(A226)-1,3)=2,"","")))</f>
        <v>id: "treasuremap",  frenchName: "Carte aux trésors",  artwork: "http://wiki.dominionstrategy.com/images/2/29/Treasure_MapArt.jpg",</v>
      </c>
    </row>
    <row r="232" spans="1:3" x14ac:dyDescent="0.25">
      <c r="A232" t="str">
        <f>IF(AND(MOD(ROW(A227)-1,3)=0,INDEX(artwork.xlsx!G:G,QUOTIENT(ROW(A227)-1,3)+2)&lt;&gt;""),"/* "&amp;INDEX(artwork.xlsx!G:G,QUOTIENT(ROW(A227)-1,3)+2)&amp;" */","  ")&amp;
IF(AND(INDEX(artwork.xlsx!F:F,QUOTIENT(ROW(A227)-1,3)+2)&lt;&gt;""),"/* "&amp;INDEX(artwork.xlsx!F:F,QUOTIENT(ROW(A227)-1,3)+2)&amp;" */","  ")&amp;IF(AND(ISERROR(MATCH("},",B232:B$5003,0)), ISERROR(MATCH("    ];",$A$5:A228,0))),"];","")</f>
        <v xml:space="preserve">    </v>
      </c>
      <c r="B232" t="str">
        <f t="shared" si="6"/>
        <v/>
      </c>
      <c r="C232" t="str">
        <f>IF(AND(MOD(ROW(A227)-1,3)=0, INDEX(artwork.xlsx!J:J,QUOTIENT(ROW(A227)-1,3)+2)&lt;&gt;""),
     artwork.xlsx!$H$1&amp;": """ &amp;  INDEX(artwork.xlsx!H:H,QUOTIENT(ROW(A227)-1,3)+2) &amp;""",  " &amp;
     artwork.xlsx!$J$1&amp; ": """ &amp; INDEX(artwork.xlsx!J:J,QUOTIENT(ROW(A227)-1,3)+2) &amp;""",  " &amp;
     artwork.xlsx!$L$1&amp; ": """ &amp; SUBSTITUTE(IF(LEFT(INDEX(artwork.xlsx!L:L,QUOTIENT(ROW(A227)-1,3)+2),4)="http","",artwork.xlsx!$M$1) &amp; INDEX(artwork.xlsx!L:L,QUOTIENT(ROW(A227)-1,3)+2),artwork.xlsx!$N$1,"") &amp; """,",
 IF(AND(MOD(ROW(A227)-1,3)=1,INDEX(artwork.xlsx!J:J,QUOTIENT(ROW(A227)-1,3)+2)&lt;&gt;""),
    artwork.xlsx!$K$1&amp;": '" &amp; SUBSTITUTE(INDEX(artwork.xlsx!K:K,QUOTIENT(ROW(A227)-1,3)+2),"'","\'") &amp; "'",
IF(MOD(ROW(A227)-1,3)=2,"","")))</f>
        <v>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233" spans="1:3" x14ac:dyDescent="0.25">
      <c r="A233" t="str">
        <f>IF(AND(MOD(ROW(A228)-1,3)=0,INDEX(artwork.xlsx!G:G,QUOTIENT(ROW(A228)-1,3)+2)&lt;&gt;""),"/* "&amp;INDEX(artwork.xlsx!G:G,QUOTIENT(ROW(A228)-1,3)+2)&amp;" */","  ")&amp;
IF(AND(INDEX(artwork.xlsx!F:F,QUOTIENT(ROW(A228)-1,3)+2)&lt;&gt;""),"/* "&amp;INDEX(artwork.xlsx!F:F,QUOTIENT(ROW(A228)-1,3)+2)&amp;" */","  ")&amp;IF(AND(ISERROR(MATCH("},",B233:B$5003,0)), ISERROR(MATCH("    ];",$A$5:A232,0))),"];","")</f>
        <v xml:space="preserve">    </v>
      </c>
      <c r="B233" t="str">
        <f t="shared" si="6"/>
        <v>},</v>
      </c>
      <c r="C233" t="str">
        <f>IF(AND(MOD(ROW(A228)-1,3)=0, INDEX(artwork.xlsx!J:J,QUOTIENT(ROW(A228)-1,3)+2)&lt;&gt;""),
     artwork.xlsx!$H$1&amp;": """ &amp;  INDEX(artwork.xlsx!H:H,QUOTIENT(ROW(A228)-1,3)+2) &amp;""",  " &amp;
     artwork.xlsx!$J$1&amp; ": """ &amp; INDEX(artwork.xlsx!J:J,QUOTIENT(ROW(A228)-1,3)+2) &amp;""",  " &amp;
     artwork.xlsx!$L$1&amp; ": """ &amp; SUBSTITUTE(IF(LEFT(INDEX(artwork.xlsx!L:L,QUOTIENT(ROW(A228)-1,3)+2),4)="http","",artwork.xlsx!$M$1) &amp; INDEX(artwork.xlsx!L:L,QUOTIENT(ROW(A228)-1,3)+2),artwork.xlsx!$N$1,"") &amp; """,",
 IF(AND(MOD(ROW(A228)-1,3)=1,INDEX(artwork.xlsx!J:J,QUOTIENT(ROW(A228)-1,3)+2)&lt;&gt;""),
    artwork.xlsx!$K$1&amp;": '" &amp; SUBSTITUTE(INDEX(artwork.xlsx!K:K,QUOTIENT(ROW(A228)-1,3)+2),"'","\'") &amp; "'",
IF(MOD(ROW(A228)-1,3)=2,"","")))</f>
        <v/>
      </c>
    </row>
    <row r="234" spans="1:3" x14ac:dyDescent="0.25">
      <c r="A234" t="str">
        <f>IF(AND(MOD(ROW(A229)-1,3)=0,INDEX(artwork.xlsx!G:G,QUOTIENT(ROW(A229)-1,3)+2)&lt;&gt;""),"/* "&amp;INDEX(artwork.xlsx!G:G,QUOTIENT(ROW(A229)-1,3)+2)&amp;" */","  ")&amp;
IF(AND(INDEX(artwork.xlsx!F:F,QUOTIENT(ROW(A229)-1,3)+2)&lt;&gt;""),"/* "&amp;INDEX(artwork.xlsx!F:F,QUOTIENT(ROW(A229)-1,3)+2)&amp;" */","  ")&amp;IF(AND(ISERROR(MATCH("},",B234:B$5003,0)), ISERROR(MATCH("    ];",$A$5:A230,0))),"];","")</f>
        <v xml:space="preserve">    </v>
      </c>
      <c r="B234" t="str">
        <f t="shared" si="6"/>
        <v>{</v>
      </c>
      <c r="C234" t="str">
        <f>IF(AND(MOD(ROW(A229)-1,3)=0, INDEX(artwork.xlsx!J:J,QUOTIENT(ROW(A229)-1,3)+2)&lt;&gt;""),
     artwork.xlsx!$H$1&amp;": """ &amp;  INDEX(artwork.xlsx!H:H,QUOTIENT(ROW(A229)-1,3)+2) &amp;""",  " &amp;
     artwork.xlsx!$J$1&amp; ": """ &amp; INDEX(artwork.xlsx!J:J,QUOTIENT(ROW(A229)-1,3)+2) &amp;""",  " &amp;
     artwork.xlsx!$L$1&amp; ": """ &amp; SUBSTITUTE(IF(LEFT(INDEX(artwork.xlsx!L:L,QUOTIENT(ROW(A229)-1,3)+2),4)="http","",artwork.xlsx!$M$1) &amp; INDEX(artwork.xlsx!L:L,QUOTIENT(ROW(A229)-1,3)+2),artwork.xlsx!$N$1,"") &amp; """,",
 IF(AND(MOD(ROW(A229)-1,3)=1,INDEX(artwork.xlsx!J:J,QUOTIENT(ROW(A229)-1,3)+2)&lt;&gt;""),
    artwork.xlsx!$K$1&amp;": '" &amp; SUBSTITUTE(INDEX(artwork.xlsx!K:K,QUOTIENT(ROW(A229)-1,3)+2),"'","\'") &amp; "'",
IF(MOD(ROW(A229)-1,3)=2,"","")))</f>
        <v>id: "explorer",  frenchName: "Explorateur",  artwork: "http://wiki.dominionstrategy.com/images/d/d7/ExplorerArt.jpg",</v>
      </c>
    </row>
    <row r="235" spans="1:3" x14ac:dyDescent="0.25">
      <c r="A235" t="str">
        <f>IF(AND(MOD(ROW(A230)-1,3)=0,INDEX(artwork.xlsx!G:G,QUOTIENT(ROW(A230)-1,3)+2)&lt;&gt;""),"/* "&amp;INDEX(artwork.xlsx!G:G,QUOTIENT(ROW(A230)-1,3)+2)&amp;" */","  ")&amp;
IF(AND(INDEX(artwork.xlsx!F:F,QUOTIENT(ROW(A230)-1,3)+2)&lt;&gt;""),"/* "&amp;INDEX(artwork.xlsx!F:F,QUOTIENT(ROW(A230)-1,3)+2)&amp;" */","  ")&amp;IF(AND(ISERROR(MATCH("},",B235:B$5003,0)), ISERROR(MATCH("    ];",$A$5:A234,0))),"];","")</f>
        <v xml:space="preserve">    </v>
      </c>
      <c r="B235" t="str">
        <f t="shared" si="6"/>
        <v/>
      </c>
      <c r="C235" t="str">
        <f>IF(AND(MOD(ROW(A230)-1,3)=0, INDEX(artwork.xlsx!J:J,QUOTIENT(ROW(A230)-1,3)+2)&lt;&gt;""),
     artwork.xlsx!$H$1&amp;": """ &amp;  INDEX(artwork.xlsx!H:H,QUOTIENT(ROW(A230)-1,3)+2) &amp;""",  " &amp;
     artwork.xlsx!$J$1&amp; ": """ &amp; INDEX(artwork.xlsx!J:J,QUOTIENT(ROW(A230)-1,3)+2) &amp;""",  " &amp;
     artwork.xlsx!$L$1&amp; ": """ &amp; SUBSTITUTE(IF(LEFT(INDEX(artwork.xlsx!L:L,QUOTIENT(ROW(A230)-1,3)+2),4)="http","",artwork.xlsx!$M$1) &amp; INDEX(artwork.xlsx!L:L,QUOTIENT(ROW(A230)-1,3)+2),artwork.xlsx!$N$1,"") &amp; """,",
 IF(AND(MOD(ROW(A230)-1,3)=1,INDEX(artwork.xlsx!J:J,QUOTIENT(ROW(A230)-1,3)+2)&lt;&gt;""),
    artwork.xlsx!$K$1&amp;": '" &amp; SUBSTITUTE(INDEX(artwork.xlsx!K:K,QUOTIENT(ROW(A230)-1,3)+2),"'","\'") &amp; "'",
IF(MOD(ROW(A230)-1,3)=2,"","")))</f>
        <v>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236" spans="1:3" x14ac:dyDescent="0.25">
      <c r="A236" t="str">
        <f>IF(AND(MOD(ROW(A231)-1,3)=0,INDEX(artwork.xlsx!G:G,QUOTIENT(ROW(A231)-1,3)+2)&lt;&gt;""),"/* "&amp;INDEX(artwork.xlsx!G:G,QUOTIENT(ROW(A231)-1,3)+2)&amp;" */","  ")&amp;
IF(AND(INDEX(artwork.xlsx!F:F,QUOTIENT(ROW(A231)-1,3)+2)&lt;&gt;""),"/* "&amp;INDEX(artwork.xlsx!F:F,QUOTIENT(ROW(A231)-1,3)+2)&amp;" */","  ")&amp;IF(AND(ISERROR(MATCH("},",B236:B$5003,0)), ISERROR(MATCH("    ];",$A$5:A232,0))),"];","")</f>
        <v xml:space="preserve">    </v>
      </c>
      <c r="B236" t="str">
        <f t="shared" si="6"/>
        <v>},</v>
      </c>
      <c r="C236" t="str">
        <f>IF(AND(MOD(ROW(A231)-1,3)=0, INDEX(artwork.xlsx!J:J,QUOTIENT(ROW(A231)-1,3)+2)&lt;&gt;""),
     artwork.xlsx!$H$1&amp;": """ &amp;  INDEX(artwork.xlsx!H:H,QUOTIENT(ROW(A231)-1,3)+2) &amp;""",  " &amp;
     artwork.xlsx!$J$1&amp; ": """ &amp; INDEX(artwork.xlsx!J:J,QUOTIENT(ROW(A231)-1,3)+2) &amp;""",  " &amp;
     artwork.xlsx!$L$1&amp; ": """ &amp; SUBSTITUTE(IF(LEFT(INDEX(artwork.xlsx!L:L,QUOTIENT(ROW(A231)-1,3)+2),4)="http","",artwork.xlsx!$M$1) &amp; INDEX(artwork.xlsx!L:L,QUOTIENT(ROW(A231)-1,3)+2),artwork.xlsx!$N$1,"") &amp; """,",
 IF(AND(MOD(ROW(A231)-1,3)=1,INDEX(artwork.xlsx!J:J,QUOTIENT(ROW(A231)-1,3)+2)&lt;&gt;""),
    artwork.xlsx!$K$1&amp;": '" &amp; SUBSTITUTE(INDEX(artwork.xlsx!K:K,QUOTIENT(ROW(A231)-1,3)+2),"'","\'") &amp; "'",
IF(MOD(ROW(A231)-1,3)=2,"","")))</f>
        <v/>
      </c>
    </row>
    <row r="237" spans="1:3" x14ac:dyDescent="0.25">
      <c r="A237" t="str">
        <f>IF(AND(MOD(ROW(A232)-1,3)=0,INDEX(artwork.xlsx!G:G,QUOTIENT(ROW(A232)-1,3)+2)&lt;&gt;""),"/* "&amp;INDEX(artwork.xlsx!G:G,QUOTIENT(ROW(A232)-1,3)+2)&amp;" */","  ")&amp;
IF(AND(INDEX(artwork.xlsx!F:F,QUOTIENT(ROW(A232)-1,3)+2)&lt;&gt;""),"/* "&amp;INDEX(artwork.xlsx!F:F,QUOTIENT(ROW(A232)-1,3)+2)&amp;" */","  ")&amp;IF(AND(ISERROR(MATCH("},",B237:B$5003,0)), ISERROR(MATCH("    ];",$A$5:A236,0))),"];","")</f>
        <v xml:space="preserve">    </v>
      </c>
      <c r="B237" t="str">
        <f t="shared" si="6"/>
        <v>{</v>
      </c>
      <c r="C237" t="str">
        <f>IF(AND(MOD(ROW(A232)-1,3)=0, INDEX(artwork.xlsx!J:J,QUOTIENT(ROW(A232)-1,3)+2)&lt;&gt;""),
     artwork.xlsx!$H$1&amp;": """ &amp;  INDEX(artwork.xlsx!H:H,QUOTIENT(ROW(A232)-1,3)+2) &amp;""",  " &amp;
     artwork.xlsx!$J$1&amp; ": """ &amp; INDEX(artwork.xlsx!J:J,QUOTIENT(ROW(A232)-1,3)+2) &amp;""",  " &amp;
     artwork.xlsx!$L$1&amp; ": """ &amp; SUBSTITUTE(IF(LEFT(INDEX(artwork.xlsx!L:L,QUOTIENT(ROW(A232)-1,3)+2),4)="http","",artwork.xlsx!$M$1) &amp; INDEX(artwork.xlsx!L:L,QUOTIENT(ROW(A232)-1,3)+2),artwork.xlsx!$N$1,"") &amp; """,",
 IF(AND(MOD(ROW(A232)-1,3)=1,INDEX(artwork.xlsx!J:J,QUOTIENT(ROW(A232)-1,3)+2)&lt;&gt;""),
    artwork.xlsx!$K$1&amp;": '" &amp; SUBSTITUTE(INDEX(artwork.xlsx!K:K,QUOTIENT(ROW(A232)-1,3)+2),"'","\'") &amp; "'",
IF(MOD(ROW(A232)-1,3)=2,"","")))</f>
        <v>id: "lookout",  frenchName: "Vigie",  artwork: "http://wiki.dominionstrategy.com/images/f/fa/LookoutArt.jpg",</v>
      </c>
    </row>
    <row r="238" spans="1:3" x14ac:dyDescent="0.25">
      <c r="A238" t="str">
        <f>IF(AND(MOD(ROW(A233)-1,3)=0,INDEX(artwork.xlsx!G:G,QUOTIENT(ROW(A233)-1,3)+2)&lt;&gt;""),"/* "&amp;INDEX(artwork.xlsx!G:G,QUOTIENT(ROW(A233)-1,3)+2)&amp;" */","  ")&amp;
IF(AND(INDEX(artwork.xlsx!F:F,QUOTIENT(ROW(A233)-1,3)+2)&lt;&gt;""),"/* "&amp;INDEX(artwork.xlsx!F:F,QUOTIENT(ROW(A233)-1,3)+2)&amp;" */","  ")&amp;IF(AND(ISERROR(MATCH("},",B238:B$5003,0)), ISERROR(MATCH("    ];",$A$5:A234,0))),"];","")</f>
        <v xml:space="preserve">    </v>
      </c>
      <c r="B238" t="str">
        <f t="shared" si="6"/>
        <v/>
      </c>
      <c r="C238" t="str">
        <f>IF(AND(MOD(ROW(A233)-1,3)=0, INDEX(artwork.xlsx!J:J,QUOTIENT(ROW(A233)-1,3)+2)&lt;&gt;""),
     artwork.xlsx!$H$1&amp;": """ &amp;  INDEX(artwork.xlsx!H:H,QUOTIENT(ROW(A233)-1,3)+2) &amp;""",  " &amp;
     artwork.xlsx!$J$1&amp; ": """ &amp; INDEX(artwork.xlsx!J:J,QUOTIENT(ROW(A233)-1,3)+2) &amp;""",  " &amp;
     artwork.xlsx!$L$1&amp; ": """ &amp; SUBSTITUTE(IF(LEFT(INDEX(artwork.xlsx!L:L,QUOTIENT(ROW(A233)-1,3)+2),4)="http","",artwork.xlsx!$M$1) &amp; INDEX(artwork.xlsx!L:L,QUOTIENT(ROW(A233)-1,3)+2),artwork.xlsx!$N$1,"") &amp; """,",
 IF(AND(MOD(ROW(A233)-1,3)=1,INDEX(artwork.xlsx!J:J,QUOTIENT(ROW(A233)-1,3)+2)&lt;&gt;""),
    artwork.xlsx!$K$1&amp;": '" &amp; SUBSTITUTE(INDEX(artwork.xlsx!K:K,QUOTIENT(ROW(A233)-1,3)+2),"'","\'") &amp; "'",
IF(MOD(ROW(A233)-1,3)=2,"","")))</f>
        <v>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239" spans="1:3" x14ac:dyDescent="0.25">
      <c r="A239" t="str">
        <f>IF(AND(MOD(ROW(A234)-1,3)=0,INDEX(artwork.xlsx!G:G,QUOTIENT(ROW(A234)-1,3)+2)&lt;&gt;""),"/* "&amp;INDEX(artwork.xlsx!G:G,QUOTIENT(ROW(A234)-1,3)+2)&amp;" */","  ")&amp;
IF(AND(INDEX(artwork.xlsx!F:F,QUOTIENT(ROW(A234)-1,3)+2)&lt;&gt;""),"/* "&amp;INDEX(artwork.xlsx!F:F,QUOTIENT(ROW(A234)-1,3)+2)&amp;" */","  ")&amp;IF(AND(ISERROR(MATCH("},",B239:B$5003,0)), ISERROR(MATCH("    ];",$A$5:A238,0))),"];","")</f>
        <v xml:space="preserve">    </v>
      </c>
      <c r="B239" t="str">
        <f t="shared" si="6"/>
        <v>},</v>
      </c>
      <c r="C239" t="str">
        <f>IF(AND(MOD(ROW(A234)-1,3)=0, INDEX(artwork.xlsx!J:J,QUOTIENT(ROW(A234)-1,3)+2)&lt;&gt;""),
     artwork.xlsx!$H$1&amp;": """ &amp;  INDEX(artwork.xlsx!H:H,QUOTIENT(ROW(A234)-1,3)+2) &amp;""",  " &amp;
     artwork.xlsx!$J$1&amp; ": """ &amp; INDEX(artwork.xlsx!J:J,QUOTIENT(ROW(A234)-1,3)+2) &amp;""",  " &amp;
     artwork.xlsx!$L$1&amp; ": """ &amp; SUBSTITUTE(IF(LEFT(INDEX(artwork.xlsx!L:L,QUOTIENT(ROW(A234)-1,3)+2),4)="http","",artwork.xlsx!$M$1) &amp; INDEX(artwork.xlsx!L:L,QUOTIENT(ROW(A234)-1,3)+2),artwork.xlsx!$N$1,"") &amp; """,",
 IF(AND(MOD(ROW(A234)-1,3)=1,INDEX(artwork.xlsx!J:J,QUOTIENT(ROW(A234)-1,3)+2)&lt;&gt;""),
    artwork.xlsx!$K$1&amp;": '" &amp; SUBSTITUTE(INDEX(artwork.xlsx!K:K,QUOTIENT(ROW(A234)-1,3)+2),"'","\'") &amp; "'",
IF(MOD(ROW(A234)-1,3)=2,"","")))</f>
        <v/>
      </c>
    </row>
    <row r="240" spans="1:3" x14ac:dyDescent="0.25">
      <c r="A240" t="str">
        <f>IF(AND(MOD(ROW(A235)-1,3)=0,INDEX(artwork.xlsx!G:G,QUOTIENT(ROW(A235)-1,3)+2)&lt;&gt;""),"/* "&amp;INDEX(artwork.xlsx!G:G,QUOTIENT(ROW(A235)-1,3)+2)&amp;" */","  ")&amp;
IF(AND(INDEX(artwork.xlsx!F:F,QUOTIENT(ROW(A235)-1,3)+2)&lt;&gt;""),"/* "&amp;INDEX(artwork.xlsx!F:F,QUOTIENT(ROW(A235)-1,3)+2)&amp;" */","  ")&amp;IF(AND(ISERROR(MATCH("},",B240:B$5003,0)), ISERROR(MATCH("    ];",$A$5:A236,0))),"];","")</f>
        <v xml:space="preserve">    </v>
      </c>
      <c r="B240" t="str">
        <f t="shared" si="6"/>
        <v>{</v>
      </c>
      <c r="C240" t="str">
        <f>IF(AND(MOD(ROW(A235)-1,3)=0, INDEX(artwork.xlsx!J:J,QUOTIENT(ROW(A235)-1,3)+2)&lt;&gt;""),
     artwork.xlsx!$H$1&amp;": """ &amp;  INDEX(artwork.xlsx!H:H,QUOTIENT(ROW(A235)-1,3)+2) &amp;""",  " &amp;
     artwork.xlsx!$J$1&amp; ": """ &amp; INDEX(artwork.xlsx!J:J,QUOTIENT(ROW(A235)-1,3)+2) &amp;""",  " &amp;
     artwork.xlsx!$L$1&amp; ": """ &amp; SUBSTITUTE(IF(LEFT(INDEX(artwork.xlsx!L:L,QUOTIENT(ROW(A235)-1,3)+2),4)="http","",artwork.xlsx!$M$1) &amp; INDEX(artwork.xlsx!L:L,QUOTIENT(ROW(A235)-1,3)+2),artwork.xlsx!$N$1,"") &amp; """,",
 IF(AND(MOD(ROW(A235)-1,3)=1,INDEX(artwork.xlsx!J:J,QUOTIENT(ROW(A235)-1,3)+2)&lt;&gt;""),
    artwork.xlsx!$K$1&amp;": '" &amp; SUBSTITUTE(INDEX(artwork.xlsx!K:K,QUOTIENT(ROW(A235)-1,3)+2),"'","\'") &amp; "'",
IF(MOD(ROW(A235)-1,3)=2,"","")))</f>
        <v>id: "treasury",  frenchName: "Trésorerie",  artwork: "http://wiki.dominionstrategy.com/images/7/79/TreasuryArt.jpg",</v>
      </c>
    </row>
    <row r="241" spans="1:3" x14ac:dyDescent="0.25">
      <c r="A241" t="str">
        <f>IF(AND(MOD(ROW(A236)-1,3)=0,INDEX(artwork.xlsx!G:G,QUOTIENT(ROW(A236)-1,3)+2)&lt;&gt;""),"/* "&amp;INDEX(artwork.xlsx!G:G,QUOTIENT(ROW(A236)-1,3)+2)&amp;" */","  ")&amp;
IF(AND(INDEX(artwork.xlsx!F:F,QUOTIENT(ROW(A236)-1,3)+2)&lt;&gt;""),"/* "&amp;INDEX(artwork.xlsx!F:F,QUOTIENT(ROW(A236)-1,3)+2)&amp;" */","  ")&amp;IF(AND(ISERROR(MATCH("},",B241:B$5003,0)), ISERROR(MATCH("    ];",$A$5:A240,0))),"];","")</f>
        <v xml:space="preserve">    </v>
      </c>
      <c r="B241" t="str">
        <f t="shared" si="6"/>
        <v/>
      </c>
      <c r="C241" t="str">
        <f>IF(AND(MOD(ROW(A236)-1,3)=0, INDEX(artwork.xlsx!J:J,QUOTIENT(ROW(A236)-1,3)+2)&lt;&gt;""),
     artwork.xlsx!$H$1&amp;": """ &amp;  INDEX(artwork.xlsx!H:H,QUOTIENT(ROW(A236)-1,3)+2) &amp;""",  " &amp;
     artwork.xlsx!$J$1&amp; ": """ &amp; INDEX(artwork.xlsx!J:J,QUOTIENT(ROW(A236)-1,3)+2) &amp;""",  " &amp;
     artwork.xlsx!$L$1&amp; ": """ &amp; SUBSTITUTE(IF(LEFT(INDEX(artwork.xlsx!L:L,QUOTIENT(ROW(A236)-1,3)+2),4)="http","",artwork.xlsx!$M$1) &amp; INDEX(artwork.xlsx!L:L,QUOTIENT(ROW(A236)-1,3)+2),artwork.xlsx!$N$1,"") &amp; """,",
 IF(AND(MOD(ROW(A236)-1,3)=1,INDEX(artwork.xlsx!J:J,QUOTIENT(ROW(A236)-1,3)+2)&lt;&gt;""),
    artwork.xlsx!$K$1&amp;": '" &amp; SUBSTITUTE(INDEX(artwork.xlsx!K:K,QUOTIENT(ROW(A236)-1,3)+2),"'","\'") &amp; "'",
IF(MOD(ROW(A236)-1,3)=2,"","")))</f>
        <v>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242" spans="1:3" x14ac:dyDescent="0.25">
      <c r="A242" t="str">
        <f>IF(AND(MOD(ROW(A237)-1,3)=0,INDEX(artwork.xlsx!G:G,QUOTIENT(ROW(A237)-1,3)+2)&lt;&gt;""),"/* "&amp;INDEX(artwork.xlsx!G:G,QUOTIENT(ROW(A237)-1,3)+2)&amp;" */","  ")&amp;
IF(AND(INDEX(artwork.xlsx!F:F,QUOTIENT(ROW(A237)-1,3)+2)&lt;&gt;""),"/* "&amp;INDEX(artwork.xlsx!F:F,QUOTIENT(ROW(A237)-1,3)+2)&amp;" */","  ")&amp;IF(AND(ISERROR(MATCH("},",B242:B$5003,0)), ISERROR(MATCH("    ];",$A$5:A238,0))),"];","")</f>
        <v xml:space="preserve">    </v>
      </c>
      <c r="B242" t="str">
        <f t="shared" si="6"/>
        <v>},</v>
      </c>
      <c r="C242" t="str">
        <f>IF(AND(MOD(ROW(A237)-1,3)=0, INDEX(artwork.xlsx!J:J,QUOTIENT(ROW(A237)-1,3)+2)&lt;&gt;""),
     artwork.xlsx!$H$1&amp;": """ &amp;  INDEX(artwork.xlsx!H:H,QUOTIENT(ROW(A237)-1,3)+2) &amp;""",  " &amp;
     artwork.xlsx!$J$1&amp; ": """ &amp; INDEX(artwork.xlsx!J:J,QUOTIENT(ROW(A237)-1,3)+2) &amp;""",  " &amp;
     artwork.xlsx!$L$1&amp; ": """ &amp; SUBSTITUTE(IF(LEFT(INDEX(artwork.xlsx!L:L,QUOTIENT(ROW(A237)-1,3)+2),4)="http","",artwork.xlsx!$M$1) &amp; INDEX(artwork.xlsx!L:L,QUOTIENT(ROW(A237)-1,3)+2),artwork.xlsx!$N$1,"") &amp; """,",
 IF(AND(MOD(ROW(A237)-1,3)=1,INDEX(artwork.xlsx!J:J,QUOTIENT(ROW(A237)-1,3)+2)&lt;&gt;""),
    artwork.xlsx!$K$1&amp;": '" &amp; SUBSTITUTE(INDEX(artwork.xlsx!K:K,QUOTIENT(ROW(A237)-1,3)+2),"'","\'") &amp; "'",
IF(MOD(ROW(A237)-1,3)=2,"","")))</f>
        <v/>
      </c>
    </row>
    <row r="243" spans="1:3" x14ac:dyDescent="0.25">
      <c r="A243" t="str">
        <f>IF(AND(MOD(ROW(A238)-1,3)=0,INDEX(artwork.xlsx!G:G,QUOTIENT(ROW(A238)-1,3)+2)&lt;&gt;""),"/* "&amp;INDEX(artwork.xlsx!G:G,QUOTIENT(ROW(A238)-1,3)+2)&amp;" */","  ")&amp;
IF(AND(INDEX(artwork.xlsx!F:F,QUOTIENT(ROW(A238)-1,3)+2)&lt;&gt;""),"/* "&amp;INDEX(artwork.xlsx!F:F,QUOTIENT(ROW(A238)-1,3)+2)&amp;" */","  ")&amp;IF(AND(ISERROR(MATCH("},",B243:B$5003,0)), ISERROR(MATCH("    ];",$A$5:A242,0))),"];","")</f>
        <v xml:space="preserve">    </v>
      </c>
      <c r="B243" t="str">
        <f t="shared" si="6"/>
        <v>{</v>
      </c>
      <c r="C243" t="str">
        <f>IF(AND(MOD(ROW(A238)-1,3)=0, INDEX(artwork.xlsx!J:J,QUOTIENT(ROW(A238)-1,3)+2)&lt;&gt;""),
     artwork.xlsx!$H$1&amp;": """ &amp;  INDEX(artwork.xlsx!H:H,QUOTIENT(ROW(A238)-1,3)+2) &amp;""",  " &amp;
     artwork.xlsx!$J$1&amp; ": """ &amp; INDEX(artwork.xlsx!J:J,QUOTIENT(ROW(A238)-1,3)+2) &amp;""",  " &amp;
     artwork.xlsx!$L$1&amp; ": """ &amp; SUBSTITUTE(IF(LEFT(INDEX(artwork.xlsx!L:L,QUOTIENT(ROW(A238)-1,3)+2),4)="http","",artwork.xlsx!$M$1) &amp; INDEX(artwork.xlsx!L:L,QUOTIENT(ROW(A238)-1,3)+2),artwork.xlsx!$N$1,"") &amp; """,",
 IF(AND(MOD(ROW(A238)-1,3)=1,INDEX(artwork.xlsx!J:J,QUOTIENT(ROW(A238)-1,3)+2)&lt;&gt;""),
    artwork.xlsx!$K$1&amp;": '" &amp; SUBSTITUTE(INDEX(artwork.xlsx!K:K,QUOTIENT(ROW(A238)-1,3)+2),"'","\'") &amp; "'",
IF(MOD(ROW(A238)-1,3)=2,"","")))</f>
        <v>id: "cutpurse",  frenchName: "Coupeur de bourse",  artwork: "http://wiki.dominionstrategy.com/images/3/3e/CutpurseArt.jpg",</v>
      </c>
    </row>
    <row r="244" spans="1:3" x14ac:dyDescent="0.25">
      <c r="A244" t="str">
        <f>IF(AND(MOD(ROW(A239)-1,3)=0,INDEX(artwork.xlsx!G:G,QUOTIENT(ROW(A239)-1,3)+2)&lt;&gt;""),"/* "&amp;INDEX(artwork.xlsx!G:G,QUOTIENT(ROW(A239)-1,3)+2)&amp;" */","  ")&amp;
IF(AND(INDEX(artwork.xlsx!F:F,QUOTIENT(ROW(A239)-1,3)+2)&lt;&gt;""),"/* "&amp;INDEX(artwork.xlsx!F:F,QUOTIENT(ROW(A239)-1,3)+2)&amp;" */","  ")&amp;IF(AND(ISERROR(MATCH("},",B244:B$5003,0)), ISERROR(MATCH("    ];",$A$5:A240,0))),"];","")</f>
        <v xml:space="preserve">    </v>
      </c>
      <c r="B244" t="str">
        <f t="shared" si="6"/>
        <v/>
      </c>
      <c r="C244" t="str">
        <f>IF(AND(MOD(ROW(A239)-1,3)=0, INDEX(artwork.xlsx!J:J,QUOTIENT(ROW(A239)-1,3)+2)&lt;&gt;""),
     artwork.xlsx!$H$1&amp;": """ &amp;  INDEX(artwork.xlsx!H:H,QUOTIENT(ROW(A239)-1,3)+2) &amp;""",  " &amp;
     artwork.xlsx!$J$1&amp; ": """ &amp; INDEX(artwork.xlsx!J:J,QUOTIENT(ROW(A239)-1,3)+2) &amp;""",  " &amp;
     artwork.xlsx!$L$1&amp; ": """ &amp; SUBSTITUTE(IF(LEFT(INDEX(artwork.xlsx!L:L,QUOTIENT(ROW(A239)-1,3)+2),4)="http","",artwork.xlsx!$M$1) &amp; INDEX(artwork.xlsx!L:L,QUOTIENT(ROW(A239)-1,3)+2),artwork.xlsx!$N$1,"") &amp; """,",
 IF(AND(MOD(ROW(A239)-1,3)=1,INDEX(artwork.xlsx!J:J,QUOTIENT(ROW(A239)-1,3)+2)&lt;&gt;""),
    artwork.xlsx!$K$1&amp;": '" &amp; SUBSTITUTE(INDEX(artwork.xlsx!K:K,QUOTIENT(ROW(A239)-1,3)+2),"'","\'") &amp; "'",
IF(MOD(ROW(A239)-1,3)=2,"","")))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45" spans="1:3" x14ac:dyDescent="0.25">
      <c r="A245" t="str">
        <f>IF(AND(MOD(ROW(A240)-1,3)=0,INDEX(artwork.xlsx!G:G,QUOTIENT(ROW(A240)-1,3)+2)&lt;&gt;""),"/* "&amp;INDEX(artwork.xlsx!G:G,QUOTIENT(ROW(A240)-1,3)+2)&amp;" */","  ")&amp;
IF(AND(INDEX(artwork.xlsx!F:F,QUOTIENT(ROW(A240)-1,3)+2)&lt;&gt;""),"/* "&amp;INDEX(artwork.xlsx!F:F,QUOTIENT(ROW(A240)-1,3)+2)&amp;" */","  ")&amp;IF(AND(ISERROR(MATCH("},",B245:B$5003,0)), ISERROR(MATCH("    ];",$A$5:A244,0))),"];","")</f>
        <v xml:space="preserve">    </v>
      </c>
      <c r="B245" t="str">
        <f t="shared" si="6"/>
        <v>},</v>
      </c>
      <c r="C245" t="str">
        <f>IF(AND(MOD(ROW(A240)-1,3)=0, INDEX(artwork.xlsx!J:J,QUOTIENT(ROW(A240)-1,3)+2)&lt;&gt;""),
     artwork.xlsx!$H$1&amp;": """ &amp;  INDEX(artwork.xlsx!H:H,QUOTIENT(ROW(A240)-1,3)+2) &amp;""",  " &amp;
     artwork.xlsx!$J$1&amp; ": """ &amp; INDEX(artwork.xlsx!J:J,QUOTIENT(ROW(A240)-1,3)+2) &amp;""",  " &amp;
     artwork.xlsx!$L$1&amp; ": """ &amp; SUBSTITUTE(IF(LEFT(INDEX(artwork.xlsx!L:L,QUOTIENT(ROW(A240)-1,3)+2),4)="http","",artwork.xlsx!$M$1) &amp; INDEX(artwork.xlsx!L:L,QUOTIENT(ROW(A240)-1,3)+2),artwork.xlsx!$N$1,"") &amp; """,",
 IF(AND(MOD(ROW(A240)-1,3)=1,INDEX(artwork.xlsx!J:J,QUOTIENT(ROW(A240)-1,3)+2)&lt;&gt;""),
    artwork.xlsx!$K$1&amp;": '" &amp; SUBSTITUTE(INDEX(artwork.xlsx!K:K,QUOTIENT(ROW(A240)-1,3)+2),"'","\'") &amp; "'",
IF(MOD(ROW(A240)-1,3)=2,"","")))</f>
        <v/>
      </c>
    </row>
    <row r="246" spans="1:3" x14ac:dyDescent="0.25">
      <c r="A246" t="str">
        <f>IF(AND(MOD(ROW(A241)-1,3)=0,INDEX(artwork.xlsx!G:G,QUOTIENT(ROW(A241)-1,3)+2)&lt;&gt;""),"/* "&amp;INDEX(artwork.xlsx!G:G,QUOTIENT(ROW(A241)-1,3)+2)&amp;" */","  ")&amp;
IF(AND(INDEX(artwork.xlsx!F:F,QUOTIENT(ROW(A241)-1,3)+2)&lt;&gt;""),"/* "&amp;INDEX(artwork.xlsx!F:F,QUOTIENT(ROW(A241)-1,3)+2)&amp;" */","  ")&amp;IF(AND(ISERROR(MATCH("},",B246:B$5003,0)), ISERROR(MATCH("    ];",$A$5:A242,0))),"];","")</f>
        <v xml:space="preserve">    </v>
      </c>
      <c r="B246" t="str">
        <f t="shared" si="6"/>
        <v>{</v>
      </c>
      <c r="C246" t="str">
        <f>IF(AND(MOD(ROW(A241)-1,3)=0, INDEX(artwork.xlsx!J:J,QUOTIENT(ROW(A241)-1,3)+2)&lt;&gt;""),
     artwork.xlsx!$H$1&amp;": """ &amp;  INDEX(artwork.xlsx!H:H,QUOTIENT(ROW(A241)-1,3)+2) &amp;""",  " &amp;
     artwork.xlsx!$J$1&amp; ": """ &amp; INDEX(artwork.xlsx!J:J,QUOTIENT(ROW(A241)-1,3)+2) &amp;""",  " &amp;
     artwork.xlsx!$L$1&amp; ": """ &amp; SUBSTITUTE(IF(LEFT(INDEX(artwork.xlsx!L:L,QUOTIENT(ROW(A241)-1,3)+2),4)="http","",artwork.xlsx!$M$1) &amp; INDEX(artwork.xlsx!L:L,QUOTIENT(ROW(A241)-1,3)+2),artwork.xlsx!$N$1,"") &amp; """,",
 IF(AND(MOD(ROW(A241)-1,3)=1,INDEX(artwork.xlsx!J:J,QUOTIENT(ROW(A241)-1,3)+2)&lt;&gt;""),
    artwork.xlsx!$K$1&amp;": '" &amp; SUBSTITUTE(INDEX(artwork.xlsx!K:K,QUOTIENT(ROW(A241)-1,3)+2),"'","\'") &amp; "'",
IF(MOD(ROW(A241)-1,3)=2,"","")))</f>
        <v>id: "caravan",  frenchName: "Caravane",  artwork: "http://wiki.dominionstrategy.com/images/2/21/CaravanArt.jpg",</v>
      </c>
    </row>
    <row r="247" spans="1:3" x14ac:dyDescent="0.25">
      <c r="A247" t="str">
        <f>IF(AND(MOD(ROW(A242)-1,3)=0,INDEX(artwork.xlsx!G:G,QUOTIENT(ROW(A242)-1,3)+2)&lt;&gt;""),"/* "&amp;INDEX(artwork.xlsx!G:G,QUOTIENT(ROW(A242)-1,3)+2)&amp;" */","  ")&amp;
IF(AND(INDEX(artwork.xlsx!F:F,QUOTIENT(ROW(A242)-1,3)+2)&lt;&gt;""),"/* "&amp;INDEX(artwork.xlsx!F:F,QUOTIENT(ROW(A242)-1,3)+2)&amp;" */","  ")&amp;IF(AND(ISERROR(MATCH("},",B247:B$5003,0)), ISERROR(MATCH("    ];",$A$5:A246,0))),"];","")</f>
        <v xml:space="preserve">    </v>
      </c>
      <c r="B247" t="str">
        <f t="shared" si="6"/>
        <v/>
      </c>
      <c r="C247" t="str">
        <f>IF(AND(MOD(ROW(A242)-1,3)=0, INDEX(artwork.xlsx!J:J,QUOTIENT(ROW(A242)-1,3)+2)&lt;&gt;""),
     artwork.xlsx!$H$1&amp;": """ &amp;  INDEX(artwork.xlsx!H:H,QUOTIENT(ROW(A242)-1,3)+2) &amp;""",  " &amp;
     artwork.xlsx!$J$1&amp; ": """ &amp; INDEX(artwork.xlsx!J:J,QUOTIENT(ROW(A242)-1,3)+2) &amp;""",  " &amp;
     artwork.xlsx!$L$1&amp; ": """ &amp; SUBSTITUTE(IF(LEFT(INDEX(artwork.xlsx!L:L,QUOTIENT(ROW(A242)-1,3)+2),4)="http","",artwork.xlsx!$M$1) &amp; INDEX(artwork.xlsx!L:L,QUOTIENT(ROW(A242)-1,3)+2),artwork.xlsx!$N$1,"") &amp; """,",
 IF(AND(MOD(ROW(A242)-1,3)=1,INDEX(artwork.xlsx!J:J,QUOTIENT(ROW(A242)-1,3)+2)&lt;&gt;""),
    artwork.xlsx!$K$1&amp;": '" &amp; SUBSTITUTE(INDEX(artwork.xlsx!K:K,QUOTIENT(ROW(A242)-1,3)+2),"'","\'") &amp; "'",
IF(MOD(ROW(A242)-1,3)=2,"","")))</f>
        <v>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248" spans="1:3" x14ac:dyDescent="0.25">
      <c r="A248" t="str">
        <f>IF(AND(MOD(ROW(A243)-1,3)=0,INDEX(artwork.xlsx!G:G,QUOTIENT(ROW(A243)-1,3)+2)&lt;&gt;""),"/* "&amp;INDEX(artwork.xlsx!G:G,QUOTIENT(ROW(A243)-1,3)+2)&amp;" */","  ")&amp;
IF(AND(INDEX(artwork.xlsx!F:F,QUOTIENT(ROW(A243)-1,3)+2)&lt;&gt;""),"/* "&amp;INDEX(artwork.xlsx!F:F,QUOTIENT(ROW(A243)-1,3)+2)&amp;" */","  ")&amp;IF(AND(ISERROR(MATCH("},",B248:B$5003,0)), ISERROR(MATCH("    ];",$A$5:A244,0))),"];","")</f>
        <v xml:space="preserve">    </v>
      </c>
      <c r="B248" t="str">
        <f t="shared" si="6"/>
        <v>},</v>
      </c>
      <c r="C248" t="str">
        <f>IF(AND(MOD(ROW(A243)-1,3)=0, INDEX(artwork.xlsx!J:J,QUOTIENT(ROW(A243)-1,3)+2)&lt;&gt;""),
     artwork.xlsx!$H$1&amp;": """ &amp;  INDEX(artwork.xlsx!H:H,QUOTIENT(ROW(A243)-1,3)+2) &amp;""",  " &amp;
     artwork.xlsx!$J$1&amp; ": """ &amp; INDEX(artwork.xlsx!J:J,QUOTIENT(ROW(A243)-1,3)+2) &amp;""",  " &amp;
     artwork.xlsx!$L$1&amp; ": """ &amp; SUBSTITUTE(IF(LEFT(INDEX(artwork.xlsx!L:L,QUOTIENT(ROW(A243)-1,3)+2),4)="http","",artwork.xlsx!$M$1) &amp; INDEX(artwork.xlsx!L:L,QUOTIENT(ROW(A243)-1,3)+2),artwork.xlsx!$N$1,"") &amp; """,",
 IF(AND(MOD(ROW(A243)-1,3)=1,INDEX(artwork.xlsx!J:J,QUOTIENT(ROW(A243)-1,3)+2)&lt;&gt;""),
    artwork.xlsx!$K$1&amp;": '" &amp; SUBSTITUTE(INDEX(artwork.xlsx!K:K,QUOTIENT(ROW(A243)-1,3)+2),"'","\'") &amp; "'",
IF(MOD(ROW(A243)-1,3)=2,"","")))</f>
        <v/>
      </c>
    </row>
    <row r="249" spans="1:3" x14ac:dyDescent="0.25">
      <c r="A249" t="str">
        <f>IF(AND(MOD(ROW(A244)-1,3)=0,INDEX(artwork.xlsx!G:G,QUOTIENT(ROW(A244)-1,3)+2)&lt;&gt;""),"/* "&amp;INDEX(artwork.xlsx!G:G,QUOTIENT(ROW(A244)-1,3)+2)&amp;" */","  ")&amp;
IF(AND(INDEX(artwork.xlsx!F:F,QUOTIENT(ROW(A244)-1,3)+2)&lt;&gt;""),"/* "&amp;INDEX(artwork.xlsx!F:F,QUOTIENT(ROW(A244)-1,3)+2)&amp;" */","  ")&amp;IF(AND(ISERROR(MATCH("},",B249:B$5003,0)), ISERROR(MATCH("    ];",$A$5:A248,0))),"];","")</f>
        <v xml:space="preserve">    </v>
      </c>
      <c r="B249" t="str">
        <f t="shared" si="6"/>
        <v>{</v>
      </c>
      <c r="C249" t="str">
        <f>IF(AND(MOD(ROW(A244)-1,3)=0, INDEX(artwork.xlsx!J:J,QUOTIENT(ROW(A244)-1,3)+2)&lt;&gt;""),
     artwork.xlsx!$H$1&amp;": """ &amp;  INDEX(artwork.xlsx!H:H,QUOTIENT(ROW(A244)-1,3)+2) &amp;""",  " &amp;
     artwork.xlsx!$J$1&amp; ": """ &amp; INDEX(artwork.xlsx!J:J,QUOTIENT(ROW(A244)-1,3)+2) &amp;""",  " &amp;
     artwork.xlsx!$L$1&amp; ": """ &amp; SUBSTITUTE(IF(LEFT(INDEX(artwork.xlsx!L:L,QUOTIENT(ROW(A244)-1,3)+2),4)="http","",artwork.xlsx!$M$1) &amp; INDEX(artwork.xlsx!L:L,QUOTIENT(ROW(A244)-1,3)+2),artwork.xlsx!$N$1,"") &amp; """,",
 IF(AND(MOD(ROW(A244)-1,3)=1,INDEX(artwork.xlsx!J:J,QUOTIENT(ROW(A244)-1,3)+2)&lt;&gt;""),
    artwork.xlsx!$K$1&amp;": '" &amp; SUBSTITUTE(INDEX(artwork.xlsx!K:K,QUOTIENT(ROW(A244)-1,3)+2),"'","\'") &amp; "'",
IF(MOD(ROW(A244)-1,3)=2,"","")))</f>
        <v>id: "warehouse",  frenchName: "Entrepôt",  artwork: "http://wiki.dominionstrategy.com/images/e/ed/WarehouseArt.jpg",</v>
      </c>
    </row>
    <row r="250" spans="1:3" x14ac:dyDescent="0.25">
      <c r="A250" t="str">
        <f>IF(AND(MOD(ROW(A245)-1,3)=0,INDEX(artwork.xlsx!G:G,QUOTIENT(ROW(A245)-1,3)+2)&lt;&gt;""),"/* "&amp;INDEX(artwork.xlsx!G:G,QUOTIENT(ROW(A245)-1,3)+2)&amp;" */","  ")&amp;
IF(AND(INDEX(artwork.xlsx!F:F,QUOTIENT(ROW(A245)-1,3)+2)&lt;&gt;""),"/* "&amp;INDEX(artwork.xlsx!F:F,QUOTIENT(ROW(A245)-1,3)+2)&amp;" */","  ")&amp;IF(AND(ISERROR(MATCH("},",B250:B$5003,0)), ISERROR(MATCH("    ];",$A$5:A246,0))),"];","")</f>
        <v xml:space="preserve">    </v>
      </c>
      <c r="B250" t="str">
        <f t="shared" si="6"/>
        <v/>
      </c>
      <c r="C250" t="str">
        <f>IF(AND(MOD(ROW(A245)-1,3)=0, INDEX(artwork.xlsx!J:J,QUOTIENT(ROW(A245)-1,3)+2)&lt;&gt;""),
     artwork.xlsx!$H$1&amp;": """ &amp;  INDEX(artwork.xlsx!H:H,QUOTIENT(ROW(A245)-1,3)+2) &amp;""",  " &amp;
     artwork.xlsx!$J$1&amp; ": """ &amp; INDEX(artwork.xlsx!J:J,QUOTIENT(ROW(A245)-1,3)+2) &amp;""",  " &amp;
     artwork.xlsx!$L$1&amp; ": """ &amp; SUBSTITUTE(IF(LEFT(INDEX(artwork.xlsx!L:L,QUOTIENT(ROW(A245)-1,3)+2),4)="http","",artwork.xlsx!$M$1) &amp; INDEX(artwork.xlsx!L:L,QUOTIENT(ROW(A245)-1,3)+2),artwork.xlsx!$N$1,"") &amp; """,",
 IF(AND(MOD(ROW(A245)-1,3)=1,INDEX(artwork.xlsx!J:J,QUOTIENT(ROW(A245)-1,3)+2)&lt;&gt;""),
    artwork.xlsx!$K$1&amp;": '" &amp; SUBSTITUTE(INDEX(artwork.xlsx!K:K,QUOTIENT(ROW(A245)-1,3)+2),"'","\'") &amp; "'",
IF(MOD(ROW(A245)-1,3)=2,"","")))</f>
        <v>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251" spans="1:3" x14ac:dyDescent="0.25">
      <c r="A251" t="str">
        <f>IF(AND(MOD(ROW(A246)-1,3)=0,INDEX(artwork.xlsx!G:G,QUOTIENT(ROW(A246)-1,3)+2)&lt;&gt;""),"/* "&amp;INDEX(artwork.xlsx!G:G,QUOTIENT(ROW(A246)-1,3)+2)&amp;" */","  ")&amp;
IF(AND(INDEX(artwork.xlsx!F:F,QUOTIENT(ROW(A246)-1,3)+2)&lt;&gt;""),"/* "&amp;INDEX(artwork.xlsx!F:F,QUOTIENT(ROW(A246)-1,3)+2)&amp;" */","  ")&amp;IF(AND(ISERROR(MATCH("},",B251:B$5003,0)), ISERROR(MATCH("    ];",$A$5:A250,0))),"];","")</f>
        <v xml:space="preserve">    </v>
      </c>
      <c r="B251" t="str">
        <f t="shared" si="6"/>
        <v>},</v>
      </c>
      <c r="C251" t="str">
        <f>IF(AND(MOD(ROW(A246)-1,3)=0, INDEX(artwork.xlsx!J:J,QUOTIENT(ROW(A246)-1,3)+2)&lt;&gt;""),
     artwork.xlsx!$H$1&amp;": """ &amp;  INDEX(artwork.xlsx!H:H,QUOTIENT(ROW(A246)-1,3)+2) &amp;""",  " &amp;
     artwork.xlsx!$J$1&amp; ": """ &amp; INDEX(artwork.xlsx!J:J,QUOTIENT(ROW(A246)-1,3)+2) &amp;""",  " &amp;
     artwork.xlsx!$L$1&amp; ": """ &amp; SUBSTITUTE(IF(LEFT(INDEX(artwork.xlsx!L:L,QUOTIENT(ROW(A246)-1,3)+2),4)="http","",artwork.xlsx!$M$1) &amp; INDEX(artwork.xlsx!L:L,QUOTIENT(ROW(A246)-1,3)+2),artwork.xlsx!$N$1,"") &amp; """,",
 IF(AND(MOD(ROW(A246)-1,3)=1,INDEX(artwork.xlsx!J:J,QUOTIENT(ROW(A246)-1,3)+2)&lt;&gt;""),
    artwork.xlsx!$K$1&amp;": '" &amp; SUBSTITUTE(INDEX(artwork.xlsx!K:K,QUOTIENT(ROW(A246)-1,3)+2),"'","\'") &amp; "'",
IF(MOD(ROW(A246)-1,3)=2,"","")))</f>
        <v/>
      </c>
    </row>
    <row r="252" spans="1:3" x14ac:dyDescent="0.25">
      <c r="A252" t="str">
        <f>IF(AND(MOD(ROW(A247)-1,3)=0,INDEX(artwork.xlsx!G:G,QUOTIENT(ROW(A247)-1,3)+2)&lt;&gt;""),"/* "&amp;INDEX(artwork.xlsx!G:G,QUOTIENT(ROW(A247)-1,3)+2)&amp;" */","  ")&amp;
IF(AND(INDEX(artwork.xlsx!F:F,QUOTIENT(ROW(A247)-1,3)+2)&lt;&gt;""),"/* "&amp;INDEX(artwork.xlsx!F:F,QUOTIENT(ROW(A247)-1,3)+2)&amp;" */","  ")&amp;IF(AND(ISERROR(MATCH("},",B252:B$5003,0)), ISERROR(MATCH("    ];",$A$5:A248,0))),"];","")</f>
        <v xml:space="preserve">    </v>
      </c>
      <c r="B252" t="str">
        <f t="shared" si="6"/>
        <v>{</v>
      </c>
      <c r="C252" t="str">
        <f>IF(AND(MOD(ROW(A247)-1,3)=0, INDEX(artwork.xlsx!J:J,QUOTIENT(ROW(A247)-1,3)+2)&lt;&gt;""),
     artwork.xlsx!$H$1&amp;": """ &amp;  INDEX(artwork.xlsx!H:H,QUOTIENT(ROW(A247)-1,3)+2) &amp;""",  " &amp;
     artwork.xlsx!$J$1&amp; ": """ &amp; INDEX(artwork.xlsx!J:J,QUOTIENT(ROW(A247)-1,3)+2) &amp;""",  " &amp;
     artwork.xlsx!$L$1&amp; ": """ &amp; SUBSTITUTE(IF(LEFT(INDEX(artwork.xlsx!L:L,QUOTIENT(ROW(A247)-1,3)+2),4)="http","",artwork.xlsx!$M$1) &amp; INDEX(artwork.xlsx!L:L,QUOTIENT(ROW(A247)-1,3)+2),artwork.xlsx!$N$1,"") &amp; """,",
 IF(AND(MOD(ROW(A247)-1,3)=1,INDEX(artwork.xlsx!J:J,QUOTIENT(ROW(A247)-1,3)+2)&lt;&gt;""),
    artwork.xlsx!$K$1&amp;": '" &amp; SUBSTITUTE(INDEX(artwork.xlsx!K:K,QUOTIENT(ROW(A247)-1,3)+2),"'","\'") &amp; "'",
IF(MOD(ROW(A247)-1,3)=2,"","")))</f>
        <v>id: "lighthouse",  frenchName: "Phare",  artwork: "http://wiki.dominionstrategy.com/images/0/06/LighthouseArt.jpg",</v>
      </c>
    </row>
    <row r="253" spans="1:3" x14ac:dyDescent="0.25">
      <c r="A253" t="str">
        <f>IF(AND(MOD(ROW(A248)-1,3)=0,INDEX(artwork.xlsx!G:G,QUOTIENT(ROW(A248)-1,3)+2)&lt;&gt;""),"/* "&amp;INDEX(artwork.xlsx!G:G,QUOTIENT(ROW(A248)-1,3)+2)&amp;" */","  ")&amp;
IF(AND(INDEX(artwork.xlsx!F:F,QUOTIENT(ROW(A248)-1,3)+2)&lt;&gt;""),"/* "&amp;INDEX(artwork.xlsx!F:F,QUOTIENT(ROW(A248)-1,3)+2)&amp;" */","  ")&amp;IF(AND(ISERROR(MATCH("},",B253:B$5003,0)), ISERROR(MATCH("    ];",$A$5:A252,0))),"];","")</f>
        <v xml:space="preserve">    </v>
      </c>
      <c r="B253" t="str">
        <f t="shared" si="6"/>
        <v/>
      </c>
      <c r="C253" t="str">
        <f>IF(AND(MOD(ROW(A248)-1,3)=0, INDEX(artwork.xlsx!J:J,QUOTIENT(ROW(A248)-1,3)+2)&lt;&gt;""),
     artwork.xlsx!$H$1&amp;": """ &amp;  INDEX(artwork.xlsx!H:H,QUOTIENT(ROW(A248)-1,3)+2) &amp;""",  " &amp;
     artwork.xlsx!$J$1&amp; ": """ &amp; INDEX(artwork.xlsx!J:J,QUOTIENT(ROW(A248)-1,3)+2) &amp;""",  " &amp;
     artwork.xlsx!$L$1&amp; ": """ &amp; SUBSTITUTE(IF(LEFT(INDEX(artwork.xlsx!L:L,QUOTIENT(ROW(A248)-1,3)+2),4)="http","",artwork.xlsx!$M$1) &amp; INDEX(artwork.xlsx!L:L,QUOTIENT(ROW(A248)-1,3)+2),artwork.xlsx!$N$1,"") &amp; """,",
 IF(AND(MOD(ROW(A248)-1,3)=1,INDEX(artwork.xlsx!J:J,QUOTIENT(ROW(A248)-1,3)+2)&lt;&gt;""),
    artwork.xlsx!$K$1&amp;": '" &amp; SUBSTITUTE(INDEX(artwork.xlsx!K:K,QUOTIENT(ROW(A248)-1,3)+2),"'","\'") &amp; "'",
IF(MOD(ROW(A248)-1,3)=2,"","")))</f>
        <v>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254" spans="1:3" x14ac:dyDescent="0.25">
      <c r="A254" t="str">
        <f>IF(AND(MOD(ROW(A249)-1,3)=0,INDEX(artwork.xlsx!G:G,QUOTIENT(ROW(A249)-1,3)+2)&lt;&gt;""),"/* "&amp;INDEX(artwork.xlsx!G:G,QUOTIENT(ROW(A249)-1,3)+2)&amp;" */","  ")&amp;
IF(AND(INDEX(artwork.xlsx!F:F,QUOTIENT(ROW(A249)-1,3)+2)&lt;&gt;""),"/* "&amp;INDEX(artwork.xlsx!F:F,QUOTIENT(ROW(A249)-1,3)+2)&amp;" */","  ")&amp;IF(AND(ISERROR(MATCH("},",B254:B$5003,0)), ISERROR(MATCH("    ];",$A$5:A250,0))),"];","")</f>
        <v xml:space="preserve">    </v>
      </c>
      <c r="B254" t="str">
        <f t="shared" si="6"/>
        <v>},</v>
      </c>
      <c r="C254" t="str">
        <f>IF(AND(MOD(ROW(A249)-1,3)=0, INDEX(artwork.xlsx!J:J,QUOTIENT(ROW(A249)-1,3)+2)&lt;&gt;""),
     artwork.xlsx!$H$1&amp;": """ &amp;  INDEX(artwork.xlsx!H:H,QUOTIENT(ROW(A249)-1,3)+2) &amp;""",  " &amp;
     artwork.xlsx!$J$1&amp; ": """ &amp; INDEX(artwork.xlsx!J:J,QUOTIENT(ROW(A249)-1,3)+2) &amp;""",  " &amp;
     artwork.xlsx!$L$1&amp; ": """ &amp; SUBSTITUTE(IF(LEFT(INDEX(artwork.xlsx!L:L,QUOTIENT(ROW(A249)-1,3)+2),4)="http","",artwork.xlsx!$M$1) &amp; INDEX(artwork.xlsx!L:L,QUOTIENT(ROW(A249)-1,3)+2),artwork.xlsx!$N$1,"") &amp; """,",
 IF(AND(MOD(ROW(A249)-1,3)=1,INDEX(artwork.xlsx!J:J,QUOTIENT(ROW(A249)-1,3)+2)&lt;&gt;""),
    artwork.xlsx!$K$1&amp;": '" &amp; SUBSTITUTE(INDEX(artwork.xlsx!K:K,QUOTIENT(ROW(A249)-1,3)+2),"'","\'") &amp; "'",
IF(MOD(ROW(A249)-1,3)=2,"","")))</f>
        <v/>
      </c>
    </row>
    <row r="255" spans="1:3" x14ac:dyDescent="0.25">
      <c r="A255" t="str">
        <f>IF(AND(MOD(ROW(A250)-1,3)=0,INDEX(artwork.xlsx!G:G,QUOTIENT(ROW(A250)-1,3)+2)&lt;&gt;""),"/* "&amp;INDEX(artwork.xlsx!G:G,QUOTIENT(ROW(A250)-1,3)+2)&amp;" */","  ")&amp;
IF(AND(INDEX(artwork.xlsx!F:F,QUOTIENT(ROW(A250)-1,3)+2)&lt;&gt;""),"/* "&amp;INDEX(artwork.xlsx!F:F,QUOTIENT(ROW(A250)-1,3)+2)&amp;" */","  ")&amp;IF(AND(ISERROR(MATCH("},",B255:B$5003,0)), ISERROR(MATCH("    ];",$A$5:A254,0))),"];","")</f>
        <v xml:space="preserve">    </v>
      </c>
      <c r="B255" t="str">
        <f t="shared" si="6"/>
        <v>{</v>
      </c>
      <c r="C255" t="str">
        <f>IF(AND(MOD(ROW(A250)-1,3)=0, INDEX(artwork.xlsx!J:J,QUOTIENT(ROW(A250)-1,3)+2)&lt;&gt;""),
     artwork.xlsx!$H$1&amp;": """ &amp;  INDEX(artwork.xlsx!H:H,QUOTIENT(ROW(A250)-1,3)+2) &amp;""",  " &amp;
     artwork.xlsx!$J$1&amp; ": """ &amp; INDEX(artwork.xlsx!J:J,QUOTIENT(ROW(A250)-1,3)+2) &amp;""",  " &amp;
     artwork.xlsx!$L$1&amp; ": """ &amp; SUBSTITUTE(IF(LEFT(INDEX(artwork.xlsx!L:L,QUOTIENT(ROW(A250)-1,3)+2),4)="http","",artwork.xlsx!$M$1) &amp; INDEX(artwork.xlsx!L:L,QUOTIENT(ROW(A250)-1,3)+2),artwork.xlsx!$N$1,"") &amp; """,",
 IF(AND(MOD(ROW(A250)-1,3)=1,INDEX(artwork.xlsx!J:J,QUOTIENT(ROW(A250)-1,3)+2)&lt;&gt;""),
    artwork.xlsx!$K$1&amp;": '" &amp; SUBSTITUTE(INDEX(artwork.xlsx!K:K,QUOTIENT(ROW(A250)-1,3)+2),"'","\'") &amp; "'",
IF(MOD(ROW(A250)-1,3)=2,"","")))</f>
        <v>id: "pearldiver",  frenchName: "Plongeur de perles",  artwork: "http://wiki.dominionstrategy.com/images/2/20/Pearl_DiverArt.jpg",</v>
      </c>
    </row>
    <row r="256" spans="1:3" x14ac:dyDescent="0.25">
      <c r="A256" t="str">
        <f>IF(AND(MOD(ROW(A251)-1,3)=0,INDEX(artwork.xlsx!G:G,QUOTIENT(ROW(A251)-1,3)+2)&lt;&gt;""),"/* "&amp;INDEX(artwork.xlsx!G:G,QUOTIENT(ROW(A251)-1,3)+2)&amp;" */","  ")&amp;
IF(AND(INDEX(artwork.xlsx!F:F,QUOTIENT(ROW(A251)-1,3)+2)&lt;&gt;""),"/* "&amp;INDEX(artwork.xlsx!F:F,QUOTIENT(ROW(A251)-1,3)+2)&amp;" */","  ")&amp;IF(AND(ISERROR(MATCH("},",B256:B$5003,0)), ISERROR(MATCH("    ];",$A$5:A252,0))),"];","")</f>
        <v xml:space="preserve">    </v>
      </c>
      <c r="B256" t="str">
        <f t="shared" si="6"/>
        <v/>
      </c>
      <c r="C256" t="str">
        <f>IF(AND(MOD(ROW(A251)-1,3)=0, INDEX(artwork.xlsx!J:J,QUOTIENT(ROW(A251)-1,3)+2)&lt;&gt;""),
     artwork.xlsx!$H$1&amp;": """ &amp;  INDEX(artwork.xlsx!H:H,QUOTIENT(ROW(A251)-1,3)+2) &amp;""",  " &amp;
     artwork.xlsx!$J$1&amp; ": """ &amp; INDEX(artwork.xlsx!J:J,QUOTIENT(ROW(A251)-1,3)+2) &amp;""",  " &amp;
     artwork.xlsx!$L$1&amp; ": """ &amp; SUBSTITUTE(IF(LEFT(INDEX(artwork.xlsx!L:L,QUOTIENT(ROW(A251)-1,3)+2),4)="http","",artwork.xlsx!$M$1) &amp; INDEX(artwork.xlsx!L:L,QUOTIENT(ROW(A251)-1,3)+2),artwork.xlsx!$N$1,"") &amp; """,",
 IF(AND(MOD(ROW(A251)-1,3)=1,INDEX(artwork.xlsx!J:J,QUOTIENT(ROW(A251)-1,3)+2)&lt;&gt;""),
    artwork.xlsx!$K$1&amp;": '" &amp; SUBSTITUTE(INDEX(artwork.xlsx!K:K,QUOTIENT(ROW(A251)-1,3)+2),"'","\'") &amp; "'",
IF(MOD(ROW(A251)-1,3)=2,"","")))</f>
        <v>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257" spans="1:3" x14ac:dyDescent="0.25">
      <c r="A257" t="str">
        <f>IF(AND(MOD(ROW(A252)-1,3)=0,INDEX(artwork.xlsx!G:G,QUOTIENT(ROW(A252)-1,3)+2)&lt;&gt;""),"/* "&amp;INDEX(artwork.xlsx!G:G,QUOTIENT(ROW(A252)-1,3)+2)&amp;" */","  ")&amp;
IF(AND(INDEX(artwork.xlsx!F:F,QUOTIENT(ROW(A252)-1,3)+2)&lt;&gt;""),"/* "&amp;INDEX(artwork.xlsx!F:F,QUOTIENT(ROW(A252)-1,3)+2)&amp;" */","  ")&amp;IF(AND(ISERROR(MATCH("},",B257:B$5003,0)), ISERROR(MATCH("    ];",$A$5:A256,0))),"];","")</f>
        <v xml:space="preserve">    </v>
      </c>
      <c r="B257" t="str">
        <f t="shared" si="6"/>
        <v>},</v>
      </c>
      <c r="C257" t="str">
        <f>IF(AND(MOD(ROW(A252)-1,3)=0, INDEX(artwork.xlsx!J:J,QUOTIENT(ROW(A252)-1,3)+2)&lt;&gt;""),
     artwork.xlsx!$H$1&amp;": """ &amp;  INDEX(artwork.xlsx!H:H,QUOTIENT(ROW(A252)-1,3)+2) &amp;""",  " &amp;
     artwork.xlsx!$J$1&amp; ": """ &amp; INDEX(artwork.xlsx!J:J,QUOTIENT(ROW(A252)-1,3)+2) &amp;""",  " &amp;
     artwork.xlsx!$L$1&amp; ": """ &amp; SUBSTITUTE(IF(LEFT(INDEX(artwork.xlsx!L:L,QUOTIENT(ROW(A252)-1,3)+2),4)="http","",artwork.xlsx!$M$1) &amp; INDEX(artwork.xlsx!L:L,QUOTIENT(ROW(A252)-1,3)+2),artwork.xlsx!$N$1,"") &amp; """,",
 IF(AND(MOD(ROW(A252)-1,3)=1,INDEX(artwork.xlsx!J:J,QUOTIENT(ROW(A252)-1,3)+2)&lt;&gt;""),
    artwork.xlsx!$K$1&amp;": '" &amp; SUBSTITUTE(INDEX(artwork.xlsx!K:K,QUOTIENT(ROW(A252)-1,3)+2),"'","\'") &amp; "'",
IF(MOD(ROW(A252)-1,3)=2,"","")))</f>
        <v/>
      </c>
    </row>
    <row r="258" spans="1:3" x14ac:dyDescent="0.25">
      <c r="A258" t="str">
        <f>IF(AND(MOD(ROW(A253)-1,3)=0,INDEX(artwork.xlsx!G:G,QUOTIENT(ROW(A253)-1,3)+2)&lt;&gt;""),"/* "&amp;INDEX(artwork.xlsx!G:G,QUOTIENT(ROW(A253)-1,3)+2)&amp;" */","  ")&amp;
IF(AND(INDEX(artwork.xlsx!F:F,QUOTIENT(ROW(A253)-1,3)+2)&lt;&gt;""),"/* "&amp;INDEX(artwork.xlsx!F:F,QUOTIENT(ROW(A253)-1,3)+2)&amp;" */","  ")&amp;IF(AND(ISERROR(MATCH("},",B258:B$5003,0)), ISERROR(MATCH("    ];",$A$5:A254,0))),"];","")</f>
        <v xml:space="preserve">    </v>
      </c>
      <c r="B258" t="str">
        <f t="shared" si="6"/>
        <v>{</v>
      </c>
      <c r="C258" t="str">
        <f>IF(AND(MOD(ROW(A253)-1,3)=0, INDEX(artwork.xlsx!J:J,QUOTIENT(ROW(A253)-1,3)+2)&lt;&gt;""),
     artwork.xlsx!$H$1&amp;": """ &amp;  INDEX(artwork.xlsx!H:H,QUOTIENT(ROW(A253)-1,3)+2) &amp;""",  " &amp;
     artwork.xlsx!$J$1&amp; ": """ &amp; INDEX(artwork.xlsx!J:J,QUOTIENT(ROW(A253)-1,3)+2) &amp;""",  " &amp;
     artwork.xlsx!$L$1&amp; ": """ &amp; SUBSTITUTE(IF(LEFT(INDEX(artwork.xlsx!L:L,QUOTIENT(ROW(A253)-1,3)+2),4)="http","",artwork.xlsx!$M$1) &amp; INDEX(artwork.xlsx!L:L,QUOTIENT(ROW(A253)-1,3)+2),artwork.xlsx!$N$1,"") &amp; """,",
 IF(AND(MOD(ROW(A253)-1,3)=1,INDEX(artwork.xlsx!J:J,QUOTIENT(ROW(A253)-1,3)+2)&lt;&gt;""),
    artwork.xlsx!$K$1&amp;": '" &amp; SUBSTITUTE(INDEX(artwork.xlsx!K:K,QUOTIENT(ROW(A253)-1,3)+2),"'","\'") &amp; "'",
IF(MOD(ROW(A253)-1,3)=2,"","")))</f>
        <v>id: "embargo",  frenchName: "Embargo",  artwork: "http://wiki.dominionstrategy.com/images/9/96/EmbargoArt.jpg",</v>
      </c>
    </row>
    <row r="259" spans="1:3" x14ac:dyDescent="0.25">
      <c r="A259" t="str">
        <f>IF(AND(MOD(ROW(A254)-1,3)=0,INDEX(artwork.xlsx!G:G,QUOTIENT(ROW(A254)-1,3)+2)&lt;&gt;""),"/* "&amp;INDEX(artwork.xlsx!G:G,QUOTIENT(ROW(A254)-1,3)+2)&amp;" */","  ")&amp;
IF(AND(INDEX(artwork.xlsx!F:F,QUOTIENT(ROW(A254)-1,3)+2)&lt;&gt;""),"/* "&amp;INDEX(artwork.xlsx!F:F,QUOTIENT(ROW(A254)-1,3)+2)&amp;" */","  ")&amp;IF(AND(ISERROR(MATCH("},",B259:B$5003,0)), ISERROR(MATCH("    ];",$A$5:A258,0))),"];","")</f>
        <v xml:space="preserve">    </v>
      </c>
      <c r="B259" t="str">
        <f t="shared" si="6"/>
        <v/>
      </c>
      <c r="C259" t="str">
        <f>IF(AND(MOD(ROW(A254)-1,3)=0, INDEX(artwork.xlsx!J:J,QUOTIENT(ROW(A254)-1,3)+2)&lt;&gt;""),
     artwork.xlsx!$H$1&amp;": """ &amp;  INDEX(artwork.xlsx!H:H,QUOTIENT(ROW(A254)-1,3)+2) &amp;""",  " &amp;
     artwork.xlsx!$J$1&amp; ": """ &amp; INDEX(artwork.xlsx!J:J,QUOTIENT(ROW(A254)-1,3)+2) &amp;""",  " &amp;
     artwork.xlsx!$L$1&amp; ": """ &amp; SUBSTITUTE(IF(LEFT(INDEX(artwork.xlsx!L:L,QUOTIENT(ROW(A254)-1,3)+2),4)="http","",artwork.xlsx!$M$1) &amp; INDEX(artwork.xlsx!L:L,QUOTIENT(ROW(A254)-1,3)+2),artwork.xlsx!$N$1,"") &amp; """,",
 IF(AND(MOD(ROW(A254)-1,3)=1,INDEX(artwork.xlsx!J:J,QUOTIENT(ROW(A254)-1,3)+2)&lt;&gt;""),
    artwork.xlsx!$K$1&amp;": '" &amp; SUBSTITUTE(INDEX(artwork.xlsx!K:K,QUOTIENT(ROW(A254)-1,3)+2),"'","\'") &amp; "'",
IF(MOD(ROW(A254)-1,3)=2,"","")))</f>
        <v>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260" spans="1:3" x14ac:dyDescent="0.25">
      <c r="A260" t="str">
        <f>IF(AND(MOD(ROW(A255)-1,3)=0,INDEX(artwork.xlsx!G:G,QUOTIENT(ROW(A255)-1,3)+2)&lt;&gt;""),"/* "&amp;INDEX(artwork.xlsx!G:G,QUOTIENT(ROW(A255)-1,3)+2)&amp;" */","  ")&amp;
IF(AND(INDEX(artwork.xlsx!F:F,QUOTIENT(ROW(A255)-1,3)+2)&lt;&gt;""),"/* "&amp;INDEX(artwork.xlsx!F:F,QUOTIENT(ROW(A255)-1,3)+2)&amp;" */","  ")&amp;IF(AND(ISERROR(MATCH("},",B260:B$5003,0)), ISERROR(MATCH("    ];",$A$5:A256,0))),"];","")</f>
        <v xml:space="preserve">    </v>
      </c>
      <c r="B260" t="str">
        <f t="shared" si="6"/>
        <v>},</v>
      </c>
      <c r="C260" t="str">
        <f>IF(AND(MOD(ROW(A255)-1,3)=0, INDEX(artwork.xlsx!J:J,QUOTIENT(ROW(A255)-1,3)+2)&lt;&gt;""),
     artwork.xlsx!$H$1&amp;": """ &amp;  INDEX(artwork.xlsx!H:H,QUOTIENT(ROW(A255)-1,3)+2) &amp;""",  " &amp;
     artwork.xlsx!$J$1&amp; ": """ &amp; INDEX(artwork.xlsx!J:J,QUOTIENT(ROW(A255)-1,3)+2) &amp;""",  " &amp;
     artwork.xlsx!$L$1&amp; ": """ &amp; SUBSTITUTE(IF(LEFT(INDEX(artwork.xlsx!L:L,QUOTIENT(ROW(A255)-1,3)+2),4)="http","",artwork.xlsx!$M$1) &amp; INDEX(artwork.xlsx!L:L,QUOTIENT(ROW(A255)-1,3)+2),artwork.xlsx!$N$1,"") &amp; """,",
 IF(AND(MOD(ROW(A255)-1,3)=1,INDEX(artwork.xlsx!J:J,QUOTIENT(ROW(A255)-1,3)+2)&lt;&gt;""),
    artwork.xlsx!$K$1&amp;": '" &amp; SUBSTITUTE(INDEX(artwork.xlsx!K:K,QUOTIENT(ROW(A255)-1,3)+2),"'","\'") &amp; "'",
IF(MOD(ROW(A255)-1,3)=2,"","")))</f>
        <v/>
      </c>
    </row>
    <row r="261" spans="1:3" x14ac:dyDescent="0.25">
      <c r="A261" t="str">
        <f>IF(AND(MOD(ROW(A256)-1,3)=0,INDEX(artwork.xlsx!G:G,QUOTIENT(ROW(A256)-1,3)+2)&lt;&gt;""),"/* "&amp;INDEX(artwork.xlsx!G:G,QUOTIENT(ROW(A256)-1,3)+2)&amp;" */","  ")&amp;
IF(AND(INDEX(artwork.xlsx!F:F,QUOTIENT(ROW(A256)-1,3)+2)&lt;&gt;""),"/* "&amp;INDEX(artwork.xlsx!F:F,QUOTIENT(ROW(A256)-1,3)+2)&amp;" */","  ")&amp;IF(AND(ISERROR(MATCH("},",B261:B$5003,0)), ISERROR(MATCH("    ];",$A$5:A260,0))),"];","")</f>
        <v xml:space="preserve">    </v>
      </c>
      <c r="B261" t="str">
        <f t="shared" si="6"/>
        <v>{</v>
      </c>
      <c r="C261" t="str">
        <f>IF(AND(MOD(ROW(A256)-1,3)=0, INDEX(artwork.xlsx!J:J,QUOTIENT(ROW(A256)-1,3)+2)&lt;&gt;""),
     artwork.xlsx!$H$1&amp;": """ &amp;  INDEX(artwork.xlsx!H:H,QUOTIENT(ROW(A256)-1,3)+2) &amp;""",  " &amp;
     artwork.xlsx!$J$1&amp; ": """ &amp; INDEX(artwork.xlsx!J:J,QUOTIENT(ROW(A256)-1,3)+2) &amp;""",  " &amp;
     artwork.xlsx!$L$1&amp; ": """ &amp; SUBSTITUTE(IF(LEFT(INDEX(artwork.xlsx!L:L,QUOTIENT(ROW(A256)-1,3)+2),4)="http","",artwork.xlsx!$M$1) &amp; INDEX(artwork.xlsx!L:L,QUOTIENT(ROW(A256)-1,3)+2),artwork.xlsx!$N$1,"") &amp; """,",
 IF(AND(MOD(ROW(A256)-1,3)=1,INDEX(artwork.xlsx!J:J,QUOTIENT(ROW(A256)-1,3)+2)&lt;&gt;""),
    artwork.xlsx!$K$1&amp;": '" &amp; SUBSTITUTE(INDEX(artwork.xlsx!K:K,QUOTIENT(ROW(A256)-1,3)+2),"'","\'") &amp; "'",
IF(MOD(ROW(A256)-1,3)=2,"","")))</f>
        <v>id: "outpost",  frenchName: "Avant-poste",  artwork: "http://wiki.dominionstrategy.com/images/5/54/OutpostArt.jpg",</v>
      </c>
    </row>
    <row r="262" spans="1:3" x14ac:dyDescent="0.25">
      <c r="A262" t="str">
        <f>IF(AND(MOD(ROW(A257)-1,3)=0,INDEX(artwork.xlsx!G:G,QUOTIENT(ROW(A257)-1,3)+2)&lt;&gt;""),"/* "&amp;INDEX(artwork.xlsx!G:G,QUOTIENT(ROW(A257)-1,3)+2)&amp;" */","  ")&amp;
IF(AND(INDEX(artwork.xlsx!F:F,QUOTIENT(ROW(A257)-1,3)+2)&lt;&gt;""),"/* "&amp;INDEX(artwork.xlsx!F:F,QUOTIENT(ROW(A257)-1,3)+2)&amp;" */","  ")&amp;IF(AND(ISERROR(MATCH("},",B262:B$5003,0)), ISERROR(MATCH("    ];",$A$5:A258,0))),"];","")</f>
        <v xml:space="preserve">    </v>
      </c>
      <c r="B262" t="str">
        <f t="shared" si="6"/>
        <v/>
      </c>
      <c r="C262" t="str">
        <f>IF(AND(MOD(ROW(A257)-1,3)=0, INDEX(artwork.xlsx!J:J,QUOTIENT(ROW(A257)-1,3)+2)&lt;&gt;""),
     artwork.xlsx!$H$1&amp;": """ &amp;  INDEX(artwork.xlsx!H:H,QUOTIENT(ROW(A257)-1,3)+2) &amp;""",  " &amp;
     artwork.xlsx!$J$1&amp; ": """ &amp; INDEX(artwork.xlsx!J:J,QUOTIENT(ROW(A257)-1,3)+2) &amp;""",  " &amp;
     artwork.xlsx!$L$1&amp; ": """ &amp; SUBSTITUTE(IF(LEFT(INDEX(artwork.xlsx!L:L,QUOTIENT(ROW(A257)-1,3)+2),4)="http","",artwork.xlsx!$M$1) &amp; INDEX(artwork.xlsx!L:L,QUOTIENT(ROW(A257)-1,3)+2),artwork.xlsx!$N$1,"") &amp; """,",
 IF(AND(MOD(ROW(A257)-1,3)=1,INDEX(artwork.xlsx!J:J,QUOTIENT(ROW(A257)-1,3)+2)&lt;&gt;""),
    artwork.xlsx!$K$1&amp;": '" &amp; SUBSTITUTE(INDEX(artwork.xlsx!K:K,QUOTIENT(ROW(A257)-1,3)+2),"'","\'") &amp; "'",
IF(MOD(ROW(A257)-1,3)=2,"","")))</f>
        <v>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263" spans="1:3" x14ac:dyDescent="0.25">
      <c r="A263" t="str">
        <f>IF(AND(MOD(ROW(A258)-1,3)=0,INDEX(artwork.xlsx!G:G,QUOTIENT(ROW(A258)-1,3)+2)&lt;&gt;""),"/* "&amp;INDEX(artwork.xlsx!G:G,QUOTIENT(ROW(A258)-1,3)+2)&amp;" */","  ")&amp;
IF(AND(INDEX(artwork.xlsx!F:F,QUOTIENT(ROW(A258)-1,3)+2)&lt;&gt;""),"/* "&amp;INDEX(artwork.xlsx!F:F,QUOTIENT(ROW(A258)-1,3)+2)&amp;" */","  ")&amp;IF(AND(ISERROR(MATCH("},",B263:B$5003,0)), ISERROR(MATCH("    ];",$A$5:A262,0))),"];","")</f>
        <v xml:space="preserve">    </v>
      </c>
      <c r="B263" t="str">
        <f t="shared" si="6"/>
        <v>},</v>
      </c>
      <c r="C263" t="str">
        <f>IF(AND(MOD(ROW(A258)-1,3)=0, INDEX(artwork.xlsx!J:J,QUOTIENT(ROW(A258)-1,3)+2)&lt;&gt;""),
     artwork.xlsx!$H$1&amp;": """ &amp;  INDEX(artwork.xlsx!H:H,QUOTIENT(ROW(A258)-1,3)+2) &amp;""",  " &amp;
     artwork.xlsx!$J$1&amp; ": """ &amp; INDEX(artwork.xlsx!J:J,QUOTIENT(ROW(A258)-1,3)+2) &amp;""",  " &amp;
     artwork.xlsx!$L$1&amp; ": """ &amp; SUBSTITUTE(IF(LEFT(INDEX(artwork.xlsx!L:L,QUOTIENT(ROW(A258)-1,3)+2),4)="http","",artwork.xlsx!$M$1) &amp; INDEX(artwork.xlsx!L:L,QUOTIENT(ROW(A258)-1,3)+2),artwork.xlsx!$N$1,"") &amp; """,",
 IF(AND(MOD(ROW(A258)-1,3)=1,INDEX(artwork.xlsx!J:J,QUOTIENT(ROW(A258)-1,3)+2)&lt;&gt;""),
    artwork.xlsx!$K$1&amp;": '" &amp; SUBSTITUTE(INDEX(artwork.xlsx!K:K,QUOTIENT(ROW(A258)-1,3)+2),"'","\'") &amp; "'",
IF(MOD(ROW(A258)-1,3)=2,"","")))</f>
        <v/>
      </c>
    </row>
    <row r="264" spans="1:3" x14ac:dyDescent="0.25">
      <c r="A264" t="str">
        <f>IF(AND(MOD(ROW(A259)-1,3)=0,INDEX(artwork.xlsx!G:G,QUOTIENT(ROW(A259)-1,3)+2)&lt;&gt;""),"/* "&amp;INDEX(artwork.xlsx!G:G,QUOTIENT(ROW(A259)-1,3)+2)&amp;" */","  ")&amp;
IF(AND(INDEX(artwork.xlsx!F:F,QUOTIENT(ROW(A259)-1,3)+2)&lt;&gt;""),"/* "&amp;INDEX(artwork.xlsx!F:F,QUOTIENT(ROW(A259)-1,3)+2)&amp;" */","  ")&amp;IF(AND(ISERROR(MATCH("},",B264:B$5003,0)), ISERROR(MATCH("    ];",$A$5:A260,0))),"];","")</f>
        <v xml:space="preserve">/* Cornucopia */  </v>
      </c>
      <c r="B264" t="str">
        <f t="shared" si="6"/>
        <v>{</v>
      </c>
      <c r="C264" t="str">
        <f>IF(AND(MOD(ROW(A259)-1,3)=0, INDEX(artwork.xlsx!J:J,QUOTIENT(ROW(A259)-1,3)+2)&lt;&gt;""),
     artwork.xlsx!$H$1&amp;": """ &amp;  INDEX(artwork.xlsx!H:H,QUOTIENT(ROW(A259)-1,3)+2) &amp;""",  " &amp;
     artwork.xlsx!$J$1&amp; ": """ &amp; INDEX(artwork.xlsx!J:J,QUOTIENT(ROW(A259)-1,3)+2) &amp;""",  " &amp;
     artwork.xlsx!$L$1&amp; ": """ &amp; SUBSTITUTE(IF(LEFT(INDEX(artwork.xlsx!L:L,QUOTIENT(ROW(A259)-1,3)+2),4)="http","",artwork.xlsx!$M$1) &amp; INDEX(artwork.xlsx!L:L,QUOTIENT(ROW(A259)-1,3)+2),artwork.xlsx!$N$1,"") &amp; """,",
 IF(AND(MOD(ROW(A259)-1,3)=1,INDEX(artwork.xlsx!J:J,QUOTIENT(ROW(A259)-1,3)+2)&lt;&gt;""),
    artwork.xlsx!$K$1&amp;": '" &amp; SUBSTITUTE(INDEX(artwork.xlsx!K:K,QUOTIENT(ROW(A259)-1,3)+2),"'","\'") &amp; "'",
IF(MOD(ROW(A259)-1,3)=2,"","")))</f>
        <v>id: "harvest",  frenchName: "Récolte",  artwork: "http://wiki.dominionstrategy.com/images/1/15/HarvestArt.jpg",</v>
      </c>
    </row>
    <row r="265" spans="1:3" x14ac:dyDescent="0.25">
      <c r="A265" t="str">
        <f>IF(AND(MOD(ROW(A260)-1,3)=0,INDEX(artwork.xlsx!G:G,QUOTIENT(ROW(A260)-1,3)+2)&lt;&gt;""),"/* "&amp;INDEX(artwork.xlsx!G:G,QUOTIENT(ROW(A260)-1,3)+2)&amp;" */","  ")&amp;
IF(AND(INDEX(artwork.xlsx!F:F,QUOTIENT(ROW(A260)-1,3)+2)&lt;&gt;""),"/* "&amp;INDEX(artwork.xlsx!F:F,QUOTIENT(ROW(A260)-1,3)+2)&amp;" */","  ")&amp;IF(AND(ISERROR(MATCH("},",B265:B$5003,0)), ISERROR(MATCH("    ];",$A$5:A264,0))),"];","")</f>
        <v xml:space="preserve">    </v>
      </c>
      <c r="B265" t="str">
        <f t="shared" si="6"/>
        <v/>
      </c>
      <c r="C265" t="str">
        <f>IF(AND(MOD(ROW(A260)-1,3)=0, INDEX(artwork.xlsx!J:J,QUOTIENT(ROW(A260)-1,3)+2)&lt;&gt;""),
     artwork.xlsx!$H$1&amp;": """ &amp;  INDEX(artwork.xlsx!H:H,QUOTIENT(ROW(A260)-1,3)+2) &amp;""",  " &amp;
     artwork.xlsx!$J$1&amp; ": """ &amp; INDEX(artwork.xlsx!J:J,QUOTIENT(ROW(A260)-1,3)+2) &amp;""",  " &amp;
     artwork.xlsx!$L$1&amp; ": """ &amp; SUBSTITUTE(IF(LEFT(INDEX(artwork.xlsx!L:L,QUOTIENT(ROW(A260)-1,3)+2),4)="http","",artwork.xlsx!$M$1) &amp; INDEX(artwork.xlsx!L:L,QUOTIENT(ROW(A260)-1,3)+2),artwork.xlsx!$N$1,"") &amp; """,",
 IF(AND(MOD(ROW(A260)-1,3)=1,INDEX(artwork.xlsx!J:J,QUOTIENT(ROW(A260)-1,3)+2)&lt;&gt;""),
    artwork.xlsx!$K$1&amp;": '" &amp; SUBSTITUTE(INDEX(artwork.xlsx!K:K,QUOTIENT(ROW(A260)-1,3)+2),"'","\'") &amp; "'",
IF(MOD(ROW(A260)-1,3)=2,"","")))</f>
        <v>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266" spans="1:3" x14ac:dyDescent="0.25">
      <c r="A266" t="str">
        <f>IF(AND(MOD(ROW(A261)-1,3)=0,INDEX(artwork.xlsx!G:G,QUOTIENT(ROW(A261)-1,3)+2)&lt;&gt;""),"/* "&amp;INDEX(artwork.xlsx!G:G,QUOTIENT(ROW(A261)-1,3)+2)&amp;" */","  ")&amp;
IF(AND(INDEX(artwork.xlsx!F:F,QUOTIENT(ROW(A261)-1,3)+2)&lt;&gt;""),"/* "&amp;INDEX(artwork.xlsx!F:F,QUOTIENT(ROW(A261)-1,3)+2)&amp;" */","  ")&amp;IF(AND(ISERROR(MATCH("},",B266:B$5003,0)), ISERROR(MATCH("    ];",$A$5:A262,0))),"];","")</f>
        <v xml:space="preserve">    </v>
      </c>
      <c r="B266" t="str">
        <f t="shared" si="6"/>
        <v>},</v>
      </c>
      <c r="C266" t="str">
        <f>IF(AND(MOD(ROW(A261)-1,3)=0, INDEX(artwork.xlsx!J:J,QUOTIENT(ROW(A261)-1,3)+2)&lt;&gt;""),
     artwork.xlsx!$H$1&amp;": """ &amp;  INDEX(artwork.xlsx!H:H,QUOTIENT(ROW(A261)-1,3)+2) &amp;""",  " &amp;
     artwork.xlsx!$J$1&amp; ": """ &amp; INDEX(artwork.xlsx!J:J,QUOTIENT(ROW(A261)-1,3)+2) &amp;""",  " &amp;
     artwork.xlsx!$L$1&amp; ": """ &amp; SUBSTITUTE(IF(LEFT(INDEX(artwork.xlsx!L:L,QUOTIENT(ROW(A261)-1,3)+2),4)="http","",artwork.xlsx!$M$1) &amp; INDEX(artwork.xlsx!L:L,QUOTIENT(ROW(A261)-1,3)+2),artwork.xlsx!$N$1,"") &amp; """,",
 IF(AND(MOD(ROW(A261)-1,3)=1,INDEX(artwork.xlsx!J:J,QUOTIENT(ROW(A261)-1,3)+2)&lt;&gt;""),
    artwork.xlsx!$K$1&amp;": '" &amp; SUBSTITUTE(INDEX(artwork.xlsx!K:K,QUOTIENT(ROW(A261)-1,3)+2),"'","\'") &amp; "'",
IF(MOD(ROW(A261)-1,3)=2,"","")))</f>
        <v/>
      </c>
    </row>
    <row r="267" spans="1:3" x14ac:dyDescent="0.25">
      <c r="A267" t="str">
        <f>IF(AND(MOD(ROW(A262)-1,3)=0,INDEX(artwork.xlsx!G:G,QUOTIENT(ROW(A262)-1,3)+2)&lt;&gt;""),"/* "&amp;INDEX(artwork.xlsx!G:G,QUOTIENT(ROW(A262)-1,3)+2)&amp;" */","  ")&amp;
IF(AND(INDEX(artwork.xlsx!F:F,QUOTIENT(ROW(A262)-1,3)+2)&lt;&gt;""),"/* "&amp;INDEX(artwork.xlsx!F:F,QUOTIENT(ROW(A262)-1,3)+2)&amp;" */","  ")&amp;IF(AND(ISERROR(MATCH("},",B267:B$5003,0)), ISERROR(MATCH("    ];",$A$5:A266,0))),"];","")</f>
        <v xml:space="preserve">    </v>
      </c>
      <c r="B267" t="str">
        <f t="shared" si="6"/>
        <v>{</v>
      </c>
      <c r="C267" t="str">
        <f>IF(AND(MOD(ROW(A262)-1,3)=0, INDEX(artwork.xlsx!J:J,QUOTIENT(ROW(A262)-1,3)+2)&lt;&gt;""),
     artwork.xlsx!$H$1&amp;": """ &amp;  INDEX(artwork.xlsx!H:H,QUOTIENT(ROW(A262)-1,3)+2) &amp;""",  " &amp;
     artwork.xlsx!$J$1&amp; ": """ &amp; INDEX(artwork.xlsx!J:J,QUOTIENT(ROW(A262)-1,3)+2) &amp;""",  " &amp;
     artwork.xlsx!$L$1&amp; ": """ &amp; SUBSTITUTE(IF(LEFT(INDEX(artwork.xlsx!L:L,QUOTIENT(ROW(A262)-1,3)+2),4)="http","",artwork.xlsx!$M$1) &amp; INDEX(artwork.xlsx!L:L,QUOTIENT(ROW(A262)-1,3)+2),artwork.xlsx!$N$1,"") &amp; """,",
 IF(AND(MOD(ROW(A262)-1,3)=1,INDEX(artwork.xlsx!J:J,QUOTIENT(ROW(A262)-1,3)+2)&lt;&gt;""),
    artwork.xlsx!$K$1&amp;": '" &amp; SUBSTITUTE(INDEX(artwork.xlsx!K:K,QUOTIENT(ROW(A262)-1,3)+2),"'","\'") &amp; "'",
IF(MOD(ROW(A262)-1,3)=2,"","")))</f>
        <v>id: "youngwitch",  frenchName: "Jeune sorcière",  artwork: "http://wiki.dominionstrategy.com/images/8/89/Young_WitchArt.jpg",</v>
      </c>
    </row>
    <row r="268" spans="1:3" x14ac:dyDescent="0.25">
      <c r="A268" t="str">
        <f>IF(AND(MOD(ROW(A263)-1,3)=0,INDEX(artwork.xlsx!G:G,QUOTIENT(ROW(A263)-1,3)+2)&lt;&gt;""),"/* "&amp;INDEX(artwork.xlsx!G:G,QUOTIENT(ROW(A263)-1,3)+2)&amp;" */","  ")&amp;
IF(AND(INDEX(artwork.xlsx!F:F,QUOTIENT(ROW(A263)-1,3)+2)&lt;&gt;""),"/* "&amp;INDEX(artwork.xlsx!F:F,QUOTIENT(ROW(A263)-1,3)+2)&amp;" */","  ")&amp;IF(AND(ISERROR(MATCH("},",B268:B$5003,0)), ISERROR(MATCH("    ];",$A$5:A264,0))),"];","")</f>
        <v xml:space="preserve">    </v>
      </c>
      <c r="B268" t="str">
        <f t="shared" si="6"/>
        <v/>
      </c>
      <c r="C268" t="str">
        <f>IF(AND(MOD(ROW(A263)-1,3)=0, INDEX(artwork.xlsx!J:J,QUOTIENT(ROW(A263)-1,3)+2)&lt;&gt;""),
     artwork.xlsx!$H$1&amp;": """ &amp;  INDEX(artwork.xlsx!H:H,QUOTIENT(ROW(A263)-1,3)+2) &amp;""",  " &amp;
     artwork.xlsx!$J$1&amp; ": """ &amp; INDEX(artwork.xlsx!J:J,QUOTIENT(ROW(A263)-1,3)+2) &amp;""",  " &amp;
     artwork.xlsx!$L$1&amp; ": """ &amp; SUBSTITUTE(IF(LEFT(INDEX(artwork.xlsx!L:L,QUOTIENT(ROW(A263)-1,3)+2),4)="http","",artwork.xlsx!$M$1) &amp; INDEX(artwork.xlsx!L:L,QUOTIENT(ROW(A263)-1,3)+2),artwork.xlsx!$N$1,"") &amp; """,",
 IF(AND(MOD(ROW(A263)-1,3)=1,INDEX(artwork.xlsx!J:J,QUOTIENT(ROW(A263)-1,3)+2)&lt;&gt;""),
    artwork.xlsx!$K$1&amp;": '" &amp; SUBSTITUTE(INDEX(artwork.xlsx!K:K,QUOTIENT(ROW(A263)-1,3)+2),"'","\'") &amp; "'",
IF(MOD(ROW(A263)-1,3)=2,"","")))</f>
        <v>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v>
      </c>
    </row>
    <row r="269" spans="1:3" x14ac:dyDescent="0.25">
      <c r="A269" t="str">
        <f>IF(AND(MOD(ROW(A264)-1,3)=0,INDEX(artwork.xlsx!G:G,QUOTIENT(ROW(A264)-1,3)+2)&lt;&gt;""),"/* "&amp;INDEX(artwork.xlsx!G:G,QUOTIENT(ROW(A264)-1,3)+2)&amp;" */","  ")&amp;
IF(AND(INDEX(artwork.xlsx!F:F,QUOTIENT(ROW(A264)-1,3)+2)&lt;&gt;""),"/* "&amp;INDEX(artwork.xlsx!F:F,QUOTIENT(ROW(A264)-1,3)+2)&amp;" */","  ")&amp;IF(AND(ISERROR(MATCH("},",B269:B$5003,0)), ISERROR(MATCH("    ];",$A$5:A268,0))),"];","")</f>
        <v xml:space="preserve">    </v>
      </c>
      <c r="B269" t="str">
        <f t="shared" si="6"/>
        <v>},</v>
      </c>
      <c r="C269" t="str">
        <f>IF(AND(MOD(ROW(A264)-1,3)=0, INDEX(artwork.xlsx!J:J,QUOTIENT(ROW(A264)-1,3)+2)&lt;&gt;""),
     artwork.xlsx!$H$1&amp;": """ &amp;  INDEX(artwork.xlsx!H:H,QUOTIENT(ROW(A264)-1,3)+2) &amp;""",  " &amp;
     artwork.xlsx!$J$1&amp; ": """ &amp; INDEX(artwork.xlsx!J:J,QUOTIENT(ROW(A264)-1,3)+2) &amp;""",  " &amp;
     artwork.xlsx!$L$1&amp; ": """ &amp; SUBSTITUTE(IF(LEFT(INDEX(artwork.xlsx!L:L,QUOTIENT(ROW(A264)-1,3)+2),4)="http","",artwork.xlsx!$M$1) &amp; INDEX(artwork.xlsx!L:L,QUOTIENT(ROW(A264)-1,3)+2),artwork.xlsx!$N$1,"") &amp; """,",
 IF(AND(MOD(ROW(A264)-1,3)=1,INDEX(artwork.xlsx!J:J,QUOTIENT(ROW(A264)-1,3)+2)&lt;&gt;""),
    artwork.xlsx!$K$1&amp;": '" &amp; SUBSTITUTE(INDEX(artwork.xlsx!K:K,QUOTIENT(ROW(A264)-1,3)+2),"'","\'") &amp; "'",
IF(MOD(ROW(A264)-1,3)=2,"","")))</f>
        <v/>
      </c>
    </row>
    <row r="270" spans="1:3" x14ac:dyDescent="0.25">
      <c r="A270" t="str">
        <f>IF(AND(MOD(ROW(A265)-1,3)=0,INDEX(artwork.xlsx!G:G,QUOTIENT(ROW(A265)-1,3)+2)&lt;&gt;""),"/* "&amp;INDEX(artwork.xlsx!G:G,QUOTIENT(ROW(A265)-1,3)+2)&amp;" */","  ")&amp;
IF(AND(INDEX(artwork.xlsx!F:F,QUOTIENT(ROW(A265)-1,3)+2)&lt;&gt;""),"/* "&amp;INDEX(artwork.xlsx!F:F,QUOTIENT(ROW(A265)-1,3)+2)&amp;" */","  ")&amp;IF(AND(ISERROR(MATCH("},",B270:B$5003,0)), ISERROR(MATCH("    ];",$A$5:A266,0))),"];","")</f>
        <v xml:space="preserve">    </v>
      </c>
      <c r="B270" t="str">
        <f t="shared" si="6"/>
        <v>{</v>
      </c>
      <c r="C270" t="str">
        <f>IF(AND(MOD(ROW(A265)-1,3)=0, INDEX(artwork.xlsx!J:J,QUOTIENT(ROW(A265)-1,3)+2)&lt;&gt;""),
     artwork.xlsx!$H$1&amp;": """ &amp;  INDEX(artwork.xlsx!H:H,QUOTIENT(ROW(A265)-1,3)+2) &amp;""",  " &amp;
     artwork.xlsx!$J$1&amp; ": """ &amp; INDEX(artwork.xlsx!J:J,QUOTIENT(ROW(A265)-1,3)+2) &amp;""",  " &amp;
     artwork.xlsx!$L$1&amp; ": """ &amp; SUBSTITUTE(IF(LEFT(INDEX(artwork.xlsx!L:L,QUOTIENT(ROW(A265)-1,3)+2),4)="http","",artwork.xlsx!$M$1) &amp; INDEX(artwork.xlsx!L:L,QUOTIENT(ROW(A265)-1,3)+2),artwork.xlsx!$N$1,"") &amp; """,",
 IF(AND(MOD(ROW(A265)-1,3)=1,INDEX(artwork.xlsx!J:J,QUOTIENT(ROW(A265)-1,3)+2)&lt;&gt;""),
    artwork.xlsx!$K$1&amp;": '" &amp; SUBSTITUTE(INDEX(artwork.xlsx!K:K,QUOTIENT(ROW(A265)-1,3)+2),"'","\'") &amp; "'",
IF(MOD(ROW(A265)-1,3)=2,"","")))</f>
        <v>id: "horsetraders",  frenchName: "Maquignons",  artwork: "http://wiki.dominionstrategy.com/images/8/89/Horse_TradersArt.jpg",</v>
      </c>
    </row>
    <row r="271" spans="1:3" x14ac:dyDescent="0.25">
      <c r="A271" t="str">
        <f>IF(AND(MOD(ROW(A266)-1,3)=0,INDEX(artwork.xlsx!G:G,QUOTIENT(ROW(A266)-1,3)+2)&lt;&gt;""),"/* "&amp;INDEX(artwork.xlsx!G:G,QUOTIENT(ROW(A266)-1,3)+2)&amp;" */","  ")&amp;
IF(AND(INDEX(artwork.xlsx!F:F,QUOTIENT(ROW(A266)-1,3)+2)&lt;&gt;""),"/* "&amp;INDEX(artwork.xlsx!F:F,QUOTIENT(ROW(A266)-1,3)+2)&amp;" */","  ")&amp;IF(AND(ISERROR(MATCH("},",B271:B$5003,0)), ISERROR(MATCH("    ];",$A$5:A270,0))),"];","")</f>
        <v xml:space="preserve">    </v>
      </c>
      <c r="B271" t="str">
        <f t="shared" ref="B271:B334" si="7">IF(AND(C270&lt;&gt;"",MOD(ROW(A269)-1,3)=2),"},","")&amp;IF(AND(C271&lt;&gt;"",MOD(ROW(A266)-1,3)=0),"{","")</f>
        <v/>
      </c>
      <c r="C271" t="str">
        <f>IF(AND(MOD(ROW(A266)-1,3)=0, INDEX(artwork.xlsx!J:J,QUOTIENT(ROW(A266)-1,3)+2)&lt;&gt;""),
     artwork.xlsx!$H$1&amp;": """ &amp;  INDEX(artwork.xlsx!H:H,QUOTIENT(ROW(A266)-1,3)+2) &amp;""",  " &amp;
     artwork.xlsx!$J$1&amp; ": """ &amp; INDEX(artwork.xlsx!J:J,QUOTIENT(ROW(A266)-1,3)+2) &amp;""",  " &amp;
     artwork.xlsx!$L$1&amp; ": """ &amp; SUBSTITUTE(IF(LEFT(INDEX(artwork.xlsx!L:L,QUOTIENT(ROW(A266)-1,3)+2),4)="http","",artwork.xlsx!$M$1) &amp; INDEX(artwork.xlsx!L:L,QUOTIENT(ROW(A266)-1,3)+2),artwork.xlsx!$N$1,"") &amp; """,",
 IF(AND(MOD(ROW(A266)-1,3)=1,INDEX(artwork.xlsx!J:J,QUOTIENT(ROW(A266)-1,3)+2)&lt;&gt;""),
    artwork.xlsx!$K$1&amp;": '" &amp; SUBSTITUTE(INDEX(artwork.xlsx!K:K,QUOTIENT(ROW(A266)-1,3)+2),"'","\'") &amp; "'",
IF(MOD(ROW(A266)-1,3)=2,"","")))</f>
        <v>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272" spans="1:3" x14ac:dyDescent="0.25">
      <c r="A272" t="str">
        <f>IF(AND(MOD(ROW(A267)-1,3)=0,INDEX(artwork.xlsx!G:G,QUOTIENT(ROW(A267)-1,3)+2)&lt;&gt;""),"/* "&amp;INDEX(artwork.xlsx!G:G,QUOTIENT(ROW(A267)-1,3)+2)&amp;" */","  ")&amp;
IF(AND(INDEX(artwork.xlsx!F:F,QUOTIENT(ROW(A267)-1,3)+2)&lt;&gt;""),"/* "&amp;INDEX(artwork.xlsx!F:F,QUOTIENT(ROW(A267)-1,3)+2)&amp;" */","  ")&amp;IF(AND(ISERROR(MATCH("},",B272:B$5003,0)), ISERROR(MATCH("    ];",$A$5:A268,0))),"];","")</f>
        <v xml:space="preserve">    </v>
      </c>
      <c r="B272" t="str">
        <f t="shared" si="7"/>
        <v>},</v>
      </c>
      <c r="C272" t="str">
        <f>IF(AND(MOD(ROW(A267)-1,3)=0, INDEX(artwork.xlsx!J:J,QUOTIENT(ROW(A267)-1,3)+2)&lt;&gt;""),
     artwork.xlsx!$H$1&amp;": """ &amp;  INDEX(artwork.xlsx!H:H,QUOTIENT(ROW(A267)-1,3)+2) &amp;""",  " &amp;
     artwork.xlsx!$J$1&amp; ": """ &amp; INDEX(artwork.xlsx!J:J,QUOTIENT(ROW(A267)-1,3)+2) &amp;""",  " &amp;
     artwork.xlsx!$L$1&amp; ": """ &amp; SUBSTITUTE(IF(LEFT(INDEX(artwork.xlsx!L:L,QUOTIENT(ROW(A267)-1,3)+2),4)="http","",artwork.xlsx!$M$1) &amp; INDEX(artwork.xlsx!L:L,QUOTIENT(ROW(A267)-1,3)+2),artwork.xlsx!$N$1,"") &amp; """,",
 IF(AND(MOD(ROW(A267)-1,3)=1,INDEX(artwork.xlsx!J:J,QUOTIENT(ROW(A267)-1,3)+2)&lt;&gt;""),
    artwork.xlsx!$K$1&amp;": '" &amp; SUBSTITUTE(INDEX(artwork.xlsx!K:K,QUOTIENT(ROW(A267)-1,3)+2),"'","\'") &amp; "'",
IF(MOD(ROW(A267)-1,3)=2,"","")))</f>
        <v/>
      </c>
    </row>
    <row r="273" spans="1:3" x14ac:dyDescent="0.25">
      <c r="A273" t="str">
        <f>IF(AND(MOD(ROW(A268)-1,3)=0,INDEX(artwork.xlsx!G:G,QUOTIENT(ROW(A268)-1,3)+2)&lt;&gt;""),"/* "&amp;INDEX(artwork.xlsx!G:G,QUOTIENT(ROW(A268)-1,3)+2)&amp;" */","  ")&amp;
IF(AND(INDEX(artwork.xlsx!F:F,QUOTIENT(ROW(A268)-1,3)+2)&lt;&gt;""),"/* "&amp;INDEX(artwork.xlsx!F:F,QUOTIENT(ROW(A268)-1,3)+2)&amp;" */","  ")&amp;IF(AND(ISERROR(MATCH("},",B273:B$5003,0)), ISERROR(MATCH("    ];",$A$5:A272,0))),"];","")</f>
        <v xml:space="preserve">    </v>
      </c>
      <c r="B273" t="str">
        <f t="shared" si="7"/>
        <v>{</v>
      </c>
      <c r="C273" t="str">
        <f>IF(AND(MOD(ROW(A268)-1,3)=0, INDEX(artwork.xlsx!J:J,QUOTIENT(ROW(A268)-1,3)+2)&lt;&gt;""),
     artwork.xlsx!$H$1&amp;": """ &amp;  INDEX(artwork.xlsx!H:H,QUOTIENT(ROW(A268)-1,3)+2) &amp;""",  " &amp;
     artwork.xlsx!$J$1&amp; ": """ &amp; INDEX(artwork.xlsx!J:J,QUOTIENT(ROW(A268)-1,3)+2) &amp;""",  " &amp;
     artwork.xlsx!$L$1&amp; ": """ &amp; SUBSTITUTE(IF(LEFT(INDEX(artwork.xlsx!L:L,QUOTIENT(ROW(A268)-1,3)+2),4)="http","",artwork.xlsx!$M$1) &amp; INDEX(artwork.xlsx!L:L,QUOTIENT(ROW(A268)-1,3)+2),artwork.xlsx!$N$1,"") &amp; """,",
 IF(AND(MOD(ROW(A268)-1,3)=1,INDEX(artwork.xlsx!J:J,QUOTIENT(ROW(A268)-1,3)+2)&lt;&gt;""),
    artwork.xlsx!$K$1&amp;": '" &amp; SUBSTITUTE(INDEX(artwork.xlsx!K:K,QUOTIENT(ROW(A268)-1,3)+2),"'","\'") &amp; "'",
IF(MOD(ROW(A268)-1,3)=2,"","")))</f>
        <v>id: "tournament",  frenchName: "Tournoi",  artwork: "http://wiki.dominionstrategy.com/images/f/f1/TournamentArt.jpg",</v>
      </c>
    </row>
    <row r="274" spans="1:3" x14ac:dyDescent="0.25">
      <c r="A274" t="str">
        <f>IF(AND(MOD(ROW(A269)-1,3)=0,INDEX(artwork.xlsx!G:G,QUOTIENT(ROW(A269)-1,3)+2)&lt;&gt;""),"/* "&amp;INDEX(artwork.xlsx!G:G,QUOTIENT(ROW(A269)-1,3)+2)&amp;" */","  ")&amp;
IF(AND(INDEX(artwork.xlsx!F:F,QUOTIENT(ROW(A269)-1,3)+2)&lt;&gt;""),"/* "&amp;INDEX(artwork.xlsx!F:F,QUOTIENT(ROW(A269)-1,3)+2)&amp;" */","  ")&amp;IF(AND(ISERROR(MATCH("},",B274:B$5003,0)), ISERROR(MATCH("    ];",$A$5:A270,0))),"];","")</f>
        <v xml:space="preserve">    </v>
      </c>
      <c r="B274" t="str">
        <f t="shared" si="7"/>
        <v/>
      </c>
      <c r="C274" t="str">
        <f>IF(AND(MOD(ROW(A269)-1,3)=0, INDEX(artwork.xlsx!J:J,QUOTIENT(ROW(A269)-1,3)+2)&lt;&gt;""),
     artwork.xlsx!$H$1&amp;": """ &amp;  INDEX(artwork.xlsx!H:H,QUOTIENT(ROW(A269)-1,3)+2) &amp;""",  " &amp;
     artwork.xlsx!$J$1&amp; ": """ &amp; INDEX(artwork.xlsx!J:J,QUOTIENT(ROW(A269)-1,3)+2) &amp;""",  " &amp;
     artwork.xlsx!$L$1&amp; ": """ &amp; SUBSTITUTE(IF(LEFT(INDEX(artwork.xlsx!L:L,QUOTIENT(ROW(A269)-1,3)+2),4)="http","",artwork.xlsx!$M$1) &amp; INDEX(artwork.xlsx!L:L,QUOTIENT(ROW(A269)-1,3)+2),artwork.xlsx!$N$1,"") &amp; """,",
 IF(AND(MOD(ROW(A269)-1,3)=1,INDEX(artwork.xlsx!J:J,QUOTIENT(ROW(A269)-1,3)+2)&lt;&gt;""),
    artwork.xlsx!$K$1&amp;": '" &amp; SUBSTITUTE(INDEX(artwork.xlsx!K:K,QUOTIENT(ROW(A269)-1,3)+2),"'","\'") &amp; "'",
IF(MOD(ROW(A269)-1,3)=2,"","")))</f>
        <v>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275" spans="1:3" x14ac:dyDescent="0.25">
      <c r="A275" t="str">
        <f>IF(AND(MOD(ROW(A270)-1,3)=0,INDEX(artwork.xlsx!G:G,QUOTIENT(ROW(A270)-1,3)+2)&lt;&gt;""),"/* "&amp;INDEX(artwork.xlsx!G:G,QUOTIENT(ROW(A270)-1,3)+2)&amp;" */","  ")&amp;
IF(AND(INDEX(artwork.xlsx!F:F,QUOTIENT(ROW(A270)-1,3)+2)&lt;&gt;""),"/* "&amp;INDEX(artwork.xlsx!F:F,QUOTIENT(ROW(A270)-1,3)+2)&amp;" */","  ")&amp;IF(AND(ISERROR(MATCH("},",B275:B$5003,0)), ISERROR(MATCH("    ];",$A$5:A274,0))),"];","")</f>
        <v xml:space="preserve">    </v>
      </c>
      <c r="B275" t="str">
        <f t="shared" si="7"/>
        <v>},</v>
      </c>
      <c r="C275" t="str">
        <f>IF(AND(MOD(ROW(A270)-1,3)=0, INDEX(artwork.xlsx!J:J,QUOTIENT(ROW(A270)-1,3)+2)&lt;&gt;""),
     artwork.xlsx!$H$1&amp;": """ &amp;  INDEX(artwork.xlsx!H:H,QUOTIENT(ROW(A270)-1,3)+2) &amp;""",  " &amp;
     artwork.xlsx!$J$1&amp; ": """ &amp; INDEX(artwork.xlsx!J:J,QUOTIENT(ROW(A270)-1,3)+2) &amp;""",  " &amp;
     artwork.xlsx!$L$1&amp; ": """ &amp; SUBSTITUTE(IF(LEFT(INDEX(artwork.xlsx!L:L,QUOTIENT(ROW(A270)-1,3)+2),4)="http","",artwork.xlsx!$M$1) &amp; INDEX(artwork.xlsx!L:L,QUOTIENT(ROW(A270)-1,3)+2),artwork.xlsx!$N$1,"") &amp; """,",
 IF(AND(MOD(ROW(A270)-1,3)=1,INDEX(artwork.xlsx!J:J,QUOTIENT(ROW(A270)-1,3)+2)&lt;&gt;""),
    artwork.xlsx!$K$1&amp;": '" &amp; SUBSTITUTE(INDEX(artwork.xlsx!K:K,QUOTIENT(ROW(A270)-1,3)+2),"'","\'") &amp; "'",
IF(MOD(ROW(A270)-1,3)=2,"","")))</f>
        <v/>
      </c>
    </row>
    <row r="276" spans="1:3" x14ac:dyDescent="0.25">
      <c r="A276" t="str">
        <f>IF(AND(MOD(ROW(A271)-1,3)=0,INDEX(artwork.xlsx!G:G,QUOTIENT(ROW(A271)-1,3)+2)&lt;&gt;""),"/* "&amp;INDEX(artwork.xlsx!G:G,QUOTIENT(ROW(A271)-1,3)+2)&amp;" */","  ")&amp;
IF(AND(INDEX(artwork.xlsx!F:F,QUOTIENT(ROW(A271)-1,3)+2)&lt;&gt;""),"/* "&amp;INDEX(artwork.xlsx!F:F,QUOTIENT(ROW(A271)-1,3)+2)&amp;" */","  ")&amp;IF(AND(ISERROR(MATCH("},",B276:B$5003,0)), ISERROR(MATCH("    ];",$A$5:A272,0))),"];","")</f>
        <v xml:space="preserve">    </v>
      </c>
      <c r="B276" t="str">
        <f t="shared" si="7"/>
        <v>{</v>
      </c>
      <c r="C276" t="str">
        <f>IF(AND(MOD(ROW(A271)-1,3)=0, INDEX(artwork.xlsx!J:J,QUOTIENT(ROW(A271)-1,3)+2)&lt;&gt;""),
     artwork.xlsx!$H$1&amp;": """ &amp;  INDEX(artwork.xlsx!H:H,QUOTIENT(ROW(A271)-1,3)+2) &amp;""",  " &amp;
     artwork.xlsx!$J$1&amp; ": """ &amp; INDEX(artwork.xlsx!J:J,QUOTIENT(ROW(A271)-1,3)+2) &amp;""",  " &amp;
     artwork.xlsx!$L$1&amp; ": """ &amp; SUBSTITUTE(IF(LEFT(INDEX(artwork.xlsx!L:L,QUOTIENT(ROW(A271)-1,3)+2),4)="http","",artwork.xlsx!$M$1) &amp; INDEX(artwork.xlsx!L:L,QUOTIENT(ROW(A271)-1,3)+2),artwork.xlsx!$N$1,"") &amp; """,",
 IF(AND(MOD(ROW(A271)-1,3)=1,INDEX(artwork.xlsx!J:J,QUOTIENT(ROW(A271)-1,3)+2)&lt;&gt;""),
    artwork.xlsx!$K$1&amp;": '" &amp; SUBSTITUTE(INDEX(artwork.xlsx!K:K,QUOTIENT(ROW(A271)-1,3)+2),"'","\'") &amp; "'",
IF(MOD(ROW(A271)-1,3)=2,"","")))</f>
        <v>id: "hamlet",  frenchName: "Hameau",  artwork: "http://wiki.dominionstrategy.com/images/b/b0/HamletArt.jpg",</v>
      </c>
    </row>
    <row r="277" spans="1:3" x14ac:dyDescent="0.25">
      <c r="A277" t="str">
        <f>IF(AND(MOD(ROW(A272)-1,3)=0,INDEX(artwork.xlsx!G:G,QUOTIENT(ROW(A272)-1,3)+2)&lt;&gt;""),"/* "&amp;INDEX(artwork.xlsx!G:G,QUOTIENT(ROW(A272)-1,3)+2)&amp;" */","  ")&amp;
IF(AND(INDEX(artwork.xlsx!F:F,QUOTIENT(ROW(A272)-1,3)+2)&lt;&gt;""),"/* "&amp;INDEX(artwork.xlsx!F:F,QUOTIENT(ROW(A272)-1,3)+2)&amp;" */","  ")&amp;IF(AND(ISERROR(MATCH("},",B277:B$5003,0)), ISERROR(MATCH("    ];",$A$5:A276,0))),"];","")</f>
        <v xml:space="preserve">    </v>
      </c>
      <c r="B277" t="str">
        <f t="shared" si="7"/>
        <v/>
      </c>
      <c r="C277" t="str">
        <f>IF(AND(MOD(ROW(A272)-1,3)=0, INDEX(artwork.xlsx!J:J,QUOTIENT(ROW(A272)-1,3)+2)&lt;&gt;""),
     artwork.xlsx!$H$1&amp;": """ &amp;  INDEX(artwork.xlsx!H:H,QUOTIENT(ROW(A272)-1,3)+2) &amp;""",  " &amp;
     artwork.xlsx!$J$1&amp; ": """ &amp; INDEX(artwork.xlsx!J:J,QUOTIENT(ROW(A272)-1,3)+2) &amp;""",  " &amp;
     artwork.xlsx!$L$1&amp; ": """ &amp; SUBSTITUTE(IF(LEFT(INDEX(artwork.xlsx!L:L,QUOTIENT(ROW(A272)-1,3)+2),4)="http","",artwork.xlsx!$M$1) &amp; INDEX(artwork.xlsx!L:L,QUOTIENT(ROW(A272)-1,3)+2),artwork.xlsx!$N$1,"") &amp; """,",
 IF(AND(MOD(ROW(A272)-1,3)=1,INDEX(artwork.xlsx!J:J,QUOTIENT(ROW(A272)-1,3)+2)&lt;&gt;""),
    artwork.xlsx!$K$1&amp;": '" &amp; SUBSTITUTE(INDEX(artwork.xlsx!K:K,QUOTIENT(ROW(A272)-1,3)+2),"'","\'") &amp; "'",
IF(MOD(ROW(A272)-1,3)=2,"","")))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278" spans="1:3" x14ac:dyDescent="0.25">
      <c r="A278" t="str">
        <f>IF(AND(MOD(ROW(A273)-1,3)=0,INDEX(artwork.xlsx!G:G,QUOTIENT(ROW(A273)-1,3)+2)&lt;&gt;""),"/* "&amp;INDEX(artwork.xlsx!G:G,QUOTIENT(ROW(A273)-1,3)+2)&amp;" */","  ")&amp;
IF(AND(INDEX(artwork.xlsx!F:F,QUOTIENT(ROW(A273)-1,3)+2)&lt;&gt;""),"/* "&amp;INDEX(artwork.xlsx!F:F,QUOTIENT(ROW(A273)-1,3)+2)&amp;" */","  ")&amp;IF(AND(ISERROR(MATCH("},",B278:B$5003,0)), ISERROR(MATCH("    ];",$A$5:A274,0))),"];","")</f>
        <v xml:space="preserve">    </v>
      </c>
      <c r="B278" t="str">
        <f t="shared" si="7"/>
        <v>},</v>
      </c>
      <c r="C278" t="str">
        <f>IF(AND(MOD(ROW(A273)-1,3)=0, INDEX(artwork.xlsx!J:J,QUOTIENT(ROW(A273)-1,3)+2)&lt;&gt;""),
     artwork.xlsx!$H$1&amp;": """ &amp;  INDEX(artwork.xlsx!H:H,QUOTIENT(ROW(A273)-1,3)+2) &amp;""",  " &amp;
     artwork.xlsx!$J$1&amp; ": """ &amp; INDEX(artwork.xlsx!J:J,QUOTIENT(ROW(A273)-1,3)+2) &amp;""",  " &amp;
     artwork.xlsx!$L$1&amp; ": """ &amp; SUBSTITUTE(IF(LEFT(INDEX(artwork.xlsx!L:L,QUOTIENT(ROW(A273)-1,3)+2),4)="http","",artwork.xlsx!$M$1) &amp; INDEX(artwork.xlsx!L:L,QUOTIENT(ROW(A273)-1,3)+2),artwork.xlsx!$N$1,"") &amp; """,",
 IF(AND(MOD(ROW(A273)-1,3)=1,INDEX(artwork.xlsx!J:J,QUOTIENT(ROW(A273)-1,3)+2)&lt;&gt;""),
    artwork.xlsx!$K$1&amp;": '" &amp; SUBSTITUTE(INDEX(artwork.xlsx!K:K,QUOTIENT(ROW(A273)-1,3)+2),"'","\'") &amp; "'",
IF(MOD(ROW(A273)-1,3)=2,"","")))</f>
        <v/>
      </c>
    </row>
    <row r="279" spans="1:3" x14ac:dyDescent="0.25">
      <c r="A279" t="str">
        <f>IF(AND(MOD(ROW(A274)-1,3)=0,INDEX(artwork.xlsx!G:G,QUOTIENT(ROW(A274)-1,3)+2)&lt;&gt;""),"/* "&amp;INDEX(artwork.xlsx!G:G,QUOTIENT(ROW(A274)-1,3)+2)&amp;" */","  ")&amp;
IF(AND(INDEX(artwork.xlsx!F:F,QUOTIENT(ROW(A274)-1,3)+2)&lt;&gt;""),"/* "&amp;INDEX(artwork.xlsx!F:F,QUOTIENT(ROW(A274)-1,3)+2)&amp;" */","  ")&amp;IF(AND(ISERROR(MATCH("},",B279:B$5003,0)), ISERROR(MATCH("    ];",$A$5:A278,0))),"];","")</f>
        <v xml:space="preserve">    </v>
      </c>
      <c r="B279" t="str">
        <f t="shared" si="7"/>
        <v>{</v>
      </c>
      <c r="C279" t="str">
        <f>IF(AND(MOD(ROW(A274)-1,3)=0, INDEX(artwork.xlsx!J:J,QUOTIENT(ROW(A274)-1,3)+2)&lt;&gt;""),
     artwork.xlsx!$H$1&amp;": """ &amp;  INDEX(artwork.xlsx!H:H,QUOTIENT(ROW(A274)-1,3)+2) &amp;""",  " &amp;
     artwork.xlsx!$J$1&amp; ": """ &amp; INDEX(artwork.xlsx!J:J,QUOTIENT(ROW(A274)-1,3)+2) &amp;""",  " &amp;
     artwork.xlsx!$L$1&amp; ": """ &amp; SUBSTITUTE(IF(LEFT(INDEX(artwork.xlsx!L:L,QUOTIENT(ROW(A274)-1,3)+2),4)="http","",artwork.xlsx!$M$1) &amp; INDEX(artwork.xlsx!L:L,QUOTIENT(ROW(A274)-1,3)+2),artwork.xlsx!$N$1,"") &amp; """,",
 IF(AND(MOD(ROW(A274)-1,3)=1,INDEX(artwork.xlsx!J:J,QUOTIENT(ROW(A274)-1,3)+2)&lt;&gt;""),
    artwork.xlsx!$K$1&amp;": '" &amp; SUBSTITUTE(INDEX(artwork.xlsx!K:K,QUOTIENT(ROW(A274)-1,3)+2),"'","\'") &amp; "'",
IF(MOD(ROW(A274)-1,3)=2,"","")))</f>
        <v>id: "jester",  frenchName: "Bouffon",  artwork: "http://wiki.dominionstrategy.com/images/f/ff/JesterArt.jpg",</v>
      </c>
    </row>
    <row r="280" spans="1:3" x14ac:dyDescent="0.25">
      <c r="A280" t="str">
        <f>IF(AND(MOD(ROW(A275)-1,3)=0,INDEX(artwork.xlsx!G:G,QUOTIENT(ROW(A275)-1,3)+2)&lt;&gt;""),"/* "&amp;INDEX(artwork.xlsx!G:G,QUOTIENT(ROW(A275)-1,3)+2)&amp;" */","  ")&amp;
IF(AND(INDEX(artwork.xlsx!F:F,QUOTIENT(ROW(A275)-1,3)+2)&lt;&gt;""),"/* "&amp;INDEX(artwork.xlsx!F:F,QUOTIENT(ROW(A275)-1,3)+2)&amp;" */","  ")&amp;IF(AND(ISERROR(MATCH("},",B280:B$5003,0)), ISERROR(MATCH("    ];",$A$5:A276,0))),"];","")</f>
        <v xml:space="preserve">    </v>
      </c>
      <c r="B280" t="str">
        <f t="shared" si="7"/>
        <v/>
      </c>
      <c r="C280" t="str">
        <f>IF(AND(MOD(ROW(A275)-1,3)=0, INDEX(artwork.xlsx!J:J,QUOTIENT(ROW(A275)-1,3)+2)&lt;&gt;""),
     artwork.xlsx!$H$1&amp;": """ &amp;  INDEX(artwork.xlsx!H:H,QUOTIENT(ROW(A275)-1,3)+2) &amp;""",  " &amp;
     artwork.xlsx!$J$1&amp; ": """ &amp; INDEX(artwork.xlsx!J:J,QUOTIENT(ROW(A275)-1,3)+2) &amp;""",  " &amp;
     artwork.xlsx!$L$1&amp; ": """ &amp; SUBSTITUTE(IF(LEFT(INDEX(artwork.xlsx!L:L,QUOTIENT(ROW(A275)-1,3)+2),4)="http","",artwork.xlsx!$M$1) &amp; INDEX(artwork.xlsx!L:L,QUOTIENT(ROW(A275)-1,3)+2),artwork.xlsx!$N$1,"") &amp; """,",
 IF(AND(MOD(ROW(A275)-1,3)=1,INDEX(artwork.xlsx!J:J,QUOTIENT(ROW(A275)-1,3)+2)&lt;&gt;""),
    artwork.xlsx!$K$1&amp;": '" &amp; SUBSTITUTE(INDEX(artwork.xlsx!K:K,QUOTIENT(ROW(A275)-1,3)+2),"'","\'") &amp; "'",
IF(MOD(ROW(A275)-1,3)=2,"","")))</f>
        <v>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281" spans="1:3" x14ac:dyDescent="0.25">
      <c r="A281" t="str">
        <f>IF(AND(MOD(ROW(A276)-1,3)=0,INDEX(artwork.xlsx!G:G,QUOTIENT(ROW(A276)-1,3)+2)&lt;&gt;""),"/* "&amp;INDEX(artwork.xlsx!G:G,QUOTIENT(ROW(A276)-1,3)+2)&amp;" */","  ")&amp;
IF(AND(INDEX(artwork.xlsx!F:F,QUOTIENT(ROW(A276)-1,3)+2)&lt;&gt;""),"/* "&amp;INDEX(artwork.xlsx!F:F,QUOTIENT(ROW(A276)-1,3)+2)&amp;" */","  ")&amp;IF(AND(ISERROR(MATCH("},",B281:B$5003,0)), ISERROR(MATCH("    ];",$A$5:A280,0))),"];","")</f>
        <v xml:space="preserve">    </v>
      </c>
      <c r="B281" t="str">
        <f t="shared" si="7"/>
        <v>},</v>
      </c>
      <c r="C281" t="str">
        <f>IF(AND(MOD(ROW(A276)-1,3)=0, INDEX(artwork.xlsx!J:J,QUOTIENT(ROW(A276)-1,3)+2)&lt;&gt;""),
     artwork.xlsx!$H$1&amp;": """ &amp;  INDEX(artwork.xlsx!H:H,QUOTIENT(ROW(A276)-1,3)+2) &amp;""",  " &amp;
     artwork.xlsx!$J$1&amp; ": """ &amp; INDEX(artwork.xlsx!J:J,QUOTIENT(ROW(A276)-1,3)+2) &amp;""",  " &amp;
     artwork.xlsx!$L$1&amp; ": """ &amp; SUBSTITUTE(IF(LEFT(INDEX(artwork.xlsx!L:L,QUOTIENT(ROW(A276)-1,3)+2),4)="http","",artwork.xlsx!$M$1) &amp; INDEX(artwork.xlsx!L:L,QUOTIENT(ROW(A276)-1,3)+2),artwork.xlsx!$N$1,"") &amp; """,",
 IF(AND(MOD(ROW(A276)-1,3)=1,INDEX(artwork.xlsx!J:J,QUOTIENT(ROW(A276)-1,3)+2)&lt;&gt;""),
    artwork.xlsx!$K$1&amp;": '" &amp; SUBSTITUTE(INDEX(artwork.xlsx!K:K,QUOTIENT(ROW(A276)-1,3)+2),"'","\'") &amp; "'",
IF(MOD(ROW(A276)-1,3)=2,"","")))</f>
        <v/>
      </c>
    </row>
    <row r="282" spans="1:3" x14ac:dyDescent="0.25">
      <c r="A282" t="str">
        <f>IF(AND(MOD(ROW(A277)-1,3)=0,INDEX(artwork.xlsx!G:G,QUOTIENT(ROW(A277)-1,3)+2)&lt;&gt;""),"/* "&amp;INDEX(artwork.xlsx!G:G,QUOTIENT(ROW(A277)-1,3)+2)&amp;" */","  ")&amp;
IF(AND(INDEX(artwork.xlsx!F:F,QUOTIENT(ROW(A277)-1,3)+2)&lt;&gt;""),"/* "&amp;INDEX(artwork.xlsx!F:F,QUOTIENT(ROW(A277)-1,3)+2)&amp;" */","  ")&amp;IF(AND(ISERROR(MATCH("},",B282:B$5003,0)), ISERROR(MATCH("    ];",$A$5:A278,0))),"];","")</f>
        <v xml:space="preserve">    </v>
      </c>
      <c r="B282" t="str">
        <f t="shared" si="7"/>
        <v>{</v>
      </c>
      <c r="C282" t="str">
        <f>IF(AND(MOD(ROW(A277)-1,3)=0, INDEX(artwork.xlsx!J:J,QUOTIENT(ROW(A277)-1,3)+2)&lt;&gt;""),
     artwork.xlsx!$H$1&amp;": """ &amp;  INDEX(artwork.xlsx!H:H,QUOTIENT(ROW(A277)-1,3)+2) &amp;""",  " &amp;
     artwork.xlsx!$J$1&amp; ": """ &amp; INDEX(artwork.xlsx!J:J,QUOTIENT(ROW(A277)-1,3)+2) &amp;""",  " &amp;
     artwork.xlsx!$L$1&amp; ": """ &amp; SUBSTITUTE(IF(LEFT(INDEX(artwork.xlsx!L:L,QUOTIENT(ROW(A277)-1,3)+2),4)="http","",artwork.xlsx!$M$1) &amp; INDEX(artwork.xlsx!L:L,QUOTIENT(ROW(A277)-1,3)+2),artwork.xlsx!$N$1,"") &amp; """,",
 IF(AND(MOD(ROW(A277)-1,3)=1,INDEX(artwork.xlsx!J:J,QUOTIENT(ROW(A277)-1,3)+2)&lt;&gt;""),
    artwork.xlsx!$K$1&amp;": '" &amp; SUBSTITUTE(INDEX(artwork.xlsx!K:K,QUOTIENT(ROW(A277)-1,3)+2),"'","\'") &amp; "'",
IF(MOD(ROW(A277)-1,3)=2,"","")))</f>
        <v>id: "fortuneteller",  frenchName: "Diseuse de bonne aventure",  artwork: "http://wiki.dominionstrategy.com/images/5/52/Fortune_TellerArt.jpg",</v>
      </c>
    </row>
    <row r="283" spans="1:3" x14ac:dyDescent="0.25">
      <c r="A283" t="str">
        <f>IF(AND(MOD(ROW(A278)-1,3)=0,INDEX(artwork.xlsx!G:G,QUOTIENT(ROW(A278)-1,3)+2)&lt;&gt;""),"/* "&amp;INDEX(artwork.xlsx!G:G,QUOTIENT(ROW(A278)-1,3)+2)&amp;" */","  ")&amp;
IF(AND(INDEX(artwork.xlsx!F:F,QUOTIENT(ROW(A278)-1,3)+2)&lt;&gt;""),"/* "&amp;INDEX(artwork.xlsx!F:F,QUOTIENT(ROW(A278)-1,3)+2)&amp;" */","  ")&amp;IF(AND(ISERROR(MATCH("},",B283:B$5003,0)), ISERROR(MATCH("    ];",$A$5:A282,0))),"];","")</f>
        <v xml:space="preserve">    </v>
      </c>
      <c r="B283" t="str">
        <f t="shared" si="7"/>
        <v/>
      </c>
      <c r="C283" t="str">
        <f>IF(AND(MOD(ROW(A278)-1,3)=0, INDEX(artwork.xlsx!J:J,QUOTIENT(ROW(A278)-1,3)+2)&lt;&gt;""),
     artwork.xlsx!$H$1&amp;": """ &amp;  INDEX(artwork.xlsx!H:H,QUOTIENT(ROW(A278)-1,3)+2) &amp;""",  " &amp;
     artwork.xlsx!$J$1&amp; ": """ &amp; INDEX(artwork.xlsx!J:J,QUOTIENT(ROW(A278)-1,3)+2) &amp;""",  " &amp;
     artwork.xlsx!$L$1&amp; ": """ &amp; SUBSTITUTE(IF(LEFT(INDEX(artwork.xlsx!L:L,QUOTIENT(ROW(A278)-1,3)+2),4)="http","",artwork.xlsx!$M$1) &amp; INDEX(artwork.xlsx!L:L,QUOTIENT(ROW(A278)-1,3)+2),artwork.xlsx!$N$1,"") &amp; """,",
 IF(AND(MOD(ROW(A278)-1,3)=1,INDEX(artwork.xlsx!J:J,QUOTIENT(ROW(A278)-1,3)+2)&lt;&gt;""),
    artwork.xlsx!$K$1&amp;": '" &amp; SUBSTITUTE(INDEX(artwork.xlsx!K:K,QUOTIENT(ROW(A278)-1,3)+2),"'","\'") &amp; "'",
IF(MOD(ROW(A278)-1,3)=2,"","")))</f>
        <v>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284" spans="1:3" x14ac:dyDescent="0.25">
      <c r="A284" t="str">
        <f>IF(AND(MOD(ROW(A279)-1,3)=0,INDEX(artwork.xlsx!G:G,QUOTIENT(ROW(A279)-1,3)+2)&lt;&gt;""),"/* "&amp;INDEX(artwork.xlsx!G:G,QUOTIENT(ROW(A279)-1,3)+2)&amp;" */","  ")&amp;
IF(AND(INDEX(artwork.xlsx!F:F,QUOTIENT(ROW(A279)-1,3)+2)&lt;&gt;""),"/* "&amp;INDEX(artwork.xlsx!F:F,QUOTIENT(ROW(A279)-1,3)+2)&amp;" */","  ")&amp;IF(AND(ISERROR(MATCH("},",B284:B$5003,0)), ISERROR(MATCH("    ];",$A$5:A280,0))),"];","")</f>
        <v xml:space="preserve">    </v>
      </c>
      <c r="B284" t="str">
        <f t="shared" si="7"/>
        <v>},</v>
      </c>
      <c r="C284" t="str">
        <f>IF(AND(MOD(ROW(A279)-1,3)=0, INDEX(artwork.xlsx!J:J,QUOTIENT(ROW(A279)-1,3)+2)&lt;&gt;""),
     artwork.xlsx!$H$1&amp;": """ &amp;  INDEX(artwork.xlsx!H:H,QUOTIENT(ROW(A279)-1,3)+2) &amp;""",  " &amp;
     artwork.xlsx!$J$1&amp; ": """ &amp; INDEX(artwork.xlsx!J:J,QUOTIENT(ROW(A279)-1,3)+2) &amp;""",  " &amp;
     artwork.xlsx!$L$1&amp; ": """ &amp; SUBSTITUTE(IF(LEFT(INDEX(artwork.xlsx!L:L,QUOTIENT(ROW(A279)-1,3)+2),4)="http","",artwork.xlsx!$M$1) &amp; INDEX(artwork.xlsx!L:L,QUOTIENT(ROW(A279)-1,3)+2),artwork.xlsx!$N$1,"") &amp; """,",
 IF(AND(MOD(ROW(A279)-1,3)=1,INDEX(artwork.xlsx!J:J,QUOTIENT(ROW(A279)-1,3)+2)&lt;&gt;""),
    artwork.xlsx!$K$1&amp;": '" &amp; SUBSTITUTE(INDEX(artwork.xlsx!K:K,QUOTIENT(ROW(A279)-1,3)+2),"'","\'") &amp; "'",
IF(MOD(ROW(A279)-1,3)=2,"","")))</f>
        <v/>
      </c>
    </row>
    <row r="285" spans="1:3" x14ac:dyDescent="0.25">
      <c r="A285" t="str">
        <f>IF(AND(MOD(ROW(A280)-1,3)=0,INDEX(artwork.xlsx!G:G,QUOTIENT(ROW(A280)-1,3)+2)&lt;&gt;""),"/* "&amp;INDEX(artwork.xlsx!G:G,QUOTIENT(ROW(A280)-1,3)+2)&amp;" */","  ")&amp;
IF(AND(INDEX(artwork.xlsx!F:F,QUOTIENT(ROW(A280)-1,3)+2)&lt;&gt;""),"/* "&amp;INDEX(artwork.xlsx!F:F,QUOTIENT(ROW(A280)-1,3)+2)&amp;" */","  ")&amp;IF(AND(ISERROR(MATCH("},",B285:B$5003,0)), ISERROR(MATCH("    ];",$A$5:A284,0))),"];","")</f>
        <v xml:space="preserve">    </v>
      </c>
      <c r="B285" t="str">
        <f t="shared" si="7"/>
        <v>{</v>
      </c>
      <c r="C285" t="str">
        <f>IF(AND(MOD(ROW(A280)-1,3)=0, INDEX(artwork.xlsx!J:J,QUOTIENT(ROW(A280)-1,3)+2)&lt;&gt;""),
     artwork.xlsx!$H$1&amp;": """ &amp;  INDEX(artwork.xlsx!H:H,QUOTIENT(ROW(A280)-1,3)+2) &amp;""",  " &amp;
     artwork.xlsx!$J$1&amp; ": """ &amp; INDEX(artwork.xlsx!J:J,QUOTIENT(ROW(A280)-1,3)+2) &amp;""",  " &amp;
     artwork.xlsx!$L$1&amp; ": """ &amp; SUBSTITUTE(IF(LEFT(INDEX(artwork.xlsx!L:L,QUOTIENT(ROW(A280)-1,3)+2),4)="http","",artwork.xlsx!$M$1) &amp; INDEX(artwork.xlsx!L:L,QUOTIENT(ROW(A280)-1,3)+2),artwork.xlsx!$N$1,"") &amp; """,",
 IF(AND(MOD(ROW(A280)-1,3)=1,INDEX(artwork.xlsx!J:J,QUOTIENT(ROW(A280)-1,3)+2)&lt;&gt;""),
    artwork.xlsx!$K$1&amp;": '" &amp; SUBSTITUTE(INDEX(artwork.xlsx!K:K,QUOTIENT(ROW(A280)-1,3)+2),"'","\'") &amp; "'",
IF(MOD(ROW(A280)-1,3)=2,"","")))</f>
        <v>id: "fairgrounds",  frenchName: "Champ de foire",  artwork: "http://wiki.dominionstrategy.com/images/e/e1/FairgroundsArt.jpg",</v>
      </c>
    </row>
    <row r="286" spans="1:3" x14ac:dyDescent="0.25">
      <c r="A286" t="str">
        <f>IF(AND(MOD(ROW(A281)-1,3)=0,INDEX(artwork.xlsx!G:G,QUOTIENT(ROW(A281)-1,3)+2)&lt;&gt;""),"/* "&amp;INDEX(artwork.xlsx!G:G,QUOTIENT(ROW(A281)-1,3)+2)&amp;" */","  ")&amp;
IF(AND(INDEX(artwork.xlsx!F:F,QUOTIENT(ROW(A281)-1,3)+2)&lt;&gt;""),"/* "&amp;INDEX(artwork.xlsx!F:F,QUOTIENT(ROW(A281)-1,3)+2)&amp;" */","  ")&amp;IF(AND(ISERROR(MATCH("},",B286:B$5003,0)), ISERROR(MATCH("    ];",$A$5:A282,0))),"];","")</f>
        <v xml:space="preserve">    </v>
      </c>
      <c r="B286" t="str">
        <f t="shared" si="7"/>
        <v/>
      </c>
      <c r="C286" t="str">
        <f>IF(AND(MOD(ROW(A281)-1,3)=0, INDEX(artwork.xlsx!J:J,QUOTIENT(ROW(A281)-1,3)+2)&lt;&gt;""),
     artwork.xlsx!$H$1&amp;": """ &amp;  INDEX(artwork.xlsx!H:H,QUOTIENT(ROW(A281)-1,3)+2) &amp;""",  " &amp;
     artwork.xlsx!$J$1&amp; ": """ &amp; INDEX(artwork.xlsx!J:J,QUOTIENT(ROW(A281)-1,3)+2) &amp;""",  " &amp;
     artwork.xlsx!$L$1&amp; ": """ &amp; SUBSTITUTE(IF(LEFT(INDEX(artwork.xlsx!L:L,QUOTIENT(ROW(A281)-1,3)+2),4)="http","",artwork.xlsx!$M$1) &amp; INDEX(artwork.xlsx!L:L,QUOTIENT(ROW(A281)-1,3)+2),artwork.xlsx!$N$1,"") &amp; """,",
 IF(AND(MOD(ROW(A281)-1,3)=1,INDEX(artwork.xlsx!J:J,QUOTIENT(ROW(A281)-1,3)+2)&lt;&gt;""),
    artwork.xlsx!$K$1&amp;": '" &amp; SUBSTITUTE(INDEX(artwork.xlsx!K:K,QUOTIENT(ROW(A281)-1,3)+2),"'","\'") &amp; "'",
IF(MOD(ROW(A281)-1,3)=2,"","")))</f>
        <v>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287" spans="1:3" x14ac:dyDescent="0.25">
      <c r="A287" t="str">
        <f>IF(AND(MOD(ROW(A282)-1,3)=0,INDEX(artwork.xlsx!G:G,QUOTIENT(ROW(A282)-1,3)+2)&lt;&gt;""),"/* "&amp;INDEX(artwork.xlsx!G:G,QUOTIENT(ROW(A282)-1,3)+2)&amp;" */","  ")&amp;
IF(AND(INDEX(artwork.xlsx!F:F,QUOTIENT(ROW(A282)-1,3)+2)&lt;&gt;""),"/* "&amp;INDEX(artwork.xlsx!F:F,QUOTIENT(ROW(A282)-1,3)+2)&amp;" */","  ")&amp;IF(AND(ISERROR(MATCH("},",B287:B$5003,0)), ISERROR(MATCH("    ];",$A$5:A286,0))),"];","")</f>
        <v xml:space="preserve">    </v>
      </c>
      <c r="B287" t="str">
        <f t="shared" si="7"/>
        <v>},</v>
      </c>
      <c r="C287" t="str">
        <f>IF(AND(MOD(ROW(A282)-1,3)=0, INDEX(artwork.xlsx!J:J,QUOTIENT(ROW(A282)-1,3)+2)&lt;&gt;""),
     artwork.xlsx!$H$1&amp;": """ &amp;  INDEX(artwork.xlsx!H:H,QUOTIENT(ROW(A282)-1,3)+2) &amp;""",  " &amp;
     artwork.xlsx!$J$1&amp; ": """ &amp; INDEX(artwork.xlsx!J:J,QUOTIENT(ROW(A282)-1,3)+2) &amp;""",  " &amp;
     artwork.xlsx!$L$1&amp; ": """ &amp; SUBSTITUTE(IF(LEFT(INDEX(artwork.xlsx!L:L,QUOTIENT(ROW(A282)-1,3)+2),4)="http","",artwork.xlsx!$M$1) &amp; INDEX(artwork.xlsx!L:L,QUOTIENT(ROW(A282)-1,3)+2),artwork.xlsx!$N$1,"") &amp; """,",
 IF(AND(MOD(ROW(A282)-1,3)=1,INDEX(artwork.xlsx!J:J,QUOTIENT(ROW(A282)-1,3)+2)&lt;&gt;""),
    artwork.xlsx!$K$1&amp;": '" &amp; SUBSTITUTE(INDEX(artwork.xlsx!K:K,QUOTIENT(ROW(A282)-1,3)+2),"'","\'") &amp; "'",
IF(MOD(ROW(A282)-1,3)=2,"","")))</f>
        <v/>
      </c>
    </row>
    <row r="288" spans="1:3" x14ac:dyDescent="0.25">
      <c r="A288" t="str">
        <f>IF(AND(MOD(ROW(A283)-1,3)=0,INDEX(artwork.xlsx!G:G,QUOTIENT(ROW(A283)-1,3)+2)&lt;&gt;""),"/* "&amp;INDEX(artwork.xlsx!G:G,QUOTIENT(ROW(A283)-1,3)+2)&amp;" */","  ")&amp;
IF(AND(INDEX(artwork.xlsx!F:F,QUOTIENT(ROW(A283)-1,3)+2)&lt;&gt;""),"/* "&amp;INDEX(artwork.xlsx!F:F,QUOTIENT(ROW(A283)-1,3)+2)&amp;" */","  ")&amp;IF(AND(ISERROR(MATCH("},",B288:B$5003,0)), ISERROR(MATCH("    ];",$A$5:A284,0))),"];","")</f>
        <v xml:space="preserve">  /* t */</v>
      </c>
      <c r="B288" t="str">
        <f t="shared" si="7"/>
        <v>{</v>
      </c>
      <c r="C288" t="str">
        <f>IF(AND(MOD(ROW(A283)-1,3)=0, INDEX(artwork.xlsx!J:J,QUOTIENT(ROW(A283)-1,3)+2)&lt;&gt;""),
     artwork.xlsx!$H$1&amp;": """ &amp;  INDEX(artwork.xlsx!H:H,QUOTIENT(ROW(A283)-1,3)+2) &amp;""",  " &amp;
     artwork.xlsx!$J$1&amp; ": """ &amp; INDEX(artwork.xlsx!J:J,QUOTIENT(ROW(A283)-1,3)+2) &amp;""",  " &amp;
     artwork.xlsx!$L$1&amp; ": """ &amp; SUBSTITUTE(IF(LEFT(INDEX(artwork.xlsx!L:L,QUOTIENT(ROW(A283)-1,3)+2),4)="http","",artwork.xlsx!$M$1) &amp; INDEX(artwork.xlsx!L:L,QUOTIENT(ROW(A283)-1,3)+2),artwork.xlsx!$N$1,"") &amp; """,",
 IF(AND(MOD(ROW(A283)-1,3)=1,INDEX(artwork.xlsx!J:J,QUOTIENT(ROW(A283)-1,3)+2)&lt;&gt;""),
    artwork.xlsx!$K$1&amp;": '" &amp; SUBSTITUTE(INDEX(artwork.xlsx!K:K,QUOTIENT(ROW(A283)-1,3)+2),"'","\'") &amp; "'",
IF(MOD(ROW(A283)-1,3)=2,"","")))</f>
        <v>id: "hornofplenty",  frenchName: "Corne d'abondance",  artwork: "http://wiki.dominionstrategy.com/images/8/8f/Horn_of_PlentyArt.jpg",</v>
      </c>
    </row>
    <row r="289" spans="1:3" x14ac:dyDescent="0.25">
      <c r="A289" t="str">
        <f>IF(AND(MOD(ROW(A284)-1,3)=0,INDEX(artwork.xlsx!G:G,QUOTIENT(ROW(A284)-1,3)+2)&lt;&gt;""),"/* "&amp;INDEX(artwork.xlsx!G:G,QUOTIENT(ROW(A284)-1,3)+2)&amp;" */","  ")&amp;
IF(AND(INDEX(artwork.xlsx!F:F,QUOTIENT(ROW(A284)-1,3)+2)&lt;&gt;""),"/* "&amp;INDEX(artwork.xlsx!F:F,QUOTIENT(ROW(A284)-1,3)+2)&amp;" */","  ")&amp;IF(AND(ISERROR(MATCH("},",B289:B$5003,0)), ISERROR(MATCH("    ];",$A$5:A288,0))),"];","")</f>
        <v xml:space="preserve">  /* t */</v>
      </c>
      <c r="B289" t="str">
        <f t="shared" si="7"/>
        <v/>
      </c>
      <c r="C289" t="str">
        <f>IF(AND(MOD(ROW(A284)-1,3)=0, INDEX(artwork.xlsx!J:J,QUOTIENT(ROW(A284)-1,3)+2)&lt;&gt;""),
     artwork.xlsx!$H$1&amp;": """ &amp;  INDEX(artwork.xlsx!H:H,QUOTIENT(ROW(A284)-1,3)+2) &amp;""",  " &amp;
     artwork.xlsx!$J$1&amp; ": """ &amp; INDEX(artwork.xlsx!J:J,QUOTIENT(ROW(A284)-1,3)+2) &amp;""",  " &amp;
     artwork.xlsx!$L$1&amp; ": """ &amp; SUBSTITUTE(IF(LEFT(INDEX(artwork.xlsx!L:L,QUOTIENT(ROW(A284)-1,3)+2),4)="http","",artwork.xlsx!$M$1) &amp; INDEX(artwork.xlsx!L:L,QUOTIENT(ROW(A284)-1,3)+2),artwork.xlsx!$N$1,"") &amp; """,",
 IF(AND(MOD(ROW(A284)-1,3)=1,INDEX(artwork.xlsx!J:J,QUOTIENT(ROW(A284)-1,3)+2)&lt;&gt;""),
    artwork.xlsx!$K$1&amp;": '" &amp; SUBSTITUTE(INDEX(artwork.xlsx!K:K,QUOTIENT(ROW(A284)-1,3)+2),"'","\'") &amp; "'",
IF(MOD(ROW(A284)-1,3)=2,"","")))</f>
        <v>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290" spans="1:3" x14ac:dyDescent="0.25">
      <c r="A290" t="str">
        <f>IF(AND(MOD(ROW(A285)-1,3)=0,INDEX(artwork.xlsx!G:G,QUOTIENT(ROW(A285)-1,3)+2)&lt;&gt;""),"/* "&amp;INDEX(artwork.xlsx!G:G,QUOTIENT(ROW(A285)-1,3)+2)&amp;" */","  ")&amp;
IF(AND(INDEX(artwork.xlsx!F:F,QUOTIENT(ROW(A285)-1,3)+2)&lt;&gt;""),"/* "&amp;INDEX(artwork.xlsx!F:F,QUOTIENT(ROW(A285)-1,3)+2)&amp;" */","  ")&amp;IF(AND(ISERROR(MATCH("},",B290:B$5003,0)), ISERROR(MATCH("    ];",$A$5:A286,0))),"];","")</f>
        <v xml:space="preserve">  /* t */</v>
      </c>
      <c r="B290" t="str">
        <f t="shared" si="7"/>
        <v>},</v>
      </c>
      <c r="C290" t="str">
        <f>IF(AND(MOD(ROW(A285)-1,3)=0, INDEX(artwork.xlsx!J:J,QUOTIENT(ROW(A285)-1,3)+2)&lt;&gt;""),
     artwork.xlsx!$H$1&amp;": """ &amp;  INDEX(artwork.xlsx!H:H,QUOTIENT(ROW(A285)-1,3)+2) &amp;""",  " &amp;
     artwork.xlsx!$J$1&amp; ": """ &amp; INDEX(artwork.xlsx!J:J,QUOTIENT(ROW(A285)-1,3)+2) &amp;""",  " &amp;
     artwork.xlsx!$L$1&amp; ": """ &amp; SUBSTITUTE(IF(LEFT(INDEX(artwork.xlsx!L:L,QUOTIENT(ROW(A285)-1,3)+2),4)="http","",artwork.xlsx!$M$1) &amp; INDEX(artwork.xlsx!L:L,QUOTIENT(ROW(A285)-1,3)+2),artwork.xlsx!$N$1,"") &amp; """,",
 IF(AND(MOD(ROW(A285)-1,3)=1,INDEX(artwork.xlsx!J:J,QUOTIENT(ROW(A285)-1,3)+2)&lt;&gt;""),
    artwork.xlsx!$K$1&amp;": '" &amp; SUBSTITUTE(INDEX(artwork.xlsx!K:K,QUOTIENT(ROW(A285)-1,3)+2),"'","\'") &amp; "'",
IF(MOD(ROW(A285)-1,3)=2,"","")))</f>
        <v/>
      </c>
    </row>
    <row r="291" spans="1:3" x14ac:dyDescent="0.25">
      <c r="A291" t="str">
        <f>IF(AND(MOD(ROW(A286)-1,3)=0,INDEX(artwork.xlsx!G:G,QUOTIENT(ROW(A286)-1,3)+2)&lt;&gt;""),"/* "&amp;INDEX(artwork.xlsx!G:G,QUOTIENT(ROW(A286)-1,3)+2)&amp;" */","  ")&amp;
IF(AND(INDEX(artwork.xlsx!F:F,QUOTIENT(ROW(A286)-1,3)+2)&lt;&gt;""),"/* "&amp;INDEX(artwork.xlsx!F:F,QUOTIENT(ROW(A286)-1,3)+2)&amp;" */","  ")&amp;IF(AND(ISERROR(MATCH("},",B291:B$5003,0)), ISERROR(MATCH("    ];",$A$5:A290,0))),"];","")</f>
        <v xml:space="preserve">    </v>
      </c>
      <c r="B291" t="str">
        <f t="shared" si="7"/>
        <v>{</v>
      </c>
      <c r="C291" t="str">
        <f>IF(AND(MOD(ROW(A286)-1,3)=0, INDEX(artwork.xlsx!J:J,QUOTIENT(ROW(A286)-1,3)+2)&lt;&gt;""),
     artwork.xlsx!$H$1&amp;": """ &amp;  INDEX(artwork.xlsx!H:H,QUOTIENT(ROW(A286)-1,3)+2) &amp;""",  " &amp;
     artwork.xlsx!$J$1&amp; ": """ &amp; INDEX(artwork.xlsx!J:J,QUOTIENT(ROW(A286)-1,3)+2) &amp;""",  " &amp;
     artwork.xlsx!$L$1&amp; ": """ &amp; SUBSTITUTE(IF(LEFT(INDEX(artwork.xlsx!L:L,QUOTIENT(ROW(A286)-1,3)+2),4)="http","",artwork.xlsx!$M$1) &amp; INDEX(artwork.xlsx!L:L,QUOTIENT(ROW(A286)-1,3)+2),artwork.xlsx!$N$1,"") &amp; """,",
 IF(AND(MOD(ROW(A286)-1,3)=1,INDEX(artwork.xlsx!J:J,QUOTIENT(ROW(A286)-1,3)+2)&lt;&gt;""),
    artwork.xlsx!$K$1&amp;": '" &amp; SUBSTITUTE(INDEX(artwork.xlsx!K:K,QUOTIENT(ROW(A286)-1,3)+2),"'","\'") &amp; "'",
IF(MOD(ROW(A286)-1,3)=2,"","")))</f>
        <v>id: "huntingparty",  frenchName: "Chasseurs",  artwork: "http://wiki.dominionstrategy.com/images/6/65/Hunting_PartyArt.jpg",</v>
      </c>
    </row>
    <row r="292" spans="1:3" x14ac:dyDescent="0.25">
      <c r="A292" t="str">
        <f>IF(AND(MOD(ROW(A287)-1,3)=0,INDEX(artwork.xlsx!G:G,QUOTIENT(ROW(A287)-1,3)+2)&lt;&gt;""),"/* "&amp;INDEX(artwork.xlsx!G:G,QUOTIENT(ROW(A287)-1,3)+2)&amp;" */","  ")&amp;
IF(AND(INDEX(artwork.xlsx!F:F,QUOTIENT(ROW(A287)-1,3)+2)&lt;&gt;""),"/* "&amp;INDEX(artwork.xlsx!F:F,QUOTIENT(ROW(A287)-1,3)+2)&amp;" */","  ")&amp;IF(AND(ISERROR(MATCH("},",B292:B$5003,0)), ISERROR(MATCH("    ];",$A$5:A288,0))),"];","")</f>
        <v xml:space="preserve">    </v>
      </c>
      <c r="B292" t="str">
        <f t="shared" si="7"/>
        <v/>
      </c>
      <c r="C292" t="str">
        <f>IF(AND(MOD(ROW(A287)-1,3)=0, INDEX(artwork.xlsx!J:J,QUOTIENT(ROW(A287)-1,3)+2)&lt;&gt;""),
     artwork.xlsx!$H$1&amp;": """ &amp;  INDEX(artwork.xlsx!H:H,QUOTIENT(ROW(A287)-1,3)+2) &amp;""",  " &amp;
     artwork.xlsx!$J$1&amp; ": """ &amp; INDEX(artwork.xlsx!J:J,QUOTIENT(ROW(A287)-1,3)+2) &amp;""",  " &amp;
     artwork.xlsx!$L$1&amp; ": """ &amp; SUBSTITUTE(IF(LEFT(INDEX(artwork.xlsx!L:L,QUOTIENT(ROW(A287)-1,3)+2),4)="http","",artwork.xlsx!$M$1) &amp; INDEX(artwork.xlsx!L:L,QUOTIENT(ROW(A287)-1,3)+2),artwork.xlsx!$N$1,"") &amp; """,",
 IF(AND(MOD(ROW(A287)-1,3)=1,INDEX(artwork.xlsx!J:J,QUOTIENT(ROW(A287)-1,3)+2)&lt;&gt;""),
    artwork.xlsx!$K$1&amp;": '" &amp; SUBSTITUTE(INDEX(artwork.xlsx!K:K,QUOTIENT(ROW(A287)-1,3)+2),"'","\'") &amp; "'",
IF(MOD(ROW(A287)-1,3)=2,"","")))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293" spans="1:3" x14ac:dyDescent="0.25">
      <c r="A293" t="str">
        <f>IF(AND(MOD(ROW(A288)-1,3)=0,INDEX(artwork.xlsx!G:G,QUOTIENT(ROW(A288)-1,3)+2)&lt;&gt;""),"/* "&amp;INDEX(artwork.xlsx!G:G,QUOTIENT(ROW(A288)-1,3)+2)&amp;" */","  ")&amp;
IF(AND(INDEX(artwork.xlsx!F:F,QUOTIENT(ROW(A288)-1,3)+2)&lt;&gt;""),"/* "&amp;INDEX(artwork.xlsx!F:F,QUOTIENT(ROW(A288)-1,3)+2)&amp;" */","  ")&amp;IF(AND(ISERROR(MATCH("},",B293:B$5003,0)), ISERROR(MATCH("    ];",$A$5:A292,0))),"];","")</f>
        <v xml:space="preserve">    </v>
      </c>
      <c r="B293" t="str">
        <f t="shared" si="7"/>
        <v>},</v>
      </c>
      <c r="C293" t="str">
        <f>IF(AND(MOD(ROW(A288)-1,3)=0, INDEX(artwork.xlsx!J:J,QUOTIENT(ROW(A288)-1,3)+2)&lt;&gt;""),
     artwork.xlsx!$H$1&amp;": """ &amp;  INDEX(artwork.xlsx!H:H,QUOTIENT(ROW(A288)-1,3)+2) &amp;""",  " &amp;
     artwork.xlsx!$J$1&amp; ": """ &amp; INDEX(artwork.xlsx!J:J,QUOTIENT(ROW(A288)-1,3)+2) &amp;""",  " &amp;
     artwork.xlsx!$L$1&amp; ": """ &amp; SUBSTITUTE(IF(LEFT(INDEX(artwork.xlsx!L:L,QUOTIENT(ROW(A288)-1,3)+2),4)="http","",artwork.xlsx!$M$1) &amp; INDEX(artwork.xlsx!L:L,QUOTIENT(ROW(A288)-1,3)+2),artwork.xlsx!$N$1,"") &amp; """,",
 IF(AND(MOD(ROW(A288)-1,3)=1,INDEX(artwork.xlsx!J:J,QUOTIENT(ROW(A288)-1,3)+2)&lt;&gt;""),
    artwork.xlsx!$K$1&amp;": '" &amp; SUBSTITUTE(INDEX(artwork.xlsx!K:K,QUOTIENT(ROW(A288)-1,3)+2),"'","\'") &amp; "'",
IF(MOD(ROW(A288)-1,3)=2,"","")))</f>
        <v/>
      </c>
    </row>
    <row r="294" spans="1:3" x14ac:dyDescent="0.25">
      <c r="A294" t="str">
        <f>IF(AND(MOD(ROW(A289)-1,3)=0,INDEX(artwork.xlsx!G:G,QUOTIENT(ROW(A289)-1,3)+2)&lt;&gt;""),"/* "&amp;INDEX(artwork.xlsx!G:G,QUOTIENT(ROW(A289)-1,3)+2)&amp;" */","  ")&amp;
IF(AND(INDEX(artwork.xlsx!F:F,QUOTIENT(ROW(A289)-1,3)+2)&lt;&gt;""),"/* "&amp;INDEX(artwork.xlsx!F:F,QUOTIENT(ROW(A289)-1,3)+2)&amp;" */","  ")&amp;IF(AND(ISERROR(MATCH("},",B294:B$5003,0)), ISERROR(MATCH("    ];",$A$5:A290,0))),"];","")</f>
        <v xml:space="preserve">    </v>
      </c>
      <c r="B294" t="str">
        <f t="shared" si="7"/>
        <v>{</v>
      </c>
      <c r="C294" t="str">
        <f>IF(AND(MOD(ROW(A289)-1,3)=0, INDEX(artwork.xlsx!J:J,QUOTIENT(ROW(A289)-1,3)+2)&lt;&gt;""),
     artwork.xlsx!$H$1&amp;": """ &amp;  INDEX(artwork.xlsx!H:H,QUOTIENT(ROW(A289)-1,3)+2) &amp;""",  " &amp;
     artwork.xlsx!$J$1&amp; ": """ &amp; INDEX(artwork.xlsx!J:J,QUOTIENT(ROW(A289)-1,3)+2) &amp;""",  " &amp;
     artwork.xlsx!$L$1&amp; ": """ &amp; SUBSTITUTE(IF(LEFT(INDEX(artwork.xlsx!L:L,QUOTIENT(ROW(A289)-1,3)+2),4)="http","",artwork.xlsx!$M$1) &amp; INDEX(artwork.xlsx!L:L,QUOTIENT(ROW(A289)-1,3)+2),artwork.xlsx!$N$1,"") &amp; """,",
 IF(AND(MOD(ROW(A289)-1,3)=1,INDEX(artwork.xlsx!J:J,QUOTIENT(ROW(A289)-1,3)+2)&lt;&gt;""),
    artwork.xlsx!$K$1&amp;": '" &amp; SUBSTITUTE(INDEX(artwork.xlsx!K:K,QUOTIENT(ROW(A289)-1,3)+2),"'","\'") &amp; "'",
IF(MOD(ROW(A289)-1,3)=2,"","")))</f>
        <v>id: "menagerie",  frenchName: "Ménagerie",  artwork: "http://wiki.dominionstrategy.com/images/e/eb/MenagerieArt.jpg",</v>
      </c>
    </row>
    <row r="295" spans="1:3" x14ac:dyDescent="0.25">
      <c r="A295" t="str">
        <f>IF(AND(MOD(ROW(A290)-1,3)=0,INDEX(artwork.xlsx!G:G,QUOTIENT(ROW(A290)-1,3)+2)&lt;&gt;""),"/* "&amp;INDEX(artwork.xlsx!G:G,QUOTIENT(ROW(A290)-1,3)+2)&amp;" */","  ")&amp;
IF(AND(INDEX(artwork.xlsx!F:F,QUOTIENT(ROW(A290)-1,3)+2)&lt;&gt;""),"/* "&amp;INDEX(artwork.xlsx!F:F,QUOTIENT(ROW(A290)-1,3)+2)&amp;" */","  ")&amp;IF(AND(ISERROR(MATCH("},",B295:B$5003,0)), ISERROR(MATCH("    ];",$A$5:A294,0))),"];","")</f>
        <v xml:space="preserve">    </v>
      </c>
      <c r="B295" t="str">
        <f t="shared" si="7"/>
        <v/>
      </c>
      <c r="C295" t="str">
        <f>IF(AND(MOD(ROW(A290)-1,3)=0, INDEX(artwork.xlsx!J:J,QUOTIENT(ROW(A290)-1,3)+2)&lt;&gt;""),
     artwork.xlsx!$H$1&amp;": """ &amp;  INDEX(artwork.xlsx!H:H,QUOTIENT(ROW(A290)-1,3)+2) &amp;""",  " &amp;
     artwork.xlsx!$J$1&amp; ": """ &amp; INDEX(artwork.xlsx!J:J,QUOTIENT(ROW(A290)-1,3)+2) &amp;""",  " &amp;
     artwork.xlsx!$L$1&amp; ": """ &amp; SUBSTITUTE(IF(LEFT(INDEX(artwork.xlsx!L:L,QUOTIENT(ROW(A290)-1,3)+2),4)="http","",artwork.xlsx!$M$1) &amp; INDEX(artwork.xlsx!L:L,QUOTIENT(ROW(A290)-1,3)+2),artwork.xlsx!$N$1,"") &amp; """,",
 IF(AND(MOD(ROW(A290)-1,3)=1,INDEX(artwork.xlsx!J:J,QUOTIENT(ROW(A290)-1,3)+2)&lt;&gt;""),
    artwork.xlsx!$K$1&amp;": '" &amp; SUBSTITUTE(INDEX(artwork.xlsx!K:K,QUOTIENT(ROW(A290)-1,3)+2),"'","\'") &amp; "'",
IF(MOD(ROW(A290)-1,3)=2,"","")))</f>
        <v>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296" spans="1:3" x14ac:dyDescent="0.25">
      <c r="A296" t="str">
        <f>IF(AND(MOD(ROW(A291)-1,3)=0,INDEX(artwork.xlsx!G:G,QUOTIENT(ROW(A291)-1,3)+2)&lt;&gt;""),"/* "&amp;INDEX(artwork.xlsx!G:G,QUOTIENT(ROW(A291)-1,3)+2)&amp;" */","  ")&amp;
IF(AND(INDEX(artwork.xlsx!F:F,QUOTIENT(ROW(A291)-1,3)+2)&lt;&gt;""),"/* "&amp;INDEX(artwork.xlsx!F:F,QUOTIENT(ROW(A291)-1,3)+2)&amp;" */","  ")&amp;IF(AND(ISERROR(MATCH("},",B296:B$5003,0)), ISERROR(MATCH("    ];",$A$5:A292,0))),"];","")</f>
        <v xml:space="preserve">    </v>
      </c>
      <c r="B296" t="str">
        <f t="shared" si="7"/>
        <v>},</v>
      </c>
      <c r="C296" t="str">
        <f>IF(AND(MOD(ROW(A291)-1,3)=0, INDEX(artwork.xlsx!J:J,QUOTIENT(ROW(A291)-1,3)+2)&lt;&gt;""),
     artwork.xlsx!$H$1&amp;": """ &amp;  INDEX(artwork.xlsx!H:H,QUOTIENT(ROW(A291)-1,3)+2) &amp;""",  " &amp;
     artwork.xlsx!$J$1&amp; ": """ &amp; INDEX(artwork.xlsx!J:J,QUOTIENT(ROW(A291)-1,3)+2) &amp;""",  " &amp;
     artwork.xlsx!$L$1&amp; ": """ &amp; SUBSTITUTE(IF(LEFT(INDEX(artwork.xlsx!L:L,QUOTIENT(ROW(A291)-1,3)+2),4)="http","",artwork.xlsx!$M$1) &amp; INDEX(artwork.xlsx!L:L,QUOTIENT(ROW(A291)-1,3)+2),artwork.xlsx!$N$1,"") &amp; """,",
 IF(AND(MOD(ROW(A291)-1,3)=1,INDEX(artwork.xlsx!J:J,QUOTIENT(ROW(A291)-1,3)+2)&lt;&gt;""),
    artwork.xlsx!$K$1&amp;": '" &amp; SUBSTITUTE(INDEX(artwork.xlsx!K:K,QUOTIENT(ROW(A291)-1,3)+2),"'","\'") &amp; "'",
IF(MOD(ROW(A291)-1,3)=2,"","")))</f>
        <v/>
      </c>
    </row>
    <row r="297" spans="1:3" x14ac:dyDescent="0.25">
      <c r="A297" t="str">
        <f>IF(AND(MOD(ROW(A292)-1,3)=0,INDEX(artwork.xlsx!G:G,QUOTIENT(ROW(A292)-1,3)+2)&lt;&gt;""),"/* "&amp;INDEX(artwork.xlsx!G:G,QUOTIENT(ROW(A292)-1,3)+2)&amp;" */","  ")&amp;
IF(AND(INDEX(artwork.xlsx!F:F,QUOTIENT(ROW(A292)-1,3)+2)&lt;&gt;""),"/* "&amp;INDEX(artwork.xlsx!F:F,QUOTIENT(ROW(A292)-1,3)+2)&amp;" */","  ")&amp;IF(AND(ISERROR(MATCH("},",B297:B$5003,0)), ISERROR(MATCH("    ];",$A$5:A296,0))),"];","")</f>
        <v xml:space="preserve">    </v>
      </c>
      <c r="B297" t="str">
        <f t="shared" si="7"/>
        <v>{</v>
      </c>
      <c r="C297" t="str">
        <f>IF(AND(MOD(ROW(A292)-1,3)=0, INDEX(artwork.xlsx!J:J,QUOTIENT(ROW(A292)-1,3)+2)&lt;&gt;""),
     artwork.xlsx!$H$1&amp;": """ &amp;  INDEX(artwork.xlsx!H:H,QUOTIENT(ROW(A292)-1,3)+2) &amp;""",  " &amp;
     artwork.xlsx!$J$1&amp; ": """ &amp; INDEX(artwork.xlsx!J:J,QUOTIENT(ROW(A292)-1,3)+2) &amp;""",  " &amp;
     artwork.xlsx!$L$1&amp; ": """ &amp; SUBSTITUTE(IF(LEFT(INDEX(artwork.xlsx!L:L,QUOTIENT(ROW(A292)-1,3)+2),4)="http","",artwork.xlsx!$M$1) &amp; INDEX(artwork.xlsx!L:L,QUOTIENT(ROW(A292)-1,3)+2),artwork.xlsx!$N$1,"") &amp; """,",
 IF(AND(MOD(ROW(A292)-1,3)=1,INDEX(artwork.xlsx!J:J,QUOTIENT(ROW(A292)-1,3)+2)&lt;&gt;""),
    artwork.xlsx!$K$1&amp;": '" &amp; SUBSTITUTE(INDEX(artwork.xlsx!K:K,QUOTIENT(ROW(A292)-1,3)+2),"'","\'") &amp; "'",
IF(MOD(ROW(A292)-1,3)=2,"","")))</f>
        <v>id: "farmingvillage",  frenchName: "Village agricole",  artwork: "http://wiki.dominionstrategy.com/images/a/a5/Farming_VillageArt.jpg",</v>
      </c>
    </row>
    <row r="298" spans="1:3" x14ac:dyDescent="0.25">
      <c r="A298" t="str">
        <f>IF(AND(MOD(ROW(A293)-1,3)=0,INDEX(artwork.xlsx!G:G,QUOTIENT(ROW(A293)-1,3)+2)&lt;&gt;""),"/* "&amp;INDEX(artwork.xlsx!G:G,QUOTIENT(ROW(A293)-1,3)+2)&amp;" */","  ")&amp;
IF(AND(INDEX(artwork.xlsx!F:F,QUOTIENT(ROW(A293)-1,3)+2)&lt;&gt;""),"/* "&amp;INDEX(artwork.xlsx!F:F,QUOTIENT(ROW(A293)-1,3)+2)&amp;" */","  ")&amp;IF(AND(ISERROR(MATCH("},",B298:B$5003,0)), ISERROR(MATCH("    ];",$A$5:A294,0))),"];","")</f>
        <v xml:space="preserve">    </v>
      </c>
      <c r="B298" t="str">
        <f t="shared" si="7"/>
        <v/>
      </c>
      <c r="C298" t="str">
        <f>IF(AND(MOD(ROW(A293)-1,3)=0, INDEX(artwork.xlsx!J:J,QUOTIENT(ROW(A293)-1,3)+2)&lt;&gt;""),
     artwork.xlsx!$H$1&amp;": """ &amp;  INDEX(artwork.xlsx!H:H,QUOTIENT(ROW(A293)-1,3)+2) &amp;""",  " &amp;
     artwork.xlsx!$J$1&amp; ": """ &amp; INDEX(artwork.xlsx!J:J,QUOTIENT(ROW(A293)-1,3)+2) &amp;""",  " &amp;
     artwork.xlsx!$L$1&amp; ": """ &amp; SUBSTITUTE(IF(LEFT(INDEX(artwork.xlsx!L:L,QUOTIENT(ROW(A293)-1,3)+2),4)="http","",artwork.xlsx!$M$1) &amp; INDEX(artwork.xlsx!L:L,QUOTIENT(ROW(A293)-1,3)+2),artwork.xlsx!$N$1,"") &amp; """,",
 IF(AND(MOD(ROW(A293)-1,3)=1,INDEX(artwork.xlsx!J:J,QUOTIENT(ROW(A293)-1,3)+2)&lt;&gt;""),
    artwork.xlsx!$K$1&amp;": '" &amp; SUBSTITUTE(INDEX(artwork.xlsx!K:K,QUOTIENT(ROW(A293)-1,3)+2),"'","\'") &amp; "'",
IF(MOD(ROW(A293)-1,3)=2,"","")))</f>
        <v>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299" spans="1:3" x14ac:dyDescent="0.25">
      <c r="A299" t="str">
        <f>IF(AND(MOD(ROW(A294)-1,3)=0,INDEX(artwork.xlsx!G:G,QUOTIENT(ROW(A294)-1,3)+2)&lt;&gt;""),"/* "&amp;INDEX(artwork.xlsx!G:G,QUOTIENT(ROW(A294)-1,3)+2)&amp;" */","  ")&amp;
IF(AND(INDEX(artwork.xlsx!F:F,QUOTIENT(ROW(A294)-1,3)+2)&lt;&gt;""),"/* "&amp;INDEX(artwork.xlsx!F:F,QUOTIENT(ROW(A294)-1,3)+2)&amp;" */","  ")&amp;IF(AND(ISERROR(MATCH("},",B299:B$5003,0)), ISERROR(MATCH("    ];",$A$5:A298,0))),"];","")</f>
        <v xml:space="preserve">    </v>
      </c>
      <c r="B299" t="str">
        <f t="shared" si="7"/>
        <v>},</v>
      </c>
      <c r="C299" t="str">
        <f>IF(AND(MOD(ROW(A294)-1,3)=0, INDEX(artwork.xlsx!J:J,QUOTIENT(ROW(A294)-1,3)+2)&lt;&gt;""),
     artwork.xlsx!$H$1&amp;": """ &amp;  INDEX(artwork.xlsx!H:H,QUOTIENT(ROW(A294)-1,3)+2) &amp;""",  " &amp;
     artwork.xlsx!$J$1&amp; ": """ &amp; INDEX(artwork.xlsx!J:J,QUOTIENT(ROW(A294)-1,3)+2) &amp;""",  " &amp;
     artwork.xlsx!$L$1&amp; ": """ &amp; SUBSTITUTE(IF(LEFT(INDEX(artwork.xlsx!L:L,QUOTIENT(ROW(A294)-1,3)+2),4)="http","",artwork.xlsx!$M$1) &amp; INDEX(artwork.xlsx!L:L,QUOTIENT(ROW(A294)-1,3)+2),artwork.xlsx!$N$1,"") &amp; """,",
 IF(AND(MOD(ROW(A294)-1,3)=1,INDEX(artwork.xlsx!J:J,QUOTIENT(ROW(A294)-1,3)+2)&lt;&gt;""),
    artwork.xlsx!$K$1&amp;": '" &amp; SUBSTITUTE(INDEX(artwork.xlsx!K:K,QUOTIENT(ROW(A294)-1,3)+2),"'","\'") &amp; "'",
IF(MOD(ROW(A294)-1,3)=2,"","")))</f>
        <v/>
      </c>
    </row>
    <row r="300" spans="1:3" x14ac:dyDescent="0.25">
      <c r="A300" t="str">
        <f>IF(AND(MOD(ROW(A295)-1,3)=0,INDEX(artwork.xlsx!G:G,QUOTIENT(ROW(A295)-1,3)+2)&lt;&gt;""),"/* "&amp;INDEX(artwork.xlsx!G:G,QUOTIENT(ROW(A295)-1,3)+2)&amp;" */","  ")&amp;
IF(AND(INDEX(artwork.xlsx!F:F,QUOTIENT(ROW(A295)-1,3)+2)&lt;&gt;""),"/* "&amp;INDEX(artwork.xlsx!F:F,QUOTIENT(ROW(A295)-1,3)+2)&amp;" */","  ")&amp;IF(AND(ISERROR(MATCH("},",B300:B$5003,0)), ISERROR(MATCH("    ];",$A$5:A296,0))),"];","")</f>
        <v xml:space="preserve">    </v>
      </c>
      <c r="B300" t="str">
        <f t="shared" si="7"/>
        <v>{</v>
      </c>
      <c r="C300" t="str">
        <f>IF(AND(MOD(ROW(A295)-1,3)=0, INDEX(artwork.xlsx!J:J,QUOTIENT(ROW(A295)-1,3)+2)&lt;&gt;""),
     artwork.xlsx!$H$1&amp;": """ &amp;  INDEX(artwork.xlsx!H:H,QUOTIENT(ROW(A295)-1,3)+2) &amp;""",  " &amp;
     artwork.xlsx!$J$1&amp; ": """ &amp; INDEX(artwork.xlsx!J:J,QUOTIENT(ROW(A295)-1,3)+2) &amp;""",  " &amp;
     artwork.xlsx!$L$1&amp; ": """ &amp; SUBSTITUTE(IF(LEFT(INDEX(artwork.xlsx!L:L,QUOTIENT(ROW(A295)-1,3)+2),4)="http","",artwork.xlsx!$M$1) &amp; INDEX(artwork.xlsx!L:L,QUOTIENT(ROW(A295)-1,3)+2),artwork.xlsx!$N$1,"") &amp; """,",
 IF(AND(MOD(ROW(A295)-1,3)=1,INDEX(artwork.xlsx!J:J,QUOTIENT(ROW(A295)-1,3)+2)&lt;&gt;""),
    artwork.xlsx!$K$1&amp;": '" &amp; SUBSTITUTE(INDEX(artwork.xlsx!K:K,QUOTIENT(ROW(A295)-1,3)+2),"'","\'") &amp; "'",
IF(MOD(ROW(A295)-1,3)=2,"","")))</f>
        <v>id: "remake",  frenchName: "Renouvellement",  artwork: "http://wiki.dominionstrategy.com/images/f/fe/RemakeArt.jpg",</v>
      </c>
    </row>
    <row r="301" spans="1:3" x14ac:dyDescent="0.25">
      <c r="A301" t="str">
        <f>IF(AND(MOD(ROW(A296)-1,3)=0,INDEX(artwork.xlsx!G:G,QUOTIENT(ROW(A296)-1,3)+2)&lt;&gt;""),"/* "&amp;INDEX(artwork.xlsx!G:G,QUOTIENT(ROW(A296)-1,3)+2)&amp;" */","  ")&amp;
IF(AND(INDEX(artwork.xlsx!F:F,QUOTIENT(ROW(A296)-1,3)+2)&lt;&gt;""),"/* "&amp;INDEX(artwork.xlsx!F:F,QUOTIENT(ROW(A296)-1,3)+2)&amp;" */","  ")&amp;IF(AND(ISERROR(MATCH("},",B301:B$5003,0)), ISERROR(MATCH("    ];",$A$5:A300,0))),"];","")</f>
        <v xml:space="preserve">    </v>
      </c>
      <c r="B301" t="str">
        <f t="shared" si="7"/>
        <v/>
      </c>
      <c r="C301" t="str">
        <f>IF(AND(MOD(ROW(A296)-1,3)=0, INDEX(artwork.xlsx!J:J,QUOTIENT(ROW(A296)-1,3)+2)&lt;&gt;""),
     artwork.xlsx!$H$1&amp;": """ &amp;  INDEX(artwork.xlsx!H:H,QUOTIENT(ROW(A296)-1,3)+2) &amp;""",  " &amp;
     artwork.xlsx!$J$1&amp; ": """ &amp; INDEX(artwork.xlsx!J:J,QUOTIENT(ROW(A296)-1,3)+2) &amp;""",  " &amp;
     artwork.xlsx!$L$1&amp; ": """ &amp; SUBSTITUTE(IF(LEFT(INDEX(artwork.xlsx!L:L,QUOTIENT(ROW(A296)-1,3)+2),4)="http","",artwork.xlsx!$M$1) &amp; INDEX(artwork.xlsx!L:L,QUOTIENT(ROW(A296)-1,3)+2),artwork.xlsx!$N$1,"") &amp; """,",
 IF(AND(MOD(ROW(A296)-1,3)=1,INDEX(artwork.xlsx!J:J,QUOTIENT(ROW(A296)-1,3)+2)&lt;&gt;""),
    artwork.xlsx!$K$1&amp;": '" &amp; SUBSTITUTE(INDEX(artwork.xlsx!K:K,QUOTIENT(ROW(A296)-1,3)+2),"'","\'") &amp; "'",
IF(MOD(ROW(A296)-1,3)=2,"","")))</f>
        <v>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302" spans="1:3" x14ac:dyDescent="0.25">
      <c r="A302" t="str">
        <f>IF(AND(MOD(ROW(A297)-1,3)=0,INDEX(artwork.xlsx!G:G,QUOTIENT(ROW(A297)-1,3)+2)&lt;&gt;""),"/* "&amp;INDEX(artwork.xlsx!G:G,QUOTIENT(ROW(A297)-1,3)+2)&amp;" */","  ")&amp;
IF(AND(INDEX(artwork.xlsx!F:F,QUOTIENT(ROW(A297)-1,3)+2)&lt;&gt;""),"/* "&amp;INDEX(artwork.xlsx!F:F,QUOTIENT(ROW(A297)-1,3)+2)&amp;" */","  ")&amp;IF(AND(ISERROR(MATCH("},",B302:B$5003,0)), ISERROR(MATCH("    ];",$A$5:A298,0))),"];","")</f>
        <v xml:space="preserve">    </v>
      </c>
      <c r="B302" t="str">
        <f t="shared" si="7"/>
        <v>},</v>
      </c>
      <c r="C302" t="str">
        <f>IF(AND(MOD(ROW(A297)-1,3)=0, INDEX(artwork.xlsx!J:J,QUOTIENT(ROW(A297)-1,3)+2)&lt;&gt;""),
     artwork.xlsx!$H$1&amp;": """ &amp;  INDEX(artwork.xlsx!H:H,QUOTIENT(ROW(A297)-1,3)+2) &amp;""",  " &amp;
     artwork.xlsx!$J$1&amp; ": """ &amp; INDEX(artwork.xlsx!J:J,QUOTIENT(ROW(A297)-1,3)+2) &amp;""",  " &amp;
     artwork.xlsx!$L$1&amp; ": """ &amp; SUBSTITUTE(IF(LEFT(INDEX(artwork.xlsx!L:L,QUOTIENT(ROW(A297)-1,3)+2),4)="http","",artwork.xlsx!$M$1) &amp; INDEX(artwork.xlsx!L:L,QUOTIENT(ROW(A297)-1,3)+2),artwork.xlsx!$N$1,"") &amp; """,",
 IF(AND(MOD(ROW(A297)-1,3)=1,INDEX(artwork.xlsx!J:J,QUOTIENT(ROW(A297)-1,3)+2)&lt;&gt;""),
    artwork.xlsx!$K$1&amp;": '" &amp; SUBSTITUTE(INDEX(artwork.xlsx!K:K,QUOTIENT(ROW(A297)-1,3)+2),"'","\'") &amp; "'",
IF(MOD(ROW(A297)-1,3)=2,"","")))</f>
        <v/>
      </c>
    </row>
    <row r="303" spans="1:3" x14ac:dyDescent="0.25">
      <c r="A303" t="str">
        <f>IF(AND(MOD(ROW(A298)-1,3)=0,INDEX(artwork.xlsx!G:G,QUOTIENT(ROW(A298)-1,3)+2)&lt;&gt;""),"/* "&amp;INDEX(artwork.xlsx!G:G,QUOTIENT(ROW(A298)-1,3)+2)&amp;" */","  ")&amp;
IF(AND(INDEX(artwork.xlsx!F:F,QUOTIENT(ROW(A298)-1,3)+2)&lt;&gt;""),"/* "&amp;INDEX(artwork.xlsx!F:F,QUOTIENT(ROW(A298)-1,3)+2)&amp;" */","  ")&amp;IF(AND(ISERROR(MATCH("},",B303:B$5003,0)), ISERROR(MATCH("    ];",$A$5:A302,0))),"];","")</f>
        <v xml:space="preserve">/* Cornucopia */  </v>
      </c>
      <c r="B303" t="str">
        <f t="shared" si="7"/>
        <v>{</v>
      </c>
      <c r="C303" t="str">
        <f>IF(AND(MOD(ROW(A298)-1,3)=0, INDEX(artwork.xlsx!J:J,QUOTIENT(ROW(A298)-1,3)+2)&lt;&gt;""),
     artwork.xlsx!$H$1&amp;": """ &amp;  INDEX(artwork.xlsx!H:H,QUOTIENT(ROW(A298)-1,3)+2) &amp;""",  " &amp;
     artwork.xlsx!$J$1&amp; ": """ &amp; INDEX(artwork.xlsx!J:J,QUOTIENT(ROW(A298)-1,3)+2) &amp;""",  " &amp;
     artwork.xlsx!$L$1&amp; ": """ &amp; SUBSTITUTE(IF(LEFT(INDEX(artwork.xlsx!L:L,QUOTIENT(ROW(A298)-1,3)+2),4)="http","",artwork.xlsx!$M$1) &amp; INDEX(artwork.xlsx!L:L,QUOTIENT(ROW(A298)-1,3)+2),artwork.xlsx!$N$1,"") &amp; """,",
 IF(AND(MOD(ROW(A298)-1,3)=1,INDEX(artwork.xlsx!J:J,QUOTIENT(ROW(A298)-1,3)+2)&lt;&gt;""),
    artwork.xlsx!$K$1&amp;": '" &amp; SUBSTITUTE(INDEX(artwork.xlsx!K:K,QUOTIENT(ROW(A298)-1,3)+2),"'","\'") &amp; "'",
IF(MOD(ROW(A298)-1,3)=2,"","")))</f>
        <v>id: "trustysteed",  frenchName: "Fidèle destrier",  artwork: "http://wiki.dominionstrategy.com/images/3/3f/Trusty_SteedArt.jpg",</v>
      </c>
    </row>
    <row r="304" spans="1:3" x14ac:dyDescent="0.25">
      <c r="A304" t="str">
        <f>IF(AND(MOD(ROW(A299)-1,3)=0,INDEX(artwork.xlsx!G:G,QUOTIENT(ROW(A299)-1,3)+2)&lt;&gt;""),"/* "&amp;INDEX(artwork.xlsx!G:G,QUOTIENT(ROW(A299)-1,3)+2)&amp;" */","  ")&amp;
IF(AND(INDEX(artwork.xlsx!F:F,QUOTIENT(ROW(A299)-1,3)+2)&lt;&gt;""),"/* "&amp;INDEX(artwork.xlsx!F:F,QUOTIENT(ROW(A299)-1,3)+2)&amp;" */","  ")&amp;IF(AND(ISERROR(MATCH("},",B304:B$5003,0)), ISERROR(MATCH("    ];",$A$5:A300,0))),"];","")</f>
        <v xml:space="preserve">    </v>
      </c>
      <c r="B304" t="str">
        <f t="shared" si="7"/>
        <v/>
      </c>
      <c r="C304" t="str">
        <f>IF(AND(MOD(ROW(A299)-1,3)=0, INDEX(artwork.xlsx!J:J,QUOTIENT(ROW(A299)-1,3)+2)&lt;&gt;""),
     artwork.xlsx!$H$1&amp;": """ &amp;  INDEX(artwork.xlsx!H:H,QUOTIENT(ROW(A299)-1,3)+2) &amp;""",  " &amp;
     artwork.xlsx!$J$1&amp; ": """ &amp; INDEX(artwork.xlsx!J:J,QUOTIENT(ROW(A299)-1,3)+2) &amp;""",  " &amp;
     artwork.xlsx!$L$1&amp; ": """ &amp; SUBSTITUTE(IF(LEFT(INDEX(artwork.xlsx!L:L,QUOTIENT(ROW(A299)-1,3)+2),4)="http","",artwork.xlsx!$M$1) &amp; INDEX(artwork.xlsx!L:L,QUOTIENT(ROW(A299)-1,3)+2),artwork.xlsx!$N$1,"") &amp; """,",
 IF(AND(MOD(ROW(A299)-1,3)=1,INDEX(artwork.xlsx!J:J,QUOTIENT(ROW(A299)-1,3)+2)&lt;&gt;""),
    artwork.xlsx!$K$1&amp;": '" &amp; SUBSTITUTE(INDEX(artwork.xlsx!K:K,QUOTIENT(ROW(A299)-1,3)+2),"'","\'") &amp; "'",
IF(MOD(ROW(A299)-1,3)=2,"","")))</f>
        <v>text_html: '&lt;div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v>
      </c>
    </row>
    <row r="305" spans="1:3" x14ac:dyDescent="0.25">
      <c r="A305" t="str">
        <f>IF(AND(MOD(ROW(A300)-1,3)=0,INDEX(artwork.xlsx!G:G,QUOTIENT(ROW(A300)-1,3)+2)&lt;&gt;""),"/* "&amp;INDEX(artwork.xlsx!G:G,QUOTIENT(ROW(A300)-1,3)+2)&amp;" */","  ")&amp;
IF(AND(INDEX(artwork.xlsx!F:F,QUOTIENT(ROW(A300)-1,3)+2)&lt;&gt;""),"/* "&amp;INDEX(artwork.xlsx!F:F,QUOTIENT(ROW(A300)-1,3)+2)&amp;" */","  ")&amp;IF(AND(ISERROR(MATCH("},",B305:B$5003,0)), ISERROR(MATCH("    ];",$A$5:A304,0))),"];","")</f>
        <v xml:space="preserve">    </v>
      </c>
      <c r="B305" t="str">
        <f t="shared" si="7"/>
        <v>},</v>
      </c>
      <c r="C305" t="str">
        <f>IF(AND(MOD(ROW(A300)-1,3)=0, INDEX(artwork.xlsx!J:J,QUOTIENT(ROW(A300)-1,3)+2)&lt;&gt;""),
     artwork.xlsx!$H$1&amp;": """ &amp;  INDEX(artwork.xlsx!H:H,QUOTIENT(ROW(A300)-1,3)+2) &amp;""",  " &amp;
     artwork.xlsx!$J$1&amp; ": """ &amp; INDEX(artwork.xlsx!J:J,QUOTIENT(ROW(A300)-1,3)+2) &amp;""",  " &amp;
     artwork.xlsx!$L$1&amp; ": """ &amp; SUBSTITUTE(IF(LEFT(INDEX(artwork.xlsx!L:L,QUOTIENT(ROW(A300)-1,3)+2),4)="http","",artwork.xlsx!$M$1) &amp; INDEX(artwork.xlsx!L:L,QUOTIENT(ROW(A300)-1,3)+2),artwork.xlsx!$N$1,"") &amp; """,",
 IF(AND(MOD(ROW(A300)-1,3)=1,INDEX(artwork.xlsx!J:J,QUOTIENT(ROW(A300)-1,3)+2)&lt;&gt;""),
    artwork.xlsx!$K$1&amp;": '" &amp; SUBSTITUTE(INDEX(artwork.xlsx!K:K,QUOTIENT(ROW(A300)-1,3)+2),"'","\'") &amp; "'",
IF(MOD(ROW(A300)-1,3)=2,"","")))</f>
        <v/>
      </c>
    </row>
    <row r="306" spans="1:3" x14ac:dyDescent="0.25">
      <c r="A306" t="str">
        <f>IF(AND(MOD(ROW(A301)-1,3)=0,INDEX(artwork.xlsx!G:G,QUOTIENT(ROW(A301)-1,3)+2)&lt;&gt;""),"/* "&amp;INDEX(artwork.xlsx!G:G,QUOTIENT(ROW(A301)-1,3)+2)&amp;" */","  ")&amp;
IF(AND(INDEX(artwork.xlsx!F:F,QUOTIENT(ROW(A301)-1,3)+2)&lt;&gt;""),"/* "&amp;INDEX(artwork.xlsx!F:F,QUOTIENT(ROW(A301)-1,3)+2)&amp;" */","  ")&amp;IF(AND(ISERROR(MATCH("},",B306:B$5003,0)), ISERROR(MATCH("    ];",$A$5:A302,0))),"];","")</f>
        <v xml:space="preserve">/* Cornucopia */  </v>
      </c>
      <c r="B306" t="str">
        <f t="shared" si="7"/>
        <v>{</v>
      </c>
      <c r="C306" t="str">
        <f>IF(AND(MOD(ROW(A301)-1,3)=0, INDEX(artwork.xlsx!J:J,QUOTIENT(ROW(A301)-1,3)+2)&lt;&gt;""),
     artwork.xlsx!$H$1&amp;": """ &amp;  INDEX(artwork.xlsx!H:H,QUOTIENT(ROW(A301)-1,3)+2) &amp;""",  " &amp;
     artwork.xlsx!$J$1&amp; ": """ &amp; INDEX(artwork.xlsx!J:J,QUOTIENT(ROW(A301)-1,3)+2) &amp;""",  " &amp;
     artwork.xlsx!$L$1&amp; ": """ &amp; SUBSTITUTE(IF(LEFT(INDEX(artwork.xlsx!L:L,QUOTIENT(ROW(A301)-1,3)+2),4)="http","",artwork.xlsx!$M$1) &amp; INDEX(artwork.xlsx!L:L,QUOTIENT(ROW(A301)-1,3)+2),artwork.xlsx!$N$1,"") &amp; """,",
 IF(AND(MOD(ROW(A301)-1,3)=1,INDEX(artwork.xlsx!J:J,QUOTIENT(ROW(A301)-1,3)+2)&lt;&gt;""),
    artwork.xlsx!$K$1&amp;": '" &amp; SUBSTITUTE(INDEX(artwork.xlsx!K:K,QUOTIENT(ROW(A301)-1,3)+2),"'","\'") &amp; "'",
IF(MOD(ROW(A301)-1,3)=2,"","")))</f>
        <v>id: "followers",  frenchName: "Partisans",  artwork: "http://wiki.dominionstrategy.com/images/8/89/FollowersArt.jpg",</v>
      </c>
    </row>
    <row r="307" spans="1:3" x14ac:dyDescent="0.25">
      <c r="A307" t="str">
        <f>IF(AND(MOD(ROW(A302)-1,3)=0,INDEX(artwork.xlsx!G:G,QUOTIENT(ROW(A302)-1,3)+2)&lt;&gt;""),"/* "&amp;INDEX(artwork.xlsx!G:G,QUOTIENT(ROW(A302)-1,3)+2)&amp;" */","  ")&amp;
IF(AND(INDEX(artwork.xlsx!F:F,QUOTIENT(ROW(A302)-1,3)+2)&lt;&gt;""),"/* "&amp;INDEX(artwork.xlsx!F:F,QUOTIENT(ROW(A302)-1,3)+2)&amp;" */","  ")&amp;IF(AND(ISERROR(MATCH("},",B307:B$5003,0)), ISERROR(MATCH("    ];",$A$5:A306,0))),"];","")</f>
        <v xml:space="preserve">    </v>
      </c>
      <c r="B307" t="str">
        <f t="shared" si="7"/>
        <v/>
      </c>
      <c r="C307" t="str">
        <f>IF(AND(MOD(ROW(A302)-1,3)=0, INDEX(artwork.xlsx!J:J,QUOTIENT(ROW(A302)-1,3)+2)&lt;&gt;""),
     artwork.xlsx!$H$1&amp;": """ &amp;  INDEX(artwork.xlsx!H:H,QUOTIENT(ROW(A302)-1,3)+2) &amp;""",  " &amp;
     artwork.xlsx!$J$1&amp; ": """ &amp; INDEX(artwork.xlsx!J:J,QUOTIENT(ROW(A302)-1,3)+2) &amp;""",  " &amp;
     artwork.xlsx!$L$1&amp; ": """ &amp; SUBSTITUTE(IF(LEFT(INDEX(artwork.xlsx!L:L,QUOTIENT(ROW(A302)-1,3)+2),4)="http","",artwork.xlsx!$M$1) &amp; INDEX(artwork.xlsx!L:L,QUOTIENT(ROW(A302)-1,3)+2),artwork.xlsx!$N$1,"") &amp; """,",
 IF(AND(MOD(ROW(A302)-1,3)=1,INDEX(artwork.xlsx!J:J,QUOTIENT(ROW(A302)-1,3)+2)&lt;&gt;""),
    artwork.xlsx!$K$1&amp;": '" &amp; SUBSTITUTE(INDEX(artwork.xlsx!K:K,QUOTIENT(ROW(A302)-1,3)+2),"'","\'") &amp; "'",
IF(MOD(ROW(A302)-1,3)=2,"","")))</f>
        <v>text_html: '&lt;div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v>
      </c>
    </row>
    <row r="308" spans="1:3" x14ac:dyDescent="0.25">
      <c r="A308" t="str">
        <f>IF(AND(MOD(ROW(A303)-1,3)=0,INDEX(artwork.xlsx!G:G,QUOTIENT(ROW(A303)-1,3)+2)&lt;&gt;""),"/* "&amp;INDEX(artwork.xlsx!G:G,QUOTIENT(ROW(A303)-1,3)+2)&amp;" */","  ")&amp;
IF(AND(INDEX(artwork.xlsx!F:F,QUOTIENT(ROW(A303)-1,3)+2)&lt;&gt;""),"/* "&amp;INDEX(artwork.xlsx!F:F,QUOTIENT(ROW(A303)-1,3)+2)&amp;" */","  ")&amp;IF(AND(ISERROR(MATCH("},",B308:B$5003,0)), ISERROR(MATCH("    ];",$A$5:A304,0))),"];","")</f>
        <v xml:space="preserve">    </v>
      </c>
      <c r="B308" t="str">
        <f t="shared" si="7"/>
        <v>},</v>
      </c>
      <c r="C308" t="str">
        <f>IF(AND(MOD(ROW(A303)-1,3)=0, INDEX(artwork.xlsx!J:J,QUOTIENT(ROW(A303)-1,3)+2)&lt;&gt;""),
     artwork.xlsx!$H$1&amp;": """ &amp;  INDEX(artwork.xlsx!H:H,QUOTIENT(ROW(A303)-1,3)+2) &amp;""",  " &amp;
     artwork.xlsx!$J$1&amp; ": """ &amp; INDEX(artwork.xlsx!J:J,QUOTIENT(ROW(A303)-1,3)+2) &amp;""",  " &amp;
     artwork.xlsx!$L$1&amp; ": """ &amp; SUBSTITUTE(IF(LEFT(INDEX(artwork.xlsx!L:L,QUOTIENT(ROW(A303)-1,3)+2),4)="http","",artwork.xlsx!$M$1) &amp; INDEX(artwork.xlsx!L:L,QUOTIENT(ROW(A303)-1,3)+2),artwork.xlsx!$N$1,"") &amp; """,",
 IF(AND(MOD(ROW(A303)-1,3)=1,INDEX(artwork.xlsx!J:J,QUOTIENT(ROW(A303)-1,3)+2)&lt;&gt;""),
    artwork.xlsx!$K$1&amp;": '" &amp; SUBSTITUTE(INDEX(artwork.xlsx!K:K,QUOTIENT(ROW(A303)-1,3)+2),"'","\'") &amp; "'",
IF(MOD(ROW(A303)-1,3)=2,"","")))</f>
        <v/>
      </c>
    </row>
    <row r="309" spans="1:3" x14ac:dyDescent="0.25">
      <c r="A309" t="str">
        <f>IF(AND(MOD(ROW(A304)-1,3)=0,INDEX(artwork.xlsx!G:G,QUOTIENT(ROW(A304)-1,3)+2)&lt;&gt;""),"/* "&amp;INDEX(artwork.xlsx!G:G,QUOTIENT(ROW(A304)-1,3)+2)&amp;" */","  ")&amp;
IF(AND(INDEX(artwork.xlsx!F:F,QUOTIENT(ROW(A304)-1,3)+2)&lt;&gt;""),"/* "&amp;INDEX(artwork.xlsx!F:F,QUOTIENT(ROW(A304)-1,3)+2)&amp;" */","  ")&amp;IF(AND(ISERROR(MATCH("},",B309:B$5003,0)), ISERROR(MATCH("    ];",$A$5:A308,0))),"];","")</f>
        <v xml:space="preserve">/* Cornucopia */  </v>
      </c>
      <c r="B309" t="str">
        <f t="shared" si="7"/>
        <v>{</v>
      </c>
      <c r="C309" t="str">
        <f>IF(AND(MOD(ROW(A304)-1,3)=0, INDEX(artwork.xlsx!J:J,QUOTIENT(ROW(A304)-1,3)+2)&lt;&gt;""),
     artwork.xlsx!$H$1&amp;": """ &amp;  INDEX(artwork.xlsx!H:H,QUOTIENT(ROW(A304)-1,3)+2) &amp;""",  " &amp;
     artwork.xlsx!$J$1&amp; ": """ &amp; INDEX(artwork.xlsx!J:J,QUOTIENT(ROW(A304)-1,3)+2) &amp;""",  " &amp;
     artwork.xlsx!$L$1&amp; ": """ &amp; SUBSTITUTE(IF(LEFT(INDEX(artwork.xlsx!L:L,QUOTIENT(ROW(A304)-1,3)+2),4)="http","",artwork.xlsx!$M$1) &amp; INDEX(artwork.xlsx!L:L,QUOTIENT(ROW(A304)-1,3)+2),artwork.xlsx!$N$1,"") &amp; """,",
 IF(AND(MOD(ROW(A304)-1,3)=1,INDEX(artwork.xlsx!J:J,QUOTIENT(ROW(A304)-1,3)+2)&lt;&gt;""),
    artwork.xlsx!$K$1&amp;": '" &amp; SUBSTITUTE(INDEX(artwork.xlsx!K:K,QUOTIENT(ROW(A304)-1,3)+2),"'","\'") &amp; "'",
IF(MOD(ROW(A304)-1,3)=2,"","")))</f>
        <v>id: "princess",  frenchName: "Princesse",  artwork: "http://wiki.dominionstrategy.com/images/e/ee/PrincessArt.jpg",</v>
      </c>
    </row>
    <row r="310" spans="1:3" x14ac:dyDescent="0.25">
      <c r="A310" t="str">
        <f>IF(AND(MOD(ROW(A305)-1,3)=0,INDEX(artwork.xlsx!G:G,QUOTIENT(ROW(A305)-1,3)+2)&lt;&gt;""),"/* "&amp;INDEX(artwork.xlsx!G:G,QUOTIENT(ROW(A305)-1,3)+2)&amp;" */","  ")&amp;
IF(AND(INDEX(artwork.xlsx!F:F,QUOTIENT(ROW(A305)-1,3)+2)&lt;&gt;""),"/* "&amp;INDEX(artwork.xlsx!F:F,QUOTIENT(ROW(A305)-1,3)+2)&amp;" */","  ")&amp;IF(AND(ISERROR(MATCH("},",B310:B$5003,0)), ISERROR(MATCH("    ];",$A$5:A306,0))),"];","")</f>
        <v xml:space="preserve">    </v>
      </c>
      <c r="B310" t="str">
        <f t="shared" si="7"/>
        <v/>
      </c>
      <c r="C310" t="str">
        <f>IF(AND(MOD(ROW(A305)-1,3)=0, INDEX(artwork.xlsx!J:J,QUOTIENT(ROW(A305)-1,3)+2)&lt;&gt;""),
     artwork.xlsx!$H$1&amp;": """ &amp;  INDEX(artwork.xlsx!H:H,QUOTIENT(ROW(A305)-1,3)+2) &amp;""",  " &amp;
     artwork.xlsx!$J$1&amp; ": """ &amp; INDEX(artwork.xlsx!J:J,QUOTIENT(ROW(A305)-1,3)+2) &amp;""",  " &amp;
     artwork.xlsx!$L$1&amp; ": """ &amp; SUBSTITUTE(IF(LEFT(INDEX(artwork.xlsx!L:L,QUOTIENT(ROW(A305)-1,3)+2),4)="http","",artwork.xlsx!$M$1) &amp; INDEX(artwork.xlsx!L:L,QUOTIENT(ROW(A305)-1,3)+2),artwork.xlsx!$N$1,"") &amp; """,",
 IF(AND(MOD(ROW(A305)-1,3)=1,INDEX(artwork.xlsx!J:J,QUOTIENT(ROW(A305)-1,3)+2)&lt;&gt;""),
    artwork.xlsx!$K$1&amp;": '" &amp; SUBSTITUTE(INDEX(artwork.xlsx!K:K,QUOTIENT(ROW(A305)-1,3)+2),"'","\'") &amp; "'",
IF(MOD(ROW(A305)-1,3)=2,"","")))</f>
        <v>text_html: '&lt;div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v>
      </c>
    </row>
    <row r="311" spans="1:3" x14ac:dyDescent="0.25">
      <c r="A311" t="str">
        <f>IF(AND(MOD(ROW(A306)-1,3)=0,INDEX(artwork.xlsx!G:G,QUOTIENT(ROW(A306)-1,3)+2)&lt;&gt;""),"/* "&amp;INDEX(artwork.xlsx!G:G,QUOTIENT(ROW(A306)-1,3)+2)&amp;" */","  ")&amp;
IF(AND(INDEX(artwork.xlsx!F:F,QUOTIENT(ROW(A306)-1,3)+2)&lt;&gt;""),"/* "&amp;INDEX(artwork.xlsx!F:F,QUOTIENT(ROW(A306)-1,3)+2)&amp;" */","  ")&amp;IF(AND(ISERROR(MATCH("},",B311:B$5003,0)), ISERROR(MATCH("    ];",$A$5:A310,0))),"];","")</f>
        <v xml:space="preserve">    </v>
      </c>
      <c r="B311" t="str">
        <f t="shared" si="7"/>
        <v>},</v>
      </c>
      <c r="C311" t="str">
        <f>IF(AND(MOD(ROW(A306)-1,3)=0, INDEX(artwork.xlsx!J:J,QUOTIENT(ROW(A306)-1,3)+2)&lt;&gt;""),
     artwork.xlsx!$H$1&amp;": """ &amp;  INDEX(artwork.xlsx!H:H,QUOTIENT(ROW(A306)-1,3)+2) &amp;""",  " &amp;
     artwork.xlsx!$J$1&amp; ": """ &amp; INDEX(artwork.xlsx!J:J,QUOTIENT(ROW(A306)-1,3)+2) &amp;""",  " &amp;
     artwork.xlsx!$L$1&amp; ": """ &amp; SUBSTITUTE(IF(LEFT(INDEX(artwork.xlsx!L:L,QUOTIENT(ROW(A306)-1,3)+2),4)="http","",artwork.xlsx!$M$1) &amp; INDEX(artwork.xlsx!L:L,QUOTIENT(ROW(A306)-1,3)+2),artwork.xlsx!$N$1,"") &amp; """,",
 IF(AND(MOD(ROW(A306)-1,3)=1,INDEX(artwork.xlsx!J:J,QUOTIENT(ROW(A306)-1,3)+2)&lt;&gt;""),
    artwork.xlsx!$K$1&amp;": '" &amp; SUBSTITUTE(INDEX(artwork.xlsx!K:K,QUOTIENT(ROW(A306)-1,3)+2),"'","\'") &amp; "'",
IF(MOD(ROW(A306)-1,3)=2,"","")))</f>
        <v/>
      </c>
    </row>
    <row r="312" spans="1:3" x14ac:dyDescent="0.25">
      <c r="A312" t="str">
        <f>IF(AND(MOD(ROW(A307)-1,3)=0,INDEX(artwork.xlsx!G:G,QUOTIENT(ROW(A307)-1,3)+2)&lt;&gt;""),"/* "&amp;INDEX(artwork.xlsx!G:G,QUOTIENT(ROW(A307)-1,3)+2)&amp;" */","  ")&amp;
IF(AND(INDEX(artwork.xlsx!F:F,QUOTIENT(ROW(A307)-1,3)+2)&lt;&gt;""),"/* "&amp;INDEX(artwork.xlsx!F:F,QUOTIENT(ROW(A307)-1,3)+2)&amp;" */","  ")&amp;IF(AND(ISERROR(MATCH("},",B312:B$5003,0)), ISERROR(MATCH("    ];",$A$5:A308,0))),"];","")</f>
        <v xml:space="preserve">/* Cornucopia */  </v>
      </c>
      <c r="B312" t="str">
        <f t="shared" si="7"/>
        <v>{</v>
      </c>
      <c r="C312" t="str">
        <f>IF(AND(MOD(ROW(A307)-1,3)=0, INDEX(artwork.xlsx!J:J,QUOTIENT(ROW(A307)-1,3)+2)&lt;&gt;""),
     artwork.xlsx!$H$1&amp;": """ &amp;  INDEX(artwork.xlsx!H:H,QUOTIENT(ROW(A307)-1,3)+2) &amp;""",  " &amp;
     artwork.xlsx!$J$1&amp; ": """ &amp; INDEX(artwork.xlsx!J:J,QUOTIENT(ROW(A307)-1,3)+2) &amp;""",  " &amp;
     artwork.xlsx!$L$1&amp; ": """ &amp; SUBSTITUTE(IF(LEFT(INDEX(artwork.xlsx!L:L,QUOTIENT(ROW(A307)-1,3)+2),4)="http","",artwork.xlsx!$M$1) &amp; INDEX(artwork.xlsx!L:L,QUOTIENT(ROW(A307)-1,3)+2),artwork.xlsx!$N$1,"") &amp; """,",
 IF(AND(MOD(ROW(A307)-1,3)=1,INDEX(artwork.xlsx!J:J,QUOTIENT(ROW(A307)-1,3)+2)&lt;&gt;""),
    artwork.xlsx!$K$1&amp;": '" &amp; SUBSTITUTE(INDEX(artwork.xlsx!K:K,QUOTIENT(ROW(A307)-1,3)+2),"'","\'") &amp; "'",
IF(MOD(ROW(A307)-1,3)=2,"","")))</f>
        <v>id: "diadem",  frenchName: "Diadème",  artwork: "http://wiki.dominionstrategy.com/images/6/67/DiademArt.jpg",</v>
      </c>
    </row>
    <row r="313" spans="1:3" x14ac:dyDescent="0.25">
      <c r="A313" t="str">
        <f>IF(AND(MOD(ROW(A308)-1,3)=0,INDEX(artwork.xlsx!G:G,QUOTIENT(ROW(A308)-1,3)+2)&lt;&gt;""),"/* "&amp;INDEX(artwork.xlsx!G:G,QUOTIENT(ROW(A308)-1,3)+2)&amp;" */","  ")&amp;
IF(AND(INDEX(artwork.xlsx!F:F,QUOTIENT(ROW(A308)-1,3)+2)&lt;&gt;""),"/* "&amp;INDEX(artwork.xlsx!F:F,QUOTIENT(ROW(A308)-1,3)+2)&amp;" */","  ")&amp;IF(AND(ISERROR(MATCH("},",B313:B$5003,0)), ISERROR(MATCH("    ];",$A$5:A312,0))),"];","")</f>
        <v xml:space="preserve">    </v>
      </c>
      <c r="B313" t="str">
        <f t="shared" si="7"/>
        <v/>
      </c>
      <c r="C313" t="str">
        <f>IF(AND(MOD(ROW(A308)-1,3)=0, INDEX(artwork.xlsx!J:J,QUOTIENT(ROW(A308)-1,3)+2)&lt;&gt;""),
     artwork.xlsx!$H$1&amp;": """ &amp;  INDEX(artwork.xlsx!H:H,QUOTIENT(ROW(A308)-1,3)+2) &amp;""",  " &amp;
     artwork.xlsx!$J$1&amp; ": """ &amp; INDEX(artwork.xlsx!J:J,QUOTIENT(ROW(A308)-1,3)+2) &amp;""",  " &amp;
     artwork.xlsx!$L$1&amp; ": """ &amp; SUBSTITUTE(IF(LEFT(INDEX(artwork.xlsx!L:L,QUOTIENT(ROW(A308)-1,3)+2),4)="http","",artwork.xlsx!$M$1) &amp; INDEX(artwork.xlsx!L:L,QUOTIENT(ROW(A308)-1,3)+2),artwork.xlsx!$N$1,"") &amp; """,",
 IF(AND(MOD(ROW(A308)-1,3)=1,INDEX(artwork.xlsx!J:J,QUOTIENT(ROW(A308)-1,3)+2)&lt;&gt;""),
    artwork.xlsx!$K$1&amp;": '" &amp; SUBSTITUTE(INDEX(artwork.xlsx!K:K,QUOTIENT(ROW(A308)-1,3)+2),"'","\'") &amp; "'",
IF(MOD(ROW(A308)-1,3)=2,"","")))</f>
        <v>text_html: '&lt;div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v>
      </c>
    </row>
    <row r="314" spans="1:3" x14ac:dyDescent="0.25">
      <c r="A314" t="str">
        <f>IF(AND(MOD(ROW(A309)-1,3)=0,INDEX(artwork.xlsx!G:G,QUOTIENT(ROW(A309)-1,3)+2)&lt;&gt;""),"/* "&amp;INDEX(artwork.xlsx!G:G,QUOTIENT(ROW(A309)-1,3)+2)&amp;" */","  ")&amp;
IF(AND(INDEX(artwork.xlsx!F:F,QUOTIENT(ROW(A309)-1,3)+2)&lt;&gt;""),"/* "&amp;INDEX(artwork.xlsx!F:F,QUOTIENT(ROW(A309)-1,3)+2)&amp;" */","  ")&amp;IF(AND(ISERROR(MATCH("},",B314:B$5003,0)), ISERROR(MATCH("    ];",$A$5:A310,0))),"];","")</f>
        <v xml:space="preserve">    </v>
      </c>
      <c r="B314" t="str">
        <f t="shared" si="7"/>
        <v>},</v>
      </c>
      <c r="C314" t="str">
        <f>IF(AND(MOD(ROW(A309)-1,3)=0, INDEX(artwork.xlsx!J:J,QUOTIENT(ROW(A309)-1,3)+2)&lt;&gt;""),
     artwork.xlsx!$H$1&amp;": """ &amp;  INDEX(artwork.xlsx!H:H,QUOTIENT(ROW(A309)-1,3)+2) &amp;""",  " &amp;
     artwork.xlsx!$J$1&amp; ": """ &amp; INDEX(artwork.xlsx!J:J,QUOTIENT(ROW(A309)-1,3)+2) &amp;""",  " &amp;
     artwork.xlsx!$L$1&amp; ": """ &amp; SUBSTITUTE(IF(LEFT(INDEX(artwork.xlsx!L:L,QUOTIENT(ROW(A309)-1,3)+2),4)="http","",artwork.xlsx!$M$1) &amp; INDEX(artwork.xlsx!L:L,QUOTIENT(ROW(A309)-1,3)+2),artwork.xlsx!$N$1,"") &amp; """,",
 IF(AND(MOD(ROW(A309)-1,3)=1,INDEX(artwork.xlsx!J:J,QUOTIENT(ROW(A309)-1,3)+2)&lt;&gt;""),
    artwork.xlsx!$K$1&amp;": '" &amp; SUBSTITUTE(INDEX(artwork.xlsx!K:K,QUOTIENT(ROW(A309)-1,3)+2),"'","\'") &amp; "'",
IF(MOD(ROW(A309)-1,3)=2,"","")))</f>
        <v/>
      </c>
    </row>
    <row r="315" spans="1:3" x14ac:dyDescent="0.25">
      <c r="A315" t="str">
        <f>IF(AND(MOD(ROW(A310)-1,3)=0,INDEX(artwork.xlsx!G:G,QUOTIENT(ROW(A310)-1,3)+2)&lt;&gt;""),"/* "&amp;INDEX(artwork.xlsx!G:G,QUOTIENT(ROW(A310)-1,3)+2)&amp;" */","  ")&amp;
IF(AND(INDEX(artwork.xlsx!F:F,QUOTIENT(ROW(A310)-1,3)+2)&lt;&gt;""),"/* "&amp;INDEX(artwork.xlsx!F:F,QUOTIENT(ROW(A310)-1,3)+2)&amp;" */","  ")&amp;IF(AND(ISERROR(MATCH("},",B315:B$5003,0)), ISERROR(MATCH("    ];",$A$5:A314,0))),"];","")</f>
        <v xml:space="preserve">/* Cornucopia */  </v>
      </c>
      <c r="B315" t="str">
        <f t="shared" si="7"/>
        <v>{</v>
      </c>
      <c r="C315" t="str">
        <f>IF(AND(MOD(ROW(A310)-1,3)=0, INDEX(artwork.xlsx!J:J,QUOTIENT(ROW(A310)-1,3)+2)&lt;&gt;""),
     artwork.xlsx!$H$1&amp;": """ &amp;  INDEX(artwork.xlsx!H:H,QUOTIENT(ROW(A310)-1,3)+2) &amp;""",  " &amp;
     artwork.xlsx!$J$1&amp; ": """ &amp; INDEX(artwork.xlsx!J:J,QUOTIENT(ROW(A310)-1,3)+2) &amp;""",  " &amp;
     artwork.xlsx!$L$1&amp; ": """ &amp; SUBSTITUTE(IF(LEFT(INDEX(artwork.xlsx!L:L,QUOTIENT(ROW(A310)-1,3)+2),4)="http","",artwork.xlsx!$M$1) &amp; INDEX(artwork.xlsx!L:L,QUOTIENT(ROW(A310)-1,3)+2),artwork.xlsx!$N$1,"") &amp; """,",
 IF(AND(MOD(ROW(A310)-1,3)=1,INDEX(artwork.xlsx!J:J,QUOTIENT(ROW(A310)-1,3)+2)&lt;&gt;""),
    artwork.xlsx!$K$1&amp;": '" &amp; SUBSTITUTE(INDEX(artwork.xlsx!K:K,QUOTIENT(ROW(A310)-1,3)+2),"'","\'") &amp; "'",
IF(MOD(ROW(A310)-1,3)=2,"","")))</f>
        <v>id: "bagofgold",  frenchName: "Sac d'or",  artwork: "http://wiki.dominionstrategy.com/images/5/5a/Bag_Of_GoldArt.jpg",</v>
      </c>
    </row>
    <row r="316" spans="1:3" x14ac:dyDescent="0.25">
      <c r="A316" t="str">
        <f>IF(AND(MOD(ROW(A311)-1,3)=0,INDEX(artwork.xlsx!G:G,QUOTIENT(ROW(A311)-1,3)+2)&lt;&gt;""),"/* "&amp;INDEX(artwork.xlsx!G:G,QUOTIENT(ROW(A311)-1,3)+2)&amp;" */","  ")&amp;
IF(AND(INDEX(artwork.xlsx!F:F,QUOTIENT(ROW(A311)-1,3)+2)&lt;&gt;""),"/* "&amp;INDEX(artwork.xlsx!F:F,QUOTIENT(ROW(A311)-1,3)+2)&amp;" */","  ")&amp;IF(AND(ISERROR(MATCH("},",B316:B$5003,0)), ISERROR(MATCH("    ];",$A$5:A312,0))),"];","")</f>
        <v xml:space="preserve">    </v>
      </c>
      <c r="B316" t="str">
        <f t="shared" si="7"/>
        <v/>
      </c>
      <c r="C316" t="str">
        <f>IF(AND(MOD(ROW(A311)-1,3)=0, INDEX(artwork.xlsx!J:J,QUOTIENT(ROW(A311)-1,3)+2)&lt;&gt;""),
     artwork.xlsx!$H$1&amp;": """ &amp;  INDEX(artwork.xlsx!H:H,QUOTIENT(ROW(A311)-1,3)+2) &amp;""",  " &amp;
     artwork.xlsx!$J$1&amp; ": """ &amp; INDEX(artwork.xlsx!J:J,QUOTIENT(ROW(A311)-1,3)+2) &amp;""",  " &amp;
     artwork.xlsx!$L$1&amp; ": """ &amp; SUBSTITUTE(IF(LEFT(INDEX(artwork.xlsx!L:L,QUOTIENT(ROW(A311)-1,3)+2),4)="http","",artwork.xlsx!$M$1) &amp; INDEX(artwork.xlsx!L:L,QUOTIENT(ROW(A311)-1,3)+2),artwork.xlsx!$N$1,"") &amp; """,",
 IF(AND(MOD(ROW(A311)-1,3)=1,INDEX(artwork.xlsx!J:J,QUOTIENT(ROW(A311)-1,3)+2)&lt;&gt;""),
    artwork.xlsx!$K$1&amp;": '" &amp; SUBSTITUTE(INDEX(artwork.xlsx!K:K,QUOTIENT(ROW(A311)-1,3)+2),"'","\'") &amp; "'",
IF(MOD(ROW(A311)-1,3)=2,"","")))</f>
        <v>text_html: '&lt;div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v>
      </c>
    </row>
    <row r="317" spans="1:3" x14ac:dyDescent="0.25">
      <c r="A317" t="str">
        <f>IF(AND(MOD(ROW(A312)-1,3)=0,INDEX(artwork.xlsx!G:G,QUOTIENT(ROW(A312)-1,3)+2)&lt;&gt;""),"/* "&amp;INDEX(artwork.xlsx!G:G,QUOTIENT(ROW(A312)-1,3)+2)&amp;" */","  ")&amp;
IF(AND(INDEX(artwork.xlsx!F:F,QUOTIENT(ROW(A312)-1,3)+2)&lt;&gt;""),"/* "&amp;INDEX(artwork.xlsx!F:F,QUOTIENT(ROW(A312)-1,3)+2)&amp;" */","  ")&amp;IF(AND(ISERROR(MATCH("},",B317:B$5003,0)), ISERROR(MATCH("    ];",$A$5:A316,0))),"];","")</f>
        <v xml:space="preserve">    </v>
      </c>
      <c r="B317" t="str">
        <f t="shared" si="7"/>
        <v>},</v>
      </c>
      <c r="C317" t="str">
        <f>IF(AND(MOD(ROW(A312)-1,3)=0, INDEX(artwork.xlsx!J:J,QUOTIENT(ROW(A312)-1,3)+2)&lt;&gt;""),
     artwork.xlsx!$H$1&amp;": """ &amp;  INDEX(artwork.xlsx!H:H,QUOTIENT(ROW(A312)-1,3)+2) &amp;""",  " &amp;
     artwork.xlsx!$J$1&amp; ": """ &amp; INDEX(artwork.xlsx!J:J,QUOTIENT(ROW(A312)-1,3)+2) &amp;""",  " &amp;
     artwork.xlsx!$L$1&amp; ": """ &amp; SUBSTITUTE(IF(LEFT(INDEX(artwork.xlsx!L:L,QUOTIENT(ROW(A312)-1,3)+2),4)="http","",artwork.xlsx!$M$1) &amp; INDEX(artwork.xlsx!L:L,QUOTIENT(ROW(A312)-1,3)+2),artwork.xlsx!$N$1,"") &amp; """,",
 IF(AND(MOD(ROW(A312)-1,3)=1,INDEX(artwork.xlsx!J:J,QUOTIENT(ROW(A312)-1,3)+2)&lt;&gt;""),
    artwork.xlsx!$K$1&amp;": '" &amp; SUBSTITUTE(INDEX(artwork.xlsx!K:K,QUOTIENT(ROW(A312)-1,3)+2),"'","\'") &amp; "'",
IF(MOD(ROW(A312)-1,3)=2,"","")))</f>
        <v/>
      </c>
    </row>
    <row r="318" spans="1:3" x14ac:dyDescent="0.25">
      <c r="A318" t="str">
        <f>IF(AND(MOD(ROW(A313)-1,3)=0,INDEX(artwork.xlsx!G:G,QUOTIENT(ROW(A313)-1,3)+2)&lt;&gt;""),"/* "&amp;INDEX(artwork.xlsx!G:G,QUOTIENT(ROW(A313)-1,3)+2)&amp;" */","  ")&amp;
IF(AND(INDEX(artwork.xlsx!F:F,QUOTIENT(ROW(A313)-1,3)+2)&lt;&gt;""),"/* "&amp;INDEX(artwork.xlsx!F:F,QUOTIENT(ROW(A313)-1,3)+2)&amp;" */","  ")&amp;IF(AND(ISERROR(MATCH("},",B318:B$5003,0)), ISERROR(MATCH("    ];",$A$5:A314,0))),"];","")</f>
        <v>/* Prosperity *//* t */</v>
      </c>
      <c r="B318" t="str">
        <f t="shared" si="7"/>
        <v>{</v>
      </c>
      <c r="C318" t="str">
        <f>IF(AND(MOD(ROW(A313)-1,3)=0, INDEX(artwork.xlsx!J:J,QUOTIENT(ROW(A313)-1,3)+2)&lt;&gt;""),
     artwork.xlsx!$H$1&amp;": """ &amp;  INDEX(artwork.xlsx!H:H,QUOTIENT(ROW(A313)-1,3)+2) &amp;""",  " &amp;
     artwork.xlsx!$J$1&amp; ": """ &amp; INDEX(artwork.xlsx!J:J,QUOTIENT(ROW(A313)-1,3)+2) &amp;""",  " &amp;
     artwork.xlsx!$L$1&amp; ": """ &amp; SUBSTITUTE(IF(LEFT(INDEX(artwork.xlsx!L:L,QUOTIENT(ROW(A313)-1,3)+2),4)="http","",artwork.xlsx!$M$1) &amp; INDEX(artwork.xlsx!L:L,QUOTIENT(ROW(A313)-1,3)+2),artwork.xlsx!$N$1,"") &amp; """,",
 IF(AND(MOD(ROW(A313)-1,3)=1,INDEX(artwork.xlsx!J:J,QUOTIENT(ROW(A313)-1,3)+2)&lt;&gt;""),
    artwork.xlsx!$K$1&amp;": '" &amp; SUBSTITUTE(INDEX(artwork.xlsx!K:K,QUOTIENT(ROW(A313)-1,3)+2),"'","\'") &amp; "'",
IF(MOD(ROW(A313)-1,3)=2,"","")))</f>
        <v>id: "contraband",  frenchName: "Contrebande",  artwork: "http://wiki.dominionstrategy.com/images/0/0a/ContrabandArt.jpg",</v>
      </c>
    </row>
    <row r="319" spans="1:3" x14ac:dyDescent="0.25">
      <c r="A319" t="str">
        <f>IF(AND(MOD(ROW(A314)-1,3)=0,INDEX(artwork.xlsx!G:G,QUOTIENT(ROW(A314)-1,3)+2)&lt;&gt;""),"/* "&amp;INDEX(artwork.xlsx!G:G,QUOTIENT(ROW(A314)-1,3)+2)&amp;" */","  ")&amp;
IF(AND(INDEX(artwork.xlsx!F:F,QUOTIENT(ROW(A314)-1,3)+2)&lt;&gt;""),"/* "&amp;INDEX(artwork.xlsx!F:F,QUOTIENT(ROW(A314)-1,3)+2)&amp;" */","  ")&amp;IF(AND(ISERROR(MATCH("},",B319:B$5003,0)), ISERROR(MATCH("    ];",$A$5:A318,0))),"];","")</f>
        <v xml:space="preserve">  /* t */</v>
      </c>
      <c r="B319" t="str">
        <f t="shared" si="7"/>
        <v/>
      </c>
      <c r="C319" t="str">
        <f>IF(AND(MOD(ROW(A314)-1,3)=0, INDEX(artwork.xlsx!J:J,QUOTIENT(ROW(A314)-1,3)+2)&lt;&gt;""),
     artwork.xlsx!$H$1&amp;": """ &amp;  INDEX(artwork.xlsx!H:H,QUOTIENT(ROW(A314)-1,3)+2) &amp;""",  " &amp;
     artwork.xlsx!$J$1&amp; ": """ &amp; INDEX(artwork.xlsx!J:J,QUOTIENT(ROW(A314)-1,3)+2) &amp;""",  " &amp;
     artwork.xlsx!$L$1&amp; ": """ &amp; SUBSTITUTE(IF(LEFT(INDEX(artwork.xlsx!L:L,QUOTIENT(ROW(A314)-1,3)+2),4)="http","",artwork.xlsx!$M$1) &amp; INDEX(artwork.xlsx!L:L,QUOTIENT(ROW(A314)-1,3)+2),artwork.xlsx!$N$1,"") &amp; """,",
 IF(AND(MOD(ROW(A314)-1,3)=1,INDEX(artwork.xlsx!J:J,QUOTIENT(ROW(A314)-1,3)+2)&lt;&gt;""),
    artwork.xlsx!$K$1&amp;": '" &amp; SUBSTITUTE(INDEX(artwork.xlsx!K:K,QUOTIENT(ROW(A314)-1,3)+2),"'","\'") &amp; "'",
IF(MOD(ROW(A314)-1,3)=2,"","")))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320" spans="1:3" x14ac:dyDescent="0.25">
      <c r="A320" t="str">
        <f>IF(AND(MOD(ROW(A315)-1,3)=0,INDEX(artwork.xlsx!G:G,QUOTIENT(ROW(A315)-1,3)+2)&lt;&gt;""),"/* "&amp;INDEX(artwork.xlsx!G:G,QUOTIENT(ROW(A315)-1,3)+2)&amp;" */","  ")&amp;
IF(AND(INDEX(artwork.xlsx!F:F,QUOTIENT(ROW(A315)-1,3)+2)&lt;&gt;""),"/* "&amp;INDEX(artwork.xlsx!F:F,QUOTIENT(ROW(A315)-1,3)+2)&amp;" */","  ")&amp;IF(AND(ISERROR(MATCH("},",B320:B$5003,0)), ISERROR(MATCH("    ];",$A$5:A316,0))),"];","")</f>
        <v xml:space="preserve">  /* t */</v>
      </c>
      <c r="B320" t="str">
        <f t="shared" si="7"/>
        <v>},</v>
      </c>
      <c r="C320" t="str">
        <f>IF(AND(MOD(ROW(A315)-1,3)=0, INDEX(artwork.xlsx!J:J,QUOTIENT(ROW(A315)-1,3)+2)&lt;&gt;""),
     artwork.xlsx!$H$1&amp;": """ &amp;  INDEX(artwork.xlsx!H:H,QUOTIENT(ROW(A315)-1,3)+2) &amp;""",  " &amp;
     artwork.xlsx!$J$1&amp; ": """ &amp; INDEX(artwork.xlsx!J:J,QUOTIENT(ROW(A315)-1,3)+2) &amp;""",  " &amp;
     artwork.xlsx!$L$1&amp; ": """ &amp; SUBSTITUTE(IF(LEFT(INDEX(artwork.xlsx!L:L,QUOTIENT(ROW(A315)-1,3)+2),4)="http","",artwork.xlsx!$M$1) &amp; INDEX(artwork.xlsx!L:L,QUOTIENT(ROW(A315)-1,3)+2),artwork.xlsx!$N$1,"") &amp; """,",
 IF(AND(MOD(ROW(A315)-1,3)=1,INDEX(artwork.xlsx!J:J,QUOTIENT(ROW(A315)-1,3)+2)&lt;&gt;""),
    artwork.xlsx!$K$1&amp;": '" &amp; SUBSTITUTE(INDEX(artwork.xlsx!K:K,QUOTIENT(ROW(A315)-1,3)+2),"'","\'") &amp; "'",
IF(MOD(ROW(A315)-1,3)=2,"","")))</f>
        <v/>
      </c>
    </row>
    <row r="321" spans="1:3" x14ac:dyDescent="0.25">
      <c r="A321" t="str">
        <f>IF(AND(MOD(ROW(A316)-1,3)=0,INDEX(artwork.xlsx!G:G,QUOTIENT(ROW(A316)-1,3)+2)&lt;&gt;""),"/* "&amp;INDEX(artwork.xlsx!G:G,QUOTIENT(ROW(A316)-1,3)+2)&amp;" */","  ")&amp;
IF(AND(INDEX(artwork.xlsx!F:F,QUOTIENT(ROW(A316)-1,3)+2)&lt;&gt;""),"/* "&amp;INDEX(artwork.xlsx!F:F,QUOTIENT(ROW(A316)-1,3)+2)&amp;" */","  ")&amp;IF(AND(ISERROR(MATCH("},",B321:B$5003,0)), ISERROR(MATCH("    ];",$A$5:A320,0))),"];","")</f>
        <v xml:space="preserve">    </v>
      </c>
      <c r="B321" t="str">
        <f t="shared" si="7"/>
        <v>{</v>
      </c>
      <c r="C321" t="str">
        <f>IF(AND(MOD(ROW(A316)-1,3)=0, INDEX(artwork.xlsx!J:J,QUOTIENT(ROW(A316)-1,3)+2)&lt;&gt;""),
     artwork.xlsx!$H$1&amp;": """ &amp;  INDEX(artwork.xlsx!H:H,QUOTIENT(ROW(A316)-1,3)+2) &amp;""",  " &amp;
     artwork.xlsx!$J$1&amp; ": """ &amp; INDEX(artwork.xlsx!J:J,QUOTIENT(ROW(A316)-1,3)+2) &amp;""",  " &amp;
     artwork.xlsx!$L$1&amp; ": """ &amp; SUBSTITUTE(IF(LEFT(INDEX(artwork.xlsx!L:L,QUOTIENT(ROW(A316)-1,3)+2),4)="http","",artwork.xlsx!$M$1) &amp; INDEX(artwork.xlsx!L:L,QUOTIENT(ROW(A316)-1,3)+2),artwork.xlsx!$N$1,"") &amp; """,",
 IF(AND(MOD(ROW(A316)-1,3)=1,INDEX(artwork.xlsx!J:J,QUOTIENT(ROW(A316)-1,3)+2)&lt;&gt;""),
    artwork.xlsx!$K$1&amp;": '" &amp; SUBSTITUTE(INDEX(artwork.xlsx!K:K,QUOTIENT(ROW(A316)-1,3)+2),"'","\'") &amp; "'",
IF(MOD(ROW(A316)-1,3)=2,"","")))</f>
        <v>id: "peddler",  frenchName: "Colporteur",  artwork: "http://wiki.dominionstrategy.com/images/9/9f/PeddlerArt.jpg",</v>
      </c>
    </row>
    <row r="322" spans="1:3" x14ac:dyDescent="0.25">
      <c r="A322" t="str">
        <f>IF(AND(MOD(ROW(A317)-1,3)=0,INDEX(artwork.xlsx!G:G,QUOTIENT(ROW(A317)-1,3)+2)&lt;&gt;""),"/* "&amp;INDEX(artwork.xlsx!G:G,QUOTIENT(ROW(A317)-1,3)+2)&amp;" */","  ")&amp;
IF(AND(INDEX(artwork.xlsx!F:F,QUOTIENT(ROW(A317)-1,3)+2)&lt;&gt;""),"/* "&amp;INDEX(artwork.xlsx!F:F,QUOTIENT(ROW(A317)-1,3)+2)&amp;" */","  ")&amp;IF(AND(ISERROR(MATCH("},",B322:B$5003,0)), ISERROR(MATCH("    ];",$A$5:A318,0))),"];","")</f>
        <v xml:space="preserve">    </v>
      </c>
      <c r="B322" t="str">
        <f t="shared" si="7"/>
        <v/>
      </c>
      <c r="C322" t="str">
        <f>IF(AND(MOD(ROW(A317)-1,3)=0, INDEX(artwork.xlsx!J:J,QUOTIENT(ROW(A317)-1,3)+2)&lt;&gt;""),
     artwork.xlsx!$H$1&amp;": """ &amp;  INDEX(artwork.xlsx!H:H,QUOTIENT(ROW(A317)-1,3)+2) &amp;""",  " &amp;
     artwork.xlsx!$J$1&amp; ": """ &amp; INDEX(artwork.xlsx!J:J,QUOTIENT(ROW(A317)-1,3)+2) &amp;""",  " &amp;
     artwork.xlsx!$L$1&amp; ": """ &amp; SUBSTITUTE(IF(LEFT(INDEX(artwork.xlsx!L:L,QUOTIENT(ROW(A317)-1,3)+2),4)="http","",artwork.xlsx!$M$1) &amp; INDEX(artwork.xlsx!L:L,QUOTIENT(ROW(A317)-1,3)+2),artwork.xlsx!$N$1,"") &amp; """,",
 IF(AND(MOD(ROW(A317)-1,3)=1,INDEX(artwork.xlsx!J:J,QUOTIENT(ROW(A317)-1,3)+2)&lt;&gt;""),
    artwork.xlsx!$K$1&amp;": '" &amp; SUBSTITUTE(INDEX(artwork.xlsx!K:K,QUOTIENT(ROW(A317)-1,3)+2),"'","\'") &amp; "'",
IF(MOD(ROW(A317)-1,3)=2,"","")))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v>
      </c>
    </row>
    <row r="323" spans="1:3" x14ac:dyDescent="0.25">
      <c r="A323" t="str">
        <f>IF(AND(MOD(ROW(A318)-1,3)=0,INDEX(artwork.xlsx!G:G,QUOTIENT(ROW(A318)-1,3)+2)&lt;&gt;""),"/* "&amp;INDEX(artwork.xlsx!G:G,QUOTIENT(ROW(A318)-1,3)+2)&amp;" */","  ")&amp;
IF(AND(INDEX(artwork.xlsx!F:F,QUOTIENT(ROW(A318)-1,3)+2)&lt;&gt;""),"/* "&amp;INDEX(artwork.xlsx!F:F,QUOTIENT(ROW(A318)-1,3)+2)&amp;" */","  ")&amp;IF(AND(ISERROR(MATCH("},",B323:B$5003,0)), ISERROR(MATCH("    ];",$A$5:A322,0))),"];","")</f>
        <v xml:space="preserve">    </v>
      </c>
      <c r="B323" t="str">
        <f t="shared" si="7"/>
        <v>},</v>
      </c>
      <c r="C323" t="str">
        <f>IF(AND(MOD(ROW(A318)-1,3)=0, INDEX(artwork.xlsx!J:J,QUOTIENT(ROW(A318)-1,3)+2)&lt;&gt;""),
     artwork.xlsx!$H$1&amp;": """ &amp;  INDEX(artwork.xlsx!H:H,QUOTIENT(ROW(A318)-1,3)+2) &amp;""",  " &amp;
     artwork.xlsx!$J$1&amp; ": """ &amp; INDEX(artwork.xlsx!J:J,QUOTIENT(ROW(A318)-1,3)+2) &amp;""",  " &amp;
     artwork.xlsx!$L$1&amp; ": """ &amp; SUBSTITUTE(IF(LEFT(INDEX(artwork.xlsx!L:L,QUOTIENT(ROW(A318)-1,3)+2),4)="http","",artwork.xlsx!$M$1) &amp; INDEX(artwork.xlsx!L:L,QUOTIENT(ROW(A318)-1,3)+2),artwork.xlsx!$N$1,"") &amp; """,",
 IF(AND(MOD(ROW(A318)-1,3)=1,INDEX(artwork.xlsx!J:J,QUOTIENT(ROW(A318)-1,3)+2)&lt;&gt;""),
    artwork.xlsx!$K$1&amp;": '" &amp; SUBSTITUTE(INDEX(artwork.xlsx!K:K,QUOTIENT(ROW(A318)-1,3)+2),"'","\'") &amp; "'",
IF(MOD(ROW(A318)-1,3)=2,"","")))</f>
        <v/>
      </c>
    </row>
    <row r="324" spans="1:3" x14ac:dyDescent="0.25">
      <c r="A324" t="str">
        <f>IF(AND(MOD(ROW(A319)-1,3)=0,INDEX(artwork.xlsx!G:G,QUOTIENT(ROW(A319)-1,3)+2)&lt;&gt;""),"/* "&amp;INDEX(artwork.xlsx!G:G,QUOTIENT(ROW(A319)-1,3)+2)&amp;" */","  ")&amp;
IF(AND(INDEX(artwork.xlsx!F:F,QUOTIENT(ROW(A319)-1,3)+2)&lt;&gt;""),"/* "&amp;INDEX(artwork.xlsx!F:F,QUOTIENT(ROW(A319)-1,3)+2)&amp;" */","  ")&amp;IF(AND(ISERROR(MATCH("},",B324:B$5003,0)), ISERROR(MATCH("    ];",$A$5:A320,0))),"];","")</f>
        <v xml:space="preserve">  /* t */</v>
      </c>
      <c r="B324" t="str">
        <f t="shared" si="7"/>
        <v>{</v>
      </c>
      <c r="C324" t="str">
        <f>IF(AND(MOD(ROW(A319)-1,3)=0, INDEX(artwork.xlsx!J:J,QUOTIENT(ROW(A319)-1,3)+2)&lt;&gt;""),
     artwork.xlsx!$H$1&amp;": """ &amp;  INDEX(artwork.xlsx!H:H,QUOTIENT(ROW(A319)-1,3)+2) &amp;""",  " &amp;
     artwork.xlsx!$J$1&amp; ": """ &amp; INDEX(artwork.xlsx!J:J,QUOTIENT(ROW(A319)-1,3)+2) &amp;""",  " &amp;
     artwork.xlsx!$L$1&amp; ": """ &amp; SUBSTITUTE(IF(LEFT(INDEX(artwork.xlsx!L:L,QUOTIENT(ROW(A319)-1,3)+2),4)="http","",artwork.xlsx!$M$1) &amp; INDEX(artwork.xlsx!L:L,QUOTIENT(ROW(A319)-1,3)+2),artwork.xlsx!$N$1,"") &amp; """,",
 IF(AND(MOD(ROW(A319)-1,3)=1,INDEX(artwork.xlsx!J:J,QUOTIENT(ROW(A319)-1,3)+2)&lt;&gt;""),
    artwork.xlsx!$K$1&amp;": '" &amp; SUBSTITUTE(INDEX(artwork.xlsx!K:K,QUOTIENT(ROW(A319)-1,3)+2),"'","\'") &amp; "'",
IF(MOD(ROW(A319)-1,3)=2,"","")))</f>
        <v>id: "bank",  frenchName: "Banque",  artwork: "http://wiki.dominionstrategy.com/images/8/80/BankArt.jpg",</v>
      </c>
    </row>
    <row r="325" spans="1:3" x14ac:dyDescent="0.25">
      <c r="A325" t="str">
        <f>IF(AND(MOD(ROW(A320)-1,3)=0,INDEX(artwork.xlsx!G:G,QUOTIENT(ROW(A320)-1,3)+2)&lt;&gt;""),"/* "&amp;INDEX(artwork.xlsx!G:G,QUOTIENT(ROW(A320)-1,3)+2)&amp;" */","  ")&amp;
IF(AND(INDEX(artwork.xlsx!F:F,QUOTIENT(ROW(A320)-1,3)+2)&lt;&gt;""),"/* "&amp;INDEX(artwork.xlsx!F:F,QUOTIENT(ROW(A320)-1,3)+2)&amp;" */","  ")&amp;IF(AND(ISERROR(MATCH("},",B325:B$5003,0)), ISERROR(MATCH("    ];",$A$5:A324,0))),"];","")</f>
        <v xml:space="preserve">  /* t */</v>
      </c>
      <c r="B325" t="str">
        <f t="shared" si="7"/>
        <v/>
      </c>
      <c r="C325" t="str">
        <f>IF(AND(MOD(ROW(A320)-1,3)=0, INDEX(artwork.xlsx!J:J,QUOTIENT(ROW(A320)-1,3)+2)&lt;&gt;""),
     artwork.xlsx!$H$1&amp;": """ &amp;  INDEX(artwork.xlsx!H:H,QUOTIENT(ROW(A320)-1,3)+2) &amp;""",  " &amp;
     artwork.xlsx!$J$1&amp; ": """ &amp; INDEX(artwork.xlsx!J:J,QUOTIENT(ROW(A320)-1,3)+2) &amp;""",  " &amp;
     artwork.xlsx!$L$1&amp; ": """ &amp; SUBSTITUTE(IF(LEFT(INDEX(artwork.xlsx!L:L,QUOTIENT(ROW(A320)-1,3)+2),4)="http","",artwork.xlsx!$M$1) &amp; INDEX(artwork.xlsx!L:L,QUOTIENT(ROW(A320)-1,3)+2),artwork.xlsx!$N$1,"") &amp; """,",
 IF(AND(MOD(ROW(A320)-1,3)=1,INDEX(artwork.xlsx!J:J,QUOTIENT(ROW(A320)-1,3)+2)&lt;&gt;""),
    artwork.xlsx!$K$1&amp;": '" &amp; SUBSTITUTE(INDEX(artwork.xlsx!K:K,QUOTIENT(ROW(A320)-1,3)+2),"'","\'") &amp; "'",
IF(MOD(ROW(A320)-1,3)=2,"","")))</f>
        <v>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326" spans="1:3" x14ac:dyDescent="0.25">
      <c r="A326" t="str">
        <f>IF(AND(MOD(ROW(A321)-1,3)=0,INDEX(artwork.xlsx!G:G,QUOTIENT(ROW(A321)-1,3)+2)&lt;&gt;""),"/* "&amp;INDEX(artwork.xlsx!G:G,QUOTIENT(ROW(A321)-1,3)+2)&amp;" */","  ")&amp;
IF(AND(INDEX(artwork.xlsx!F:F,QUOTIENT(ROW(A321)-1,3)+2)&lt;&gt;""),"/* "&amp;INDEX(artwork.xlsx!F:F,QUOTIENT(ROW(A321)-1,3)+2)&amp;" */","  ")&amp;IF(AND(ISERROR(MATCH("},",B326:B$5003,0)), ISERROR(MATCH("    ];",$A$5:A322,0))),"];","")</f>
        <v xml:space="preserve">  /* t */</v>
      </c>
      <c r="B326" t="str">
        <f t="shared" si="7"/>
        <v>},</v>
      </c>
      <c r="C326" t="str">
        <f>IF(AND(MOD(ROW(A321)-1,3)=0, INDEX(artwork.xlsx!J:J,QUOTIENT(ROW(A321)-1,3)+2)&lt;&gt;""),
     artwork.xlsx!$H$1&amp;": """ &amp;  INDEX(artwork.xlsx!H:H,QUOTIENT(ROW(A321)-1,3)+2) &amp;""",  " &amp;
     artwork.xlsx!$J$1&amp; ": """ &amp; INDEX(artwork.xlsx!J:J,QUOTIENT(ROW(A321)-1,3)+2) &amp;""",  " &amp;
     artwork.xlsx!$L$1&amp; ": """ &amp; SUBSTITUTE(IF(LEFT(INDEX(artwork.xlsx!L:L,QUOTIENT(ROW(A321)-1,3)+2),4)="http","",artwork.xlsx!$M$1) &amp; INDEX(artwork.xlsx!L:L,QUOTIENT(ROW(A321)-1,3)+2),artwork.xlsx!$N$1,"") &amp; """,",
 IF(AND(MOD(ROW(A321)-1,3)=1,INDEX(artwork.xlsx!J:J,QUOTIENT(ROW(A321)-1,3)+2)&lt;&gt;""),
    artwork.xlsx!$K$1&amp;": '" &amp; SUBSTITUTE(INDEX(artwork.xlsx!K:K,QUOTIENT(ROW(A321)-1,3)+2),"'","\'") &amp; "'",
IF(MOD(ROW(A321)-1,3)=2,"","")))</f>
        <v/>
      </c>
    </row>
    <row r="327" spans="1:3" x14ac:dyDescent="0.25">
      <c r="A327" t="str">
        <f>IF(AND(MOD(ROW(A322)-1,3)=0,INDEX(artwork.xlsx!G:G,QUOTIENT(ROW(A322)-1,3)+2)&lt;&gt;""),"/* "&amp;INDEX(artwork.xlsx!G:G,QUOTIENT(ROW(A322)-1,3)+2)&amp;" */","  ")&amp;
IF(AND(INDEX(artwork.xlsx!F:F,QUOTIENT(ROW(A322)-1,3)+2)&lt;&gt;""),"/* "&amp;INDEX(artwork.xlsx!F:F,QUOTIENT(ROW(A322)-1,3)+2)&amp;" */","  ")&amp;IF(AND(ISERROR(MATCH("},",B327:B$5003,0)), ISERROR(MATCH("    ];",$A$5:A326,0))),"];","")</f>
        <v xml:space="preserve">    </v>
      </c>
      <c r="B327" t="str">
        <f t="shared" si="7"/>
        <v>{</v>
      </c>
      <c r="C327" t="str">
        <f>IF(AND(MOD(ROW(A322)-1,3)=0, INDEX(artwork.xlsx!J:J,QUOTIENT(ROW(A322)-1,3)+2)&lt;&gt;""),
     artwork.xlsx!$H$1&amp;": """ &amp;  INDEX(artwork.xlsx!H:H,QUOTIENT(ROW(A322)-1,3)+2) &amp;""",  " &amp;
     artwork.xlsx!$J$1&amp; ": """ &amp; INDEX(artwork.xlsx!J:J,QUOTIENT(ROW(A322)-1,3)+2) &amp;""",  " &amp;
     artwork.xlsx!$L$1&amp; ": """ &amp; SUBSTITUTE(IF(LEFT(INDEX(artwork.xlsx!L:L,QUOTIENT(ROW(A322)-1,3)+2),4)="http","",artwork.xlsx!$M$1) &amp; INDEX(artwork.xlsx!L:L,QUOTIENT(ROW(A322)-1,3)+2),artwork.xlsx!$N$1,"") &amp; """,",
 IF(AND(MOD(ROW(A322)-1,3)=1,INDEX(artwork.xlsx!J:J,QUOTIENT(ROW(A322)-1,3)+2)&lt;&gt;""),
    artwork.xlsx!$K$1&amp;": '" &amp; SUBSTITUTE(INDEX(artwork.xlsx!K:K,QUOTIENT(ROW(A322)-1,3)+2),"'","\'") &amp; "'",
IF(MOD(ROW(A322)-1,3)=2,"","")))</f>
        <v>id: "city",  frenchName: "Ville",  artwork: "http://wiki.dominionstrategy.com/images/b/b1/Lost_CityArt.jpg",</v>
      </c>
    </row>
    <row r="328" spans="1:3" x14ac:dyDescent="0.25">
      <c r="A328" t="str">
        <f>IF(AND(MOD(ROW(A323)-1,3)=0,INDEX(artwork.xlsx!G:G,QUOTIENT(ROW(A323)-1,3)+2)&lt;&gt;""),"/* "&amp;INDEX(artwork.xlsx!G:G,QUOTIENT(ROW(A323)-1,3)+2)&amp;" */","  ")&amp;
IF(AND(INDEX(artwork.xlsx!F:F,QUOTIENT(ROW(A323)-1,3)+2)&lt;&gt;""),"/* "&amp;INDEX(artwork.xlsx!F:F,QUOTIENT(ROW(A323)-1,3)+2)&amp;" */","  ")&amp;IF(AND(ISERROR(MATCH("},",B328:B$5003,0)), ISERROR(MATCH("    ];",$A$5:A324,0))),"];","")</f>
        <v xml:space="preserve">    </v>
      </c>
      <c r="B328" t="str">
        <f t="shared" si="7"/>
        <v/>
      </c>
      <c r="C328" t="str">
        <f>IF(AND(MOD(ROW(A323)-1,3)=0, INDEX(artwork.xlsx!J:J,QUOTIENT(ROW(A323)-1,3)+2)&lt;&gt;""),
     artwork.xlsx!$H$1&amp;": """ &amp;  INDEX(artwork.xlsx!H:H,QUOTIENT(ROW(A323)-1,3)+2) &amp;""",  " &amp;
     artwork.xlsx!$J$1&amp; ": """ &amp; INDEX(artwork.xlsx!J:J,QUOTIENT(ROW(A323)-1,3)+2) &amp;""",  " &amp;
     artwork.xlsx!$L$1&amp; ": """ &amp; SUBSTITUTE(IF(LEFT(INDEX(artwork.xlsx!L:L,QUOTIENT(ROW(A323)-1,3)+2),4)="http","",artwork.xlsx!$M$1) &amp; INDEX(artwork.xlsx!L:L,QUOTIENT(ROW(A323)-1,3)+2),artwork.xlsx!$N$1,"") &amp; """,",
 IF(AND(MOD(ROW(A323)-1,3)=1,INDEX(artwork.xlsx!J:J,QUOTIENT(ROW(A323)-1,3)+2)&lt;&gt;""),
    artwork.xlsx!$K$1&amp;": '" &amp; SUBSTITUTE(INDEX(artwork.xlsx!K:K,QUOTIENT(ROW(A323)-1,3)+2),"'","\'") &amp; "'",
IF(MOD(ROW(A323)-1,3)=2,"","")))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329" spans="1:3" x14ac:dyDescent="0.25">
      <c r="A329" t="str">
        <f>IF(AND(MOD(ROW(A324)-1,3)=0,INDEX(artwork.xlsx!G:G,QUOTIENT(ROW(A324)-1,3)+2)&lt;&gt;""),"/* "&amp;INDEX(artwork.xlsx!G:G,QUOTIENT(ROW(A324)-1,3)+2)&amp;" */","  ")&amp;
IF(AND(INDEX(artwork.xlsx!F:F,QUOTIENT(ROW(A324)-1,3)+2)&lt;&gt;""),"/* "&amp;INDEX(artwork.xlsx!F:F,QUOTIENT(ROW(A324)-1,3)+2)&amp;" */","  ")&amp;IF(AND(ISERROR(MATCH("},",B329:B$5003,0)), ISERROR(MATCH("    ];",$A$5:A328,0))),"];","")</f>
        <v xml:space="preserve">    </v>
      </c>
      <c r="B329" t="str">
        <f t="shared" si="7"/>
        <v>},</v>
      </c>
      <c r="C329" t="str">
        <f>IF(AND(MOD(ROW(A324)-1,3)=0, INDEX(artwork.xlsx!J:J,QUOTIENT(ROW(A324)-1,3)+2)&lt;&gt;""),
     artwork.xlsx!$H$1&amp;": """ &amp;  INDEX(artwork.xlsx!H:H,QUOTIENT(ROW(A324)-1,3)+2) &amp;""",  " &amp;
     artwork.xlsx!$J$1&amp; ": """ &amp; INDEX(artwork.xlsx!J:J,QUOTIENT(ROW(A324)-1,3)+2) &amp;""",  " &amp;
     artwork.xlsx!$L$1&amp; ": """ &amp; SUBSTITUTE(IF(LEFT(INDEX(artwork.xlsx!L:L,QUOTIENT(ROW(A324)-1,3)+2),4)="http","",artwork.xlsx!$M$1) &amp; INDEX(artwork.xlsx!L:L,QUOTIENT(ROW(A324)-1,3)+2),artwork.xlsx!$N$1,"") &amp; """,",
 IF(AND(MOD(ROW(A324)-1,3)=1,INDEX(artwork.xlsx!J:J,QUOTIENT(ROW(A324)-1,3)+2)&lt;&gt;""),
    artwork.xlsx!$K$1&amp;": '" &amp; SUBSTITUTE(INDEX(artwork.xlsx!K:K,QUOTIENT(ROW(A324)-1,3)+2),"'","\'") &amp; "'",
IF(MOD(ROW(A324)-1,3)=2,"","")))</f>
        <v/>
      </c>
    </row>
    <row r="330" spans="1:3" x14ac:dyDescent="0.25">
      <c r="A330" t="str">
        <f>IF(AND(MOD(ROW(A325)-1,3)=0,INDEX(artwork.xlsx!G:G,QUOTIENT(ROW(A325)-1,3)+2)&lt;&gt;""),"/* "&amp;INDEX(artwork.xlsx!G:G,QUOTIENT(ROW(A325)-1,3)+2)&amp;" */","  ")&amp;
IF(AND(INDEX(artwork.xlsx!F:F,QUOTIENT(ROW(A325)-1,3)+2)&lt;&gt;""),"/* "&amp;INDEX(artwork.xlsx!F:F,QUOTIENT(ROW(A325)-1,3)+2)&amp;" */","  ")&amp;IF(AND(ISERROR(MATCH("},",B330:B$5003,0)), ISERROR(MATCH("    ];",$A$5:A326,0))),"];","")</f>
        <v xml:space="preserve">    </v>
      </c>
      <c r="B330" t="str">
        <f t="shared" si="7"/>
        <v>{</v>
      </c>
      <c r="C330" t="str">
        <f>IF(AND(MOD(ROW(A325)-1,3)=0, INDEX(artwork.xlsx!J:J,QUOTIENT(ROW(A325)-1,3)+2)&lt;&gt;""),
     artwork.xlsx!$H$1&amp;": """ &amp;  INDEX(artwork.xlsx!H:H,QUOTIENT(ROW(A325)-1,3)+2) &amp;""",  " &amp;
     artwork.xlsx!$J$1&amp; ": """ &amp; INDEX(artwork.xlsx!J:J,QUOTIENT(ROW(A325)-1,3)+2) &amp;""",  " &amp;
     artwork.xlsx!$L$1&amp; ": """ &amp; SUBSTITUTE(IF(LEFT(INDEX(artwork.xlsx!L:L,QUOTIENT(ROW(A325)-1,3)+2),4)="http","",artwork.xlsx!$M$1) &amp; INDEX(artwork.xlsx!L:L,QUOTIENT(ROW(A325)-1,3)+2),artwork.xlsx!$N$1,"") &amp; """,",
 IF(AND(MOD(ROW(A325)-1,3)=1,INDEX(artwork.xlsx!J:J,QUOTIENT(ROW(A325)-1,3)+2)&lt;&gt;""),
    artwork.xlsx!$K$1&amp;": '" &amp; SUBSTITUTE(INDEX(artwork.xlsx!K:K,QUOTIENT(ROW(A325)-1,3)+2),"'","\'") &amp; "'",
IF(MOD(ROW(A325)-1,3)=2,"","")))</f>
        <v>id: "countinghouse",  frenchName: "Bureau de comptabilité",  artwork: "http://wiki.dominionstrategy.com/images/9/9c/Counting_HouseArt.jpg",</v>
      </c>
    </row>
    <row r="331" spans="1:3" x14ac:dyDescent="0.25">
      <c r="A331" t="str">
        <f>IF(AND(MOD(ROW(A326)-1,3)=0,INDEX(artwork.xlsx!G:G,QUOTIENT(ROW(A326)-1,3)+2)&lt;&gt;""),"/* "&amp;INDEX(artwork.xlsx!G:G,QUOTIENT(ROW(A326)-1,3)+2)&amp;" */","  ")&amp;
IF(AND(INDEX(artwork.xlsx!F:F,QUOTIENT(ROW(A326)-1,3)+2)&lt;&gt;""),"/* "&amp;INDEX(artwork.xlsx!F:F,QUOTIENT(ROW(A326)-1,3)+2)&amp;" */","  ")&amp;IF(AND(ISERROR(MATCH("},",B331:B$5003,0)), ISERROR(MATCH("    ];",$A$5:A330,0))),"];","")</f>
        <v xml:space="preserve">    </v>
      </c>
      <c r="B331" t="str">
        <f t="shared" si="7"/>
        <v/>
      </c>
      <c r="C331" t="str">
        <f>IF(AND(MOD(ROW(A326)-1,3)=0, INDEX(artwork.xlsx!J:J,QUOTIENT(ROW(A326)-1,3)+2)&lt;&gt;""),
     artwork.xlsx!$H$1&amp;": """ &amp;  INDEX(artwork.xlsx!H:H,QUOTIENT(ROW(A326)-1,3)+2) &amp;""",  " &amp;
     artwork.xlsx!$J$1&amp; ": """ &amp; INDEX(artwork.xlsx!J:J,QUOTIENT(ROW(A326)-1,3)+2) &amp;""",  " &amp;
     artwork.xlsx!$L$1&amp; ": """ &amp; SUBSTITUTE(IF(LEFT(INDEX(artwork.xlsx!L:L,QUOTIENT(ROW(A326)-1,3)+2),4)="http","",artwork.xlsx!$M$1) &amp; INDEX(artwork.xlsx!L:L,QUOTIENT(ROW(A326)-1,3)+2),artwork.xlsx!$N$1,"") &amp; """,",
 IF(AND(MOD(ROW(A326)-1,3)=1,INDEX(artwork.xlsx!J:J,QUOTIENT(ROW(A326)-1,3)+2)&lt;&gt;""),
    artwork.xlsx!$K$1&amp;": '" &amp; SUBSTITUTE(INDEX(artwork.xlsx!K:K,QUOTIENT(ROW(A326)-1,3)+2),"'","\'") &amp; "'",
IF(MOD(ROW(A326)-1,3)=2,"","")))</f>
        <v>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332" spans="1:3" x14ac:dyDescent="0.25">
      <c r="A332" t="str">
        <f>IF(AND(MOD(ROW(A327)-1,3)=0,INDEX(artwork.xlsx!G:G,QUOTIENT(ROW(A327)-1,3)+2)&lt;&gt;""),"/* "&amp;INDEX(artwork.xlsx!G:G,QUOTIENT(ROW(A327)-1,3)+2)&amp;" */","  ")&amp;
IF(AND(INDEX(artwork.xlsx!F:F,QUOTIENT(ROW(A327)-1,3)+2)&lt;&gt;""),"/* "&amp;INDEX(artwork.xlsx!F:F,QUOTIENT(ROW(A327)-1,3)+2)&amp;" */","  ")&amp;IF(AND(ISERROR(MATCH("},",B332:B$5003,0)), ISERROR(MATCH("    ];",$A$5:A328,0))),"];","")</f>
        <v xml:space="preserve">    </v>
      </c>
      <c r="B332" t="str">
        <f t="shared" si="7"/>
        <v>},</v>
      </c>
      <c r="C332" t="str">
        <f>IF(AND(MOD(ROW(A327)-1,3)=0, INDEX(artwork.xlsx!J:J,QUOTIENT(ROW(A327)-1,3)+2)&lt;&gt;""),
     artwork.xlsx!$H$1&amp;": """ &amp;  INDEX(artwork.xlsx!H:H,QUOTIENT(ROW(A327)-1,3)+2) &amp;""",  " &amp;
     artwork.xlsx!$J$1&amp; ": """ &amp; INDEX(artwork.xlsx!J:J,QUOTIENT(ROW(A327)-1,3)+2) &amp;""",  " &amp;
     artwork.xlsx!$L$1&amp; ": """ &amp; SUBSTITUTE(IF(LEFT(INDEX(artwork.xlsx!L:L,QUOTIENT(ROW(A327)-1,3)+2),4)="http","",artwork.xlsx!$M$1) &amp; INDEX(artwork.xlsx!L:L,QUOTIENT(ROW(A327)-1,3)+2),artwork.xlsx!$N$1,"") &amp; """,",
 IF(AND(MOD(ROW(A327)-1,3)=1,INDEX(artwork.xlsx!J:J,QUOTIENT(ROW(A327)-1,3)+2)&lt;&gt;""),
    artwork.xlsx!$K$1&amp;": '" &amp; SUBSTITUTE(INDEX(artwork.xlsx!K:K,QUOTIENT(ROW(A327)-1,3)+2),"'","\'") &amp; "'",
IF(MOD(ROW(A327)-1,3)=2,"","")))</f>
        <v/>
      </c>
    </row>
    <row r="333" spans="1:3" x14ac:dyDescent="0.25">
      <c r="A333" t="str">
        <f>IF(AND(MOD(ROW(A328)-1,3)=0,INDEX(artwork.xlsx!G:G,QUOTIENT(ROW(A328)-1,3)+2)&lt;&gt;""),"/* "&amp;INDEX(artwork.xlsx!G:G,QUOTIENT(ROW(A328)-1,3)+2)&amp;" */","  ")&amp;
IF(AND(INDEX(artwork.xlsx!F:F,QUOTIENT(ROW(A328)-1,3)+2)&lt;&gt;""),"/* "&amp;INDEX(artwork.xlsx!F:F,QUOTIENT(ROW(A328)-1,3)+2)&amp;" */","  ")&amp;IF(AND(ISERROR(MATCH("},",B333:B$5003,0)), ISERROR(MATCH("    ];",$A$5:A332,0))),"];","")</f>
        <v xml:space="preserve">    </v>
      </c>
      <c r="B333" t="str">
        <f t="shared" si="7"/>
        <v>{</v>
      </c>
      <c r="C333" t="str">
        <f>IF(AND(MOD(ROW(A328)-1,3)=0, INDEX(artwork.xlsx!J:J,QUOTIENT(ROW(A328)-1,3)+2)&lt;&gt;""),
     artwork.xlsx!$H$1&amp;": """ &amp;  INDEX(artwork.xlsx!H:H,QUOTIENT(ROW(A328)-1,3)+2) &amp;""",  " &amp;
     artwork.xlsx!$J$1&amp; ": """ &amp; INDEX(artwork.xlsx!J:J,QUOTIENT(ROW(A328)-1,3)+2) &amp;""",  " &amp;
     artwork.xlsx!$L$1&amp; ": """ &amp; SUBSTITUTE(IF(LEFT(INDEX(artwork.xlsx!L:L,QUOTIENT(ROW(A328)-1,3)+2),4)="http","",artwork.xlsx!$M$1) &amp; INDEX(artwork.xlsx!L:L,QUOTIENT(ROW(A328)-1,3)+2),artwork.xlsx!$N$1,"") &amp; """,",
 IF(AND(MOD(ROW(A328)-1,3)=1,INDEX(artwork.xlsx!J:J,QUOTIENT(ROW(A328)-1,3)+2)&lt;&gt;""),
    artwork.xlsx!$K$1&amp;": '" &amp; SUBSTITUTE(INDEX(artwork.xlsx!K:K,QUOTIENT(ROW(A328)-1,3)+2),"'","\'") &amp; "'",
IF(MOD(ROW(A328)-1,3)=2,"","")))</f>
        <v>id: "bishop",  frenchName: "Evêque",  artwork: "http://wiki.dominionstrategy.com/images/4/48/BishopArt.jpg",</v>
      </c>
    </row>
    <row r="334" spans="1:3" x14ac:dyDescent="0.25">
      <c r="A334" t="str">
        <f>IF(AND(MOD(ROW(A329)-1,3)=0,INDEX(artwork.xlsx!G:G,QUOTIENT(ROW(A329)-1,3)+2)&lt;&gt;""),"/* "&amp;INDEX(artwork.xlsx!G:G,QUOTIENT(ROW(A329)-1,3)+2)&amp;" */","  ")&amp;
IF(AND(INDEX(artwork.xlsx!F:F,QUOTIENT(ROW(A329)-1,3)+2)&lt;&gt;""),"/* "&amp;INDEX(artwork.xlsx!F:F,QUOTIENT(ROW(A329)-1,3)+2)&amp;" */","  ")&amp;IF(AND(ISERROR(MATCH("},",B334:B$5003,0)), ISERROR(MATCH("    ];",$A$5:A330,0))),"];","")</f>
        <v xml:space="preserve">    </v>
      </c>
      <c r="B334" t="str">
        <f t="shared" si="7"/>
        <v/>
      </c>
      <c r="C334" t="str">
        <f>IF(AND(MOD(ROW(A329)-1,3)=0, INDEX(artwork.xlsx!J:J,QUOTIENT(ROW(A329)-1,3)+2)&lt;&gt;""),
     artwork.xlsx!$H$1&amp;": """ &amp;  INDEX(artwork.xlsx!H:H,QUOTIENT(ROW(A329)-1,3)+2) &amp;""",  " &amp;
     artwork.xlsx!$J$1&amp; ": """ &amp; INDEX(artwork.xlsx!J:J,QUOTIENT(ROW(A329)-1,3)+2) &amp;""",  " &amp;
     artwork.xlsx!$L$1&amp; ": """ &amp; SUBSTITUTE(IF(LEFT(INDEX(artwork.xlsx!L:L,QUOTIENT(ROW(A329)-1,3)+2),4)="http","",artwork.xlsx!$M$1) &amp; INDEX(artwork.xlsx!L:L,QUOTIENT(ROW(A329)-1,3)+2),artwork.xlsx!$N$1,"") &amp; """,",
 IF(AND(MOD(ROW(A329)-1,3)=1,INDEX(artwork.xlsx!J:J,QUOTIENT(ROW(A329)-1,3)+2)&lt;&gt;""),
    artwork.xlsx!$K$1&amp;": '" &amp; SUBSTITUTE(INDEX(artwork.xlsx!K:K,QUOTIENT(ROW(A329)-1,3)+2),"'","\'") &amp; "'",
IF(MOD(ROW(A329)-1,3)=2,"","")))</f>
        <v>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335" spans="1:3" x14ac:dyDescent="0.25">
      <c r="A335" t="str">
        <f>IF(AND(MOD(ROW(A330)-1,3)=0,INDEX(artwork.xlsx!G:G,QUOTIENT(ROW(A330)-1,3)+2)&lt;&gt;""),"/* "&amp;INDEX(artwork.xlsx!G:G,QUOTIENT(ROW(A330)-1,3)+2)&amp;" */","  ")&amp;
IF(AND(INDEX(artwork.xlsx!F:F,QUOTIENT(ROW(A330)-1,3)+2)&lt;&gt;""),"/* "&amp;INDEX(artwork.xlsx!F:F,QUOTIENT(ROW(A330)-1,3)+2)&amp;" */","  ")&amp;IF(AND(ISERROR(MATCH("},",B335:B$5003,0)), ISERROR(MATCH("    ];",$A$5:A334,0))),"];","")</f>
        <v xml:space="preserve">    </v>
      </c>
      <c r="B335" t="str">
        <f t="shared" ref="B335:B398" si="8">IF(AND(C334&lt;&gt;"",MOD(ROW(A333)-1,3)=2),"},","")&amp;IF(AND(C335&lt;&gt;"",MOD(ROW(A330)-1,3)=0),"{","")</f>
        <v>},</v>
      </c>
      <c r="C335" t="str">
        <f>IF(AND(MOD(ROW(A330)-1,3)=0, INDEX(artwork.xlsx!J:J,QUOTIENT(ROW(A330)-1,3)+2)&lt;&gt;""),
     artwork.xlsx!$H$1&amp;": """ &amp;  INDEX(artwork.xlsx!H:H,QUOTIENT(ROW(A330)-1,3)+2) &amp;""",  " &amp;
     artwork.xlsx!$J$1&amp; ": """ &amp; INDEX(artwork.xlsx!J:J,QUOTIENT(ROW(A330)-1,3)+2) &amp;""",  " &amp;
     artwork.xlsx!$L$1&amp; ": """ &amp; SUBSTITUTE(IF(LEFT(INDEX(artwork.xlsx!L:L,QUOTIENT(ROW(A330)-1,3)+2),4)="http","",artwork.xlsx!$M$1) &amp; INDEX(artwork.xlsx!L:L,QUOTIENT(ROW(A330)-1,3)+2),artwork.xlsx!$N$1,"") &amp; """,",
 IF(AND(MOD(ROW(A330)-1,3)=1,INDEX(artwork.xlsx!J:J,QUOTIENT(ROW(A330)-1,3)+2)&lt;&gt;""),
    artwork.xlsx!$K$1&amp;": '" &amp; SUBSTITUTE(INDEX(artwork.xlsx!K:K,QUOTIENT(ROW(A330)-1,3)+2),"'","\'") &amp; "'",
IF(MOD(ROW(A330)-1,3)=2,"","")))</f>
        <v/>
      </c>
    </row>
    <row r="336" spans="1:3" x14ac:dyDescent="0.25">
      <c r="A336" t="str">
        <f>IF(AND(MOD(ROW(A331)-1,3)=0,INDEX(artwork.xlsx!G:G,QUOTIENT(ROW(A331)-1,3)+2)&lt;&gt;""),"/* "&amp;INDEX(artwork.xlsx!G:G,QUOTIENT(ROW(A331)-1,3)+2)&amp;" */","  ")&amp;
IF(AND(INDEX(artwork.xlsx!F:F,QUOTIENT(ROW(A331)-1,3)+2)&lt;&gt;""),"/* "&amp;INDEX(artwork.xlsx!F:F,QUOTIENT(ROW(A331)-1,3)+2)&amp;" */","  ")&amp;IF(AND(ISERROR(MATCH("},",B336:B$5003,0)), ISERROR(MATCH("    ];",$A$5:A332,0))),"];","")</f>
        <v xml:space="preserve">    </v>
      </c>
      <c r="B336" t="str">
        <f t="shared" si="8"/>
        <v>{</v>
      </c>
      <c r="C336" t="str">
        <f>IF(AND(MOD(ROW(A331)-1,3)=0, INDEX(artwork.xlsx!J:J,QUOTIENT(ROW(A331)-1,3)+2)&lt;&gt;""),
     artwork.xlsx!$H$1&amp;": """ &amp;  INDEX(artwork.xlsx!H:H,QUOTIENT(ROW(A331)-1,3)+2) &amp;""",  " &amp;
     artwork.xlsx!$J$1&amp; ": """ &amp; INDEX(artwork.xlsx!J:J,QUOTIENT(ROW(A331)-1,3)+2) &amp;""",  " &amp;
     artwork.xlsx!$L$1&amp; ": """ &amp; SUBSTITUTE(IF(LEFT(INDEX(artwork.xlsx!L:L,QUOTIENT(ROW(A331)-1,3)+2),4)="http","",artwork.xlsx!$M$1) &amp; INDEX(artwork.xlsx!L:L,QUOTIENT(ROW(A331)-1,3)+2),artwork.xlsx!$N$1,"") &amp; """,",
 IF(AND(MOD(ROW(A331)-1,3)=1,INDEX(artwork.xlsx!J:J,QUOTIENT(ROW(A331)-1,3)+2)&lt;&gt;""),
    artwork.xlsx!$K$1&amp;": '" &amp; SUBSTITUTE(INDEX(artwork.xlsx!K:K,QUOTIENT(ROW(A331)-1,3)+2),"'","\'") &amp; "'",
IF(MOD(ROW(A331)-1,3)=2,"","")))</f>
        <v>id: "grandmarket",  frenchName: "Grand marché",  artwork: "http://wiki.dominionstrategy.com/images/c/cc/Grand_MarketArt.jpg",</v>
      </c>
    </row>
    <row r="337" spans="1:3" x14ac:dyDescent="0.25">
      <c r="A337" t="str">
        <f>IF(AND(MOD(ROW(A332)-1,3)=0,INDEX(artwork.xlsx!G:G,QUOTIENT(ROW(A332)-1,3)+2)&lt;&gt;""),"/* "&amp;INDEX(artwork.xlsx!G:G,QUOTIENT(ROW(A332)-1,3)+2)&amp;" */","  ")&amp;
IF(AND(INDEX(artwork.xlsx!F:F,QUOTIENT(ROW(A332)-1,3)+2)&lt;&gt;""),"/* "&amp;INDEX(artwork.xlsx!F:F,QUOTIENT(ROW(A332)-1,3)+2)&amp;" */","  ")&amp;IF(AND(ISERROR(MATCH("},",B337:B$5003,0)), ISERROR(MATCH("    ];",$A$5:A336,0))),"];","")</f>
        <v xml:space="preserve">    </v>
      </c>
      <c r="B337" t="str">
        <f t="shared" si="8"/>
        <v/>
      </c>
      <c r="C337" t="str">
        <f>IF(AND(MOD(ROW(A332)-1,3)=0, INDEX(artwork.xlsx!J:J,QUOTIENT(ROW(A332)-1,3)+2)&lt;&gt;""),
     artwork.xlsx!$H$1&amp;": """ &amp;  INDEX(artwork.xlsx!H:H,QUOTIENT(ROW(A332)-1,3)+2) &amp;""",  " &amp;
     artwork.xlsx!$J$1&amp; ": """ &amp; INDEX(artwork.xlsx!J:J,QUOTIENT(ROW(A332)-1,3)+2) &amp;""",  " &amp;
     artwork.xlsx!$L$1&amp; ": """ &amp; SUBSTITUTE(IF(LEFT(INDEX(artwork.xlsx!L:L,QUOTIENT(ROW(A332)-1,3)+2),4)="http","",artwork.xlsx!$M$1) &amp; INDEX(artwork.xlsx!L:L,QUOTIENT(ROW(A332)-1,3)+2),artwork.xlsx!$N$1,"") &amp; """,",
 IF(AND(MOD(ROW(A332)-1,3)=1,INDEX(artwork.xlsx!J:J,QUOTIENT(ROW(A332)-1,3)+2)&lt;&gt;""),
    artwork.xlsx!$K$1&amp;": '" &amp; SUBSTITUTE(INDEX(artwork.xlsx!K:K,QUOTIENT(ROW(A332)-1,3)+2),"'","\'") &amp; "'",
IF(MOD(ROW(A332)-1,3)=2,"","")))</f>
        <v>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v>
      </c>
    </row>
    <row r="338" spans="1:3" x14ac:dyDescent="0.25">
      <c r="A338" t="str">
        <f>IF(AND(MOD(ROW(A333)-1,3)=0,INDEX(artwork.xlsx!G:G,QUOTIENT(ROW(A333)-1,3)+2)&lt;&gt;""),"/* "&amp;INDEX(artwork.xlsx!G:G,QUOTIENT(ROW(A333)-1,3)+2)&amp;" */","  ")&amp;
IF(AND(INDEX(artwork.xlsx!F:F,QUOTIENT(ROW(A333)-1,3)+2)&lt;&gt;""),"/* "&amp;INDEX(artwork.xlsx!F:F,QUOTIENT(ROW(A333)-1,3)+2)&amp;" */","  ")&amp;IF(AND(ISERROR(MATCH("},",B338:B$5003,0)), ISERROR(MATCH("    ];",$A$5:A334,0))),"];","")</f>
        <v xml:space="preserve">    </v>
      </c>
      <c r="B338" t="str">
        <f t="shared" si="8"/>
        <v>},</v>
      </c>
      <c r="C338" t="str">
        <f>IF(AND(MOD(ROW(A333)-1,3)=0, INDEX(artwork.xlsx!J:J,QUOTIENT(ROW(A333)-1,3)+2)&lt;&gt;""),
     artwork.xlsx!$H$1&amp;": """ &amp;  INDEX(artwork.xlsx!H:H,QUOTIENT(ROW(A333)-1,3)+2) &amp;""",  " &amp;
     artwork.xlsx!$J$1&amp; ": """ &amp; INDEX(artwork.xlsx!J:J,QUOTIENT(ROW(A333)-1,3)+2) &amp;""",  " &amp;
     artwork.xlsx!$L$1&amp; ": """ &amp; SUBSTITUTE(IF(LEFT(INDEX(artwork.xlsx!L:L,QUOTIENT(ROW(A333)-1,3)+2),4)="http","",artwork.xlsx!$M$1) &amp; INDEX(artwork.xlsx!L:L,QUOTIENT(ROW(A333)-1,3)+2),artwork.xlsx!$N$1,"") &amp; """,",
 IF(AND(MOD(ROW(A333)-1,3)=1,INDEX(artwork.xlsx!J:J,QUOTIENT(ROW(A333)-1,3)+2)&lt;&gt;""),
    artwork.xlsx!$K$1&amp;": '" &amp; SUBSTITUTE(INDEX(artwork.xlsx!K:K,QUOTIENT(ROW(A333)-1,3)+2),"'","\'") &amp; "'",
IF(MOD(ROW(A333)-1,3)=2,"","")))</f>
        <v/>
      </c>
    </row>
    <row r="339" spans="1:3" x14ac:dyDescent="0.25">
      <c r="A339" t="str">
        <f>IF(AND(MOD(ROW(A334)-1,3)=0,INDEX(artwork.xlsx!G:G,QUOTIENT(ROW(A334)-1,3)+2)&lt;&gt;""),"/* "&amp;INDEX(artwork.xlsx!G:G,QUOTIENT(ROW(A334)-1,3)+2)&amp;" */","  ")&amp;
IF(AND(INDEX(artwork.xlsx!F:F,QUOTIENT(ROW(A334)-1,3)+2)&lt;&gt;""),"/* "&amp;INDEX(artwork.xlsx!F:F,QUOTIENT(ROW(A334)-1,3)+2)&amp;" */","  ")&amp;IF(AND(ISERROR(MATCH("},",B339:B$5003,0)), ISERROR(MATCH("    ];",$A$5:A338,0))),"];","")</f>
        <v xml:space="preserve">    </v>
      </c>
      <c r="B339" t="str">
        <f t="shared" si="8"/>
        <v>{</v>
      </c>
      <c r="C339" t="str">
        <f>IF(AND(MOD(ROW(A334)-1,3)=0, INDEX(artwork.xlsx!J:J,QUOTIENT(ROW(A334)-1,3)+2)&lt;&gt;""),
     artwork.xlsx!$H$1&amp;": """ &amp;  INDEX(artwork.xlsx!H:H,QUOTIENT(ROW(A334)-1,3)+2) &amp;""",  " &amp;
     artwork.xlsx!$J$1&amp; ": """ &amp; INDEX(artwork.xlsx!J:J,QUOTIENT(ROW(A334)-1,3)+2) &amp;""",  " &amp;
     artwork.xlsx!$L$1&amp; ": """ &amp; SUBSTITUTE(IF(LEFT(INDEX(artwork.xlsx!L:L,QUOTIENT(ROW(A334)-1,3)+2),4)="http","",artwork.xlsx!$M$1) &amp; INDEX(artwork.xlsx!L:L,QUOTIENT(ROW(A334)-1,3)+2),artwork.xlsx!$N$1,"") &amp; """,",
 IF(AND(MOD(ROW(A334)-1,3)=1,INDEX(artwork.xlsx!J:J,QUOTIENT(ROW(A334)-1,3)+2)&lt;&gt;""),
    artwork.xlsx!$K$1&amp;": '" &amp; SUBSTITUTE(INDEX(artwork.xlsx!K:K,QUOTIENT(ROW(A334)-1,3)+2),"'","\'") &amp; "'",
IF(MOD(ROW(A334)-1,3)=2,"","")))</f>
        <v>id: "goons",  frenchName: "Fiers-à-bras",  artwork: "http://wiki.dominionstrategy.com/images/8/83/GoonsArt.jpg",</v>
      </c>
    </row>
    <row r="340" spans="1:3" x14ac:dyDescent="0.25">
      <c r="A340" t="str">
        <f>IF(AND(MOD(ROW(A335)-1,3)=0,INDEX(artwork.xlsx!G:G,QUOTIENT(ROW(A335)-1,3)+2)&lt;&gt;""),"/* "&amp;INDEX(artwork.xlsx!G:G,QUOTIENT(ROW(A335)-1,3)+2)&amp;" */","  ")&amp;
IF(AND(INDEX(artwork.xlsx!F:F,QUOTIENT(ROW(A335)-1,3)+2)&lt;&gt;""),"/* "&amp;INDEX(artwork.xlsx!F:F,QUOTIENT(ROW(A335)-1,3)+2)&amp;" */","  ")&amp;IF(AND(ISERROR(MATCH("},",B340:B$5003,0)), ISERROR(MATCH("    ];",$A$5:A336,0))),"];","")</f>
        <v xml:space="preserve">    </v>
      </c>
      <c r="B340" t="str">
        <f t="shared" si="8"/>
        <v/>
      </c>
      <c r="C340" t="str">
        <f>IF(AND(MOD(ROW(A335)-1,3)=0, INDEX(artwork.xlsx!J:J,QUOTIENT(ROW(A335)-1,3)+2)&lt;&gt;""),
     artwork.xlsx!$H$1&amp;": """ &amp;  INDEX(artwork.xlsx!H:H,QUOTIENT(ROW(A335)-1,3)+2) &amp;""",  " &amp;
     artwork.xlsx!$J$1&amp; ": """ &amp; INDEX(artwork.xlsx!J:J,QUOTIENT(ROW(A335)-1,3)+2) &amp;""",  " &amp;
     artwork.xlsx!$L$1&amp; ": """ &amp; SUBSTITUTE(IF(LEFT(INDEX(artwork.xlsx!L:L,QUOTIENT(ROW(A335)-1,3)+2),4)="http","",artwork.xlsx!$M$1) &amp; INDEX(artwork.xlsx!L:L,QUOTIENT(ROW(A335)-1,3)+2),artwork.xlsx!$N$1,"") &amp; """,",
 IF(AND(MOD(ROW(A335)-1,3)=1,INDEX(artwork.xlsx!J:J,QUOTIENT(ROW(A335)-1,3)+2)&lt;&gt;""),
    artwork.xlsx!$K$1&amp;": '" &amp; SUBSTITUTE(INDEX(artwork.xlsx!K:K,QUOTIENT(ROW(A335)-1,3)+2),"'","\'") &amp; "'",
IF(MOD(ROW(A335)-1,3)=2,"","")))</f>
        <v>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341" spans="1:3" x14ac:dyDescent="0.25">
      <c r="A341" t="str">
        <f>IF(AND(MOD(ROW(A336)-1,3)=0,INDEX(artwork.xlsx!G:G,QUOTIENT(ROW(A336)-1,3)+2)&lt;&gt;""),"/* "&amp;INDEX(artwork.xlsx!G:G,QUOTIENT(ROW(A336)-1,3)+2)&amp;" */","  ")&amp;
IF(AND(INDEX(artwork.xlsx!F:F,QUOTIENT(ROW(A336)-1,3)+2)&lt;&gt;""),"/* "&amp;INDEX(artwork.xlsx!F:F,QUOTIENT(ROW(A336)-1,3)+2)&amp;" */","  ")&amp;IF(AND(ISERROR(MATCH("},",B341:B$5003,0)), ISERROR(MATCH("    ];",$A$5:A340,0))),"];","")</f>
        <v xml:space="preserve">    </v>
      </c>
      <c r="B341" t="str">
        <f t="shared" si="8"/>
        <v>},</v>
      </c>
      <c r="C341" t="str">
        <f>IF(AND(MOD(ROW(A336)-1,3)=0, INDEX(artwork.xlsx!J:J,QUOTIENT(ROW(A336)-1,3)+2)&lt;&gt;""),
     artwork.xlsx!$H$1&amp;": """ &amp;  INDEX(artwork.xlsx!H:H,QUOTIENT(ROW(A336)-1,3)+2) &amp;""",  " &amp;
     artwork.xlsx!$J$1&amp; ": """ &amp; INDEX(artwork.xlsx!J:J,QUOTIENT(ROW(A336)-1,3)+2) &amp;""",  " &amp;
     artwork.xlsx!$L$1&amp; ": """ &amp; SUBSTITUTE(IF(LEFT(INDEX(artwork.xlsx!L:L,QUOTIENT(ROW(A336)-1,3)+2),4)="http","",artwork.xlsx!$M$1) &amp; INDEX(artwork.xlsx!L:L,QUOTIENT(ROW(A336)-1,3)+2),artwork.xlsx!$N$1,"") &amp; """,",
 IF(AND(MOD(ROW(A336)-1,3)=1,INDEX(artwork.xlsx!J:J,QUOTIENT(ROW(A336)-1,3)+2)&lt;&gt;""),
    artwork.xlsx!$K$1&amp;": '" &amp; SUBSTITUTE(INDEX(artwork.xlsx!K:K,QUOTIENT(ROW(A336)-1,3)+2),"'","\'") &amp; "'",
IF(MOD(ROW(A336)-1,3)=2,"","")))</f>
        <v/>
      </c>
    </row>
    <row r="342" spans="1:3" x14ac:dyDescent="0.25">
      <c r="A342" t="str">
        <f>IF(AND(MOD(ROW(A337)-1,3)=0,INDEX(artwork.xlsx!G:G,QUOTIENT(ROW(A337)-1,3)+2)&lt;&gt;""),"/* "&amp;INDEX(artwork.xlsx!G:G,QUOTIENT(ROW(A337)-1,3)+2)&amp;" */","  ")&amp;
IF(AND(INDEX(artwork.xlsx!F:F,QUOTIENT(ROW(A337)-1,3)+2)&lt;&gt;""),"/* "&amp;INDEX(artwork.xlsx!F:F,QUOTIENT(ROW(A337)-1,3)+2)&amp;" */","  ")&amp;IF(AND(ISERROR(MATCH("},",B342:B$5003,0)), ISERROR(MATCH("    ];",$A$5:A338,0))),"];","")</f>
        <v xml:space="preserve">    </v>
      </c>
      <c r="B342" t="str">
        <f t="shared" si="8"/>
        <v>{</v>
      </c>
      <c r="C342" t="str">
        <f>IF(AND(MOD(ROW(A337)-1,3)=0, INDEX(artwork.xlsx!J:J,QUOTIENT(ROW(A337)-1,3)+2)&lt;&gt;""),
     artwork.xlsx!$H$1&amp;": """ &amp;  INDEX(artwork.xlsx!H:H,QUOTIENT(ROW(A337)-1,3)+2) &amp;""",  " &amp;
     artwork.xlsx!$J$1&amp; ": """ &amp; INDEX(artwork.xlsx!J:J,QUOTIENT(ROW(A337)-1,3)+2) &amp;""",  " &amp;
     artwork.xlsx!$L$1&amp; ": """ &amp; SUBSTITUTE(IF(LEFT(INDEX(artwork.xlsx!L:L,QUOTIENT(ROW(A337)-1,3)+2),4)="http","",artwork.xlsx!$M$1) &amp; INDEX(artwork.xlsx!L:L,QUOTIENT(ROW(A337)-1,3)+2),artwork.xlsx!$N$1,"") &amp; """,",
 IF(AND(MOD(ROW(A337)-1,3)=1,INDEX(artwork.xlsx!J:J,QUOTIENT(ROW(A337)-1,3)+2)&lt;&gt;""),
    artwork.xlsx!$K$1&amp;": '" &amp; SUBSTITUTE(INDEX(artwork.xlsx!K:K,QUOTIENT(ROW(A337)-1,3)+2),"'","\'") &amp; "'",
IF(MOD(ROW(A337)-1,3)=2,"","")))</f>
        <v>id: "watchtower",  frenchName: "Mirador",  artwork: "http://wiki.dominionstrategy.com/images/e/e1/WatchtowerArt.jpg",</v>
      </c>
    </row>
    <row r="343" spans="1:3" x14ac:dyDescent="0.25">
      <c r="A343" t="str">
        <f>IF(AND(MOD(ROW(A338)-1,3)=0,INDEX(artwork.xlsx!G:G,QUOTIENT(ROW(A338)-1,3)+2)&lt;&gt;""),"/* "&amp;INDEX(artwork.xlsx!G:G,QUOTIENT(ROW(A338)-1,3)+2)&amp;" */","  ")&amp;
IF(AND(INDEX(artwork.xlsx!F:F,QUOTIENT(ROW(A338)-1,3)+2)&lt;&gt;""),"/* "&amp;INDEX(artwork.xlsx!F:F,QUOTIENT(ROW(A338)-1,3)+2)&amp;" */","  ")&amp;IF(AND(ISERROR(MATCH("},",B343:B$5003,0)), ISERROR(MATCH("    ];",$A$5:A342,0))),"];","")</f>
        <v xml:space="preserve">    </v>
      </c>
      <c r="B343" t="str">
        <f t="shared" si="8"/>
        <v/>
      </c>
      <c r="C343" t="str">
        <f>IF(AND(MOD(ROW(A338)-1,3)=0, INDEX(artwork.xlsx!J:J,QUOTIENT(ROW(A338)-1,3)+2)&lt;&gt;""),
     artwork.xlsx!$H$1&amp;": """ &amp;  INDEX(artwork.xlsx!H:H,QUOTIENT(ROW(A338)-1,3)+2) &amp;""",  " &amp;
     artwork.xlsx!$J$1&amp; ": """ &amp; INDEX(artwork.xlsx!J:J,QUOTIENT(ROW(A338)-1,3)+2) &amp;""",  " &amp;
     artwork.xlsx!$L$1&amp; ": """ &amp; SUBSTITUTE(IF(LEFT(INDEX(artwork.xlsx!L:L,QUOTIENT(ROW(A338)-1,3)+2),4)="http","",artwork.xlsx!$M$1) &amp; INDEX(artwork.xlsx!L:L,QUOTIENT(ROW(A338)-1,3)+2),artwork.xlsx!$N$1,"") &amp; """,",
 IF(AND(MOD(ROW(A338)-1,3)=1,INDEX(artwork.xlsx!J:J,QUOTIENT(ROW(A338)-1,3)+2)&lt;&gt;""),
    artwork.xlsx!$K$1&amp;": '" &amp; SUBSTITUTE(INDEX(artwork.xlsx!K:K,QUOTIENT(ROW(A338)-1,3)+2),"'","\'") &amp; "'",
IF(MOD(ROW(A338)-1,3)=2,"","")))</f>
        <v>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344" spans="1:3" x14ac:dyDescent="0.25">
      <c r="A344" t="str">
        <f>IF(AND(MOD(ROW(A339)-1,3)=0,INDEX(artwork.xlsx!G:G,QUOTIENT(ROW(A339)-1,3)+2)&lt;&gt;""),"/* "&amp;INDEX(artwork.xlsx!G:G,QUOTIENT(ROW(A339)-1,3)+2)&amp;" */","  ")&amp;
IF(AND(INDEX(artwork.xlsx!F:F,QUOTIENT(ROW(A339)-1,3)+2)&lt;&gt;""),"/* "&amp;INDEX(artwork.xlsx!F:F,QUOTIENT(ROW(A339)-1,3)+2)&amp;" */","  ")&amp;IF(AND(ISERROR(MATCH("},",B344:B$5003,0)), ISERROR(MATCH("    ];",$A$5:A340,0))),"];","")</f>
        <v xml:space="preserve">    </v>
      </c>
      <c r="B344" t="str">
        <f t="shared" si="8"/>
        <v>},</v>
      </c>
      <c r="C344" t="str">
        <f>IF(AND(MOD(ROW(A339)-1,3)=0, INDEX(artwork.xlsx!J:J,QUOTIENT(ROW(A339)-1,3)+2)&lt;&gt;""),
     artwork.xlsx!$H$1&amp;": """ &amp;  INDEX(artwork.xlsx!H:H,QUOTIENT(ROW(A339)-1,3)+2) &amp;""",  " &amp;
     artwork.xlsx!$J$1&amp; ": """ &amp; INDEX(artwork.xlsx!J:J,QUOTIENT(ROW(A339)-1,3)+2) &amp;""",  " &amp;
     artwork.xlsx!$L$1&amp; ": """ &amp; SUBSTITUTE(IF(LEFT(INDEX(artwork.xlsx!L:L,QUOTIENT(ROW(A339)-1,3)+2),4)="http","",artwork.xlsx!$M$1) &amp; INDEX(artwork.xlsx!L:L,QUOTIENT(ROW(A339)-1,3)+2),artwork.xlsx!$N$1,"") &amp; """,",
 IF(AND(MOD(ROW(A339)-1,3)=1,INDEX(artwork.xlsx!J:J,QUOTIENT(ROW(A339)-1,3)+2)&lt;&gt;""),
    artwork.xlsx!$K$1&amp;": '" &amp; SUBSTITUTE(INDEX(artwork.xlsx!K:K,QUOTIENT(ROW(A339)-1,3)+2),"'","\'") &amp; "'",
IF(MOD(ROW(A339)-1,3)=2,"","")))</f>
        <v/>
      </c>
    </row>
    <row r="345" spans="1:3" x14ac:dyDescent="0.25">
      <c r="A345" t="str">
        <f>IF(AND(MOD(ROW(A340)-1,3)=0,INDEX(artwork.xlsx!G:G,QUOTIENT(ROW(A340)-1,3)+2)&lt;&gt;""),"/* "&amp;INDEX(artwork.xlsx!G:G,QUOTIENT(ROW(A340)-1,3)+2)&amp;" */","  ")&amp;
IF(AND(INDEX(artwork.xlsx!F:F,QUOTIENT(ROW(A340)-1,3)+2)&lt;&gt;""),"/* "&amp;INDEX(artwork.xlsx!F:F,QUOTIENT(ROW(A340)-1,3)+2)&amp;" */","  ")&amp;IF(AND(ISERROR(MATCH("},",B345:B$5003,0)), ISERROR(MATCH("    ];",$A$5:A344,0))),"];","")</f>
        <v xml:space="preserve">    </v>
      </c>
      <c r="B345" t="str">
        <f t="shared" si="8"/>
        <v>{</v>
      </c>
      <c r="C345" t="str">
        <f>IF(AND(MOD(ROW(A340)-1,3)=0, INDEX(artwork.xlsx!J:J,QUOTIENT(ROW(A340)-1,3)+2)&lt;&gt;""),
     artwork.xlsx!$H$1&amp;": """ &amp;  INDEX(artwork.xlsx!H:H,QUOTIENT(ROW(A340)-1,3)+2) &amp;""",  " &amp;
     artwork.xlsx!$J$1&amp; ": """ &amp; INDEX(artwork.xlsx!J:J,QUOTIENT(ROW(A340)-1,3)+2) &amp;""",  " &amp;
     artwork.xlsx!$L$1&amp; ": """ &amp; SUBSTITUTE(IF(LEFT(INDEX(artwork.xlsx!L:L,QUOTIENT(ROW(A340)-1,3)+2),4)="http","",artwork.xlsx!$M$1) &amp; INDEX(artwork.xlsx!L:L,QUOTIENT(ROW(A340)-1,3)+2),artwork.xlsx!$N$1,"") &amp; """,",
 IF(AND(MOD(ROW(A340)-1,3)=1,INDEX(artwork.xlsx!J:J,QUOTIENT(ROW(A340)-1,3)+2)&lt;&gt;""),
    artwork.xlsx!$K$1&amp;": '" &amp; SUBSTITUTE(INDEX(artwork.xlsx!K:K,QUOTIENT(ROW(A340)-1,3)+2),"'","\'") &amp; "'",
IF(MOD(ROW(A340)-1,3)=2,"","")))</f>
        <v>id: "expand",  frenchName: "Agrandissement",  artwork: "http://wiki.dominionstrategy.com/images/0/0a/ExpandArt.jpg",</v>
      </c>
    </row>
    <row r="346" spans="1:3" x14ac:dyDescent="0.25">
      <c r="A346" t="str">
        <f>IF(AND(MOD(ROW(A341)-1,3)=0,INDEX(artwork.xlsx!G:G,QUOTIENT(ROW(A341)-1,3)+2)&lt;&gt;""),"/* "&amp;INDEX(artwork.xlsx!G:G,QUOTIENT(ROW(A341)-1,3)+2)&amp;" */","  ")&amp;
IF(AND(INDEX(artwork.xlsx!F:F,QUOTIENT(ROW(A341)-1,3)+2)&lt;&gt;""),"/* "&amp;INDEX(artwork.xlsx!F:F,QUOTIENT(ROW(A341)-1,3)+2)&amp;" */","  ")&amp;IF(AND(ISERROR(MATCH("},",B346:B$5003,0)), ISERROR(MATCH("    ];",$A$5:A342,0))),"];","")</f>
        <v xml:space="preserve">    </v>
      </c>
      <c r="B346" t="str">
        <f t="shared" si="8"/>
        <v/>
      </c>
      <c r="C346" t="str">
        <f>IF(AND(MOD(ROW(A341)-1,3)=0, INDEX(artwork.xlsx!J:J,QUOTIENT(ROW(A341)-1,3)+2)&lt;&gt;""),
     artwork.xlsx!$H$1&amp;": """ &amp;  INDEX(artwork.xlsx!H:H,QUOTIENT(ROW(A341)-1,3)+2) &amp;""",  " &amp;
     artwork.xlsx!$J$1&amp; ": """ &amp; INDEX(artwork.xlsx!J:J,QUOTIENT(ROW(A341)-1,3)+2) &amp;""",  " &amp;
     artwork.xlsx!$L$1&amp; ": """ &amp; SUBSTITUTE(IF(LEFT(INDEX(artwork.xlsx!L:L,QUOTIENT(ROW(A341)-1,3)+2),4)="http","",artwork.xlsx!$M$1) &amp; INDEX(artwork.xlsx!L:L,QUOTIENT(ROW(A341)-1,3)+2),artwork.xlsx!$N$1,"") &amp; """,",
 IF(AND(MOD(ROW(A341)-1,3)=1,INDEX(artwork.xlsx!J:J,QUOTIENT(ROW(A341)-1,3)+2)&lt;&gt;""),
    artwork.xlsx!$K$1&amp;": '" &amp; SUBSTITUTE(INDEX(artwork.xlsx!K:K,QUOTIENT(ROW(A341)-1,3)+2),"'","\'") &amp; "'",
IF(MOD(ROW(A341)-1,3)=2,"","")))</f>
        <v>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347" spans="1:3" x14ac:dyDescent="0.25">
      <c r="A347" t="str">
        <f>IF(AND(MOD(ROW(A342)-1,3)=0,INDEX(artwork.xlsx!G:G,QUOTIENT(ROW(A342)-1,3)+2)&lt;&gt;""),"/* "&amp;INDEX(artwork.xlsx!G:G,QUOTIENT(ROW(A342)-1,3)+2)&amp;" */","  ")&amp;
IF(AND(INDEX(artwork.xlsx!F:F,QUOTIENT(ROW(A342)-1,3)+2)&lt;&gt;""),"/* "&amp;INDEX(artwork.xlsx!F:F,QUOTIENT(ROW(A342)-1,3)+2)&amp;" */","  ")&amp;IF(AND(ISERROR(MATCH("},",B347:B$5003,0)), ISERROR(MATCH("    ];",$A$5:A346,0))),"];","")</f>
        <v xml:space="preserve">    </v>
      </c>
      <c r="B347" t="str">
        <f t="shared" si="8"/>
        <v>},</v>
      </c>
      <c r="C347" t="str">
        <f>IF(AND(MOD(ROW(A342)-1,3)=0, INDEX(artwork.xlsx!J:J,QUOTIENT(ROW(A342)-1,3)+2)&lt;&gt;""),
     artwork.xlsx!$H$1&amp;": """ &amp;  INDEX(artwork.xlsx!H:H,QUOTIENT(ROW(A342)-1,3)+2) &amp;""",  " &amp;
     artwork.xlsx!$J$1&amp; ": """ &amp; INDEX(artwork.xlsx!J:J,QUOTIENT(ROW(A342)-1,3)+2) &amp;""",  " &amp;
     artwork.xlsx!$L$1&amp; ": """ &amp; SUBSTITUTE(IF(LEFT(INDEX(artwork.xlsx!L:L,QUOTIENT(ROW(A342)-1,3)+2),4)="http","",artwork.xlsx!$M$1) &amp; INDEX(artwork.xlsx!L:L,QUOTIENT(ROW(A342)-1,3)+2),artwork.xlsx!$N$1,"") &amp; """,",
 IF(AND(MOD(ROW(A342)-1,3)=1,INDEX(artwork.xlsx!J:J,QUOTIENT(ROW(A342)-1,3)+2)&lt;&gt;""),
    artwork.xlsx!$K$1&amp;": '" &amp; SUBSTITUTE(INDEX(artwork.xlsx!K:K,QUOTIENT(ROW(A342)-1,3)+2),"'","\'") &amp; "'",
IF(MOD(ROW(A342)-1,3)=2,"","")))</f>
        <v/>
      </c>
    </row>
    <row r="348" spans="1:3" x14ac:dyDescent="0.25">
      <c r="A348" t="str">
        <f>IF(AND(MOD(ROW(A343)-1,3)=0,INDEX(artwork.xlsx!G:G,QUOTIENT(ROW(A343)-1,3)+2)&lt;&gt;""),"/* "&amp;INDEX(artwork.xlsx!G:G,QUOTIENT(ROW(A343)-1,3)+2)&amp;" */","  ")&amp;
IF(AND(INDEX(artwork.xlsx!F:F,QUOTIENT(ROW(A343)-1,3)+2)&lt;&gt;""),"/* "&amp;INDEX(artwork.xlsx!F:F,QUOTIENT(ROW(A343)-1,3)+2)&amp;" */","  ")&amp;IF(AND(ISERROR(MATCH("},",B348:B$5003,0)), ISERROR(MATCH("    ];",$A$5:A344,0))),"];","")</f>
        <v xml:space="preserve">    </v>
      </c>
      <c r="B348" t="str">
        <f t="shared" si="8"/>
        <v>{</v>
      </c>
      <c r="C348" t="str">
        <f>IF(AND(MOD(ROW(A343)-1,3)=0, INDEX(artwork.xlsx!J:J,QUOTIENT(ROW(A343)-1,3)+2)&lt;&gt;""),
     artwork.xlsx!$H$1&amp;": """ &amp;  INDEX(artwork.xlsx!H:H,QUOTIENT(ROW(A343)-1,3)+2) &amp;""",  " &amp;
     artwork.xlsx!$J$1&amp; ": """ &amp; INDEX(artwork.xlsx!J:J,QUOTIENT(ROW(A343)-1,3)+2) &amp;""",  " &amp;
     artwork.xlsx!$L$1&amp; ": """ &amp; SUBSTITUTE(IF(LEFT(INDEX(artwork.xlsx!L:L,QUOTIENT(ROW(A343)-1,3)+2),4)="http","",artwork.xlsx!$M$1) &amp; INDEX(artwork.xlsx!L:L,QUOTIENT(ROW(A343)-1,3)+2),artwork.xlsx!$N$1,"") &amp; """,",
 IF(AND(MOD(ROW(A343)-1,3)=1,INDEX(artwork.xlsx!J:J,QUOTIENT(ROW(A343)-1,3)+2)&lt;&gt;""),
    artwork.xlsx!$K$1&amp;": '" &amp; SUBSTITUTE(INDEX(artwork.xlsx!K:K,QUOTIENT(ROW(A343)-1,3)+2),"'","\'") &amp; "'",
IF(MOD(ROW(A343)-1,3)=2,"","")))</f>
        <v>id: "kingscourt",  frenchName: "Cour du roi",  artwork: "http://wiki.dominionstrategy.com/images/2/2e/Kings_CourtArt.jpg",</v>
      </c>
    </row>
    <row r="349" spans="1:3" x14ac:dyDescent="0.25">
      <c r="A349" t="str">
        <f>IF(AND(MOD(ROW(A344)-1,3)=0,INDEX(artwork.xlsx!G:G,QUOTIENT(ROW(A344)-1,3)+2)&lt;&gt;""),"/* "&amp;INDEX(artwork.xlsx!G:G,QUOTIENT(ROW(A344)-1,3)+2)&amp;" */","  ")&amp;
IF(AND(INDEX(artwork.xlsx!F:F,QUOTIENT(ROW(A344)-1,3)+2)&lt;&gt;""),"/* "&amp;INDEX(artwork.xlsx!F:F,QUOTIENT(ROW(A344)-1,3)+2)&amp;" */","  ")&amp;IF(AND(ISERROR(MATCH("},",B349:B$5003,0)), ISERROR(MATCH("    ];",$A$5:A348,0))),"];","")</f>
        <v xml:space="preserve">    </v>
      </c>
      <c r="B349" t="str">
        <f t="shared" si="8"/>
        <v/>
      </c>
      <c r="C349" t="str">
        <f>IF(AND(MOD(ROW(A344)-1,3)=0, INDEX(artwork.xlsx!J:J,QUOTIENT(ROW(A344)-1,3)+2)&lt;&gt;""),
     artwork.xlsx!$H$1&amp;": """ &amp;  INDEX(artwork.xlsx!H:H,QUOTIENT(ROW(A344)-1,3)+2) &amp;""",  " &amp;
     artwork.xlsx!$J$1&amp; ": """ &amp; INDEX(artwork.xlsx!J:J,QUOTIENT(ROW(A344)-1,3)+2) &amp;""",  " &amp;
     artwork.xlsx!$L$1&amp; ": """ &amp; SUBSTITUTE(IF(LEFT(INDEX(artwork.xlsx!L:L,QUOTIENT(ROW(A344)-1,3)+2),4)="http","",artwork.xlsx!$M$1) &amp; INDEX(artwork.xlsx!L:L,QUOTIENT(ROW(A344)-1,3)+2),artwork.xlsx!$N$1,"") &amp; """,",
 IF(AND(MOD(ROW(A344)-1,3)=1,INDEX(artwork.xlsx!J:J,QUOTIENT(ROW(A344)-1,3)+2)&lt;&gt;""),
    artwork.xlsx!$K$1&amp;": '" &amp; SUBSTITUTE(INDEX(artwork.xlsx!K:K,QUOTIENT(ROW(A344)-1,3)+2),"'","\'") &amp; "'",
IF(MOD(ROW(A344)-1,3)=2,"","")))</f>
        <v>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350" spans="1:3" x14ac:dyDescent="0.25">
      <c r="A350" t="str">
        <f>IF(AND(MOD(ROW(A345)-1,3)=0,INDEX(artwork.xlsx!G:G,QUOTIENT(ROW(A345)-1,3)+2)&lt;&gt;""),"/* "&amp;INDEX(artwork.xlsx!G:G,QUOTIENT(ROW(A345)-1,3)+2)&amp;" */","  ")&amp;
IF(AND(INDEX(artwork.xlsx!F:F,QUOTIENT(ROW(A345)-1,3)+2)&lt;&gt;""),"/* "&amp;INDEX(artwork.xlsx!F:F,QUOTIENT(ROW(A345)-1,3)+2)&amp;" */","  ")&amp;IF(AND(ISERROR(MATCH("},",B350:B$5003,0)), ISERROR(MATCH("    ];",$A$5:A346,0))),"];","")</f>
        <v xml:space="preserve">    </v>
      </c>
      <c r="B350" t="str">
        <f t="shared" si="8"/>
        <v>},</v>
      </c>
      <c r="C350" t="str">
        <f>IF(AND(MOD(ROW(A345)-1,3)=0, INDEX(artwork.xlsx!J:J,QUOTIENT(ROW(A345)-1,3)+2)&lt;&gt;""),
     artwork.xlsx!$H$1&amp;": """ &amp;  INDEX(artwork.xlsx!H:H,QUOTIENT(ROW(A345)-1,3)+2) &amp;""",  " &amp;
     artwork.xlsx!$J$1&amp; ": """ &amp; INDEX(artwork.xlsx!J:J,QUOTIENT(ROW(A345)-1,3)+2) &amp;""",  " &amp;
     artwork.xlsx!$L$1&amp; ": """ &amp; SUBSTITUTE(IF(LEFT(INDEX(artwork.xlsx!L:L,QUOTIENT(ROW(A345)-1,3)+2),4)="http","",artwork.xlsx!$M$1) &amp; INDEX(artwork.xlsx!L:L,QUOTIENT(ROW(A345)-1,3)+2),artwork.xlsx!$N$1,"") &amp; """,",
 IF(AND(MOD(ROW(A345)-1,3)=1,INDEX(artwork.xlsx!J:J,QUOTIENT(ROW(A345)-1,3)+2)&lt;&gt;""),
    artwork.xlsx!$K$1&amp;": '" &amp; SUBSTITUTE(INDEX(artwork.xlsx!K:K,QUOTIENT(ROW(A345)-1,3)+2),"'","\'") &amp; "'",
IF(MOD(ROW(A345)-1,3)=2,"","")))</f>
        <v/>
      </c>
    </row>
    <row r="351" spans="1:3" x14ac:dyDescent="0.25">
      <c r="A351" t="str">
        <f>IF(AND(MOD(ROW(A346)-1,3)=0,INDEX(artwork.xlsx!G:G,QUOTIENT(ROW(A346)-1,3)+2)&lt;&gt;""),"/* "&amp;INDEX(artwork.xlsx!G:G,QUOTIENT(ROW(A346)-1,3)+2)&amp;" */","  ")&amp;
IF(AND(INDEX(artwork.xlsx!F:F,QUOTIENT(ROW(A346)-1,3)+2)&lt;&gt;""),"/* "&amp;INDEX(artwork.xlsx!F:F,QUOTIENT(ROW(A346)-1,3)+2)&amp;" */","  ")&amp;IF(AND(ISERROR(MATCH("},",B351:B$5003,0)), ISERROR(MATCH("    ];",$A$5:A350,0))),"];","")</f>
        <v xml:space="preserve">  /* t */</v>
      </c>
      <c r="B351" t="str">
        <f t="shared" si="8"/>
        <v>{</v>
      </c>
      <c r="C351" t="str">
        <f>IF(AND(MOD(ROW(A346)-1,3)=0, INDEX(artwork.xlsx!J:J,QUOTIENT(ROW(A346)-1,3)+2)&lt;&gt;""),
     artwork.xlsx!$H$1&amp;": """ &amp;  INDEX(artwork.xlsx!H:H,QUOTIENT(ROW(A346)-1,3)+2) &amp;""",  " &amp;
     artwork.xlsx!$J$1&amp; ": """ &amp; INDEX(artwork.xlsx!J:J,QUOTIENT(ROW(A346)-1,3)+2) &amp;""",  " &amp;
     artwork.xlsx!$L$1&amp; ": """ &amp; SUBSTITUTE(IF(LEFT(INDEX(artwork.xlsx!L:L,QUOTIENT(ROW(A346)-1,3)+2),4)="http","",artwork.xlsx!$M$1) &amp; INDEX(artwork.xlsx!L:L,QUOTIENT(ROW(A346)-1,3)+2),artwork.xlsx!$N$1,"") &amp; """,",
 IF(AND(MOD(ROW(A346)-1,3)=1,INDEX(artwork.xlsx!J:J,QUOTIENT(ROW(A346)-1,3)+2)&lt;&gt;""),
    artwork.xlsx!$K$1&amp;": '" &amp; SUBSTITUTE(INDEX(artwork.xlsx!K:K,QUOTIENT(ROW(A346)-1,3)+2),"'","\'") &amp; "'",
IF(MOD(ROW(A346)-1,3)=2,"","")))</f>
        <v>id: "hoard",  frenchName: "Magot",  artwork: "http://wiki.dominionstrategy.com/images/e/ea/HoardArt.jpg",</v>
      </c>
    </row>
    <row r="352" spans="1:3" x14ac:dyDescent="0.25">
      <c r="A352" t="str">
        <f>IF(AND(MOD(ROW(A347)-1,3)=0,INDEX(artwork.xlsx!G:G,QUOTIENT(ROW(A347)-1,3)+2)&lt;&gt;""),"/* "&amp;INDEX(artwork.xlsx!G:G,QUOTIENT(ROW(A347)-1,3)+2)&amp;" */","  ")&amp;
IF(AND(INDEX(artwork.xlsx!F:F,QUOTIENT(ROW(A347)-1,3)+2)&lt;&gt;""),"/* "&amp;INDEX(artwork.xlsx!F:F,QUOTIENT(ROW(A347)-1,3)+2)&amp;" */","  ")&amp;IF(AND(ISERROR(MATCH("},",B352:B$5003,0)), ISERROR(MATCH("    ];",$A$5:A348,0))),"];","")</f>
        <v xml:space="preserve">  /* t */</v>
      </c>
      <c r="B352" t="str">
        <f t="shared" si="8"/>
        <v/>
      </c>
      <c r="C352" t="str">
        <f>IF(AND(MOD(ROW(A347)-1,3)=0, INDEX(artwork.xlsx!J:J,QUOTIENT(ROW(A347)-1,3)+2)&lt;&gt;""),
     artwork.xlsx!$H$1&amp;": """ &amp;  INDEX(artwork.xlsx!H:H,QUOTIENT(ROW(A347)-1,3)+2) &amp;""",  " &amp;
     artwork.xlsx!$J$1&amp; ": """ &amp; INDEX(artwork.xlsx!J:J,QUOTIENT(ROW(A347)-1,3)+2) &amp;""",  " &amp;
     artwork.xlsx!$L$1&amp; ": """ &amp; SUBSTITUTE(IF(LEFT(INDEX(artwork.xlsx!L:L,QUOTIENT(ROW(A347)-1,3)+2),4)="http","",artwork.xlsx!$M$1) &amp; INDEX(artwork.xlsx!L:L,QUOTIENT(ROW(A347)-1,3)+2),artwork.xlsx!$N$1,"") &amp; """,",
 IF(AND(MOD(ROW(A347)-1,3)=1,INDEX(artwork.xlsx!J:J,QUOTIENT(ROW(A347)-1,3)+2)&lt;&gt;""),
    artwork.xlsx!$K$1&amp;": '" &amp; SUBSTITUTE(INDEX(artwork.xlsx!K:K,QUOTIENT(ROW(A347)-1,3)+2),"'","\'") &amp; "'",
IF(MOD(ROW(A347)-1,3)=2,"","")))</f>
        <v>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353" spans="1:3" x14ac:dyDescent="0.25">
      <c r="A353" t="str">
        <f>IF(AND(MOD(ROW(A348)-1,3)=0,INDEX(artwork.xlsx!G:G,QUOTIENT(ROW(A348)-1,3)+2)&lt;&gt;""),"/* "&amp;INDEX(artwork.xlsx!G:G,QUOTIENT(ROW(A348)-1,3)+2)&amp;" */","  ")&amp;
IF(AND(INDEX(artwork.xlsx!F:F,QUOTIENT(ROW(A348)-1,3)+2)&lt;&gt;""),"/* "&amp;INDEX(artwork.xlsx!F:F,QUOTIENT(ROW(A348)-1,3)+2)&amp;" */","  ")&amp;IF(AND(ISERROR(MATCH("},",B353:B$5003,0)), ISERROR(MATCH("    ];",$A$5:A352,0))),"];","")</f>
        <v xml:space="preserve">  /* t */</v>
      </c>
      <c r="B353" t="str">
        <f t="shared" si="8"/>
        <v>},</v>
      </c>
      <c r="C353" t="str">
        <f>IF(AND(MOD(ROW(A348)-1,3)=0, INDEX(artwork.xlsx!J:J,QUOTIENT(ROW(A348)-1,3)+2)&lt;&gt;""),
     artwork.xlsx!$H$1&amp;": """ &amp;  INDEX(artwork.xlsx!H:H,QUOTIENT(ROW(A348)-1,3)+2) &amp;""",  " &amp;
     artwork.xlsx!$J$1&amp; ": """ &amp; INDEX(artwork.xlsx!J:J,QUOTIENT(ROW(A348)-1,3)+2) &amp;""",  " &amp;
     artwork.xlsx!$L$1&amp; ": """ &amp; SUBSTITUTE(IF(LEFT(INDEX(artwork.xlsx!L:L,QUOTIENT(ROW(A348)-1,3)+2),4)="http","",artwork.xlsx!$M$1) &amp; INDEX(artwork.xlsx!L:L,QUOTIENT(ROW(A348)-1,3)+2),artwork.xlsx!$N$1,"") &amp; """,",
 IF(AND(MOD(ROW(A348)-1,3)=1,INDEX(artwork.xlsx!J:J,QUOTIENT(ROW(A348)-1,3)+2)&lt;&gt;""),
    artwork.xlsx!$K$1&amp;": '" &amp; SUBSTITUTE(INDEX(artwork.xlsx!K:K,QUOTIENT(ROW(A348)-1,3)+2),"'","\'") &amp; "'",
IF(MOD(ROW(A348)-1,3)=2,"","")))</f>
        <v/>
      </c>
    </row>
    <row r="354" spans="1:3" x14ac:dyDescent="0.25">
      <c r="A354" t="str">
        <f>IF(AND(MOD(ROW(A349)-1,3)=0,INDEX(artwork.xlsx!G:G,QUOTIENT(ROW(A349)-1,3)+2)&lt;&gt;""),"/* "&amp;INDEX(artwork.xlsx!G:G,QUOTIENT(ROW(A349)-1,3)+2)&amp;" */","  ")&amp;
IF(AND(INDEX(artwork.xlsx!F:F,QUOTIENT(ROW(A349)-1,3)+2)&lt;&gt;""),"/* "&amp;INDEX(artwork.xlsx!F:F,QUOTIENT(ROW(A349)-1,3)+2)&amp;" */","  ")&amp;IF(AND(ISERROR(MATCH("},",B354:B$5003,0)), ISERROR(MATCH("    ];",$A$5:A350,0))),"];","")</f>
        <v xml:space="preserve">    </v>
      </c>
      <c r="B354" t="str">
        <f t="shared" si="8"/>
        <v>{</v>
      </c>
      <c r="C354" t="str">
        <f>IF(AND(MOD(ROW(A349)-1,3)=0, INDEX(artwork.xlsx!J:J,QUOTIENT(ROW(A349)-1,3)+2)&lt;&gt;""),
     artwork.xlsx!$H$1&amp;": """ &amp;  INDEX(artwork.xlsx!H:H,QUOTIENT(ROW(A349)-1,3)+2) &amp;""",  " &amp;
     artwork.xlsx!$J$1&amp; ": """ &amp; INDEX(artwork.xlsx!J:J,QUOTIENT(ROW(A349)-1,3)+2) &amp;""",  " &amp;
     artwork.xlsx!$L$1&amp; ": """ &amp; SUBSTITUTE(IF(LEFT(INDEX(artwork.xlsx!L:L,QUOTIENT(ROW(A349)-1,3)+2),4)="http","",artwork.xlsx!$M$1) &amp; INDEX(artwork.xlsx!L:L,QUOTIENT(ROW(A349)-1,3)+2),artwork.xlsx!$N$1,"") &amp; """,",
 IF(AND(MOD(ROW(A349)-1,3)=1,INDEX(artwork.xlsx!J:J,QUOTIENT(ROW(A349)-1,3)+2)&lt;&gt;""),
    artwork.xlsx!$K$1&amp;": '" &amp; SUBSTITUTE(INDEX(artwork.xlsx!K:K,QUOTIENT(ROW(A349)-1,3)+2),"'","\'") &amp; "'",
IF(MOD(ROW(A349)-1,3)=2,"","")))</f>
        <v>id: "monument",  frenchName: "Monument",  artwork: "http://wiki.dominionstrategy.com/images/d/d5/MonumentArt.jpg",</v>
      </c>
    </row>
    <row r="355" spans="1:3" x14ac:dyDescent="0.25">
      <c r="A355" t="str">
        <f>IF(AND(MOD(ROW(A350)-1,3)=0,INDEX(artwork.xlsx!G:G,QUOTIENT(ROW(A350)-1,3)+2)&lt;&gt;""),"/* "&amp;INDEX(artwork.xlsx!G:G,QUOTIENT(ROW(A350)-1,3)+2)&amp;" */","  ")&amp;
IF(AND(INDEX(artwork.xlsx!F:F,QUOTIENT(ROW(A350)-1,3)+2)&lt;&gt;""),"/* "&amp;INDEX(artwork.xlsx!F:F,QUOTIENT(ROW(A350)-1,3)+2)&amp;" */","  ")&amp;IF(AND(ISERROR(MATCH("},",B355:B$5003,0)), ISERROR(MATCH("    ];",$A$5:A354,0))),"];","")</f>
        <v xml:space="preserve">    </v>
      </c>
      <c r="B355" t="str">
        <f t="shared" si="8"/>
        <v/>
      </c>
      <c r="C355" t="str">
        <f>IF(AND(MOD(ROW(A350)-1,3)=0, INDEX(artwork.xlsx!J:J,QUOTIENT(ROW(A350)-1,3)+2)&lt;&gt;""),
     artwork.xlsx!$H$1&amp;": """ &amp;  INDEX(artwork.xlsx!H:H,QUOTIENT(ROW(A350)-1,3)+2) &amp;""",  " &amp;
     artwork.xlsx!$J$1&amp; ": """ &amp; INDEX(artwork.xlsx!J:J,QUOTIENT(ROW(A350)-1,3)+2) &amp;""",  " &amp;
     artwork.xlsx!$L$1&amp; ": """ &amp; SUBSTITUTE(IF(LEFT(INDEX(artwork.xlsx!L:L,QUOTIENT(ROW(A350)-1,3)+2),4)="http","",artwork.xlsx!$M$1) &amp; INDEX(artwork.xlsx!L:L,QUOTIENT(ROW(A350)-1,3)+2),artwork.xlsx!$N$1,"") &amp; """,",
 IF(AND(MOD(ROW(A350)-1,3)=1,INDEX(artwork.xlsx!J:J,QUOTIENT(ROW(A350)-1,3)+2)&lt;&gt;""),
    artwork.xlsx!$K$1&amp;": '" &amp; SUBSTITUTE(INDEX(artwork.xlsx!K:K,QUOTIENT(ROW(A350)-1,3)+2),"'","\'") &amp; "'",
IF(MOD(ROW(A350)-1,3)=2,"","")))</f>
        <v>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356" spans="1:3" x14ac:dyDescent="0.25">
      <c r="A356" t="str">
        <f>IF(AND(MOD(ROW(A351)-1,3)=0,INDEX(artwork.xlsx!G:G,QUOTIENT(ROW(A351)-1,3)+2)&lt;&gt;""),"/* "&amp;INDEX(artwork.xlsx!G:G,QUOTIENT(ROW(A351)-1,3)+2)&amp;" */","  ")&amp;
IF(AND(INDEX(artwork.xlsx!F:F,QUOTIENT(ROW(A351)-1,3)+2)&lt;&gt;""),"/* "&amp;INDEX(artwork.xlsx!F:F,QUOTIENT(ROW(A351)-1,3)+2)&amp;" */","  ")&amp;IF(AND(ISERROR(MATCH("},",B356:B$5003,0)), ISERROR(MATCH("    ];",$A$5:A352,0))),"];","")</f>
        <v xml:space="preserve">    </v>
      </c>
      <c r="B356" t="str">
        <f t="shared" si="8"/>
        <v>},</v>
      </c>
      <c r="C356" t="str">
        <f>IF(AND(MOD(ROW(A351)-1,3)=0, INDEX(artwork.xlsx!J:J,QUOTIENT(ROW(A351)-1,3)+2)&lt;&gt;""),
     artwork.xlsx!$H$1&amp;": """ &amp;  INDEX(artwork.xlsx!H:H,QUOTIENT(ROW(A351)-1,3)+2) &amp;""",  " &amp;
     artwork.xlsx!$J$1&amp; ": """ &amp; INDEX(artwork.xlsx!J:J,QUOTIENT(ROW(A351)-1,3)+2) &amp;""",  " &amp;
     artwork.xlsx!$L$1&amp; ": """ &amp; SUBSTITUTE(IF(LEFT(INDEX(artwork.xlsx!L:L,QUOTIENT(ROW(A351)-1,3)+2),4)="http","",artwork.xlsx!$M$1) &amp; INDEX(artwork.xlsx!L:L,QUOTIENT(ROW(A351)-1,3)+2),artwork.xlsx!$N$1,"") &amp; """,",
 IF(AND(MOD(ROW(A351)-1,3)=1,INDEX(artwork.xlsx!J:J,QUOTIENT(ROW(A351)-1,3)+2)&lt;&gt;""),
    artwork.xlsx!$K$1&amp;": '" &amp; SUBSTITUTE(INDEX(artwork.xlsx!K:K,QUOTIENT(ROW(A351)-1,3)+2),"'","\'") &amp; "'",
IF(MOD(ROW(A351)-1,3)=2,"","")))</f>
        <v/>
      </c>
    </row>
    <row r="357" spans="1:3" x14ac:dyDescent="0.25">
      <c r="A357" t="str">
        <f>IF(AND(MOD(ROW(A352)-1,3)=0,INDEX(artwork.xlsx!G:G,QUOTIENT(ROW(A352)-1,3)+2)&lt;&gt;""),"/* "&amp;INDEX(artwork.xlsx!G:G,QUOTIENT(ROW(A352)-1,3)+2)&amp;" */","  ")&amp;
IF(AND(INDEX(artwork.xlsx!F:F,QUOTIENT(ROW(A352)-1,3)+2)&lt;&gt;""),"/* "&amp;INDEX(artwork.xlsx!F:F,QUOTIENT(ROW(A352)-1,3)+2)&amp;" */","  ")&amp;IF(AND(ISERROR(MATCH("},",B357:B$5003,0)), ISERROR(MATCH("    ];",$A$5:A356,0))),"];","")</f>
        <v xml:space="preserve">    </v>
      </c>
      <c r="B357" t="str">
        <f t="shared" si="8"/>
        <v>{</v>
      </c>
      <c r="C357" t="str">
        <f>IF(AND(MOD(ROW(A352)-1,3)=0, INDEX(artwork.xlsx!J:J,QUOTIENT(ROW(A352)-1,3)+2)&lt;&gt;""),
     artwork.xlsx!$H$1&amp;": """ &amp;  INDEX(artwork.xlsx!H:H,QUOTIENT(ROW(A352)-1,3)+2) &amp;""",  " &amp;
     artwork.xlsx!$J$1&amp; ": """ &amp; INDEX(artwork.xlsx!J:J,QUOTIENT(ROW(A352)-1,3)+2) &amp;""",  " &amp;
     artwork.xlsx!$L$1&amp; ": """ &amp; SUBSTITUTE(IF(LEFT(INDEX(artwork.xlsx!L:L,QUOTIENT(ROW(A352)-1,3)+2),4)="http","",artwork.xlsx!$M$1) &amp; INDEX(artwork.xlsx!L:L,QUOTIENT(ROW(A352)-1,3)+2),artwork.xlsx!$N$1,"") &amp; """,",
 IF(AND(MOD(ROW(A352)-1,3)=1,INDEX(artwork.xlsx!J:J,QUOTIENT(ROW(A352)-1,3)+2)&lt;&gt;""),
    artwork.xlsx!$K$1&amp;": '" &amp; SUBSTITUTE(INDEX(artwork.xlsx!K:K,QUOTIENT(ROW(A352)-1,3)+2),"'","\'") &amp; "'",
IF(MOD(ROW(A352)-1,3)=2,"","")))</f>
        <v>id: "forge",  frenchName: "Forge",  artwork: "http://wiki.dominionstrategy.com/images/3/35/ForgeArt.jpg",</v>
      </c>
    </row>
    <row r="358" spans="1:3" x14ac:dyDescent="0.25">
      <c r="A358" t="str">
        <f>IF(AND(MOD(ROW(A353)-1,3)=0,INDEX(artwork.xlsx!G:G,QUOTIENT(ROW(A353)-1,3)+2)&lt;&gt;""),"/* "&amp;INDEX(artwork.xlsx!G:G,QUOTIENT(ROW(A353)-1,3)+2)&amp;" */","  ")&amp;
IF(AND(INDEX(artwork.xlsx!F:F,QUOTIENT(ROW(A353)-1,3)+2)&lt;&gt;""),"/* "&amp;INDEX(artwork.xlsx!F:F,QUOTIENT(ROW(A353)-1,3)+2)&amp;" */","  ")&amp;IF(AND(ISERROR(MATCH("},",B358:B$5003,0)), ISERROR(MATCH("    ];",$A$5:A354,0))),"];","")</f>
        <v xml:space="preserve">    </v>
      </c>
      <c r="B358" t="str">
        <f t="shared" si="8"/>
        <v/>
      </c>
      <c r="C358" t="str">
        <f>IF(AND(MOD(ROW(A353)-1,3)=0, INDEX(artwork.xlsx!J:J,QUOTIENT(ROW(A353)-1,3)+2)&lt;&gt;""),
     artwork.xlsx!$H$1&amp;": """ &amp;  INDEX(artwork.xlsx!H:H,QUOTIENT(ROW(A353)-1,3)+2) &amp;""",  " &amp;
     artwork.xlsx!$J$1&amp; ": """ &amp; INDEX(artwork.xlsx!J:J,QUOTIENT(ROW(A353)-1,3)+2) &amp;""",  " &amp;
     artwork.xlsx!$L$1&amp; ": """ &amp; SUBSTITUTE(IF(LEFT(INDEX(artwork.xlsx!L:L,QUOTIENT(ROW(A353)-1,3)+2),4)="http","",artwork.xlsx!$M$1) &amp; INDEX(artwork.xlsx!L:L,QUOTIENT(ROW(A353)-1,3)+2),artwork.xlsx!$N$1,"") &amp; """,",
 IF(AND(MOD(ROW(A353)-1,3)=1,INDEX(artwork.xlsx!J:J,QUOTIENT(ROW(A353)-1,3)+2)&lt;&gt;""),
    artwork.xlsx!$K$1&amp;": '" &amp; SUBSTITUTE(INDEX(artwork.xlsx!K:K,QUOTIENT(ROW(A353)-1,3)+2),"'","\'") &amp; "'",
IF(MOD(ROW(A353)-1,3)=2,"","")))</f>
        <v>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359" spans="1:3" x14ac:dyDescent="0.25">
      <c r="A359" t="str">
        <f>IF(AND(MOD(ROW(A354)-1,3)=0,INDEX(artwork.xlsx!G:G,QUOTIENT(ROW(A354)-1,3)+2)&lt;&gt;""),"/* "&amp;INDEX(artwork.xlsx!G:G,QUOTIENT(ROW(A354)-1,3)+2)&amp;" */","  ")&amp;
IF(AND(INDEX(artwork.xlsx!F:F,QUOTIENT(ROW(A354)-1,3)+2)&lt;&gt;""),"/* "&amp;INDEX(artwork.xlsx!F:F,QUOTIENT(ROW(A354)-1,3)+2)&amp;" */","  ")&amp;IF(AND(ISERROR(MATCH("},",B359:B$5003,0)), ISERROR(MATCH("    ];",$A$5:A358,0))),"];","")</f>
        <v xml:space="preserve">    </v>
      </c>
      <c r="B359" t="str">
        <f t="shared" si="8"/>
        <v>},</v>
      </c>
      <c r="C359" t="str">
        <f>IF(AND(MOD(ROW(A354)-1,3)=0, INDEX(artwork.xlsx!J:J,QUOTIENT(ROW(A354)-1,3)+2)&lt;&gt;""),
     artwork.xlsx!$H$1&amp;": """ &amp;  INDEX(artwork.xlsx!H:H,QUOTIENT(ROW(A354)-1,3)+2) &amp;""",  " &amp;
     artwork.xlsx!$J$1&amp; ": """ &amp; INDEX(artwork.xlsx!J:J,QUOTIENT(ROW(A354)-1,3)+2) &amp;""",  " &amp;
     artwork.xlsx!$L$1&amp; ": """ &amp; SUBSTITUTE(IF(LEFT(INDEX(artwork.xlsx!L:L,QUOTIENT(ROW(A354)-1,3)+2),4)="http","",artwork.xlsx!$M$1) &amp; INDEX(artwork.xlsx!L:L,QUOTIENT(ROW(A354)-1,3)+2),artwork.xlsx!$N$1,"") &amp; """,",
 IF(AND(MOD(ROW(A354)-1,3)=1,INDEX(artwork.xlsx!J:J,QUOTIENT(ROW(A354)-1,3)+2)&lt;&gt;""),
    artwork.xlsx!$K$1&amp;": '" &amp; SUBSTITUTE(INDEX(artwork.xlsx!K:K,QUOTIENT(ROW(A354)-1,3)+2),"'","\'") &amp; "'",
IF(MOD(ROW(A354)-1,3)=2,"","")))</f>
        <v/>
      </c>
    </row>
    <row r="360" spans="1:3" x14ac:dyDescent="0.25">
      <c r="A360" t="str">
        <f>IF(AND(MOD(ROW(A355)-1,3)=0,INDEX(artwork.xlsx!G:G,QUOTIENT(ROW(A355)-1,3)+2)&lt;&gt;""),"/* "&amp;INDEX(artwork.xlsx!G:G,QUOTIENT(ROW(A355)-1,3)+2)&amp;" */","  ")&amp;
IF(AND(INDEX(artwork.xlsx!F:F,QUOTIENT(ROW(A355)-1,3)+2)&lt;&gt;""),"/* "&amp;INDEX(artwork.xlsx!F:F,QUOTIENT(ROW(A355)-1,3)+2)&amp;" */","  ")&amp;IF(AND(ISERROR(MATCH("},",B360:B$5003,0)), ISERROR(MATCH("    ];",$A$5:A356,0))),"];","")</f>
        <v xml:space="preserve">    </v>
      </c>
      <c r="B360" t="str">
        <f t="shared" si="8"/>
        <v>{</v>
      </c>
      <c r="C360" t="str">
        <f>IF(AND(MOD(ROW(A355)-1,3)=0, INDEX(artwork.xlsx!J:J,QUOTIENT(ROW(A355)-1,3)+2)&lt;&gt;""),
     artwork.xlsx!$H$1&amp;": """ &amp;  INDEX(artwork.xlsx!H:H,QUOTIENT(ROW(A355)-1,3)+2) &amp;""",  " &amp;
     artwork.xlsx!$J$1&amp; ": """ &amp; INDEX(artwork.xlsx!J:J,QUOTIENT(ROW(A355)-1,3)+2) &amp;""",  " &amp;
     artwork.xlsx!$L$1&amp; ": """ &amp; SUBSTITUTE(IF(LEFT(INDEX(artwork.xlsx!L:L,QUOTIENT(ROW(A355)-1,3)+2),4)="http","",artwork.xlsx!$M$1) &amp; INDEX(artwork.xlsx!L:L,QUOTIENT(ROW(A355)-1,3)+2),artwork.xlsx!$N$1,"") &amp; """,",
 IF(AND(MOD(ROW(A355)-1,3)=1,INDEX(artwork.xlsx!J:J,QUOTIENT(ROW(A355)-1,3)+2)&lt;&gt;""),
    artwork.xlsx!$K$1&amp;": '" &amp; SUBSTITUTE(INDEX(artwork.xlsx!K:K,QUOTIENT(ROW(A355)-1,3)+2),"'","\'") &amp; "'",
IF(MOD(ROW(A355)-1,3)=2,"","")))</f>
        <v>id: "rabble",  frenchName: "Foule",  artwork: "http://wiki.dominionstrategy.com/images/1/1b/RabbleArt.jpg",</v>
      </c>
    </row>
    <row r="361" spans="1:3" x14ac:dyDescent="0.25">
      <c r="A361" t="str">
        <f>IF(AND(MOD(ROW(A356)-1,3)=0,INDEX(artwork.xlsx!G:G,QUOTIENT(ROW(A356)-1,3)+2)&lt;&gt;""),"/* "&amp;INDEX(artwork.xlsx!G:G,QUOTIENT(ROW(A356)-1,3)+2)&amp;" */","  ")&amp;
IF(AND(INDEX(artwork.xlsx!F:F,QUOTIENT(ROW(A356)-1,3)+2)&lt;&gt;""),"/* "&amp;INDEX(artwork.xlsx!F:F,QUOTIENT(ROW(A356)-1,3)+2)&amp;" */","  ")&amp;IF(AND(ISERROR(MATCH("},",B361:B$5003,0)), ISERROR(MATCH("    ];",$A$5:A360,0))),"];","")</f>
        <v xml:space="preserve">    </v>
      </c>
      <c r="B361" t="str">
        <f t="shared" si="8"/>
        <v/>
      </c>
      <c r="C361" t="str">
        <f>IF(AND(MOD(ROW(A356)-1,3)=0, INDEX(artwork.xlsx!J:J,QUOTIENT(ROW(A356)-1,3)+2)&lt;&gt;""),
     artwork.xlsx!$H$1&amp;": """ &amp;  INDEX(artwork.xlsx!H:H,QUOTIENT(ROW(A356)-1,3)+2) &amp;""",  " &amp;
     artwork.xlsx!$J$1&amp; ": """ &amp; INDEX(artwork.xlsx!J:J,QUOTIENT(ROW(A356)-1,3)+2) &amp;""",  " &amp;
     artwork.xlsx!$L$1&amp; ": """ &amp; SUBSTITUTE(IF(LEFT(INDEX(artwork.xlsx!L:L,QUOTIENT(ROW(A356)-1,3)+2),4)="http","",artwork.xlsx!$M$1) &amp; INDEX(artwork.xlsx!L:L,QUOTIENT(ROW(A356)-1,3)+2),artwork.xlsx!$N$1,"") &amp; """,",
 IF(AND(MOD(ROW(A356)-1,3)=1,INDEX(artwork.xlsx!J:J,QUOTIENT(ROW(A356)-1,3)+2)&lt;&gt;""),
    artwork.xlsx!$K$1&amp;": '" &amp; SUBSTITUTE(INDEX(artwork.xlsx!K:K,QUOTIENT(ROW(A356)-1,3)+2),"'","\'") &amp; "'",
IF(MOD(ROW(A356)-1,3)=2,"","")))</f>
        <v>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362" spans="1:3" x14ac:dyDescent="0.25">
      <c r="A362" t="str">
        <f>IF(AND(MOD(ROW(A357)-1,3)=0,INDEX(artwork.xlsx!G:G,QUOTIENT(ROW(A357)-1,3)+2)&lt;&gt;""),"/* "&amp;INDEX(artwork.xlsx!G:G,QUOTIENT(ROW(A357)-1,3)+2)&amp;" */","  ")&amp;
IF(AND(INDEX(artwork.xlsx!F:F,QUOTIENT(ROW(A357)-1,3)+2)&lt;&gt;""),"/* "&amp;INDEX(artwork.xlsx!F:F,QUOTIENT(ROW(A357)-1,3)+2)&amp;" */","  ")&amp;IF(AND(ISERROR(MATCH("},",B362:B$5003,0)), ISERROR(MATCH("    ];",$A$5:A358,0))),"];","")</f>
        <v xml:space="preserve">    </v>
      </c>
      <c r="B362" t="str">
        <f t="shared" si="8"/>
        <v>},</v>
      </c>
      <c r="C362" t="str">
        <f>IF(AND(MOD(ROW(A357)-1,3)=0, INDEX(artwork.xlsx!J:J,QUOTIENT(ROW(A357)-1,3)+2)&lt;&gt;""),
     artwork.xlsx!$H$1&amp;": """ &amp;  INDEX(artwork.xlsx!H:H,QUOTIENT(ROW(A357)-1,3)+2) &amp;""",  " &amp;
     artwork.xlsx!$J$1&amp; ": """ &amp; INDEX(artwork.xlsx!J:J,QUOTIENT(ROW(A357)-1,3)+2) &amp;""",  " &amp;
     artwork.xlsx!$L$1&amp; ": """ &amp; SUBSTITUTE(IF(LEFT(INDEX(artwork.xlsx!L:L,QUOTIENT(ROW(A357)-1,3)+2),4)="http","",artwork.xlsx!$M$1) &amp; INDEX(artwork.xlsx!L:L,QUOTIENT(ROW(A357)-1,3)+2),artwork.xlsx!$N$1,"") &amp; """,",
 IF(AND(MOD(ROW(A357)-1,3)=1,INDEX(artwork.xlsx!J:J,QUOTIENT(ROW(A357)-1,3)+2)&lt;&gt;""),
    artwork.xlsx!$K$1&amp;": '" &amp; SUBSTITUTE(INDEX(artwork.xlsx!K:K,QUOTIENT(ROW(A357)-1,3)+2),"'","\'") &amp; "'",
IF(MOD(ROW(A357)-1,3)=2,"","")))</f>
        <v/>
      </c>
    </row>
    <row r="363" spans="1:3" x14ac:dyDescent="0.25">
      <c r="A363" t="str">
        <f>IF(AND(MOD(ROW(A358)-1,3)=0,INDEX(artwork.xlsx!G:G,QUOTIENT(ROW(A358)-1,3)+2)&lt;&gt;""),"/* "&amp;INDEX(artwork.xlsx!G:G,QUOTIENT(ROW(A358)-1,3)+2)&amp;" */","  ")&amp;
IF(AND(INDEX(artwork.xlsx!F:F,QUOTIENT(ROW(A358)-1,3)+2)&lt;&gt;""),"/* "&amp;INDEX(artwork.xlsx!F:F,QUOTIENT(ROW(A358)-1,3)+2)&amp;" */","  ")&amp;IF(AND(ISERROR(MATCH("},",B363:B$5003,0)), ISERROR(MATCH("    ];",$A$5:A362,0))),"];","")</f>
        <v xml:space="preserve">  /* t */</v>
      </c>
      <c r="B363" t="str">
        <f t="shared" si="8"/>
        <v>{</v>
      </c>
      <c r="C363" t="str">
        <f>IF(AND(MOD(ROW(A358)-1,3)=0, INDEX(artwork.xlsx!J:J,QUOTIENT(ROW(A358)-1,3)+2)&lt;&gt;""),
     artwork.xlsx!$H$1&amp;": """ &amp;  INDEX(artwork.xlsx!H:H,QUOTIENT(ROW(A358)-1,3)+2) &amp;""",  " &amp;
     artwork.xlsx!$J$1&amp; ": """ &amp; INDEX(artwork.xlsx!J:J,QUOTIENT(ROW(A358)-1,3)+2) &amp;""",  " &amp;
     artwork.xlsx!$L$1&amp; ": """ &amp; SUBSTITUTE(IF(LEFT(INDEX(artwork.xlsx!L:L,QUOTIENT(ROW(A358)-1,3)+2),4)="http","",artwork.xlsx!$M$1) &amp; INDEX(artwork.xlsx!L:L,QUOTIENT(ROW(A358)-1,3)+2),artwork.xlsx!$N$1,"") &amp; """,",
 IF(AND(MOD(ROW(A358)-1,3)=1,INDEX(artwork.xlsx!J:J,QUOTIENT(ROW(A358)-1,3)+2)&lt;&gt;""),
    artwork.xlsx!$K$1&amp;": '" &amp; SUBSTITUTE(INDEX(artwork.xlsx!K:K,QUOTIENT(ROW(A358)-1,3)+2),"'","\'") &amp; "'",
IF(MOD(ROW(A358)-1,3)=2,"","")))</f>
        <v>id: "talisman",  frenchName: "Talisman",  artwork: "http://wiki.dominionstrategy.com/images/d/de/TalismanArt.jpg",</v>
      </c>
    </row>
    <row r="364" spans="1:3" x14ac:dyDescent="0.25">
      <c r="A364" t="str">
        <f>IF(AND(MOD(ROW(A359)-1,3)=0,INDEX(artwork.xlsx!G:G,QUOTIENT(ROW(A359)-1,3)+2)&lt;&gt;""),"/* "&amp;INDEX(artwork.xlsx!G:G,QUOTIENT(ROW(A359)-1,3)+2)&amp;" */","  ")&amp;
IF(AND(INDEX(artwork.xlsx!F:F,QUOTIENT(ROW(A359)-1,3)+2)&lt;&gt;""),"/* "&amp;INDEX(artwork.xlsx!F:F,QUOTIENT(ROW(A359)-1,3)+2)&amp;" */","  ")&amp;IF(AND(ISERROR(MATCH("},",B364:B$5003,0)), ISERROR(MATCH("    ];",$A$5:A360,0))),"];","")</f>
        <v xml:space="preserve">  /* t */</v>
      </c>
      <c r="B364" t="str">
        <f t="shared" si="8"/>
        <v/>
      </c>
      <c r="C364" t="str">
        <f>IF(AND(MOD(ROW(A359)-1,3)=0, INDEX(artwork.xlsx!J:J,QUOTIENT(ROW(A359)-1,3)+2)&lt;&gt;""),
     artwork.xlsx!$H$1&amp;": """ &amp;  INDEX(artwork.xlsx!H:H,QUOTIENT(ROW(A359)-1,3)+2) &amp;""",  " &amp;
     artwork.xlsx!$J$1&amp; ": """ &amp; INDEX(artwork.xlsx!J:J,QUOTIENT(ROW(A359)-1,3)+2) &amp;""",  " &amp;
     artwork.xlsx!$L$1&amp; ": """ &amp; SUBSTITUTE(IF(LEFT(INDEX(artwork.xlsx!L:L,QUOTIENT(ROW(A359)-1,3)+2),4)="http","",artwork.xlsx!$M$1) &amp; INDEX(artwork.xlsx!L:L,QUOTIENT(ROW(A359)-1,3)+2),artwork.xlsx!$N$1,"") &amp; """,",
 IF(AND(MOD(ROW(A359)-1,3)=1,INDEX(artwork.xlsx!J:J,QUOTIENT(ROW(A359)-1,3)+2)&lt;&gt;""),
    artwork.xlsx!$K$1&amp;": '" &amp; SUBSTITUTE(INDEX(artwork.xlsx!K:K,QUOTIENT(ROW(A359)-1,3)+2),"'","\'") &amp; "'",
IF(MOD(ROW(A359)-1,3)=2,"","")))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365" spans="1:3" x14ac:dyDescent="0.25">
      <c r="A365" t="str">
        <f>IF(AND(MOD(ROW(A360)-1,3)=0,INDEX(artwork.xlsx!G:G,QUOTIENT(ROW(A360)-1,3)+2)&lt;&gt;""),"/* "&amp;INDEX(artwork.xlsx!G:G,QUOTIENT(ROW(A360)-1,3)+2)&amp;" */","  ")&amp;
IF(AND(INDEX(artwork.xlsx!F:F,QUOTIENT(ROW(A360)-1,3)+2)&lt;&gt;""),"/* "&amp;INDEX(artwork.xlsx!F:F,QUOTIENT(ROW(A360)-1,3)+2)&amp;" */","  ")&amp;IF(AND(ISERROR(MATCH("},",B365:B$5003,0)), ISERROR(MATCH("    ];",$A$5:A364,0))),"];","")</f>
        <v xml:space="preserve">  /* t */</v>
      </c>
      <c r="B365" t="str">
        <f t="shared" si="8"/>
        <v>},</v>
      </c>
      <c r="C365" t="str">
        <f>IF(AND(MOD(ROW(A360)-1,3)=0, INDEX(artwork.xlsx!J:J,QUOTIENT(ROW(A360)-1,3)+2)&lt;&gt;""),
     artwork.xlsx!$H$1&amp;": """ &amp;  INDEX(artwork.xlsx!H:H,QUOTIENT(ROW(A360)-1,3)+2) &amp;""",  " &amp;
     artwork.xlsx!$J$1&amp; ": """ &amp; INDEX(artwork.xlsx!J:J,QUOTIENT(ROW(A360)-1,3)+2) &amp;""",  " &amp;
     artwork.xlsx!$L$1&amp; ": """ &amp; SUBSTITUTE(IF(LEFT(INDEX(artwork.xlsx!L:L,QUOTIENT(ROW(A360)-1,3)+2),4)="http","",artwork.xlsx!$M$1) &amp; INDEX(artwork.xlsx!L:L,QUOTIENT(ROW(A360)-1,3)+2),artwork.xlsx!$N$1,"") &amp; """,",
 IF(AND(MOD(ROW(A360)-1,3)=1,INDEX(artwork.xlsx!J:J,QUOTIENT(ROW(A360)-1,3)+2)&lt;&gt;""),
    artwork.xlsx!$K$1&amp;": '" &amp; SUBSTITUTE(INDEX(artwork.xlsx!K:K,QUOTIENT(ROW(A360)-1,3)+2),"'","\'") &amp; "'",
IF(MOD(ROW(A360)-1,3)=2,"","")))</f>
        <v/>
      </c>
    </row>
    <row r="366" spans="1:3" x14ac:dyDescent="0.25">
      <c r="A366" t="str">
        <f>IF(AND(MOD(ROW(A361)-1,3)=0,INDEX(artwork.xlsx!G:G,QUOTIENT(ROW(A361)-1,3)+2)&lt;&gt;""),"/* "&amp;INDEX(artwork.xlsx!G:G,QUOTIENT(ROW(A361)-1,3)+2)&amp;" */","  ")&amp;
IF(AND(INDEX(artwork.xlsx!F:F,QUOTIENT(ROW(A361)-1,3)+2)&lt;&gt;""),"/* "&amp;INDEX(artwork.xlsx!F:F,QUOTIENT(ROW(A361)-1,3)+2)&amp;" */","  ")&amp;IF(AND(ISERROR(MATCH("},",B366:B$5003,0)), ISERROR(MATCH("    ];",$A$5:A362,0))),"];","")</f>
        <v xml:space="preserve">    </v>
      </c>
      <c r="B366" t="str">
        <f t="shared" si="8"/>
        <v>{</v>
      </c>
      <c r="C366" t="str">
        <f>IF(AND(MOD(ROW(A361)-1,3)=0, INDEX(artwork.xlsx!J:J,QUOTIENT(ROW(A361)-1,3)+2)&lt;&gt;""),
     artwork.xlsx!$H$1&amp;": """ &amp;  INDEX(artwork.xlsx!H:H,QUOTIENT(ROW(A361)-1,3)+2) &amp;""",  " &amp;
     artwork.xlsx!$J$1&amp; ": """ &amp; INDEX(artwork.xlsx!J:J,QUOTIENT(ROW(A361)-1,3)+2) &amp;""",  " &amp;
     artwork.xlsx!$L$1&amp; ": """ &amp; SUBSTITUTE(IF(LEFT(INDEX(artwork.xlsx!L:L,QUOTIENT(ROW(A361)-1,3)+2),4)="http","",artwork.xlsx!$M$1) &amp; INDEX(artwork.xlsx!L:L,QUOTIENT(ROW(A361)-1,3)+2),artwork.xlsx!$N$1,"") &amp; """,",
 IF(AND(MOD(ROW(A361)-1,3)=1,INDEX(artwork.xlsx!J:J,QUOTIENT(ROW(A361)-1,3)+2)&lt;&gt;""),
    artwork.xlsx!$K$1&amp;": '" &amp; SUBSTITUTE(INDEX(artwork.xlsx!K:K,QUOTIENT(ROW(A361)-1,3)+2),"'","\'") &amp; "'",
IF(MOD(ROW(A361)-1,3)=2,"","")))</f>
        <v>id: "mint",  frenchName: "Hotel de la monnaie",  artwork: "http://wiki.dominionstrategy.com/images/b/b9/MintArt.jpg",</v>
      </c>
    </row>
    <row r="367" spans="1:3" x14ac:dyDescent="0.25">
      <c r="A367" t="str">
        <f>IF(AND(MOD(ROW(A362)-1,3)=0,INDEX(artwork.xlsx!G:G,QUOTIENT(ROW(A362)-1,3)+2)&lt;&gt;""),"/* "&amp;INDEX(artwork.xlsx!G:G,QUOTIENT(ROW(A362)-1,3)+2)&amp;" */","  ")&amp;
IF(AND(INDEX(artwork.xlsx!F:F,QUOTIENT(ROW(A362)-1,3)+2)&lt;&gt;""),"/* "&amp;INDEX(artwork.xlsx!F:F,QUOTIENT(ROW(A362)-1,3)+2)&amp;" */","  ")&amp;IF(AND(ISERROR(MATCH("},",B367:B$5003,0)), ISERROR(MATCH("    ];",$A$5:A366,0))),"];","")</f>
        <v xml:space="preserve">    </v>
      </c>
      <c r="B367" t="str">
        <f t="shared" si="8"/>
        <v/>
      </c>
      <c r="C367" t="str">
        <f>IF(AND(MOD(ROW(A362)-1,3)=0, INDEX(artwork.xlsx!J:J,QUOTIENT(ROW(A362)-1,3)+2)&lt;&gt;""),
     artwork.xlsx!$H$1&amp;": """ &amp;  INDEX(artwork.xlsx!H:H,QUOTIENT(ROW(A362)-1,3)+2) &amp;""",  " &amp;
     artwork.xlsx!$J$1&amp; ": """ &amp; INDEX(artwork.xlsx!J:J,QUOTIENT(ROW(A362)-1,3)+2) &amp;""",  " &amp;
     artwork.xlsx!$L$1&amp; ": """ &amp; SUBSTITUTE(IF(LEFT(INDEX(artwork.xlsx!L:L,QUOTIENT(ROW(A362)-1,3)+2),4)="http","",artwork.xlsx!$M$1) &amp; INDEX(artwork.xlsx!L:L,QUOTIENT(ROW(A362)-1,3)+2),artwork.xlsx!$N$1,"") &amp; """,",
 IF(AND(MOD(ROW(A362)-1,3)=1,INDEX(artwork.xlsx!J:J,QUOTIENT(ROW(A362)-1,3)+2)&lt;&gt;""),
    artwork.xlsx!$K$1&amp;": '" &amp; SUBSTITUTE(INDEX(artwork.xlsx!K:K,QUOTIENT(ROW(A362)-1,3)+2),"'","\'") &amp; "'",
IF(MOD(ROW(A362)-1,3)=2,"","")))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68" spans="1:3" x14ac:dyDescent="0.25">
      <c r="A368" t="str">
        <f>IF(AND(MOD(ROW(A363)-1,3)=0,INDEX(artwork.xlsx!G:G,QUOTIENT(ROW(A363)-1,3)+2)&lt;&gt;""),"/* "&amp;INDEX(artwork.xlsx!G:G,QUOTIENT(ROW(A363)-1,3)+2)&amp;" */","  ")&amp;
IF(AND(INDEX(artwork.xlsx!F:F,QUOTIENT(ROW(A363)-1,3)+2)&lt;&gt;""),"/* "&amp;INDEX(artwork.xlsx!F:F,QUOTIENT(ROW(A363)-1,3)+2)&amp;" */","  ")&amp;IF(AND(ISERROR(MATCH("},",B368:B$5003,0)), ISERROR(MATCH("    ];",$A$5:A364,0))),"];","")</f>
        <v xml:space="preserve">    </v>
      </c>
      <c r="B368" t="str">
        <f t="shared" si="8"/>
        <v>},</v>
      </c>
      <c r="C368" t="str">
        <f>IF(AND(MOD(ROW(A363)-1,3)=0, INDEX(artwork.xlsx!J:J,QUOTIENT(ROW(A363)-1,3)+2)&lt;&gt;""),
     artwork.xlsx!$H$1&amp;": """ &amp;  INDEX(artwork.xlsx!H:H,QUOTIENT(ROW(A363)-1,3)+2) &amp;""",  " &amp;
     artwork.xlsx!$J$1&amp; ": """ &amp; INDEX(artwork.xlsx!J:J,QUOTIENT(ROW(A363)-1,3)+2) &amp;""",  " &amp;
     artwork.xlsx!$L$1&amp; ": """ &amp; SUBSTITUTE(IF(LEFT(INDEX(artwork.xlsx!L:L,QUOTIENT(ROW(A363)-1,3)+2),4)="http","",artwork.xlsx!$M$1) &amp; INDEX(artwork.xlsx!L:L,QUOTIENT(ROW(A363)-1,3)+2),artwork.xlsx!$N$1,"") &amp; """,",
 IF(AND(MOD(ROW(A363)-1,3)=1,INDEX(artwork.xlsx!J:J,QUOTIENT(ROW(A363)-1,3)+2)&lt;&gt;""),
    artwork.xlsx!$K$1&amp;": '" &amp; SUBSTITUTE(INDEX(artwork.xlsx!K:K,QUOTIENT(ROW(A363)-1,3)+2),"'","\'") &amp; "'",
IF(MOD(ROW(A363)-1,3)=2,"","")))</f>
        <v/>
      </c>
    </row>
    <row r="369" spans="1:3" x14ac:dyDescent="0.25">
      <c r="A369" t="str">
        <f>IF(AND(MOD(ROW(A364)-1,3)=0,INDEX(artwork.xlsx!G:G,QUOTIENT(ROW(A364)-1,3)+2)&lt;&gt;""),"/* "&amp;INDEX(artwork.xlsx!G:G,QUOTIENT(ROW(A364)-1,3)+2)&amp;" */","  ")&amp;
IF(AND(INDEX(artwork.xlsx!F:F,QUOTIENT(ROW(A364)-1,3)+2)&lt;&gt;""),"/* "&amp;INDEX(artwork.xlsx!F:F,QUOTIENT(ROW(A364)-1,3)+2)&amp;" */","  ")&amp;IF(AND(ISERROR(MATCH("},",B369:B$5003,0)), ISERROR(MATCH("    ];",$A$5:A368,0))),"];","")</f>
        <v xml:space="preserve">  /* t */</v>
      </c>
      <c r="B369" t="str">
        <f t="shared" si="8"/>
        <v>{</v>
      </c>
      <c r="C369" t="str">
        <f>IF(AND(MOD(ROW(A364)-1,3)=0, INDEX(artwork.xlsx!J:J,QUOTIENT(ROW(A364)-1,3)+2)&lt;&gt;""),
     artwork.xlsx!$H$1&amp;": """ &amp;  INDEX(artwork.xlsx!H:H,QUOTIENT(ROW(A364)-1,3)+2) &amp;""",  " &amp;
     artwork.xlsx!$J$1&amp; ": """ &amp; INDEX(artwork.xlsx!J:J,QUOTIENT(ROW(A364)-1,3)+2) &amp;""",  " &amp;
     artwork.xlsx!$L$1&amp; ": """ &amp; SUBSTITUTE(IF(LEFT(INDEX(artwork.xlsx!L:L,QUOTIENT(ROW(A364)-1,3)+2),4)="http","",artwork.xlsx!$M$1) &amp; INDEX(artwork.xlsx!L:L,QUOTIENT(ROW(A364)-1,3)+2),artwork.xlsx!$N$1,"") &amp; """,",
 IF(AND(MOD(ROW(A364)-1,3)=1,INDEX(artwork.xlsx!J:J,QUOTIENT(ROW(A364)-1,3)+2)&lt;&gt;""),
    artwork.xlsx!$K$1&amp;": '" &amp; SUBSTITUTE(INDEX(artwork.xlsx!K:K,QUOTIENT(ROW(A364)-1,3)+2),"'","\'") &amp; "'",
IF(MOD(ROW(A364)-1,3)=2,"","")))</f>
        <v>id: "loan",  frenchName: "Prêt",  artwork: "http://wiki.dominionstrategy.com/images/3/3a/LoanArt.jpg",</v>
      </c>
    </row>
    <row r="370" spans="1:3" x14ac:dyDescent="0.25">
      <c r="A370" t="str">
        <f>IF(AND(MOD(ROW(A365)-1,3)=0,INDEX(artwork.xlsx!G:G,QUOTIENT(ROW(A365)-1,3)+2)&lt;&gt;""),"/* "&amp;INDEX(artwork.xlsx!G:G,QUOTIENT(ROW(A365)-1,3)+2)&amp;" */","  ")&amp;
IF(AND(INDEX(artwork.xlsx!F:F,QUOTIENT(ROW(A365)-1,3)+2)&lt;&gt;""),"/* "&amp;INDEX(artwork.xlsx!F:F,QUOTIENT(ROW(A365)-1,3)+2)&amp;" */","  ")&amp;IF(AND(ISERROR(MATCH("},",B370:B$5003,0)), ISERROR(MATCH("    ];",$A$5:A366,0))),"];","")</f>
        <v xml:space="preserve">  /* t */</v>
      </c>
      <c r="B370" t="str">
        <f t="shared" si="8"/>
        <v/>
      </c>
      <c r="C370" t="str">
        <f>IF(AND(MOD(ROW(A365)-1,3)=0, INDEX(artwork.xlsx!J:J,QUOTIENT(ROW(A365)-1,3)+2)&lt;&gt;""),
     artwork.xlsx!$H$1&amp;": """ &amp;  INDEX(artwork.xlsx!H:H,QUOTIENT(ROW(A365)-1,3)+2) &amp;""",  " &amp;
     artwork.xlsx!$J$1&amp; ": """ &amp; INDEX(artwork.xlsx!J:J,QUOTIENT(ROW(A365)-1,3)+2) &amp;""",  " &amp;
     artwork.xlsx!$L$1&amp; ": """ &amp; SUBSTITUTE(IF(LEFT(INDEX(artwork.xlsx!L:L,QUOTIENT(ROW(A365)-1,3)+2),4)="http","",artwork.xlsx!$M$1) &amp; INDEX(artwork.xlsx!L:L,QUOTIENT(ROW(A365)-1,3)+2),artwork.xlsx!$N$1,"") &amp; """,",
 IF(AND(MOD(ROW(A365)-1,3)=1,INDEX(artwork.xlsx!J:J,QUOTIENT(ROW(A365)-1,3)+2)&lt;&gt;""),
    artwork.xlsx!$K$1&amp;": '" &amp; SUBSTITUTE(INDEX(artwork.xlsx!K:K,QUOTIENT(ROW(A365)-1,3)+2),"'","\'") &amp; "'",
IF(MOD(ROW(A365)-1,3)=2,"","")))</f>
        <v>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371" spans="1:3" x14ac:dyDescent="0.25">
      <c r="A371" t="str">
        <f>IF(AND(MOD(ROW(A366)-1,3)=0,INDEX(artwork.xlsx!G:G,QUOTIENT(ROW(A366)-1,3)+2)&lt;&gt;""),"/* "&amp;INDEX(artwork.xlsx!G:G,QUOTIENT(ROW(A366)-1,3)+2)&amp;" */","  ")&amp;
IF(AND(INDEX(artwork.xlsx!F:F,QUOTIENT(ROW(A366)-1,3)+2)&lt;&gt;""),"/* "&amp;INDEX(artwork.xlsx!F:F,QUOTIENT(ROW(A366)-1,3)+2)&amp;" */","  ")&amp;IF(AND(ISERROR(MATCH("},",B371:B$5003,0)), ISERROR(MATCH("    ];",$A$5:A370,0))),"];","")</f>
        <v xml:space="preserve">  /* t */</v>
      </c>
      <c r="B371" t="str">
        <f t="shared" si="8"/>
        <v>},</v>
      </c>
      <c r="C371" t="str">
        <f>IF(AND(MOD(ROW(A366)-1,3)=0, INDEX(artwork.xlsx!J:J,QUOTIENT(ROW(A366)-1,3)+2)&lt;&gt;""),
     artwork.xlsx!$H$1&amp;": """ &amp;  INDEX(artwork.xlsx!H:H,QUOTIENT(ROW(A366)-1,3)+2) &amp;""",  " &amp;
     artwork.xlsx!$J$1&amp; ": """ &amp; INDEX(artwork.xlsx!J:J,QUOTIENT(ROW(A366)-1,3)+2) &amp;""",  " &amp;
     artwork.xlsx!$L$1&amp; ": """ &amp; SUBSTITUTE(IF(LEFT(INDEX(artwork.xlsx!L:L,QUOTIENT(ROW(A366)-1,3)+2),4)="http","",artwork.xlsx!$M$1) &amp; INDEX(artwork.xlsx!L:L,QUOTIENT(ROW(A366)-1,3)+2),artwork.xlsx!$N$1,"") &amp; """,",
 IF(AND(MOD(ROW(A366)-1,3)=1,INDEX(artwork.xlsx!J:J,QUOTIENT(ROW(A366)-1,3)+2)&lt;&gt;""),
    artwork.xlsx!$K$1&amp;": '" &amp; SUBSTITUTE(INDEX(artwork.xlsx!K:K,QUOTIENT(ROW(A366)-1,3)+2),"'","\'") &amp; "'",
IF(MOD(ROW(A366)-1,3)=2,"","")))</f>
        <v/>
      </c>
    </row>
    <row r="372" spans="1:3" x14ac:dyDescent="0.25">
      <c r="A372" t="str">
        <f>IF(AND(MOD(ROW(A367)-1,3)=0,INDEX(artwork.xlsx!G:G,QUOTIENT(ROW(A367)-1,3)+2)&lt;&gt;""),"/* "&amp;INDEX(artwork.xlsx!G:G,QUOTIENT(ROW(A367)-1,3)+2)&amp;" */","  ")&amp;
IF(AND(INDEX(artwork.xlsx!F:F,QUOTIENT(ROW(A367)-1,3)+2)&lt;&gt;""),"/* "&amp;INDEX(artwork.xlsx!F:F,QUOTIENT(ROW(A367)-1,3)+2)&amp;" */","  ")&amp;IF(AND(ISERROR(MATCH("},",B372:B$5003,0)), ISERROR(MATCH("    ];",$A$5:A368,0))),"];","")</f>
        <v xml:space="preserve">    </v>
      </c>
      <c r="B372" t="str">
        <f t="shared" si="8"/>
        <v>{</v>
      </c>
      <c r="C372" t="str">
        <f>IF(AND(MOD(ROW(A367)-1,3)=0, INDEX(artwork.xlsx!J:J,QUOTIENT(ROW(A367)-1,3)+2)&lt;&gt;""),
     artwork.xlsx!$H$1&amp;": """ &amp;  INDEX(artwork.xlsx!H:H,QUOTIENT(ROW(A367)-1,3)+2) &amp;""",  " &amp;
     artwork.xlsx!$J$1&amp; ": """ &amp; INDEX(artwork.xlsx!J:J,QUOTIENT(ROW(A367)-1,3)+2) &amp;""",  " &amp;
     artwork.xlsx!$L$1&amp; ": """ &amp; SUBSTITUTE(IF(LEFT(INDEX(artwork.xlsx!L:L,QUOTIENT(ROW(A367)-1,3)+2),4)="http","",artwork.xlsx!$M$1) &amp; INDEX(artwork.xlsx!L:L,QUOTIENT(ROW(A367)-1,3)+2),artwork.xlsx!$N$1,"") &amp; """,",
 IF(AND(MOD(ROW(A367)-1,3)=1,INDEX(artwork.xlsx!J:J,QUOTIENT(ROW(A367)-1,3)+2)&lt;&gt;""),
    artwork.xlsx!$K$1&amp;": '" &amp; SUBSTITUTE(INDEX(artwork.xlsx!K:K,QUOTIENT(ROW(A367)-1,3)+2),"'","\'") &amp; "'",
IF(MOD(ROW(A367)-1,3)=2,"","")))</f>
        <v>id: "traderoute",  frenchName: "Route commerciale",  artwork: "http://wiki.dominionstrategy.com/images/3/35/Trade_RouteArt.jpg",</v>
      </c>
    </row>
    <row r="373" spans="1:3" x14ac:dyDescent="0.25">
      <c r="A373" t="str">
        <f>IF(AND(MOD(ROW(A368)-1,3)=0,INDEX(artwork.xlsx!G:G,QUOTIENT(ROW(A368)-1,3)+2)&lt;&gt;""),"/* "&amp;INDEX(artwork.xlsx!G:G,QUOTIENT(ROW(A368)-1,3)+2)&amp;" */","  ")&amp;
IF(AND(INDEX(artwork.xlsx!F:F,QUOTIENT(ROW(A368)-1,3)+2)&lt;&gt;""),"/* "&amp;INDEX(artwork.xlsx!F:F,QUOTIENT(ROW(A368)-1,3)+2)&amp;" */","  ")&amp;IF(AND(ISERROR(MATCH("},",B373:B$5003,0)), ISERROR(MATCH("    ];",$A$5:A372,0))),"];","")</f>
        <v xml:space="preserve">    </v>
      </c>
      <c r="B373" t="str">
        <f t="shared" si="8"/>
        <v/>
      </c>
      <c r="C373" t="str">
        <f>IF(AND(MOD(ROW(A368)-1,3)=0, INDEX(artwork.xlsx!J:J,QUOTIENT(ROW(A368)-1,3)+2)&lt;&gt;""),
     artwork.xlsx!$H$1&amp;": """ &amp;  INDEX(artwork.xlsx!H:H,QUOTIENT(ROW(A368)-1,3)+2) &amp;""",  " &amp;
     artwork.xlsx!$J$1&amp; ": """ &amp; INDEX(artwork.xlsx!J:J,QUOTIENT(ROW(A368)-1,3)+2) &amp;""",  " &amp;
     artwork.xlsx!$L$1&amp; ": """ &amp; SUBSTITUTE(IF(LEFT(INDEX(artwork.xlsx!L:L,QUOTIENT(ROW(A368)-1,3)+2),4)="http","",artwork.xlsx!$M$1) &amp; INDEX(artwork.xlsx!L:L,QUOTIENT(ROW(A368)-1,3)+2),artwork.xlsx!$N$1,"") &amp; """,",
 IF(AND(MOD(ROW(A368)-1,3)=1,INDEX(artwork.xlsx!J:J,QUOTIENT(ROW(A368)-1,3)+2)&lt;&gt;""),
    artwork.xlsx!$K$1&amp;": '" &amp; SUBSTITUTE(INDEX(artwork.xlsx!K:K,QUOTIENT(ROW(A368)-1,3)+2),"'","\'") &amp; "'",
IF(MOD(ROW(A368)-1,3)=2,"","")))</f>
        <v>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v>
      </c>
    </row>
    <row r="374" spans="1:3" x14ac:dyDescent="0.25">
      <c r="A374" t="str">
        <f>IF(AND(MOD(ROW(A369)-1,3)=0,INDEX(artwork.xlsx!G:G,QUOTIENT(ROW(A369)-1,3)+2)&lt;&gt;""),"/* "&amp;INDEX(artwork.xlsx!G:G,QUOTIENT(ROW(A369)-1,3)+2)&amp;" */","  ")&amp;
IF(AND(INDEX(artwork.xlsx!F:F,QUOTIENT(ROW(A369)-1,3)+2)&lt;&gt;""),"/* "&amp;INDEX(artwork.xlsx!F:F,QUOTIENT(ROW(A369)-1,3)+2)&amp;" */","  ")&amp;IF(AND(ISERROR(MATCH("},",B374:B$5003,0)), ISERROR(MATCH("    ];",$A$5:A370,0))),"];","")</f>
        <v xml:space="preserve">    </v>
      </c>
      <c r="B374" t="str">
        <f t="shared" si="8"/>
        <v>},</v>
      </c>
      <c r="C374" t="str">
        <f>IF(AND(MOD(ROW(A369)-1,3)=0, INDEX(artwork.xlsx!J:J,QUOTIENT(ROW(A369)-1,3)+2)&lt;&gt;""),
     artwork.xlsx!$H$1&amp;": """ &amp;  INDEX(artwork.xlsx!H:H,QUOTIENT(ROW(A369)-1,3)+2) &amp;""",  " &amp;
     artwork.xlsx!$J$1&amp; ": """ &amp; INDEX(artwork.xlsx!J:J,QUOTIENT(ROW(A369)-1,3)+2) &amp;""",  " &amp;
     artwork.xlsx!$L$1&amp; ": """ &amp; SUBSTITUTE(IF(LEFT(INDEX(artwork.xlsx!L:L,QUOTIENT(ROW(A369)-1,3)+2),4)="http","",artwork.xlsx!$M$1) &amp; INDEX(artwork.xlsx!L:L,QUOTIENT(ROW(A369)-1,3)+2),artwork.xlsx!$N$1,"") &amp; """,",
 IF(AND(MOD(ROW(A369)-1,3)=1,INDEX(artwork.xlsx!J:J,QUOTIENT(ROW(A369)-1,3)+2)&lt;&gt;""),
    artwork.xlsx!$K$1&amp;": '" &amp; SUBSTITUTE(INDEX(artwork.xlsx!K:K,QUOTIENT(ROW(A369)-1,3)+2),"'","\'") &amp; "'",
IF(MOD(ROW(A369)-1,3)=2,"","")))</f>
        <v/>
      </c>
    </row>
    <row r="375" spans="1:3" x14ac:dyDescent="0.25">
      <c r="A375" t="str">
        <f>IF(AND(MOD(ROW(A370)-1,3)=0,INDEX(artwork.xlsx!G:G,QUOTIENT(ROW(A370)-1,3)+2)&lt;&gt;""),"/* "&amp;INDEX(artwork.xlsx!G:G,QUOTIENT(ROW(A370)-1,3)+2)&amp;" */","  ")&amp;
IF(AND(INDEX(artwork.xlsx!F:F,QUOTIENT(ROW(A370)-1,3)+2)&lt;&gt;""),"/* "&amp;INDEX(artwork.xlsx!F:F,QUOTIENT(ROW(A370)-1,3)+2)&amp;" */","  ")&amp;IF(AND(ISERROR(MATCH("},",B375:B$5003,0)), ISERROR(MATCH("    ];",$A$5:A374,0))),"];","")</f>
        <v xml:space="preserve">  /* t */</v>
      </c>
      <c r="B375" t="str">
        <f t="shared" si="8"/>
        <v>{</v>
      </c>
      <c r="C375" t="str">
        <f>IF(AND(MOD(ROW(A370)-1,3)=0, INDEX(artwork.xlsx!J:J,QUOTIENT(ROW(A370)-1,3)+2)&lt;&gt;""),
     artwork.xlsx!$H$1&amp;": """ &amp;  INDEX(artwork.xlsx!H:H,QUOTIENT(ROW(A370)-1,3)+2) &amp;""",  " &amp;
     artwork.xlsx!$J$1&amp; ": """ &amp; INDEX(artwork.xlsx!J:J,QUOTIENT(ROW(A370)-1,3)+2) &amp;""",  " &amp;
     artwork.xlsx!$L$1&amp; ": """ &amp; SUBSTITUTE(IF(LEFT(INDEX(artwork.xlsx!L:L,QUOTIENT(ROW(A370)-1,3)+2),4)="http","",artwork.xlsx!$M$1) &amp; INDEX(artwork.xlsx!L:L,QUOTIENT(ROW(A370)-1,3)+2),artwork.xlsx!$N$1,"") &amp; """,",
 IF(AND(MOD(ROW(A370)-1,3)=1,INDEX(artwork.xlsx!J:J,QUOTIENT(ROW(A370)-1,3)+2)&lt;&gt;""),
    artwork.xlsx!$K$1&amp;": '" &amp; SUBSTITUTE(INDEX(artwork.xlsx!K:K,QUOTIENT(ROW(A370)-1,3)+2),"'","\'") &amp; "'",
IF(MOD(ROW(A370)-1,3)=2,"","")))</f>
        <v>id: "quarry",  frenchName: "Carrière",  artwork: "http://wiki.dominionstrategy.com/images/6/6d/QuarryArt.jpg",</v>
      </c>
    </row>
    <row r="376" spans="1:3" x14ac:dyDescent="0.25">
      <c r="A376" t="str">
        <f>IF(AND(MOD(ROW(A371)-1,3)=0,INDEX(artwork.xlsx!G:G,QUOTIENT(ROW(A371)-1,3)+2)&lt;&gt;""),"/* "&amp;INDEX(artwork.xlsx!G:G,QUOTIENT(ROW(A371)-1,3)+2)&amp;" */","  ")&amp;
IF(AND(INDEX(artwork.xlsx!F:F,QUOTIENT(ROW(A371)-1,3)+2)&lt;&gt;""),"/* "&amp;INDEX(artwork.xlsx!F:F,QUOTIENT(ROW(A371)-1,3)+2)&amp;" */","  ")&amp;IF(AND(ISERROR(MATCH("},",B376:B$5003,0)), ISERROR(MATCH("    ];",$A$5:A372,0))),"];","")</f>
        <v xml:space="preserve">  /* t */</v>
      </c>
      <c r="B376" t="str">
        <f t="shared" si="8"/>
        <v/>
      </c>
      <c r="C376" t="str">
        <f>IF(AND(MOD(ROW(A371)-1,3)=0, INDEX(artwork.xlsx!J:J,QUOTIENT(ROW(A371)-1,3)+2)&lt;&gt;""),
     artwork.xlsx!$H$1&amp;": """ &amp;  INDEX(artwork.xlsx!H:H,QUOTIENT(ROW(A371)-1,3)+2) &amp;""",  " &amp;
     artwork.xlsx!$J$1&amp; ": """ &amp; INDEX(artwork.xlsx!J:J,QUOTIENT(ROW(A371)-1,3)+2) &amp;""",  " &amp;
     artwork.xlsx!$L$1&amp; ": """ &amp; SUBSTITUTE(IF(LEFT(INDEX(artwork.xlsx!L:L,QUOTIENT(ROW(A371)-1,3)+2),4)="http","",artwork.xlsx!$M$1) &amp; INDEX(artwork.xlsx!L:L,QUOTIENT(ROW(A371)-1,3)+2),artwork.xlsx!$N$1,"") &amp; """,",
 IF(AND(MOD(ROW(A371)-1,3)=1,INDEX(artwork.xlsx!J:J,QUOTIENT(ROW(A371)-1,3)+2)&lt;&gt;""),
    artwork.xlsx!$K$1&amp;": '" &amp; SUBSTITUTE(INDEX(artwork.xlsx!K:K,QUOTIENT(ROW(A371)-1,3)+2),"'","\'") &amp; "'",
IF(MOD(ROW(A371)-1,3)=2,"","")))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v>
      </c>
    </row>
    <row r="377" spans="1:3" x14ac:dyDescent="0.25">
      <c r="A377" t="str">
        <f>IF(AND(MOD(ROW(A372)-1,3)=0,INDEX(artwork.xlsx!G:G,QUOTIENT(ROW(A372)-1,3)+2)&lt;&gt;""),"/* "&amp;INDEX(artwork.xlsx!G:G,QUOTIENT(ROW(A372)-1,3)+2)&amp;" */","  ")&amp;
IF(AND(INDEX(artwork.xlsx!F:F,QUOTIENT(ROW(A372)-1,3)+2)&lt;&gt;""),"/* "&amp;INDEX(artwork.xlsx!F:F,QUOTIENT(ROW(A372)-1,3)+2)&amp;" */","  ")&amp;IF(AND(ISERROR(MATCH("},",B377:B$5003,0)), ISERROR(MATCH("    ];",$A$5:A376,0))),"];","")</f>
        <v xml:space="preserve">  /* t */</v>
      </c>
      <c r="B377" t="str">
        <f t="shared" si="8"/>
        <v>},</v>
      </c>
      <c r="C377" t="str">
        <f>IF(AND(MOD(ROW(A372)-1,3)=0, INDEX(artwork.xlsx!J:J,QUOTIENT(ROW(A372)-1,3)+2)&lt;&gt;""),
     artwork.xlsx!$H$1&amp;": """ &amp;  INDEX(artwork.xlsx!H:H,QUOTIENT(ROW(A372)-1,3)+2) &amp;""",  " &amp;
     artwork.xlsx!$J$1&amp; ": """ &amp; INDEX(artwork.xlsx!J:J,QUOTIENT(ROW(A372)-1,3)+2) &amp;""",  " &amp;
     artwork.xlsx!$L$1&amp; ": """ &amp; SUBSTITUTE(IF(LEFT(INDEX(artwork.xlsx!L:L,QUOTIENT(ROW(A372)-1,3)+2),4)="http","",artwork.xlsx!$M$1) &amp; INDEX(artwork.xlsx!L:L,QUOTIENT(ROW(A372)-1,3)+2),artwork.xlsx!$N$1,"") &amp; """,",
 IF(AND(MOD(ROW(A372)-1,3)=1,INDEX(artwork.xlsx!J:J,QUOTIENT(ROW(A372)-1,3)+2)&lt;&gt;""),
    artwork.xlsx!$K$1&amp;": '" &amp; SUBSTITUTE(INDEX(artwork.xlsx!K:K,QUOTIENT(ROW(A372)-1,3)+2),"'","\'") &amp; "'",
IF(MOD(ROW(A372)-1,3)=2,"","")))</f>
        <v/>
      </c>
    </row>
    <row r="378" spans="1:3" x14ac:dyDescent="0.25">
      <c r="A378" t="str">
        <f>IF(AND(MOD(ROW(A373)-1,3)=0,INDEX(artwork.xlsx!G:G,QUOTIENT(ROW(A373)-1,3)+2)&lt;&gt;""),"/* "&amp;INDEX(artwork.xlsx!G:G,QUOTIENT(ROW(A373)-1,3)+2)&amp;" */","  ")&amp;
IF(AND(INDEX(artwork.xlsx!F:F,QUOTIENT(ROW(A373)-1,3)+2)&lt;&gt;""),"/* "&amp;INDEX(artwork.xlsx!F:F,QUOTIENT(ROW(A373)-1,3)+2)&amp;" */","  ")&amp;IF(AND(ISERROR(MATCH("},",B378:B$5003,0)), ISERROR(MATCH("    ];",$A$5:A374,0))),"];","")</f>
        <v xml:space="preserve">  /* t */</v>
      </c>
      <c r="B378" t="str">
        <f t="shared" si="8"/>
        <v>{</v>
      </c>
      <c r="C378" t="str">
        <f>IF(AND(MOD(ROW(A373)-1,3)=0, INDEX(artwork.xlsx!J:J,QUOTIENT(ROW(A373)-1,3)+2)&lt;&gt;""),
     artwork.xlsx!$H$1&amp;": """ &amp;  INDEX(artwork.xlsx!H:H,QUOTIENT(ROW(A373)-1,3)+2) &amp;""",  " &amp;
     artwork.xlsx!$J$1&amp; ": """ &amp; INDEX(artwork.xlsx!J:J,QUOTIENT(ROW(A373)-1,3)+2) &amp;""",  " &amp;
     artwork.xlsx!$L$1&amp; ": """ &amp; SUBSTITUTE(IF(LEFT(INDEX(artwork.xlsx!L:L,QUOTIENT(ROW(A373)-1,3)+2),4)="http","",artwork.xlsx!$M$1) &amp; INDEX(artwork.xlsx!L:L,QUOTIENT(ROW(A373)-1,3)+2),artwork.xlsx!$N$1,"") &amp; """,",
 IF(AND(MOD(ROW(A373)-1,3)=1,INDEX(artwork.xlsx!J:J,QUOTIENT(ROW(A373)-1,3)+2)&lt;&gt;""),
    artwork.xlsx!$K$1&amp;": '" &amp; SUBSTITUTE(INDEX(artwork.xlsx!K:K,QUOTIENT(ROW(A373)-1,3)+2),"'","\'") &amp; "'",
IF(MOD(ROW(A373)-1,3)=2,"","")))</f>
        <v>id: "royalseal",  frenchName: "Sceau royal",  artwork: "http://wiki.dominionstrategy.com/images/3/38/Royal_SealArt.jpg",</v>
      </c>
    </row>
    <row r="379" spans="1:3" x14ac:dyDescent="0.25">
      <c r="A379" t="str">
        <f>IF(AND(MOD(ROW(A374)-1,3)=0,INDEX(artwork.xlsx!G:G,QUOTIENT(ROW(A374)-1,3)+2)&lt;&gt;""),"/* "&amp;INDEX(artwork.xlsx!G:G,QUOTIENT(ROW(A374)-1,3)+2)&amp;" */","  ")&amp;
IF(AND(INDEX(artwork.xlsx!F:F,QUOTIENT(ROW(A374)-1,3)+2)&lt;&gt;""),"/* "&amp;INDEX(artwork.xlsx!F:F,QUOTIENT(ROW(A374)-1,3)+2)&amp;" */","  ")&amp;IF(AND(ISERROR(MATCH("},",B379:B$5003,0)), ISERROR(MATCH("    ];",$A$5:A378,0))),"];","")</f>
        <v xml:space="preserve">  /* t */</v>
      </c>
      <c r="B379" t="str">
        <f t="shared" si="8"/>
        <v/>
      </c>
      <c r="C379" t="str">
        <f>IF(AND(MOD(ROW(A374)-1,3)=0, INDEX(artwork.xlsx!J:J,QUOTIENT(ROW(A374)-1,3)+2)&lt;&gt;""),
     artwork.xlsx!$H$1&amp;": """ &amp;  INDEX(artwork.xlsx!H:H,QUOTIENT(ROW(A374)-1,3)+2) &amp;""",  " &amp;
     artwork.xlsx!$J$1&amp; ": """ &amp; INDEX(artwork.xlsx!J:J,QUOTIENT(ROW(A374)-1,3)+2) &amp;""",  " &amp;
     artwork.xlsx!$L$1&amp; ": """ &amp; SUBSTITUTE(IF(LEFT(INDEX(artwork.xlsx!L:L,QUOTIENT(ROW(A374)-1,3)+2),4)="http","",artwork.xlsx!$M$1) &amp; INDEX(artwork.xlsx!L:L,QUOTIENT(ROW(A374)-1,3)+2),artwork.xlsx!$N$1,"") &amp; """,",
 IF(AND(MOD(ROW(A374)-1,3)=1,INDEX(artwork.xlsx!J:J,QUOTIENT(ROW(A374)-1,3)+2)&lt;&gt;""),
    artwork.xlsx!$K$1&amp;": '" &amp; SUBSTITUTE(INDEX(artwork.xlsx!K:K,QUOTIENT(ROW(A374)-1,3)+2),"'","\'") &amp; "'",
IF(MOD(ROW(A374)-1,3)=2,"","")))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380" spans="1:3" x14ac:dyDescent="0.25">
      <c r="A380" t="str">
        <f>IF(AND(MOD(ROW(A375)-1,3)=0,INDEX(artwork.xlsx!G:G,QUOTIENT(ROW(A375)-1,3)+2)&lt;&gt;""),"/* "&amp;INDEX(artwork.xlsx!G:G,QUOTIENT(ROW(A375)-1,3)+2)&amp;" */","  ")&amp;
IF(AND(INDEX(artwork.xlsx!F:F,QUOTIENT(ROW(A375)-1,3)+2)&lt;&gt;""),"/* "&amp;INDEX(artwork.xlsx!F:F,QUOTIENT(ROW(A375)-1,3)+2)&amp;" */","  ")&amp;IF(AND(ISERROR(MATCH("},",B380:B$5003,0)), ISERROR(MATCH("    ];",$A$5:A376,0))),"];","")</f>
        <v xml:space="preserve">  /* t */</v>
      </c>
      <c r="B380" t="str">
        <f t="shared" si="8"/>
        <v>},</v>
      </c>
      <c r="C380" t="str">
        <f>IF(AND(MOD(ROW(A375)-1,3)=0, INDEX(artwork.xlsx!J:J,QUOTIENT(ROW(A375)-1,3)+2)&lt;&gt;""),
     artwork.xlsx!$H$1&amp;": """ &amp;  INDEX(artwork.xlsx!H:H,QUOTIENT(ROW(A375)-1,3)+2) &amp;""",  " &amp;
     artwork.xlsx!$J$1&amp; ": """ &amp; INDEX(artwork.xlsx!J:J,QUOTIENT(ROW(A375)-1,3)+2) &amp;""",  " &amp;
     artwork.xlsx!$L$1&amp; ": """ &amp; SUBSTITUTE(IF(LEFT(INDEX(artwork.xlsx!L:L,QUOTIENT(ROW(A375)-1,3)+2),4)="http","",artwork.xlsx!$M$1) &amp; INDEX(artwork.xlsx!L:L,QUOTIENT(ROW(A375)-1,3)+2),artwork.xlsx!$N$1,"") &amp; """,",
 IF(AND(MOD(ROW(A375)-1,3)=1,INDEX(artwork.xlsx!J:J,QUOTIENT(ROW(A375)-1,3)+2)&lt;&gt;""),
    artwork.xlsx!$K$1&amp;": '" &amp; SUBSTITUTE(INDEX(artwork.xlsx!K:K,QUOTIENT(ROW(A375)-1,3)+2),"'","\'") &amp; "'",
IF(MOD(ROW(A375)-1,3)=2,"","")))</f>
        <v/>
      </c>
    </row>
    <row r="381" spans="1:3" x14ac:dyDescent="0.25">
      <c r="A381" t="str">
        <f>IF(AND(MOD(ROW(A376)-1,3)=0,INDEX(artwork.xlsx!G:G,QUOTIENT(ROW(A376)-1,3)+2)&lt;&gt;""),"/* "&amp;INDEX(artwork.xlsx!G:G,QUOTIENT(ROW(A376)-1,3)+2)&amp;" */","  ")&amp;
IF(AND(INDEX(artwork.xlsx!F:F,QUOTIENT(ROW(A376)-1,3)+2)&lt;&gt;""),"/* "&amp;INDEX(artwork.xlsx!F:F,QUOTIENT(ROW(A376)-1,3)+2)&amp;" */","  ")&amp;IF(AND(ISERROR(MATCH("},",B381:B$5003,0)), ISERROR(MATCH("    ];",$A$5:A380,0))),"];","")</f>
        <v xml:space="preserve">    </v>
      </c>
      <c r="B381" t="str">
        <f t="shared" si="8"/>
        <v>{</v>
      </c>
      <c r="C381" t="str">
        <f>IF(AND(MOD(ROW(A376)-1,3)=0, INDEX(artwork.xlsx!J:J,QUOTIENT(ROW(A376)-1,3)+2)&lt;&gt;""),
     artwork.xlsx!$H$1&amp;": """ &amp;  INDEX(artwork.xlsx!H:H,QUOTIENT(ROW(A376)-1,3)+2) &amp;""",  " &amp;
     artwork.xlsx!$J$1&amp; ": """ &amp; INDEX(artwork.xlsx!J:J,QUOTIENT(ROW(A376)-1,3)+2) &amp;""",  " &amp;
     artwork.xlsx!$L$1&amp; ": """ &amp; SUBSTITUTE(IF(LEFT(INDEX(artwork.xlsx!L:L,QUOTIENT(ROW(A376)-1,3)+2),4)="http","",artwork.xlsx!$M$1) &amp; INDEX(artwork.xlsx!L:L,QUOTIENT(ROW(A376)-1,3)+2),artwork.xlsx!$N$1,"") &amp; """,",
 IF(AND(MOD(ROW(A376)-1,3)=1,INDEX(artwork.xlsx!J:J,QUOTIENT(ROW(A376)-1,3)+2)&lt;&gt;""),
    artwork.xlsx!$K$1&amp;": '" &amp; SUBSTITUTE(INDEX(artwork.xlsx!K:K,QUOTIENT(ROW(A376)-1,3)+2),"'","\'") &amp; "'",
IF(MOD(ROW(A376)-1,3)=2,"","")))</f>
        <v>id: "mountebank",  frenchName: "Charlatan",  artwork: "http://wiki.dominionstrategy.com/images/0/0d/MountebankArt.jpg",</v>
      </c>
    </row>
    <row r="382" spans="1:3" x14ac:dyDescent="0.25">
      <c r="A382" t="str">
        <f>IF(AND(MOD(ROW(A377)-1,3)=0,INDEX(artwork.xlsx!G:G,QUOTIENT(ROW(A377)-1,3)+2)&lt;&gt;""),"/* "&amp;INDEX(artwork.xlsx!G:G,QUOTIENT(ROW(A377)-1,3)+2)&amp;" */","  ")&amp;
IF(AND(INDEX(artwork.xlsx!F:F,QUOTIENT(ROW(A377)-1,3)+2)&lt;&gt;""),"/* "&amp;INDEX(artwork.xlsx!F:F,QUOTIENT(ROW(A377)-1,3)+2)&amp;" */","  ")&amp;IF(AND(ISERROR(MATCH("},",B382:B$5003,0)), ISERROR(MATCH("    ];",$A$5:A378,0))),"];","")</f>
        <v xml:space="preserve">    </v>
      </c>
      <c r="B382" t="str">
        <f t="shared" si="8"/>
        <v/>
      </c>
      <c r="C382" t="str">
        <f>IF(AND(MOD(ROW(A377)-1,3)=0, INDEX(artwork.xlsx!J:J,QUOTIENT(ROW(A377)-1,3)+2)&lt;&gt;""),
     artwork.xlsx!$H$1&amp;": """ &amp;  INDEX(artwork.xlsx!H:H,QUOTIENT(ROW(A377)-1,3)+2) &amp;""",  " &amp;
     artwork.xlsx!$J$1&amp; ": """ &amp; INDEX(artwork.xlsx!J:J,QUOTIENT(ROW(A377)-1,3)+2) &amp;""",  " &amp;
     artwork.xlsx!$L$1&amp; ": """ &amp; SUBSTITUTE(IF(LEFT(INDEX(artwork.xlsx!L:L,QUOTIENT(ROW(A377)-1,3)+2),4)="http","",artwork.xlsx!$M$1) &amp; INDEX(artwork.xlsx!L:L,QUOTIENT(ROW(A377)-1,3)+2),artwork.xlsx!$N$1,"") &amp; """,",
 IF(AND(MOD(ROW(A377)-1,3)=1,INDEX(artwork.xlsx!J:J,QUOTIENT(ROW(A377)-1,3)+2)&lt;&gt;""),
    artwork.xlsx!$K$1&amp;": '" &amp; SUBSTITUTE(INDEX(artwork.xlsx!K:K,QUOTIENT(ROW(A377)-1,3)+2),"'","\'") &amp; "'",
IF(MOD(ROW(A377)-1,3)=2,"","")))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83" spans="1:3" x14ac:dyDescent="0.25">
      <c r="A383" t="str">
        <f>IF(AND(MOD(ROW(A378)-1,3)=0,INDEX(artwork.xlsx!G:G,QUOTIENT(ROW(A378)-1,3)+2)&lt;&gt;""),"/* "&amp;INDEX(artwork.xlsx!G:G,QUOTIENT(ROW(A378)-1,3)+2)&amp;" */","  ")&amp;
IF(AND(INDEX(artwork.xlsx!F:F,QUOTIENT(ROW(A378)-1,3)+2)&lt;&gt;""),"/* "&amp;INDEX(artwork.xlsx!F:F,QUOTIENT(ROW(A378)-1,3)+2)&amp;" */","  ")&amp;IF(AND(ISERROR(MATCH("},",B383:B$5003,0)), ISERROR(MATCH("    ];",$A$5:A382,0))),"];","")</f>
        <v xml:space="preserve">    </v>
      </c>
      <c r="B383" t="str">
        <f t="shared" si="8"/>
        <v>},</v>
      </c>
      <c r="C383" t="str">
        <f>IF(AND(MOD(ROW(A378)-1,3)=0, INDEX(artwork.xlsx!J:J,QUOTIENT(ROW(A378)-1,3)+2)&lt;&gt;""),
     artwork.xlsx!$H$1&amp;": """ &amp;  INDEX(artwork.xlsx!H:H,QUOTIENT(ROW(A378)-1,3)+2) &amp;""",  " &amp;
     artwork.xlsx!$J$1&amp; ": """ &amp; INDEX(artwork.xlsx!J:J,QUOTIENT(ROW(A378)-1,3)+2) &amp;""",  " &amp;
     artwork.xlsx!$L$1&amp; ": """ &amp; SUBSTITUTE(IF(LEFT(INDEX(artwork.xlsx!L:L,QUOTIENT(ROW(A378)-1,3)+2),4)="http","",artwork.xlsx!$M$1) &amp; INDEX(artwork.xlsx!L:L,QUOTIENT(ROW(A378)-1,3)+2),artwork.xlsx!$N$1,"") &amp; """,",
 IF(AND(MOD(ROW(A378)-1,3)=1,INDEX(artwork.xlsx!J:J,QUOTIENT(ROW(A378)-1,3)+2)&lt;&gt;""),
    artwork.xlsx!$K$1&amp;": '" &amp; SUBSTITUTE(INDEX(artwork.xlsx!K:K,QUOTIENT(ROW(A378)-1,3)+2),"'","\'") &amp; "'",
IF(MOD(ROW(A378)-1,3)=2,"","")))</f>
        <v/>
      </c>
    </row>
    <row r="384" spans="1:3" x14ac:dyDescent="0.25">
      <c r="A384" t="str">
        <f>IF(AND(MOD(ROW(A379)-1,3)=0,INDEX(artwork.xlsx!G:G,QUOTIENT(ROW(A379)-1,3)+2)&lt;&gt;""),"/* "&amp;INDEX(artwork.xlsx!G:G,QUOTIENT(ROW(A379)-1,3)+2)&amp;" */","  ")&amp;
IF(AND(INDEX(artwork.xlsx!F:F,QUOTIENT(ROW(A379)-1,3)+2)&lt;&gt;""),"/* "&amp;INDEX(artwork.xlsx!F:F,QUOTIENT(ROW(A379)-1,3)+2)&amp;" */","  ")&amp;IF(AND(ISERROR(MATCH("},",B384:B$5003,0)), ISERROR(MATCH("    ];",$A$5:A380,0))),"];","")</f>
        <v xml:space="preserve">    </v>
      </c>
      <c r="B384" t="str">
        <f t="shared" si="8"/>
        <v>{</v>
      </c>
      <c r="C384" t="str">
        <f>IF(AND(MOD(ROW(A379)-1,3)=0, INDEX(artwork.xlsx!J:J,QUOTIENT(ROW(A379)-1,3)+2)&lt;&gt;""),
     artwork.xlsx!$H$1&amp;": """ &amp;  INDEX(artwork.xlsx!H:H,QUOTIENT(ROW(A379)-1,3)+2) &amp;""",  " &amp;
     artwork.xlsx!$J$1&amp; ": """ &amp; INDEX(artwork.xlsx!J:J,QUOTIENT(ROW(A379)-1,3)+2) &amp;""",  " &amp;
     artwork.xlsx!$L$1&amp; ": """ &amp; SUBSTITUTE(IF(LEFT(INDEX(artwork.xlsx!L:L,QUOTIENT(ROW(A379)-1,3)+2),4)="http","",artwork.xlsx!$M$1) &amp; INDEX(artwork.xlsx!L:L,QUOTIENT(ROW(A379)-1,3)+2),artwork.xlsx!$N$1,"") &amp; """,",
 IF(AND(MOD(ROW(A379)-1,3)=1,INDEX(artwork.xlsx!J:J,QUOTIENT(ROW(A379)-1,3)+2)&lt;&gt;""),
    artwork.xlsx!$K$1&amp;": '" &amp; SUBSTITUTE(INDEX(artwork.xlsx!K:K,QUOTIENT(ROW(A379)-1,3)+2),"'","\'") &amp; "'",
IF(MOD(ROW(A379)-1,3)=2,"","")))</f>
        <v>id: "workersvillage",  frenchName: "Village ouvrier",  artwork: "http://wiki.dominionstrategy.com/images/e/e4/Workers_VillageArt.jpg",</v>
      </c>
    </row>
    <row r="385" spans="1:3" x14ac:dyDescent="0.25">
      <c r="A385" t="str">
        <f>IF(AND(MOD(ROW(A380)-1,3)=0,INDEX(artwork.xlsx!G:G,QUOTIENT(ROW(A380)-1,3)+2)&lt;&gt;""),"/* "&amp;INDEX(artwork.xlsx!G:G,QUOTIENT(ROW(A380)-1,3)+2)&amp;" */","  ")&amp;
IF(AND(INDEX(artwork.xlsx!F:F,QUOTIENT(ROW(A380)-1,3)+2)&lt;&gt;""),"/* "&amp;INDEX(artwork.xlsx!F:F,QUOTIENT(ROW(A380)-1,3)+2)&amp;" */","  ")&amp;IF(AND(ISERROR(MATCH("},",B385:B$5003,0)), ISERROR(MATCH("    ];",$A$5:A384,0))),"];","")</f>
        <v xml:space="preserve">    </v>
      </c>
      <c r="B385" t="str">
        <f t="shared" si="8"/>
        <v/>
      </c>
      <c r="C385" t="str">
        <f>IF(AND(MOD(ROW(A380)-1,3)=0, INDEX(artwork.xlsx!J:J,QUOTIENT(ROW(A380)-1,3)+2)&lt;&gt;""),
     artwork.xlsx!$H$1&amp;": """ &amp;  INDEX(artwork.xlsx!H:H,QUOTIENT(ROW(A380)-1,3)+2) &amp;""",  " &amp;
     artwork.xlsx!$J$1&amp; ": """ &amp; INDEX(artwork.xlsx!J:J,QUOTIENT(ROW(A380)-1,3)+2) &amp;""",  " &amp;
     artwork.xlsx!$L$1&amp; ": """ &amp; SUBSTITUTE(IF(LEFT(INDEX(artwork.xlsx!L:L,QUOTIENT(ROW(A380)-1,3)+2),4)="http","",artwork.xlsx!$M$1) &amp; INDEX(artwork.xlsx!L:L,QUOTIENT(ROW(A380)-1,3)+2),artwork.xlsx!$N$1,"") &amp; """,",
 IF(AND(MOD(ROW(A380)-1,3)=1,INDEX(artwork.xlsx!J:J,QUOTIENT(ROW(A380)-1,3)+2)&lt;&gt;""),
    artwork.xlsx!$K$1&amp;": '" &amp; SUBSTITUTE(INDEX(artwork.xlsx!K:K,QUOTIENT(ROW(A380)-1,3)+2),"'","\'") &amp; "'",
IF(MOD(ROW(A380)-1,3)=2,"","")))</f>
        <v>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386" spans="1:3" x14ac:dyDescent="0.25">
      <c r="A386" t="str">
        <f>IF(AND(MOD(ROW(A381)-1,3)=0,INDEX(artwork.xlsx!G:G,QUOTIENT(ROW(A381)-1,3)+2)&lt;&gt;""),"/* "&amp;INDEX(artwork.xlsx!G:G,QUOTIENT(ROW(A381)-1,3)+2)&amp;" */","  ")&amp;
IF(AND(INDEX(artwork.xlsx!F:F,QUOTIENT(ROW(A381)-1,3)+2)&lt;&gt;""),"/* "&amp;INDEX(artwork.xlsx!F:F,QUOTIENT(ROW(A381)-1,3)+2)&amp;" */","  ")&amp;IF(AND(ISERROR(MATCH("},",B386:B$5003,0)), ISERROR(MATCH("    ];",$A$5:A382,0))),"];","")</f>
        <v xml:space="preserve">    </v>
      </c>
      <c r="B386" t="str">
        <f t="shared" si="8"/>
        <v>},</v>
      </c>
      <c r="C386" t="str">
        <f>IF(AND(MOD(ROW(A381)-1,3)=0, INDEX(artwork.xlsx!J:J,QUOTIENT(ROW(A381)-1,3)+2)&lt;&gt;""),
     artwork.xlsx!$H$1&amp;": """ &amp;  INDEX(artwork.xlsx!H:H,QUOTIENT(ROW(A381)-1,3)+2) &amp;""",  " &amp;
     artwork.xlsx!$J$1&amp; ": """ &amp; INDEX(artwork.xlsx!J:J,QUOTIENT(ROW(A381)-1,3)+2) &amp;""",  " &amp;
     artwork.xlsx!$L$1&amp; ": """ &amp; SUBSTITUTE(IF(LEFT(INDEX(artwork.xlsx!L:L,QUOTIENT(ROW(A381)-1,3)+2),4)="http","",artwork.xlsx!$M$1) &amp; INDEX(artwork.xlsx!L:L,QUOTIENT(ROW(A381)-1,3)+2),artwork.xlsx!$N$1,"") &amp; """,",
 IF(AND(MOD(ROW(A381)-1,3)=1,INDEX(artwork.xlsx!J:J,QUOTIENT(ROW(A381)-1,3)+2)&lt;&gt;""),
    artwork.xlsx!$K$1&amp;": '" &amp; SUBSTITUTE(INDEX(artwork.xlsx!K:K,QUOTIENT(ROW(A381)-1,3)+2),"'","\'") &amp; "'",
IF(MOD(ROW(A381)-1,3)=2,"","")))</f>
        <v/>
      </c>
    </row>
    <row r="387" spans="1:3" x14ac:dyDescent="0.25">
      <c r="A387" t="str">
        <f>IF(AND(MOD(ROW(A382)-1,3)=0,INDEX(artwork.xlsx!G:G,QUOTIENT(ROW(A382)-1,3)+2)&lt;&gt;""),"/* "&amp;INDEX(artwork.xlsx!G:G,QUOTIENT(ROW(A382)-1,3)+2)&amp;" */","  ")&amp;
IF(AND(INDEX(artwork.xlsx!F:F,QUOTIENT(ROW(A382)-1,3)+2)&lt;&gt;""),"/* "&amp;INDEX(artwork.xlsx!F:F,QUOTIENT(ROW(A382)-1,3)+2)&amp;" */","  ")&amp;IF(AND(ISERROR(MATCH("},",B387:B$5003,0)), ISERROR(MATCH("    ];",$A$5:A386,0))),"];","")</f>
        <v xml:space="preserve">    </v>
      </c>
      <c r="B387" t="str">
        <f t="shared" si="8"/>
        <v>{</v>
      </c>
      <c r="C387" t="str">
        <f>IF(AND(MOD(ROW(A382)-1,3)=0, INDEX(artwork.xlsx!J:J,QUOTIENT(ROW(A382)-1,3)+2)&lt;&gt;""),
     artwork.xlsx!$H$1&amp;": """ &amp;  INDEX(artwork.xlsx!H:H,QUOTIENT(ROW(A382)-1,3)+2) &amp;""",  " &amp;
     artwork.xlsx!$J$1&amp; ": """ &amp; INDEX(artwork.xlsx!J:J,QUOTIENT(ROW(A382)-1,3)+2) &amp;""",  " &amp;
     artwork.xlsx!$L$1&amp; ": """ &amp; SUBSTITUTE(IF(LEFT(INDEX(artwork.xlsx!L:L,QUOTIENT(ROW(A382)-1,3)+2),4)="http","",artwork.xlsx!$M$1) &amp; INDEX(artwork.xlsx!L:L,QUOTIENT(ROW(A382)-1,3)+2),artwork.xlsx!$N$1,"") &amp; """,",
 IF(AND(MOD(ROW(A382)-1,3)=1,INDEX(artwork.xlsx!J:J,QUOTIENT(ROW(A382)-1,3)+2)&lt;&gt;""),
    artwork.xlsx!$K$1&amp;": '" &amp; SUBSTITUTE(INDEX(artwork.xlsx!K:K,QUOTIENT(ROW(A382)-1,3)+2),"'","\'") &amp; "'",
IF(MOD(ROW(A382)-1,3)=2,"","")))</f>
        <v>id: "vault",  frenchName: "Chambre forte",  artwork: "http://wiki.dominionstrategy.com/images/4/49/VaultArt.jpg",</v>
      </c>
    </row>
    <row r="388" spans="1:3" x14ac:dyDescent="0.25">
      <c r="A388" t="str">
        <f>IF(AND(MOD(ROW(A383)-1,3)=0,INDEX(artwork.xlsx!G:G,QUOTIENT(ROW(A383)-1,3)+2)&lt;&gt;""),"/* "&amp;INDEX(artwork.xlsx!G:G,QUOTIENT(ROW(A383)-1,3)+2)&amp;" */","  ")&amp;
IF(AND(INDEX(artwork.xlsx!F:F,QUOTIENT(ROW(A383)-1,3)+2)&lt;&gt;""),"/* "&amp;INDEX(artwork.xlsx!F:F,QUOTIENT(ROW(A383)-1,3)+2)&amp;" */","  ")&amp;IF(AND(ISERROR(MATCH("},",B388:B$5003,0)), ISERROR(MATCH("    ];",$A$5:A384,0))),"];","")</f>
        <v xml:space="preserve">    </v>
      </c>
      <c r="B388" t="str">
        <f t="shared" si="8"/>
        <v/>
      </c>
      <c r="C388" t="str">
        <f>IF(AND(MOD(ROW(A383)-1,3)=0, INDEX(artwork.xlsx!J:J,QUOTIENT(ROW(A383)-1,3)+2)&lt;&gt;""),
     artwork.xlsx!$H$1&amp;": """ &amp;  INDEX(artwork.xlsx!H:H,QUOTIENT(ROW(A383)-1,3)+2) &amp;""",  " &amp;
     artwork.xlsx!$J$1&amp; ": """ &amp; INDEX(artwork.xlsx!J:J,QUOTIENT(ROW(A383)-1,3)+2) &amp;""",  " &amp;
     artwork.xlsx!$L$1&amp; ": """ &amp; SUBSTITUTE(IF(LEFT(INDEX(artwork.xlsx!L:L,QUOTIENT(ROW(A383)-1,3)+2),4)="http","",artwork.xlsx!$M$1) &amp; INDEX(artwork.xlsx!L:L,QUOTIENT(ROW(A383)-1,3)+2),artwork.xlsx!$N$1,"") &amp; """,",
 IF(AND(MOD(ROW(A383)-1,3)=1,INDEX(artwork.xlsx!J:J,QUOTIENT(ROW(A383)-1,3)+2)&lt;&gt;""),
    artwork.xlsx!$K$1&amp;": '" &amp; SUBSTITUTE(INDEX(artwork.xlsx!K:K,QUOTIENT(ROW(A383)-1,3)+2),"'","\'") &amp; "'",
IF(MOD(ROW(A383)-1,3)=2,"","")))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389" spans="1:3" x14ac:dyDescent="0.25">
      <c r="A389" t="str">
        <f>IF(AND(MOD(ROW(A384)-1,3)=0,INDEX(artwork.xlsx!G:G,QUOTIENT(ROW(A384)-1,3)+2)&lt;&gt;""),"/* "&amp;INDEX(artwork.xlsx!G:G,QUOTIENT(ROW(A384)-1,3)+2)&amp;" */","  ")&amp;
IF(AND(INDEX(artwork.xlsx!F:F,QUOTIENT(ROW(A384)-1,3)+2)&lt;&gt;""),"/* "&amp;INDEX(artwork.xlsx!F:F,QUOTIENT(ROW(A384)-1,3)+2)&amp;" */","  ")&amp;IF(AND(ISERROR(MATCH("},",B389:B$5003,0)), ISERROR(MATCH("    ];",$A$5:A388,0))),"];","")</f>
        <v xml:space="preserve">    </v>
      </c>
      <c r="B389" t="str">
        <f t="shared" si="8"/>
        <v>},</v>
      </c>
      <c r="C389" t="str">
        <f>IF(AND(MOD(ROW(A384)-1,3)=0, INDEX(artwork.xlsx!J:J,QUOTIENT(ROW(A384)-1,3)+2)&lt;&gt;""),
     artwork.xlsx!$H$1&amp;": """ &amp;  INDEX(artwork.xlsx!H:H,QUOTIENT(ROW(A384)-1,3)+2) &amp;""",  " &amp;
     artwork.xlsx!$J$1&amp; ": """ &amp; INDEX(artwork.xlsx!J:J,QUOTIENT(ROW(A384)-1,3)+2) &amp;""",  " &amp;
     artwork.xlsx!$L$1&amp; ": """ &amp; SUBSTITUTE(IF(LEFT(INDEX(artwork.xlsx!L:L,QUOTIENT(ROW(A384)-1,3)+2),4)="http","",artwork.xlsx!$M$1) &amp; INDEX(artwork.xlsx!L:L,QUOTIENT(ROW(A384)-1,3)+2),artwork.xlsx!$N$1,"") &amp; """,",
 IF(AND(MOD(ROW(A384)-1,3)=1,INDEX(artwork.xlsx!J:J,QUOTIENT(ROW(A384)-1,3)+2)&lt;&gt;""),
    artwork.xlsx!$K$1&amp;": '" &amp; SUBSTITUTE(INDEX(artwork.xlsx!K:K,QUOTIENT(ROW(A384)-1,3)+2),"'","\'") &amp; "'",
IF(MOD(ROW(A384)-1,3)=2,"","")))</f>
        <v/>
      </c>
    </row>
    <row r="390" spans="1:3" x14ac:dyDescent="0.25">
      <c r="A390" t="str">
        <f>IF(AND(MOD(ROW(A385)-1,3)=0,INDEX(artwork.xlsx!G:G,QUOTIENT(ROW(A385)-1,3)+2)&lt;&gt;""),"/* "&amp;INDEX(artwork.xlsx!G:G,QUOTIENT(ROW(A385)-1,3)+2)&amp;" */","  ")&amp;
IF(AND(INDEX(artwork.xlsx!F:F,QUOTIENT(ROW(A385)-1,3)+2)&lt;&gt;""),"/* "&amp;INDEX(artwork.xlsx!F:F,QUOTIENT(ROW(A385)-1,3)+2)&amp;" */","  ")&amp;IF(AND(ISERROR(MATCH("},",B390:B$5003,0)), ISERROR(MATCH("    ];",$A$5:A386,0))),"];","")</f>
        <v xml:space="preserve">  /* t */</v>
      </c>
      <c r="B390" t="str">
        <f t="shared" si="8"/>
        <v>{</v>
      </c>
      <c r="C390" t="str">
        <f>IF(AND(MOD(ROW(A385)-1,3)=0, INDEX(artwork.xlsx!J:J,QUOTIENT(ROW(A385)-1,3)+2)&lt;&gt;""),
     artwork.xlsx!$H$1&amp;": """ &amp;  INDEX(artwork.xlsx!H:H,QUOTIENT(ROW(A385)-1,3)+2) &amp;""",  " &amp;
     artwork.xlsx!$J$1&amp; ": """ &amp; INDEX(artwork.xlsx!J:J,QUOTIENT(ROW(A385)-1,3)+2) &amp;""",  " &amp;
     artwork.xlsx!$L$1&amp; ": """ &amp; SUBSTITUTE(IF(LEFT(INDEX(artwork.xlsx!L:L,QUOTIENT(ROW(A385)-1,3)+2),4)="http","",artwork.xlsx!$M$1) &amp; INDEX(artwork.xlsx!L:L,QUOTIENT(ROW(A385)-1,3)+2),artwork.xlsx!$N$1,"") &amp; """,",
 IF(AND(MOD(ROW(A385)-1,3)=1,INDEX(artwork.xlsx!J:J,QUOTIENT(ROW(A385)-1,3)+2)&lt;&gt;""),
    artwork.xlsx!$K$1&amp;": '" &amp; SUBSTITUTE(INDEX(artwork.xlsx!K:K,QUOTIENT(ROW(A385)-1,3)+2),"'","\'") &amp; "'",
IF(MOD(ROW(A385)-1,3)=2,"","")))</f>
        <v>id: "venture",  frenchName: "Entreprise risquée",  artwork: "http://wiki.dominionstrategy.com/images/e/e3/VentureArt.jpg",</v>
      </c>
    </row>
    <row r="391" spans="1:3" x14ac:dyDescent="0.25">
      <c r="A391" t="str">
        <f>IF(AND(MOD(ROW(A386)-1,3)=0,INDEX(artwork.xlsx!G:G,QUOTIENT(ROW(A386)-1,3)+2)&lt;&gt;""),"/* "&amp;INDEX(artwork.xlsx!G:G,QUOTIENT(ROW(A386)-1,3)+2)&amp;" */","  ")&amp;
IF(AND(INDEX(artwork.xlsx!F:F,QUOTIENT(ROW(A386)-1,3)+2)&lt;&gt;""),"/* "&amp;INDEX(artwork.xlsx!F:F,QUOTIENT(ROW(A386)-1,3)+2)&amp;" */","  ")&amp;IF(AND(ISERROR(MATCH("},",B391:B$5003,0)), ISERROR(MATCH("    ];",$A$5:A390,0))),"];","")</f>
        <v xml:space="preserve">  /* t */</v>
      </c>
      <c r="B391" t="str">
        <f t="shared" si="8"/>
        <v/>
      </c>
      <c r="C391" t="str">
        <f>IF(AND(MOD(ROW(A386)-1,3)=0, INDEX(artwork.xlsx!J:J,QUOTIENT(ROW(A386)-1,3)+2)&lt;&gt;""),
     artwork.xlsx!$H$1&amp;": """ &amp;  INDEX(artwork.xlsx!H:H,QUOTIENT(ROW(A386)-1,3)+2) &amp;""",  " &amp;
     artwork.xlsx!$J$1&amp; ": """ &amp; INDEX(artwork.xlsx!J:J,QUOTIENT(ROW(A386)-1,3)+2) &amp;""",  " &amp;
     artwork.xlsx!$L$1&amp; ": """ &amp; SUBSTITUTE(IF(LEFT(INDEX(artwork.xlsx!L:L,QUOTIENT(ROW(A386)-1,3)+2),4)="http","",artwork.xlsx!$M$1) &amp; INDEX(artwork.xlsx!L:L,QUOTIENT(ROW(A386)-1,3)+2),artwork.xlsx!$N$1,"") &amp; """,",
 IF(AND(MOD(ROW(A386)-1,3)=1,INDEX(artwork.xlsx!J:J,QUOTIENT(ROW(A386)-1,3)+2)&lt;&gt;""),
    artwork.xlsx!$K$1&amp;": '" &amp; SUBSTITUTE(INDEX(artwork.xlsx!K:K,QUOTIENT(ROW(A386)-1,3)+2),"'","\'") &amp; "'",
IF(MOD(ROW(A386)-1,3)=2,"","")))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392" spans="1:3" x14ac:dyDescent="0.25">
      <c r="A392" t="str">
        <f>IF(AND(MOD(ROW(A387)-1,3)=0,INDEX(artwork.xlsx!G:G,QUOTIENT(ROW(A387)-1,3)+2)&lt;&gt;""),"/* "&amp;INDEX(artwork.xlsx!G:G,QUOTIENT(ROW(A387)-1,3)+2)&amp;" */","  ")&amp;
IF(AND(INDEX(artwork.xlsx!F:F,QUOTIENT(ROW(A387)-1,3)+2)&lt;&gt;""),"/* "&amp;INDEX(artwork.xlsx!F:F,QUOTIENT(ROW(A387)-1,3)+2)&amp;" */","  ")&amp;IF(AND(ISERROR(MATCH("},",B392:B$5003,0)), ISERROR(MATCH("    ];",$A$5:A388,0))),"];","")</f>
        <v xml:space="preserve">  /* t */</v>
      </c>
      <c r="B392" t="str">
        <f t="shared" si="8"/>
        <v>},</v>
      </c>
      <c r="C392" t="str">
        <f>IF(AND(MOD(ROW(A387)-1,3)=0, INDEX(artwork.xlsx!J:J,QUOTIENT(ROW(A387)-1,3)+2)&lt;&gt;""),
     artwork.xlsx!$H$1&amp;": """ &amp;  INDEX(artwork.xlsx!H:H,QUOTIENT(ROW(A387)-1,3)+2) &amp;""",  " &amp;
     artwork.xlsx!$J$1&amp; ": """ &amp; INDEX(artwork.xlsx!J:J,QUOTIENT(ROW(A387)-1,3)+2) &amp;""",  " &amp;
     artwork.xlsx!$L$1&amp; ": """ &amp; SUBSTITUTE(IF(LEFT(INDEX(artwork.xlsx!L:L,QUOTIENT(ROW(A387)-1,3)+2),4)="http","",artwork.xlsx!$M$1) &amp; INDEX(artwork.xlsx!L:L,QUOTIENT(ROW(A387)-1,3)+2),artwork.xlsx!$N$1,"") &amp; """,",
 IF(AND(MOD(ROW(A387)-1,3)=1,INDEX(artwork.xlsx!J:J,QUOTIENT(ROW(A387)-1,3)+2)&lt;&gt;""),
    artwork.xlsx!$K$1&amp;": '" &amp; SUBSTITUTE(INDEX(artwork.xlsx!K:K,QUOTIENT(ROW(A387)-1,3)+2),"'","\'") &amp; "'",
IF(MOD(ROW(A387)-1,3)=2,"","")))</f>
        <v/>
      </c>
    </row>
    <row r="393" spans="1:3" x14ac:dyDescent="0.25">
      <c r="A393" t="str">
        <f>IF(AND(MOD(ROW(A388)-1,3)=0,INDEX(artwork.xlsx!G:G,QUOTIENT(ROW(A388)-1,3)+2)&lt;&gt;""),"/* "&amp;INDEX(artwork.xlsx!G:G,QUOTIENT(ROW(A388)-1,3)+2)&amp;" */","  ")&amp;
IF(AND(INDEX(artwork.xlsx!F:F,QUOTIENT(ROW(A388)-1,3)+2)&lt;&gt;""),"/* "&amp;INDEX(artwork.xlsx!F:F,QUOTIENT(ROW(A388)-1,3)+2)&amp;" */","  ")&amp;IF(AND(ISERROR(MATCH("},",B393:B$5003,0)), ISERROR(MATCH("    ];",$A$5:A392,0))),"];","")</f>
        <v xml:space="preserve">  /* Other */</v>
      </c>
      <c r="B393" t="str">
        <f t="shared" si="8"/>
        <v>{</v>
      </c>
      <c r="C393" t="str">
        <f>IF(AND(MOD(ROW(A388)-1,3)=0, INDEX(artwork.xlsx!J:J,QUOTIENT(ROW(A388)-1,3)+2)&lt;&gt;""),
     artwork.xlsx!$H$1&amp;": """ &amp;  INDEX(artwork.xlsx!H:H,QUOTIENT(ROW(A388)-1,3)+2) &amp;""",  " &amp;
     artwork.xlsx!$J$1&amp; ": """ &amp; INDEX(artwork.xlsx!J:J,QUOTIENT(ROW(A388)-1,3)+2) &amp;""",  " &amp;
     artwork.xlsx!$L$1&amp; ": """ &amp; SUBSTITUTE(IF(LEFT(INDEX(artwork.xlsx!L:L,QUOTIENT(ROW(A388)-1,3)+2),4)="http","",artwork.xlsx!$M$1) &amp; INDEX(artwork.xlsx!L:L,QUOTIENT(ROW(A388)-1,3)+2),artwork.xlsx!$N$1,"") &amp; """,",
 IF(AND(MOD(ROW(A388)-1,3)=1,INDEX(artwork.xlsx!J:J,QUOTIENT(ROW(A388)-1,3)+2)&lt;&gt;""),
    artwork.xlsx!$K$1&amp;": '" &amp; SUBSTITUTE(INDEX(artwork.xlsx!K:K,QUOTIENT(ROW(A388)-1,3)+2),"'","\'") &amp; "'",
IF(MOD(ROW(A388)-1,3)=2,"","")))</f>
        <v>id: "platinum",  frenchName: "Platine",  artwork: "/img/artworks/platinumArt.jpg",</v>
      </c>
    </row>
    <row r="394" spans="1:3" x14ac:dyDescent="0.25">
      <c r="A394" t="str">
        <f>IF(AND(MOD(ROW(A389)-1,3)=0,INDEX(artwork.xlsx!G:G,QUOTIENT(ROW(A389)-1,3)+2)&lt;&gt;""),"/* "&amp;INDEX(artwork.xlsx!G:G,QUOTIENT(ROW(A389)-1,3)+2)&amp;" */","  ")&amp;
IF(AND(INDEX(artwork.xlsx!F:F,QUOTIENT(ROW(A389)-1,3)+2)&lt;&gt;""),"/* "&amp;INDEX(artwork.xlsx!F:F,QUOTIENT(ROW(A389)-1,3)+2)&amp;" */","  ")&amp;IF(AND(ISERROR(MATCH("},",B394:B$5003,0)), ISERROR(MATCH("    ];",$A$5:A390,0))),"];","")</f>
        <v xml:space="preserve">  /* Other */</v>
      </c>
      <c r="B394" t="str">
        <f t="shared" si="8"/>
        <v/>
      </c>
      <c r="C394" t="str">
        <f>IF(AND(MOD(ROW(A389)-1,3)=0, INDEX(artwork.xlsx!J:J,QUOTIENT(ROW(A389)-1,3)+2)&lt;&gt;""),
     artwork.xlsx!$H$1&amp;": """ &amp;  INDEX(artwork.xlsx!H:H,QUOTIENT(ROW(A389)-1,3)+2) &amp;""",  " &amp;
     artwork.xlsx!$J$1&amp; ": """ &amp; INDEX(artwork.xlsx!J:J,QUOTIENT(ROW(A389)-1,3)+2) &amp;""",  " &amp;
     artwork.xlsx!$L$1&amp; ": """ &amp; SUBSTITUTE(IF(LEFT(INDEX(artwork.xlsx!L:L,QUOTIENT(ROW(A389)-1,3)+2),4)="http","",artwork.xlsx!$M$1) &amp; INDEX(artwork.xlsx!L:L,QUOTIENT(ROW(A389)-1,3)+2),artwork.xlsx!$N$1,"") &amp; """,",
 IF(AND(MOD(ROW(A389)-1,3)=1,INDEX(artwork.xlsx!J:J,QUOTIENT(ROW(A389)-1,3)+2)&lt;&gt;""),
    artwork.xlsx!$K$1&amp;": '" &amp; SUBSTITUTE(INDEX(artwork.xlsx!K:K,QUOTIENT(ROW(A389)-1,3)+2),"'","\'") &amp; "'",
IF(MOD(ROW(A389)-1,3)=2,"","")))</f>
        <v>text_html: '&lt;div class="card-text" style="top:2px;"&gt;&lt;/div&gt;'</v>
      </c>
    </row>
    <row r="395" spans="1:3" x14ac:dyDescent="0.25">
      <c r="A395" t="str">
        <f>IF(AND(MOD(ROW(A390)-1,3)=0,INDEX(artwork.xlsx!G:G,QUOTIENT(ROW(A390)-1,3)+2)&lt;&gt;""),"/* "&amp;INDEX(artwork.xlsx!G:G,QUOTIENT(ROW(A390)-1,3)+2)&amp;" */","  ")&amp;
IF(AND(INDEX(artwork.xlsx!F:F,QUOTIENT(ROW(A390)-1,3)+2)&lt;&gt;""),"/* "&amp;INDEX(artwork.xlsx!F:F,QUOTIENT(ROW(A390)-1,3)+2)&amp;" */","  ")&amp;IF(AND(ISERROR(MATCH("},",B395:B$5003,0)), ISERROR(MATCH("    ];",$A$5:A394,0))),"];","")</f>
        <v xml:space="preserve">  /* Other */</v>
      </c>
      <c r="B395" t="str">
        <f t="shared" si="8"/>
        <v>},</v>
      </c>
      <c r="C395" t="str">
        <f>IF(AND(MOD(ROW(A390)-1,3)=0, INDEX(artwork.xlsx!J:J,QUOTIENT(ROW(A390)-1,3)+2)&lt;&gt;""),
     artwork.xlsx!$H$1&amp;": """ &amp;  INDEX(artwork.xlsx!H:H,QUOTIENT(ROW(A390)-1,3)+2) &amp;""",  " &amp;
     artwork.xlsx!$J$1&amp; ": """ &amp; INDEX(artwork.xlsx!J:J,QUOTIENT(ROW(A390)-1,3)+2) &amp;""",  " &amp;
     artwork.xlsx!$L$1&amp; ": """ &amp; SUBSTITUTE(IF(LEFT(INDEX(artwork.xlsx!L:L,QUOTIENT(ROW(A390)-1,3)+2),4)="http","",artwork.xlsx!$M$1) &amp; INDEX(artwork.xlsx!L:L,QUOTIENT(ROW(A390)-1,3)+2),artwork.xlsx!$N$1,"") &amp; """,",
 IF(AND(MOD(ROW(A390)-1,3)=1,INDEX(artwork.xlsx!J:J,QUOTIENT(ROW(A390)-1,3)+2)&lt;&gt;""),
    artwork.xlsx!$K$1&amp;": '" &amp; SUBSTITUTE(INDEX(artwork.xlsx!K:K,QUOTIENT(ROW(A390)-1,3)+2),"'","\'") &amp; "'",
IF(MOD(ROW(A390)-1,3)=2,"","")))</f>
        <v/>
      </c>
    </row>
    <row r="396" spans="1:3" x14ac:dyDescent="0.25">
      <c r="A396" t="str">
        <f>IF(AND(MOD(ROW(A391)-1,3)=0,INDEX(artwork.xlsx!G:G,QUOTIENT(ROW(A391)-1,3)+2)&lt;&gt;""),"/* "&amp;INDEX(artwork.xlsx!G:G,QUOTIENT(ROW(A391)-1,3)+2)&amp;" */","  ")&amp;
IF(AND(INDEX(artwork.xlsx!F:F,QUOTIENT(ROW(A391)-1,3)+2)&lt;&gt;""),"/* "&amp;INDEX(artwork.xlsx!F:F,QUOTIENT(ROW(A391)-1,3)+2)&amp;" */","  ")&amp;IF(AND(ISERROR(MATCH("},",B396:B$5003,0)), ISERROR(MATCH("    ];",$A$5:A392,0))),"];","")</f>
        <v xml:space="preserve">  /* Other */</v>
      </c>
      <c r="B396" t="str">
        <f t="shared" si="8"/>
        <v>{</v>
      </c>
      <c r="C396" t="str">
        <f>IF(AND(MOD(ROW(A391)-1,3)=0, INDEX(artwork.xlsx!J:J,QUOTIENT(ROW(A391)-1,3)+2)&lt;&gt;""),
     artwork.xlsx!$H$1&amp;": """ &amp;  INDEX(artwork.xlsx!H:H,QUOTIENT(ROW(A391)-1,3)+2) &amp;""",  " &amp;
     artwork.xlsx!$J$1&amp; ": """ &amp; INDEX(artwork.xlsx!J:J,QUOTIENT(ROW(A391)-1,3)+2) &amp;""",  " &amp;
     artwork.xlsx!$L$1&amp; ": """ &amp; SUBSTITUTE(IF(LEFT(INDEX(artwork.xlsx!L:L,QUOTIENT(ROW(A391)-1,3)+2),4)="http","",artwork.xlsx!$M$1) &amp; INDEX(artwork.xlsx!L:L,QUOTIENT(ROW(A391)-1,3)+2),artwork.xlsx!$N$1,"") &amp; """,",
 IF(AND(MOD(ROW(A391)-1,3)=1,INDEX(artwork.xlsx!J:J,QUOTIENT(ROW(A391)-1,3)+2)&lt;&gt;""),
    artwork.xlsx!$K$1&amp;": '" &amp; SUBSTITUTE(INDEX(artwork.xlsx!K:K,QUOTIENT(ROW(A391)-1,3)+2),"'","\'") &amp; "'",
IF(MOD(ROW(A391)-1,3)=2,"","")))</f>
        <v>id: "platinum_2nd",  frenchName: "Platine",  artwork: "http://wiki.dominionstrategy.com/images/1/1a/PlatinumArt.jpg",</v>
      </c>
    </row>
    <row r="397" spans="1:3" x14ac:dyDescent="0.25">
      <c r="A397" t="str">
        <f>IF(AND(MOD(ROW(A392)-1,3)=0,INDEX(artwork.xlsx!G:G,QUOTIENT(ROW(A392)-1,3)+2)&lt;&gt;""),"/* "&amp;INDEX(artwork.xlsx!G:G,QUOTIENT(ROW(A392)-1,3)+2)&amp;" */","  ")&amp;
IF(AND(INDEX(artwork.xlsx!F:F,QUOTIENT(ROW(A392)-1,3)+2)&lt;&gt;""),"/* "&amp;INDEX(artwork.xlsx!F:F,QUOTIENT(ROW(A392)-1,3)+2)&amp;" */","  ")&amp;IF(AND(ISERROR(MATCH("},",B397:B$5003,0)), ISERROR(MATCH("    ];",$A$5:A396,0))),"];","")</f>
        <v xml:space="preserve">  /* Other */</v>
      </c>
      <c r="B397" t="str">
        <f t="shared" si="8"/>
        <v/>
      </c>
      <c r="C397" t="str">
        <f>IF(AND(MOD(ROW(A392)-1,3)=0, INDEX(artwork.xlsx!J:J,QUOTIENT(ROW(A392)-1,3)+2)&lt;&gt;""),
     artwork.xlsx!$H$1&amp;": """ &amp;  INDEX(artwork.xlsx!H:H,QUOTIENT(ROW(A392)-1,3)+2) &amp;""",  " &amp;
     artwork.xlsx!$J$1&amp; ": """ &amp; INDEX(artwork.xlsx!J:J,QUOTIENT(ROW(A392)-1,3)+2) &amp;""",  " &amp;
     artwork.xlsx!$L$1&amp; ": """ &amp; SUBSTITUTE(IF(LEFT(INDEX(artwork.xlsx!L:L,QUOTIENT(ROW(A392)-1,3)+2),4)="http","",artwork.xlsx!$M$1) &amp; INDEX(artwork.xlsx!L:L,QUOTIENT(ROW(A392)-1,3)+2),artwork.xlsx!$N$1,"") &amp; """,",
 IF(AND(MOD(ROW(A392)-1,3)=1,INDEX(artwork.xlsx!J:J,QUOTIENT(ROW(A392)-1,3)+2)&lt;&gt;""),
    artwork.xlsx!$K$1&amp;": '" &amp; SUBSTITUTE(INDEX(artwork.xlsx!K:K,QUOTIENT(ROW(A392)-1,3)+2),"'","\'") &amp; "'",
IF(MOD(ROW(A392)-1,3)=2,"","")))</f>
        <v>text_html: '&lt;div class="card-text" style="top:2px;"&gt;&lt;/div&gt;'</v>
      </c>
    </row>
    <row r="398" spans="1:3" x14ac:dyDescent="0.25">
      <c r="A398" t="str">
        <f>IF(AND(MOD(ROW(A393)-1,3)=0,INDEX(artwork.xlsx!G:G,QUOTIENT(ROW(A393)-1,3)+2)&lt;&gt;""),"/* "&amp;INDEX(artwork.xlsx!G:G,QUOTIENT(ROW(A393)-1,3)+2)&amp;" */","  ")&amp;
IF(AND(INDEX(artwork.xlsx!F:F,QUOTIENT(ROW(A393)-1,3)+2)&lt;&gt;""),"/* "&amp;INDEX(artwork.xlsx!F:F,QUOTIENT(ROW(A393)-1,3)+2)&amp;" */","  ")&amp;IF(AND(ISERROR(MATCH("},",B398:B$5003,0)), ISERROR(MATCH("    ];",$A$5:A394,0))),"];","")</f>
        <v xml:space="preserve">  /* Other */</v>
      </c>
      <c r="B398" t="str">
        <f t="shared" si="8"/>
        <v>},</v>
      </c>
      <c r="C398" t="str">
        <f>IF(AND(MOD(ROW(A393)-1,3)=0, INDEX(artwork.xlsx!J:J,QUOTIENT(ROW(A393)-1,3)+2)&lt;&gt;""),
     artwork.xlsx!$H$1&amp;": """ &amp;  INDEX(artwork.xlsx!H:H,QUOTIENT(ROW(A393)-1,3)+2) &amp;""",  " &amp;
     artwork.xlsx!$J$1&amp; ": """ &amp; INDEX(artwork.xlsx!J:J,QUOTIENT(ROW(A393)-1,3)+2) &amp;""",  " &amp;
     artwork.xlsx!$L$1&amp; ": """ &amp; SUBSTITUTE(IF(LEFT(INDEX(artwork.xlsx!L:L,QUOTIENT(ROW(A393)-1,3)+2),4)="http","",artwork.xlsx!$M$1) &amp; INDEX(artwork.xlsx!L:L,QUOTIENT(ROW(A393)-1,3)+2),artwork.xlsx!$N$1,"") &amp; """,",
 IF(AND(MOD(ROW(A393)-1,3)=1,INDEX(artwork.xlsx!J:J,QUOTIENT(ROW(A393)-1,3)+2)&lt;&gt;""),
    artwork.xlsx!$K$1&amp;": '" &amp; SUBSTITUTE(INDEX(artwork.xlsx!K:K,QUOTIENT(ROW(A393)-1,3)+2),"'","\'") &amp; "'",
IF(MOD(ROW(A393)-1,3)=2,"","")))</f>
        <v/>
      </c>
    </row>
    <row r="399" spans="1:3" x14ac:dyDescent="0.25">
      <c r="A399" t="str">
        <f>IF(AND(MOD(ROW(A394)-1,3)=0,INDEX(artwork.xlsx!G:G,QUOTIENT(ROW(A394)-1,3)+2)&lt;&gt;""),"/* "&amp;INDEX(artwork.xlsx!G:G,QUOTIENT(ROW(A394)-1,3)+2)&amp;" */","  ")&amp;
IF(AND(INDEX(artwork.xlsx!F:F,QUOTIENT(ROW(A394)-1,3)+2)&lt;&gt;""),"/* "&amp;INDEX(artwork.xlsx!F:F,QUOTIENT(ROW(A394)-1,3)+2)&amp;" */","  ")&amp;IF(AND(ISERROR(MATCH("},",B399:B$5003,0)), ISERROR(MATCH("    ];",$A$5:A398,0))),"];","")</f>
        <v xml:space="preserve">  /* Other */</v>
      </c>
      <c r="B399" t="str">
        <f t="shared" ref="B399:B462" si="9">IF(AND(C398&lt;&gt;"",MOD(ROW(A397)-1,3)=2),"},","")&amp;IF(AND(C399&lt;&gt;"",MOD(ROW(A394)-1,3)=0),"{","")</f>
        <v>{</v>
      </c>
      <c r="C399" t="str">
        <f>IF(AND(MOD(ROW(A394)-1,3)=0, INDEX(artwork.xlsx!J:J,QUOTIENT(ROW(A394)-1,3)+2)&lt;&gt;""),
     artwork.xlsx!$H$1&amp;": """ &amp;  INDEX(artwork.xlsx!H:H,QUOTIENT(ROW(A394)-1,3)+2) &amp;""",  " &amp;
     artwork.xlsx!$J$1&amp; ": """ &amp; INDEX(artwork.xlsx!J:J,QUOTIENT(ROW(A394)-1,3)+2) &amp;""",  " &amp;
     artwork.xlsx!$L$1&amp; ": """ &amp; SUBSTITUTE(IF(LEFT(INDEX(artwork.xlsx!L:L,QUOTIENT(ROW(A394)-1,3)+2),4)="http","",artwork.xlsx!$M$1) &amp; INDEX(artwork.xlsx!L:L,QUOTIENT(ROW(A394)-1,3)+2),artwork.xlsx!$N$1,"") &amp; """,",
 IF(AND(MOD(ROW(A394)-1,3)=1,INDEX(artwork.xlsx!J:J,QUOTIENT(ROW(A394)-1,3)+2)&lt;&gt;""),
    artwork.xlsx!$K$1&amp;": '" &amp; SUBSTITUTE(INDEX(artwork.xlsx!K:K,QUOTIENT(ROW(A394)-1,3)+2),"'","\'") &amp; "'",
IF(MOD(ROW(A394)-1,3)=2,"","")))</f>
        <v>id: "colony",  frenchName: "Colonie",  artwork: "/img/artworks/colonyArt.jpg",</v>
      </c>
    </row>
    <row r="400" spans="1:3" x14ac:dyDescent="0.25">
      <c r="A400" t="str">
        <f>IF(AND(MOD(ROW(A395)-1,3)=0,INDEX(artwork.xlsx!G:G,QUOTIENT(ROW(A395)-1,3)+2)&lt;&gt;""),"/* "&amp;INDEX(artwork.xlsx!G:G,QUOTIENT(ROW(A395)-1,3)+2)&amp;" */","  ")&amp;
IF(AND(INDEX(artwork.xlsx!F:F,QUOTIENT(ROW(A395)-1,3)+2)&lt;&gt;""),"/* "&amp;INDEX(artwork.xlsx!F:F,QUOTIENT(ROW(A395)-1,3)+2)&amp;" */","  ")&amp;IF(AND(ISERROR(MATCH("},",B400:B$5003,0)), ISERROR(MATCH("    ];",$A$5:A396,0))),"];","")</f>
        <v xml:space="preserve">  /* Other */</v>
      </c>
      <c r="B400" t="str">
        <f t="shared" si="9"/>
        <v/>
      </c>
      <c r="C400" t="str">
        <f>IF(AND(MOD(ROW(A395)-1,3)=0, INDEX(artwork.xlsx!J:J,QUOTIENT(ROW(A395)-1,3)+2)&lt;&gt;""),
     artwork.xlsx!$H$1&amp;": """ &amp;  INDEX(artwork.xlsx!H:H,QUOTIENT(ROW(A395)-1,3)+2) &amp;""",  " &amp;
     artwork.xlsx!$J$1&amp; ": """ &amp; INDEX(artwork.xlsx!J:J,QUOTIENT(ROW(A395)-1,3)+2) &amp;""",  " &amp;
     artwork.xlsx!$L$1&amp; ": """ &amp; SUBSTITUTE(IF(LEFT(INDEX(artwork.xlsx!L:L,QUOTIENT(ROW(A395)-1,3)+2),4)="http","",artwork.xlsx!$M$1) &amp; INDEX(artwork.xlsx!L:L,QUOTIENT(ROW(A395)-1,3)+2),artwork.xlsx!$N$1,"") &amp; """,",
 IF(AND(MOD(ROW(A395)-1,3)=1,INDEX(artwork.xlsx!J:J,QUOTIENT(ROW(A395)-1,3)+2)&lt;&gt;""),
    artwork.xlsx!$K$1&amp;": '" &amp; SUBSTITUTE(INDEX(artwork.xlsx!K:K,QUOTIENT(ROW(A395)-1,3)+2),"'","\'") &amp; "'",
IF(MOD(ROW(A395)-1,3)=2,"","")))</f>
        <v>text_html: '&lt;div class="card-text" style="top:2px;"&gt;&lt;/div&gt;'</v>
      </c>
    </row>
    <row r="401" spans="1:3" x14ac:dyDescent="0.25">
      <c r="A401" t="str">
        <f>IF(AND(MOD(ROW(A396)-1,3)=0,INDEX(artwork.xlsx!G:G,QUOTIENT(ROW(A396)-1,3)+2)&lt;&gt;""),"/* "&amp;INDEX(artwork.xlsx!G:G,QUOTIENT(ROW(A396)-1,3)+2)&amp;" */","  ")&amp;
IF(AND(INDEX(artwork.xlsx!F:F,QUOTIENT(ROW(A396)-1,3)+2)&lt;&gt;""),"/* "&amp;INDEX(artwork.xlsx!F:F,QUOTIENT(ROW(A396)-1,3)+2)&amp;" */","  ")&amp;IF(AND(ISERROR(MATCH("},",B401:B$5003,0)), ISERROR(MATCH("    ];",$A$5:A400,0))),"];","")</f>
        <v xml:space="preserve">  /* Other */</v>
      </c>
      <c r="B401" t="str">
        <f t="shared" si="9"/>
        <v>},</v>
      </c>
      <c r="C401" t="str">
        <f>IF(AND(MOD(ROW(A396)-1,3)=0, INDEX(artwork.xlsx!J:J,QUOTIENT(ROW(A396)-1,3)+2)&lt;&gt;""),
     artwork.xlsx!$H$1&amp;": """ &amp;  INDEX(artwork.xlsx!H:H,QUOTIENT(ROW(A396)-1,3)+2) &amp;""",  " &amp;
     artwork.xlsx!$J$1&amp; ": """ &amp; INDEX(artwork.xlsx!J:J,QUOTIENT(ROW(A396)-1,3)+2) &amp;""",  " &amp;
     artwork.xlsx!$L$1&amp; ": """ &amp; SUBSTITUTE(IF(LEFT(INDEX(artwork.xlsx!L:L,QUOTIENT(ROW(A396)-1,3)+2),4)="http","",artwork.xlsx!$M$1) &amp; INDEX(artwork.xlsx!L:L,QUOTIENT(ROW(A396)-1,3)+2),artwork.xlsx!$N$1,"") &amp; """,",
 IF(AND(MOD(ROW(A396)-1,3)=1,INDEX(artwork.xlsx!J:J,QUOTIENT(ROW(A396)-1,3)+2)&lt;&gt;""),
    artwork.xlsx!$K$1&amp;": '" &amp; SUBSTITUTE(INDEX(artwork.xlsx!K:K,QUOTIENT(ROW(A396)-1,3)+2),"'","\'") &amp; "'",
IF(MOD(ROW(A396)-1,3)=2,"","")))</f>
        <v/>
      </c>
    </row>
    <row r="402" spans="1:3" x14ac:dyDescent="0.25">
      <c r="A402" t="str">
        <f>IF(AND(MOD(ROW(A397)-1,3)=0,INDEX(artwork.xlsx!G:G,QUOTIENT(ROW(A397)-1,3)+2)&lt;&gt;""),"/* "&amp;INDEX(artwork.xlsx!G:G,QUOTIENT(ROW(A397)-1,3)+2)&amp;" */","  ")&amp;
IF(AND(INDEX(artwork.xlsx!F:F,QUOTIENT(ROW(A397)-1,3)+2)&lt;&gt;""),"/* "&amp;INDEX(artwork.xlsx!F:F,QUOTIENT(ROW(A397)-1,3)+2)&amp;" */","  ")&amp;IF(AND(ISERROR(MATCH("},",B402:B$5003,0)), ISERROR(MATCH("    ];",$A$5:A398,0))),"];","")</f>
        <v xml:space="preserve">  /* Other */</v>
      </c>
      <c r="B402" t="str">
        <f t="shared" si="9"/>
        <v>{</v>
      </c>
      <c r="C402" t="str">
        <f>IF(AND(MOD(ROW(A397)-1,3)=0, INDEX(artwork.xlsx!J:J,QUOTIENT(ROW(A397)-1,3)+2)&lt;&gt;""),
     artwork.xlsx!$H$1&amp;": """ &amp;  INDEX(artwork.xlsx!H:H,QUOTIENT(ROW(A397)-1,3)+2) &amp;""",  " &amp;
     artwork.xlsx!$J$1&amp; ": """ &amp; INDEX(artwork.xlsx!J:J,QUOTIENT(ROW(A397)-1,3)+2) &amp;""",  " &amp;
     artwork.xlsx!$L$1&amp; ": """ &amp; SUBSTITUTE(IF(LEFT(INDEX(artwork.xlsx!L:L,QUOTIENT(ROW(A397)-1,3)+2),4)="http","",artwork.xlsx!$M$1) &amp; INDEX(artwork.xlsx!L:L,QUOTIENT(ROW(A397)-1,3)+2),artwork.xlsx!$N$1,"") &amp; """,",
 IF(AND(MOD(ROW(A397)-1,3)=1,INDEX(artwork.xlsx!J:J,QUOTIENT(ROW(A397)-1,3)+2)&lt;&gt;""),
    artwork.xlsx!$K$1&amp;": '" &amp; SUBSTITUTE(INDEX(artwork.xlsx!K:K,QUOTIENT(ROW(A397)-1,3)+2),"'","\'") &amp; "'",
IF(MOD(ROW(A397)-1,3)=2,"","")))</f>
        <v>id: "colony_2nd",  frenchName: "Colonie",  artwork: "http://wiki.dominionstrategy.com/images/2/2d/ColonyArt.jpg",</v>
      </c>
    </row>
    <row r="403" spans="1:3" x14ac:dyDescent="0.25">
      <c r="A403" t="str">
        <f>IF(AND(MOD(ROW(A398)-1,3)=0,INDEX(artwork.xlsx!G:G,QUOTIENT(ROW(A398)-1,3)+2)&lt;&gt;""),"/* "&amp;INDEX(artwork.xlsx!G:G,QUOTIENT(ROW(A398)-1,3)+2)&amp;" */","  ")&amp;
IF(AND(INDEX(artwork.xlsx!F:F,QUOTIENT(ROW(A398)-1,3)+2)&lt;&gt;""),"/* "&amp;INDEX(artwork.xlsx!F:F,QUOTIENT(ROW(A398)-1,3)+2)&amp;" */","  ")&amp;IF(AND(ISERROR(MATCH("},",B403:B$5003,0)), ISERROR(MATCH("    ];",$A$5:A402,0))),"];","")</f>
        <v xml:space="preserve">  /* Other */</v>
      </c>
      <c r="B403" t="str">
        <f t="shared" si="9"/>
        <v/>
      </c>
      <c r="C403" t="str">
        <f>IF(AND(MOD(ROW(A398)-1,3)=0, INDEX(artwork.xlsx!J:J,QUOTIENT(ROW(A398)-1,3)+2)&lt;&gt;""),
     artwork.xlsx!$H$1&amp;": """ &amp;  INDEX(artwork.xlsx!H:H,QUOTIENT(ROW(A398)-1,3)+2) &amp;""",  " &amp;
     artwork.xlsx!$J$1&amp; ": """ &amp; INDEX(artwork.xlsx!J:J,QUOTIENT(ROW(A398)-1,3)+2) &amp;""",  " &amp;
     artwork.xlsx!$L$1&amp; ": """ &amp; SUBSTITUTE(IF(LEFT(INDEX(artwork.xlsx!L:L,QUOTIENT(ROW(A398)-1,3)+2),4)="http","",artwork.xlsx!$M$1) &amp; INDEX(artwork.xlsx!L:L,QUOTIENT(ROW(A398)-1,3)+2),artwork.xlsx!$N$1,"") &amp; """,",
 IF(AND(MOD(ROW(A398)-1,3)=1,INDEX(artwork.xlsx!J:J,QUOTIENT(ROW(A398)-1,3)+2)&lt;&gt;""),
    artwork.xlsx!$K$1&amp;": '" &amp; SUBSTITUTE(INDEX(artwork.xlsx!K:K,QUOTIENT(ROW(A398)-1,3)+2),"'","\'") &amp; "'",
IF(MOD(ROW(A398)-1,3)=2,"","")))</f>
        <v>text_html: '&lt;div class="card-text" style="top:2px;"&gt;&lt;/div&gt;'</v>
      </c>
    </row>
    <row r="404" spans="1:3" x14ac:dyDescent="0.25">
      <c r="A404" t="str">
        <f>IF(AND(MOD(ROW(A399)-1,3)=0,INDEX(artwork.xlsx!G:G,QUOTIENT(ROW(A399)-1,3)+2)&lt;&gt;""),"/* "&amp;INDEX(artwork.xlsx!G:G,QUOTIENT(ROW(A399)-1,3)+2)&amp;" */","  ")&amp;
IF(AND(INDEX(artwork.xlsx!F:F,QUOTIENT(ROW(A399)-1,3)+2)&lt;&gt;""),"/* "&amp;INDEX(artwork.xlsx!F:F,QUOTIENT(ROW(A399)-1,3)+2)&amp;" */","  ")&amp;IF(AND(ISERROR(MATCH("},",B404:B$5003,0)), ISERROR(MATCH("    ];",$A$5:A400,0))),"];","")</f>
        <v xml:space="preserve">  /* Other */</v>
      </c>
      <c r="B404" t="str">
        <f t="shared" si="9"/>
        <v>},</v>
      </c>
      <c r="C404" t="str">
        <f>IF(AND(MOD(ROW(A399)-1,3)=0, INDEX(artwork.xlsx!J:J,QUOTIENT(ROW(A399)-1,3)+2)&lt;&gt;""),
     artwork.xlsx!$H$1&amp;": """ &amp;  INDEX(artwork.xlsx!H:H,QUOTIENT(ROW(A399)-1,3)+2) &amp;""",  " &amp;
     artwork.xlsx!$J$1&amp; ": """ &amp; INDEX(artwork.xlsx!J:J,QUOTIENT(ROW(A399)-1,3)+2) &amp;""",  " &amp;
     artwork.xlsx!$L$1&amp; ": """ &amp; SUBSTITUTE(IF(LEFT(INDEX(artwork.xlsx!L:L,QUOTIENT(ROW(A399)-1,3)+2),4)="http","",artwork.xlsx!$M$1) &amp; INDEX(artwork.xlsx!L:L,QUOTIENT(ROW(A399)-1,3)+2),artwork.xlsx!$N$1,"") &amp; """,",
 IF(AND(MOD(ROW(A399)-1,3)=1,INDEX(artwork.xlsx!J:J,QUOTIENT(ROW(A399)-1,3)+2)&lt;&gt;""),
    artwork.xlsx!$K$1&amp;": '" &amp; SUBSTITUTE(INDEX(artwork.xlsx!K:K,QUOTIENT(ROW(A399)-1,3)+2),"'","\'") &amp; "'",
IF(MOD(ROW(A399)-1,3)=2,"","")))</f>
        <v/>
      </c>
    </row>
    <row r="405" spans="1:3" x14ac:dyDescent="0.25">
      <c r="A405" t="str">
        <f>IF(AND(MOD(ROW(A400)-1,3)=0,INDEX(artwork.xlsx!G:G,QUOTIENT(ROW(A400)-1,3)+2)&lt;&gt;""),"/* "&amp;INDEX(artwork.xlsx!G:G,QUOTIENT(ROW(A400)-1,3)+2)&amp;" */","  ")&amp;
IF(AND(INDEX(artwork.xlsx!F:F,QUOTIENT(ROW(A400)-1,3)+2)&lt;&gt;""),"/* "&amp;INDEX(artwork.xlsx!F:F,QUOTIENT(ROW(A400)-1,3)+2)&amp;" */","  ")&amp;IF(AND(ISERROR(MATCH("},",B405:B$5003,0)), ISERROR(MATCH("    ];",$A$5:A404,0))),"];","")</f>
        <v xml:space="preserve">/* Intrigue */  </v>
      </c>
      <c r="B405" t="str">
        <f t="shared" si="9"/>
        <v>{</v>
      </c>
      <c r="C405" t="str">
        <f>IF(AND(MOD(ROW(A400)-1,3)=0, INDEX(artwork.xlsx!J:J,QUOTIENT(ROW(A400)-1,3)+2)&lt;&gt;""),
     artwork.xlsx!$H$1&amp;": """ &amp;  INDEX(artwork.xlsx!H:H,QUOTIENT(ROW(A400)-1,3)+2) &amp;""",  " &amp;
     artwork.xlsx!$J$1&amp; ": """ &amp; INDEX(artwork.xlsx!J:J,QUOTIENT(ROW(A400)-1,3)+2) &amp;""",  " &amp;
     artwork.xlsx!$L$1&amp; ": """ &amp; SUBSTITUTE(IF(LEFT(INDEX(artwork.xlsx!L:L,QUOTIENT(ROW(A400)-1,3)+2),4)="http","",artwork.xlsx!$M$1) &amp; INDEX(artwork.xlsx!L:L,QUOTIENT(ROW(A400)-1,3)+2),artwork.xlsx!$N$1,"") &amp; """,",
 IF(AND(MOD(ROW(A400)-1,3)=1,INDEX(artwork.xlsx!J:J,QUOTIENT(ROW(A400)-1,3)+2)&lt;&gt;""),
    artwork.xlsx!$K$1&amp;": '" &amp; SUBSTITUTE(INDEX(artwork.xlsx!K:K,QUOTIENT(ROW(A400)-1,3)+2),"'","\'") &amp; "'",
IF(MOD(ROW(A400)-1,3)=2,"","")))</f>
        <v>id: "nobles",  frenchName: "Nobles",  artwork: "http://wiki.dominionstrategy.com/images/9/98/NoblesArt.jpg",</v>
      </c>
    </row>
    <row r="406" spans="1:3" x14ac:dyDescent="0.25">
      <c r="A406" t="str">
        <f>IF(AND(MOD(ROW(A401)-1,3)=0,INDEX(artwork.xlsx!G:G,QUOTIENT(ROW(A401)-1,3)+2)&lt;&gt;""),"/* "&amp;INDEX(artwork.xlsx!G:G,QUOTIENT(ROW(A401)-1,3)+2)&amp;" */","  ")&amp;
IF(AND(INDEX(artwork.xlsx!F:F,QUOTIENT(ROW(A401)-1,3)+2)&lt;&gt;""),"/* "&amp;INDEX(artwork.xlsx!F:F,QUOTIENT(ROW(A401)-1,3)+2)&amp;" */","  ")&amp;IF(AND(ISERROR(MATCH("},",B406:B$5003,0)), ISERROR(MATCH("    ];",$A$5:A402,0))),"];","")</f>
        <v xml:space="preserve">    </v>
      </c>
      <c r="B406" t="str">
        <f t="shared" si="9"/>
        <v/>
      </c>
      <c r="C406" t="str">
        <f>IF(AND(MOD(ROW(A401)-1,3)=0, INDEX(artwork.xlsx!J:J,QUOTIENT(ROW(A401)-1,3)+2)&lt;&gt;""),
     artwork.xlsx!$H$1&amp;": """ &amp;  INDEX(artwork.xlsx!H:H,QUOTIENT(ROW(A401)-1,3)+2) &amp;""",  " &amp;
     artwork.xlsx!$J$1&amp; ": """ &amp; INDEX(artwork.xlsx!J:J,QUOTIENT(ROW(A401)-1,3)+2) &amp;""",  " &amp;
     artwork.xlsx!$L$1&amp; ": """ &amp; SUBSTITUTE(IF(LEFT(INDEX(artwork.xlsx!L:L,QUOTIENT(ROW(A401)-1,3)+2),4)="http","",artwork.xlsx!$M$1) &amp; INDEX(artwork.xlsx!L:L,QUOTIENT(ROW(A401)-1,3)+2),artwork.xlsx!$N$1,"") &amp; """,",
 IF(AND(MOD(ROW(A401)-1,3)=1,INDEX(artwork.xlsx!J:J,QUOTIENT(ROW(A401)-1,3)+2)&lt;&gt;""),
    artwork.xlsx!$K$1&amp;": '" &amp; SUBSTITUTE(INDEX(artwork.xlsx!K:K,QUOTIENT(ROW(A401)-1,3)+2),"'","\'") &amp; "'",
IF(MOD(ROW(A401)-1,3)=2,"","")))</f>
        <v>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407" spans="1:3" x14ac:dyDescent="0.25">
      <c r="A407" t="str">
        <f>IF(AND(MOD(ROW(A402)-1,3)=0,INDEX(artwork.xlsx!G:G,QUOTIENT(ROW(A402)-1,3)+2)&lt;&gt;""),"/* "&amp;INDEX(artwork.xlsx!G:G,QUOTIENT(ROW(A402)-1,3)+2)&amp;" */","  ")&amp;
IF(AND(INDEX(artwork.xlsx!F:F,QUOTIENT(ROW(A402)-1,3)+2)&lt;&gt;""),"/* "&amp;INDEX(artwork.xlsx!F:F,QUOTIENT(ROW(A402)-1,3)+2)&amp;" */","  ")&amp;IF(AND(ISERROR(MATCH("},",B407:B$5003,0)), ISERROR(MATCH("    ];",$A$5:A406,0))),"];","")</f>
        <v xml:space="preserve">    </v>
      </c>
      <c r="B407" t="str">
        <f t="shared" si="9"/>
        <v>},</v>
      </c>
      <c r="C407" t="str">
        <f>IF(AND(MOD(ROW(A402)-1,3)=0, INDEX(artwork.xlsx!J:J,QUOTIENT(ROW(A402)-1,3)+2)&lt;&gt;""),
     artwork.xlsx!$H$1&amp;": """ &amp;  INDEX(artwork.xlsx!H:H,QUOTIENT(ROW(A402)-1,3)+2) &amp;""",  " &amp;
     artwork.xlsx!$J$1&amp; ": """ &amp; INDEX(artwork.xlsx!J:J,QUOTIENT(ROW(A402)-1,3)+2) &amp;""",  " &amp;
     artwork.xlsx!$L$1&amp; ": """ &amp; SUBSTITUTE(IF(LEFT(INDEX(artwork.xlsx!L:L,QUOTIENT(ROW(A402)-1,3)+2),4)="http","",artwork.xlsx!$M$1) &amp; INDEX(artwork.xlsx!L:L,QUOTIENT(ROW(A402)-1,3)+2),artwork.xlsx!$N$1,"") &amp; """,",
 IF(AND(MOD(ROW(A402)-1,3)=1,INDEX(artwork.xlsx!J:J,QUOTIENT(ROW(A402)-1,3)+2)&lt;&gt;""),
    artwork.xlsx!$K$1&amp;": '" &amp; SUBSTITUTE(INDEX(artwork.xlsx!K:K,QUOTIENT(ROW(A402)-1,3)+2),"'","\'") &amp; "'",
IF(MOD(ROW(A402)-1,3)=2,"","")))</f>
        <v/>
      </c>
    </row>
    <row r="408" spans="1:3" x14ac:dyDescent="0.25">
      <c r="A408" t="str">
        <f>IF(AND(MOD(ROW(A403)-1,3)=0,INDEX(artwork.xlsx!G:G,QUOTIENT(ROW(A403)-1,3)+2)&lt;&gt;""),"/* "&amp;INDEX(artwork.xlsx!G:G,QUOTIENT(ROW(A403)-1,3)+2)&amp;" */","  ")&amp;
IF(AND(INDEX(artwork.xlsx!F:F,QUOTIENT(ROW(A403)-1,3)+2)&lt;&gt;""),"/* "&amp;INDEX(artwork.xlsx!F:F,QUOTIENT(ROW(A403)-1,3)+2)&amp;" */","  ")&amp;IF(AND(ISERROR(MATCH("},",B408:B$5003,0)), ISERROR(MATCH("    ];",$A$5:A404,0))),"];","")</f>
        <v xml:space="preserve">    </v>
      </c>
      <c r="B408" t="str">
        <f t="shared" si="9"/>
        <v>{</v>
      </c>
      <c r="C408" t="str">
        <f>IF(AND(MOD(ROW(A403)-1,3)=0, INDEX(artwork.xlsx!J:J,QUOTIENT(ROW(A403)-1,3)+2)&lt;&gt;""),
     artwork.xlsx!$H$1&amp;": """ &amp;  INDEX(artwork.xlsx!H:H,QUOTIENT(ROW(A403)-1,3)+2) &amp;""",  " &amp;
     artwork.xlsx!$J$1&amp; ": """ &amp; INDEX(artwork.xlsx!J:J,QUOTIENT(ROW(A403)-1,3)+2) &amp;""",  " &amp;
     artwork.xlsx!$L$1&amp; ": """ &amp; SUBSTITUTE(IF(LEFT(INDEX(artwork.xlsx!L:L,QUOTIENT(ROW(A403)-1,3)+2),4)="http","",artwork.xlsx!$M$1) &amp; INDEX(artwork.xlsx!L:L,QUOTIENT(ROW(A403)-1,3)+2),artwork.xlsx!$N$1,"") &amp; """,",
 IF(AND(MOD(ROW(A403)-1,3)=1,INDEX(artwork.xlsx!J:J,QUOTIENT(ROW(A403)-1,3)+2)&lt;&gt;""),
    artwork.xlsx!$K$1&amp;": '" &amp; SUBSTITUTE(INDEX(artwork.xlsx!K:K,QUOTIENT(ROW(A403)-1,3)+2),"'","\'") &amp; "'",
IF(MOD(ROW(A403)-1,3)=2,"","")))</f>
        <v>id: "conspirator",  frenchName: "Conspirateur",  artwork: "http://wiki.dominionstrategy.com/images/2/26/ConspiratorArt.jpg",</v>
      </c>
    </row>
    <row r="409" spans="1:3" x14ac:dyDescent="0.25">
      <c r="A409" t="str">
        <f>IF(AND(MOD(ROW(A404)-1,3)=0,INDEX(artwork.xlsx!G:G,QUOTIENT(ROW(A404)-1,3)+2)&lt;&gt;""),"/* "&amp;INDEX(artwork.xlsx!G:G,QUOTIENT(ROW(A404)-1,3)+2)&amp;" */","  ")&amp;
IF(AND(INDEX(artwork.xlsx!F:F,QUOTIENT(ROW(A404)-1,3)+2)&lt;&gt;""),"/* "&amp;INDEX(artwork.xlsx!F:F,QUOTIENT(ROW(A404)-1,3)+2)&amp;" */","  ")&amp;IF(AND(ISERROR(MATCH("},",B409:B$5003,0)), ISERROR(MATCH("    ];",$A$5:A408,0))),"];","")</f>
        <v xml:space="preserve">    </v>
      </c>
      <c r="B409" t="str">
        <f t="shared" si="9"/>
        <v/>
      </c>
      <c r="C409" t="str">
        <f>IF(AND(MOD(ROW(A404)-1,3)=0, INDEX(artwork.xlsx!J:J,QUOTIENT(ROW(A404)-1,3)+2)&lt;&gt;""),
     artwork.xlsx!$H$1&amp;": """ &amp;  INDEX(artwork.xlsx!H:H,QUOTIENT(ROW(A404)-1,3)+2) &amp;""",  " &amp;
     artwork.xlsx!$J$1&amp; ": """ &amp; INDEX(artwork.xlsx!J:J,QUOTIENT(ROW(A404)-1,3)+2) &amp;""",  " &amp;
     artwork.xlsx!$L$1&amp; ": """ &amp; SUBSTITUTE(IF(LEFT(INDEX(artwork.xlsx!L:L,QUOTIENT(ROW(A404)-1,3)+2),4)="http","",artwork.xlsx!$M$1) &amp; INDEX(artwork.xlsx!L:L,QUOTIENT(ROW(A404)-1,3)+2),artwork.xlsx!$N$1,"") &amp; """,",
 IF(AND(MOD(ROW(A404)-1,3)=1,INDEX(artwork.xlsx!J:J,QUOTIENT(ROW(A404)-1,3)+2)&lt;&gt;""),
    artwork.xlsx!$K$1&amp;": '" &amp; SUBSTITUTE(INDEX(artwork.xlsx!K:K,QUOTIENT(ROW(A404)-1,3)+2),"'","\'") &amp; "'",
IF(MOD(ROW(A404)-1,3)=2,"","")))</f>
        <v>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10" spans="1:3" x14ac:dyDescent="0.25">
      <c r="A410" t="str">
        <f>IF(AND(MOD(ROW(A405)-1,3)=0,INDEX(artwork.xlsx!G:G,QUOTIENT(ROW(A405)-1,3)+2)&lt;&gt;""),"/* "&amp;INDEX(artwork.xlsx!G:G,QUOTIENT(ROW(A405)-1,3)+2)&amp;" */","  ")&amp;
IF(AND(INDEX(artwork.xlsx!F:F,QUOTIENT(ROW(A405)-1,3)+2)&lt;&gt;""),"/* "&amp;INDEX(artwork.xlsx!F:F,QUOTIENT(ROW(A405)-1,3)+2)&amp;" */","  ")&amp;IF(AND(ISERROR(MATCH("},",B410:B$5003,0)), ISERROR(MATCH("    ];",$A$5:A406,0))),"];","")</f>
        <v xml:space="preserve">    </v>
      </c>
      <c r="B410" t="str">
        <f t="shared" si="9"/>
        <v>},</v>
      </c>
      <c r="C410" t="str">
        <f>IF(AND(MOD(ROW(A405)-1,3)=0, INDEX(artwork.xlsx!J:J,QUOTIENT(ROW(A405)-1,3)+2)&lt;&gt;""),
     artwork.xlsx!$H$1&amp;": """ &amp;  INDEX(artwork.xlsx!H:H,QUOTIENT(ROW(A405)-1,3)+2) &amp;""",  " &amp;
     artwork.xlsx!$J$1&amp; ": """ &amp; INDEX(artwork.xlsx!J:J,QUOTIENT(ROW(A405)-1,3)+2) &amp;""",  " &amp;
     artwork.xlsx!$L$1&amp; ": """ &amp; SUBSTITUTE(IF(LEFT(INDEX(artwork.xlsx!L:L,QUOTIENT(ROW(A405)-1,3)+2),4)="http","",artwork.xlsx!$M$1) &amp; INDEX(artwork.xlsx!L:L,QUOTIENT(ROW(A405)-1,3)+2),artwork.xlsx!$N$1,"") &amp; """,",
 IF(AND(MOD(ROW(A405)-1,3)=1,INDEX(artwork.xlsx!J:J,QUOTIENT(ROW(A405)-1,3)+2)&lt;&gt;""),
    artwork.xlsx!$K$1&amp;": '" &amp; SUBSTITUTE(INDEX(artwork.xlsx!K:K,QUOTIENT(ROW(A405)-1,3)+2),"'","\'") &amp; "'",
IF(MOD(ROW(A405)-1,3)=2,"","")))</f>
        <v/>
      </c>
    </row>
    <row r="411" spans="1:3" x14ac:dyDescent="0.25">
      <c r="A411" t="str">
        <f>IF(AND(MOD(ROW(A406)-1,3)=0,INDEX(artwork.xlsx!G:G,QUOTIENT(ROW(A406)-1,3)+2)&lt;&gt;""),"/* "&amp;INDEX(artwork.xlsx!G:G,QUOTIENT(ROW(A406)-1,3)+2)&amp;" */","  ")&amp;
IF(AND(INDEX(artwork.xlsx!F:F,QUOTIENT(ROW(A406)-1,3)+2)&lt;&gt;""),"/* "&amp;INDEX(artwork.xlsx!F:F,QUOTIENT(ROW(A406)-1,3)+2)&amp;" */","  ")&amp;IF(AND(ISERROR(MATCH("},",B411:B$5003,0)), ISERROR(MATCH("    ];",$A$5:A410,0))),"];","")</f>
        <v xml:space="preserve">    </v>
      </c>
      <c r="B411" t="str">
        <f t="shared" si="9"/>
        <v>{</v>
      </c>
      <c r="C411" t="str">
        <f>IF(AND(MOD(ROW(A406)-1,3)=0, INDEX(artwork.xlsx!J:J,QUOTIENT(ROW(A406)-1,3)+2)&lt;&gt;""),
     artwork.xlsx!$H$1&amp;": """ &amp;  INDEX(artwork.xlsx!H:H,QUOTIENT(ROW(A406)-1,3)+2) &amp;""",  " &amp;
     artwork.xlsx!$J$1&amp; ": """ &amp; INDEX(artwork.xlsx!J:J,QUOTIENT(ROW(A406)-1,3)+2) &amp;""",  " &amp;
     artwork.xlsx!$L$1&amp; ": """ &amp; SUBSTITUTE(IF(LEFT(INDEX(artwork.xlsx!L:L,QUOTIENT(ROW(A406)-1,3)+2),4)="http","",artwork.xlsx!$M$1) &amp; INDEX(artwork.xlsx!L:L,QUOTIENT(ROW(A406)-1,3)+2),artwork.xlsx!$N$1,"") &amp; """,",
 IF(AND(MOD(ROW(A406)-1,3)=1,INDEX(artwork.xlsx!J:J,QUOTIENT(ROW(A406)-1,3)+2)&lt;&gt;""),
    artwork.xlsx!$K$1&amp;": '" &amp; SUBSTITUTE(INDEX(artwork.xlsx!K:K,QUOTIENT(ROW(A406)-1,3)+2),"'","\'") &amp; "'",
IF(MOD(ROW(A406)-1,3)=2,"","")))</f>
        <v>id: "miningvillage",  frenchName: "Village minier",  artwork: "http://wiki.dominionstrategy.com/images/2/22/Mining_VillageArt.jpg",</v>
      </c>
    </row>
    <row r="412" spans="1:3" x14ac:dyDescent="0.25">
      <c r="A412" t="str">
        <f>IF(AND(MOD(ROW(A407)-1,3)=0,INDEX(artwork.xlsx!G:G,QUOTIENT(ROW(A407)-1,3)+2)&lt;&gt;""),"/* "&amp;INDEX(artwork.xlsx!G:G,QUOTIENT(ROW(A407)-1,3)+2)&amp;" */","  ")&amp;
IF(AND(INDEX(artwork.xlsx!F:F,QUOTIENT(ROW(A407)-1,3)+2)&lt;&gt;""),"/* "&amp;INDEX(artwork.xlsx!F:F,QUOTIENT(ROW(A407)-1,3)+2)&amp;" */","  ")&amp;IF(AND(ISERROR(MATCH("},",B412:B$5003,0)), ISERROR(MATCH("    ];",$A$5:A408,0))),"];","")</f>
        <v xml:space="preserve">    </v>
      </c>
      <c r="B412" t="str">
        <f t="shared" si="9"/>
        <v/>
      </c>
      <c r="C412" t="str">
        <f>IF(AND(MOD(ROW(A407)-1,3)=0, INDEX(artwork.xlsx!J:J,QUOTIENT(ROW(A407)-1,3)+2)&lt;&gt;""),
     artwork.xlsx!$H$1&amp;": """ &amp;  INDEX(artwork.xlsx!H:H,QUOTIENT(ROW(A407)-1,3)+2) &amp;""",  " &amp;
     artwork.xlsx!$J$1&amp; ": """ &amp; INDEX(artwork.xlsx!J:J,QUOTIENT(ROW(A407)-1,3)+2) &amp;""",  " &amp;
     artwork.xlsx!$L$1&amp; ": """ &amp; SUBSTITUTE(IF(LEFT(INDEX(artwork.xlsx!L:L,QUOTIENT(ROW(A407)-1,3)+2),4)="http","",artwork.xlsx!$M$1) &amp; INDEX(artwork.xlsx!L:L,QUOTIENT(ROW(A407)-1,3)+2),artwork.xlsx!$N$1,"") &amp; """,",
 IF(AND(MOD(ROW(A407)-1,3)=1,INDEX(artwork.xlsx!J:J,QUOTIENT(ROW(A407)-1,3)+2)&lt;&gt;""),
    artwork.xlsx!$K$1&amp;": '" &amp; SUBSTITUTE(INDEX(artwork.xlsx!K:K,QUOTIENT(ROW(A407)-1,3)+2),"'","\'") &amp; "'",
IF(MOD(ROW(A407)-1,3)=2,"","")))</f>
        <v>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413" spans="1:3" x14ac:dyDescent="0.25">
      <c r="A413" t="str">
        <f>IF(AND(MOD(ROW(A408)-1,3)=0,INDEX(artwork.xlsx!G:G,QUOTIENT(ROW(A408)-1,3)+2)&lt;&gt;""),"/* "&amp;INDEX(artwork.xlsx!G:G,QUOTIENT(ROW(A408)-1,3)+2)&amp;" */","  ")&amp;
IF(AND(INDEX(artwork.xlsx!F:F,QUOTIENT(ROW(A408)-1,3)+2)&lt;&gt;""),"/* "&amp;INDEX(artwork.xlsx!F:F,QUOTIENT(ROW(A408)-1,3)+2)&amp;" */","  ")&amp;IF(AND(ISERROR(MATCH("},",B413:B$5003,0)), ISERROR(MATCH("    ];",$A$5:A412,0))),"];","")</f>
        <v xml:space="preserve">    </v>
      </c>
      <c r="B413" t="str">
        <f t="shared" si="9"/>
        <v>},</v>
      </c>
      <c r="C413" t="str">
        <f>IF(AND(MOD(ROW(A408)-1,3)=0, INDEX(artwork.xlsx!J:J,QUOTIENT(ROW(A408)-1,3)+2)&lt;&gt;""),
     artwork.xlsx!$H$1&amp;": """ &amp;  INDEX(artwork.xlsx!H:H,QUOTIENT(ROW(A408)-1,3)+2) &amp;""",  " &amp;
     artwork.xlsx!$J$1&amp; ": """ &amp; INDEX(artwork.xlsx!J:J,QUOTIENT(ROW(A408)-1,3)+2) &amp;""",  " &amp;
     artwork.xlsx!$L$1&amp; ": """ &amp; SUBSTITUTE(IF(LEFT(INDEX(artwork.xlsx!L:L,QUOTIENT(ROW(A408)-1,3)+2),4)="http","",artwork.xlsx!$M$1) &amp; INDEX(artwork.xlsx!L:L,QUOTIENT(ROW(A408)-1,3)+2),artwork.xlsx!$N$1,"") &amp; """,",
 IF(AND(MOD(ROW(A408)-1,3)=1,INDEX(artwork.xlsx!J:J,QUOTIENT(ROW(A408)-1,3)+2)&lt;&gt;""),
    artwork.xlsx!$K$1&amp;": '" &amp; SUBSTITUTE(INDEX(artwork.xlsx!K:K,QUOTIENT(ROW(A408)-1,3)+2),"'","\'") &amp; "'",
IF(MOD(ROW(A408)-1,3)=2,"","")))</f>
        <v/>
      </c>
    </row>
    <row r="414" spans="1:3" x14ac:dyDescent="0.25">
      <c r="A414" t="str">
        <f>IF(AND(MOD(ROW(A409)-1,3)=0,INDEX(artwork.xlsx!G:G,QUOTIENT(ROW(A409)-1,3)+2)&lt;&gt;""),"/* "&amp;INDEX(artwork.xlsx!G:G,QUOTIENT(ROW(A409)-1,3)+2)&amp;" */","  ")&amp;
IF(AND(INDEX(artwork.xlsx!F:F,QUOTIENT(ROW(A409)-1,3)+2)&lt;&gt;""),"/* "&amp;INDEX(artwork.xlsx!F:F,QUOTIENT(ROW(A409)-1,3)+2)&amp;" */","  ")&amp;IF(AND(ISERROR(MATCH("},",B414:B$5003,0)), ISERROR(MATCH("    ];",$A$5:A410,0))),"];","")</f>
        <v xml:space="preserve">    </v>
      </c>
      <c r="B414" t="str">
        <f t="shared" si="9"/>
        <v>{</v>
      </c>
      <c r="C414" t="str">
        <f>IF(AND(MOD(ROW(A409)-1,3)=0, INDEX(artwork.xlsx!J:J,QUOTIENT(ROW(A409)-1,3)+2)&lt;&gt;""),
     artwork.xlsx!$H$1&amp;": """ &amp;  INDEX(artwork.xlsx!H:H,QUOTIENT(ROW(A409)-1,3)+2) &amp;""",  " &amp;
     artwork.xlsx!$J$1&amp; ": """ &amp; INDEX(artwork.xlsx!J:J,QUOTIENT(ROW(A409)-1,3)+2) &amp;""",  " &amp;
     artwork.xlsx!$L$1&amp; ": """ &amp; SUBSTITUTE(IF(LEFT(INDEX(artwork.xlsx!L:L,QUOTIENT(ROW(A409)-1,3)+2),4)="http","",artwork.xlsx!$M$1) &amp; INDEX(artwork.xlsx!L:L,QUOTIENT(ROW(A409)-1,3)+2),artwork.xlsx!$N$1,"") &amp; """,",
 IF(AND(MOD(ROW(A409)-1,3)=1,INDEX(artwork.xlsx!J:J,QUOTIENT(ROW(A409)-1,3)+2)&lt;&gt;""),
    artwork.xlsx!$K$1&amp;": '" &amp; SUBSTITUTE(INDEX(artwork.xlsx!K:K,QUOTIENT(ROW(A409)-1,3)+2),"'","\'") &amp; "'",
IF(MOD(ROW(A409)-1,3)=2,"","")))</f>
        <v>id: "secretchamber",  frenchName: "Chambre secrète",  artwork: "http://wiki.dominionstrategy.com/images/1/1a/Secret_ChamberArt.jpg",</v>
      </c>
    </row>
    <row r="415" spans="1:3" x14ac:dyDescent="0.25">
      <c r="A415" t="str">
        <f>IF(AND(MOD(ROW(A410)-1,3)=0,INDEX(artwork.xlsx!G:G,QUOTIENT(ROW(A410)-1,3)+2)&lt;&gt;""),"/* "&amp;INDEX(artwork.xlsx!G:G,QUOTIENT(ROW(A410)-1,3)+2)&amp;" */","  ")&amp;
IF(AND(INDEX(artwork.xlsx!F:F,QUOTIENT(ROW(A410)-1,3)+2)&lt;&gt;""),"/* "&amp;INDEX(artwork.xlsx!F:F,QUOTIENT(ROW(A410)-1,3)+2)&amp;" */","  ")&amp;IF(AND(ISERROR(MATCH("},",B415:B$5003,0)), ISERROR(MATCH("    ];",$A$5:A414,0))),"];","")</f>
        <v xml:space="preserve">    </v>
      </c>
      <c r="B415" t="str">
        <f t="shared" si="9"/>
        <v/>
      </c>
      <c r="C415" t="str">
        <f>IF(AND(MOD(ROW(A410)-1,3)=0, INDEX(artwork.xlsx!J:J,QUOTIENT(ROW(A410)-1,3)+2)&lt;&gt;""),
     artwork.xlsx!$H$1&amp;": """ &amp;  INDEX(artwork.xlsx!H:H,QUOTIENT(ROW(A410)-1,3)+2) &amp;""",  " &amp;
     artwork.xlsx!$J$1&amp; ": """ &amp; INDEX(artwork.xlsx!J:J,QUOTIENT(ROW(A410)-1,3)+2) &amp;""",  " &amp;
     artwork.xlsx!$L$1&amp; ": """ &amp; SUBSTITUTE(IF(LEFT(INDEX(artwork.xlsx!L:L,QUOTIENT(ROW(A410)-1,3)+2),4)="http","",artwork.xlsx!$M$1) &amp; INDEX(artwork.xlsx!L:L,QUOTIENT(ROW(A410)-1,3)+2),artwork.xlsx!$N$1,"") &amp; """,",
 IF(AND(MOD(ROW(A410)-1,3)=1,INDEX(artwork.xlsx!J:J,QUOTIENT(ROW(A410)-1,3)+2)&lt;&gt;""),
    artwork.xlsx!$K$1&amp;": '" &amp; SUBSTITUTE(INDEX(artwork.xlsx!K:K,QUOTIENT(ROW(A410)-1,3)+2),"'","\'") &amp; "'",
IF(MOD(ROW(A410)-1,3)=2,"","")))</f>
        <v>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416" spans="1:3" x14ac:dyDescent="0.25">
      <c r="A416" t="str">
        <f>IF(AND(MOD(ROW(A411)-1,3)=0,INDEX(artwork.xlsx!G:G,QUOTIENT(ROW(A411)-1,3)+2)&lt;&gt;""),"/* "&amp;INDEX(artwork.xlsx!G:G,QUOTIENT(ROW(A411)-1,3)+2)&amp;" */","  ")&amp;
IF(AND(INDEX(artwork.xlsx!F:F,QUOTIENT(ROW(A411)-1,3)+2)&lt;&gt;""),"/* "&amp;INDEX(artwork.xlsx!F:F,QUOTIENT(ROW(A411)-1,3)+2)&amp;" */","  ")&amp;IF(AND(ISERROR(MATCH("},",B416:B$5003,0)), ISERROR(MATCH("    ];",$A$5:A412,0))),"];","")</f>
        <v xml:space="preserve">    </v>
      </c>
      <c r="B416" t="str">
        <f t="shared" si="9"/>
        <v>},</v>
      </c>
      <c r="C416" t="str">
        <f>IF(AND(MOD(ROW(A411)-1,3)=0, INDEX(artwork.xlsx!J:J,QUOTIENT(ROW(A411)-1,3)+2)&lt;&gt;""),
     artwork.xlsx!$H$1&amp;": """ &amp;  INDEX(artwork.xlsx!H:H,QUOTIENT(ROW(A411)-1,3)+2) &amp;""",  " &amp;
     artwork.xlsx!$J$1&amp; ": """ &amp; INDEX(artwork.xlsx!J:J,QUOTIENT(ROW(A411)-1,3)+2) &amp;""",  " &amp;
     artwork.xlsx!$L$1&amp; ": """ &amp; SUBSTITUTE(IF(LEFT(INDEX(artwork.xlsx!L:L,QUOTIENT(ROW(A411)-1,3)+2),4)="http","",artwork.xlsx!$M$1) &amp; INDEX(artwork.xlsx!L:L,QUOTIENT(ROW(A411)-1,3)+2),artwork.xlsx!$N$1,"") &amp; """,",
 IF(AND(MOD(ROW(A411)-1,3)=1,INDEX(artwork.xlsx!J:J,QUOTIENT(ROW(A411)-1,3)+2)&lt;&gt;""),
    artwork.xlsx!$K$1&amp;": '" &amp; SUBSTITUTE(INDEX(artwork.xlsx!K:K,QUOTIENT(ROW(A411)-1,3)+2),"'","\'") &amp; "'",
IF(MOD(ROW(A411)-1,3)=2,"","")))</f>
        <v/>
      </c>
    </row>
    <row r="417" spans="1:3" x14ac:dyDescent="0.25">
      <c r="A417" t="str">
        <f>IF(AND(MOD(ROW(A412)-1,3)=0,INDEX(artwork.xlsx!G:G,QUOTIENT(ROW(A412)-1,3)+2)&lt;&gt;""),"/* "&amp;INDEX(artwork.xlsx!G:G,QUOTIENT(ROW(A412)-1,3)+2)&amp;" */","  ")&amp;
IF(AND(INDEX(artwork.xlsx!F:F,QUOTIENT(ROW(A412)-1,3)+2)&lt;&gt;""),"/* "&amp;INDEX(artwork.xlsx!F:F,QUOTIENT(ROW(A412)-1,3)+2)&amp;" */","  ")&amp;IF(AND(ISERROR(MATCH("},",B417:B$5003,0)), ISERROR(MATCH("    ];",$A$5:A416,0))),"];","")</f>
        <v xml:space="preserve">    </v>
      </c>
      <c r="B417" t="str">
        <f t="shared" si="9"/>
        <v>{</v>
      </c>
      <c r="C417" t="str">
        <f>IF(AND(MOD(ROW(A412)-1,3)=0, INDEX(artwork.xlsx!J:J,QUOTIENT(ROW(A412)-1,3)+2)&lt;&gt;""),
     artwork.xlsx!$H$1&amp;": """ &amp;  INDEX(artwork.xlsx!H:H,QUOTIENT(ROW(A412)-1,3)+2) &amp;""",  " &amp;
     artwork.xlsx!$J$1&amp; ": """ &amp; INDEX(artwork.xlsx!J:J,QUOTIENT(ROW(A412)-1,3)+2) &amp;""",  " &amp;
     artwork.xlsx!$L$1&amp; ": """ &amp; SUBSTITUTE(IF(LEFT(INDEX(artwork.xlsx!L:L,QUOTIENT(ROW(A412)-1,3)+2),4)="http","",artwork.xlsx!$M$1) &amp; INDEX(artwork.xlsx!L:L,QUOTIENT(ROW(A412)-1,3)+2),artwork.xlsx!$N$1,"") &amp; """,",
 IF(AND(MOD(ROW(A412)-1,3)=1,INDEX(artwork.xlsx!J:J,QUOTIENT(ROW(A412)-1,3)+2)&lt;&gt;""),
    artwork.xlsx!$K$1&amp;": '" &amp; SUBSTITUTE(INDEX(artwork.xlsx!K:K,QUOTIENT(ROW(A412)-1,3)+2),"'","\'") &amp; "'",
IF(MOD(ROW(A412)-1,3)=2,"","")))</f>
        <v>id: "coppersmith",  frenchName: "Chaudronnier",  artwork: "http://wiki.dominionstrategy.com/images/c/c3/CoppersmithArt.jpg",</v>
      </c>
    </row>
    <row r="418" spans="1:3" x14ac:dyDescent="0.25">
      <c r="A418" t="str">
        <f>IF(AND(MOD(ROW(A413)-1,3)=0,INDEX(artwork.xlsx!G:G,QUOTIENT(ROW(A413)-1,3)+2)&lt;&gt;""),"/* "&amp;INDEX(artwork.xlsx!G:G,QUOTIENT(ROW(A413)-1,3)+2)&amp;" */","  ")&amp;
IF(AND(INDEX(artwork.xlsx!F:F,QUOTIENT(ROW(A413)-1,3)+2)&lt;&gt;""),"/* "&amp;INDEX(artwork.xlsx!F:F,QUOTIENT(ROW(A413)-1,3)+2)&amp;" */","  ")&amp;IF(AND(ISERROR(MATCH("},",B418:B$5003,0)), ISERROR(MATCH("    ];",$A$5:A414,0))),"];","")</f>
        <v xml:space="preserve">    </v>
      </c>
      <c r="B418" t="str">
        <f t="shared" si="9"/>
        <v/>
      </c>
      <c r="C418" t="str">
        <f>IF(AND(MOD(ROW(A413)-1,3)=0, INDEX(artwork.xlsx!J:J,QUOTIENT(ROW(A413)-1,3)+2)&lt;&gt;""),
     artwork.xlsx!$H$1&amp;": """ &amp;  INDEX(artwork.xlsx!H:H,QUOTIENT(ROW(A413)-1,3)+2) &amp;""",  " &amp;
     artwork.xlsx!$J$1&amp; ": """ &amp; INDEX(artwork.xlsx!J:J,QUOTIENT(ROW(A413)-1,3)+2) &amp;""",  " &amp;
     artwork.xlsx!$L$1&amp; ": """ &amp; SUBSTITUTE(IF(LEFT(INDEX(artwork.xlsx!L:L,QUOTIENT(ROW(A413)-1,3)+2),4)="http","",artwork.xlsx!$M$1) &amp; INDEX(artwork.xlsx!L:L,QUOTIENT(ROW(A413)-1,3)+2),artwork.xlsx!$N$1,"") &amp; """,",
 IF(AND(MOD(ROW(A413)-1,3)=1,INDEX(artwork.xlsx!J:J,QUOTIENT(ROW(A413)-1,3)+2)&lt;&gt;""),
    artwork.xlsx!$K$1&amp;": '" &amp; SUBSTITUTE(INDEX(artwork.xlsx!K:K,QUOTIENT(ROW(A413)-1,3)+2),"'","\'") &amp; "'",
IF(MOD(ROW(A413)-1,3)=2,"","")))</f>
        <v>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419" spans="1:3" x14ac:dyDescent="0.25">
      <c r="A419" t="str">
        <f>IF(AND(MOD(ROW(A414)-1,3)=0,INDEX(artwork.xlsx!G:G,QUOTIENT(ROW(A414)-1,3)+2)&lt;&gt;""),"/* "&amp;INDEX(artwork.xlsx!G:G,QUOTIENT(ROW(A414)-1,3)+2)&amp;" */","  ")&amp;
IF(AND(INDEX(artwork.xlsx!F:F,QUOTIENT(ROW(A414)-1,3)+2)&lt;&gt;""),"/* "&amp;INDEX(artwork.xlsx!F:F,QUOTIENT(ROW(A414)-1,3)+2)&amp;" */","  ")&amp;IF(AND(ISERROR(MATCH("},",B419:B$5003,0)), ISERROR(MATCH("    ];",$A$5:A418,0))),"];","")</f>
        <v xml:space="preserve">    </v>
      </c>
      <c r="B419" t="str">
        <f t="shared" si="9"/>
        <v>},</v>
      </c>
      <c r="C419" t="str">
        <f>IF(AND(MOD(ROW(A414)-1,3)=0, INDEX(artwork.xlsx!J:J,QUOTIENT(ROW(A414)-1,3)+2)&lt;&gt;""),
     artwork.xlsx!$H$1&amp;": """ &amp;  INDEX(artwork.xlsx!H:H,QUOTIENT(ROW(A414)-1,3)+2) &amp;""",  " &amp;
     artwork.xlsx!$J$1&amp; ": """ &amp; INDEX(artwork.xlsx!J:J,QUOTIENT(ROW(A414)-1,3)+2) &amp;""",  " &amp;
     artwork.xlsx!$L$1&amp; ": """ &amp; SUBSTITUTE(IF(LEFT(INDEX(artwork.xlsx!L:L,QUOTIENT(ROW(A414)-1,3)+2),4)="http","",artwork.xlsx!$M$1) &amp; INDEX(artwork.xlsx!L:L,QUOTIENT(ROW(A414)-1,3)+2),artwork.xlsx!$N$1,"") &amp; """,",
 IF(AND(MOD(ROW(A414)-1,3)=1,INDEX(artwork.xlsx!J:J,QUOTIENT(ROW(A414)-1,3)+2)&lt;&gt;""),
    artwork.xlsx!$K$1&amp;": '" &amp; SUBSTITUTE(INDEX(artwork.xlsx!K:K,QUOTIENT(ROW(A414)-1,3)+2),"'","\'") &amp; "'",
IF(MOD(ROW(A414)-1,3)=2,"","")))</f>
        <v/>
      </c>
    </row>
    <row r="420" spans="1:3" x14ac:dyDescent="0.25">
      <c r="A420" t="str">
        <f>IF(AND(MOD(ROW(A415)-1,3)=0,INDEX(artwork.xlsx!G:G,QUOTIENT(ROW(A415)-1,3)+2)&lt;&gt;""),"/* "&amp;INDEX(artwork.xlsx!G:G,QUOTIENT(ROW(A415)-1,3)+2)&amp;" */","  ")&amp;
IF(AND(INDEX(artwork.xlsx!F:F,QUOTIENT(ROW(A415)-1,3)+2)&lt;&gt;""),"/* "&amp;INDEX(artwork.xlsx!F:F,QUOTIENT(ROW(A415)-1,3)+2)&amp;" */","  ")&amp;IF(AND(ISERROR(MATCH("},",B420:B$5003,0)), ISERROR(MATCH("    ];",$A$5:A416,0))),"];","")</f>
        <v xml:space="preserve">    </v>
      </c>
      <c r="B420" t="str">
        <f t="shared" si="9"/>
        <v>{</v>
      </c>
      <c r="C420" t="str">
        <f>IF(AND(MOD(ROW(A415)-1,3)=0, INDEX(artwork.xlsx!J:J,QUOTIENT(ROW(A415)-1,3)+2)&lt;&gt;""),
     artwork.xlsx!$H$1&amp;": """ &amp;  INDEX(artwork.xlsx!H:H,QUOTIENT(ROW(A415)-1,3)+2) &amp;""",  " &amp;
     artwork.xlsx!$J$1&amp; ": """ &amp; INDEX(artwork.xlsx!J:J,QUOTIENT(ROW(A415)-1,3)+2) &amp;""",  " &amp;
     artwork.xlsx!$L$1&amp; ": """ &amp; SUBSTITUTE(IF(LEFT(INDEX(artwork.xlsx!L:L,QUOTIENT(ROW(A415)-1,3)+2),4)="http","",artwork.xlsx!$M$1) &amp; INDEX(artwork.xlsx!L:L,QUOTIENT(ROW(A415)-1,3)+2),artwork.xlsx!$N$1,"") &amp; """,",
 IF(AND(MOD(ROW(A415)-1,3)=1,INDEX(artwork.xlsx!J:J,QUOTIENT(ROW(A415)-1,3)+2)&lt;&gt;""),
    artwork.xlsx!$K$1&amp;": '" &amp; SUBSTITUTE(INDEX(artwork.xlsx!K:K,QUOTIENT(ROW(A415)-1,3)+2),"'","\'") &amp; "'",
IF(MOD(ROW(A415)-1,3)=2,"","")))</f>
        <v>id: "pawn",  frenchName: "Pion",  artwork: "http://wiki.dominionstrategy.com/images/d/d7/PawnArt.jpg",</v>
      </c>
    </row>
    <row r="421" spans="1:3" x14ac:dyDescent="0.25">
      <c r="A421" t="str">
        <f>IF(AND(MOD(ROW(A416)-1,3)=0,INDEX(artwork.xlsx!G:G,QUOTIENT(ROW(A416)-1,3)+2)&lt;&gt;""),"/* "&amp;INDEX(artwork.xlsx!G:G,QUOTIENT(ROW(A416)-1,3)+2)&amp;" */","  ")&amp;
IF(AND(INDEX(artwork.xlsx!F:F,QUOTIENT(ROW(A416)-1,3)+2)&lt;&gt;""),"/* "&amp;INDEX(artwork.xlsx!F:F,QUOTIENT(ROW(A416)-1,3)+2)&amp;" */","  ")&amp;IF(AND(ISERROR(MATCH("},",B421:B$5003,0)), ISERROR(MATCH("    ];",$A$5:A420,0))),"];","")</f>
        <v xml:space="preserve">    </v>
      </c>
      <c r="B421" t="str">
        <f t="shared" si="9"/>
        <v/>
      </c>
      <c r="C421" t="str">
        <f>IF(AND(MOD(ROW(A416)-1,3)=0, INDEX(artwork.xlsx!J:J,QUOTIENT(ROW(A416)-1,3)+2)&lt;&gt;""),
     artwork.xlsx!$H$1&amp;": """ &amp;  INDEX(artwork.xlsx!H:H,QUOTIENT(ROW(A416)-1,3)+2) &amp;""",  " &amp;
     artwork.xlsx!$J$1&amp; ": """ &amp; INDEX(artwork.xlsx!J:J,QUOTIENT(ROW(A416)-1,3)+2) &amp;""",  " &amp;
     artwork.xlsx!$L$1&amp; ": """ &amp; SUBSTITUTE(IF(LEFT(INDEX(artwork.xlsx!L:L,QUOTIENT(ROW(A416)-1,3)+2),4)="http","",artwork.xlsx!$M$1) &amp; INDEX(artwork.xlsx!L:L,QUOTIENT(ROW(A416)-1,3)+2),artwork.xlsx!$N$1,"") &amp; """,",
 IF(AND(MOD(ROW(A416)-1,3)=1,INDEX(artwork.xlsx!J:J,QUOTIENT(ROW(A416)-1,3)+2)&lt;&gt;""),
    artwork.xlsx!$K$1&amp;": '" &amp; SUBSTITUTE(INDEX(artwork.xlsx!K:K,QUOTIENT(ROW(A416)-1,3)+2),"'","\'") &amp; "'",
IF(MOD(ROW(A416)-1,3)=2,"","")))</f>
        <v>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422" spans="1:3" x14ac:dyDescent="0.25">
      <c r="A422" t="str">
        <f>IF(AND(MOD(ROW(A417)-1,3)=0,INDEX(artwork.xlsx!G:G,QUOTIENT(ROW(A417)-1,3)+2)&lt;&gt;""),"/* "&amp;INDEX(artwork.xlsx!G:G,QUOTIENT(ROW(A417)-1,3)+2)&amp;" */","  ")&amp;
IF(AND(INDEX(artwork.xlsx!F:F,QUOTIENT(ROW(A417)-1,3)+2)&lt;&gt;""),"/* "&amp;INDEX(artwork.xlsx!F:F,QUOTIENT(ROW(A417)-1,3)+2)&amp;" */","  ")&amp;IF(AND(ISERROR(MATCH("},",B422:B$5003,0)), ISERROR(MATCH("    ];",$A$5:A418,0))),"];","")</f>
        <v xml:space="preserve">    </v>
      </c>
      <c r="B422" t="str">
        <f t="shared" si="9"/>
        <v>},</v>
      </c>
      <c r="C422" t="str">
        <f>IF(AND(MOD(ROW(A417)-1,3)=0, INDEX(artwork.xlsx!J:J,QUOTIENT(ROW(A417)-1,3)+2)&lt;&gt;""),
     artwork.xlsx!$H$1&amp;": """ &amp;  INDEX(artwork.xlsx!H:H,QUOTIENT(ROW(A417)-1,3)+2) &amp;""",  " &amp;
     artwork.xlsx!$J$1&amp; ": """ &amp; INDEX(artwork.xlsx!J:J,QUOTIENT(ROW(A417)-1,3)+2) &amp;""",  " &amp;
     artwork.xlsx!$L$1&amp; ": """ &amp; SUBSTITUTE(IF(LEFT(INDEX(artwork.xlsx!L:L,QUOTIENT(ROW(A417)-1,3)+2),4)="http","",artwork.xlsx!$M$1) &amp; INDEX(artwork.xlsx!L:L,QUOTIENT(ROW(A417)-1,3)+2),artwork.xlsx!$N$1,"") &amp; """,",
 IF(AND(MOD(ROW(A417)-1,3)=1,INDEX(artwork.xlsx!J:J,QUOTIENT(ROW(A417)-1,3)+2)&lt;&gt;""),
    artwork.xlsx!$K$1&amp;": '" &amp; SUBSTITUTE(INDEX(artwork.xlsx!K:K,QUOTIENT(ROW(A417)-1,3)+2),"'","\'") &amp; "'",
IF(MOD(ROW(A417)-1,3)=2,"","")))</f>
        <v/>
      </c>
    </row>
    <row r="423" spans="1:3" x14ac:dyDescent="0.25">
      <c r="A423" t="str">
        <f>IF(AND(MOD(ROW(A418)-1,3)=0,INDEX(artwork.xlsx!G:G,QUOTIENT(ROW(A418)-1,3)+2)&lt;&gt;""),"/* "&amp;INDEX(artwork.xlsx!G:G,QUOTIENT(ROW(A418)-1,3)+2)&amp;" */","  ")&amp;
IF(AND(INDEX(artwork.xlsx!F:F,QUOTIENT(ROW(A418)-1,3)+2)&lt;&gt;""),"/* "&amp;INDEX(artwork.xlsx!F:F,QUOTIENT(ROW(A418)-1,3)+2)&amp;" */","  ")&amp;IF(AND(ISERROR(MATCH("},",B423:B$5003,0)), ISERROR(MATCH("    ];",$A$5:A422,0))),"];","")</f>
        <v xml:space="preserve">    </v>
      </c>
      <c r="B423" t="str">
        <f t="shared" si="9"/>
        <v>{</v>
      </c>
      <c r="C423" t="str">
        <f>IF(AND(MOD(ROW(A418)-1,3)=0, INDEX(artwork.xlsx!J:J,QUOTIENT(ROW(A418)-1,3)+2)&lt;&gt;""),
     artwork.xlsx!$H$1&amp;": """ &amp;  INDEX(artwork.xlsx!H:H,QUOTIENT(ROW(A418)-1,3)+2) &amp;""",  " &amp;
     artwork.xlsx!$J$1&amp; ": """ &amp; INDEX(artwork.xlsx!J:J,QUOTIENT(ROW(A418)-1,3)+2) &amp;""",  " &amp;
     artwork.xlsx!$L$1&amp; ": """ &amp; SUBSTITUTE(IF(LEFT(INDEX(artwork.xlsx!L:L,QUOTIENT(ROW(A418)-1,3)+2),4)="http","",artwork.xlsx!$M$1) &amp; INDEX(artwork.xlsx!L:L,QUOTIENT(ROW(A418)-1,3)+2),artwork.xlsx!$N$1,"") &amp; """,",
 IF(AND(MOD(ROW(A418)-1,3)=1,INDEX(artwork.xlsx!J:J,QUOTIENT(ROW(A418)-1,3)+2)&lt;&gt;""),
    artwork.xlsx!$K$1&amp;": '" &amp; SUBSTITUTE(INDEX(artwork.xlsx!K:K,QUOTIENT(ROW(A418)-1,3)+2),"'","\'") &amp; "'",
IF(MOD(ROW(A418)-1,3)=2,"","")))</f>
        <v>id: "courtyard",  frenchName: "Cour",  artwork: "http://wiki.dominionstrategy.com/images/1/13/CourtyardArt.jpg",</v>
      </c>
    </row>
    <row r="424" spans="1:3" x14ac:dyDescent="0.25">
      <c r="A424" t="str">
        <f>IF(AND(MOD(ROW(A419)-1,3)=0,INDEX(artwork.xlsx!G:G,QUOTIENT(ROW(A419)-1,3)+2)&lt;&gt;""),"/* "&amp;INDEX(artwork.xlsx!G:G,QUOTIENT(ROW(A419)-1,3)+2)&amp;" */","  ")&amp;
IF(AND(INDEX(artwork.xlsx!F:F,QUOTIENT(ROW(A419)-1,3)+2)&lt;&gt;""),"/* "&amp;INDEX(artwork.xlsx!F:F,QUOTIENT(ROW(A419)-1,3)+2)&amp;" */","  ")&amp;IF(AND(ISERROR(MATCH("},",B424:B$5003,0)), ISERROR(MATCH("    ];",$A$5:A420,0))),"];","")</f>
        <v xml:space="preserve">    </v>
      </c>
      <c r="B424" t="str">
        <f t="shared" si="9"/>
        <v/>
      </c>
      <c r="C424" t="str">
        <f>IF(AND(MOD(ROW(A419)-1,3)=0, INDEX(artwork.xlsx!J:J,QUOTIENT(ROW(A419)-1,3)+2)&lt;&gt;""),
     artwork.xlsx!$H$1&amp;": """ &amp;  INDEX(artwork.xlsx!H:H,QUOTIENT(ROW(A419)-1,3)+2) &amp;""",  " &amp;
     artwork.xlsx!$J$1&amp; ": """ &amp; INDEX(artwork.xlsx!J:J,QUOTIENT(ROW(A419)-1,3)+2) &amp;""",  " &amp;
     artwork.xlsx!$L$1&amp; ": """ &amp; SUBSTITUTE(IF(LEFT(INDEX(artwork.xlsx!L:L,QUOTIENT(ROW(A419)-1,3)+2),4)="http","",artwork.xlsx!$M$1) &amp; INDEX(artwork.xlsx!L:L,QUOTIENT(ROW(A419)-1,3)+2),artwork.xlsx!$N$1,"") &amp; """,",
 IF(AND(MOD(ROW(A419)-1,3)=1,INDEX(artwork.xlsx!J:J,QUOTIENT(ROW(A419)-1,3)+2)&lt;&gt;""),
    artwork.xlsx!$K$1&amp;": '" &amp; SUBSTITUTE(INDEX(artwork.xlsx!K:K,QUOTIENT(ROW(A419)-1,3)+2),"'","\'") &amp; "'",
IF(MOD(ROW(A419)-1,3)=2,"","")))</f>
        <v>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425" spans="1:3" x14ac:dyDescent="0.25">
      <c r="A425" t="str">
        <f>IF(AND(MOD(ROW(A420)-1,3)=0,INDEX(artwork.xlsx!G:G,QUOTIENT(ROW(A420)-1,3)+2)&lt;&gt;""),"/* "&amp;INDEX(artwork.xlsx!G:G,QUOTIENT(ROW(A420)-1,3)+2)&amp;" */","  ")&amp;
IF(AND(INDEX(artwork.xlsx!F:F,QUOTIENT(ROW(A420)-1,3)+2)&lt;&gt;""),"/* "&amp;INDEX(artwork.xlsx!F:F,QUOTIENT(ROW(A420)-1,3)+2)&amp;" */","  ")&amp;IF(AND(ISERROR(MATCH("},",B425:B$5003,0)), ISERROR(MATCH("    ];",$A$5:A424,0))),"];","")</f>
        <v xml:space="preserve">    </v>
      </c>
      <c r="B425" t="str">
        <f t="shared" si="9"/>
        <v>},</v>
      </c>
      <c r="C425" t="str">
        <f>IF(AND(MOD(ROW(A420)-1,3)=0, INDEX(artwork.xlsx!J:J,QUOTIENT(ROW(A420)-1,3)+2)&lt;&gt;""),
     artwork.xlsx!$H$1&amp;": """ &amp;  INDEX(artwork.xlsx!H:H,QUOTIENT(ROW(A420)-1,3)+2) &amp;""",  " &amp;
     artwork.xlsx!$J$1&amp; ": """ &amp; INDEX(artwork.xlsx!J:J,QUOTIENT(ROW(A420)-1,3)+2) &amp;""",  " &amp;
     artwork.xlsx!$L$1&amp; ": """ &amp; SUBSTITUTE(IF(LEFT(INDEX(artwork.xlsx!L:L,QUOTIENT(ROW(A420)-1,3)+2),4)="http","",artwork.xlsx!$M$1) &amp; INDEX(artwork.xlsx!L:L,QUOTIENT(ROW(A420)-1,3)+2),artwork.xlsx!$N$1,"") &amp; """,",
 IF(AND(MOD(ROW(A420)-1,3)=1,INDEX(artwork.xlsx!J:J,QUOTIENT(ROW(A420)-1,3)+2)&lt;&gt;""),
    artwork.xlsx!$K$1&amp;": '" &amp; SUBSTITUTE(INDEX(artwork.xlsx!K:K,QUOTIENT(ROW(A420)-1,3)+2),"'","\'") &amp; "'",
IF(MOD(ROW(A420)-1,3)=2,"","")))</f>
        <v/>
      </c>
    </row>
    <row r="426" spans="1:3" x14ac:dyDescent="0.25">
      <c r="A426" t="str">
        <f>IF(AND(MOD(ROW(A421)-1,3)=0,INDEX(artwork.xlsx!G:G,QUOTIENT(ROW(A421)-1,3)+2)&lt;&gt;""),"/* "&amp;INDEX(artwork.xlsx!G:G,QUOTIENT(ROW(A421)-1,3)+2)&amp;" */","  ")&amp;
IF(AND(INDEX(artwork.xlsx!F:F,QUOTIENT(ROW(A421)-1,3)+2)&lt;&gt;""),"/* "&amp;INDEX(artwork.xlsx!F:F,QUOTIENT(ROW(A421)-1,3)+2)&amp;" */","  ")&amp;IF(AND(ISERROR(MATCH("},",B426:B$5003,0)), ISERROR(MATCH("    ];",$A$5:A422,0))),"];","")</f>
        <v xml:space="preserve">    </v>
      </c>
      <c r="B426" t="str">
        <f t="shared" si="9"/>
        <v>{</v>
      </c>
      <c r="C426" t="str">
        <f>IF(AND(MOD(ROW(A421)-1,3)=0, INDEX(artwork.xlsx!J:J,QUOTIENT(ROW(A421)-1,3)+2)&lt;&gt;""),
     artwork.xlsx!$H$1&amp;": """ &amp;  INDEX(artwork.xlsx!H:H,QUOTIENT(ROW(A421)-1,3)+2) &amp;""",  " &amp;
     artwork.xlsx!$J$1&amp; ": """ &amp; INDEX(artwork.xlsx!J:J,QUOTIENT(ROW(A421)-1,3)+2) &amp;""",  " &amp;
     artwork.xlsx!$L$1&amp; ": """ &amp; SUBSTITUTE(IF(LEFT(INDEX(artwork.xlsx!L:L,QUOTIENT(ROW(A421)-1,3)+2),4)="http","",artwork.xlsx!$M$1) &amp; INDEX(artwork.xlsx!L:L,QUOTIENT(ROW(A421)-1,3)+2),artwork.xlsx!$N$1,"") &amp; """,",
 IF(AND(MOD(ROW(A421)-1,3)=1,INDEX(artwork.xlsx!J:J,QUOTIENT(ROW(A421)-1,3)+2)&lt;&gt;""),
    artwork.xlsx!$K$1&amp;": '" &amp; SUBSTITUTE(INDEX(artwork.xlsx!K:K,QUOTIENT(ROW(A421)-1,3)+2),"'","\'") &amp; "'",
IF(MOD(ROW(A421)-1,3)=2,"","")))</f>
        <v>id: "tradingpost",  frenchName: "Comptoir",  artwork: "http://wiki.dominionstrategy.com/images/c/c3/Trading_PostArt.jpg",</v>
      </c>
    </row>
    <row r="427" spans="1:3" x14ac:dyDescent="0.25">
      <c r="A427" t="str">
        <f>IF(AND(MOD(ROW(A422)-1,3)=0,INDEX(artwork.xlsx!G:G,QUOTIENT(ROW(A422)-1,3)+2)&lt;&gt;""),"/* "&amp;INDEX(artwork.xlsx!G:G,QUOTIENT(ROW(A422)-1,3)+2)&amp;" */","  ")&amp;
IF(AND(INDEX(artwork.xlsx!F:F,QUOTIENT(ROW(A422)-1,3)+2)&lt;&gt;""),"/* "&amp;INDEX(artwork.xlsx!F:F,QUOTIENT(ROW(A422)-1,3)+2)&amp;" */","  ")&amp;IF(AND(ISERROR(MATCH("},",B427:B$5003,0)), ISERROR(MATCH("    ];",$A$5:A426,0))),"];","")</f>
        <v xml:space="preserve">    </v>
      </c>
      <c r="B427" t="str">
        <f t="shared" si="9"/>
        <v/>
      </c>
      <c r="C427" t="str">
        <f>IF(AND(MOD(ROW(A422)-1,3)=0, INDEX(artwork.xlsx!J:J,QUOTIENT(ROW(A422)-1,3)+2)&lt;&gt;""),
     artwork.xlsx!$H$1&amp;": """ &amp;  INDEX(artwork.xlsx!H:H,QUOTIENT(ROW(A422)-1,3)+2) &amp;""",  " &amp;
     artwork.xlsx!$J$1&amp; ": """ &amp; INDEX(artwork.xlsx!J:J,QUOTIENT(ROW(A422)-1,3)+2) &amp;""",  " &amp;
     artwork.xlsx!$L$1&amp; ": """ &amp; SUBSTITUTE(IF(LEFT(INDEX(artwork.xlsx!L:L,QUOTIENT(ROW(A422)-1,3)+2),4)="http","",artwork.xlsx!$M$1) &amp; INDEX(artwork.xlsx!L:L,QUOTIENT(ROW(A422)-1,3)+2),artwork.xlsx!$N$1,"") &amp; """,",
 IF(AND(MOD(ROW(A422)-1,3)=1,INDEX(artwork.xlsx!J:J,QUOTIENT(ROW(A422)-1,3)+2)&lt;&gt;""),
    artwork.xlsx!$K$1&amp;": '" &amp; SUBSTITUTE(INDEX(artwork.xlsx!K:K,QUOTIENT(ROW(A422)-1,3)+2),"'","\'") &amp; "'",
IF(MOD(ROW(A422)-1,3)=2,"","")))</f>
        <v>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428" spans="1:3" x14ac:dyDescent="0.25">
      <c r="A428" t="str">
        <f>IF(AND(MOD(ROW(A423)-1,3)=0,INDEX(artwork.xlsx!G:G,QUOTIENT(ROW(A423)-1,3)+2)&lt;&gt;""),"/* "&amp;INDEX(artwork.xlsx!G:G,QUOTIENT(ROW(A423)-1,3)+2)&amp;" */","  ")&amp;
IF(AND(INDEX(artwork.xlsx!F:F,QUOTIENT(ROW(A423)-1,3)+2)&lt;&gt;""),"/* "&amp;INDEX(artwork.xlsx!F:F,QUOTIENT(ROW(A423)-1,3)+2)&amp;" */","  ")&amp;IF(AND(ISERROR(MATCH("},",B428:B$5003,0)), ISERROR(MATCH("    ];",$A$5:A424,0))),"];","")</f>
        <v xml:space="preserve">    </v>
      </c>
      <c r="B428" t="str">
        <f t="shared" si="9"/>
        <v>},</v>
      </c>
      <c r="C428" t="str">
        <f>IF(AND(MOD(ROW(A423)-1,3)=0, INDEX(artwork.xlsx!J:J,QUOTIENT(ROW(A423)-1,3)+2)&lt;&gt;""),
     artwork.xlsx!$H$1&amp;": """ &amp;  INDEX(artwork.xlsx!H:H,QUOTIENT(ROW(A423)-1,3)+2) &amp;""",  " &amp;
     artwork.xlsx!$J$1&amp; ": """ &amp; INDEX(artwork.xlsx!J:J,QUOTIENT(ROW(A423)-1,3)+2) &amp;""",  " &amp;
     artwork.xlsx!$L$1&amp; ": """ &amp; SUBSTITUTE(IF(LEFT(INDEX(artwork.xlsx!L:L,QUOTIENT(ROW(A423)-1,3)+2),4)="http","",artwork.xlsx!$M$1) &amp; INDEX(artwork.xlsx!L:L,QUOTIENT(ROW(A423)-1,3)+2),artwork.xlsx!$N$1,"") &amp; """,",
 IF(AND(MOD(ROW(A423)-1,3)=1,INDEX(artwork.xlsx!J:J,QUOTIENT(ROW(A423)-1,3)+2)&lt;&gt;""),
    artwork.xlsx!$K$1&amp;": '" &amp; SUBSTITUTE(INDEX(artwork.xlsx!K:K,QUOTIENT(ROW(A423)-1,3)+2),"'","\'") &amp; "'",
IF(MOD(ROW(A423)-1,3)=2,"","")))</f>
        <v/>
      </c>
    </row>
    <row r="429" spans="1:3" x14ac:dyDescent="0.25">
      <c r="A429" t="str">
        <f>IF(AND(MOD(ROW(A424)-1,3)=0,INDEX(artwork.xlsx!G:G,QUOTIENT(ROW(A424)-1,3)+2)&lt;&gt;""),"/* "&amp;INDEX(artwork.xlsx!G:G,QUOTIENT(ROW(A424)-1,3)+2)&amp;" */","  ")&amp;
IF(AND(INDEX(artwork.xlsx!F:F,QUOTIENT(ROW(A424)-1,3)+2)&lt;&gt;""),"/* "&amp;INDEX(artwork.xlsx!F:F,QUOTIENT(ROW(A424)-1,3)+2)&amp;" */","  ")&amp;IF(AND(ISERROR(MATCH("},",B429:B$5003,0)), ISERROR(MATCH("    ];",$A$5:A428,0))),"];","")</f>
        <v xml:space="preserve">    </v>
      </c>
      <c r="B429" t="str">
        <f t="shared" si="9"/>
        <v>{</v>
      </c>
      <c r="C429" t="str">
        <f>IF(AND(MOD(ROW(A424)-1,3)=0, INDEX(artwork.xlsx!J:J,QUOTIENT(ROW(A424)-1,3)+2)&lt;&gt;""),
     artwork.xlsx!$H$1&amp;": """ &amp;  INDEX(artwork.xlsx!H:H,QUOTIENT(ROW(A424)-1,3)+2) &amp;""",  " &amp;
     artwork.xlsx!$J$1&amp; ": """ &amp; INDEX(artwork.xlsx!J:J,QUOTIENT(ROW(A424)-1,3)+2) &amp;""",  " &amp;
     artwork.xlsx!$L$1&amp; ": """ &amp; SUBSTITUTE(IF(LEFT(INDEX(artwork.xlsx!L:L,QUOTIENT(ROW(A424)-1,3)+2),4)="http","",artwork.xlsx!$M$1) &amp; INDEX(artwork.xlsx!L:L,QUOTIENT(ROW(A424)-1,3)+2),artwork.xlsx!$N$1,"") &amp; """,",
 IF(AND(MOD(ROW(A424)-1,3)=1,INDEX(artwork.xlsx!J:J,QUOTIENT(ROW(A424)-1,3)+2)&lt;&gt;""),
    artwork.xlsx!$K$1&amp;": '" &amp; SUBSTITUTE(INDEX(artwork.xlsx!K:K,QUOTIENT(ROW(A424)-1,3)+2),"'","\'") &amp; "'",
IF(MOD(ROW(A424)-1,3)=2,"","")))</f>
        <v>id: "scout",  frenchName: "Éclaireur",  artwork: "http://wiki.dominionstrategy.com/images/7/79/ScoutArt.jpg",</v>
      </c>
    </row>
    <row r="430" spans="1:3" x14ac:dyDescent="0.25">
      <c r="A430" t="str">
        <f>IF(AND(MOD(ROW(A425)-1,3)=0,INDEX(artwork.xlsx!G:G,QUOTIENT(ROW(A425)-1,3)+2)&lt;&gt;""),"/* "&amp;INDEX(artwork.xlsx!G:G,QUOTIENT(ROW(A425)-1,3)+2)&amp;" */","  ")&amp;
IF(AND(INDEX(artwork.xlsx!F:F,QUOTIENT(ROW(A425)-1,3)+2)&lt;&gt;""),"/* "&amp;INDEX(artwork.xlsx!F:F,QUOTIENT(ROW(A425)-1,3)+2)&amp;" */","  ")&amp;IF(AND(ISERROR(MATCH("},",B430:B$5003,0)), ISERROR(MATCH("    ];",$A$5:A426,0))),"];","")</f>
        <v xml:space="preserve">    </v>
      </c>
      <c r="B430" t="str">
        <f t="shared" si="9"/>
        <v/>
      </c>
      <c r="C430" t="str">
        <f>IF(AND(MOD(ROW(A425)-1,3)=0, INDEX(artwork.xlsx!J:J,QUOTIENT(ROW(A425)-1,3)+2)&lt;&gt;""),
     artwork.xlsx!$H$1&amp;": """ &amp;  INDEX(artwork.xlsx!H:H,QUOTIENT(ROW(A425)-1,3)+2) &amp;""",  " &amp;
     artwork.xlsx!$J$1&amp; ": """ &amp; INDEX(artwork.xlsx!J:J,QUOTIENT(ROW(A425)-1,3)+2) &amp;""",  " &amp;
     artwork.xlsx!$L$1&amp; ": """ &amp; SUBSTITUTE(IF(LEFT(INDEX(artwork.xlsx!L:L,QUOTIENT(ROW(A425)-1,3)+2),4)="http","",artwork.xlsx!$M$1) &amp; INDEX(artwork.xlsx!L:L,QUOTIENT(ROW(A425)-1,3)+2),artwork.xlsx!$N$1,"") &amp; """,",
 IF(AND(MOD(ROW(A425)-1,3)=1,INDEX(artwork.xlsx!J:J,QUOTIENT(ROW(A425)-1,3)+2)&lt;&gt;""),
    artwork.xlsx!$K$1&amp;": '" &amp; SUBSTITUTE(INDEX(artwork.xlsx!K:K,QUOTIENT(ROW(A425)-1,3)+2),"'","\'") &amp; "'",
IF(MOD(ROW(A425)-1,3)=2,"","")))</f>
        <v>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431" spans="1:3" x14ac:dyDescent="0.25">
      <c r="A431" t="str">
        <f>IF(AND(MOD(ROW(A426)-1,3)=0,INDEX(artwork.xlsx!G:G,QUOTIENT(ROW(A426)-1,3)+2)&lt;&gt;""),"/* "&amp;INDEX(artwork.xlsx!G:G,QUOTIENT(ROW(A426)-1,3)+2)&amp;" */","  ")&amp;
IF(AND(INDEX(artwork.xlsx!F:F,QUOTIENT(ROW(A426)-1,3)+2)&lt;&gt;""),"/* "&amp;INDEX(artwork.xlsx!F:F,QUOTIENT(ROW(A426)-1,3)+2)&amp;" */","  ")&amp;IF(AND(ISERROR(MATCH("},",B431:B$5003,0)), ISERROR(MATCH("    ];",$A$5:A430,0))),"];","")</f>
        <v xml:space="preserve">    </v>
      </c>
      <c r="B431" t="str">
        <f t="shared" si="9"/>
        <v>},</v>
      </c>
      <c r="C431" t="str">
        <f>IF(AND(MOD(ROW(A426)-1,3)=0, INDEX(artwork.xlsx!J:J,QUOTIENT(ROW(A426)-1,3)+2)&lt;&gt;""),
     artwork.xlsx!$H$1&amp;": """ &amp;  INDEX(artwork.xlsx!H:H,QUOTIENT(ROW(A426)-1,3)+2) &amp;""",  " &amp;
     artwork.xlsx!$J$1&amp; ": """ &amp; INDEX(artwork.xlsx!J:J,QUOTIENT(ROW(A426)-1,3)+2) &amp;""",  " &amp;
     artwork.xlsx!$L$1&amp; ": """ &amp; SUBSTITUTE(IF(LEFT(INDEX(artwork.xlsx!L:L,QUOTIENT(ROW(A426)-1,3)+2),4)="http","",artwork.xlsx!$M$1) &amp; INDEX(artwork.xlsx!L:L,QUOTIENT(ROW(A426)-1,3)+2),artwork.xlsx!$N$1,"") &amp; """,",
 IF(AND(MOD(ROW(A426)-1,3)=1,INDEX(artwork.xlsx!J:J,QUOTIENT(ROW(A426)-1,3)+2)&lt;&gt;""),
    artwork.xlsx!$K$1&amp;": '" &amp; SUBSTITUTE(INDEX(artwork.xlsx!K:K,QUOTIENT(ROW(A426)-1,3)+2),"'","\'") &amp; "'",
IF(MOD(ROW(A426)-1,3)=2,"","")))</f>
        <v/>
      </c>
    </row>
    <row r="432" spans="1:3" x14ac:dyDescent="0.25">
      <c r="A432" t="str">
        <f>IF(AND(MOD(ROW(A427)-1,3)=0,INDEX(artwork.xlsx!G:G,QUOTIENT(ROW(A427)-1,3)+2)&lt;&gt;""),"/* "&amp;INDEX(artwork.xlsx!G:G,QUOTIENT(ROW(A427)-1,3)+2)&amp;" */","  ")&amp;
IF(AND(INDEX(artwork.xlsx!F:F,QUOTIENT(ROW(A427)-1,3)+2)&lt;&gt;""),"/* "&amp;INDEX(artwork.xlsx!F:F,QUOTIENT(ROW(A427)-1,3)+2)&amp;" */","  ")&amp;IF(AND(ISERROR(MATCH("},",B432:B$5003,0)), ISERROR(MATCH("    ];",$A$5:A428,0))),"];","")</f>
        <v xml:space="preserve">    </v>
      </c>
      <c r="B432" t="str">
        <f t="shared" si="9"/>
        <v>{</v>
      </c>
      <c r="C432" t="str">
        <f>IF(AND(MOD(ROW(A427)-1,3)=0, INDEX(artwork.xlsx!J:J,QUOTIENT(ROW(A427)-1,3)+2)&lt;&gt;""),
     artwork.xlsx!$H$1&amp;": """ &amp;  INDEX(artwork.xlsx!H:H,QUOTIENT(ROW(A427)-1,3)+2) &amp;""",  " &amp;
     artwork.xlsx!$J$1&amp; ": """ &amp; INDEX(artwork.xlsx!J:J,QUOTIENT(ROW(A427)-1,3)+2) &amp;""",  " &amp;
     artwork.xlsx!$L$1&amp; ": """ &amp; SUBSTITUTE(IF(LEFT(INDEX(artwork.xlsx!L:L,QUOTIENT(ROW(A427)-1,3)+2),4)="http","",artwork.xlsx!$M$1) &amp; INDEX(artwork.xlsx!L:L,QUOTIENT(ROW(A427)-1,3)+2),artwork.xlsx!$N$1,"") &amp; """,",
 IF(AND(MOD(ROW(A427)-1,3)=1,INDEX(artwork.xlsx!J:J,QUOTIENT(ROW(A427)-1,3)+2)&lt;&gt;""),
    artwork.xlsx!$K$1&amp;": '" &amp; SUBSTITUTE(INDEX(artwork.xlsx!K:K,QUOTIENT(ROW(A427)-1,3)+2),"'","\'") &amp; "'",
IF(MOD(ROW(A427)-1,3)=2,"","")))</f>
        <v>id: "duke",  frenchName: "Duc",  artwork: "http://wiki.dominionstrategy.com/images/6/6e/DukeArt.jpg",</v>
      </c>
    </row>
    <row r="433" spans="1:3" x14ac:dyDescent="0.25">
      <c r="A433" t="str">
        <f>IF(AND(MOD(ROW(A428)-1,3)=0,INDEX(artwork.xlsx!G:G,QUOTIENT(ROW(A428)-1,3)+2)&lt;&gt;""),"/* "&amp;INDEX(artwork.xlsx!G:G,QUOTIENT(ROW(A428)-1,3)+2)&amp;" */","  ")&amp;
IF(AND(INDEX(artwork.xlsx!F:F,QUOTIENT(ROW(A428)-1,3)+2)&lt;&gt;""),"/* "&amp;INDEX(artwork.xlsx!F:F,QUOTIENT(ROW(A428)-1,3)+2)&amp;" */","  ")&amp;IF(AND(ISERROR(MATCH("},",B433:B$5003,0)), ISERROR(MATCH("    ];",$A$5:A432,0))),"];","")</f>
        <v xml:space="preserve">    </v>
      </c>
      <c r="B433" t="str">
        <f t="shared" si="9"/>
        <v/>
      </c>
      <c r="C433" t="str">
        <f>IF(AND(MOD(ROW(A428)-1,3)=0, INDEX(artwork.xlsx!J:J,QUOTIENT(ROW(A428)-1,3)+2)&lt;&gt;""),
     artwork.xlsx!$H$1&amp;": """ &amp;  INDEX(artwork.xlsx!H:H,QUOTIENT(ROW(A428)-1,3)+2) &amp;""",  " &amp;
     artwork.xlsx!$J$1&amp; ": """ &amp; INDEX(artwork.xlsx!J:J,QUOTIENT(ROW(A428)-1,3)+2) &amp;""",  " &amp;
     artwork.xlsx!$L$1&amp; ": """ &amp; SUBSTITUTE(IF(LEFT(INDEX(artwork.xlsx!L:L,QUOTIENT(ROW(A428)-1,3)+2),4)="http","",artwork.xlsx!$M$1) &amp; INDEX(artwork.xlsx!L:L,QUOTIENT(ROW(A428)-1,3)+2),artwork.xlsx!$N$1,"") &amp; """,",
 IF(AND(MOD(ROW(A428)-1,3)=1,INDEX(artwork.xlsx!J:J,QUOTIENT(ROW(A428)-1,3)+2)&lt;&gt;""),
    artwork.xlsx!$K$1&amp;": '" &amp; SUBSTITUTE(INDEX(artwork.xlsx!K:K,QUOTIENT(ROW(A428)-1,3)+2),"'","\'") &amp; "'",
IF(MOD(ROW(A428)-1,3)=2,"","")))</f>
        <v>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434" spans="1:3" x14ac:dyDescent="0.25">
      <c r="A434" t="str">
        <f>IF(AND(MOD(ROW(A429)-1,3)=0,INDEX(artwork.xlsx!G:G,QUOTIENT(ROW(A429)-1,3)+2)&lt;&gt;""),"/* "&amp;INDEX(artwork.xlsx!G:G,QUOTIENT(ROW(A429)-1,3)+2)&amp;" */","  ")&amp;
IF(AND(INDEX(artwork.xlsx!F:F,QUOTIENT(ROW(A429)-1,3)+2)&lt;&gt;""),"/* "&amp;INDEX(artwork.xlsx!F:F,QUOTIENT(ROW(A429)-1,3)+2)&amp;" */","  ")&amp;IF(AND(ISERROR(MATCH("},",B434:B$5003,0)), ISERROR(MATCH("    ];",$A$5:A430,0))),"];","")</f>
        <v xml:space="preserve">    </v>
      </c>
      <c r="B434" t="str">
        <f t="shared" si="9"/>
        <v>},</v>
      </c>
      <c r="C434" t="str">
        <f>IF(AND(MOD(ROW(A429)-1,3)=0, INDEX(artwork.xlsx!J:J,QUOTIENT(ROW(A429)-1,3)+2)&lt;&gt;""),
     artwork.xlsx!$H$1&amp;": """ &amp;  INDEX(artwork.xlsx!H:H,QUOTIENT(ROW(A429)-1,3)+2) &amp;""",  " &amp;
     artwork.xlsx!$J$1&amp; ": """ &amp; INDEX(artwork.xlsx!J:J,QUOTIENT(ROW(A429)-1,3)+2) &amp;""",  " &amp;
     artwork.xlsx!$L$1&amp; ": """ &amp; SUBSTITUTE(IF(LEFT(INDEX(artwork.xlsx!L:L,QUOTIENT(ROW(A429)-1,3)+2),4)="http","",artwork.xlsx!$M$1) &amp; INDEX(artwork.xlsx!L:L,QUOTIENT(ROW(A429)-1,3)+2),artwork.xlsx!$N$1,"") &amp; """,",
 IF(AND(MOD(ROW(A429)-1,3)=1,INDEX(artwork.xlsx!J:J,QUOTIENT(ROW(A429)-1,3)+2)&lt;&gt;""),
    artwork.xlsx!$K$1&amp;": '" &amp; SUBSTITUTE(INDEX(artwork.xlsx!K:K,QUOTIENT(ROW(A429)-1,3)+2),"'","\'") &amp; "'",
IF(MOD(ROW(A429)-1,3)=2,"","")))</f>
        <v/>
      </c>
    </row>
    <row r="435" spans="1:3" x14ac:dyDescent="0.25">
      <c r="A435" t="str">
        <f>IF(AND(MOD(ROW(A430)-1,3)=0,INDEX(artwork.xlsx!G:G,QUOTIENT(ROW(A430)-1,3)+2)&lt;&gt;""),"/* "&amp;INDEX(artwork.xlsx!G:G,QUOTIENT(ROW(A430)-1,3)+2)&amp;" */","  ")&amp;
IF(AND(INDEX(artwork.xlsx!F:F,QUOTIENT(ROW(A430)-1,3)+2)&lt;&gt;""),"/* "&amp;INDEX(artwork.xlsx!F:F,QUOTIENT(ROW(A430)-1,3)+2)&amp;" */","  ")&amp;IF(AND(ISERROR(MATCH("},",B435:B$5003,0)), ISERROR(MATCH("    ];",$A$5:A434,0))),"];","")</f>
        <v xml:space="preserve">    </v>
      </c>
      <c r="B435" t="str">
        <f t="shared" si="9"/>
        <v>{</v>
      </c>
      <c r="C435" t="str">
        <f>IF(AND(MOD(ROW(A430)-1,3)=0, INDEX(artwork.xlsx!J:J,QUOTIENT(ROW(A430)-1,3)+2)&lt;&gt;""),
     artwork.xlsx!$H$1&amp;": """ &amp;  INDEX(artwork.xlsx!H:H,QUOTIENT(ROW(A430)-1,3)+2) &amp;""",  " &amp;
     artwork.xlsx!$J$1&amp; ": """ &amp; INDEX(artwork.xlsx!J:J,QUOTIENT(ROW(A430)-1,3)+2) &amp;""",  " &amp;
     artwork.xlsx!$L$1&amp; ": """ &amp; SUBSTITUTE(IF(LEFT(INDEX(artwork.xlsx!L:L,QUOTIENT(ROW(A430)-1,3)+2),4)="http","",artwork.xlsx!$M$1) &amp; INDEX(artwork.xlsx!L:L,QUOTIENT(ROW(A430)-1,3)+2),artwork.xlsx!$N$1,"") &amp; """,",
 IF(AND(MOD(ROW(A430)-1,3)=1,INDEX(artwork.xlsx!J:J,QUOTIENT(ROW(A430)-1,3)+2)&lt;&gt;""),
    artwork.xlsx!$K$1&amp;": '" &amp; SUBSTITUTE(INDEX(artwork.xlsx!K:K,QUOTIENT(ROW(A430)-1,3)+2),"'","\'") &amp; "'",
IF(MOD(ROW(A430)-1,3)=2,"","")))</f>
        <v>id: "baron",  frenchName: "Baron",  artwork: "http://wiki.dominionstrategy.com/images/d/dc/BaronArt.jpg",</v>
      </c>
    </row>
    <row r="436" spans="1:3" x14ac:dyDescent="0.25">
      <c r="A436" t="str">
        <f>IF(AND(MOD(ROW(A431)-1,3)=0,INDEX(artwork.xlsx!G:G,QUOTIENT(ROW(A431)-1,3)+2)&lt;&gt;""),"/* "&amp;INDEX(artwork.xlsx!G:G,QUOTIENT(ROW(A431)-1,3)+2)&amp;" */","  ")&amp;
IF(AND(INDEX(artwork.xlsx!F:F,QUOTIENT(ROW(A431)-1,3)+2)&lt;&gt;""),"/* "&amp;INDEX(artwork.xlsx!F:F,QUOTIENT(ROW(A431)-1,3)+2)&amp;" */","  ")&amp;IF(AND(ISERROR(MATCH("},",B436:B$5003,0)), ISERROR(MATCH("    ];",$A$5:A432,0))),"];","")</f>
        <v xml:space="preserve">    </v>
      </c>
      <c r="B436" t="str">
        <f t="shared" si="9"/>
        <v/>
      </c>
      <c r="C436" t="str">
        <f>IF(AND(MOD(ROW(A431)-1,3)=0, INDEX(artwork.xlsx!J:J,QUOTIENT(ROW(A431)-1,3)+2)&lt;&gt;""),
     artwork.xlsx!$H$1&amp;": """ &amp;  INDEX(artwork.xlsx!H:H,QUOTIENT(ROW(A431)-1,3)+2) &amp;""",  " &amp;
     artwork.xlsx!$J$1&amp; ": """ &amp; INDEX(artwork.xlsx!J:J,QUOTIENT(ROW(A431)-1,3)+2) &amp;""",  " &amp;
     artwork.xlsx!$L$1&amp; ": """ &amp; SUBSTITUTE(IF(LEFT(INDEX(artwork.xlsx!L:L,QUOTIENT(ROW(A431)-1,3)+2),4)="http","",artwork.xlsx!$M$1) &amp; INDEX(artwork.xlsx!L:L,QUOTIENT(ROW(A431)-1,3)+2),artwork.xlsx!$N$1,"") &amp; """,",
 IF(AND(MOD(ROW(A431)-1,3)=1,INDEX(artwork.xlsx!J:J,QUOTIENT(ROW(A431)-1,3)+2)&lt;&gt;""),
    artwork.xlsx!$K$1&amp;": '" &amp; SUBSTITUTE(INDEX(artwork.xlsx!K:K,QUOTIENT(ROW(A431)-1,3)+2),"'","\'") &amp; "'",
IF(MOD(ROW(A431)-1,3)=2,"","")))</f>
        <v>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437" spans="1:3" x14ac:dyDescent="0.25">
      <c r="A437" t="str">
        <f>IF(AND(MOD(ROW(A432)-1,3)=0,INDEX(artwork.xlsx!G:G,QUOTIENT(ROW(A432)-1,3)+2)&lt;&gt;""),"/* "&amp;INDEX(artwork.xlsx!G:G,QUOTIENT(ROW(A432)-1,3)+2)&amp;" */","  ")&amp;
IF(AND(INDEX(artwork.xlsx!F:F,QUOTIENT(ROW(A432)-1,3)+2)&lt;&gt;""),"/* "&amp;INDEX(artwork.xlsx!F:F,QUOTIENT(ROW(A432)-1,3)+2)&amp;" */","  ")&amp;IF(AND(ISERROR(MATCH("},",B437:B$5003,0)), ISERROR(MATCH("    ];",$A$5:A436,0))),"];","")</f>
        <v xml:space="preserve">    </v>
      </c>
      <c r="B437" t="str">
        <f t="shared" si="9"/>
        <v>},</v>
      </c>
      <c r="C437" t="str">
        <f>IF(AND(MOD(ROW(A432)-1,3)=0, INDEX(artwork.xlsx!J:J,QUOTIENT(ROW(A432)-1,3)+2)&lt;&gt;""),
     artwork.xlsx!$H$1&amp;": """ &amp;  INDEX(artwork.xlsx!H:H,QUOTIENT(ROW(A432)-1,3)+2) &amp;""",  " &amp;
     artwork.xlsx!$J$1&amp; ": """ &amp; INDEX(artwork.xlsx!J:J,QUOTIENT(ROW(A432)-1,3)+2) &amp;""",  " &amp;
     artwork.xlsx!$L$1&amp; ": """ &amp; SUBSTITUTE(IF(LEFT(INDEX(artwork.xlsx!L:L,QUOTIENT(ROW(A432)-1,3)+2),4)="http","",artwork.xlsx!$M$1) &amp; INDEX(artwork.xlsx!L:L,QUOTIENT(ROW(A432)-1,3)+2),artwork.xlsx!$N$1,"") &amp; """,",
 IF(AND(MOD(ROW(A432)-1,3)=1,INDEX(artwork.xlsx!J:J,QUOTIENT(ROW(A432)-1,3)+2)&lt;&gt;""),
    artwork.xlsx!$K$1&amp;": '" &amp; SUBSTITUTE(INDEX(artwork.xlsx!K:K,QUOTIENT(ROW(A432)-1,3)+2),"'","\'") &amp; "'",
IF(MOD(ROW(A432)-1,3)=2,"","")))</f>
        <v/>
      </c>
    </row>
    <row r="438" spans="1:3" x14ac:dyDescent="0.25">
      <c r="A438" t="str">
        <f>IF(AND(MOD(ROW(A433)-1,3)=0,INDEX(artwork.xlsx!G:G,QUOTIENT(ROW(A433)-1,3)+2)&lt;&gt;""),"/* "&amp;INDEX(artwork.xlsx!G:G,QUOTIENT(ROW(A433)-1,3)+2)&amp;" */","  ")&amp;
IF(AND(INDEX(artwork.xlsx!F:F,QUOTIENT(ROW(A433)-1,3)+2)&lt;&gt;""),"/* "&amp;INDEX(artwork.xlsx!F:F,QUOTIENT(ROW(A433)-1,3)+2)&amp;" */","  ")&amp;IF(AND(ISERROR(MATCH("},",B438:B$5003,0)), ISERROR(MATCH("    ];",$A$5:A434,0))),"];","")</f>
        <v xml:space="preserve">    </v>
      </c>
      <c r="B438" t="str">
        <f t="shared" si="9"/>
        <v>{</v>
      </c>
      <c r="C438" t="str">
        <f>IF(AND(MOD(ROW(A433)-1,3)=0, INDEX(artwork.xlsx!J:J,QUOTIENT(ROW(A433)-1,3)+2)&lt;&gt;""),
     artwork.xlsx!$H$1&amp;": """ &amp;  INDEX(artwork.xlsx!H:H,QUOTIENT(ROW(A433)-1,3)+2) &amp;""",  " &amp;
     artwork.xlsx!$J$1&amp; ": """ &amp; INDEX(artwork.xlsx!J:J,QUOTIENT(ROW(A433)-1,3)+2) &amp;""",  " &amp;
     artwork.xlsx!$L$1&amp; ": """ &amp; SUBSTITUTE(IF(LEFT(INDEX(artwork.xlsx!L:L,QUOTIENT(ROW(A433)-1,3)+2),4)="http","",artwork.xlsx!$M$1) &amp; INDEX(artwork.xlsx!L:L,QUOTIENT(ROW(A433)-1,3)+2),artwork.xlsx!$N$1,"") &amp; """,",
 IF(AND(MOD(ROW(A433)-1,3)=1,INDEX(artwork.xlsx!J:J,QUOTIENT(ROW(A433)-1,3)+2)&lt;&gt;""),
    artwork.xlsx!$K$1&amp;": '" &amp; SUBSTITUTE(INDEX(artwork.xlsx!K:K,QUOTIENT(ROW(A433)-1,3)+2),"'","\'") &amp; "'",
IF(MOD(ROW(A433)-1,3)=2,"","")))</f>
        <v>id: "swindler",  frenchName: "Escroc",  artwork: "http://wiki.dominionstrategy.com/images/2/27/SwindlerArt.jpg",</v>
      </c>
    </row>
    <row r="439" spans="1:3" x14ac:dyDescent="0.25">
      <c r="A439" t="str">
        <f>IF(AND(MOD(ROW(A434)-1,3)=0,INDEX(artwork.xlsx!G:G,QUOTIENT(ROW(A434)-1,3)+2)&lt;&gt;""),"/* "&amp;INDEX(artwork.xlsx!G:G,QUOTIENT(ROW(A434)-1,3)+2)&amp;" */","  ")&amp;
IF(AND(INDEX(artwork.xlsx!F:F,QUOTIENT(ROW(A434)-1,3)+2)&lt;&gt;""),"/* "&amp;INDEX(artwork.xlsx!F:F,QUOTIENT(ROW(A434)-1,3)+2)&amp;" */","  ")&amp;IF(AND(ISERROR(MATCH("},",B439:B$5003,0)), ISERROR(MATCH("    ];",$A$5:A438,0))),"];","")</f>
        <v xml:space="preserve">    </v>
      </c>
      <c r="B439" t="str">
        <f t="shared" si="9"/>
        <v/>
      </c>
      <c r="C439" t="str">
        <f>IF(AND(MOD(ROW(A434)-1,3)=0, INDEX(artwork.xlsx!J:J,QUOTIENT(ROW(A434)-1,3)+2)&lt;&gt;""),
     artwork.xlsx!$H$1&amp;": """ &amp;  INDEX(artwork.xlsx!H:H,QUOTIENT(ROW(A434)-1,3)+2) &amp;""",  " &amp;
     artwork.xlsx!$J$1&amp; ": """ &amp; INDEX(artwork.xlsx!J:J,QUOTIENT(ROW(A434)-1,3)+2) &amp;""",  " &amp;
     artwork.xlsx!$L$1&amp; ": """ &amp; SUBSTITUTE(IF(LEFT(INDEX(artwork.xlsx!L:L,QUOTIENT(ROW(A434)-1,3)+2),4)="http","",artwork.xlsx!$M$1) &amp; INDEX(artwork.xlsx!L:L,QUOTIENT(ROW(A434)-1,3)+2),artwork.xlsx!$N$1,"") &amp; """,",
 IF(AND(MOD(ROW(A434)-1,3)=1,INDEX(artwork.xlsx!J:J,QUOTIENT(ROW(A434)-1,3)+2)&lt;&gt;""),
    artwork.xlsx!$K$1&amp;": '" &amp; SUBSTITUTE(INDEX(artwork.xlsx!K:K,QUOTIENT(ROW(A434)-1,3)+2),"'","\'") &amp; "'",
IF(MOD(ROW(A434)-1,3)=2,"","")))</f>
        <v>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40" spans="1:3" x14ac:dyDescent="0.25">
      <c r="A440" t="str">
        <f>IF(AND(MOD(ROW(A435)-1,3)=0,INDEX(artwork.xlsx!G:G,QUOTIENT(ROW(A435)-1,3)+2)&lt;&gt;""),"/* "&amp;INDEX(artwork.xlsx!G:G,QUOTIENT(ROW(A435)-1,3)+2)&amp;" */","  ")&amp;
IF(AND(INDEX(artwork.xlsx!F:F,QUOTIENT(ROW(A435)-1,3)+2)&lt;&gt;""),"/* "&amp;INDEX(artwork.xlsx!F:F,QUOTIENT(ROW(A435)-1,3)+2)&amp;" */","  ")&amp;IF(AND(ISERROR(MATCH("},",B440:B$5003,0)), ISERROR(MATCH("    ];",$A$5:A436,0))),"];","")</f>
        <v xml:space="preserve">    </v>
      </c>
      <c r="B440" t="str">
        <f t="shared" si="9"/>
        <v>},</v>
      </c>
      <c r="C440" t="str">
        <f>IF(AND(MOD(ROW(A435)-1,3)=0, INDEX(artwork.xlsx!J:J,QUOTIENT(ROW(A435)-1,3)+2)&lt;&gt;""),
     artwork.xlsx!$H$1&amp;": """ &amp;  INDEX(artwork.xlsx!H:H,QUOTIENT(ROW(A435)-1,3)+2) &amp;""",  " &amp;
     artwork.xlsx!$J$1&amp; ": """ &amp; INDEX(artwork.xlsx!J:J,QUOTIENT(ROW(A435)-1,3)+2) &amp;""",  " &amp;
     artwork.xlsx!$L$1&amp; ": """ &amp; SUBSTITUTE(IF(LEFT(INDEX(artwork.xlsx!L:L,QUOTIENT(ROW(A435)-1,3)+2),4)="http","",artwork.xlsx!$M$1) &amp; INDEX(artwork.xlsx!L:L,QUOTIENT(ROW(A435)-1,3)+2),artwork.xlsx!$N$1,"") &amp; """,",
 IF(AND(MOD(ROW(A435)-1,3)=1,INDEX(artwork.xlsx!J:J,QUOTIENT(ROW(A435)-1,3)+2)&lt;&gt;""),
    artwork.xlsx!$K$1&amp;": '" &amp; SUBSTITUTE(INDEX(artwork.xlsx!K:K,QUOTIENT(ROW(A435)-1,3)+2),"'","\'") &amp; "'",
IF(MOD(ROW(A435)-1,3)=2,"","")))</f>
        <v/>
      </c>
    </row>
    <row r="441" spans="1:3" x14ac:dyDescent="0.25">
      <c r="A441" t="str">
        <f>IF(AND(MOD(ROW(A436)-1,3)=0,INDEX(artwork.xlsx!G:G,QUOTIENT(ROW(A436)-1,3)+2)&lt;&gt;""),"/* "&amp;INDEX(artwork.xlsx!G:G,QUOTIENT(ROW(A436)-1,3)+2)&amp;" */","  ")&amp;
IF(AND(INDEX(artwork.xlsx!F:F,QUOTIENT(ROW(A436)-1,3)+2)&lt;&gt;""),"/* "&amp;INDEX(artwork.xlsx!F:F,QUOTIENT(ROW(A436)-1,3)+2)&amp;" */","  ")&amp;IF(AND(ISERROR(MATCH("},",B441:B$5003,0)), ISERROR(MATCH("    ];",$A$5:A440,0))),"];","")</f>
        <v xml:space="preserve">    </v>
      </c>
      <c r="B441" t="str">
        <f t="shared" si="9"/>
        <v>{</v>
      </c>
      <c r="C441" t="str">
        <f>IF(AND(MOD(ROW(A436)-1,3)=0, INDEX(artwork.xlsx!J:J,QUOTIENT(ROW(A436)-1,3)+2)&lt;&gt;""),
     artwork.xlsx!$H$1&amp;": """ &amp;  INDEX(artwork.xlsx!H:H,QUOTIENT(ROW(A436)-1,3)+2) &amp;""",  " &amp;
     artwork.xlsx!$J$1&amp; ": """ &amp; INDEX(artwork.xlsx!J:J,QUOTIENT(ROW(A436)-1,3)+2) &amp;""",  " &amp;
     artwork.xlsx!$L$1&amp; ": """ &amp; SUBSTITUTE(IF(LEFT(INDEX(artwork.xlsx!L:L,QUOTIENT(ROW(A436)-1,3)+2),4)="http","",artwork.xlsx!$M$1) &amp; INDEX(artwork.xlsx!L:L,QUOTIENT(ROW(A436)-1,3)+2),artwork.xlsx!$N$1,"") &amp; """,",
 IF(AND(MOD(ROW(A436)-1,3)=1,INDEX(artwork.xlsx!J:J,QUOTIENT(ROW(A436)-1,3)+2)&lt;&gt;""),
    artwork.xlsx!$K$1&amp;": '" &amp; SUBSTITUTE(INDEX(artwork.xlsx!K:K,QUOTIENT(ROW(A436)-1,3)+2),"'","\'") &amp; "'",
IF(MOD(ROW(A436)-1,3)=2,"","")))</f>
        <v>id: "bridge",  frenchName: "Pont",  artwork: "http://wiki.dominionstrategy.com/images/7/7c/BridgeArt.jpg",</v>
      </c>
    </row>
    <row r="442" spans="1:3" x14ac:dyDescent="0.25">
      <c r="A442" t="str">
        <f>IF(AND(MOD(ROW(A437)-1,3)=0,INDEX(artwork.xlsx!G:G,QUOTIENT(ROW(A437)-1,3)+2)&lt;&gt;""),"/* "&amp;INDEX(artwork.xlsx!G:G,QUOTIENT(ROW(A437)-1,3)+2)&amp;" */","  ")&amp;
IF(AND(INDEX(artwork.xlsx!F:F,QUOTIENT(ROW(A437)-1,3)+2)&lt;&gt;""),"/* "&amp;INDEX(artwork.xlsx!F:F,QUOTIENT(ROW(A437)-1,3)+2)&amp;" */","  ")&amp;IF(AND(ISERROR(MATCH("},",B442:B$5003,0)), ISERROR(MATCH("    ];",$A$5:A438,0))),"];","")</f>
        <v xml:space="preserve">    </v>
      </c>
      <c r="B442" t="str">
        <f t="shared" si="9"/>
        <v/>
      </c>
      <c r="C442" t="str">
        <f>IF(AND(MOD(ROW(A437)-1,3)=0, INDEX(artwork.xlsx!J:J,QUOTIENT(ROW(A437)-1,3)+2)&lt;&gt;""),
     artwork.xlsx!$H$1&amp;": """ &amp;  INDEX(artwork.xlsx!H:H,QUOTIENT(ROW(A437)-1,3)+2) &amp;""",  " &amp;
     artwork.xlsx!$J$1&amp; ": """ &amp; INDEX(artwork.xlsx!J:J,QUOTIENT(ROW(A437)-1,3)+2) &amp;""",  " &amp;
     artwork.xlsx!$L$1&amp; ": """ &amp; SUBSTITUTE(IF(LEFT(INDEX(artwork.xlsx!L:L,QUOTIENT(ROW(A437)-1,3)+2),4)="http","",artwork.xlsx!$M$1) &amp; INDEX(artwork.xlsx!L:L,QUOTIENT(ROW(A437)-1,3)+2),artwork.xlsx!$N$1,"") &amp; """,",
 IF(AND(MOD(ROW(A437)-1,3)=1,INDEX(artwork.xlsx!J:J,QUOTIENT(ROW(A437)-1,3)+2)&lt;&gt;""),
    artwork.xlsx!$K$1&amp;": '" &amp; SUBSTITUTE(INDEX(artwork.xlsx!K:K,QUOTIENT(ROW(A437)-1,3)+2),"'","\'") &amp; "'",
IF(MOD(ROW(A437)-1,3)=2,"","")))</f>
        <v>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443" spans="1:3" x14ac:dyDescent="0.25">
      <c r="A443" t="str">
        <f>IF(AND(MOD(ROW(A438)-1,3)=0,INDEX(artwork.xlsx!G:G,QUOTIENT(ROW(A438)-1,3)+2)&lt;&gt;""),"/* "&amp;INDEX(artwork.xlsx!G:G,QUOTIENT(ROW(A438)-1,3)+2)&amp;" */","  ")&amp;
IF(AND(INDEX(artwork.xlsx!F:F,QUOTIENT(ROW(A438)-1,3)+2)&lt;&gt;""),"/* "&amp;INDEX(artwork.xlsx!F:F,QUOTIENT(ROW(A438)-1,3)+2)&amp;" */","  ")&amp;IF(AND(ISERROR(MATCH("},",B443:B$5003,0)), ISERROR(MATCH("    ];",$A$5:A442,0))),"];","")</f>
        <v xml:space="preserve">    </v>
      </c>
      <c r="B443" t="str">
        <f t="shared" si="9"/>
        <v>},</v>
      </c>
      <c r="C443" t="str">
        <f>IF(AND(MOD(ROW(A438)-1,3)=0, INDEX(artwork.xlsx!J:J,QUOTIENT(ROW(A438)-1,3)+2)&lt;&gt;""),
     artwork.xlsx!$H$1&amp;": """ &amp;  INDEX(artwork.xlsx!H:H,QUOTIENT(ROW(A438)-1,3)+2) &amp;""",  " &amp;
     artwork.xlsx!$J$1&amp; ": """ &amp; INDEX(artwork.xlsx!J:J,QUOTIENT(ROW(A438)-1,3)+2) &amp;""",  " &amp;
     artwork.xlsx!$L$1&amp; ": """ &amp; SUBSTITUTE(IF(LEFT(INDEX(artwork.xlsx!L:L,QUOTIENT(ROW(A438)-1,3)+2),4)="http","",artwork.xlsx!$M$1) &amp; INDEX(artwork.xlsx!L:L,QUOTIENT(ROW(A438)-1,3)+2),artwork.xlsx!$N$1,"") &amp; """,",
 IF(AND(MOD(ROW(A438)-1,3)=1,INDEX(artwork.xlsx!J:J,QUOTIENT(ROW(A438)-1,3)+2)&lt;&gt;""),
    artwork.xlsx!$K$1&amp;": '" &amp; SUBSTITUTE(INDEX(artwork.xlsx!K:K,QUOTIENT(ROW(A438)-1,3)+2),"'","\'") &amp; "'",
IF(MOD(ROW(A438)-1,3)=2,"","")))</f>
        <v/>
      </c>
    </row>
    <row r="444" spans="1:3" x14ac:dyDescent="0.25">
      <c r="A444" t="str">
        <f>IF(AND(MOD(ROW(A439)-1,3)=0,INDEX(artwork.xlsx!G:G,QUOTIENT(ROW(A439)-1,3)+2)&lt;&gt;""),"/* "&amp;INDEX(artwork.xlsx!G:G,QUOTIENT(ROW(A439)-1,3)+2)&amp;" */","  ")&amp;
IF(AND(INDEX(artwork.xlsx!F:F,QUOTIENT(ROW(A439)-1,3)+2)&lt;&gt;""),"/* "&amp;INDEX(artwork.xlsx!F:F,QUOTIENT(ROW(A439)-1,3)+2)&amp;" */","  ")&amp;IF(AND(ISERROR(MATCH("},",B444:B$5003,0)), ISERROR(MATCH("    ];",$A$5:A440,0))),"];","")</f>
        <v xml:space="preserve">    </v>
      </c>
      <c r="B444" t="str">
        <f t="shared" si="9"/>
        <v>{</v>
      </c>
      <c r="C444" t="str">
        <f>IF(AND(MOD(ROW(A439)-1,3)=0, INDEX(artwork.xlsx!J:J,QUOTIENT(ROW(A439)-1,3)+2)&lt;&gt;""),
     artwork.xlsx!$H$1&amp;": """ &amp;  INDEX(artwork.xlsx!H:H,QUOTIENT(ROW(A439)-1,3)+2) &amp;""",  " &amp;
     artwork.xlsx!$J$1&amp; ": """ &amp; INDEX(artwork.xlsx!J:J,QUOTIENT(ROW(A439)-1,3)+2) &amp;""",  " &amp;
     artwork.xlsx!$L$1&amp; ": """ &amp; SUBSTITUTE(IF(LEFT(INDEX(artwork.xlsx!L:L,QUOTIENT(ROW(A439)-1,3)+2),4)="http","",artwork.xlsx!$M$1) &amp; INDEX(artwork.xlsx!L:L,QUOTIENT(ROW(A439)-1,3)+2),artwork.xlsx!$N$1,"") &amp; """,",
 IF(AND(MOD(ROW(A439)-1,3)=1,INDEX(artwork.xlsx!J:J,QUOTIENT(ROW(A439)-1,3)+2)&lt;&gt;""),
    artwork.xlsx!$K$1&amp;": '" &amp; SUBSTITUTE(INDEX(artwork.xlsx!K:K,QUOTIENT(ROW(A439)-1,3)+2),"'","\'") &amp; "'",
IF(MOD(ROW(A439)-1,3)=2,"","")))</f>
        <v>id: "torturer",  frenchName: "Bourreau",  artwork: "http://wiki.dominionstrategy.com/images/6/6e/TorturerArt.jpg",</v>
      </c>
    </row>
    <row r="445" spans="1:3" x14ac:dyDescent="0.25">
      <c r="A445" t="str">
        <f>IF(AND(MOD(ROW(A440)-1,3)=0,INDEX(artwork.xlsx!G:G,QUOTIENT(ROW(A440)-1,3)+2)&lt;&gt;""),"/* "&amp;INDEX(artwork.xlsx!G:G,QUOTIENT(ROW(A440)-1,3)+2)&amp;" */","  ")&amp;
IF(AND(INDEX(artwork.xlsx!F:F,QUOTIENT(ROW(A440)-1,3)+2)&lt;&gt;""),"/* "&amp;INDEX(artwork.xlsx!F:F,QUOTIENT(ROW(A440)-1,3)+2)&amp;" */","  ")&amp;IF(AND(ISERROR(MATCH("},",B445:B$5003,0)), ISERROR(MATCH("    ];",$A$5:A444,0))),"];","")</f>
        <v xml:space="preserve">    </v>
      </c>
      <c r="B445" t="str">
        <f t="shared" si="9"/>
        <v/>
      </c>
      <c r="C445" t="str">
        <f>IF(AND(MOD(ROW(A440)-1,3)=0, INDEX(artwork.xlsx!J:J,QUOTIENT(ROW(A440)-1,3)+2)&lt;&gt;""),
     artwork.xlsx!$H$1&amp;": """ &amp;  INDEX(artwork.xlsx!H:H,QUOTIENT(ROW(A440)-1,3)+2) &amp;""",  " &amp;
     artwork.xlsx!$J$1&amp; ": """ &amp; INDEX(artwork.xlsx!J:J,QUOTIENT(ROW(A440)-1,3)+2) &amp;""",  " &amp;
     artwork.xlsx!$L$1&amp; ": """ &amp; SUBSTITUTE(IF(LEFT(INDEX(artwork.xlsx!L:L,QUOTIENT(ROW(A440)-1,3)+2),4)="http","",artwork.xlsx!$M$1) &amp; INDEX(artwork.xlsx!L:L,QUOTIENT(ROW(A440)-1,3)+2),artwork.xlsx!$N$1,"") &amp; """,",
 IF(AND(MOD(ROW(A440)-1,3)=1,INDEX(artwork.xlsx!J:J,QUOTIENT(ROW(A440)-1,3)+2)&lt;&gt;""),
    artwork.xlsx!$K$1&amp;": '" &amp; SUBSTITUTE(INDEX(artwork.xlsx!K:K,QUOTIENT(ROW(A440)-1,3)+2),"'","\'") &amp; "'",
IF(MOD(ROW(A440)-1,3)=2,"","")))</f>
        <v>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446" spans="1:3" x14ac:dyDescent="0.25">
      <c r="A446" t="str">
        <f>IF(AND(MOD(ROW(A441)-1,3)=0,INDEX(artwork.xlsx!G:G,QUOTIENT(ROW(A441)-1,3)+2)&lt;&gt;""),"/* "&amp;INDEX(artwork.xlsx!G:G,QUOTIENT(ROW(A441)-1,3)+2)&amp;" */","  ")&amp;
IF(AND(INDEX(artwork.xlsx!F:F,QUOTIENT(ROW(A441)-1,3)+2)&lt;&gt;""),"/* "&amp;INDEX(artwork.xlsx!F:F,QUOTIENT(ROW(A441)-1,3)+2)&amp;" */","  ")&amp;IF(AND(ISERROR(MATCH("},",B446:B$5003,0)), ISERROR(MATCH("    ];",$A$5:A442,0))),"];","")</f>
        <v xml:space="preserve">    </v>
      </c>
      <c r="B446" t="str">
        <f t="shared" si="9"/>
        <v>},</v>
      </c>
      <c r="C446" t="str">
        <f>IF(AND(MOD(ROW(A441)-1,3)=0, INDEX(artwork.xlsx!J:J,QUOTIENT(ROW(A441)-1,3)+2)&lt;&gt;""),
     artwork.xlsx!$H$1&amp;": """ &amp;  INDEX(artwork.xlsx!H:H,QUOTIENT(ROW(A441)-1,3)+2) &amp;""",  " &amp;
     artwork.xlsx!$J$1&amp; ": """ &amp; INDEX(artwork.xlsx!J:J,QUOTIENT(ROW(A441)-1,3)+2) &amp;""",  " &amp;
     artwork.xlsx!$L$1&amp; ": """ &amp; SUBSTITUTE(IF(LEFT(INDEX(artwork.xlsx!L:L,QUOTIENT(ROW(A441)-1,3)+2),4)="http","",artwork.xlsx!$M$1) &amp; INDEX(artwork.xlsx!L:L,QUOTIENT(ROW(A441)-1,3)+2),artwork.xlsx!$N$1,"") &amp; """,",
 IF(AND(MOD(ROW(A441)-1,3)=1,INDEX(artwork.xlsx!J:J,QUOTIENT(ROW(A441)-1,3)+2)&lt;&gt;""),
    artwork.xlsx!$K$1&amp;": '" &amp; SUBSTITUTE(INDEX(artwork.xlsx!K:K,QUOTIENT(ROW(A441)-1,3)+2),"'","\'") &amp; "'",
IF(MOD(ROW(A441)-1,3)=2,"","")))</f>
        <v/>
      </c>
    </row>
    <row r="447" spans="1:3" x14ac:dyDescent="0.25">
      <c r="A447" t="str">
        <f>IF(AND(MOD(ROW(A442)-1,3)=0,INDEX(artwork.xlsx!G:G,QUOTIENT(ROW(A442)-1,3)+2)&lt;&gt;""),"/* "&amp;INDEX(artwork.xlsx!G:G,QUOTIENT(ROW(A442)-1,3)+2)&amp;" */","  ")&amp;
IF(AND(INDEX(artwork.xlsx!F:F,QUOTIENT(ROW(A442)-1,3)+2)&lt;&gt;""),"/* "&amp;INDEX(artwork.xlsx!F:F,QUOTIENT(ROW(A442)-1,3)+2)&amp;" */","  ")&amp;IF(AND(ISERROR(MATCH("},",B447:B$5003,0)), ISERROR(MATCH("    ];",$A$5:A446,0))),"];","")</f>
        <v xml:space="preserve">    </v>
      </c>
      <c r="B447" t="str">
        <f t="shared" si="9"/>
        <v>{</v>
      </c>
      <c r="C447" t="str">
        <f>IF(AND(MOD(ROW(A442)-1,3)=0, INDEX(artwork.xlsx!J:J,QUOTIENT(ROW(A442)-1,3)+2)&lt;&gt;""),
     artwork.xlsx!$H$1&amp;": """ &amp;  INDEX(artwork.xlsx!H:H,QUOTIENT(ROW(A442)-1,3)+2) &amp;""",  " &amp;
     artwork.xlsx!$J$1&amp; ": """ &amp; INDEX(artwork.xlsx!J:J,QUOTIENT(ROW(A442)-1,3)+2) &amp;""",  " &amp;
     artwork.xlsx!$L$1&amp; ": """ &amp; SUBSTITUTE(IF(LEFT(INDEX(artwork.xlsx!L:L,QUOTIENT(ROW(A442)-1,3)+2),4)="http","",artwork.xlsx!$M$1) &amp; INDEX(artwork.xlsx!L:L,QUOTIENT(ROW(A442)-1,3)+2),artwork.xlsx!$N$1,"") &amp; """,",
 IF(AND(MOD(ROW(A442)-1,3)=1,INDEX(artwork.xlsx!J:J,QUOTIENT(ROW(A442)-1,3)+2)&lt;&gt;""),
    artwork.xlsx!$K$1&amp;": '" &amp; SUBSTITUTE(INDEX(artwork.xlsx!K:K,QUOTIENT(ROW(A442)-1,3)+2),"'","\'") &amp; "'",
IF(MOD(ROW(A442)-1,3)=2,"","")))</f>
        <v>id: "wishingwell",  frenchName: "Puits aux souhaits",  artwork: "http://wiki.dominionstrategy.com/images/a/a7/Wishing_WellArt.jpg",</v>
      </c>
    </row>
    <row r="448" spans="1:3" x14ac:dyDescent="0.25">
      <c r="A448" t="str">
        <f>IF(AND(MOD(ROW(A443)-1,3)=0,INDEX(artwork.xlsx!G:G,QUOTIENT(ROW(A443)-1,3)+2)&lt;&gt;""),"/* "&amp;INDEX(artwork.xlsx!G:G,QUOTIENT(ROW(A443)-1,3)+2)&amp;" */","  ")&amp;
IF(AND(INDEX(artwork.xlsx!F:F,QUOTIENT(ROW(A443)-1,3)+2)&lt;&gt;""),"/* "&amp;INDEX(artwork.xlsx!F:F,QUOTIENT(ROW(A443)-1,3)+2)&amp;" */","  ")&amp;IF(AND(ISERROR(MATCH("},",B448:B$5003,0)), ISERROR(MATCH("    ];",$A$5:A444,0))),"];","")</f>
        <v xml:space="preserve">    </v>
      </c>
      <c r="B448" t="str">
        <f t="shared" si="9"/>
        <v/>
      </c>
      <c r="C448" t="str">
        <f>IF(AND(MOD(ROW(A443)-1,3)=0, INDEX(artwork.xlsx!J:J,QUOTIENT(ROW(A443)-1,3)+2)&lt;&gt;""),
     artwork.xlsx!$H$1&amp;": """ &amp;  INDEX(artwork.xlsx!H:H,QUOTIENT(ROW(A443)-1,3)+2) &amp;""",  " &amp;
     artwork.xlsx!$J$1&amp; ": """ &amp; INDEX(artwork.xlsx!J:J,QUOTIENT(ROW(A443)-1,3)+2) &amp;""",  " &amp;
     artwork.xlsx!$L$1&amp; ": """ &amp; SUBSTITUTE(IF(LEFT(INDEX(artwork.xlsx!L:L,QUOTIENT(ROW(A443)-1,3)+2),4)="http","",artwork.xlsx!$M$1) &amp; INDEX(artwork.xlsx!L:L,QUOTIENT(ROW(A443)-1,3)+2),artwork.xlsx!$N$1,"") &amp; """,",
 IF(AND(MOD(ROW(A443)-1,3)=1,INDEX(artwork.xlsx!J:J,QUOTIENT(ROW(A443)-1,3)+2)&lt;&gt;""),
    artwork.xlsx!$K$1&amp;": '" &amp; SUBSTITUTE(INDEX(artwork.xlsx!K:K,QUOTIENT(ROW(A443)-1,3)+2),"'","\'") &amp; "'",
IF(MOD(ROW(A443)-1,3)=2,"","")))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449" spans="1:3" x14ac:dyDescent="0.25">
      <c r="A449" t="str">
        <f>IF(AND(MOD(ROW(A444)-1,3)=0,INDEX(artwork.xlsx!G:G,QUOTIENT(ROW(A444)-1,3)+2)&lt;&gt;""),"/* "&amp;INDEX(artwork.xlsx!G:G,QUOTIENT(ROW(A444)-1,3)+2)&amp;" */","  ")&amp;
IF(AND(INDEX(artwork.xlsx!F:F,QUOTIENT(ROW(A444)-1,3)+2)&lt;&gt;""),"/* "&amp;INDEX(artwork.xlsx!F:F,QUOTIENT(ROW(A444)-1,3)+2)&amp;" */","  ")&amp;IF(AND(ISERROR(MATCH("},",B449:B$5003,0)), ISERROR(MATCH("    ];",$A$5:A448,0))),"];","")</f>
        <v xml:space="preserve">    </v>
      </c>
      <c r="B449" t="str">
        <f t="shared" si="9"/>
        <v>},</v>
      </c>
      <c r="C449" t="str">
        <f>IF(AND(MOD(ROW(A444)-1,3)=0, INDEX(artwork.xlsx!J:J,QUOTIENT(ROW(A444)-1,3)+2)&lt;&gt;""),
     artwork.xlsx!$H$1&amp;": """ &amp;  INDEX(artwork.xlsx!H:H,QUOTIENT(ROW(A444)-1,3)+2) &amp;""",  " &amp;
     artwork.xlsx!$J$1&amp; ": """ &amp; INDEX(artwork.xlsx!J:J,QUOTIENT(ROW(A444)-1,3)+2) &amp;""",  " &amp;
     artwork.xlsx!$L$1&amp; ": """ &amp; SUBSTITUTE(IF(LEFT(INDEX(artwork.xlsx!L:L,QUOTIENT(ROW(A444)-1,3)+2),4)="http","",artwork.xlsx!$M$1) &amp; INDEX(artwork.xlsx!L:L,QUOTIENT(ROW(A444)-1,3)+2),artwork.xlsx!$N$1,"") &amp; """,",
 IF(AND(MOD(ROW(A444)-1,3)=1,INDEX(artwork.xlsx!J:J,QUOTIENT(ROW(A444)-1,3)+2)&lt;&gt;""),
    artwork.xlsx!$K$1&amp;": '" &amp; SUBSTITUTE(INDEX(artwork.xlsx!K:K,QUOTIENT(ROW(A444)-1,3)+2),"'","\'") &amp; "'",
IF(MOD(ROW(A444)-1,3)=2,"","")))</f>
        <v/>
      </c>
    </row>
    <row r="450" spans="1:3" x14ac:dyDescent="0.25">
      <c r="A450" t="str">
        <f>IF(AND(MOD(ROW(A445)-1,3)=0,INDEX(artwork.xlsx!G:G,QUOTIENT(ROW(A445)-1,3)+2)&lt;&gt;""),"/* "&amp;INDEX(artwork.xlsx!G:G,QUOTIENT(ROW(A445)-1,3)+2)&amp;" */","  ")&amp;
IF(AND(INDEX(artwork.xlsx!F:F,QUOTIENT(ROW(A445)-1,3)+2)&lt;&gt;""),"/* "&amp;INDEX(artwork.xlsx!F:F,QUOTIENT(ROW(A445)-1,3)+2)&amp;" */","  ")&amp;IF(AND(ISERROR(MATCH("},",B450:B$5003,0)), ISERROR(MATCH("    ];",$A$5:A446,0))),"];","")</f>
        <v xml:space="preserve">    </v>
      </c>
      <c r="B450" t="str">
        <f t="shared" si="9"/>
        <v>{</v>
      </c>
      <c r="C450" t="str">
        <f>IF(AND(MOD(ROW(A445)-1,3)=0, INDEX(artwork.xlsx!J:J,QUOTIENT(ROW(A445)-1,3)+2)&lt;&gt;""),
     artwork.xlsx!$H$1&amp;": """ &amp;  INDEX(artwork.xlsx!H:H,QUOTIENT(ROW(A445)-1,3)+2) &amp;""",  " &amp;
     artwork.xlsx!$J$1&amp; ": """ &amp; INDEX(artwork.xlsx!J:J,QUOTIENT(ROW(A445)-1,3)+2) &amp;""",  " &amp;
     artwork.xlsx!$L$1&amp; ": """ &amp; SUBSTITUTE(IF(LEFT(INDEX(artwork.xlsx!L:L,QUOTIENT(ROW(A445)-1,3)+2),4)="http","",artwork.xlsx!$M$1) &amp; INDEX(artwork.xlsx!L:L,QUOTIENT(ROW(A445)-1,3)+2),artwork.xlsx!$N$1,"") &amp; """,",
 IF(AND(MOD(ROW(A445)-1,3)=1,INDEX(artwork.xlsx!J:J,QUOTIENT(ROW(A445)-1,3)+2)&lt;&gt;""),
    artwork.xlsx!$K$1&amp;": '" &amp; SUBSTITUTE(INDEX(artwork.xlsx!K:K,QUOTIENT(ROW(A445)-1,3)+2),"'","\'") &amp; "'",
IF(MOD(ROW(A445)-1,3)=2,"","")))</f>
        <v>id: "masquerade",  frenchName: "Mascarade",  artwork: "http://wiki.dominionstrategy.com/images/b/b6/MasqueradeArt.jpg",</v>
      </c>
    </row>
    <row r="451" spans="1:3" x14ac:dyDescent="0.25">
      <c r="A451" t="str">
        <f>IF(AND(MOD(ROW(A446)-1,3)=0,INDEX(artwork.xlsx!G:G,QUOTIENT(ROW(A446)-1,3)+2)&lt;&gt;""),"/* "&amp;INDEX(artwork.xlsx!G:G,QUOTIENT(ROW(A446)-1,3)+2)&amp;" */","  ")&amp;
IF(AND(INDEX(artwork.xlsx!F:F,QUOTIENT(ROW(A446)-1,3)+2)&lt;&gt;""),"/* "&amp;INDEX(artwork.xlsx!F:F,QUOTIENT(ROW(A446)-1,3)+2)&amp;" */","  ")&amp;IF(AND(ISERROR(MATCH("},",B451:B$5003,0)), ISERROR(MATCH("    ];",$A$5:A450,0))),"];","")</f>
        <v xml:space="preserve">    </v>
      </c>
      <c r="B451" t="str">
        <f t="shared" si="9"/>
        <v/>
      </c>
      <c r="C451" t="str">
        <f>IF(AND(MOD(ROW(A446)-1,3)=0, INDEX(artwork.xlsx!J:J,QUOTIENT(ROW(A446)-1,3)+2)&lt;&gt;""),
     artwork.xlsx!$H$1&amp;": """ &amp;  INDEX(artwork.xlsx!H:H,QUOTIENT(ROW(A446)-1,3)+2) &amp;""",  " &amp;
     artwork.xlsx!$J$1&amp; ": """ &amp; INDEX(artwork.xlsx!J:J,QUOTIENT(ROW(A446)-1,3)+2) &amp;""",  " &amp;
     artwork.xlsx!$L$1&amp; ": """ &amp; SUBSTITUTE(IF(LEFT(INDEX(artwork.xlsx!L:L,QUOTIENT(ROW(A446)-1,3)+2),4)="http","",artwork.xlsx!$M$1) &amp; INDEX(artwork.xlsx!L:L,QUOTIENT(ROW(A446)-1,3)+2),artwork.xlsx!$N$1,"") &amp; """,",
 IF(AND(MOD(ROW(A446)-1,3)=1,INDEX(artwork.xlsx!J:J,QUOTIENT(ROW(A446)-1,3)+2)&lt;&gt;""),
    artwork.xlsx!$K$1&amp;": '" &amp; SUBSTITUTE(INDEX(artwork.xlsx!K:K,QUOTIENT(ROW(A446)-1,3)+2),"'","\'") &amp; "'",
IF(MOD(ROW(A446)-1,3)=2,"","")))</f>
        <v>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452" spans="1:3" x14ac:dyDescent="0.25">
      <c r="A452" t="str">
        <f>IF(AND(MOD(ROW(A447)-1,3)=0,INDEX(artwork.xlsx!G:G,QUOTIENT(ROW(A447)-1,3)+2)&lt;&gt;""),"/* "&amp;INDEX(artwork.xlsx!G:G,QUOTIENT(ROW(A447)-1,3)+2)&amp;" */","  ")&amp;
IF(AND(INDEX(artwork.xlsx!F:F,QUOTIENT(ROW(A447)-1,3)+2)&lt;&gt;""),"/* "&amp;INDEX(artwork.xlsx!F:F,QUOTIENT(ROW(A447)-1,3)+2)&amp;" */","  ")&amp;IF(AND(ISERROR(MATCH("},",B452:B$5003,0)), ISERROR(MATCH("    ];",$A$5:A448,0))),"];","")</f>
        <v xml:space="preserve">    </v>
      </c>
      <c r="B452" t="str">
        <f t="shared" si="9"/>
        <v>},</v>
      </c>
      <c r="C452" t="str">
        <f>IF(AND(MOD(ROW(A447)-1,3)=0, INDEX(artwork.xlsx!J:J,QUOTIENT(ROW(A447)-1,3)+2)&lt;&gt;""),
     artwork.xlsx!$H$1&amp;": """ &amp;  INDEX(artwork.xlsx!H:H,QUOTIENT(ROW(A447)-1,3)+2) &amp;""",  " &amp;
     artwork.xlsx!$J$1&amp; ": """ &amp; INDEX(artwork.xlsx!J:J,QUOTIENT(ROW(A447)-1,3)+2) &amp;""",  " &amp;
     artwork.xlsx!$L$1&amp; ": """ &amp; SUBSTITUTE(IF(LEFT(INDEX(artwork.xlsx!L:L,QUOTIENT(ROW(A447)-1,3)+2),4)="http","",artwork.xlsx!$M$1) &amp; INDEX(artwork.xlsx!L:L,QUOTIENT(ROW(A447)-1,3)+2),artwork.xlsx!$N$1,"") &amp; """,",
 IF(AND(MOD(ROW(A447)-1,3)=1,INDEX(artwork.xlsx!J:J,QUOTIENT(ROW(A447)-1,3)+2)&lt;&gt;""),
    artwork.xlsx!$K$1&amp;": '" &amp; SUBSTITUTE(INDEX(artwork.xlsx!K:K,QUOTIENT(ROW(A447)-1,3)+2),"'","\'") &amp; "'",
IF(MOD(ROW(A447)-1,3)=2,"","")))</f>
        <v/>
      </c>
    </row>
    <row r="453" spans="1:3" x14ac:dyDescent="0.25">
      <c r="A453" t="str">
        <f>IF(AND(MOD(ROW(A448)-1,3)=0,INDEX(artwork.xlsx!G:G,QUOTIENT(ROW(A448)-1,3)+2)&lt;&gt;""),"/* "&amp;INDEX(artwork.xlsx!G:G,QUOTIENT(ROW(A448)-1,3)+2)&amp;" */","  ")&amp;
IF(AND(INDEX(artwork.xlsx!F:F,QUOTIENT(ROW(A448)-1,3)+2)&lt;&gt;""),"/* "&amp;INDEX(artwork.xlsx!F:F,QUOTIENT(ROW(A448)-1,3)+2)&amp;" */","  ")&amp;IF(AND(ISERROR(MATCH("},",B453:B$5003,0)), ISERROR(MATCH("    ];",$A$5:A452,0))),"];","")</f>
        <v xml:space="preserve">    </v>
      </c>
      <c r="B453" t="str">
        <f t="shared" si="9"/>
        <v>{</v>
      </c>
      <c r="C453" t="str">
        <f>IF(AND(MOD(ROW(A448)-1,3)=0, INDEX(artwork.xlsx!J:J,QUOTIENT(ROW(A448)-1,3)+2)&lt;&gt;""),
     artwork.xlsx!$H$1&amp;": """ &amp;  INDEX(artwork.xlsx!H:H,QUOTIENT(ROW(A448)-1,3)+2) &amp;""",  " &amp;
     artwork.xlsx!$J$1&amp; ": """ &amp; INDEX(artwork.xlsx!J:J,QUOTIENT(ROW(A448)-1,3)+2) &amp;""",  " &amp;
     artwork.xlsx!$L$1&amp; ": """ &amp; SUBSTITUTE(IF(LEFT(INDEX(artwork.xlsx!L:L,QUOTIENT(ROW(A448)-1,3)+2),4)="http","",artwork.xlsx!$M$1) &amp; INDEX(artwork.xlsx!L:L,QUOTIENT(ROW(A448)-1,3)+2),artwork.xlsx!$N$1,"") &amp; """,",
 IF(AND(MOD(ROW(A448)-1,3)=1,INDEX(artwork.xlsx!J:J,QUOTIENT(ROW(A448)-1,3)+2)&lt;&gt;""),
    artwork.xlsx!$K$1&amp;": '" &amp; SUBSTITUTE(INDEX(artwork.xlsx!K:K,QUOTIENT(ROW(A448)-1,3)+2),"'","\'") &amp; "'",
IF(MOD(ROW(A448)-1,3)=2,"","")))</f>
        <v>id: "ironworks",  frenchName: "Fonderie",  artwork: "http://wiki.dominionstrategy.com/images/0/0d/IronworksArt.jpg",</v>
      </c>
    </row>
    <row r="454" spans="1:3" x14ac:dyDescent="0.25">
      <c r="A454" t="str">
        <f>IF(AND(MOD(ROW(A449)-1,3)=0,INDEX(artwork.xlsx!G:G,QUOTIENT(ROW(A449)-1,3)+2)&lt;&gt;""),"/* "&amp;INDEX(artwork.xlsx!G:G,QUOTIENT(ROW(A449)-1,3)+2)&amp;" */","  ")&amp;
IF(AND(INDEX(artwork.xlsx!F:F,QUOTIENT(ROW(A449)-1,3)+2)&lt;&gt;""),"/* "&amp;INDEX(artwork.xlsx!F:F,QUOTIENT(ROW(A449)-1,3)+2)&amp;" */","  ")&amp;IF(AND(ISERROR(MATCH("},",B454:B$5003,0)), ISERROR(MATCH("    ];",$A$5:A450,0))),"];","")</f>
        <v xml:space="preserve">    </v>
      </c>
      <c r="B454" t="str">
        <f t="shared" si="9"/>
        <v/>
      </c>
      <c r="C454" t="str">
        <f>IF(AND(MOD(ROW(A449)-1,3)=0, INDEX(artwork.xlsx!J:J,QUOTIENT(ROW(A449)-1,3)+2)&lt;&gt;""),
     artwork.xlsx!$H$1&amp;": """ &amp;  INDEX(artwork.xlsx!H:H,QUOTIENT(ROW(A449)-1,3)+2) &amp;""",  " &amp;
     artwork.xlsx!$J$1&amp; ": """ &amp; INDEX(artwork.xlsx!J:J,QUOTIENT(ROW(A449)-1,3)+2) &amp;""",  " &amp;
     artwork.xlsx!$L$1&amp; ": """ &amp; SUBSTITUTE(IF(LEFT(INDEX(artwork.xlsx!L:L,QUOTIENT(ROW(A449)-1,3)+2),4)="http","",artwork.xlsx!$M$1) &amp; INDEX(artwork.xlsx!L:L,QUOTIENT(ROW(A449)-1,3)+2),artwork.xlsx!$N$1,"") &amp; """,",
 IF(AND(MOD(ROW(A449)-1,3)=1,INDEX(artwork.xlsx!J:J,QUOTIENT(ROW(A449)-1,3)+2)&lt;&gt;""),
    artwork.xlsx!$K$1&amp;": '" &amp; SUBSTITUTE(INDEX(artwork.xlsx!K:K,QUOTIENT(ROW(A449)-1,3)+2),"'","\'") &amp; "'",
IF(MOD(ROW(A449)-1,3)=2,"","")))</f>
        <v>text_html: '&lt;div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v>
      </c>
    </row>
    <row r="455" spans="1:3" x14ac:dyDescent="0.25">
      <c r="A455" t="str">
        <f>IF(AND(MOD(ROW(A450)-1,3)=0,INDEX(artwork.xlsx!G:G,QUOTIENT(ROW(A450)-1,3)+2)&lt;&gt;""),"/* "&amp;INDEX(artwork.xlsx!G:G,QUOTIENT(ROW(A450)-1,3)+2)&amp;" */","  ")&amp;
IF(AND(INDEX(artwork.xlsx!F:F,QUOTIENT(ROW(A450)-1,3)+2)&lt;&gt;""),"/* "&amp;INDEX(artwork.xlsx!F:F,QUOTIENT(ROW(A450)-1,3)+2)&amp;" */","  ")&amp;IF(AND(ISERROR(MATCH("},",B455:B$5003,0)), ISERROR(MATCH("    ];",$A$5:A454,0))),"];","")</f>
        <v xml:space="preserve">    </v>
      </c>
      <c r="B455" t="str">
        <f t="shared" si="9"/>
        <v>},</v>
      </c>
      <c r="C455" t="str">
        <f>IF(AND(MOD(ROW(A450)-1,3)=0, INDEX(artwork.xlsx!J:J,QUOTIENT(ROW(A450)-1,3)+2)&lt;&gt;""),
     artwork.xlsx!$H$1&amp;": """ &amp;  INDEX(artwork.xlsx!H:H,QUOTIENT(ROW(A450)-1,3)+2) &amp;""",  " &amp;
     artwork.xlsx!$J$1&amp; ": """ &amp; INDEX(artwork.xlsx!J:J,QUOTIENT(ROW(A450)-1,3)+2) &amp;""",  " &amp;
     artwork.xlsx!$L$1&amp; ": """ &amp; SUBSTITUTE(IF(LEFT(INDEX(artwork.xlsx!L:L,QUOTIENT(ROW(A450)-1,3)+2),4)="http","",artwork.xlsx!$M$1) &amp; INDEX(artwork.xlsx!L:L,QUOTIENT(ROW(A450)-1,3)+2),artwork.xlsx!$N$1,"") &amp; """,",
 IF(AND(MOD(ROW(A450)-1,3)=1,INDEX(artwork.xlsx!J:J,QUOTIENT(ROW(A450)-1,3)+2)&lt;&gt;""),
    artwork.xlsx!$K$1&amp;": '" &amp; SUBSTITUTE(INDEX(artwork.xlsx!K:K,QUOTIENT(ROW(A450)-1,3)+2),"'","\'") &amp; "'",
IF(MOD(ROW(A450)-1,3)=2,"","")))</f>
        <v/>
      </c>
    </row>
    <row r="456" spans="1:3" x14ac:dyDescent="0.25">
      <c r="A456" t="str">
        <f>IF(AND(MOD(ROW(A451)-1,3)=0,INDEX(artwork.xlsx!G:G,QUOTIENT(ROW(A451)-1,3)+2)&lt;&gt;""),"/* "&amp;INDEX(artwork.xlsx!G:G,QUOTIENT(ROW(A451)-1,3)+2)&amp;" */","  ")&amp;
IF(AND(INDEX(artwork.xlsx!F:F,QUOTIENT(ROW(A451)-1,3)+2)&lt;&gt;""),"/* "&amp;INDEX(artwork.xlsx!F:F,QUOTIENT(ROW(A451)-1,3)+2)&amp;" */","  ")&amp;IF(AND(ISERROR(MATCH("},",B456:B$5003,0)), ISERROR(MATCH("    ];",$A$5:A452,0))),"];","")</f>
        <v xml:space="preserve">    </v>
      </c>
      <c r="B456" t="str">
        <f t="shared" si="9"/>
        <v>{</v>
      </c>
      <c r="C456" t="str">
        <f>IF(AND(MOD(ROW(A451)-1,3)=0, INDEX(artwork.xlsx!J:J,QUOTIENT(ROW(A451)-1,3)+2)&lt;&gt;""),
     artwork.xlsx!$H$1&amp;": """ &amp;  INDEX(artwork.xlsx!H:H,QUOTIENT(ROW(A451)-1,3)+2) &amp;""",  " &amp;
     artwork.xlsx!$J$1&amp; ": """ &amp; INDEX(artwork.xlsx!J:J,QUOTIENT(ROW(A451)-1,3)+2) &amp;""",  " &amp;
     artwork.xlsx!$L$1&amp; ": """ &amp; SUBSTITUTE(IF(LEFT(INDEX(artwork.xlsx!L:L,QUOTIENT(ROW(A451)-1,3)+2),4)="http","",artwork.xlsx!$M$1) &amp; INDEX(artwork.xlsx!L:L,QUOTIENT(ROW(A451)-1,3)+2),artwork.xlsx!$N$1,"") &amp; """,",
 IF(AND(MOD(ROW(A451)-1,3)=1,INDEX(artwork.xlsx!J:J,QUOTIENT(ROW(A451)-1,3)+2)&lt;&gt;""),
    artwork.xlsx!$K$1&amp;": '" &amp; SUBSTITUTE(INDEX(artwork.xlsx!K:K,QUOTIENT(ROW(A451)-1,3)+2),"'","\'") &amp; "'",
IF(MOD(ROW(A451)-1,3)=2,"","")))</f>
        <v>id: "steward",  frenchName: "Intendant",  artwork: "http://wiki.dominionstrategy.com/images/c/c3/StewardArt.jpg",</v>
      </c>
    </row>
    <row r="457" spans="1:3" x14ac:dyDescent="0.25">
      <c r="A457" t="str">
        <f>IF(AND(MOD(ROW(A452)-1,3)=0,INDEX(artwork.xlsx!G:G,QUOTIENT(ROW(A452)-1,3)+2)&lt;&gt;""),"/* "&amp;INDEX(artwork.xlsx!G:G,QUOTIENT(ROW(A452)-1,3)+2)&amp;" */","  ")&amp;
IF(AND(INDEX(artwork.xlsx!F:F,QUOTIENT(ROW(A452)-1,3)+2)&lt;&gt;""),"/* "&amp;INDEX(artwork.xlsx!F:F,QUOTIENT(ROW(A452)-1,3)+2)&amp;" */","  ")&amp;IF(AND(ISERROR(MATCH("},",B457:B$5003,0)), ISERROR(MATCH("    ];",$A$5:A456,0))),"];","")</f>
        <v xml:space="preserve">    </v>
      </c>
      <c r="B457" t="str">
        <f t="shared" si="9"/>
        <v/>
      </c>
      <c r="C457" t="str">
        <f>IF(AND(MOD(ROW(A452)-1,3)=0, INDEX(artwork.xlsx!J:J,QUOTIENT(ROW(A452)-1,3)+2)&lt;&gt;""),
     artwork.xlsx!$H$1&amp;": """ &amp;  INDEX(artwork.xlsx!H:H,QUOTIENT(ROW(A452)-1,3)+2) &amp;""",  " &amp;
     artwork.xlsx!$J$1&amp; ": """ &amp; INDEX(artwork.xlsx!J:J,QUOTIENT(ROW(A452)-1,3)+2) &amp;""",  " &amp;
     artwork.xlsx!$L$1&amp; ": """ &amp; SUBSTITUTE(IF(LEFT(INDEX(artwork.xlsx!L:L,QUOTIENT(ROW(A452)-1,3)+2),4)="http","",artwork.xlsx!$M$1) &amp; INDEX(artwork.xlsx!L:L,QUOTIENT(ROW(A452)-1,3)+2),artwork.xlsx!$N$1,"") &amp; """,",
 IF(AND(MOD(ROW(A452)-1,3)=1,INDEX(artwork.xlsx!J:J,QUOTIENT(ROW(A452)-1,3)+2)&lt;&gt;""),
    artwork.xlsx!$K$1&amp;": '" &amp; SUBSTITUTE(INDEX(artwork.xlsx!K:K,QUOTIENT(ROW(A452)-1,3)+2),"'","\'") &amp; "'",
IF(MOD(ROW(A452)-1,3)=2,"","")))</f>
        <v>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458" spans="1:3" x14ac:dyDescent="0.25">
      <c r="A458" t="str">
        <f>IF(AND(MOD(ROW(A453)-1,3)=0,INDEX(artwork.xlsx!G:G,QUOTIENT(ROW(A453)-1,3)+2)&lt;&gt;""),"/* "&amp;INDEX(artwork.xlsx!G:G,QUOTIENT(ROW(A453)-1,3)+2)&amp;" */","  ")&amp;
IF(AND(INDEX(artwork.xlsx!F:F,QUOTIENT(ROW(A453)-1,3)+2)&lt;&gt;""),"/* "&amp;INDEX(artwork.xlsx!F:F,QUOTIENT(ROW(A453)-1,3)+2)&amp;" */","  ")&amp;IF(AND(ISERROR(MATCH("},",B458:B$5003,0)), ISERROR(MATCH("    ];",$A$5:A454,0))),"];","")</f>
        <v xml:space="preserve">    </v>
      </c>
      <c r="B458" t="str">
        <f t="shared" si="9"/>
        <v>},</v>
      </c>
      <c r="C458" t="str">
        <f>IF(AND(MOD(ROW(A453)-1,3)=0, INDEX(artwork.xlsx!J:J,QUOTIENT(ROW(A453)-1,3)+2)&lt;&gt;""),
     artwork.xlsx!$H$1&amp;": """ &amp;  INDEX(artwork.xlsx!H:H,QUOTIENT(ROW(A453)-1,3)+2) &amp;""",  " &amp;
     artwork.xlsx!$J$1&amp; ": """ &amp; INDEX(artwork.xlsx!J:J,QUOTIENT(ROW(A453)-1,3)+2) &amp;""",  " &amp;
     artwork.xlsx!$L$1&amp; ": """ &amp; SUBSTITUTE(IF(LEFT(INDEX(artwork.xlsx!L:L,QUOTIENT(ROW(A453)-1,3)+2),4)="http","",artwork.xlsx!$M$1) &amp; INDEX(artwork.xlsx!L:L,QUOTIENT(ROW(A453)-1,3)+2),artwork.xlsx!$N$1,"") &amp; """,",
 IF(AND(MOD(ROW(A453)-1,3)=1,INDEX(artwork.xlsx!J:J,QUOTIENT(ROW(A453)-1,3)+2)&lt;&gt;""),
    artwork.xlsx!$K$1&amp;": '" &amp; SUBSTITUTE(INDEX(artwork.xlsx!K:K,QUOTIENT(ROW(A453)-1,3)+2),"'","\'") &amp; "'",
IF(MOD(ROW(A453)-1,3)=2,"","")))</f>
        <v/>
      </c>
    </row>
    <row r="459" spans="1:3" x14ac:dyDescent="0.25">
      <c r="A459" t="str">
        <f>IF(AND(MOD(ROW(A454)-1,3)=0,INDEX(artwork.xlsx!G:G,QUOTIENT(ROW(A454)-1,3)+2)&lt;&gt;""),"/* "&amp;INDEX(artwork.xlsx!G:G,QUOTIENT(ROW(A454)-1,3)+2)&amp;" */","  ")&amp;
IF(AND(INDEX(artwork.xlsx!F:F,QUOTIENT(ROW(A454)-1,3)+2)&lt;&gt;""),"/* "&amp;INDEX(artwork.xlsx!F:F,QUOTIENT(ROW(A454)-1,3)+2)&amp;" */","  ")&amp;IF(AND(ISERROR(MATCH("},",B459:B$5003,0)), ISERROR(MATCH("    ];",$A$5:A458,0))),"];","")</f>
        <v xml:space="preserve">  /* t */</v>
      </c>
      <c r="B459" t="str">
        <f t="shared" si="9"/>
        <v>{</v>
      </c>
      <c r="C459" t="str">
        <f>IF(AND(MOD(ROW(A454)-1,3)=0, INDEX(artwork.xlsx!J:J,QUOTIENT(ROW(A454)-1,3)+2)&lt;&gt;""),
     artwork.xlsx!$H$1&amp;": """ &amp;  INDEX(artwork.xlsx!H:H,QUOTIENT(ROW(A454)-1,3)+2) &amp;""",  " &amp;
     artwork.xlsx!$J$1&amp; ": """ &amp; INDEX(artwork.xlsx!J:J,QUOTIENT(ROW(A454)-1,3)+2) &amp;""",  " &amp;
     artwork.xlsx!$L$1&amp; ": """ &amp; SUBSTITUTE(IF(LEFT(INDEX(artwork.xlsx!L:L,QUOTIENT(ROW(A454)-1,3)+2),4)="http","",artwork.xlsx!$M$1) &amp; INDEX(artwork.xlsx!L:L,QUOTIENT(ROW(A454)-1,3)+2),artwork.xlsx!$N$1,"") &amp; """,",
 IF(AND(MOD(ROW(A454)-1,3)=1,INDEX(artwork.xlsx!J:J,QUOTIENT(ROW(A454)-1,3)+2)&lt;&gt;""),
    artwork.xlsx!$K$1&amp;": '" &amp; SUBSTITUTE(INDEX(artwork.xlsx!K:K,QUOTIENT(ROW(A454)-1,3)+2),"'","\'") &amp; "'",
IF(MOD(ROW(A454)-1,3)=2,"","")))</f>
        <v>id: "harem",  frenchName: "Harem",  artwork: "http://wiki.dominionstrategy.com/images/9/90/HaremArt.jpg",</v>
      </c>
    </row>
    <row r="460" spans="1:3" x14ac:dyDescent="0.25">
      <c r="A460" t="str">
        <f>IF(AND(MOD(ROW(A455)-1,3)=0,INDEX(artwork.xlsx!G:G,QUOTIENT(ROW(A455)-1,3)+2)&lt;&gt;""),"/* "&amp;INDEX(artwork.xlsx!G:G,QUOTIENT(ROW(A455)-1,3)+2)&amp;" */","  ")&amp;
IF(AND(INDEX(artwork.xlsx!F:F,QUOTIENT(ROW(A455)-1,3)+2)&lt;&gt;""),"/* "&amp;INDEX(artwork.xlsx!F:F,QUOTIENT(ROW(A455)-1,3)+2)&amp;" */","  ")&amp;IF(AND(ISERROR(MATCH("},",B460:B$5003,0)), ISERROR(MATCH("    ];",$A$5:A456,0))),"];","")</f>
        <v xml:space="preserve">  /* t */</v>
      </c>
      <c r="B460" t="str">
        <f t="shared" si="9"/>
        <v/>
      </c>
      <c r="C460" t="str">
        <f>IF(AND(MOD(ROW(A455)-1,3)=0, INDEX(artwork.xlsx!J:J,QUOTIENT(ROW(A455)-1,3)+2)&lt;&gt;""),
     artwork.xlsx!$H$1&amp;": """ &amp;  INDEX(artwork.xlsx!H:H,QUOTIENT(ROW(A455)-1,3)+2) &amp;""",  " &amp;
     artwork.xlsx!$J$1&amp; ": """ &amp; INDEX(artwork.xlsx!J:J,QUOTIENT(ROW(A455)-1,3)+2) &amp;""",  " &amp;
     artwork.xlsx!$L$1&amp; ": """ &amp; SUBSTITUTE(IF(LEFT(INDEX(artwork.xlsx!L:L,QUOTIENT(ROW(A455)-1,3)+2),4)="http","",artwork.xlsx!$M$1) &amp; INDEX(artwork.xlsx!L:L,QUOTIENT(ROW(A455)-1,3)+2),artwork.xlsx!$N$1,"") &amp; """,",
 IF(AND(MOD(ROW(A455)-1,3)=1,INDEX(artwork.xlsx!J:J,QUOTIENT(ROW(A455)-1,3)+2)&lt;&gt;""),
    artwork.xlsx!$K$1&amp;": '" &amp; SUBSTITUTE(INDEX(artwork.xlsx!K:K,QUOTIENT(ROW(A455)-1,3)+2),"'","\'") &amp; "'",
IF(MOD(ROW(A455)-1,3)=2,"","")))</f>
        <v>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461" spans="1:3" x14ac:dyDescent="0.25">
      <c r="A461" t="str">
        <f>IF(AND(MOD(ROW(A456)-1,3)=0,INDEX(artwork.xlsx!G:G,QUOTIENT(ROW(A456)-1,3)+2)&lt;&gt;""),"/* "&amp;INDEX(artwork.xlsx!G:G,QUOTIENT(ROW(A456)-1,3)+2)&amp;" */","  ")&amp;
IF(AND(INDEX(artwork.xlsx!F:F,QUOTIENT(ROW(A456)-1,3)+2)&lt;&gt;""),"/* "&amp;INDEX(artwork.xlsx!F:F,QUOTIENT(ROW(A456)-1,3)+2)&amp;" */","  ")&amp;IF(AND(ISERROR(MATCH("},",B461:B$5003,0)), ISERROR(MATCH("    ];",$A$5:A460,0))),"];","")</f>
        <v xml:space="preserve">  /* t */</v>
      </c>
      <c r="B461" t="str">
        <f t="shared" si="9"/>
        <v>},</v>
      </c>
      <c r="C461" t="str">
        <f>IF(AND(MOD(ROW(A456)-1,3)=0, INDEX(artwork.xlsx!J:J,QUOTIENT(ROW(A456)-1,3)+2)&lt;&gt;""),
     artwork.xlsx!$H$1&amp;": """ &amp;  INDEX(artwork.xlsx!H:H,QUOTIENT(ROW(A456)-1,3)+2) &amp;""",  " &amp;
     artwork.xlsx!$J$1&amp; ": """ &amp; INDEX(artwork.xlsx!J:J,QUOTIENT(ROW(A456)-1,3)+2) &amp;""",  " &amp;
     artwork.xlsx!$L$1&amp; ": """ &amp; SUBSTITUTE(IF(LEFT(INDEX(artwork.xlsx!L:L,QUOTIENT(ROW(A456)-1,3)+2),4)="http","",artwork.xlsx!$M$1) &amp; INDEX(artwork.xlsx!L:L,QUOTIENT(ROW(A456)-1,3)+2),artwork.xlsx!$N$1,"") &amp; """,",
 IF(AND(MOD(ROW(A456)-1,3)=1,INDEX(artwork.xlsx!J:J,QUOTIENT(ROW(A456)-1,3)+2)&lt;&gt;""),
    artwork.xlsx!$K$1&amp;": '" &amp; SUBSTITUTE(INDEX(artwork.xlsx!K:K,QUOTIENT(ROW(A456)-1,3)+2),"'","\'") &amp; "'",
IF(MOD(ROW(A456)-1,3)=2,"","")))</f>
        <v/>
      </c>
    </row>
    <row r="462" spans="1:3" x14ac:dyDescent="0.25">
      <c r="A462" t="str">
        <f>IF(AND(MOD(ROW(A457)-1,3)=0,INDEX(artwork.xlsx!G:G,QUOTIENT(ROW(A457)-1,3)+2)&lt;&gt;""),"/* "&amp;INDEX(artwork.xlsx!G:G,QUOTIENT(ROW(A457)-1,3)+2)&amp;" */","  ")&amp;
IF(AND(INDEX(artwork.xlsx!F:F,QUOTIENT(ROW(A457)-1,3)+2)&lt;&gt;""),"/* "&amp;INDEX(artwork.xlsx!F:F,QUOTIENT(ROW(A457)-1,3)+2)&amp;" */","  ")&amp;IF(AND(ISERROR(MATCH("},",B462:B$5003,0)), ISERROR(MATCH("    ];",$A$5:A458,0))),"];","")</f>
        <v xml:space="preserve">    </v>
      </c>
      <c r="B462" t="str">
        <f t="shared" si="9"/>
        <v>{</v>
      </c>
      <c r="C462" t="str">
        <f>IF(AND(MOD(ROW(A457)-1,3)=0, INDEX(artwork.xlsx!J:J,QUOTIENT(ROW(A457)-1,3)+2)&lt;&gt;""),
     artwork.xlsx!$H$1&amp;": """ &amp;  INDEX(artwork.xlsx!H:H,QUOTIENT(ROW(A457)-1,3)+2) &amp;""",  " &amp;
     artwork.xlsx!$J$1&amp; ": """ &amp; INDEX(artwork.xlsx!J:J,QUOTIENT(ROW(A457)-1,3)+2) &amp;""",  " &amp;
     artwork.xlsx!$L$1&amp; ": """ &amp; SUBSTITUTE(IF(LEFT(INDEX(artwork.xlsx!L:L,QUOTIENT(ROW(A457)-1,3)+2),4)="http","",artwork.xlsx!$M$1) &amp; INDEX(artwork.xlsx!L:L,QUOTIENT(ROW(A457)-1,3)+2),artwork.xlsx!$N$1,"") &amp; """,",
 IF(AND(MOD(ROW(A457)-1,3)=1,INDEX(artwork.xlsx!J:J,QUOTIENT(ROW(A457)-1,3)+2)&lt;&gt;""),
    artwork.xlsx!$K$1&amp;": '" &amp; SUBSTITUTE(INDEX(artwork.xlsx!K:K,QUOTIENT(ROW(A457)-1,3)+2),"'","\'") &amp; "'",
IF(MOD(ROW(A457)-1,3)=2,"","")))</f>
        <v>id: "minion",  frenchName: "Larbin",  artwork: "http://wiki.dominionstrategy.com/images/7/70/MinionArt.jpg",</v>
      </c>
    </row>
    <row r="463" spans="1:3" x14ac:dyDescent="0.25">
      <c r="A463" t="str">
        <f>IF(AND(MOD(ROW(A458)-1,3)=0,INDEX(artwork.xlsx!G:G,QUOTIENT(ROW(A458)-1,3)+2)&lt;&gt;""),"/* "&amp;INDEX(artwork.xlsx!G:G,QUOTIENT(ROW(A458)-1,3)+2)&amp;" */","  ")&amp;
IF(AND(INDEX(artwork.xlsx!F:F,QUOTIENT(ROW(A458)-1,3)+2)&lt;&gt;""),"/* "&amp;INDEX(artwork.xlsx!F:F,QUOTIENT(ROW(A458)-1,3)+2)&amp;" */","  ")&amp;IF(AND(ISERROR(MATCH("},",B463:B$5003,0)), ISERROR(MATCH("    ];",$A$5:A462,0))),"];","")</f>
        <v xml:space="preserve">    </v>
      </c>
      <c r="B463" t="str">
        <f t="shared" ref="B463:B526" si="10">IF(AND(C462&lt;&gt;"",MOD(ROW(A461)-1,3)=2),"},","")&amp;IF(AND(C463&lt;&gt;"",MOD(ROW(A458)-1,3)=0),"{","")</f>
        <v/>
      </c>
      <c r="C463" t="str">
        <f>IF(AND(MOD(ROW(A458)-1,3)=0, INDEX(artwork.xlsx!J:J,QUOTIENT(ROW(A458)-1,3)+2)&lt;&gt;""),
     artwork.xlsx!$H$1&amp;": """ &amp;  INDEX(artwork.xlsx!H:H,QUOTIENT(ROW(A458)-1,3)+2) &amp;""",  " &amp;
     artwork.xlsx!$J$1&amp; ": """ &amp; INDEX(artwork.xlsx!J:J,QUOTIENT(ROW(A458)-1,3)+2) &amp;""",  " &amp;
     artwork.xlsx!$L$1&amp; ": """ &amp; SUBSTITUTE(IF(LEFT(INDEX(artwork.xlsx!L:L,QUOTIENT(ROW(A458)-1,3)+2),4)="http","",artwork.xlsx!$M$1) &amp; INDEX(artwork.xlsx!L:L,QUOTIENT(ROW(A458)-1,3)+2),artwork.xlsx!$N$1,"") &amp; """,",
 IF(AND(MOD(ROW(A458)-1,3)=1,INDEX(artwork.xlsx!J:J,QUOTIENT(ROW(A458)-1,3)+2)&lt;&gt;""),
    artwork.xlsx!$K$1&amp;": '" &amp; SUBSTITUTE(INDEX(artwork.xlsx!K:K,QUOTIENT(ROW(A458)-1,3)+2),"'","\'") &amp; "'",
IF(MOD(ROW(A458)-1,3)=2,"","")))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464" spans="1:3" x14ac:dyDescent="0.25">
      <c r="A464" t="str">
        <f>IF(AND(MOD(ROW(A459)-1,3)=0,INDEX(artwork.xlsx!G:G,QUOTIENT(ROW(A459)-1,3)+2)&lt;&gt;""),"/* "&amp;INDEX(artwork.xlsx!G:G,QUOTIENT(ROW(A459)-1,3)+2)&amp;" */","  ")&amp;
IF(AND(INDEX(artwork.xlsx!F:F,QUOTIENT(ROW(A459)-1,3)+2)&lt;&gt;""),"/* "&amp;INDEX(artwork.xlsx!F:F,QUOTIENT(ROW(A459)-1,3)+2)&amp;" */","  ")&amp;IF(AND(ISERROR(MATCH("},",B464:B$5003,0)), ISERROR(MATCH("    ];",$A$5:A460,0))),"];","")</f>
        <v xml:space="preserve">    </v>
      </c>
      <c r="B464" t="str">
        <f t="shared" si="10"/>
        <v>},</v>
      </c>
      <c r="C464" t="str">
        <f>IF(AND(MOD(ROW(A459)-1,3)=0, INDEX(artwork.xlsx!J:J,QUOTIENT(ROW(A459)-1,3)+2)&lt;&gt;""),
     artwork.xlsx!$H$1&amp;": """ &amp;  INDEX(artwork.xlsx!H:H,QUOTIENT(ROW(A459)-1,3)+2) &amp;""",  " &amp;
     artwork.xlsx!$J$1&amp; ": """ &amp; INDEX(artwork.xlsx!J:J,QUOTIENT(ROW(A459)-1,3)+2) &amp;""",  " &amp;
     artwork.xlsx!$L$1&amp; ": """ &amp; SUBSTITUTE(IF(LEFT(INDEX(artwork.xlsx!L:L,QUOTIENT(ROW(A459)-1,3)+2),4)="http","",artwork.xlsx!$M$1) &amp; INDEX(artwork.xlsx!L:L,QUOTIENT(ROW(A459)-1,3)+2),artwork.xlsx!$N$1,"") &amp; """,",
 IF(AND(MOD(ROW(A459)-1,3)=1,INDEX(artwork.xlsx!J:J,QUOTIENT(ROW(A459)-1,3)+2)&lt;&gt;""),
    artwork.xlsx!$K$1&amp;": '" &amp; SUBSTITUTE(INDEX(artwork.xlsx!K:K,QUOTIENT(ROW(A459)-1,3)+2),"'","\'") &amp; "'",
IF(MOD(ROW(A459)-1,3)=2,"","")))</f>
        <v/>
      </c>
    </row>
    <row r="465" spans="1:3" x14ac:dyDescent="0.25">
      <c r="A465" t="str">
        <f>IF(AND(MOD(ROW(A460)-1,3)=0,INDEX(artwork.xlsx!G:G,QUOTIENT(ROW(A460)-1,3)+2)&lt;&gt;""),"/* "&amp;INDEX(artwork.xlsx!G:G,QUOTIENT(ROW(A460)-1,3)+2)&amp;" */","  ")&amp;
IF(AND(INDEX(artwork.xlsx!F:F,QUOTIENT(ROW(A460)-1,3)+2)&lt;&gt;""),"/* "&amp;INDEX(artwork.xlsx!F:F,QUOTIENT(ROW(A460)-1,3)+2)&amp;" */","  ")&amp;IF(AND(ISERROR(MATCH("},",B465:B$5003,0)), ISERROR(MATCH("    ];",$A$5:A464,0))),"];","")</f>
        <v xml:space="preserve">    </v>
      </c>
      <c r="B465" t="str">
        <f t="shared" si="10"/>
        <v>{</v>
      </c>
      <c r="C465" t="str">
        <f>IF(AND(MOD(ROW(A460)-1,3)=0, INDEX(artwork.xlsx!J:J,QUOTIENT(ROW(A460)-1,3)+2)&lt;&gt;""),
     artwork.xlsx!$H$1&amp;": """ &amp;  INDEX(artwork.xlsx!H:H,QUOTIENT(ROW(A460)-1,3)+2) &amp;""",  " &amp;
     artwork.xlsx!$J$1&amp; ": """ &amp; INDEX(artwork.xlsx!J:J,QUOTIENT(ROW(A460)-1,3)+2) &amp;""",  " &amp;
     artwork.xlsx!$L$1&amp; ": """ &amp; SUBSTITUTE(IF(LEFT(INDEX(artwork.xlsx!L:L,QUOTIENT(ROW(A460)-1,3)+2),4)="http","",artwork.xlsx!$M$1) &amp; INDEX(artwork.xlsx!L:L,QUOTIENT(ROW(A460)-1,3)+2),artwork.xlsx!$N$1,"") &amp; """,",
 IF(AND(MOD(ROW(A460)-1,3)=1,INDEX(artwork.xlsx!J:J,QUOTIENT(ROW(A460)-1,3)+2)&lt;&gt;""),
    artwork.xlsx!$K$1&amp;": '" &amp; SUBSTITUTE(INDEX(artwork.xlsx!K:K,QUOTIENT(ROW(A460)-1,3)+2),"'","\'") &amp; "'",
IF(MOD(ROW(A460)-1,3)=2,"","")))</f>
        <v>id: "saboteur",  frenchName: "Saboteur",  artwork: "http://wiki.dominionstrategy.com/images/e/e5/SaboteurArt.jpg",</v>
      </c>
    </row>
    <row r="466" spans="1:3" x14ac:dyDescent="0.25">
      <c r="A466" t="str">
        <f>IF(AND(MOD(ROW(A461)-1,3)=0,INDEX(artwork.xlsx!G:G,QUOTIENT(ROW(A461)-1,3)+2)&lt;&gt;""),"/* "&amp;INDEX(artwork.xlsx!G:G,QUOTIENT(ROW(A461)-1,3)+2)&amp;" */","  ")&amp;
IF(AND(INDEX(artwork.xlsx!F:F,QUOTIENT(ROW(A461)-1,3)+2)&lt;&gt;""),"/* "&amp;INDEX(artwork.xlsx!F:F,QUOTIENT(ROW(A461)-1,3)+2)&amp;" */","  ")&amp;IF(AND(ISERROR(MATCH("},",B466:B$5003,0)), ISERROR(MATCH("    ];",$A$5:A462,0))),"];","")</f>
        <v xml:space="preserve">    </v>
      </c>
      <c r="B466" t="str">
        <f t="shared" si="10"/>
        <v/>
      </c>
      <c r="C466" t="str">
        <f>IF(AND(MOD(ROW(A461)-1,3)=0, INDEX(artwork.xlsx!J:J,QUOTIENT(ROW(A461)-1,3)+2)&lt;&gt;""),
     artwork.xlsx!$H$1&amp;": """ &amp;  INDEX(artwork.xlsx!H:H,QUOTIENT(ROW(A461)-1,3)+2) &amp;""",  " &amp;
     artwork.xlsx!$J$1&amp; ": """ &amp; INDEX(artwork.xlsx!J:J,QUOTIENT(ROW(A461)-1,3)+2) &amp;""",  " &amp;
     artwork.xlsx!$L$1&amp; ": """ &amp; SUBSTITUTE(IF(LEFT(INDEX(artwork.xlsx!L:L,QUOTIENT(ROW(A461)-1,3)+2),4)="http","",artwork.xlsx!$M$1) &amp; INDEX(artwork.xlsx!L:L,QUOTIENT(ROW(A461)-1,3)+2),artwork.xlsx!$N$1,"") &amp; """,",
 IF(AND(MOD(ROW(A461)-1,3)=1,INDEX(artwork.xlsx!J:J,QUOTIENT(ROW(A461)-1,3)+2)&lt;&gt;""),
    artwork.xlsx!$K$1&amp;": '" &amp; SUBSTITUTE(INDEX(artwork.xlsx!K:K,QUOTIENT(ROW(A461)-1,3)+2),"'","\'") &amp; "'",
IF(MOD(ROW(A461)-1,3)=2,"","")))</f>
        <v>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467" spans="1:3" x14ac:dyDescent="0.25">
      <c r="A467" t="str">
        <f>IF(AND(MOD(ROW(A462)-1,3)=0,INDEX(artwork.xlsx!G:G,QUOTIENT(ROW(A462)-1,3)+2)&lt;&gt;""),"/* "&amp;INDEX(artwork.xlsx!G:G,QUOTIENT(ROW(A462)-1,3)+2)&amp;" */","  ")&amp;
IF(AND(INDEX(artwork.xlsx!F:F,QUOTIENT(ROW(A462)-1,3)+2)&lt;&gt;""),"/* "&amp;INDEX(artwork.xlsx!F:F,QUOTIENT(ROW(A462)-1,3)+2)&amp;" */","  ")&amp;IF(AND(ISERROR(MATCH("},",B467:B$5003,0)), ISERROR(MATCH("    ];",$A$5:A466,0))),"];","")</f>
        <v xml:space="preserve">    </v>
      </c>
      <c r="B467" t="str">
        <f t="shared" si="10"/>
        <v>},</v>
      </c>
      <c r="C467" t="str">
        <f>IF(AND(MOD(ROW(A462)-1,3)=0, INDEX(artwork.xlsx!J:J,QUOTIENT(ROW(A462)-1,3)+2)&lt;&gt;""),
     artwork.xlsx!$H$1&amp;": """ &amp;  INDEX(artwork.xlsx!H:H,QUOTIENT(ROW(A462)-1,3)+2) &amp;""",  " &amp;
     artwork.xlsx!$J$1&amp; ": """ &amp; INDEX(artwork.xlsx!J:J,QUOTIENT(ROW(A462)-1,3)+2) &amp;""",  " &amp;
     artwork.xlsx!$L$1&amp; ": """ &amp; SUBSTITUTE(IF(LEFT(INDEX(artwork.xlsx!L:L,QUOTIENT(ROW(A462)-1,3)+2),4)="http","",artwork.xlsx!$M$1) &amp; INDEX(artwork.xlsx!L:L,QUOTIENT(ROW(A462)-1,3)+2),artwork.xlsx!$N$1,"") &amp; """,",
 IF(AND(MOD(ROW(A462)-1,3)=1,INDEX(artwork.xlsx!J:J,QUOTIENT(ROW(A462)-1,3)+2)&lt;&gt;""),
    artwork.xlsx!$K$1&amp;": '" &amp; SUBSTITUTE(INDEX(artwork.xlsx!K:K,QUOTIENT(ROW(A462)-1,3)+2),"'","\'") &amp; "'",
IF(MOD(ROW(A462)-1,3)=2,"","")))</f>
        <v/>
      </c>
    </row>
    <row r="468" spans="1:3" x14ac:dyDescent="0.25">
      <c r="A468" t="str">
        <f>IF(AND(MOD(ROW(A463)-1,3)=0,INDEX(artwork.xlsx!G:G,QUOTIENT(ROW(A463)-1,3)+2)&lt;&gt;""),"/* "&amp;INDEX(artwork.xlsx!G:G,QUOTIENT(ROW(A463)-1,3)+2)&amp;" */","  ")&amp;
IF(AND(INDEX(artwork.xlsx!F:F,QUOTIENT(ROW(A463)-1,3)+2)&lt;&gt;""),"/* "&amp;INDEX(artwork.xlsx!F:F,QUOTIENT(ROW(A463)-1,3)+2)&amp;" */","  ")&amp;IF(AND(ISERROR(MATCH("},",B468:B$5003,0)), ISERROR(MATCH("    ];",$A$5:A464,0))),"];","")</f>
        <v xml:space="preserve">    </v>
      </c>
      <c r="B468" t="str">
        <f t="shared" si="10"/>
        <v>{</v>
      </c>
      <c r="C468" t="str">
        <f>IF(AND(MOD(ROW(A463)-1,3)=0, INDEX(artwork.xlsx!J:J,QUOTIENT(ROW(A463)-1,3)+2)&lt;&gt;""),
     artwork.xlsx!$H$1&amp;": """ &amp;  INDEX(artwork.xlsx!H:H,QUOTIENT(ROW(A463)-1,3)+2) &amp;""",  " &amp;
     artwork.xlsx!$J$1&amp; ": """ &amp; INDEX(artwork.xlsx!J:J,QUOTIENT(ROW(A463)-1,3)+2) &amp;""",  " &amp;
     artwork.xlsx!$L$1&amp; ": """ &amp; SUBSTITUTE(IF(LEFT(INDEX(artwork.xlsx!L:L,QUOTIENT(ROW(A463)-1,3)+2),4)="http","",artwork.xlsx!$M$1) &amp; INDEX(artwork.xlsx!L:L,QUOTIENT(ROW(A463)-1,3)+2),artwork.xlsx!$N$1,"") &amp; """,",
 IF(AND(MOD(ROW(A463)-1,3)=1,INDEX(artwork.xlsx!J:J,QUOTIENT(ROW(A463)-1,3)+2)&lt;&gt;""),
    artwork.xlsx!$K$1&amp;": '" &amp; SUBSTITUTE(INDEX(artwork.xlsx!K:K,QUOTIENT(ROW(A463)-1,3)+2),"'","\'") &amp; "'",
IF(MOD(ROW(A463)-1,3)=2,"","")))</f>
        <v>id: "upgrade",  frenchName: "Mise à niveau",  artwork: "http://wiki.dominionstrategy.com/images/b/b4/UpgradeArt.jpg",</v>
      </c>
    </row>
    <row r="469" spans="1:3" x14ac:dyDescent="0.25">
      <c r="A469" t="str">
        <f>IF(AND(MOD(ROW(A464)-1,3)=0,INDEX(artwork.xlsx!G:G,QUOTIENT(ROW(A464)-1,3)+2)&lt;&gt;""),"/* "&amp;INDEX(artwork.xlsx!G:G,QUOTIENT(ROW(A464)-1,3)+2)&amp;" */","  ")&amp;
IF(AND(INDEX(artwork.xlsx!F:F,QUOTIENT(ROW(A464)-1,3)+2)&lt;&gt;""),"/* "&amp;INDEX(artwork.xlsx!F:F,QUOTIENT(ROW(A464)-1,3)+2)&amp;" */","  ")&amp;IF(AND(ISERROR(MATCH("},",B469:B$5003,0)), ISERROR(MATCH("    ];",$A$5:A468,0))),"];","")</f>
        <v xml:space="preserve">    </v>
      </c>
      <c r="B469" t="str">
        <f t="shared" si="10"/>
        <v/>
      </c>
      <c r="C469" t="str">
        <f>IF(AND(MOD(ROW(A464)-1,3)=0, INDEX(artwork.xlsx!J:J,QUOTIENT(ROW(A464)-1,3)+2)&lt;&gt;""),
     artwork.xlsx!$H$1&amp;": """ &amp;  INDEX(artwork.xlsx!H:H,QUOTIENT(ROW(A464)-1,3)+2) &amp;""",  " &amp;
     artwork.xlsx!$J$1&amp; ": """ &amp; INDEX(artwork.xlsx!J:J,QUOTIENT(ROW(A464)-1,3)+2) &amp;""",  " &amp;
     artwork.xlsx!$L$1&amp; ": """ &amp; SUBSTITUTE(IF(LEFT(INDEX(artwork.xlsx!L:L,QUOTIENT(ROW(A464)-1,3)+2),4)="http","",artwork.xlsx!$M$1) &amp; INDEX(artwork.xlsx!L:L,QUOTIENT(ROW(A464)-1,3)+2),artwork.xlsx!$N$1,"") &amp; """,",
 IF(AND(MOD(ROW(A464)-1,3)=1,INDEX(artwork.xlsx!J:J,QUOTIENT(ROW(A464)-1,3)+2)&lt;&gt;""),
    artwork.xlsx!$K$1&amp;": '" &amp; SUBSTITUTE(INDEX(artwork.xlsx!K:K,QUOTIENT(ROW(A464)-1,3)+2),"'","\'") &amp; "'",
IF(MOD(ROW(A464)-1,3)=2,"","")))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470" spans="1:3" x14ac:dyDescent="0.25">
      <c r="A470" t="str">
        <f>IF(AND(MOD(ROW(A465)-1,3)=0,INDEX(artwork.xlsx!G:G,QUOTIENT(ROW(A465)-1,3)+2)&lt;&gt;""),"/* "&amp;INDEX(artwork.xlsx!G:G,QUOTIENT(ROW(A465)-1,3)+2)&amp;" */","  ")&amp;
IF(AND(INDEX(artwork.xlsx!F:F,QUOTIENT(ROW(A465)-1,3)+2)&lt;&gt;""),"/* "&amp;INDEX(artwork.xlsx!F:F,QUOTIENT(ROW(A465)-1,3)+2)&amp;" */","  ")&amp;IF(AND(ISERROR(MATCH("},",B470:B$5003,0)), ISERROR(MATCH("    ];",$A$5:A466,0))),"];","")</f>
        <v xml:space="preserve">    </v>
      </c>
      <c r="B470" t="str">
        <f t="shared" si="10"/>
        <v>},</v>
      </c>
      <c r="C470" t="str">
        <f>IF(AND(MOD(ROW(A465)-1,3)=0, INDEX(artwork.xlsx!J:J,QUOTIENT(ROW(A465)-1,3)+2)&lt;&gt;""),
     artwork.xlsx!$H$1&amp;": """ &amp;  INDEX(artwork.xlsx!H:H,QUOTIENT(ROW(A465)-1,3)+2) &amp;""",  " &amp;
     artwork.xlsx!$J$1&amp; ": """ &amp; INDEX(artwork.xlsx!J:J,QUOTIENT(ROW(A465)-1,3)+2) &amp;""",  " &amp;
     artwork.xlsx!$L$1&amp; ": """ &amp; SUBSTITUTE(IF(LEFT(INDEX(artwork.xlsx!L:L,QUOTIENT(ROW(A465)-1,3)+2),4)="http","",artwork.xlsx!$M$1) &amp; INDEX(artwork.xlsx!L:L,QUOTIENT(ROW(A465)-1,3)+2),artwork.xlsx!$N$1,"") &amp; """,",
 IF(AND(MOD(ROW(A465)-1,3)=1,INDEX(artwork.xlsx!J:J,QUOTIENT(ROW(A465)-1,3)+2)&lt;&gt;""),
    artwork.xlsx!$K$1&amp;": '" &amp; SUBSTITUTE(INDEX(artwork.xlsx!K:K,QUOTIENT(ROW(A465)-1,3)+2),"'","\'") &amp; "'",
IF(MOD(ROW(A465)-1,3)=2,"","")))</f>
        <v/>
      </c>
    </row>
    <row r="471" spans="1:3" x14ac:dyDescent="0.25">
      <c r="A471" t="str">
        <f>IF(AND(MOD(ROW(A466)-1,3)=0,INDEX(artwork.xlsx!G:G,QUOTIENT(ROW(A466)-1,3)+2)&lt;&gt;""),"/* "&amp;INDEX(artwork.xlsx!G:G,QUOTIENT(ROW(A466)-1,3)+2)&amp;" */","  ")&amp;
IF(AND(INDEX(artwork.xlsx!F:F,QUOTIENT(ROW(A466)-1,3)+2)&lt;&gt;""),"/* "&amp;INDEX(artwork.xlsx!F:F,QUOTIENT(ROW(A466)-1,3)+2)&amp;" */","  ")&amp;IF(AND(ISERROR(MATCH("},",B471:B$5003,0)), ISERROR(MATCH("    ];",$A$5:A470,0))),"];","")</f>
        <v xml:space="preserve">    </v>
      </c>
      <c r="B471" t="str">
        <f t="shared" si="10"/>
        <v>{</v>
      </c>
      <c r="C471" t="str">
        <f>IF(AND(MOD(ROW(A466)-1,3)=0, INDEX(artwork.xlsx!J:J,QUOTIENT(ROW(A466)-1,3)+2)&lt;&gt;""),
     artwork.xlsx!$H$1&amp;": """ &amp;  INDEX(artwork.xlsx!H:H,QUOTIENT(ROW(A466)-1,3)+2) &amp;""",  " &amp;
     artwork.xlsx!$J$1&amp; ": """ &amp; INDEX(artwork.xlsx!J:J,QUOTIENT(ROW(A466)-1,3)+2) &amp;""",  " &amp;
     artwork.xlsx!$L$1&amp; ": """ &amp; SUBSTITUTE(IF(LEFT(INDEX(artwork.xlsx!L:L,QUOTIENT(ROW(A466)-1,3)+2),4)="http","",artwork.xlsx!$M$1) &amp; INDEX(artwork.xlsx!L:L,QUOTIENT(ROW(A466)-1,3)+2),artwork.xlsx!$N$1,"") &amp; """,",
 IF(AND(MOD(ROW(A466)-1,3)=1,INDEX(artwork.xlsx!J:J,QUOTIENT(ROW(A466)-1,3)+2)&lt;&gt;""),
    artwork.xlsx!$K$1&amp;": '" &amp; SUBSTITUTE(INDEX(artwork.xlsx!K:K,QUOTIENT(ROW(A466)-1,3)+2),"'","\'") &amp; "'",
IF(MOD(ROW(A466)-1,3)=2,"","")))</f>
        <v>id: "tribute",  frenchName: "Hommage",  artwork: "http://wiki.dominionstrategy.com/images/5/5d/TributeArt.jpg",</v>
      </c>
    </row>
    <row r="472" spans="1:3" x14ac:dyDescent="0.25">
      <c r="A472" t="str">
        <f>IF(AND(MOD(ROW(A467)-1,3)=0,INDEX(artwork.xlsx!G:G,QUOTIENT(ROW(A467)-1,3)+2)&lt;&gt;""),"/* "&amp;INDEX(artwork.xlsx!G:G,QUOTIENT(ROW(A467)-1,3)+2)&amp;" */","  ")&amp;
IF(AND(INDEX(artwork.xlsx!F:F,QUOTIENT(ROW(A467)-1,3)+2)&lt;&gt;""),"/* "&amp;INDEX(artwork.xlsx!F:F,QUOTIENT(ROW(A467)-1,3)+2)&amp;" */","  ")&amp;IF(AND(ISERROR(MATCH("},",B472:B$5003,0)), ISERROR(MATCH("    ];",$A$5:A468,0))),"];","")</f>
        <v xml:space="preserve">    </v>
      </c>
      <c r="B472" t="str">
        <f t="shared" si="10"/>
        <v/>
      </c>
      <c r="C472" t="str">
        <f>IF(AND(MOD(ROW(A467)-1,3)=0, INDEX(artwork.xlsx!J:J,QUOTIENT(ROW(A467)-1,3)+2)&lt;&gt;""),
     artwork.xlsx!$H$1&amp;": """ &amp;  INDEX(artwork.xlsx!H:H,QUOTIENT(ROW(A467)-1,3)+2) &amp;""",  " &amp;
     artwork.xlsx!$J$1&amp; ": """ &amp; INDEX(artwork.xlsx!J:J,QUOTIENT(ROW(A467)-1,3)+2) &amp;""",  " &amp;
     artwork.xlsx!$L$1&amp; ": """ &amp; SUBSTITUTE(IF(LEFT(INDEX(artwork.xlsx!L:L,QUOTIENT(ROW(A467)-1,3)+2),4)="http","",artwork.xlsx!$M$1) &amp; INDEX(artwork.xlsx!L:L,QUOTIENT(ROW(A467)-1,3)+2),artwork.xlsx!$N$1,"") &amp; """,",
 IF(AND(MOD(ROW(A467)-1,3)=1,INDEX(artwork.xlsx!J:J,QUOTIENT(ROW(A467)-1,3)+2)&lt;&gt;""),
    artwork.xlsx!$K$1&amp;": '" &amp; SUBSTITUTE(INDEX(artwork.xlsx!K:K,QUOTIENT(ROW(A467)-1,3)+2),"'","\'") &amp; "'",
IF(MOD(ROW(A467)-1,3)=2,"","")))</f>
        <v>text_html: '&lt;div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473" spans="1:3" x14ac:dyDescent="0.25">
      <c r="A473" t="str">
        <f>IF(AND(MOD(ROW(A468)-1,3)=0,INDEX(artwork.xlsx!G:G,QUOTIENT(ROW(A468)-1,3)+2)&lt;&gt;""),"/* "&amp;INDEX(artwork.xlsx!G:G,QUOTIENT(ROW(A468)-1,3)+2)&amp;" */","  ")&amp;
IF(AND(INDEX(artwork.xlsx!F:F,QUOTIENT(ROW(A468)-1,3)+2)&lt;&gt;""),"/* "&amp;INDEX(artwork.xlsx!F:F,QUOTIENT(ROW(A468)-1,3)+2)&amp;" */","  ")&amp;IF(AND(ISERROR(MATCH("},",B473:B$5003,0)), ISERROR(MATCH("    ];",$A$5:A472,0))),"];","")</f>
        <v xml:space="preserve">    </v>
      </c>
      <c r="B473" t="str">
        <f t="shared" si="10"/>
        <v>},</v>
      </c>
      <c r="C473" t="str">
        <f>IF(AND(MOD(ROW(A468)-1,3)=0, INDEX(artwork.xlsx!J:J,QUOTIENT(ROW(A468)-1,3)+2)&lt;&gt;""),
     artwork.xlsx!$H$1&amp;": """ &amp;  INDEX(artwork.xlsx!H:H,QUOTIENT(ROW(A468)-1,3)+2) &amp;""",  " &amp;
     artwork.xlsx!$J$1&amp; ": """ &amp; INDEX(artwork.xlsx!J:J,QUOTIENT(ROW(A468)-1,3)+2) &amp;""",  " &amp;
     artwork.xlsx!$L$1&amp; ": """ &amp; SUBSTITUTE(IF(LEFT(INDEX(artwork.xlsx!L:L,QUOTIENT(ROW(A468)-1,3)+2),4)="http","",artwork.xlsx!$M$1) &amp; INDEX(artwork.xlsx!L:L,QUOTIENT(ROW(A468)-1,3)+2),artwork.xlsx!$N$1,"") &amp; """,",
 IF(AND(MOD(ROW(A468)-1,3)=1,INDEX(artwork.xlsx!J:J,QUOTIENT(ROW(A468)-1,3)+2)&lt;&gt;""),
    artwork.xlsx!$K$1&amp;": '" &amp; SUBSTITUTE(INDEX(artwork.xlsx!K:K,QUOTIENT(ROW(A468)-1,3)+2),"'","\'") &amp; "'",
IF(MOD(ROW(A468)-1,3)=2,"","")))</f>
        <v/>
      </c>
    </row>
    <row r="474" spans="1:3" x14ac:dyDescent="0.25">
      <c r="A474" t="str">
        <f>IF(AND(MOD(ROW(A469)-1,3)=0,INDEX(artwork.xlsx!G:G,QUOTIENT(ROW(A469)-1,3)+2)&lt;&gt;""),"/* "&amp;INDEX(artwork.xlsx!G:G,QUOTIENT(ROW(A469)-1,3)+2)&amp;" */","  ")&amp;
IF(AND(INDEX(artwork.xlsx!F:F,QUOTIENT(ROW(A469)-1,3)+2)&lt;&gt;""),"/* "&amp;INDEX(artwork.xlsx!F:F,QUOTIENT(ROW(A469)-1,3)+2)&amp;" */","  ")&amp;IF(AND(ISERROR(MATCH("},",B474:B$5003,0)), ISERROR(MATCH("    ];",$A$5:A470,0))),"];","")</f>
        <v xml:space="preserve">    </v>
      </c>
      <c r="B474" t="str">
        <f t="shared" si="10"/>
        <v>{</v>
      </c>
      <c r="C474" t="str">
        <f>IF(AND(MOD(ROW(A469)-1,3)=0, INDEX(artwork.xlsx!J:J,QUOTIENT(ROW(A469)-1,3)+2)&lt;&gt;""),
     artwork.xlsx!$H$1&amp;": """ &amp;  INDEX(artwork.xlsx!H:H,QUOTIENT(ROW(A469)-1,3)+2) &amp;""",  " &amp;
     artwork.xlsx!$J$1&amp; ": """ &amp; INDEX(artwork.xlsx!J:J,QUOTIENT(ROW(A469)-1,3)+2) &amp;""",  " &amp;
     artwork.xlsx!$L$1&amp; ": """ &amp; SUBSTITUTE(IF(LEFT(INDEX(artwork.xlsx!L:L,QUOTIENT(ROW(A469)-1,3)+2),4)="http","",artwork.xlsx!$M$1) &amp; INDEX(artwork.xlsx!L:L,QUOTIENT(ROW(A469)-1,3)+2),artwork.xlsx!$N$1,"") &amp; """,",
 IF(AND(MOD(ROW(A469)-1,3)=1,INDEX(artwork.xlsx!J:J,QUOTIENT(ROW(A469)-1,3)+2)&lt;&gt;""),
    artwork.xlsx!$K$1&amp;": '" &amp; SUBSTITUTE(INDEX(artwork.xlsx!K:K,QUOTIENT(ROW(A469)-1,3)+2),"'","\'") &amp; "'",
IF(MOD(ROW(A469)-1,3)=2,"","")))</f>
        <v>id: "greathall",  frenchName: "Grand hall",  artwork: "http://wiki.dominionstrategy.com/images/7/7e/Great_HallArt.jpg",</v>
      </c>
    </row>
    <row r="475" spans="1:3" x14ac:dyDescent="0.25">
      <c r="A475" t="str">
        <f>IF(AND(MOD(ROW(A470)-1,3)=0,INDEX(artwork.xlsx!G:G,QUOTIENT(ROW(A470)-1,3)+2)&lt;&gt;""),"/* "&amp;INDEX(artwork.xlsx!G:G,QUOTIENT(ROW(A470)-1,3)+2)&amp;" */","  ")&amp;
IF(AND(INDEX(artwork.xlsx!F:F,QUOTIENT(ROW(A470)-1,3)+2)&lt;&gt;""),"/* "&amp;INDEX(artwork.xlsx!F:F,QUOTIENT(ROW(A470)-1,3)+2)&amp;" */","  ")&amp;IF(AND(ISERROR(MATCH("},",B475:B$5003,0)), ISERROR(MATCH("    ];",$A$5:A474,0))),"];","")</f>
        <v xml:space="preserve">    </v>
      </c>
      <c r="B475" t="str">
        <f t="shared" si="10"/>
        <v/>
      </c>
      <c r="C475" t="str">
        <f>IF(AND(MOD(ROW(A470)-1,3)=0, INDEX(artwork.xlsx!J:J,QUOTIENT(ROW(A470)-1,3)+2)&lt;&gt;""),
     artwork.xlsx!$H$1&amp;": """ &amp;  INDEX(artwork.xlsx!H:H,QUOTIENT(ROW(A470)-1,3)+2) &amp;""",  " &amp;
     artwork.xlsx!$J$1&amp; ": """ &amp; INDEX(artwork.xlsx!J:J,QUOTIENT(ROW(A470)-1,3)+2) &amp;""",  " &amp;
     artwork.xlsx!$L$1&amp; ": """ &amp; SUBSTITUTE(IF(LEFT(INDEX(artwork.xlsx!L:L,QUOTIENT(ROW(A470)-1,3)+2),4)="http","",artwork.xlsx!$M$1) &amp; INDEX(artwork.xlsx!L:L,QUOTIENT(ROW(A470)-1,3)+2),artwork.xlsx!$N$1,"") &amp; """,",
 IF(AND(MOD(ROW(A470)-1,3)=1,INDEX(artwork.xlsx!J:J,QUOTIENT(ROW(A470)-1,3)+2)&lt;&gt;""),
    artwork.xlsx!$K$1&amp;": '" &amp; SUBSTITUTE(INDEX(artwork.xlsx!K:K,QUOTIENT(ROW(A470)-1,3)+2),"'","\'") &amp; "'",
IF(MOD(ROW(A470)-1,3)=2,"","")))</f>
        <v>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476" spans="1:3" x14ac:dyDescent="0.25">
      <c r="A476" t="str">
        <f>IF(AND(MOD(ROW(A471)-1,3)=0,INDEX(artwork.xlsx!G:G,QUOTIENT(ROW(A471)-1,3)+2)&lt;&gt;""),"/* "&amp;INDEX(artwork.xlsx!G:G,QUOTIENT(ROW(A471)-1,3)+2)&amp;" */","  ")&amp;
IF(AND(INDEX(artwork.xlsx!F:F,QUOTIENT(ROW(A471)-1,3)+2)&lt;&gt;""),"/* "&amp;INDEX(artwork.xlsx!F:F,QUOTIENT(ROW(A471)-1,3)+2)&amp;" */","  ")&amp;IF(AND(ISERROR(MATCH("},",B476:B$5003,0)), ISERROR(MATCH("    ];",$A$5:A472,0))),"];","")</f>
        <v xml:space="preserve">    </v>
      </c>
      <c r="B476" t="str">
        <f t="shared" si="10"/>
        <v>},</v>
      </c>
      <c r="C476" t="str">
        <f>IF(AND(MOD(ROW(A471)-1,3)=0, INDEX(artwork.xlsx!J:J,QUOTIENT(ROW(A471)-1,3)+2)&lt;&gt;""),
     artwork.xlsx!$H$1&amp;": """ &amp;  INDEX(artwork.xlsx!H:H,QUOTIENT(ROW(A471)-1,3)+2) &amp;""",  " &amp;
     artwork.xlsx!$J$1&amp; ": """ &amp; INDEX(artwork.xlsx!J:J,QUOTIENT(ROW(A471)-1,3)+2) &amp;""",  " &amp;
     artwork.xlsx!$L$1&amp; ": """ &amp; SUBSTITUTE(IF(LEFT(INDEX(artwork.xlsx!L:L,QUOTIENT(ROW(A471)-1,3)+2),4)="http","",artwork.xlsx!$M$1) &amp; INDEX(artwork.xlsx!L:L,QUOTIENT(ROW(A471)-1,3)+2),artwork.xlsx!$N$1,"") &amp; """,",
 IF(AND(MOD(ROW(A471)-1,3)=1,INDEX(artwork.xlsx!J:J,QUOTIENT(ROW(A471)-1,3)+2)&lt;&gt;""),
    artwork.xlsx!$K$1&amp;": '" &amp; SUBSTITUTE(INDEX(artwork.xlsx!K:K,QUOTIENT(ROW(A471)-1,3)+2),"'","\'") &amp; "'",
IF(MOD(ROW(A471)-1,3)=2,"","")))</f>
        <v/>
      </c>
    </row>
    <row r="477" spans="1:3" x14ac:dyDescent="0.25">
      <c r="A477" t="str">
        <f>IF(AND(MOD(ROW(A472)-1,3)=0,INDEX(artwork.xlsx!G:G,QUOTIENT(ROW(A472)-1,3)+2)&lt;&gt;""),"/* "&amp;INDEX(artwork.xlsx!G:G,QUOTIENT(ROW(A472)-1,3)+2)&amp;" */","  ")&amp;
IF(AND(INDEX(artwork.xlsx!F:F,QUOTIENT(ROW(A472)-1,3)+2)&lt;&gt;""),"/* "&amp;INDEX(artwork.xlsx!F:F,QUOTIENT(ROW(A472)-1,3)+2)&amp;" */","  ")&amp;IF(AND(ISERROR(MATCH("},",B477:B$5003,0)), ISERROR(MATCH("    ];",$A$5:A476,0))),"];","")</f>
        <v xml:space="preserve">    </v>
      </c>
      <c r="B477" t="str">
        <f t="shared" si="10"/>
        <v>{</v>
      </c>
      <c r="C477" t="str">
        <f>IF(AND(MOD(ROW(A472)-1,3)=0, INDEX(artwork.xlsx!J:J,QUOTIENT(ROW(A472)-1,3)+2)&lt;&gt;""),
     artwork.xlsx!$H$1&amp;": """ &amp;  INDEX(artwork.xlsx!H:H,QUOTIENT(ROW(A472)-1,3)+2) &amp;""",  " &amp;
     artwork.xlsx!$J$1&amp; ": """ &amp; INDEX(artwork.xlsx!J:J,QUOTIENT(ROW(A472)-1,3)+2) &amp;""",  " &amp;
     artwork.xlsx!$L$1&amp; ": """ &amp; SUBSTITUTE(IF(LEFT(INDEX(artwork.xlsx!L:L,QUOTIENT(ROW(A472)-1,3)+2),4)="http","",artwork.xlsx!$M$1) &amp; INDEX(artwork.xlsx!L:L,QUOTIENT(ROW(A472)-1,3)+2),artwork.xlsx!$N$1,"") &amp; """,",
 IF(AND(MOD(ROW(A472)-1,3)=1,INDEX(artwork.xlsx!J:J,QUOTIENT(ROW(A472)-1,3)+2)&lt;&gt;""),
    artwork.xlsx!$K$1&amp;": '" &amp; SUBSTITUTE(INDEX(artwork.xlsx!K:K,QUOTIENT(ROW(A472)-1,3)+2),"'","\'") &amp; "'",
IF(MOD(ROW(A472)-1,3)=2,"","")))</f>
        <v>id: "shantytown",  frenchName: "Taudis",  artwork: "http://wiki.dominionstrategy.com/images/3/36/Shanty_TownArt.jpg",</v>
      </c>
    </row>
    <row r="478" spans="1:3" x14ac:dyDescent="0.25">
      <c r="A478" t="str">
        <f>IF(AND(MOD(ROW(A473)-1,3)=0,INDEX(artwork.xlsx!G:G,QUOTIENT(ROW(A473)-1,3)+2)&lt;&gt;""),"/* "&amp;INDEX(artwork.xlsx!G:G,QUOTIENT(ROW(A473)-1,3)+2)&amp;" */","  ")&amp;
IF(AND(INDEX(artwork.xlsx!F:F,QUOTIENT(ROW(A473)-1,3)+2)&lt;&gt;""),"/* "&amp;INDEX(artwork.xlsx!F:F,QUOTIENT(ROW(A473)-1,3)+2)&amp;" */","  ")&amp;IF(AND(ISERROR(MATCH("},",B478:B$5003,0)), ISERROR(MATCH("    ];",$A$5:A474,0))),"];","")</f>
        <v xml:space="preserve">    </v>
      </c>
      <c r="B478" t="str">
        <f t="shared" si="10"/>
        <v/>
      </c>
      <c r="C478" t="str">
        <f>IF(AND(MOD(ROW(A473)-1,3)=0, INDEX(artwork.xlsx!J:J,QUOTIENT(ROW(A473)-1,3)+2)&lt;&gt;""),
     artwork.xlsx!$H$1&amp;": """ &amp;  INDEX(artwork.xlsx!H:H,QUOTIENT(ROW(A473)-1,3)+2) &amp;""",  " &amp;
     artwork.xlsx!$J$1&amp; ": """ &amp; INDEX(artwork.xlsx!J:J,QUOTIENT(ROW(A473)-1,3)+2) &amp;""",  " &amp;
     artwork.xlsx!$L$1&amp; ": """ &amp; SUBSTITUTE(IF(LEFT(INDEX(artwork.xlsx!L:L,QUOTIENT(ROW(A473)-1,3)+2),4)="http","",artwork.xlsx!$M$1) &amp; INDEX(artwork.xlsx!L:L,QUOTIENT(ROW(A473)-1,3)+2),artwork.xlsx!$N$1,"") &amp; """,",
 IF(AND(MOD(ROW(A473)-1,3)=1,INDEX(artwork.xlsx!J:J,QUOTIENT(ROW(A473)-1,3)+2)&lt;&gt;""),
    artwork.xlsx!$K$1&amp;": '" &amp; SUBSTITUTE(INDEX(artwork.xlsx!K:K,QUOTIENT(ROW(A473)-1,3)+2),"'","\'") &amp; "'",
IF(MOD(ROW(A473)-1,3)=2,"","")))</f>
        <v>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479" spans="1:3" x14ac:dyDescent="0.25">
      <c r="A479" t="str">
        <f>IF(AND(MOD(ROW(A474)-1,3)=0,INDEX(artwork.xlsx!G:G,QUOTIENT(ROW(A474)-1,3)+2)&lt;&gt;""),"/* "&amp;INDEX(artwork.xlsx!G:G,QUOTIENT(ROW(A474)-1,3)+2)&amp;" */","  ")&amp;
IF(AND(INDEX(artwork.xlsx!F:F,QUOTIENT(ROW(A474)-1,3)+2)&lt;&gt;""),"/* "&amp;INDEX(artwork.xlsx!F:F,QUOTIENT(ROW(A474)-1,3)+2)&amp;" */","  ")&amp;IF(AND(ISERROR(MATCH("},",B479:B$5003,0)), ISERROR(MATCH("    ];",$A$5:A478,0))),"];","")</f>
        <v xml:space="preserve">    </v>
      </c>
      <c r="B479" t="str">
        <f t="shared" si="10"/>
        <v>},</v>
      </c>
      <c r="C479" t="str">
        <f>IF(AND(MOD(ROW(A474)-1,3)=0, INDEX(artwork.xlsx!J:J,QUOTIENT(ROW(A474)-1,3)+2)&lt;&gt;""),
     artwork.xlsx!$H$1&amp;": """ &amp;  INDEX(artwork.xlsx!H:H,QUOTIENT(ROW(A474)-1,3)+2) &amp;""",  " &amp;
     artwork.xlsx!$J$1&amp; ": """ &amp; INDEX(artwork.xlsx!J:J,QUOTIENT(ROW(A474)-1,3)+2) &amp;""",  " &amp;
     artwork.xlsx!$L$1&amp; ": """ &amp; SUBSTITUTE(IF(LEFT(INDEX(artwork.xlsx!L:L,QUOTIENT(ROW(A474)-1,3)+2),4)="http","",artwork.xlsx!$M$1) &amp; INDEX(artwork.xlsx!L:L,QUOTIENT(ROW(A474)-1,3)+2),artwork.xlsx!$N$1,"") &amp; """,",
 IF(AND(MOD(ROW(A474)-1,3)=1,INDEX(artwork.xlsx!J:J,QUOTIENT(ROW(A474)-1,3)+2)&lt;&gt;""),
    artwork.xlsx!$K$1&amp;": '" &amp; SUBSTITUTE(INDEX(artwork.xlsx!K:K,QUOTIENT(ROW(A474)-1,3)+2),"'","\'") &amp; "'",
IF(MOD(ROW(A474)-1,3)=2,"","")))</f>
        <v/>
      </c>
    </row>
    <row r="480" spans="1:3" x14ac:dyDescent="0.25">
      <c r="A480" t="str">
        <f>IF(AND(MOD(ROW(A475)-1,3)=0,INDEX(artwork.xlsx!G:G,QUOTIENT(ROW(A475)-1,3)+2)&lt;&gt;""),"/* "&amp;INDEX(artwork.xlsx!G:G,QUOTIENT(ROW(A475)-1,3)+2)&amp;" */","  ")&amp;
IF(AND(INDEX(artwork.xlsx!F:F,QUOTIENT(ROW(A475)-1,3)+2)&lt;&gt;""),"/* "&amp;INDEX(artwork.xlsx!F:F,QUOTIENT(ROW(A475)-1,3)+2)&amp;" */","  ")&amp;IF(AND(ISERROR(MATCH("},",B480:B$5003,0)), ISERROR(MATCH("    ];",$A$5:A476,0))),"];","")</f>
        <v xml:space="preserve">  /* Other */</v>
      </c>
      <c r="B480" t="str">
        <f t="shared" si="10"/>
        <v>{</v>
      </c>
      <c r="C480" t="str">
        <f>IF(AND(MOD(ROW(A475)-1,3)=0, INDEX(artwork.xlsx!J:J,QUOTIENT(ROW(A475)-1,3)+2)&lt;&gt;""),
     artwork.xlsx!$H$1&amp;": """ &amp;  INDEX(artwork.xlsx!H:H,QUOTIENT(ROW(A475)-1,3)+2) &amp;""",  " &amp;
     artwork.xlsx!$J$1&amp; ": """ &amp; INDEX(artwork.xlsx!J:J,QUOTIENT(ROW(A475)-1,3)+2) &amp;""",  " &amp;
     artwork.xlsx!$L$1&amp; ": """ &amp; SUBSTITUTE(IF(LEFT(INDEX(artwork.xlsx!L:L,QUOTIENT(ROW(A475)-1,3)+2),4)="http","",artwork.xlsx!$M$1) &amp; INDEX(artwork.xlsx!L:L,QUOTIENT(ROW(A475)-1,3)+2),artwork.xlsx!$N$1,"") &amp; """,",
 IF(AND(MOD(ROW(A475)-1,3)=1,INDEX(artwork.xlsx!J:J,QUOTIENT(ROW(A475)-1,3)+2)&lt;&gt;""),
    artwork.xlsx!$K$1&amp;": '" &amp; SUBSTITUTE(INDEX(artwork.xlsx!K:K,QUOTIENT(ROW(A475)-1,3)+2),"'","\'") &amp; "'",
IF(MOD(ROW(A475)-1,3)=2,"","")))</f>
        <v>id: "copper2",  frenchName: "Cuivre",  artwork: "/img/artworks/copperArt.jpg",</v>
      </c>
    </row>
    <row r="481" spans="1:3" x14ac:dyDescent="0.25">
      <c r="A481" t="str">
        <f>IF(AND(MOD(ROW(A476)-1,3)=0,INDEX(artwork.xlsx!G:G,QUOTIENT(ROW(A476)-1,3)+2)&lt;&gt;""),"/* "&amp;INDEX(artwork.xlsx!G:G,QUOTIENT(ROW(A476)-1,3)+2)&amp;" */","  ")&amp;
IF(AND(INDEX(artwork.xlsx!F:F,QUOTIENT(ROW(A476)-1,3)+2)&lt;&gt;""),"/* "&amp;INDEX(artwork.xlsx!F:F,QUOTIENT(ROW(A476)-1,3)+2)&amp;" */","  ")&amp;IF(AND(ISERROR(MATCH("},",B481:B$5003,0)), ISERROR(MATCH("    ];",$A$5:A480,0))),"];","")</f>
        <v xml:space="preserve">  /* Other */</v>
      </c>
      <c r="B481" t="str">
        <f t="shared" si="10"/>
        <v/>
      </c>
      <c r="C481" t="str">
        <f>IF(AND(MOD(ROW(A476)-1,3)=0, INDEX(artwork.xlsx!J:J,QUOTIENT(ROW(A476)-1,3)+2)&lt;&gt;""),
     artwork.xlsx!$H$1&amp;": """ &amp;  INDEX(artwork.xlsx!H:H,QUOTIENT(ROW(A476)-1,3)+2) &amp;""",  " &amp;
     artwork.xlsx!$J$1&amp; ": """ &amp; INDEX(artwork.xlsx!J:J,QUOTIENT(ROW(A476)-1,3)+2) &amp;""",  " &amp;
     artwork.xlsx!$L$1&amp; ": """ &amp; SUBSTITUTE(IF(LEFT(INDEX(artwork.xlsx!L:L,QUOTIENT(ROW(A476)-1,3)+2),4)="http","",artwork.xlsx!$M$1) &amp; INDEX(artwork.xlsx!L:L,QUOTIENT(ROW(A476)-1,3)+2),artwork.xlsx!$N$1,"") &amp; """,",
 IF(AND(MOD(ROW(A476)-1,3)=1,INDEX(artwork.xlsx!J:J,QUOTIENT(ROW(A476)-1,3)+2)&lt;&gt;""),
    artwork.xlsx!$K$1&amp;": '" &amp; SUBSTITUTE(INDEX(artwork.xlsx!K:K,QUOTIENT(ROW(A476)-1,3)+2),"'","\'") &amp; "'",
IF(MOD(ROW(A476)-1,3)=2,"","")))</f>
        <v>text_html: '&lt;div class="card-text" style="top:2px;"&gt;&lt;/div&gt;'</v>
      </c>
    </row>
    <row r="482" spans="1:3" x14ac:dyDescent="0.25">
      <c r="A482" t="str">
        <f>IF(AND(MOD(ROW(A477)-1,3)=0,INDEX(artwork.xlsx!G:G,QUOTIENT(ROW(A477)-1,3)+2)&lt;&gt;""),"/* "&amp;INDEX(artwork.xlsx!G:G,QUOTIENT(ROW(A477)-1,3)+2)&amp;" */","  ")&amp;
IF(AND(INDEX(artwork.xlsx!F:F,QUOTIENT(ROW(A477)-1,3)+2)&lt;&gt;""),"/* "&amp;INDEX(artwork.xlsx!F:F,QUOTIENT(ROW(A477)-1,3)+2)&amp;" */","  ")&amp;IF(AND(ISERROR(MATCH("},",B482:B$5003,0)), ISERROR(MATCH("    ];",$A$5:A478,0))),"];","")</f>
        <v xml:space="preserve">  /* Other */</v>
      </c>
      <c r="B482" t="str">
        <f t="shared" si="10"/>
        <v>},</v>
      </c>
      <c r="C482" t="str">
        <f>IF(AND(MOD(ROW(A477)-1,3)=0, INDEX(artwork.xlsx!J:J,QUOTIENT(ROW(A477)-1,3)+2)&lt;&gt;""),
     artwork.xlsx!$H$1&amp;": """ &amp;  INDEX(artwork.xlsx!H:H,QUOTIENT(ROW(A477)-1,3)+2) &amp;""",  " &amp;
     artwork.xlsx!$J$1&amp; ": """ &amp; INDEX(artwork.xlsx!J:J,QUOTIENT(ROW(A477)-1,3)+2) &amp;""",  " &amp;
     artwork.xlsx!$L$1&amp; ": """ &amp; SUBSTITUTE(IF(LEFT(INDEX(artwork.xlsx!L:L,QUOTIENT(ROW(A477)-1,3)+2),4)="http","",artwork.xlsx!$M$1) &amp; INDEX(artwork.xlsx!L:L,QUOTIENT(ROW(A477)-1,3)+2),artwork.xlsx!$N$1,"") &amp; """,",
 IF(AND(MOD(ROW(A477)-1,3)=1,INDEX(artwork.xlsx!J:J,QUOTIENT(ROW(A477)-1,3)+2)&lt;&gt;""),
    artwork.xlsx!$K$1&amp;": '" &amp; SUBSTITUTE(INDEX(artwork.xlsx!K:K,QUOTIENT(ROW(A477)-1,3)+2),"'","\'") &amp; "'",
IF(MOD(ROW(A477)-1,3)=2,"","")))</f>
        <v/>
      </c>
    </row>
    <row r="483" spans="1:3" x14ac:dyDescent="0.25">
      <c r="A483" t="str">
        <f>IF(AND(MOD(ROW(A478)-1,3)=0,INDEX(artwork.xlsx!G:G,QUOTIENT(ROW(A478)-1,3)+2)&lt;&gt;""),"/* "&amp;INDEX(artwork.xlsx!G:G,QUOTIENT(ROW(A478)-1,3)+2)&amp;" */","  ")&amp;
IF(AND(INDEX(artwork.xlsx!F:F,QUOTIENT(ROW(A478)-1,3)+2)&lt;&gt;""),"/* "&amp;INDEX(artwork.xlsx!F:F,QUOTIENT(ROW(A478)-1,3)+2)&amp;" */","  ")&amp;IF(AND(ISERROR(MATCH("},",B483:B$5003,0)), ISERROR(MATCH("    ];",$A$5:A482,0))),"];","")</f>
        <v xml:space="preserve">  /* Other */</v>
      </c>
      <c r="B483" t="str">
        <f t="shared" si="10"/>
        <v>{</v>
      </c>
      <c r="C483" t="str">
        <f>IF(AND(MOD(ROW(A478)-1,3)=0, INDEX(artwork.xlsx!J:J,QUOTIENT(ROW(A478)-1,3)+2)&lt;&gt;""),
     artwork.xlsx!$H$1&amp;": """ &amp;  INDEX(artwork.xlsx!H:H,QUOTIENT(ROW(A478)-1,3)+2) &amp;""",  " &amp;
     artwork.xlsx!$J$1&amp; ": """ &amp; INDEX(artwork.xlsx!J:J,QUOTIENT(ROW(A478)-1,3)+2) &amp;""",  " &amp;
     artwork.xlsx!$L$1&amp; ": """ &amp; SUBSTITUTE(IF(LEFT(INDEX(artwork.xlsx!L:L,QUOTIENT(ROW(A478)-1,3)+2),4)="http","",artwork.xlsx!$M$1) &amp; INDEX(artwork.xlsx!L:L,QUOTIENT(ROW(A478)-1,3)+2),artwork.xlsx!$N$1,"") &amp; """,",
 IF(AND(MOD(ROW(A478)-1,3)=1,INDEX(artwork.xlsx!J:J,QUOTIENT(ROW(A478)-1,3)+2)&lt;&gt;""),
    artwork.xlsx!$K$1&amp;": '" &amp; SUBSTITUTE(INDEX(artwork.xlsx!K:K,QUOTIENT(ROW(A478)-1,3)+2),"'","\'") &amp; "'",
IF(MOD(ROW(A478)-1,3)=2,"","")))</f>
        <v>id: "silver2",  frenchName: "Argent",  artwork: "/img/artworks/silverArt.jpg",</v>
      </c>
    </row>
    <row r="484" spans="1:3" x14ac:dyDescent="0.25">
      <c r="A484" t="str">
        <f>IF(AND(MOD(ROW(A479)-1,3)=0,INDEX(artwork.xlsx!G:G,QUOTIENT(ROW(A479)-1,3)+2)&lt;&gt;""),"/* "&amp;INDEX(artwork.xlsx!G:G,QUOTIENT(ROW(A479)-1,3)+2)&amp;" */","  ")&amp;
IF(AND(INDEX(artwork.xlsx!F:F,QUOTIENT(ROW(A479)-1,3)+2)&lt;&gt;""),"/* "&amp;INDEX(artwork.xlsx!F:F,QUOTIENT(ROW(A479)-1,3)+2)&amp;" */","  ")&amp;IF(AND(ISERROR(MATCH("},",B484:B$5003,0)), ISERROR(MATCH("    ];",$A$5:A480,0))),"];","")</f>
        <v xml:space="preserve">  /* Other */</v>
      </c>
      <c r="B484" t="str">
        <f t="shared" si="10"/>
        <v/>
      </c>
      <c r="C484" t="str">
        <f>IF(AND(MOD(ROW(A479)-1,3)=0, INDEX(artwork.xlsx!J:J,QUOTIENT(ROW(A479)-1,3)+2)&lt;&gt;""),
     artwork.xlsx!$H$1&amp;": """ &amp;  INDEX(artwork.xlsx!H:H,QUOTIENT(ROW(A479)-1,3)+2) &amp;""",  " &amp;
     artwork.xlsx!$J$1&amp; ": """ &amp; INDEX(artwork.xlsx!J:J,QUOTIENT(ROW(A479)-1,3)+2) &amp;""",  " &amp;
     artwork.xlsx!$L$1&amp; ": """ &amp; SUBSTITUTE(IF(LEFT(INDEX(artwork.xlsx!L:L,QUOTIENT(ROW(A479)-1,3)+2),4)="http","",artwork.xlsx!$M$1) &amp; INDEX(artwork.xlsx!L:L,QUOTIENT(ROW(A479)-1,3)+2),artwork.xlsx!$N$1,"") &amp; """,",
 IF(AND(MOD(ROW(A479)-1,3)=1,INDEX(artwork.xlsx!J:J,QUOTIENT(ROW(A479)-1,3)+2)&lt;&gt;""),
    artwork.xlsx!$K$1&amp;": '" &amp; SUBSTITUTE(INDEX(artwork.xlsx!K:K,QUOTIENT(ROW(A479)-1,3)+2),"'","\'") &amp; "'",
IF(MOD(ROW(A479)-1,3)=2,"","")))</f>
        <v>text_html: '&lt;div class="card-text" style="top:2px;"&gt;&lt;/div&gt;'</v>
      </c>
    </row>
    <row r="485" spans="1:3" x14ac:dyDescent="0.25">
      <c r="A485" t="str">
        <f>IF(AND(MOD(ROW(A480)-1,3)=0,INDEX(artwork.xlsx!G:G,QUOTIENT(ROW(A480)-1,3)+2)&lt;&gt;""),"/* "&amp;INDEX(artwork.xlsx!G:G,QUOTIENT(ROW(A480)-1,3)+2)&amp;" */","  ")&amp;
IF(AND(INDEX(artwork.xlsx!F:F,QUOTIENT(ROW(A480)-1,3)+2)&lt;&gt;""),"/* "&amp;INDEX(artwork.xlsx!F:F,QUOTIENT(ROW(A480)-1,3)+2)&amp;" */","  ")&amp;IF(AND(ISERROR(MATCH("},",B485:B$5003,0)), ISERROR(MATCH("    ];",$A$5:A484,0))),"];","")</f>
        <v xml:space="preserve">  /* Other */</v>
      </c>
      <c r="B485" t="str">
        <f t="shared" si="10"/>
        <v>},</v>
      </c>
      <c r="C485" t="str">
        <f>IF(AND(MOD(ROW(A480)-1,3)=0, INDEX(artwork.xlsx!J:J,QUOTIENT(ROW(A480)-1,3)+2)&lt;&gt;""),
     artwork.xlsx!$H$1&amp;": """ &amp;  INDEX(artwork.xlsx!H:H,QUOTIENT(ROW(A480)-1,3)+2) &amp;""",  " &amp;
     artwork.xlsx!$J$1&amp; ": """ &amp; INDEX(artwork.xlsx!J:J,QUOTIENT(ROW(A480)-1,3)+2) &amp;""",  " &amp;
     artwork.xlsx!$L$1&amp; ": """ &amp; SUBSTITUTE(IF(LEFT(INDEX(artwork.xlsx!L:L,QUOTIENT(ROW(A480)-1,3)+2),4)="http","",artwork.xlsx!$M$1) &amp; INDEX(artwork.xlsx!L:L,QUOTIENT(ROW(A480)-1,3)+2),artwork.xlsx!$N$1,"") &amp; """,",
 IF(AND(MOD(ROW(A480)-1,3)=1,INDEX(artwork.xlsx!J:J,QUOTIENT(ROW(A480)-1,3)+2)&lt;&gt;""),
    artwork.xlsx!$K$1&amp;": '" &amp; SUBSTITUTE(INDEX(artwork.xlsx!K:K,QUOTIENT(ROW(A480)-1,3)+2),"'","\'") &amp; "'",
IF(MOD(ROW(A480)-1,3)=2,"","")))</f>
        <v/>
      </c>
    </row>
    <row r="486" spans="1:3" x14ac:dyDescent="0.25">
      <c r="A486" t="str">
        <f>IF(AND(MOD(ROW(A481)-1,3)=0,INDEX(artwork.xlsx!G:G,QUOTIENT(ROW(A481)-1,3)+2)&lt;&gt;""),"/* "&amp;INDEX(artwork.xlsx!G:G,QUOTIENT(ROW(A481)-1,3)+2)&amp;" */","  ")&amp;
IF(AND(INDEX(artwork.xlsx!F:F,QUOTIENT(ROW(A481)-1,3)+2)&lt;&gt;""),"/* "&amp;INDEX(artwork.xlsx!F:F,QUOTIENT(ROW(A481)-1,3)+2)&amp;" */","  ")&amp;IF(AND(ISERROR(MATCH("},",B486:B$5003,0)), ISERROR(MATCH("    ];",$A$5:A482,0))),"];","")</f>
        <v xml:space="preserve">  /* Other */</v>
      </c>
      <c r="B486" t="str">
        <f t="shared" si="10"/>
        <v>{</v>
      </c>
      <c r="C486" t="str">
        <f>IF(AND(MOD(ROW(A481)-1,3)=0, INDEX(artwork.xlsx!J:J,QUOTIENT(ROW(A481)-1,3)+2)&lt;&gt;""),
     artwork.xlsx!$H$1&amp;": """ &amp;  INDEX(artwork.xlsx!H:H,QUOTIENT(ROW(A481)-1,3)+2) &amp;""",  " &amp;
     artwork.xlsx!$J$1&amp; ": """ &amp; INDEX(artwork.xlsx!J:J,QUOTIENT(ROW(A481)-1,3)+2) &amp;""",  " &amp;
     artwork.xlsx!$L$1&amp; ": """ &amp; SUBSTITUTE(IF(LEFT(INDEX(artwork.xlsx!L:L,QUOTIENT(ROW(A481)-1,3)+2),4)="http","",artwork.xlsx!$M$1) &amp; INDEX(artwork.xlsx!L:L,QUOTIENT(ROW(A481)-1,3)+2),artwork.xlsx!$N$1,"") &amp; """,",
 IF(AND(MOD(ROW(A481)-1,3)=1,INDEX(artwork.xlsx!J:J,QUOTIENT(ROW(A481)-1,3)+2)&lt;&gt;""),
    artwork.xlsx!$K$1&amp;": '" &amp; SUBSTITUTE(INDEX(artwork.xlsx!K:K,QUOTIENT(ROW(A481)-1,3)+2),"'","\'") &amp; "'",
IF(MOD(ROW(A481)-1,3)=2,"","")))</f>
        <v>id: "gold2",  frenchName: "Or",  artwork: "/img/artworks/goldArt.jpg",</v>
      </c>
    </row>
    <row r="487" spans="1:3" x14ac:dyDescent="0.25">
      <c r="A487" t="str">
        <f>IF(AND(MOD(ROW(A482)-1,3)=0,INDEX(artwork.xlsx!G:G,QUOTIENT(ROW(A482)-1,3)+2)&lt;&gt;""),"/* "&amp;INDEX(artwork.xlsx!G:G,QUOTIENT(ROW(A482)-1,3)+2)&amp;" */","  ")&amp;
IF(AND(INDEX(artwork.xlsx!F:F,QUOTIENT(ROW(A482)-1,3)+2)&lt;&gt;""),"/* "&amp;INDEX(artwork.xlsx!F:F,QUOTIENT(ROW(A482)-1,3)+2)&amp;" */","  ")&amp;IF(AND(ISERROR(MATCH("},",B487:B$5003,0)), ISERROR(MATCH("    ];",$A$5:A486,0))),"];","")</f>
        <v xml:space="preserve">  /* Other */</v>
      </c>
      <c r="B487" t="str">
        <f t="shared" si="10"/>
        <v/>
      </c>
      <c r="C487" t="str">
        <f>IF(AND(MOD(ROW(A482)-1,3)=0, INDEX(artwork.xlsx!J:J,QUOTIENT(ROW(A482)-1,3)+2)&lt;&gt;""),
     artwork.xlsx!$H$1&amp;": """ &amp;  INDEX(artwork.xlsx!H:H,QUOTIENT(ROW(A482)-1,3)+2) &amp;""",  " &amp;
     artwork.xlsx!$J$1&amp; ": """ &amp; INDEX(artwork.xlsx!J:J,QUOTIENT(ROW(A482)-1,3)+2) &amp;""",  " &amp;
     artwork.xlsx!$L$1&amp; ": """ &amp; SUBSTITUTE(IF(LEFT(INDEX(artwork.xlsx!L:L,QUOTIENT(ROW(A482)-1,3)+2),4)="http","",artwork.xlsx!$M$1) &amp; INDEX(artwork.xlsx!L:L,QUOTIENT(ROW(A482)-1,3)+2),artwork.xlsx!$N$1,"") &amp; """,",
 IF(AND(MOD(ROW(A482)-1,3)=1,INDEX(artwork.xlsx!J:J,QUOTIENT(ROW(A482)-1,3)+2)&lt;&gt;""),
    artwork.xlsx!$K$1&amp;": '" &amp; SUBSTITUTE(INDEX(artwork.xlsx!K:K,QUOTIENT(ROW(A482)-1,3)+2),"'","\'") &amp; "'",
IF(MOD(ROW(A482)-1,3)=2,"","")))</f>
        <v>text_html: '&lt;div class="card-text" style="top:2px;"&gt;&lt;/div&gt;'</v>
      </c>
    </row>
    <row r="488" spans="1:3" x14ac:dyDescent="0.25">
      <c r="A488" t="str">
        <f>IF(AND(MOD(ROW(A483)-1,3)=0,INDEX(artwork.xlsx!G:G,QUOTIENT(ROW(A483)-1,3)+2)&lt;&gt;""),"/* "&amp;INDEX(artwork.xlsx!G:G,QUOTIENT(ROW(A483)-1,3)+2)&amp;" */","  ")&amp;
IF(AND(INDEX(artwork.xlsx!F:F,QUOTIENT(ROW(A483)-1,3)+2)&lt;&gt;""),"/* "&amp;INDEX(artwork.xlsx!F:F,QUOTIENT(ROW(A483)-1,3)+2)&amp;" */","  ")&amp;IF(AND(ISERROR(MATCH("},",B488:B$5003,0)), ISERROR(MATCH("    ];",$A$5:A484,0))),"];","")</f>
        <v xml:space="preserve">  /* Other */</v>
      </c>
      <c r="B488" t="str">
        <f t="shared" si="10"/>
        <v>},</v>
      </c>
      <c r="C488" t="str">
        <f>IF(AND(MOD(ROW(A483)-1,3)=0, INDEX(artwork.xlsx!J:J,QUOTIENT(ROW(A483)-1,3)+2)&lt;&gt;""),
     artwork.xlsx!$H$1&amp;": """ &amp;  INDEX(artwork.xlsx!H:H,QUOTIENT(ROW(A483)-1,3)+2) &amp;""",  " &amp;
     artwork.xlsx!$J$1&amp; ": """ &amp; INDEX(artwork.xlsx!J:J,QUOTIENT(ROW(A483)-1,3)+2) &amp;""",  " &amp;
     artwork.xlsx!$L$1&amp; ": """ &amp; SUBSTITUTE(IF(LEFT(INDEX(artwork.xlsx!L:L,QUOTIENT(ROW(A483)-1,3)+2),4)="http","",artwork.xlsx!$M$1) &amp; INDEX(artwork.xlsx!L:L,QUOTIENT(ROW(A483)-1,3)+2),artwork.xlsx!$N$1,"") &amp; """,",
 IF(AND(MOD(ROW(A483)-1,3)=1,INDEX(artwork.xlsx!J:J,QUOTIENT(ROW(A483)-1,3)+2)&lt;&gt;""),
    artwork.xlsx!$K$1&amp;": '" &amp; SUBSTITUTE(INDEX(artwork.xlsx!K:K,QUOTIENT(ROW(A483)-1,3)+2),"'","\'") &amp; "'",
IF(MOD(ROW(A483)-1,3)=2,"","")))</f>
        <v/>
      </c>
    </row>
    <row r="489" spans="1:3" x14ac:dyDescent="0.25">
      <c r="A489" t="str">
        <f>IF(AND(MOD(ROW(A484)-1,3)=0,INDEX(artwork.xlsx!G:G,QUOTIENT(ROW(A484)-1,3)+2)&lt;&gt;""),"/* "&amp;INDEX(artwork.xlsx!G:G,QUOTIENT(ROW(A484)-1,3)+2)&amp;" */","  ")&amp;
IF(AND(INDEX(artwork.xlsx!F:F,QUOTIENT(ROW(A484)-1,3)+2)&lt;&gt;""),"/* "&amp;INDEX(artwork.xlsx!F:F,QUOTIENT(ROW(A484)-1,3)+2)&amp;" */","  ")&amp;IF(AND(ISERROR(MATCH("},",B489:B$5003,0)), ISERROR(MATCH("    ];",$A$5:A488,0))),"];","")</f>
        <v xml:space="preserve">  /* Other */</v>
      </c>
      <c r="B489" t="str">
        <f t="shared" si="10"/>
        <v>{</v>
      </c>
      <c r="C489" t="str">
        <f>IF(AND(MOD(ROW(A484)-1,3)=0, INDEX(artwork.xlsx!J:J,QUOTIENT(ROW(A484)-1,3)+2)&lt;&gt;""),
     artwork.xlsx!$H$1&amp;": """ &amp;  INDEX(artwork.xlsx!H:H,QUOTIENT(ROW(A484)-1,3)+2) &amp;""",  " &amp;
     artwork.xlsx!$J$1&amp; ": """ &amp; INDEX(artwork.xlsx!J:J,QUOTIENT(ROW(A484)-1,3)+2) &amp;""",  " &amp;
     artwork.xlsx!$L$1&amp; ": """ &amp; SUBSTITUTE(IF(LEFT(INDEX(artwork.xlsx!L:L,QUOTIENT(ROW(A484)-1,3)+2),4)="http","",artwork.xlsx!$M$1) &amp; INDEX(artwork.xlsx!L:L,QUOTIENT(ROW(A484)-1,3)+2),artwork.xlsx!$N$1,"") &amp; """,",
 IF(AND(MOD(ROW(A484)-1,3)=1,INDEX(artwork.xlsx!J:J,QUOTIENT(ROW(A484)-1,3)+2)&lt;&gt;""),
    artwork.xlsx!$K$1&amp;": '" &amp; SUBSTITUTE(INDEX(artwork.xlsx!K:K,QUOTIENT(ROW(A484)-1,3)+2),"'","\'") &amp; "'",
IF(MOD(ROW(A484)-1,3)=2,"","")))</f>
        <v>id: "estate2",  frenchName: "Domaine",  artwork: "/img/artworks/estateArt.jpg",</v>
      </c>
    </row>
    <row r="490" spans="1:3" x14ac:dyDescent="0.25">
      <c r="A490" t="str">
        <f>IF(AND(MOD(ROW(A485)-1,3)=0,INDEX(artwork.xlsx!G:G,QUOTIENT(ROW(A485)-1,3)+2)&lt;&gt;""),"/* "&amp;INDEX(artwork.xlsx!G:G,QUOTIENT(ROW(A485)-1,3)+2)&amp;" */","  ")&amp;
IF(AND(INDEX(artwork.xlsx!F:F,QUOTIENT(ROW(A485)-1,3)+2)&lt;&gt;""),"/* "&amp;INDEX(artwork.xlsx!F:F,QUOTIENT(ROW(A485)-1,3)+2)&amp;" */","  ")&amp;IF(AND(ISERROR(MATCH("},",B490:B$5003,0)), ISERROR(MATCH("    ];",$A$5:A486,0))),"];","")</f>
        <v xml:space="preserve">  /* Other */</v>
      </c>
      <c r="B490" t="str">
        <f t="shared" si="10"/>
        <v/>
      </c>
      <c r="C490" t="str">
        <f>IF(AND(MOD(ROW(A485)-1,3)=0, INDEX(artwork.xlsx!J:J,QUOTIENT(ROW(A485)-1,3)+2)&lt;&gt;""),
     artwork.xlsx!$H$1&amp;": """ &amp;  INDEX(artwork.xlsx!H:H,QUOTIENT(ROW(A485)-1,3)+2) &amp;""",  " &amp;
     artwork.xlsx!$J$1&amp; ": """ &amp; INDEX(artwork.xlsx!J:J,QUOTIENT(ROW(A485)-1,3)+2) &amp;""",  " &amp;
     artwork.xlsx!$L$1&amp; ": """ &amp; SUBSTITUTE(IF(LEFT(INDEX(artwork.xlsx!L:L,QUOTIENT(ROW(A485)-1,3)+2),4)="http","",artwork.xlsx!$M$1) &amp; INDEX(artwork.xlsx!L:L,QUOTIENT(ROW(A485)-1,3)+2),artwork.xlsx!$N$1,"") &amp; """,",
 IF(AND(MOD(ROW(A485)-1,3)=1,INDEX(artwork.xlsx!J:J,QUOTIENT(ROW(A485)-1,3)+2)&lt;&gt;""),
    artwork.xlsx!$K$1&amp;": '" &amp; SUBSTITUTE(INDEX(artwork.xlsx!K:K,QUOTIENT(ROW(A485)-1,3)+2),"'","\'") &amp; "'",
IF(MOD(ROW(A485)-1,3)=2,"","")))</f>
        <v>text_html: '&lt;div class="card-text" style="top:2px;"&gt;&lt;/div&gt;'</v>
      </c>
    </row>
    <row r="491" spans="1:3" x14ac:dyDescent="0.25">
      <c r="A491" t="str">
        <f>IF(AND(MOD(ROW(A486)-1,3)=0,INDEX(artwork.xlsx!G:G,QUOTIENT(ROW(A486)-1,3)+2)&lt;&gt;""),"/* "&amp;INDEX(artwork.xlsx!G:G,QUOTIENT(ROW(A486)-1,3)+2)&amp;" */","  ")&amp;
IF(AND(INDEX(artwork.xlsx!F:F,QUOTIENT(ROW(A486)-1,3)+2)&lt;&gt;""),"/* "&amp;INDEX(artwork.xlsx!F:F,QUOTIENT(ROW(A486)-1,3)+2)&amp;" */","  ")&amp;IF(AND(ISERROR(MATCH("},",B491:B$5003,0)), ISERROR(MATCH("    ];",$A$5:A490,0))),"];","")</f>
        <v xml:space="preserve">  /* Other */</v>
      </c>
      <c r="B491" t="str">
        <f t="shared" si="10"/>
        <v>},</v>
      </c>
      <c r="C491" t="str">
        <f>IF(AND(MOD(ROW(A486)-1,3)=0, INDEX(artwork.xlsx!J:J,QUOTIENT(ROW(A486)-1,3)+2)&lt;&gt;""),
     artwork.xlsx!$H$1&amp;": """ &amp;  INDEX(artwork.xlsx!H:H,QUOTIENT(ROW(A486)-1,3)+2) &amp;""",  " &amp;
     artwork.xlsx!$J$1&amp; ": """ &amp; INDEX(artwork.xlsx!J:J,QUOTIENT(ROW(A486)-1,3)+2) &amp;""",  " &amp;
     artwork.xlsx!$L$1&amp; ": """ &amp; SUBSTITUTE(IF(LEFT(INDEX(artwork.xlsx!L:L,QUOTIENT(ROW(A486)-1,3)+2),4)="http","",artwork.xlsx!$M$1) &amp; INDEX(artwork.xlsx!L:L,QUOTIENT(ROW(A486)-1,3)+2),artwork.xlsx!$N$1,"") &amp; """,",
 IF(AND(MOD(ROW(A486)-1,3)=1,INDEX(artwork.xlsx!J:J,QUOTIENT(ROW(A486)-1,3)+2)&lt;&gt;""),
    artwork.xlsx!$K$1&amp;": '" &amp; SUBSTITUTE(INDEX(artwork.xlsx!K:K,QUOTIENT(ROW(A486)-1,3)+2),"'","\'") &amp; "'",
IF(MOD(ROW(A486)-1,3)=2,"","")))</f>
        <v/>
      </c>
    </row>
    <row r="492" spans="1:3" x14ac:dyDescent="0.25">
      <c r="A492" t="str">
        <f>IF(AND(MOD(ROW(A487)-1,3)=0,INDEX(artwork.xlsx!G:G,QUOTIENT(ROW(A487)-1,3)+2)&lt;&gt;""),"/* "&amp;INDEX(artwork.xlsx!G:G,QUOTIENT(ROW(A487)-1,3)+2)&amp;" */","  ")&amp;
IF(AND(INDEX(artwork.xlsx!F:F,QUOTIENT(ROW(A487)-1,3)+2)&lt;&gt;""),"/* "&amp;INDEX(artwork.xlsx!F:F,QUOTIENT(ROW(A487)-1,3)+2)&amp;" */","  ")&amp;IF(AND(ISERROR(MATCH("},",B492:B$5003,0)), ISERROR(MATCH("    ];",$A$5:A488,0))),"];","")</f>
        <v xml:space="preserve">  /* Other */</v>
      </c>
      <c r="B492" t="str">
        <f t="shared" si="10"/>
        <v>{</v>
      </c>
      <c r="C492" t="str">
        <f>IF(AND(MOD(ROW(A487)-1,3)=0, INDEX(artwork.xlsx!J:J,QUOTIENT(ROW(A487)-1,3)+2)&lt;&gt;""),
     artwork.xlsx!$H$1&amp;": """ &amp;  INDEX(artwork.xlsx!H:H,QUOTIENT(ROW(A487)-1,3)+2) &amp;""",  " &amp;
     artwork.xlsx!$J$1&amp; ": """ &amp; INDEX(artwork.xlsx!J:J,QUOTIENT(ROW(A487)-1,3)+2) &amp;""",  " &amp;
     artwork.xlsx!$L$1&amp; ": """ &amp; SUBSTITUTE(IF(LEFT(INDEX(artwork.xlsx!L:L,QUOTIENT(ROW(A487)-1,3)+2),4)="http","",artwork.xlsx!$M$1) &amp; INDEX(artwork.xlsx!L:L,QUOTIENT(ROW(A487)-1,3)+2),artwork.xlsx!$N$1,"") &amp; """,",
 IF(AND(MOD(ROW(A487)-1,3)=1,INDEX(artwork.xlsx!J:J,QUOTIENT(ROW(A487)-1,3)+2)&lt;&gt;""),
    artwork.xlsx!$K$1&amp;": '" &amp; SUBSTITUTE(INDEX(artwork.xlsx!K:K,QUOTIENT(ROW(A487)-1,3)+2),"'","\'") &amp; "'",
IF(MOD(ROW(A487)-1,3)=2,"","")))</f>
        <v>id: "duchy2",  frenchName: "Duché",  artwork: "/img/artworks/duchyArt.jpg",</v>
      </c>
    </row>
    <row r="493" spans="1:3" x14ac:dyDescent="0.25">
      <c r="A493" t="str">
        <f>IF(AND(MOD(ROW(A488)-1,3)=0,INDEX(artwork.xlsx!G:G,QUOTIENT(ROW(A488)-1,3)+2)&lt;&gt;""),"/* "&amp;INDEX(artwork.xlsx!G:G,QUOTIENT(ROW(A488)-1,3)+2)&amp;" */","  ")&amp;
IF(AND(INDEX(artwork.xlsx!F:F,QUOTIENT(ROW(A488)-1,3)+2)&lt;&gt;""),"/* "&amp;INDEX(artwork.xlsx!F:F,QUOTIENT(ROW(A488)-1,3)+2)&amp;" */","  ")&amp;IF(AND(ISERROR(MATCH("},",B493:B$5003,0)), ISERROR(MATCH("    ];",$A$5:A492,0))),"];","")</f>
        <v xml:space="preserve">  /* Other */</v>
      </c>
      <c r="B493" t="str">
        <f t="shared" si="10"/>
        <v/>
      </c>
      <c r="C493" t="str">
        <f>IF(AND(MOD(ROW(A488)-1,3)=0, INDEX(artwork.xlsx!J:J,QUOTIENT(ROW(A488)-1,3)+2)&lt;&gt;""),
     artwork.xlsx!$H$1&amp;": """ &amp;  INDEX(artwork.xlsx!H:H,QUOTIENT(ROW(A488)-1,3)+2) &amp;""",  " &amp;
     artwork.xlsx!$J$1&amp; ": """ &amp; INDEX(artwork.xlsx!J:J,QUOTIENT(ROW(A488)-1,3)+2) &amp;""",  " &amp;
     artwork.xlsx!$L$1&amp; ": """ &amp; SUBSTITUTE(IF(LEFT(INDEX(artwork.xlsx!L:L,QUOTIENT(ROW(A488)-1,3)+2),4)="http","",artwork.xlsx!$M$1) &amp; INDEX(artwork.xlsx!L:L,QUOTIENT(ROW(A488)-1,3)+2),artwork.xlsx!$N$1,"") &amp; """,",
 IF(AND(MOD(ROW(A488)-1,3)=1,INDEX(artwork.xlsx!J:J,QUOTIENT(ROW(A488)-1,3)+2)&lt;&gt;""),
    artwork.xlsx!$K$1&amp;": '" &amp; SUBSTITUTE(INDEX(artwork.xlsx!K:K,QUOTIENT(ROW(A488)-1,3)+2),"'","\'") &amp; "'",
IF(MOD(ROW(A488)-1,3)=2,"","")))</f>
        <v>text_html: '&lt;div class="card-text" style="top:2px;"&gt;&lt;/div&gt;'</v>
      </c>
    </row>
    <row r="494" spans="1:3" x14ac:dyDescent="0.25">
      <c r="A494" t="str">
        <f>IF(AND(MOD(ROW(A489)-1,3)=0,INDEX(artwork.xlsx!G:G,QUOTIENT(ROW(A489)-1,3)+2)&lt;&gt;""),"/* "&amp;INDEX(artwork.xlsx!G:G,QUOTIENT(ROW(A489)-1,3)+2)&amp;" */","  ")&amp;
IF(AND(INDEX(artwork.xlsx!F:F,QUOTIENT(ROW(A489)-1,3)+2)&lt;&gt;""),"/* "&amp;INDEX(artwork.xlsx!F:F,QUOTIENT(ROW(A489)-1,3)+2)&amp;" */","  ")&amp;IF(AND(ISERROR(MATCH("},",B494:B$5003,0)), ISERROR(MATCH("    ];",$A$5:A490,0))),"];","")</f>
        <v xml:space="preserve">  /* Other */</v>
      </c>
      <c r="B494" t="str">
        <f t="shared" si="10"/>
        <v>},</v>
      </c>
      <c r="C494" t="str">
        <f>IF(AND(MOD(ROW(A489)-1,3)=0, INDEX(artwork.xlsx!J:J,QUOTIENT(ROW(A489)-1,3)+2)&lt;&gt;""),
     artwork.xlsx!$H$1&amp;": """ &amp;  INDEX(artwork.xlsx!H:H,QUOTIENT(ROW(A489)-1,3)+2) &amp;""",  " &amp;
     artwork.xlsx!$J$1&amp; ": """ &amp; INDEX(artwork.xlsx!J:J,QUOTIENT(ROW(A489)-1,3)+2) &amp;""",  " &amp;
     artwork.xlsx!$L$1&amp; ": """ &amp; SUBSTITUTE(IF(LEFT(INDEX(artwork.xlsx!L:L,QUOTIENT(ROW(A489)-1,3)+2),4)="http","",artwork.xlsx!$M$1) &amp; INDEX(artwork.xlsx!L:L,QUOTIENT(ROW(A489)-1,3)+2),artwork.xlsx!$N$1,"") &amp; """,",
 IF(AND(MOD(ROW(A489)-1,3)=1,INDEX(artwork.xlsx!J:J,QUOTIENT(ROW(A489)-1,3)+2)&lt;&gt;""),
    artwork.xlsx!$K$1&amp;": '" &amp; SUBSTITUTE(INDEX(artwork.xlsx!K:K,QUOTIENT(ROW(A489)-1,3)+2),"'","\'") &amp; "'",
IF(MOD(ROW(A489)-1,3)=2,"","")))</f>
        <v/>
      </c>
    </row>
    <row r="495" spans="1:3" x14ac:dyDescent="0.25">
      <c r="A495" t="str">
        <f>IF(AND(MOD(ROW(A490)-1,3)=0,INDEX(artwork.xlsx!G:G,QUOTIENT(ROW(A490)-1,3)+2)&lt;&gt;""),"/* "&amp;INDEX(artwork.xlsx!G:G,QUOTIENT(ROW(A490)-1,3)+2)&amp;" */","  ")&amp;
IF(AND(INDEX(artwork.xlsx!F:F,QUOTIENT(ROW(A490)-1,3)+2)&lt;&gt;""),"/* "&amp;INDEX(artwork.xlsx!F:F,QUOTIENT(ROW(A490)-1,3)+2)&amp;" */","  ")&amp;IF(AND(ISERROR(MATCH("},",B495:B$5003,0)), ISERROR(MATCH("    ];",$A$5:A494,0))),"];","")</f>
        <v xml:space="preserve">  /* Other */</v>
      </c>
      <c r="B495" t="str">
        <f t="shared" si="10"/>
        <v>{</v>
      </c>
      <c r="C495" t="str">
        <f>IF(AND(MOD(ROW(A490)-1,3)=0, INDEX(artwork.xlsx!J:J,QUOTIENT(ROW(A490)-1,3)+2)&lt;&gt;""),
     artwork.xlsx!$H$1&amp;": """ &amp;  INDEX(artwork.xlsx!H:H,QUOTIENT(ROW(A490)-1,3)+2) &amp;""",  " &amp;
     artwork.xlsx!$J$1&amp; ": """ &amp; INDEX(artwork.xlsx!J:J,QUOTIENT(ROW(A490)-1,3)+2) &amp;""",  " &amp;
     artwork.xlsx!$L$1&amp; ": """ &amp; SUBSTITUTE(IF(LEFT(INDEX(artwork.xlsx!L:L,QUOTIENT(ROW(A490)-1,3)+2),4)="http","",artwork.xlsx!$M$1) &amp; INDEX(artwork.xlsx!L:L,QUOTIENT(ROW(A490)-1,3)+2),artwork.xlsx!$N$1,"") &amp; """,",
 IF(AND(MOD(ROW(A490)-1,3)=1,INDEX(artwork.xlsx!J:J,QUOTIENT(ROW(A490)-1,3)+2)&lt;&gt;""),
    artwork.xlsx!$K$1&amp;": '" &amp; SUBSTITUTE(INDEX(artwork.xlsx!K:K,QUOTIENT(ROW(A490)-1,3)+2),"'","\'") &amp; "'",
IF(MOD(ROW(A490)-1,3)=2,"","")))</f>
        <v>id: "province2",  frenchName: "Province",  artwork: "/img/artworks/provinceArt.jpg",</v>
      </c>
    </row>
    <row r="496" spans="1:3" x14ac:dyDescent="0.25">
      <c r="A496" t="str">
        <f>IF(AND(MOD(ROW(A491)-1,3)=0,INDEX(artwork.xlsx!G:G,QUOTIENT(ROW(A491)-1,3)+2)&lt;&gt;""),"/* "&amp;INDEX(artwork.xlsx!G:G,QUOTIENT(ROW(A491)-1,3)+2)&amp;" */","  ")&amp;
IF(AND(INDEX(artwork.xlsx!F:F,QUOTIENT(ROW(A491)-1,3)+2)&lt;&gt;""),"/* "&amp;INDEX(artwork.xlsx!F:F,QUOTIENT(ROW(A491)-1,3)+2)&amp;" */","  ")&amp;IF(AND(ISERROR(MATCH("},",B496:B$5003,0)), ISERROR(MATCH("    ];",$A$5:A492,0))),"];","")</f>
        <v xml:space="preserve">  /* Other */</v>
      </c>
      <c r="B496" t="str">
        <f t="shared" si="10"/>
        <v/>
      </c>
      <c r="C496" t="str">
        <f>IF(AND(MOD(ROW(A491)-1,3)=0, INDEX(artwork.xlsx!J:J,QUOTIENT(ROW(A491)-1,3)+2)&lt;&gt;""),
     artwork.xlsx!$H$1&amp;": """ &amp;  INDEX(artwork.xlsx!H:H,QUOTIENT(ROW(A491)-1,3)+2) &amp;""",  " &amp;
     artwork.xlsx!$J$1&amp; ": """ &amp; INDEX(artwork.xlsx!J:J,QUOTIENT(ROW(A491)-1,3)+2) &amp;""",  " &amp;
     artwork.xlsx!$L$1&amp; ": """ &amp; SUBSTITUTE(IF(LEFT(INDEX(artwork.xlsx!L:L,QUOTIENT(ROW(A491)-1,3)+2),4)="http","",artwork.xlsx!$M$1) &amp; INDEX(artwork.xlsx!L:L,QUOTIENT(ROW(A491)-1,3)+2),artwork.xlsx!$N$1,"") &amp; """,",
 IF(AND(MOD(ROW(A491)-1,3)=1,INDEX(artwork.xlsx!J:J,QUOTIENT(ROW(A491)-1,3)+2)&lt;&gt;""),
    artwork.xlsx!$K$1&amp;": '" &amp; SUBSTITUTE(INDEX(artwork.xlsx!K:K,QUOTIENT(ROW(A491)-1,3)+2),"'","\'") &amp; "'",
IF(MOD(ROW(A491)-1,3)=2,"","")))</f>
        <v>text_html: '&lt;div class="card-text" style="top:2px;"&gt;&lt;/div&gt;'</v>
      </c>
    </row>
    <row r="497" spans="1:3" x14ac:dyDescent="0.25">
      <c r="A497" t="str">
        <f>IF(AND(MOD(ROW(A492)-1,3)=0,INDEX(artwork.xlsx!G:G,QUOTIENT(ROW(A492)-1,3)+2)&lt;&gt;""),"/* "&amp;INDEX(artwork.xlsx!G:G,QUOTIENT(ROW(A492)-1,3)+2)&amp;" */","  ")&amp;
IF(AND(INDEX(artwork.xlsx!F:F,QUOTIENT(ROW(A492)-1,3)+2)&lt;&gt;""),"/* "&amp;INDEX(artwork.xlsx!F:F,QUOTIENT(ROW(A492)-1,3)+2)&amp;" */","  ")&amp;IF(AND(ISERROR(MATCH("},",B497:B$5003,0)), ISERROR(MATCH("    ];",$A$5:A496,0))),"];","")</f>
        <v xml:space="preserve">  /* Other */</v>
      </c>
      <c r="B497" t="str">
        <f t="shared" si="10"/>
        <v>},</v>
      </c>
      <c r="C497" t="str">
        <f>IF(AND(MOD(ROW(A492)-1,3)=0, INDEX(artwork.xlsx!J:J,QUOTIENT(ROW(A492)-1,3)+2)&lt;&gt;""),
     artwork.xlsx!$H$1&amp;": """ &amp;  INDEX(artwork.xlsx!H:H,QUOTIENT(ROW(A492)-1,3)+2) &amp;""",  " &amp;
     artwork.xlsx!$J$1&amp; ": """ &amp; INDEX(artwork.xlsx!J:J,QUOTIENT(ROW(A492)-1,3)+2) &amp;""",  " &amp;
     artwork.xlsx!$L$1&amp; ": """ &amp; SUBSTITUTE(IF(LEFT(INDEX(artwork.xlsx!L:L,QUOTIENT(ROW(A492)-1,3)+2),4)="http","",artwork.xlsx!$M$1) &amp; INDEX(artwork.xlsx!L:L,QUOTIENT(ROW(A492)-1,3)+2),artwork.xlsx!$N$1,"") &amp; """,",
 IF(AND(MOD(ROW(A492)-1,3)=1,INDEX(artwork.xlsx!J:J,QUOTIENT(ROW(A492)-1,3)+2)&lt;&gt;""),
    artwork.xlsx!$K$1&amp;": '" &amp; SUBSTITUTE(INDEX(artwork.xlsx!K:K,QUOTIENT(ROW(A492)-1,3)+2),"'","\'") &amp; "'",
IF(MOD(ROW(A492)-1,3)=2,"","")))</f>
        <v/>
      </c>
    </row>
    <row r="498" spans="1:3" x14ac:dyDescent="0.25">
      <c r="A498" t="str">
        <f>IF(AND(MOD(ROW(A493)-1,3)=0,INDEX(artwork.xlsx!G:G,QUOTIENT(ROW(A493)-1,3)+2)&lt;&gt;""),"/* "&amp;INDEX(artwork.xlsx!G:G,QUOTIENT(ROW(A493)-1,3)+2)&amp;" */","  ")&amp;
IF(AND(INDEX(artwork.xlsx!F:F,QUOTIENT(ROW(A493)-1,3)+2)&lt;&gt;""),"/* "&amp;INDEX(artwork.xlsx!F:F,QUOTIENT(ROW(A493)-1,3)+2)&amp;" */","  ")&amp;IF(AND(ISERROR(MATCH("},",B498:B$5003,0)), ISERROR(MATCH("    ];",$A$5:A494,0))),"];","")</f>
        <v xml:space="preserve">  /* Other */</v>
      </c>
      <c r="B498" t="str">
        <f t="shared" si="10"/>
        <v>{</v>
      </c>
      <c r="C498" t="str">
        <f>IF(AND(MOD(ROW(A493)-1,3)=0, INDEX(artwork.xlsx!J:J,QUOTIENT(ROW(A493)-1,3)+2)&lt;&gt;""),
     artwork.xlsx!$H$1&amp;": """ &amp;  INDEX(artwork.xlsx!H:H,QUOTIENT(ROW(A493)-1,3)+2) &amp;""",  " &amp;
     artwork.xlsx!$J$1&amp; ": """ &amp; INDEX(artwork.xlsx!J:J,QUOTIENT(ROW(A493)-1,3)+2) &amp;""",  " &amp;
     artwork.xlsx!$L$1&amp; ": """ &amp; SUBSTITUTE(IF(LEFT(INDEX(artwork.xlsx!L:L,QUOTIENT(ROW(A493)-1,3)+2),4)="http","",artwork.xlsx!$M$1) &amp; INDEX(artwork.xlsx!L:L,QUOTIENT(ROW(A493)-1,3)+2),artwork.xlsx!$N$1,"") &amp; """,",
 IF(AND(MOD(ROW(A493)-1,3)=1,INDEX(artwork.xlsx!J:J,QUOTIENT(ROW(A493)-1,3)+2)&lt;&gt;""),
    artwork.xlsx!$K$1&amp;": '" &amp; SUBSTITUTE(INDEX(artwork.xlsx!K:K,QUOTIENT(ROW(A493)-1,3)+2),"'","\'") &amp; "'",
IF(MOD(ROW(A493)-1,3)=2,"","")))</f>
        <v>id: "curse2",  frenchName: "Malédiction",  artwork: "/img/artworks/curseArt.jpg",</v>
      </c>
    </row>
    <row r="499" spans="1:3" x14ac:dyDescent="0.25">
      <c r="A499" t="str">
        <f>IF(AND(MOD(ROW(A494)-1,3)=0,INDEX(artwork.xlsx!G:G,QUOTIENT(ROW(A494)-1,3)+2)&lt;&gt;""),"/* "&amp;INDEX(artwork.xlsx!G:G,QUOTIENT(ROW(A494)-1,3)+2)&amp;" */","  ")&amp;
IF(AND(INDEX(artwork.xlsx!F:F,QUOTIENT(ROW(A494)-1,3)+2)&lt;&gt;""),"/* "&amp;INDEX(artwork.xlsx!F:F,QUOTIENT(ROW(A494)-1,3)+2)&amp;" */","  ")&amp;IF(AND(ISERROR(MATCH("},",B499:B$5003,0)), ISERROR(MATCH("    ];",$A$5:A498,0))),"];","")</f>
        <v xml:space="preserve">  /* Other */</v>
      </c>
      <c r="B499" t="str">
        <f t="shared" si="10"/>
        <v/>
      </c>
      <c r="C499" t="str">
        <f>IF(AND(MOD(ROW(A494)-1,3)=0, INDEX(artwork.xlsx!J:J,QUOTIENT(ROW(A494)-1,3)+2)&lt;&gt;""),
     artwork.xlsx!$H$1&amp;": """ &amp;  INDEX(artwork.xlsx!H:H,QUOTIENT(ROW(A494)-1,3)+2) &amp;""",  " &amp;
     artwork.xlsx!$J$1&amp; ": """ &amp; INDEX(artwork.xlsx!J:J,QUOTIENT(ROW(A494)-1,3)+2) &amp;""",  " &amp;
     artwork.xlsx!$L$1&amp; ": """ &amp; SUBSTITUTE(IF(LEFT(INDEX(artwork.xlsx!L:L,QUOTIENT(ROW(A494)-1,3)+2),4)="http","",artwork.xlsx!$M$1) &amp; INDEX(artwork.xlsx!L:L,QUOTIENT(ROW(A494)-1,3)+2),artwork.xlsx!$N$1,"") &amp; """,",
 IF(AND(MOD(ROW(A494)-1,3)=1,INDEX(artwork.xlsx!J:J,QUOTIENT(ROW(A494)-1,3)+2)&lt;&gt;""),
    artwork.xlsx!$K$1&amp;": '" &amp; SUBSTITUTE(INDEX(artwork.xlsx!K:K,QUOTIENT(ROW(A494)-1,3)+2),"'","\'") &amp; "'",
IF(MOD(ROW(A494)-1,3)=2,"","")))</f>
        <v>text_html: '&lt;div class="card-text" style="top:2px;"&gt;&lt;/div&gt;'</v>
      </c>
    </row>
    <row r="500" spans="1:3" x14ac:dyDescent="0.25">
      <c r="A500" t="str">
        <f>IF(AND(MOD(ROW(A495)-1,3)=0,INDEX(artwork.xlsx!G:G,QUOTIENT(ROW(A495)-1,3)+2)&lt;&gt;""),"/* "&amp;INDEX(artwork.xlsx!G:G,QUOTIENT(ROW(A495)-1,3)+2)&amp;" */","  ")&amp;
IF(AND(INDEX(artwork.xlsx!F:F,QUOTIENT(ROW(A495)-1,3)+2)&lt;&gt;""),"/* "&amp;INDEX(artwork.xlsx!F:F,QUOTIENT(ROW(A495)-1,3)+2)&amp;" */","  ")&amp;IF(AND(ISERROR(MATCH("},",B500:B$5003,0)), ISERROR(MATCH("    ];",$A$5:A496,0))),"];","")</f>
        <v xml:space="preserve">  /* Other */</v>
      </c>
      <c r="B500" t="str">
        <f t="shared" si="10"/>
        <v>},</v>
      </c>
      <c r="C500" t="str">
        <f>IF(AND(MOD(ROW(A495)-1,3)=0, INDEX(artwork.xlsx!J:J,QUOTIENT(ROW(A495)-1,3)+2)&lt;&gt;""),
     artwork.xlsx!$H$1&amp;": """ &amp;  INDEX(artwork.xlsx!H:H,QUOTIENT(ROW(A495)-1,3)+2) &amp;""",  " &amp;
     artwork.xlsx!$J$1&amp; ": """ &amp; INDEX(artwork.xlsx!J:J,QUOTIENT(ROW(A495)-1,3)+2) &amp;""",  " &amp;
     artwork.xlsx!$L$1&amp; ": """ &amp; SUBSTITUTE(IF(LEFT(INDEX(artwork.xlsx!L:L,QUOTIENT(ROW(A495)-1,3)+2),4)="http","",artwork.xlsx!$M$1) &amp; INDEX(artwork.xlsx!L:L,QUOTIENT(ROW(A495)-1,3)+2),artwork.xlsx!$N$1,"") &amp; """,",
 IF(AND(MOD(ROW(A495)-1,3)=1,INDEX(artwork.xlsx!J:J,QUOTIENT(ROW(A495)-1,3)+2)&lt;&gt;""),
    artwork.xlsx!$K$1&amp;": '" &amp; SUBSTITUTE(INDEX(artwork.xlsx!K:K,QUOTIENT(ROW(A495)-1,3)+2),"'","\'") &amp; "'",
IF(MOD(ROW(A495)-1,3)=2,"","")))</f>
        <v/>
      </c>
    </row>
    <row r="501" spans="1:3" x14ac:dyDescent="0.25">
      <c r="A501" t="str">
        <f>IF(AND(MOD(ROW(A496)-1,3)=0,INDEX(artwork.xlsx!G:G,QUOTIENT(ROW(A496)-1,3)+2)&lt;&gt;""),"/* "&amp;INDEX(artwork.xlsx!G:G,QUOTIENT(ROW(A496)-1,3)+2)&amp;" */","  ")&amp;
IF(AND(INDEX(artwork.xlsx!F:F,QUOTIENT(ROW(A496)-1,3)+2)&lt;&gt;""),"/* "&amp;INDEX(artwork.xlsx!F:F,QUOTIENT(ROW(A496)-1,3)+2)&amp;" */","  ")&amp;IF(AND(ISERROR(MATCH("},",B501:B$5003,0)), ISERROR(MATCH("    ];",$A$5:A500,0))),"];","")</f>
        <v xml:space="preserve">/* Intrigue2 */  </v>
      </c>
      <c r="B501" t="str">
        <f t="shared" si="10"/>
        <v>{</v>
      </c>
      <c r="C501" t="str">
        <f>IF(AND(MOD(ROW(A496)-1,3)=0, INDEX(artwork.xlsx!J:J,QUOTIENT(ROW(A496)-1,3)+2)&lt;&gt;""),
     artwork.xlsx!$H$1&amp;": """ &amp;  INDEX(artwork.xlsx!H:H,QUOTIENT(ROW(A496)-1,3)+2) &amp;""",  " &amp;
     artwork.xlsx!$J$1&amp; ": """ &amp; INDEX(artwork.xlsx!J:J,QUOTIENT(ROW(A496)-1,3)+2) &amp;""",  " &amp;
     artwork.xlsx!$L$1&amp; ": """ &amp; SUBSTITUTE(IF(LEFT(INDEX(artwork.xlsx!L:L,QUOTIENT(ROW(A496)-1,3)+2),4)="http","",artwork.xlsx!$M$1) &amp; INDEX(artwork.xlsx!L:L,QUOTIENT(ROW(A496)-1,3)+2),artwork.xlsx!$N$1,"") &amp; """,",
 IF(AND(MOD(ROW(A496)-1,3)=1,INDEX(artwork.xlsx!J:J,QUOTIENT(ROW(A496)-1,3)+2)&lt;&gt;""),
    artwork.xlsx!$K$1&amp;": '" &amp; SUBSTITUTE(INDEX(artwork.xlsx!K:K,QUOTIENT(ROW(A496)-1,3)+2),"'","\'") &amp; "'",
IF(MOD(ROW(A496)-1,3)=2,"","")))</f>
        <v>id: "lurker",  frenchName: "Rôdeur",  artwork: "http://wiki.dominionstrategy.com/images/7/78/LurkerArt.jpg",</v>
      </c>
    </row>
    <row r="502" spans="1:3" x14ac:dyDescent="0.25">
      <c r="A502" t="str">
        <f>IF(AND(MOD(ROW(A497)-1,3)=0,INDEX(artwork.xlsx!G:G,QUOTIENT(ROW(A497)-1,3)+2)&lt;&gt;""),"/* "&amp;INDEX(artwork.xlsx!G:G,QUOTIENT(ROW(A497)-1,3)+2)&amp;" */","  ")&amp;
IF(AND(INDEX(artwork.xlsx!F:F,QUOTIENT(ROW(A497)-1,3)+2)&lt;&gt;""),"/* "&amp;INDEX(artwork.xlsx!F:F,QUOTIENT(ROW(A497)-1,3)+2)&amp;" */","  ")&amp;IF(AND(ISERROR(MATCH("},",B502:B$5003,0)), ISERROR(MATCH("    ];",$A$5:A498,0))),"];","")</f>
        <v xml:space="preserve">    </v>
      </c>
      <c r="B502" t="str">
        <f t="shared" si="10"/>
        <v/>
      </c>
      <c r="C502" t="str">
        <f>IF(AND(MOD(ROW(A497)-1,3)=0, INDEX(artwork.xlsx!J:J,QUOTIENT(ROW(A497)-1,3)+2)&lt;&gt;""),
     artwork.xlsx!$H$1&amp;": """ &amp;  INDEX(artwork.xlsx!H:H,QUOTIENT(ROW(A497)-1,3)+2) &amp;""",  " &amp;
     artwork.xlsx!$J$1&amp; ": """ &amp; INDEX(artwork.xlsx!J:J,QUOTIENT(ROW(A497)-1,3)+2) &amp;""",  " &amp;
     artwork.xlsx!$L$1&amp; ": """ &amp; SUBSTITUTE(IF(LEFT(INDEX(artwork.xlsx!L:L,QUOTIENT(ROW(A497)-1,3)+2),4)="http","",artwork.xlsx!$M$1) &amp; INDEX(artwork.xlsx!L:L,QUOTIENT(ROW(A497)-1,3)+2),artwork.xlsx!$N$1,"") &amp; """,",
 IF(AND(MOD(ROW(A497)-1,3)=1,INDEX(artwork.xlsx!J:J,QUOTIENT(ROW(A497)-1,3)+2)&lt;&gt;""),
    artwork.xlsx!$K$1&amp;": '" &amp; SUBSTITUTE(INDEX(artwork.xlsx!K:K,QUOTIENT(ROW(A497)-1,3)+2),"'","\'") &amp; "'",
IF(MOD(ROW(A497)-1,3)=2,"","")))</f>
        <v>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503" spans="1:3" x14ac:dyDescent="0.25">
      <c r="A503" t="str">
        <f>IF(AND(MOD(ROW(A498)-1,3)=0,INDEX(artwork.xlsx!G:G,QUOTIENT(ROW(A498)-1,3)+2)&lt;&gt;""),"/* "&amp;INDEX(artwork.xlsx!G:G,QUOTIENT(ROW(A498)-1,3)+2)&amp;" */","  ")&amp;
IF(AND(INDEX(artwork.xlsx!F:F,QUOTIENT(ROW(A498)-1,3)+2)&lt;&gt;""),"/* "&amp;INDEX(artwork.xlsx!F:F,QUOTIENT(ROW(A498)-1,3)+2)&amp;" */","  ")&amp;IF(AND(ISERROR(MATCH("},",B503:B$5003,0)), ISERROR(MATCH("    ];",$A$5:A502,0))),"];","")</f>
        <v xml:space="preserve">    </v>
      </c>
      <c r="B503" t="str">
        <f t="shared" si="10"/>
        <v>},</v>
      </c>
      <c r="C503" t="str">
        <f>IF(AND(MOD(ROW(A498)-1,3)=0, INDEX(artwork.xlsx!J:J,QUOTIENT(ROW(A498)-1,3)+2)&lt;&gt;""),
     artwork.xlsx!$H$1&amp;": """ &amp;  INDEX(artwork.xlsx!H:H,QUOTIENT(ROW(A498)-1,3)+2) &amp;""",  " &amp;
     artwork.xlsx!$J$1&amp; ": """ &amp; INDEX(artwork.xlsx!J:J,QUOTIENT(ROW(A498)-1,3)+2) &amp;""",  " &amp;
     artwork.xlsx!$L$1&amp; ": """ &amp; SUBSTITUTE(IF(LEFT(INDEX(artwork.xlsx!L:L,QUOTIENT(ROW(A498)-1,3)+2),4)="http","",artwork.xlsx!$M$1) &amp; INDEX(artwork.xlsx!L:L,QUOTIENT(ROW(A498)-1,3)+2),artwork.xlsx!$N$1,"") &amp; """,",
 IF(AND(MOD(ROW(A498)-1,3)=1,INDEX(artwork.xlsx!J:J,QUOTIENT(ROW(A498)-1,3)+2)&lt;&gt;""),
    artwork.xlsx!$K$1&amp;": '" &amp; SUBSTITUTE(INDEX(artwork.xlsx!K:K,QUOTIENT(ROW(A498)-1,3)+2),"'","\'") &amp; "'",
IF(MOD(ROW(A498)-1,3)=2,"","")))</f>
        <v/>
      </c>
    </row>
    <row r="504" spans="1:3" x14ac:dyDescent="0.25">
      <c r="A504" t="str">
        <f>IF(AND(MOD(ROW(A499)-1,3)=0,INDEX(artwork.xlsx!G:G,QUOTIENT(ROW(A499)-1,3)+2)&lt;&gt;""),"/* "&amp;INDEX(artwork.xlsx!G:G,QUOTIENT(ROW(A499)-1,3)+2)&amp;" */","  ")&amp;
IF(AND(INDEX(artwork.xlsx!F:F,QUOTIENT(ROW(A499)-1,3)+2)&lt;&gt;""),"/* "&amp;INDEX(artwork.xlsx!F:F,QUOTIENT(ROW(A499)-1,3)+2)&amp;" */","  ")&amp;IF(AND(ISERROR(MATCH("},",B504:B$5003,0)), ISERROR(MATCH("    ];",$A$5:A500,0))),"];","")</f>
        <v xml:space="preserve">    </v>
      </c>
      <c r="B504" t="str">
        <f t="shared" si="10"/>
        <v>{</v>
      </c>
      <c r="C504" t="str">
        <f>IF(AND(MOD(ROW(A499)-1,3)=0, INDEX(artwork.xlsx!J:J,QUOTIENT(ROW(A499)-1,3)+2)&lt;&gt;""),
     artwork.xlsx!$H$1&amp;": """ &amp;  INDEX(artwork.xlsx!H:H,QUOTIENT(ROW(A499)-1,3)+2) &amp;""",  " &amp;
     artwork.xlsx!$J$1&amp; ": """ &amp; INDEX(artwork.xlsx!J:J,QUOTIENT(ROW(A499)-1,3)+2) &amp;""",  " &amp;
     artwork.xlsx!$L$1&amp; ": """ &amp; SUBSTITUTE(IF(LEFT(INDEX(artwork.xlsx!L:L,QUOTIENT(ROW(A499)-1,3)+2),4)="http","",artwork.xlsx!$M$1) &amp; INDEX(artwork.xlsx!L:L,QUOTIENT(ROW(A499)-1,3)+2),artwork.xlsx!$N$1,"") &amp; """,",
 IF(AND(MOD(ROW(A499)-1,3)=1,INDEX(artwork.xlsx!J:J,QUOTIENT(ROW(A499)-1,3)+2)&lt;&gt;""),
    artwork.xlsx!$K$1&amp;": '" &amp; SUBSTITUTE(INDEX(artwork.xlsx!K:K,QUOTIENT(ROW(A499)-1,3)+2),"'","\'") &amp; "'",
IF(MOD(ROW(A499)-1,3)=2,"","")))</f>
        <v>id: "secretpassage",  frenchName: "Passage secret",  artwork: "http://wiki.dominionstrategy.com/images/5/5e/Secret_PassageArt.jpg",</v>
      </c>
    </row>
    <row r="505" spans="1:3" x14ac:dyDescent="0.25">
      <c r="A505" t="str">
        <f>IF(AND(MOD(ROW(A500)-1,3)=0,INDEX(artwork.xlsx!G:G,QUOTIENT(ROW(A500)-1,3)+2)&lt;&gt;""),"/* "&amp;INDEX(artwork.xlsx!G:G,QUOTIENT(ROW(A500)-1,3)+2)&amp;" */","  ")&amp;
IF(AND(INDEX(artwork.xlsx!F:F,QUOTIENT(ROW(A500)-1,3)+2)&lt;&gt;""),"/* "&amp;INDEX(artwork.xlsx!F:F,QUOTIENT(ROW(A500)-1,3)+2)&amp;" */","  ")&amp;IF(AND(ISERROR(MATCH("},",B505:B$5003,0)), ISERROR(MATCH("    ];",$A$5:A504,0))),"];","")</f>
        <v xml:space="preserve">    </v>
      </c>
      <c r="B505" t="str">
        <f t="shared" si="10"/>
        <v/>
      </c>
      <c r="C505" t="str">
        <f>IF(AND(MOD(ROW(A500)-1,3)=0, INDEX(artwork.xlsx!J:J,QUOTIENT(ROW(A500)-1,3)+2)&lt;&gt;""),
     artwork.xlsx!$H$1&amp;": """ &amp;  INDEX(artwork.xlsx!H:H,QUOTIENT(ROW(A500)-1,3)+2) &amp;""",  " &amp;
     artwork.xlsx!$J$1&amp; ": """ &amp; INDEX(artwork.xlsx!J:J,QUOTIENT(ROW(A500)-1,3)+2) &amp;""",  " &amp;
     artwork.xlsx!$L$1&amp; ": """ &amp; SUBSTITUTE(IF(LEFT(INDEX(artwork.xlsx!L:L,QUOTIENT(ROW(A500)-1,3)+2),4)="http","",artwork.xlsx!$M$1) &amp; INDEX(artwork.xlsx!L:L,QUOTIENT(ROW(A500)-1,3)+2),artwork.xlsx!$N$1,"") &amp; """,",
 IF(AND(MOD(ROW(A500)-1,3)=1,INDEX(artwork.xlsx!J:J,QUOTIENT(ROW(A500)-1,3)+2)&lt;&gt;""),
    artwork.xlsx!$K$1&amp;": '" &amp; SUBSTITUTE(INDEX(artwork.xlsx!K:K,QUOTIENT(ROW(A500)-1,3)+2),"'","\'") &amp; "'",
IF(MOD(ROW(A500)-1,3)=2,"","")))</f>
        <v>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506" spans="1:3" x14ac:dyDescent="0.25">
      <c r="A506" t="str">
        <f>IF(AND(MOD(ROW(A501)-1,3)=0,INDEX(artwork.xlsx!G:G,QUOTIENT(ROW(A501)-1,3)+2)&lt;&gt;""),"/* "&amp;INDEX(artwork.xlsx!G:G,QUOTIENT(ROW(A501)-1,3)+2)&amp;" */","  ")&amp;
IF(AND(INDEX(artwork.xlsx!F:F,QUOTIENT(ROW(A501)-1,3)+2)&lt;&gt;""),"/* "&amp;INDEX(artwork.xlsx!F:F,QUOTIENT(ROW(A501)-1,3)+2)&amp;" */","  ")&amp;IF(AND(ISERROR(MATCH("},",B506:B$5003,0)), ISERROR(MATCH("    ];",$A$5:A502,0))),"];","")</f>
        <v xml:space="preserve">    </v>
      </c>
      <c r="B506" t="str">
        <f t="shared" si="10"/>
        <v>},</v>
      </c>
      <c r="C506" t="str">
        <f>IF(AND(MOD(ROW(A501)-1,3)=0, INDEX(artwork.xlsx!J:J,QUOTIENT(ROW(A501)-1,3)+2)&lt;&gt;""),
     artwork.xlsx!$H$1&amp;": """ &amp;  INDEX(artwork.xlsx!H:H,QUOTIENT(ROW(A501)-1,3)+2) &amp;""",  " &amp;
     artwork.xlsx!$J$1&amp; ": """ &amp; INDEX(artwork.xlsx!J:J,QUOTIENT(ROW(A501)-1,3)+2) &amp;""",  " &amp;
     artwork.xlsx!$L$1&amp; ": """ &amp; SUBSTITUTE(IF(LEFT(INDEX(artwork.xlsx!L:L,QUOTIENT(ROW(A501)-1,3)+2),4)="http","",artwork.xlsx!$M$1) &amp; INDEX(artwork.xlsx!L:L,QUOTIENT(ROW(A501)-1,3)+2),artwork.xlsx!$N$1,"") &amp; """,",
 IF(AND(MOD(ROW(A501)-1,3)=1,INDEX(artwork.xlsx!J:J,QUOTIENT(ROW(A501)-1,3)+2)&lt;&gt;""),
    artwork.xlsx!$K$1&amp;": '" &amp; SUBSTITUTE(INDEX(artwork.xlsx!K:K,QUOTIENT(ROW(A501)-1,3)+2),"'","\'") &amp; "'",
IF(MOD(ROW(A501)-1,3)=2,"","")))</f>
        <v/>
      </c>
    </row>
    <row r="507" spans="1:3" x14ac:dyDescent="0.25">
      <c r="A507" t="str">
        <f>IF(AND(MOD(ROW(A502)-1,3)=0,INDEX(artwork.xlsx!G:G,QUOTIENT(ROW(A502)-1,3)+2)&lt;&gt;""),"/* "&amp;INDEX(artwork.xlsx!G:G,QUOTIENT(ROW(A502)-1,3)+2)&amp;" */","  ")&amp;
IF(AND(INDEX(artwork.xlsx!F:F,QUOTIENT(ROW(A502)-1,3)+2)&lt;&gt;""),"/* "&amp;INDEX(artwork.xlsx!F:F,QUOTIENT(ROW(A502)-1,3)+2)&amp;" */","  ")&amp;IF(AND(ISERROR(MATCH("},",B507:B$5003,0)), ISERROR(MATCH("    ];",$A$5:A506,0))),"];","")</f>
        <v xml:space="preserve">    </v>
      </c>
      <c r="B507" t="str">
        <f t="shared" si="10"/>
        <v>{</v>
      </c>
      <c r="C507" t="str">
        <f>IF(AND(MOD(ROW(A502)-1,3)=0, INDEX(artwork.xlsx!J:J,QUOTIENT(ROW(A502)-1,3)+2)&lt;&gt;""),
     artwork.xlsx!$H$1&amp;": """ &amp;  INDEX(artwork.xlsx!H:H,QUOTIENT(ROW(A502)-1,3)+2) &amp;""",  " &amp;
     artwork.xlsx!$J$1&amp; ": """ &amp; INDEX(artwork.xlsx!J:J,QUOTIENT(ROW(A502)-1,3)+2) &amp;""",  " &amp;
     artwork.xlsx!$L$1&amp; ": """ &amp; SUBSTITUTE(IF(LEFT(INDEX(artwork.xlsx!L:L,QUOTIENT(ROW(A502)-1,3)+2),4)="http","",artwork.xlsx!$M$1) &amp; INDEX(artwork.xlsx!L:L,QUOTIENT(ROW(A502)-1,3)+2),artwork.xlsx!$N$1,"") &amp; """,",
 IF(AND(MOD(ROW(A502)-1,3)=1,INDEX(artwork.xlsx!J:J,QUOTIENT(ROW(A502)-1,3)+2)&lt;&gt;""),
    artwork.xlsx!$K$1&amp;": '" &amp; SUBSTITUTE(INDEX(artwork.xlsx!K:K,QUOTIENT(ROW(A502)-1,3)+2),"'","\'") &amp; "'",
IF(MOD(ROW(A502)-1,3)=2,"","")))</f>
        <v>id: "diplomat",  frenchName: "Diplomate",  artwork: "http://wiki.dominionstrategy.com/images/9/92/DiplomatArt.jpg",</v>
      </c>
    </row>
    <row r="508" spans="1:3" x14ac:dyDescent="0.25">
      <c r="A508" t="str">
        <f>IF(AND(MOD(ROW(A503)-1,3)=0,INDEX(artwork.xlsx!G:G,QUOTIENT(ROW(A503)-1,3)+2)&lt;&gt;""),"/* "&amp;INDEX(artwork.xlsx!G:G,QUOTIENT(ROW(A503)-1,3)+2)&amp;" */","  ")&amp;
IF(AND(INDEX(artwork.xlsx!F:F,QUOTIENT(ROW(A503)-1,3)+2)&lt;&gt;""),"/* "&amp;INDEX(artwork.xlsx!F:F,QUOTIENT(ROW(A503)-1,3)+2)&amp;" */","  ")&amp;IF(AND(ISERROR(MATCH("},",B508:B$5003,0)), ISERROR(MATCH("    ];",$A$5:A504,0))),"];","")</f>
        <v xml:space="preserve">    </v>
      </c>
      <c r="B508" t="str">
        <f t="shared" si="10"/>
        <v/>
      </c>
      <c r="C508" t="str">
        <f>IF(AND(MOD(ROW(A503)-1,3)=0, INDEX(artwork.xlsx!J:J,QUOTIENT(ROW(A503)-1,3)+2)&lt;&gt;""),
     artwork.xlsx!$H$1&amp;": """ &amp;  INDEX(artwork.xlsx!H:H,QUOTIENT(ROW(A503)-1,3)+2) &amp;""",  " &amp;
     artwork.xlsx!$J$1&amp; ": """ &amp; INDEX(artwork.xlsx!J:J,QUOTIENT(ROW(A503)-1,3)+2) &amp;""",  " &amp;
     artwork.xlsx!$L$1&amp; ": """ &amp; SUBSTITUTE(IF(LEFT(INDEX(artwork.xlsx!L:L,QUOTIENT(ROW(A503)-1,3)+2),4)="http","",artwork.xlsx!$M$1) &amp; INDEX(artwork.xlsx!L:L,QUOTIENT(ROW(A503)-1,3)+2),artwork.xlsx!$N$1,"") &amp; """,",
 IF(AND(MOD(ROW(A503)-1,3)=1,INDEX(artwork.xlsx!J:J,QUOTIENT(ROW(A503)-1,3)+2)&lt;&gt;""),
    artwork.xlsx!$K$1&amp;": '" &amp; SUBSTITUTE(INDEX(artwork.xlsx!K:K,QUOTIENT(ROW(A503)-1,3)+2),"'","\'") &amp; "'",
IF(MOD(ROW(A503)-1,3)=2,"","")))</f>
        <v>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509" spans="1:3" x14ac:dyDescent="0.25">
      <c r="A509" t="str">
        <f>IF(AND(MOD(ROW(A504)-1,3)=0,INDEX(artwork.xlsx!G:G,QUOTIENT(ROW(A504)-1,3)+2)&lt;&gt;""),"/* "&amp;INDEX(artwork.xlsx!G:G,QUOTIENT(ROW(A504)-1,3)+2)&amp;" */","  ")&amp;
IF(AND(INDEX(artwork.xlsx!F:F,QUOTIENT(ROW(A504)-1,3)+2)&lt;&gt;""),"/* "&amp;INDEX(artwork.xlsx!F:F,QUOTIENT(ROW(A504)-1,3)+2)&amp;" */","  ")&amp;IF(AND(ISERROR(MATCH("},",B509:B$5003,0)), ISERROR(MATCH("    ];",$A$5:A508,0))),"];","")</f>
        <v xml:space="preserve">    </v>
      </c>
      <c r="B509" t="str">
        <f t="shared" si="10"/>
        <v>},</v>
      </c>
      <c r="C509" t="str">
        <f>IF(AND(MOD(ROW(A504)-1,3)=0, INDEX(artwork.xlsx!J:J,QUOTIENT(ROW(A504)-1,3)+2)&lt;&gt;""),
     artwork.xlsx!$H$1&amp;": """ &amp;  INDEX(artwork.xlsx!H:H,QUOTIENT(ROW(A504)-1,3)+2) &amp;""",  " &amp;
     artwork.xlsx!$J$1&amp; ": """ &amp; INDEX(artwork.xlsx!J:J,QUOTIENT(ROW(A504)-1,3)+2) &amp;""",  " &amp;
     artwork.xlsx!$L$1&amp; ": """ &amp; SUBSTITUTE(IF(LEFT(INDEX(artwork.xlsx!L:L,QUOTIENT(ROW(A504)-1,3)+2),4)="http","",artwork.xlsx!$M$1) &amp; INDEX(artwork.xlsx!L:L,QUOTIENT(ROW(A504)-1,3)+2),artwork.xlsx!$N$1,"") &amp; """,",
 IF(AND(MOD(ROW(A504)-1,3)=1,INDEX(artwork.xlsx!J:J,QUOTIENT(ROW(A504)-1,3)+2)&lt;&gt;""),
    artwork.xlsx!$K$1&amp;": '" &amp; SUBSTITUTE(INDEX(artwork.xlsx!K:K,QUOTIENT(ROW(A504)-1,3)+2),"'","\'") &amp; "'",
IF(MOD(ROW(A504)-1,3)=2,"","")))</f>
        <v/>
      </c>
    </row>
    <row r="510" spans="1:3" x14ac:dyDescent="0.25">
      <c r="A510" t="str">
        <f>IF(AND(MOD(ROW(A505)-1,3)=0,INDEX(artwork.xlsx!G:G,QUOTIENT(ROW(A505)-1,3)+2)&lt;&gt;""),"/* "&amp;INDEX(artwork.xlsx!G:G,QUOTIENT(ROW(A505)-1,3)+2)&amp;" */","  ")&amp;
IF(AND(INDEX(artwork.xlsx!F:F,QUOTIENT(ROW(A505)-1,3)+2)&lt;&gt;""),"/* "&amp;INDEX(artwork.xlsx!F:F,QUOTIENT(ROW(A505)-1,3)+2)&amp;" */","  ")&amp;IF(AND(ISERROR(MATCH("},",B510:B$5003,0)), ISERROR(MATCH("    ];",$A$5:A506,0))),"];","")</f>
        <v xml:space="preserve">    </v>
      </c>
      <c r="B510" t="str">
        <f t="shared" si="10"/>
        <v>{</v>
      </c>
      <c r="C510" t="str">
        <f>IF(AND(MOD(ROW(A505)-1,3)=0, INDEX(artwork.xlsx!J:J,QUOTIENT(ROW(A505)-1,3)+2)&lt;&gt;""),
     artwork.xlsx!$H$1&amp;": """ &amp;  INDEX(artwork.xlsx!H:H,QUOTIENT(ROW(A505)-1,3)+2) &amp;""",  " &amp;
     artwork.xlsx!$J$1&amp; ": """ &amp; INDEX(artwork.xlsx!J:J,QUOTIENT(ROW(A505)-1,3)+2) &amp;""",  " &amp;
     artwork.xlsx!$L$1&amp; ": """ &amp; SUBSTITUTE(IF(LEFT(INDEX(artwork.xlsx!L:L,QUOTIENT(ROW(A505)-1,3)+2),4)="http","",artwork.xlsx!$M$1) &amp; INDEX(artwork.xlsx!L:L,QUOTIENT(ROW(A505)-1,3)+2),artwork.xlsx!$N$1,"") &amp; """,",
 IF(AND(MOD(ROW(A505)-1,3)=1,INDEX(artwork.xlsx!J:J,QUOTIENT(ROW(A505)-1,3)+2)&lt;&gt;""),
    artwork.xlsx!$K$1&amp;": '" &amp; SUBSTITUTE(INDEX(artwork.xlsx!K:K,QUOTIENT(ROW(A505)-1,3)+2),"'","\'") &amp; "'",
IF(MOD(ROW(A505)-1,3)=2,"","")))</f>
        <v>id: "mill",  frenchName: "Moulin",  artwork: "http://wiki.dominionstrategy.com/images/f/f9/MillArt.jpg",</v>
      </c>
    </row>
    <row r="511" spans="1:3" x14ac:dyDescent="0.25">
      <c r="A511" t="str">
        <f>IF(AND(MOD(ROW(A506)-1,3)=0,INDEX(artwork.xlsx!G:G,QUOTIENT(ROW(A506)-1,3)+2)&lt;&gt;""),"/* "&amp;INDEX(artwork.xlsx!G:G,QUOTIENT(ROW(A506)-1,3)+2)&amp;" */","  ")&amp;
IF(AND(INDEX(artwork.xlsx!F:F,QUOTIENT(ROW(A506)-1,3)+2)&lt;&gt;""),"/* "&amp;INDEX(artwork.xlsx!F:F,QUOTIENT(ROW(A506)-1,3)+2)&amp;" */","  ")&amp;IF(AND(ISERROR(MATCH("},",B511:B$5003,0)), ISERROR(MATCH("    ];",$A$5:A510,0))),"];","")</f>
        <v xml:space="preserve">    </v>
      </c>
      <c r="B511" t="str">
        <f t="shared" si="10"/>
        <v/>
      </c>
      <c r="C511" t="str">
        <f>IF(AND(MOD(ROW(A506)-1,3)=0, INDEX(artwork.xlsx!J:J,QUOTIENT(ROW(A506)-1,3)+2)&lt;&gt;""),
     artwork.xlsx!$H$1&amp;": """ &amp;  INDEX(artwork.xlsx!H:H,QUOTIENT(ROW(A506)-1,3)+2) &amp;""",  " &amp;
     artwork.xlsx!$J$1&amp; ": """ &amp; INDEX(artwork.xlsx!J:J,QUOTIENT(ROW(A506)-1,3)+2) &amp;""",  " &amp;
     artwork.xlsx!$L$1&amp; ": """ &amp; SUBSTITUTE(IF(LEFT(INDEX(artwork.xlsx!L:L,QUOTIENT(ROW(A506)-1,3)+2),4)="http","",artwork.xlsx!$M$1) &amp; INDEX(artwork.xlsx!L:L,QUOTIENT(ROW(A506)-1,3)+2),artwork.xlsx!$N$1,"") &amp; """,",
 IF(AND(MOD(ROW(A506)-1,3)=1,INDEX(artwork.xlsx!J:J,QUOTIENT(ROW(A506)-1,3)+2)&lt;&gt;""),
    artwork.xlsx!$K$1&amp;": '" &amp; SUBSTITUTE(INDEX(artwork.xlsx!K:K,QUOTIENT(ROW(A506)-1,3)+2),"'","\'") &amp; "'",
IF(MOD(ROW(A506)-1,3)=2,"","")))</f>
        <v>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512" spans="1:3" x14ac:dyDescent="0.25">
      <c r="A512" t="str">
        <f>IF(AND(MOD(ROW(A507)-1,3)=0,INDEX(artwork.xlsx!G:G,QUOTIENT(ROW(A507)-1,3)+2)&lt;&gt;""),"/* "&amp;INDEX(artwork.xlsx!G:G,QUOTIENT(ROW(A507)-1,3)+2)&amp;" */","  ")&amp;
IF(AND(INDEX(artwork.xlsx!F:F,QUOTIENT(ROW(A507)-1,3)+2)&lt;&gt;""),"/* "&amp;INDEX(artwork.xlsx!F:F,QUOTIENT(ROW(A507)-1,3)+2)&amp;" */","  ")&amp;IF(AND(ISERROR(MATCH("},",B512:B$5003,0)), ISERROR(MATCH("    ];",$A$5:A508,0))),"];","")</f>
        <v xml:space="preserve">    </v>
      </c>
      <c r="B512" t="str">
        <f t="shared" si="10"/>
        <v>},</v>
      </c>
      <c r="C512" t="str">
        <f>IF(AND(MOD(ROW(A507)-1,3)=0, INDEX(artwork.xlsx!J:J,QUOTIENT(ROW(A507)-1,3)+2)&lt;&gt;""),
     artwork.xlsx!$H$1&amp;": """ &amp;  INDEX(artwork.xlsx!H:H,QUOTIENT(ROW(A507)-1,3)+2) &amp;""",  " &amp;
     artwork.xlsx!$J$1&amp; ": """ &amp; INDEX(artwork.xlsx!J:J,QUOTIENT(ROW(A507)-1,3)+2) &amp;""",  " &amp;
     artwork.xlsx!$L$1&amp; ": """ &amp; SUBSTITUTE(IF(LEFT(INDEX(artwork.xlsx!L:L,QUOTIENT(ROW(A507)-1,3)+2),4)="http","",artwork.xlsx!$M$1) &amp; INDEX(artwork.xlsx!L:L,QUOTIENT(ROW(A507)-1,3)+2),artwork.xlsx!$N$1,"") &amp; """,",
 IF(AND(MOD(ROW(A507)-1,3)=1,INDEX(artwork.xlsx!J:J,QUOTIENT(ROW(A507)-1,3)+2)&lt;&gt;""),
    artwork.xlsx!$K$1&amp;": '" &amp; SUBSTITUTE(INDEX(artwork.xlsx!K:K,QUOTIENT(ROW(A507)-1,3)+2),"'","\'") &amp; "'",
IF(MOD(ROW(A507)-1,3)=2,"","")))</f>
        <v/>
      </c>
    </row>
    <row r="513" spans="1:3" x14ac:dyDescent="0.25">
      <c r="A513" t="str">
        <f>IF(AND(MOD(ROW(A508)-1,3)=0,INDEX(artwork.xlsx!G:G,QUOTIENT(ROW(A508)-1,3)+2)&lt;&gt;""),"/* "&amp;INDEX(artwork.xlsx!G:G,QUOTIENT(ROW(A508)-1,3)+2)&amp;" */","  ")&amp;
IF(AND(INDEX(artwork.xlsx!F:F,QUOTIENT(ROW(A508)-1,3)+2)&lt;&gt;""),"/* "&amp;INDEX(artwork.xlsx!F:F,QUOTIENT(ROW(A508)-1,3)+2)&amp;" */","  ")&amp;IF(AND(ISERROR(MATCH("},",B513:B$5003,0)), ISERROR(MATCH("    ];",$A$5:A512,0))),"];","")</f>
        <v xml:space="preserve">    </v>
      </c>
      <c r="B513" t="str">
        <f t="shared" si="10"/>
        <v>{</v>
      </c>
      <c r="C513" t="str">
        <f>IF(AND(MOD(ROW(A508)-1,3)=0, INDEX(artwork.xlsx!J:J,QUOTIENT(ROW(A508)-1,3)+2)&lt;&gt;""),
     artwork.xlsx!$H$1&amp;": """ &amp;  INDEX(artwork.xlsx!H:H,QUOTIENT(ROW(A508)-1,3)+2) &amp;""",  " &amp;
     artwork.xlsx!$J$1&amp; ": """ &amp; INDEX(artwork.xlsx!J:J,QUOTIENT(ROW(A508)-1,3)+2) &amp;""",  " &amp;
     artwork.xlsx!$L$1&amp; ": """ &amp; SUBSTITUTE(IF(LEFT(INDEX(artwork.xlsx!L:L,QUOTIENT(ROW(A508)-1,3)+2),4)="http","",artwork.xlsx!$M$1) &amp; INDEX(artwork.xlsx!L:L,QUOTIENT(ROW(A508)-1,3)+2),artwork.xlsx!$N$1,"") &amp; """,",
 IF(AND(MOD(ROW(A508)-1,3)=1,INDEX(artwork.xlsx!J:J,QUOTIENT(ROW(A508)-1,3)+2)&lt;&gt;""),
    artwork.xlsx!$K$1&amp;": '" &amp; SUBSTITUTE(INDEX(artwork.xlsx!K:K,QUOTIENT(ROW(A508)-1,3)+2),"'","\'") &amp; "'",
IF(MOD(ROW(A508)-1,3)=2,"","")))</f>
        <v>id: "courtier",  frenchName: "Courtisan",  artwork: "http://wiki.dominionstrategy.com/images/b/b5/CourtierArt.jpg",</v>
      </c>
    </row>
    <row r="514" spans="1:3" x14ac:dyDescent="0.25">
      <c r="A514" t="str">
        <f>IF(AND(MOD(ROW(A509)-1,3)=0,INDEX(artwork.xlsx!G:G,QUOTIENT(ROW(A509)-1,3)+2)&lt;&gt;""),"/* "&amp;INDEX(artwork.xlsx!G:G,QUOTIENT(ROW(A509)-1,3)+2)&amp;" */","  ")&amp;
IF(AND(INDEX(artwork.xlsx!F:F,QUOTIENT(ROW(A509)-1,3)+2)&lt;&gt;""),"/* "&amp;INDEX(artwork.xlsx!F:F,QUOTIENT(ROW(A509)-1,3)+2)&amp;" */","  ")&amp;IF(AND(ISERROR(MATCH("},",B514:B$5003,0)), ISERROR(MATCH("    ];",$A$5:A510,0))),"];","")</f>
        <v xml:space="preserve">    </v>
      </c>
      <c r="B514" t="str">
        <f t="shared" si="10"/>
        <v/>
      </c>
      <c r="C514" t="str">
        <f>IF(AND(MOD(ROW(A509)-1,3)=0, INDEX(artwork.xlsx!J:J,QUOTIENT(ROW(A509)-1,3)+2)&lt;&gt;""),
     artwork.xlsx!$H$1&amp;": """ &amp;  INDEX(artwork.xlsx!H:H,QUOTIENT(ROW(A509)-1,3)+2) &amp;""",  " &amp;
     artwork.xlsx!$J$1&amp; ": """ &amp; INDEX(artwork.xlsx!J:J,QUOTIENT(ROW(A509)-1,3)+2) &amp;""",  " &amp;
     artwork.xlsx!$L$1&amp; ": """ &amp; SUBSTITUTE(IF(LEFT(INDEX(artwork.xlsx!L:L,QUOTIENT(ROW(A509)-1,3)+2),4)="http","",artwork.xlsx!$M$1) &amp; INDEX(artwork.xlsx!L:L,QUOTIENT(ROW(A509)-1,3)+2),artwork.xlsx!$N$1,"") &amp; """,",
 IF(AND(MOD(ROW(A509)-1,3)=1,INDEX(artwork.xlsx!J:J,QUOTIENT(ROW(A509)-1,3)+2)&lt;&gt;""),
    artwork.xlsx!$K$1&amp;": '" &amp; SUBSTITUTE(INDEX(artwork.xlsx!K:K,QUOTIENT(ROW(A509)-1,3)+2),"'","\'") &amp; "'",
IF(MOD(ROW(A509)-1,3)=2,"","")))</f>
        <v>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515" spans="1:3" x14ac:dyDescent="0.25">
      <c r="A515" t="str">
        <f>IF(AND(MOD(ROW(A510)-1,3)=0,INDEX(artwork.xlsx!G:G,QUOTIENT(ROW(A510)-1,3)+2)&lt;&gt;""),"/* "&amp;INDEX(artwork.xlsx!G:G,QUOTIENT(ROW(A510)-1,3)+2)&amp;" */","  ")&amp;
IF(AND(INDEX(artwork.xlsx!F:F,QUOTIENT(ROW(A510)-1,3)+2)&lt;&gt;""),"/* "&amp;INDEX(artwork.xlsx!F:F,QUOTIENT(ROW(A510)-1,3)+2)&amp;" */","  ")&amp;IF(AND(ISERROR(MATCH("},",B515:B$5003,0)), ISERROR(MATCH("    ];",$A$5:A514,0))),"];","")</f>
        <v xml:space="preserve">    </v>
      </c>
      <c r="B515" t="str">
        <f t="shared" si="10"/>
        <v>},</v>
      </c>
      <c r="C515" t="str">
        <f>IF(AND(MOD(ROW(A510)-1,3)=0, INDEX(artwork.xlsx!J:J,QUOTIENT(ROW(A510)-1,3)+2)&lt;&gt;""),
     artwork.xlsx!$H$1&amp;": """ &amp;  INDEX(artwork.xlsx!H:H,QUOTIENT(ROW(A510)-1,3)+2) &amp;""",  " &amp;
     artwork.xlsx!$J$1&amp; ": """ &amp; INDEX(artwork.xlsx!J:J,QUOTIENT(ROW(A510)-1,3)+2) &amp;""",  " &amp;
     artwork.xlsx!$L$1&amp; ": """ &amp; SUBSTITUTE(IF(LEFT(INDEX(artwork.xlsx!L:L,QUOTIENT(ROW(A510)-1,3)+2),4)="http","",artwork.xlsx!$M$1) &amp; INDEX(artwork.xlsx!L:L,QUOTIENT(ROW(A510)-1,3)+2),artwork.xlsx!$N$1,"") &amp; """,",
 IF(AND(MOD(ROW(A510)-1,3)=1,INDEX(artwork.xlsx!J:J,QUOTIENT(ROW(A510)-1,3)+2)&lt;&gt;""),
    artwork.xlsx!$K$1&amp;": '" &amp; SUBSTITUTE(INDEX(artwork.xlsx!K:K,QUOTIENT(ROW(A510)-1,3)+2),"'","\'") &amp; "'",
IF(MOD(ROW(A510)-1,3)=2,"","")))</f>
        <v/>
      </c>
    </row>
    <row r="516" spans="1:3" x14ac:dyDescent="0.25">
      <c r="A516" t="str">
        <f>IF(AND(MOD(ROW(A511)-1,3)=0,INDEX(artwork.xlsx!G:G,QUOTIENT(ROW(A511)-1,3)+2)&lt;&gt;""),"/* "&amp;INDEX(artwork.xlsx!G:G,QUOTIENT(ROW(A511)-1,3)+2)&amp;" */","  ")&amp;
IF(AND(INDEX(artwork.xlsx!F:F,QUOTIENT(ROW(A511)-1,3)+2)&lt;&gt;""),"/* "&amp;INDEX(artwork.xlsx!F:F,QUOTIENT(ROW(A511)-1,3)+2)&amp;" */","  ")&amp;IF(AND(ISERROR(MATCH("},",B516:B$5003,0)), ISERROR(MATCH("    ];",$A$5:A512,0))),"];","")</f>
        <v xml:space="preserve">    </v>
      </c>
      <c r="B516" t="str">
        <f t="shared" si="10"/>
        <v>{</v>
      </c>
      <c r="C516" t="str">
        <f>IF(AND(MOD(ROW(A511)-1,3)=0, INDEX(artwork.xlsx!J:J,QUOTIENT(ROW(A511)-1,3)+2)&lt;&gt;""),
     artwork.xlsx!$H$1&amp;": """ &amp;  INDEX(artwork.xlsx!H:H,QUOTIENT(ROW(A511)-1,3)+2) &amp;""",  " &amp;
     artwork.xlsx!$J$1&amp; ": """ &amp; INDEX(artwork.xlsx!J:J,QUOTIENT(ROW(A511)-1,3)+2) &amp;""",  " &amp;
     artwork.xlsx!$L$1&amp; ": """ &amp; SUBSTITUTE(IF(LEFT(INDEX(artwork.xlsx!L:L,QUOTIENT(ROW(A511)-1,3)+2),4)="http","",artwork.xlsx!$M$1) &amp; INDEX(artwork.xlsx!L:L,QUOTIENT(ROW(A511)-1,3)+2),artwork.xlsx!$N$1,"") &amp; """,",
 IF(AND(MOD(ROW(A511)-1,3)=1,INDEX(artwork.xlsx!J:J,QUOTIENT(ROW(A511)-1,3)+2)&lt;&gt;""),
    artwork.xlsx!$K$1&amp;": '" &amp; SUBSTITUTE(INDEX(artwork.xlsx!K:K,QUOTIENT(ROW(A511)-1,3)+2),"'","\'") &amp; "'",
IF(MOD(ROW(A511)-1,3)=2,"","")))</f>
        <v>id: "patrol",  frenchName: "Patrouille",  artwork: "http://wiki.dominionstrategy.com/images/4/40/PatrolArt.jpg",</v>
      </c>
    </row>
    <row r="517" spans="1:3" x14ac:dyDescent="0.25">
      <c r="A517" t="str">
        <f>IF(AND(MOD(ROW(A512)-1,3)=0,INDEX(artwork.xlsx!G:G,QUOTIENT(ROW(A512)-1,3)+2)&lt;&gt;""),"/* "&amp;INDEX(artwork.xlsx!G:G,QUOTIENT(ROW(A512)-1,3)+2)&amp;" */","  ")&amp;
IF(AND(INDEX(artwork.xlsx!F:F,QUOTIENT(ROW(A512)-1,3)+2)&lt;&gt;""),"/* "&amp;INDEX(artwork.xlsx!F:F,QUOTIENT(ROW(A512)-1,3)+2)&amp;" */","  ")&amp;IF(AND(ISERROR(MATCH("},",B517:B$5003,0)), ISERROR(MATCH("    ];",$A$5:A516,0))),"];","")</f>
        <v xml:space="preserve">    </v>
      </c>
      <c r="B517" t="str">
        <f t="shared" si="10"/>
        <v/>
      </c>
      <c r="C517" t="str">
        <f>IF(AND(MOD(ROW(A512)-1,3)=0, INDEX(artwork.xlsx!J:J,QUOTIENT(ROW(A512)-1,3)+2)&lt;&gt;""),
     artwork.xlsx!$H$1&amp;": """ &amp;  INDEX(artwork.xlsx!H:H,QUOTIENT(ROW(A512)-1,3)+2) &amp;""",  " &amp;
     artwork.xlsx!$J$1&amp; ": """ &amp; INDEX(artwork.xlsx!J:J,QUOTIENT(ROW(A512)-1,3)+2) &amp;""",  " &amp;
     artwork.xlsx!$L$1&amp; ": """ &amp; SUBSTITUTE(IF(LEFT(INDEX(artwork.xlsx!L:L,QUOTIENT(ROW(A512)-1,3)+2),4)="http","",artwork.xlsx!$M$1) &amp; INDEX(artwork.xlsx!L:L,QUOTIENT(ROW(A512)-1,3)+2),artwork.xlsx!$N$1,"") &amp; """,",
 IF(AND(MOD(ROW(A512)-1,3)=1,INDEX(artwork.xlsx!J:J,QUOTIENT(ROW(A512)-1,3)+2)&lt;&gt;""),
    artwork.xlsx!$K$1&amp;": '" &amp; SUBSTITUTE(INDEX(artwork.xlsx!K:K,QUOTIENT(ROW(A512)-1,3)+2),"'","\'") &amp; "'",
IF(MOD(ROW(A512)-1,3)=2,"","")))</f>
        <v>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518" spans="1:3" x14ac:dyDescent="0.25">
      <c r="A518" t="str">
        <f>IF(AND(MOD(ROW(A513)-1,3)=0,INDEX(artwork.xlsx!G:G,QUOTIENT(ROW(A513)-1,3)+2)&lt;&gt;""),"/* "&amp;INDEX(artwork.xlsx!G:G,QUOTIENT(ROW(A513)-1,3)+2)&amp;" */","  ")&amp;
IF(AND(INDEX(artwork.xlsx!F:F,QUOTIENT(ROW(A513)-1,3)+2)&lt;&gt;""),"/* "&amp;INDEX(artwork.xlsx!F:F,QUOTIENT(ROW(A513)-1,3)+2)&amp;" */","  ")&amp;IF(AND(ISERROR(MATCH("},",B518:B$5003,0)), ISERROR(MATCH("    ];",$A$5:A514,0))),"];","")</f>
        <v xml:space="preserve">    </v>
      </c>
      <c r="B518" t="str">
        <f t="shared" si="10"/>
        <v>},</v>
      </c>
      <c r="C518" t="str">
        <f>IF(AND(MOD(ROW(A513)-1,3)=0, INDEX(artwork.xlsx!J:J,QUOTIENT(ROW(A513)-1,3)+2)&lt;&gt;""),
     artwork.xlsx!$H$1&amp;": """ &amp;  INDEX(artwork.xlsx!H:H,QUOTIENT(ROW(A513)-1,3)+2) &amp;""",  " &amp;
     artwork.xlsx!$J$1&amp; ": """ &amp; INDEX(artwork.xlsx!J:J,QUOTIENT(ROW(A513)-1,3)+2) &amp;""",  " &amp;
     artwork.xlsx!$L$1&amp; ": """ &amp; SUBSTITUTE(IF(LEFT(INDEX(artwork.xlsx!L:L,QUOTIENT(ROW(A513)-1,3)+2),4)="http","",artwork.xlsx!$M$1) &amp; INDEX(artwork.xlsx!L:L,QUOTIENT(ROW(A513)-1,3)+2),artwork.xlsx!$N$1,"") &amp; """,",
 IF(AND(MOD(ROW(A513)-1,3)=1,INDEX(artwork.xlsx!J:J,QUOTIENT(ROW(A513)-1,3)+2)&lt;&gt;""),
    artwork.xlsx!$K$1&amp;": '" &amp; SUBSTITUTE(INDEX(artwork.xlsx!K:K,QUOTIENT(ROW(A513)-1,3)+2),"'","\'") &amp; "'",
IF(MOD(ROW(A513)-1,3)=2,"","")))</f>
        <v/>
      </c>
    </row>
    <row r="519" spans="1:3" x14ac:dyDescent="0.25">
      <c r="A519" t="str">
        <f>IF(AND(MOD(ROW(A514)-1,3)=0,INDEX(artwork.xlsx!G:G,QUOTIENT(ROW(A514)-1,3)+2)&lt;&gt;""),"/* "&amp;INDEX(artwork.xlsx!G:G,QUOTIENT(ROW(A514)-1,3)+2)&amp;" */","  ")&amp;
IF(AND(INDEX(artwork.xlsx!F:F,QUOTIENT(ROW(A514)-1,3)+2)&lt;&gt;""),"/* "&amp;INDEX(artwork.xlsx!F:F,QUOTIENT(ROW(A514)-1,3)+2)&amp;" */","  ")&amp;IF(AND(ISERROR(MATCH("},",B519:B$5003,0)), ISERROR(MATCH("    ];",$A$5:A518,0))),"];","")</f>
        <v xml:space="preserve">    </v>
      </c>
      <c r="B519" t="str">
        <f t="shared" si="10"/>
        <v>{</v>
      </c>
      <c r="C519" t="str">
        <f>IF(AND(MOD(ROW(A514)-1,3)=0, INDEX(artwork.xlsx!J:J,QUOTIENT(ROW(A514)-1,3)+2)&lt;&gt;""),
     artwork.xlsx!$H$1&amp;": """ &amp;  INDEX(artwork.xlsx!H:H,QUOTIENT(ROW(A514)-1,3)+2) &amp;""",  " &amp;
     artwork.xlsx!$J$1&amp; ": """ &amp; INDEX(artwork.xlsx!J:J,QUOTIENT(ROW(A514)-1,3)+2) &amp;""",  " &amp;
     artwork.xlsx!$L$1&amp; ": """ &amp; SUBSTITUTE(IF(LEFT(INDEX(artwork.xlsx!L:L,QUOTIENT(ROW(A514)-1,3)+2),4)="http","",artwork.xlsx!$M$1) &amp; INDEX(artwork.xlsx!L:L,QUOTIENT(ROW(A514)-1,3)+2),artwork.xlsx!$N$1,"") &amp; """,",
 IF(AND(MOD(ROW(A514)-1,3)=1,INDEX(artwork.xlsx!J:J,QUOTIENT(ROW(A514)-1,3)+2)&lt;&gt;""),
    artwork.xlsx!$K$1&amp;": '" &amp; SUBSTITUTE(INDEX(artwork.xlsx!K:K,QUOTIENT(ROW(A514)-1,3)+2),"'","\'") &amp; "'",
IF(MOD(ROW(A514)-1,3)=2,"","")))</f>
        <v>id: "replace",  frenchName: "Remplacement",  artwork: "http://wiki.dominionstrategy.com/images/7/74/ReplaceArt.jpg",</v>
      </c>
    </row>
    <row r="520" spans="1:3" x14ac:dyDescent="0.25">
      <c r="A520" t="str">
        <f>IF(AND(MOD(ROW(A515)-1,3)=0,INDEX(artwork.xlsx!G:G,QUOTIENT(ROW(A515)-1,3)+2)&lt;&gt;""),"/* "&amp;INDEX(artwork.xlsx!G:G,QUOTIENT(ROW(A515)-1,3)+2)&amp;" */","  ")&amp;
IF(AND(INDEX(artwork.xlsx!F:F,QUOTIENT(ROW(A515)-1,3)+2)&lt;&gt;""),"/* "&amp;INDEX(artwork.xlsx!F:F,QUOTIENT(ROW(A515)-1,3)+2)&amp;" */","  ")&amp;IF(AND(ISERROR(MATCH("},",B520:B$5003,0)), ISERROR(MATCH("    ];",$A$5:A516,0))),"];","")</f>
        <v xml:space="preserve">    </v>
      </c>
      <c r="B520" t="str">
        <f t="shared" si="10"/>
        <v/>
      </c>
      <c r="C520" t="str">
        <f>IF(AND(MOD(ROW(A515)-1,3)=0, INDEX(artwork.xlsx!J:J,QUOTIENT(ROW(A515)-1,3)+2)&lt;&gt;""),
     artwork.xlsx!$H$1&amp;": """ &amp;  INDEX(artwork.xlsx!H:H,QUOTIENT(ROW(A515)-1,3)+2) &amp;""",  " &amp;
     artwork.xlsx!$J$1&amp; ": """ &amp; INDEX(artwork.xlsx!J:J,QUOTIENT(ROW(A515)-1,3)+2) &amp;""",  " &amp;
     artwork.xlsx!$L$1&amp; ": """ &amp; SUBSTITUTE(IF(LEFT(INDEX(artwork.xlsx!L:L,QUOTIENT(ROW(A515)-1,3)+2),4)="http","",artwork.xlsx!$M$1) &amp; INDEX(artwork.xlsx!L:L,QUOTIENT(ROW(A515)-1,3)+2),artwork.xlsx!$N$1,"") &amp; """,",
 IF(AND(MOD(ROW(A515)-1,3)=1,INDEX(artwork.xlsx!J:J,QUOTIENT(ROW(A515)-1,3)+2)&lt;&gt;""),
    artwork.xlsx!$K$1&amp;": '" &amp; SUBSTITUTE(INDEX(artwork.xlsx!K:K,QUOTIENT(ROW(A515)-1,3)+2),"'","\'") &amp; "'",
IF(MOD(ROW(A515)-1,3)=2,"","")))</f>
        <v>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521" spans="1:3" x14ac:dyDescent="0.25">
      <c r="A521" t="str">
        <f>IF(AND(MOD(ROW(A516)-1,3)=0,INDEX(artwork.xlsx!G:G,QUOTIENT(ROW(A516)-1,3)+2)&lt;&gt;""),"/* "&amp;INDEX(artwork.xlsx!G:G,QUOTIENT(ROW(A516)-1,3)+2)&amp;" */","  ")&amp;
IF(AND(INDEX(artwork.xlsx!F:F,QUOTIENT(ROW(A516)-1,3)+2)&lt;&gt;""),"/* "&amp;INDEX(artwork.xlsx!F:F,QUOTIENT(ROW(A516)-1,3)+2)&amp;" */","  ")&amp;IF(AND(ISERROR(MATCH("},",B521:B$5003,0)), ISERROR(MATCH("    ];",$A$5:A520,0))),"];","")</f>
        <v xml:space="preserve">    </v>
      </c>
      <c r="B521" t="str">
        <f t="shared" si="10"/>
        <v>},</v>
      </c>
      <c r="C521" t="str">
        <f>IF(AND(MOD(ROW(A516)-1,3)=0, INDEX(artwork.xlsx!J:J,QUOTIENT(ROW(A516)-1,3)+2)&lt;&gt;""),
     artwork.xlsx!$H$1&amp;": """ &amp;  INDEX(artwork.xlsx!H:H,QUOTIENT(ROW(A516)-1,3)+2) &amp;""",  " &amp;
     artwork.xlsx!$J$1&amp; ": """ &amp; INDEX(artwork.xlsx!J:J,QUOTIENT(ROW(A516)-1,3)+2) &amp;""",  " &amp;
     artwork.xlsx!$L$1&amp; ": """ &amp; SUBSTITUTE(IF(LEFT(INDEX(artwork.xlsx!L:L,QUOTIENT(ROW(A516)-1,3)+2),4)="http","",artwork.xlsx!$M$1) &amp; INDEX(artwork.xlsx!L:L,QUOTIENT(ROW(A516)-1,3)+2),artwork.xlsx!$N$1,"") &amp; """,",
 IF(AND(MOD(ROW(A516)-1,3)=1,INDEX(artwork.xlsx!J:J,QUOTIENT(ROW(A516)-1,3)+2)&lt;&gt;""),
    artwork.xlsx!$K$1&amp;": '" &amp; SUBSTITUTE(INDEX(artwork.xlsx!K:K,QUOTIENT(ROW(A516)-1,3)+2),"'","\'") &amp; "'",
IF(MOD(ROW(A516)-1,3)=2,"","")))</f>
        <v/>
      </c>
    </row>
    <row r="522" spans="1:3" x14ac:dyDescent="0.25">
      <c r="A522" t="str">
        <f>IF(AND(MOD(ROW(A517)-1,3)=0,INDEX(artwork.xlsx!G:G,QUOTIENT(ROW(A517)-1,3)+2)&lt;&gt;""),"/* "&amp;INDEX(artwork.xlsx!G:G,QUOTIENT(ROW(A517)-1,3)+2)&amp;" */","  ")&amp;
IF(AND(INDEX(artwork.xlsx!F:F,QUOTIENT(ROW(A517)-1,3)+2)&lt;&gt;""),"/* "&amp;INDEX(artwork.xlsx!F:F,QUOTIENT(ROW(A517)-1,3)+2)&amp;" */","  ")&amp;IF(AND(ISERROR(MATCH("},",B522:B$5003,0)), ISERROR(MATCH("    ];",$A$5:A518,0))),"];","")</f>
        <v xml:space="preserve">  /* Other */</v>
      </c>
      <c r="B522" t="str">
        <f t="shared" si="10"/>
        <v>{</v>
      </c>
      <c r="C522" t="str">
        <f>IF(AND(MOD(ROW(A517)-1,3)=0, INDEX(artwork.xlsx!J:J,QUOTIENT(ROW(A517)-1,3)+2)&lt;&gt;""),
     artwork.xlsx!$H$1&amp;": """ &amp;  INDEX(artwork.xlsx!H:H,QUOTIENT(ROW(A517)-1,3)+2) &amp;""",  " &amp;
     artwork.xlsx!$J$1&amp; ": """ &amp; INDEX(artwork.xlsx!J:J,QUOTIENT(ROW(A517)-1,3)+2) &amp;""",  " &amp;
     artwork.xlsx!$L$1&amp; ": """ &amp; SUBSTITUTE(IF(LEFT(INDEX(artwork.xlsx!L:L,QUOTIENT(ROW(A517)-1,3)+2),4)="http","",artwork.xlsx!$M$1) &amp; INDEX(artwork.xlsx!L:L,QUOTIENT(ROW(A517)-1,3)+2),artwork.xlsx!$N$1,"") &amp; """,",
 IF(AND(MOD(ROW(A517)-1,3)=1,INDEX(artwork.xlsx!J:J,QUOTIENT(ROW(A517)-1,3)+2)&lt;&gt;""),
    artwork.xlsx!$K$1&amp;": '" &amp; SUBSTITUTE(INDEX(artwork.xlsx!K:K,QUOTIENT(ROW(A517)-1,3)+2),"'","\'") &amp; "'",
IF(MOD(ROW(A517)-1,3)=2,"","")))</f>
        <v>id: "copper2_2nd",  frenchName: "Cuivre",  artwork: "http://wiki.dominionstrategy.com/images/c/c3/CoppersmithArt.jpg",</v>
      </c>
    </row>
    <row r="523" spans="1:3" x14ac:dyDescent="0.25">
      <c r="A523" t="str">
        <f>IF(AND(MOD(ROW(A518)-1,3)=0,INDEX(artwork.xlsx!G:G,QUOTIENT(ROW(A518)-1,3)+2)&lt;&gt;""),"/* "&amp;INDEX(artwork.xlsx!G:G,QUOTIENT(ROW(A518)-1,3)+2)&amp;" */","  ")&amp;
IF(AND(INDEX(artwork.xlsx!F:F,QUOTIENT(ROW(A518)-1,3)+2)&lt;&gt;""),"/* "&amp;INDEX(artwork.xlsx!F:F,QUOTIENT(ROW(A518)-1,3)+2)&amp;" */","  ")&amp;IF(AND(ISERROR(MATCH("},",B523:B$5003,0)), ISERROR(MATCH("    ];",$A$5:A522,0))),"];","")</f>
        <v xml:space="preserve">  /* Other */</v>
      </c>
      <c r="B523" t="str">
        <f t="shared" si="10"/>
        <v/>
      </c>
      <c r="C523" t="str">
        <f>IF(AND(MOD(ROW(A518)-1,3)=0, INDEX(artwork.xlsx!J:J,QUOTIENT(ROW(A518)-1,3)+2)&lt;&gt;""),
     artwork.xlsx!$H$1&amp;": """ &amp;  INDEX(artwork.xlsx!H:H,QUOTIENT(ROW(A518)-1,3)+2) &amp;""",  " &amp;
     artwork.xlsx!$J$1&amp; ": """ &amp; INDEX(artwork.xlsx!J:J,QUOTIENT(ROW(A518)-1,3)+2) &amp;""",  " &amp;
     artwork.xlsx!$L$1&amp; ": """ &amp; SUBSTITUTE(IF(LEFT(INDEX(artwork.xlsx!L:L,QUOTIENT(ROW(A518)-1,3)+2),4)="http","",artwork.xlsx!$M$1) &amp; INDEX(artwork.xlsx!L:L,QUOTIENT(ROW(A518)-1,3)+2),artwork.xlsx!$N$1,"") &amp; """,",
 IF(AND(MOD(ROW(A518)-1,3)=1,INDEX(artwork.xlsx!J:J,QUOTIENT(ROW(A518)-1,3)+2)&lt;&gt;""),
    artwork.xlsx!$K$1&amp;": '" &amp; SUBSTITUTE(INDEX(artwork.xlsx!K:K,QUOTIENT(ROW(A518)-1,3)+2),"'","\'") &amp; "'",
IF(MOD(ROW(A518)-1,3)=2,"","")))</f>
        <v>text_html: '&lt;div class="card-text" style="top:2px;"&gt;&lt;/div&gt;'</v>
      </c>
    </row>
    <row r="524" spans="1:3" x14ac:dyDescent="0.25">
      <c r="A524" t="str">
        <f>IF(AND(MOD(ROW(A519)-1,3)=0,INDEX(artwork.xlsx!G:G,QUOTIENT(ROW(A519)-1,3)+2)&lt;&gt;""),"/* "&amp;INDEX(artwork.xlsx!G:G,QUOTIENT(ROW(A519)-1,3)+2)&amp;" */","  ")&amp;
IF(AND(INDEX(artwork.xlsx!F:F,QUOTIENT(ROW(A519)-1,3)+2)&lt;&gt;""),"/* "&amp;INDEX(artwork.xlsx!F:F,QUOTIENT(ROW(A519)-1,3)+2)&amp;" */","  ")&amp;IF(AND(ISERROR(MATCH("},",B524:B$5003,0)), ISERROR(MATCH("    ];",$A$5:A520,0))),"];","")</f>
        <v xml:space="preserve">  /* Other */</v>
      </c>
      <c r="B524" t="str">
        <f t="shared" si="10"/>
        <v>},</v>
      </c>
      <c r="C524" t="str">
        <f>IF(AND(MOD(ROW(A519)-1,3)=0, INDEX(artwork.xlsx!J:J,QUOTIENT(ROW(A519)-1,3)+2)&lt;&gt;""),
     artwork.xlsx!$H$1&amp;": """ &amp;  INDEX(artwork.xlsx!H:H,QUOTIENT(ROW(A519)-1,3)+2) &amp;""",  " &amp;
     artwork.xlsx!$J$1&amp; ": """ &amp; INDEX(artwork.xlsx!J:J,QUOTIENT(ROW(A519)-1,3)+2) &amp;""",  " &amp;
     artwork.xlsx!$L$1&amp; ": """ &amp; SUBSTITUTE(IF(LEFT(INDEX(artwork.xlsx!L:L,QUOTIENT(ROW(A519)-1,3)+2),4)="http","",artwork.xlsx!$M$1) &amp; INDEX(artwork.xlsx!L:L,QUOTIENT(ROW(A519)-1,3)+2),artwork.xlsx!$N$1,"") &amp; """,",
 IF(AND(MOD(ROW(A519)-1,3)=1,INDEX(artwork.xlsx!J:J,QUOTIENT(ROW(A519)-1,3)+2)&lt;&gt;""),
    artwork.xlsx!$K$1&amp;": '" &amp; SUBSTITUTE(INDEX(artwork.xlsx!K:K,QUOTIENT(ROW(A519)-1,3)+2),"'","\'") &amp; "'",
IF(MOD(ROW(A519)-1,3)=2,"","")))</f>
        <v/>
      </c>
    </row>
    <row r="525" spans="1:3" x14ac:dyDescent="0.25">
      <c r="A525" t="str">
        <f>IF(AND(MOD(ROW(A520)-1,3)=0,INDEX(artwork.xlsx!G:G,QUOTIENT(ROW(A520)-1,3)+2)&lt;&gt;""),"/* "&amp;INDEX(artwork.xlsx!G:G,QUOTIENT(ROW(A520)-1,3)+2)&amp;" */","  ")&amp;
IF(AND(INDEX(artwork.xlsx!F:F,QUOTIENT(ROW(A520)-1,3)+2)&lt;&gt;""),"/* "&amp;INDEX(artwork.xlsx!F:F,QUOTIENT(ROW(A520)-1,3)+2)&amp;" */","  ")&amp;IF(AND(ISERROR(MATCH("},",B525:B$5003,0)), ISERROR(MATCH("    ];",$A$5:A524,0))),"];","")</f>
        <v xml:space="preserve">  /* Other */</v>
      </c>
      <c r="B525" t="str">
        <f t="shared" si="10"/>
        <v>{</v>
      </c>
      <c r="C525" t="str">
        <f>IF(AND(MOD(ROW(A520)-1,3)=0, INDEX(artwork.xlsx!J:J,QUOTIENT(ROW(A520)-1,3)+2)&lt;&gt;""),
     artwork.xlsx!$H$1&amp;": """ &amp;  INDEX(artwork.xlsx!H:H,QUOTIENT(ROW(A520)-1,3)+2) &amp;""",  " &amp;
     artwork.xlsx!$J$1&amp; ": """ &amp; INDEX(artwork.xlsx!J:J,QUOTIENT(ROW(A520)-1,3)+2) &amp;""",  " &amp;
     artwork.xlsx!$L$1&amp; ": """ &amp; SUBSTITUTE(IF(LEFT(INDEX(artwork.xlsx!L:L,QUOTIENT(ROW(A520)-1,3)+2),4)="http","",artwork.xlsx!$M$1) &amp; INDEX(artwork.xlsx!L:L,QUOTIENT(ROW(A520)-1,3)+2),artwork.xlsx!$N$1,"") &amp; """,",
 IF(AND(MOD(ROW(A520)-1,3)=1,INDEX(artwork.xlsx!J:J,QUOTIENT(ROW(A520)-1,3)+2)&lt;&gt;""),
    artwork.xlsx!$K$1&amp;": '" &amp; SUBSTITUTE(INDEX(artwork.xlsx!K:K,QUOTIENT(ROW(A520)-1,3)+2),"'","\'") &amp; "'",
IF(MOD(ROW(A520)-1,3)=2,"","")))</f>
        <v>id: "silver2_2nd",  frenchName: "Argent",  artwork: "http://wiki.dominionstrategy.com/images/3/30/SilverArt.jpg",</v>
      </c>
    </row>
    <row r="526" spans="1:3" x14ac:dyDescent="0.25">
      <c r="A526" t="str">
        <f>IF(AND(MOD(ROW(A521)-1,3)=0,INDEX(artwork.xlsx!G:G,QUOTIENT(ROW(A521)-1,3)+2)&lt;&gt;""),"/* "&amp;INDEX(artwork.xlsx!G:G,QUOTIENT(ROW(A521)-1,3)+2)&amp;" */","  ")&amp;
IF(AND(INDEX(artwork.xlsx!F:F,QUOTIENT(ROW(A521)-1,3)+2)&lt;&gt;""),"/* "&amp;INDEX(artwork.xlsx!F:F,QUOTIENT(ROW(A521)-1,3)+2)&amp;" */","  ")&amp;IF(AND(ISERROR(MATCH("},",B526:B$5003,0)), ISERROR(MATCH("    ];",$A$5:A522,0))),"];","")</f>
        <v xml:space="preserve">  /* Other */</v>
      </c>
      <c r="B526" t="str">
        <f t="shared" si="10"/>
        <v/>
      </c>
      <c r="C526" t="str">
        <f>IF(AND(MOD(ROW(A521)-1,3)=0, INDEX(artwork.xlsx!J:J,QUOTIENT(ROW(A521)-1,3)+2)&lt;&gt;""),
     artwork.xlsx!$H$1&amp;": """ &amp;  INDEX(artwork.xlsx!H:H,QUOTIENT(ROW(A521)-1,3)+2) &amp;""",  " &amp;
     artwork.xlsx!$J$1&amp; ": """ &amp; INDEX(artwork.xlsx!J:J,QUOTIENT(ROW(A521)-1,3)+2) &amp;""",  " &amp;
     artwork.xlsx!$L$1&amp; ": """ &amp; SUBSTITUTE(IF(LEFT(INDEX(artwork.xlsx!L:L,QUOTIENT(ROW(A521)-1,3)+2),4)="http","",artwork.xlsx!$M$1) &amp; INDEX(artwork.xlsx!L:L,QUOTIENT(ROW(A521)-1,3)+2),artwork.xlsx!$N$1,"") &amp; """,",
 IF(AND(MOD(ROW(A521)-1,3)=1,INDEX(artwork.xlsx!J:J,QUOTIENT(ROW(A521)-1,3)+2)&lt;&gt;""),
    artwork.xlsx!$K$1&amp;": '" &amp; SUBSTITUTE(INDEX(artwork.xlsx!K:K,QUOTIENT(ROW(A521)-1,3)+2),"'","\'") &amp; "'",
IF(MOD(ROW(A521)-1,3)=2,"","")))</f>
        <v>text_html: '&lt;div class="card-text" style="top:2px;"&gt;&lt;/div&gt;'</v>
      </c>
    </row>
    <row r="527" spans="1:3" x14ac:dyDescent="0.25">
      <c r="A527" t="str">
        <f>IF(AND(MOD(ROW(A522)-1,3)=0,INDEX(artwork.xlsx!G:G,QUOTIENT(ROW(A522)-1,3)+2)&lt;&gt;""),"/* "&amp;INDEX(artwork.xlsx!G:G,QUOTIENT(ROW(A522)-1,3)+2)&amp;" */","  ")&amp;
IF(AND(INDEX(artwork.xlsx!F:F,QUOTIENT(ROW(A522)-1,3)+2)&lt;&gt;""),"/* "&amp;INDEX(artwork.xlsx!F:F,QUOTIENT(ROW(A522)-1,3)+2)&amp;" */","  ")&amp;IF(AND(ISERROR(MATCH("},",B527:B$5003,0)), ISERROR(MATCH("    ];",$A$5:A526,0))),"];","")</f>
        <v xml:space="preserve">  /* Other */</v>
      </c>
      <c r="B527" t="str">
        <f t="shared" ref="B527:B590" si="11">IF(AND(C526&lt;&gt;"",MOD(ROW(A525)-1,3)=2),"},","")&amp;IF(AND(C527&lt;&gt;"",MOD(ROW(A522)-1,3)=0),"{","")</f>
        <v>},</v>
      </c>
      <c r="C527" t="str">
        <f>IF(AND(MOD(ROW(A522)-1,3)=0, INDEX(artwork.xlsx!J:J,QUOTIENT(ROW(A522)-1,3)+2)&lt;&gt;""),
     artwork.xlsx!$H$1&amp;": """ &amp;  INDEX(artwork.xlsx!H:H,QUOTIENT(ROW(A522)-1,3)+2) &amp;""",  " &amp;
     artwork.xlsx!$J$1&amp; ": """ &amp; INDEX(artwork.xlsx!J:J,QUOTIENT(ROW(A522)-1,3)+2) &amp;""",  " &amp;
     artwork.xlsx!$L$1&amp; ": """ &amp; SUBSTITUTE(IF(LEFT(INDEX(artwork.xlsx!L:L,QUOTIENT(ROW(A522)-1,3)+2),4)="http","",artwork.xlsx!$M$1) &amp; INDEX(artwork.xlsx!L:L,QUOTIENT(ROW(A522)-1,3)+2),artwork.xlsx!$N$1,"") &amp; """,",
 IF(AND(MOD(ROW(A522)-1,3)=1,INDEX(artwork.xlsx!J:J,QUOTIENT(ROW(A522)-1,3)+2)&lt;&gt;""),
    artwork.xlsx!$K$1&amp;": '" &amp; SUBSTITUTE(INDEX(artwork.xlsx!K:K,QUOTIENT(ROW(A522)-1,3)+2),"'","\'") &amp; "'",
IF(MOD(ROW(A522)-1,3)=2,"","")))</f>
        <v/>
      </c>
    </row>
    <row r="528" spans="1:3" x14ac:dyDescent="0.25">
      <c r="A528" t="str">
        <f>IF(AND(MOD(ROW(A523)-1,3)=0,INDEX(artwork.xlsx!G:G,QUOTIENT(ROW(A523)-1,3)+2)&lt;&gt;""),"/* "&amp;INDEX(artwork.xlsx!G:G,QUOTIENT(ROW(A523)-1,3)+2)&amp;" */","  ")&amp;
IF(AND(INDEX(artwork.xlsx!F:F,QUOTIENT(ROW(A523)-1,3)+2)&lt;&gt;""),"/* "&amp;INDEX(artwork.xlsx!F:F,QUOTIENT(ROW(A523)-1,3)+2)&amp;" */","  ")&amp;IF(AND(ISERROR(MATCH("},",B528:B$5003,0)), ISERROR(MATCH("    ];",$A$5:A524,0))),"];","")</f>
        <v xml:space="preserve">  /* Other */</v>
      </c>
      <c r="B528" t="str">
        <f t="shared" si="11"/>
        <v>{</v>
      </c>
      <c r="C528" t="str">
        <f>IF(AND(MOD(ROW(A523)-1,3)=0, INDEX(artwork.xlsx!J:J,QUOTIENT(ROW(A523)-1,3)+2)&lt;&gt;""),
     artwork.xlsx!$H$1&amp;": """ &amp;  INDEX(artwork.xlsx!H:H,QUOTIENT(ROW(A523)-1,3)+2) &amp;""",  " &amp;
     artwork.xlsx!$J$1&amp; ": """ &amp; INDEX(artwork.xlsx!J:J,QUOTIENT(ROW(A523)-1,3)+2) &amp;""",  " &amp;
     artwork.xlsx!$L$1&amp; ": """ &amp; SUBSTITUTE(IF(LEFT(INDEX(artwork.xlsx!L:L,QUOTIENT(ROW(A523)-1,3)+2),4)="http","",artwork.xlsx!$M$1) &amp; INDEX(artwork.xlsx!L:L,QUOTIENT(ROW(A523)-1,3)+2),artwork.xlsx!$N$1,"") &amp; """,",
 IF(AND(MOD(ROW(A523)-1,3)=1,INDEX(artwork.xlsx!J:J,QUOTIENT(ROW(A523)-1,3)+2)&lt;&gt;""),
    artwork.xlsx!$K$1&amp;": '" &amp; SUBSTITUTE(INDEX(artwork.xlsx!K:K,QUOTIENT(ROW(A523)-1,3)+2),"'","\'") &amp; "'",
IF(MOD(ROW(A523)-1,3)=2,"","")))</f>
        <v>id: "gold2_2nd",  frenchName: "Or",  artwork: "http://wiki.dominionstrategy.com/images/9/93/GoldArt.jpg",</v>
      </c>
    </row>
    <row r="529" spans="1:3" x14ac:dyDescent="0.25">
      <c r="A529" t="str">
        <f>IF(AND(MOD(ROW(A524)-1,3)=0,INDEX(artwork.xlsx!G:G,QUOTIENT(ROW(A524)-1,3)+2)&lt;&gt;""),"/* "&amp;INDEX(artwork.xlsx!G:G,QUOTIENT(ROW(A524)-1,3)+2)&amp;" */","  ")&amp;
IF(AND(INDEX(artwork.xlsx!F:F,QUOTIENT(ROW(A524)-1,3)+2)&lt;&gt;""),"/* "&amp;INDEX(artwork.xlsx!F:F,QUOTIENT(ROW(A524)-1,3)+2)&amp;" */","  ")&amp;IF(AND(ISERROR(MATCH("},",B529:B$5003,0)), ISERROR(MATCH("    ];",$A$5:A528,0))),"];","")</f>
        <v xml:space="preserve">  /* Other */</v>
      </c>
      <c r="B529" t="str">
        <f t="shared" si="11"/>
        <v/>
      </c>
      <c r="C529" t="str">
        <f>IF(AND(MOD(ROW(A524)-1,3)=0, INDEX(artwork.xlsx!J:J,QUOTIENT(ROW(A524)-1,3)+2)&lt;&gt;""),
     artwork.xlsx!$H$1&amp;": """ &amp;  INDEX(artwork.xlsx!H:H,QUOTIENT(ROW(A524)-1,3)+2) &amp;""",  " &amp;
     artwork.xlsx!$J$1&amp; ": """ &amp; INDEX(artwork.xlsx!J:J,QUOTIENT(ROW(A524)-1,3)+2) &amp;""",  " &amp;
     artwork.xlsx!$L$1&amp; ": """ &amp; SUBSTITUTE(IF(LEFT(INDEX(artwork.xlsx!L:L,QUOTIENT(ROW(A524)-1,3)+2),4)="http","",artwork.xlsx!$M$1) &amp; INDEX(artwork.xlsx!L:L,QUOTIENT(ROW(A524)-1,3)+2),artwork.xlsx!$N$1,"") &amp; """,",
 IF(AND(MOD(ROW(A524)-1,3)=1,INDEX(artwork.xlsx!J:J,QUOTIENT(ROW(A524)-1,3)+2)&lt;&gt;""),
    artwork.xlsx!$K$1&amp;": '" &amp; SUBSTITUTE(INDEX(artwork.xlsx!K:K,QUOTIENT(ROW(A524)-1,3)+2),"'","\'") &amp; "'",
IF(MOD(ROW(A524)-1,3)=2,"","")))</f>
        <v>text_html: '&lt;div class="card-text" style="top:2px;"&gt;&lt;/div&gt;'</v>
      </c>
    </row>
    <row r="530" spans="1:3" x14ac:dyDescent="0.25">
      <c r="A530" t="str">
        <f>IF(AND(MOD(ROW(A525)-1,3)=0,INDEX(artwork.xlsx!G:G,QUOTIENT(ROW(A525)-1,3)+2)&lt;&gt;""),"/* "&amp;INDEX(artwork.xlsx!G:G,QUOTIENT(ROW(A525)-1,3)+2)&amp;" */","  ")&amp;
IF(AND(INDEX(artwork.xlsx!F:F,QUOTIENT(ROW(A525)-1,3)+2)&lt;&gt;""),"/* "&amp;INDEX(artwork.xlsx!F:F,QUOTIENT(ROW(A525)-1,3)+2)&amp;" */","  ")&amp;IF(AND(ISERROR(MATCH("},",B530:B$5003,0)), ISERROR(MATCH("    ];",$A$5:A526,0))),"];","")</f>
        <v xml:space="preserve">  /* Other */</v>
      </c>
      <c r="B530" t="str">
        <f t="shared" si="11"/>
        <v>},</v>
      </c>
      <c r="C530" t="str">
        <f>IF(AND(MOD(ROW(A525)-1,3)=0, INDEX(artwork.xlsx!J:J,QUOTIENT(ROW(A525)-1,3)+2)&lt;&gt;""),
     artwork.xlsx!$H$1&amp;": """ &amp;  INDEX(artwork.xlsx!H:H,QUOTIENT(ROW(A525)-1,3)+2) &amp;""",  " &amp;
     artwork.xlsx!$J$1&amp; ": """ &amp; INDEX(artwork.xlsx!J:J,QUOTIENT(ROW(A525)-1,3)+2) &amp;""",  " &amp;
     artwork.xlsx!$L$1&amp; ": """ &amp; SUBSTITUTE(IF(LEFT(INDEX(artwork.xlsx!L:L,QUOTIENT(ROW(A525)-1,3)+2),4)="http","",artwork.xlsx!$M$1) &amp; INDEX(artwork.xlsx!L:L,QUOTIENT(ROW(A525)-1,3)+2),artwork.xlsx!$N$1,"") &amp; """,",
 IF(AND(MOD(ROW(A525)-1,3)=1,INDEX(artwork.xlsx!J:J,QUOTIENT(ROW(A525)-1,3)+2)&lt;&gt;""),
    artwork.xlsx!$K$1&amp;": '" &amp; SUBSTITUTE(INDEX(artwork.xlsx!K:K,QUOTIENT(ROW(A525)-1,3)+2),"'","\'") &amp; "'",
IF(MOD(ROW(A525)-1,3)=2,"","")))</f>
        <v/>
      </c>
    </row>
    <row r="531" spans="1:3" x14ac:dyDescent="0.25">
      <c r="A531" t="str">
        <f>IF(AND(MOD(ROW(A526)-1,3)=0,INDEX(artwork.xlsx!G:G,QUOTIENT(ROW(A526)-1,3)+2)&lt;&gt;""),"/* "&amp;INDEX(artwork.xlsx!G:G,QUOTIENT(ROW(A526)-1,3)+2)&amp;" */","  ")&amp;
IF(AND(INDEX(artwork.xlsx!F:F,QUOTIENT(ROW(A526)-1,3)+2)&lt;&gt;""),"/* "&amp;INDEX(artwork.xlsx!F:F,QUOTIENT(ROW(A526)-1,3)+2)&amp;" */","  ")&amp;IF(AND(ISERROR(MATCH("},",B531:B$5003,0)), ISERROR(MATCH("    ];",$A$5:A530,0))),"];","")</f>
        <v xml:space="preserve">  /* Other */</v>
      </c>
      <c r="B531" t="str">
        <f t="shared" si="11"/>
        <v>{</v>
      </c>
      <c r="C531" t="str">
        <f>IF(AND(MOD(ROW(A526)-1,3)=0, INDEX(artwork.xlsx!J:J,QUOTIENT(ROW(A526)-1,3)+2)&lt;&gt;""),
     artwork.xlsx!$H$1&amp;": """ &amp;  INDEX(artwork.xlsx!H:H,QUOTIENT(ROW(A526)-1,3)+2) &amp;""",  " &amp;
     artwork.xlsx!$J$1&amp; ": """ &amp; INDEX(artwork.xlsx!J:J,QUOTIENT(ROW(A526)-1,3)+2) &amp;""",  " &amp;
     artwork.xlsx!$L$1&amp; ": """ &amp; SUBSTITUTE(IF(LEFT(INDEX(artwork.xlsx!L:L,QUOTIENT(ROW(A526)-1,3)+2),4)="http","",artwork.xlsx!$M$1) &amp; INDEX(artwork.xlsx!L:L,QUOTIENT(ROW(A526)-1,3)+2),artwork.xlsx!$N$1,"") &amp; """,",
 IF(AND(MOD(ROW(A526)-1,3)=1,INDEX(artwork.xlsx!J:J,QUOTIENT(ROW(A526)-1,3)+2)&lt;&gt;""),
    artwork.xlsx!$K$1&amp;": '" &amp; SUBSTITUTE(INDEX(artwork.xlsx!K:K,QUOTIENT(ROW(A526)-1,3)+2),"'","\'") &amp; "'",
IF(MOD(ROW(A526)-1,3)=2,"","")))</f>
        <v>id: "estate2_2nd",  frenchName: "Domaine",  artwork: "http://wiki.dominionstrategy.com/images/7/71/Overgrown_EstateArt.jpg",</v>
      </c>
    </row>
    <row r="532" spans="1:3" x14ac:dyDescent="0.25">
      <c r="A532" t="str">
        <f>IF(AND(MOD(ROW(A527)-1,3)=0,INDEX(artwork.xlsx!G:G,QUOTIENT(ROW(A527)-1,3)+2)&lt;&gt;""),"/* "&amp;INDEX(artwork.xlsx!G:G,QUOTIENT(ROW(A527)-1,3)+2)&amp;" */","  ")&amp;
IF(AND(INDEX(artwork.xlsx!F:F,QUOTIENT(ROW(A527)-1,3)+2)&lt;&gt;""),"/* "&amp;INDEX(artwork.xlsx!F:F,QUOTIENT(ROW(A527)-1,3)+2)&amp;" */","  ")&amp;IF(AND(ISERROR(MATCH("},",B532:B$5003,0)), ISERROR(MATCH("    ];",$A$5:A528,0))),"];","")</f>
        <v xml:space="preserve">  /* Other */</v>
      </c>
      <c r="B532" t="str">
        <f t="shared" si="11"/>
        <v/>
      </c>
      <c r="C532" t="str">
        <f>IF(AND(MOD(ROW(A527)-1,3)=0, INDEX(artwork.xlsx!J:J,QUOTIENT(ROW(A527)-1,3)+2)&lt;&gt;""),
     artwork.xlsx!$H$1&amp;": """ &amp;  INDEX(artwork.xlsx!H:H,QUOTIENT(ROW(A527)-1,3)+2) &amp;""",  " &amp;
     artwork.xlsx!$J$1&amp; ": """ &amp; INDEX(artwork.xlsx!J:J,QUOTIENT(ROW(A527)-1,3)+2) &amp;""",  " &amp;
     artwork.xlsx!$L$1&amp; ": """ &amp; SUBSTITUTE(IF(LEFT(INDEX(artwork.xlsx!L:L,QUOTIENT(ROW(A527)-1,3)+2),4)="http","",artwork.xlsx!$M$1) &amp; INDEX(artwork.xlsx!L:L,QUOTIENT(ROW(A527)-1,3)+2),artwork.xlsx!$N$1,"") &amp; """,",
 IF(AND(MOD(ROW(A527)-1,3)=1,INDEX(artwork.xlsx!J:J,QUOTIENT(ROW(A527)-1,3)+2)&lt;&gt;""),
    artwork.xlsx!$K$1&amp;": '" &amp; SUBSTITUTE(INDEX(artwork.xlsx!K:K,QUOTIENT(ROW(A527)-1,3)+2),"'","\'") &amp; "'",
IF(MOD(ROW(A527)-1,3)=2,"","")))</f>
        <v>text_html: '&lt;div class="card-text" style="top:2px;"&gt;&lt;/div&gt;'</v>
      </c>
    </row>
    <row r="533" spans="1:3" x14ac:dyDescent="0.25">
      <c r="A533" t="str">
        <f>IF(AND(MOD(ROW(A528)-1,3)=0,INDEX(artwork.xlsx!G:G,QUOTIENT(ROW(A528)-1,3)+2)&lt;&gt;""),"/* "&amp;INDEX(artwork.xlsx!G:G,QUOTIENT(ROW(A528)-1,3)+2)&amp;" */","  ")&amp;
IF(AND(INDEX(artwork.xlsx!F:F,QUOTIENT(ROW(A528)-1,3)+2)&lt;&gt;""),"/* "&amp;INDEX(artwork.xlsx!F:F,QUOTIENT(ROW(A528)-1,3)+2)&amp;" */","  ")&amp;IF(AND(ISERROR(MATCH("},",B533:B$5003,0)), ISERROR(MATCH("    ];",$A$5:A532,0))),"];","")</f>
        <v xml:space="preserve">  /* Other */</v>
      </c>
      <c r="B533" t="str">
        <f t="shared" si="11"/>
        <v>},</v>
      </c>
      <c r="C533" t="str">
        <f>IF(AND(MOD(ROW(A528)-1,3)=0, INDEX(artwork.xlsx!J:J,QUOTIENT(ROW(A528)-1,3)+2)&lt;&gt;""),
     artwork.xlsx!$H$1&amp;": """ &amp;  INDEX(artwork.xlsx!H:H,QUOTIENT(ROW(A528)-1,3)+2) &amp;""",  " &amp;
     artwork.xlsx!$J$1&amp; ": """ &amp; INDEX(artwork.xlsx!J:J,QUOTIENT(ROW(A528)-1,3)+2) &amp;""",  " &amp;
     artwork.xlsx!$L$1&amp; ": """ &amp; SUBSTITUTE(IF(LEFT(INDEX(artwork.xlsx!L:L,QUOTIENT(ROW(A528)-1,3)+2),4)="http","",artwork.xlsx!$M$1) &amp; INDEX(artwork.xlsx!L:L,QUOTIENT(ROW(A528)-1,3)+2),artwork.xlsx!$N$1,"") &amp; """,",
 IF(AND(MOD(ROW(A528)-1,3)=1,INDEX(artwork.xlsx!J:J,QUOTIENT(ROW(A528)-1,3)+2)&lt;&gt;""),
    artwork.xlsx!$K$1&amp;": '" &amp; SUBSTITUTE(INDEX(artwork.xlsx!K:K,QUOTIENT(ROW(A528)-1,3)+2),"'","\'") &amp; "'",
IF(MOD(ROW(A528)-1,3)=2,"","")))</f>
        <v/>
      </c>
    </row>
    <row r="534" spans="1:3" x14ac:dyDescent="0.25">
      <c r="A534" t="str">
        <f>IF(AND(MOD(ROW(A529)-1,3)=0,INDEX(artwork.xlsx!G:G,QUOTIENT(ROW(A529)-1,3)+2)&lt;&gt;""),"/* "&amp;INDEX(artwork.xlsx!G:G,QUOTIENT(ROW(A529)-1,3)+2)&amp;" */","  ")&amp;
IF(AND(INDEX(artwork.xlsx!F:F,QUOTIENT(ROW(A529)-1,3)+2)&lt;&gt;""),"/* "&amp;INDEX(artwork.xlsx!F:F,QUOTIENT(ROW(A529)-1,3)+2)&amp;" */","  ")&amp;IF(AND(ISERROR(MATCH("},",B534:B$5003,0)), ISERROR(MATCH("    ];",$A$5:A530,0))),"];","")</f>
        <v xml:space="preserve">  /* Other */</v>
      </c>
      <c r="B534" t="str">
        <f t="shared" si="11"/>
        <v>{</v>
      </c>
      <c r="C534" t="str">
        <f>IF(AND(MOD(ROW(A529)-1,3)=0, INDEX(artwork.xlsx!J:J,QUOTIENT(ROW(A529)-1,3)+2)&lt;&gt;""),
     artwork.xlsx!$H$1&amp;": """ &amp;  INDEX(artwork.xlsx!H:H,QUOTIENT(ROW(A529)-1,3)+2) &amp;""",  " &amp;
     artwork.xlsx!$J$1&amp; ": """ &amp; INDEX(artwork.xlsx!J:J,QUOTIENT(ROW(A529)-1,3)+2) &amp;""",  " &amp;
     artwork.xlsx!$L$1&amp; ": """ &amp; SUBSTITUTE(IF(LEFT(INDEX(artwork.xlsx!L:L,QUOTIENT(ROW(A529)-1,3)+2),4)="http","",artwork.xlsx!$M$1) &amp; INDEX(artwork.xlsx!L:L,QUOTIENT(ROW(A529)-1,3)+2),artwork.xlsx!$N$1,"") &amp; """,",
 IF(AND(MOD(ROW(A529)-1,3)=1,INDEX(artwork.xlsx!J:J,QUOTIENT(ROW(A529)-1,3)+2)&lt;&gt;""),
    artwork.xlsx!$K$1&amp;": '" &amp; SUBSTITUTE(INDEX(artwork.xlsx!K:K,QUOTIENT(ROW(A529)-1,3)+2),"'","\'") &amp; "'",
IF(MOD(ROW(A529)-1,3)=2,"","")))</f>
        <v>id: "duchy2_2nd",  frenchName: "Duché",  artwork: "http://wiki.dominionstrategy.com/images/3/30/DuchyArt.jpg",</v>
      </c>
    </row>
    <row r="535" spans="1:3" x14ac:dyDescent="0.25">
      <c r="A535" t="str">
        <f>IF(AND(MOD(ROW(A530)-1,3)=0,INDEX(artwork.xlsx!G:G,QUOTIENT(ROW(A530)-1,3)+2)&lt;&gt;""),"/* "&amp;INDEX(artwork.xlsx!G:G,QUOTIENT(ROW(A530)-1,3)+2)&amp;" */","  ")&amp;
IF(AND(INDEX(artwork.xlsx!F:F,QUOTIENT(ROW(A530)-1,3)+2)&lt;&gt;""),"/* "&amp;INDEX(artwork.xlsx!F:F,QUOTIENT(ROW(A530)-1,3)+2)&amp;" */","  ")&amp;IF(AND(ISERROR(MATCH("},",B535:B$5003,0)), ISERROR(MATCH("    ];",$A$5:A534,0))),"];","")</f>
        <v xml:space="preserve">  /* Other */</v>
      </c>
      <c r="B535" t="str">
        <f t="shared" si="11"/>
        <v/>
      </c>
      <c r="C535" t="str">
        <f>IF(AND(MOD(ROW(A530)-1,3)=0, INDEX(artwork.xlsx!J:J,QUOTIENT(ROW(A530)-1,3)+2)&lt;&gt;""),
     artwork.xlsx!$H$1&amp;": """ &amp;  INDEX(artwork.xlsx!H:H,QUOTIENT(ROW(A530)-1,3)+2) &amp;""",  " &amp;
     artwork.xlsx!$J$1&amp; ": """ &amp; INDEX(artwork.xlsx!J:J,QUOTIENT(ROW(A530)-1,3)+2) &amp;""",  " &amp;
     artwork.xlsx!$L$1&amp; ": """ &amp; SUBSTITUTE(IF(LEFT(INDEX(artwork.xlsx!L:L,QUOTIENT(ROW(A530)-1,3)+2),4)="http","",artwork.xlsx!$M$1) &amp; INDEX(artwork.xlsx!L:L,QUOTIENT(ROW(A530)-1,3)+2),artwork.xlsx!$N$1,"") &amp; """,",
 IF(AND(MOD(ROW(A530)-1,3)=1,INDEX(artwork.xlsx!J:J,QUOTIENT(ROW(A530)-1,3)+2)&lt;&gt;""),
    artwork.xlsx!$K$1&amp;": '" &amp; SUBSTITUTE(INDEX(artwork.xlsx!K:K,QUOTIENT(ROW(A530)-1,3)+2),"'","\'") &amp; "'",
IF(MOD(ROW(A530)-1,3)=2,"","")))</f>
        <v>text_html: '&lt;div class="card-text" style="top:2px;"&gt;&lt;/div&gt;'</v>
      </c>
    </row>
    <row r="536" spans="1:3" x14ac:dyDescent="0.25">
      <c r="A536" t="str">
        <f>IF(AND(MOD(ROW(A531)-1,3)=0,INDEX(artwork.xlsx!G:G,QUOTIENT(ROW(A531)-1,3)+2)&lt;&gt;""),"/* "&amp;INDEX(artwork.xlsx!G:G,QUOTIENT(ROW(A531)-1,3)+2)&amp;" */","  ")&amp;
IF(AND(INDEX(artwork.xlsx!F:F,QUOTIENT(ROW(A531)-1,3)+2)&lt;&gt;""),"/* "&amp;INDEX(artwork.xlsx!F:F,QUOTIENT(ROW(A531)-1,3)+2)&amp;" */","  ")&amp;IF(AND(ISERROR(MATCH("},",B536:B$5003,0)), ISERROR(MATCH("    ];",$A$5:A532,0))),"];","")</f>
        <v xml:space="preserve">  /* Other */</v>
      </c>
      <c r="B536" t="str">
        <f t="shared" si="11"/>
        <v>},</v>
      </c>
      <c r="C536" t="str">
        <f>IF(AND(MOD(ROW(A531)-1,3)=0, INDEX(artwork.xlsx!J:J,QUOTIENT(ROW(A531)-1,3)+2)&lt;&gt;""),
     artwork.xlsx!$H$1&amp;": """ &amp;  INDEX(artwork.xlsx!H:H,QUOTIENT(ROW(A531)-1,3)+2) &amp;""",  " &amp;
     artwork.xlsx!$J$1&amp; ": """ &amp; INDEX(artwork.xlsx!J:J,QUOTIENT(ROW(A531)-1,3)+2) &amp;""",  " &amp;
     artwork.xlsx!$L$1&amp; ": """ &amp; SUBSTITUTE(IF(LEFT(INDEX(artwork.xlsx!L:L,QUOTIENT(ROW(A531)-1,3)+2),4)="http","",artwork.xlsx!$M$1) &amp; INDEX(artwork.xlsx!L:L,QUOTIENT(ROW(A531)-1,3)+2),artwork.xlsx!$N$1,"") &amp; """,",
 IF(AND(MOD(ROW(A531)-1,3)=1,INDEX(artwork.xlsx!J:J,QUOTIENT(ROW(A531)-1,3)+2)&lt;&gt;""),
    artwork.xlsx!$K$1&amp;": '" &amp; SUBSTITUTE(INDEX(artwork.xlsx!K:K,QUOTIENT(ROW(A531)-1,3)+2),"'","\'") &amp; "'",
IF(MOD(ROW(A531)-1,3)=2,"","")))</f>
        <v/>
      </c>
    </row>
    <row r="537" spans="1:3" x14ac:dyDescent="0.25">
      <c r="A537" t="str">
        <f>IF(AND(MOD(ROW(A532)-1,3)=0,INDEX(artwork.xlsx!G:G,QUOTIENT(ROW(A532)-1,3)+2)&lt;&gt;""),"/* "&amp;INDEX(artwork.xlsx!G:G,QUOTIENT(ROW(A532)-1,3)+2)&amp;" */","  ")&amp;
IF(AND(INDEX(artwork.xlsx!F:F,QUOTIENT(ROW(A532)-1,3)+2)&lt;&gt;""),"/* "&amp;INDEX(artwork.xlsx!F:F,QUOTIENT(ROW(A532)-1,3)+2)&amp;" */","  ")&amp;IF(AND(ISERROR(MATCH("},",B537:B$5003,0)), ISERROR(MATCH("    ];",$A$5:A536,0))),"];","")</f>
        <v xml:space="preserve">  /* Other */</v>
      </c>
      <c r="B537" t="str">
        <f t="shared" si="11"/>
        <v>{</v>
      </c>
      <c r="C537" t="str">
        <f>IF(AND(MOD(ROW(A532)-1,3)=0, INDEX(artwork.xlsx!J:J,QUOTIENT(ROW(A532)-1,3)+2)&lt;&gt;""),
     artwork.xlsx!$H$1&amp;": """ &amp;  INDEX(artwork.xlsx!H:H,QUOTIENT(ROW(A532)-1,3)+2) &amp;""",  " &amp;
     artwork.xlsx!$J$1&amp; ": """ &amp; INDEX(artwork.xlsx!J:J,QUOTIENT(ROW(A532)-1,3)+2) &amp;""",  " &amp;
     artwork.xlsx!$L$1&amp; ": """ &amp; SUBSTITUTE(IF(LEFT(INDEX(artwork.xlsx!L:L,QUOTIENT(ROW(A532)-1,3)+2),4)="http","",artwork.xlsx!$M$1) &amp; INDEX(artwork.xlsx!L:L,QUOTIENT(ROW(A532)-1,3)+2),artwork.xlsx!$N$1,"") &amp; """,",
 IF(AND(MOD(ROW(A532)-1,3)=1,INDEX(artwork.xlsx!J:J,QUOTIENT(ROW(A532)-1,3)+2)&lt;&gt;""),
    artwork.xlsx!$K$1&amp;": '" &amp; SUBSTITUTE(INDEX(artwork.xlsx!K:K,QUOTIENT(ROW(A532)-1,3)+2),"'","\'") &amp; "'",
IF(MOD(ROW(A532)-1,3)=2,"","")))</f>
        <v>id: "province2_2nd",  frenchName: "Province",  artwork: "http://wiki.dominionstrategy.com/images/4/4c/ProvinceArt.jpg",</v>
      </c>
    </row>
    <row r="538" spans="1:3" x14ac:dyDescent="0.25">
      <c r="A538" t="str">
        <f>IF(AND(MOD(ROW(A533)-1,3)=0,INDEX(artwork.xlsx!G:G,QUOTIENT(ROW(A533)-1,3)+2)&lt;&gt;""),"/* "&amp;INDEX(artwork.xlsx!G:G,QUOTIENT(ROW(A533)-1,3)+2)&amp;" */","  ")&amp;
IF(AND(INDEX(artwork.xlsx!F:F,QUOTIENT(ROW(A533)-1,3)+2)&lt;&gt;""),"/* "&amp;INDEX(artwork.xlsx!F:F,QUOTIENT(ROW(A533)-1,3)+2)&amp;" */","  ")&amp;IF(AND(ISERROR(MATCH("},",B538:B$5003,0)), ISERROR(MATCH("    ];",$A$5:A534,0))),"];","")</f>
        <v xml:space="preserve">  /* Other */</v>
      </c>
      <c r="B538" t="str">
        <f t="shared" si="11"/>
        <v/>
      </c>
      <c r="C538" t="str">
        <f>IF(AND(MOD(ROW(A533)-1,3)=0, INDEX(artwork.xlsx!J:J,QUOTIENT(ROW(A533)-1,3)+2)&lt;&gt;""),
     artwork.xlsx!$H$1&amp;": """ &amp;  INDEX(artwork.xlsx!H:H,QUOTIENT(ROW(A533)-1,3)+2) &amp;""",  " &amp;
     artwork.xlsx!$J$1&amp; ": """ &amp; INDEX(artwork.xlsx!J:J,QUOTIENT(ROW(A533)-1,3)+2) &amp;""",  " &amp;
     artwork.xlsx!$L$1&amp; ": """ &amp; SUBSTITUTE(IF(LEFT(INDEX(artwork.xlsx!L:L,QUOTIENT(ROW(A533)-1,3)+2),4)="http","",artwork.xlsx!$M$1) &amp; INDEX(artwork.xlsx!L:L,QUOTIENT(ROW(A533)-1,3)+2),artwork.xlsx!$N$1,"") &amp; """,",
 IF(AND(MOD(ROW(A533)-1,3)=1,INDEX(artwork.xlsx!J:J,QUOTIENT(ROW(A533)-1,3)+2)&lt;&gt;""),
    artwork.xlsx!$K$1&amp;": '" &amp; SUBSTITUTE(INDEX(artwork.xlsx!K:K,QUOTIENT(ROW(A533)-1,3)+2),"'","\'") &amp; "'",
IF(MOD(ROW(A533)-1,3)=2,"","")))</f>
        <v>text_html: '&lt;div class="card-text" style="top:2px;"&gt;&lt;/div&gt;'</v>
      </c>
    </row>
    <row r="539" spans="1:3" x14ac:dyDescent="0.25">
      <c r="A539" t="str">
        <f>IF(AND(MOD(ROW(A534)-1,3)=0,INDEX(artwork.xlsx!G:G,QUOTIENT(ROW(A534)-1,3)+2)&lt;&gt;""),"/* "&amp;INDEX(artwork.xlsx!G:G,QUOTIENT(ROW(A534)-1,3)+2)&amp;" */","  ")&amp;
IF(AND(INDEX(artwork.xlsx!F:F,QUOTIENT(ROW(A534)-1,3)+2)&lt;&gt;""),"/* "&amp;INDEX(artwork.xlsx!F:F,QUOTIENT(ROW(A534)-1,3)+2)&amp;" */","  ")&amp;IF(AND(ISERROR(MATCH("},",B539:B$5003,0)), ISERROR(MATCH("    ];",$A$5:A538,0))),"];","")</f>
        <v xml:space="preserve">  /* Other */</v>
      </c>
      <c r="B539" t="str">
        <f t="shared" si="11"/>
        <v>},</v>
      </c>
      <c r="C539" t="str">
        <f>IF(AND(MOD(ROW(A534)-1,3)=0, INDEX(artwork.xlsx!J:J,QUOTIENT(ROW(A534)-1,3)+2)&lt;&gt;""),
     artwork.xlsx!$H$1&amp;": """ &amp;  INDEX(artwork.xlsx!H:H,QUOTIENT(ROW(A534)-1,3)+2) &amp;""",  " &amp;
     artwork.xlsx!$J$1&amp; ": """ &amp; INDEX(artwork.xlsx!J:J,QUOTIENT(ROW(A534)-1,3)+2) &amp;""",  " &amp;
     artwork.xlsx!$L$1&amp; ": """ &amp; SUBSTITUTE(IF(LEFT(INDEX(artwork.xlsx!L:L,QUOTIENT(ROW(A534)-1,3)+2),4)="http","",artwork.xlsx!$M$1) &amp; INDEX(artwork.xlsx!L:L,QUOTIENT(ROW(A534)-1,3)+2),artwork.xlsx!$N$1,"") &amp; """,",
 IF(AND(MOD(ROW(A534)-1,3)=1,INDEX(artwork.xlsx!J:J,QUOTIENT(ROW(A534)-1,3)+2)&lt;&gt;""),
    artwork.xlsx!$K$1&amp;": '" &amp; SUBSTITUTE(INDEX(artwork.xlsx!K:K,QUOTIENT(ROW(A534)-1,3)+2),"'","\'") &amp; "'",
IF(MOD(ROW(A534)-1,3)=2,"","")))</f>
        <v/>
      </c>
    </row>
    <row r="540" spans="1:3" x14ac:dyDescent="0.25">
      <c r="A540" t="str">
        <f>IF(AND(MOD(ROW(A535)-1,3)=0,INDEX(artwork.xlsx!G:G,QUOTIENT(ROW(A535)-1,3)+2)&lt;&gt;""),"/* "&amp;INDEX(artwork.xlsx!G:G,QUOTIENT(ROW(A535)-1,3)+2)&amp;" */","  ")&amp;
IF(AND(INDEX(artwork.xlsx!F:F,QUOTIENT(ROW(A535)-1,3)+2)&lt;&gt;""),"/* "&amp;INDEX(artwork.xlsx!F:F,QUOTIENT(ROW(A535)-1,3)+2)&amp;" */","  ")&amp;IF(AND(ISERROR(MATCH("},",B540:B$5003,0)), ISERROR(MATCH("    ];",$A$5:A536,0))),"];","")</f>
        <v xml:space="preserve">  /* Other */</v>
      </c>
      <c r="B540" t="str">
        <f t="shared" si="11"/>
        <v>{</v>
      </c>
      <c r="C540" t="str">
        <f>IF(AND(MOD(ROW(A535)-1,3)=0, INDEX(artwork.xlsx!J:J,QUOTIENT(ROW(A535)-1,3)+2)&lt;&gt;""),
     artwork.xlsx!$H$1&amp;": """ &amp;  INDEX(artwork.xlsx!H:H,QUOTIENT(ROW(A535)-1,3)+2) &amp;""",  " &amp;
     artwork.xlsx!$J$1&amp; ": """ &amp; INDEX(artwork.xlsx!J:J,QUOTIENT(ROW(A535)-1,3)+2) &amp;""",  " &amp;
     artwork.xlsx!$L$1&amp; ": """ &amp; SUBSTITUTE(IF(LEFT(INDEX(artwork.xlsx!L:L,QUOTIENT(ROW(A535)-1,3)+2),4)="http","",artwork.xlsx!$M$1) &amp; INDEX(artwork.xlsx!L:L,QUOTIENT(ROW(A535)-1,3)+2),artwork.xlsx!$N$1,"") &amp; """,",
 IF(AND(MOD(ROW(A535)-1,3)=1,INDEX(artwork.xlsx!J:J,QUOTIENT(ROW(A535)-1,3)+2)&lt;&gt;""),
    artwork.xlsx!$K$1&amp;": '" &amp; SUBSTITUTE(INDEX(artwork.xlsx!K:K,QUOTIENT(ROW(A535)-1,3)+2),"'","\'") &amp; "'",
IF(MOD(ROW(A535)-1,3)=2,"","")))</f>
        <v>id: "curse2_2nd",  frenchName: "Malédiction",  artwork: "/img/artworks/curse_2ndArt.jpg",</v>
      </c>
    </row>
    <row r="541" spans="1:3" x14ac:dyDescent="0.25">
      <c r="A541" t="str">
        <f>IF(AND(MOD(ROW(A536)-1,3)=0,INDEX(artwork.xlsx!G:G,QUOTIENT(ROW(A536)-1,3)+2)&lt;&gt;""),"/* "&amp;INDEX(artwork.xlsx!G:G,QUOTIENT(ROW(A536)-1,3)+2)&amp;" */","  ")&amp;
IF(AND(INDEX(artwork.xlsx!F:F,QUOTIENT(ROW(A536)-1,3)+2)&lt;&gt;""),"/* "&amp;INDEX(artwork.xlsx!F:F,QUOTIENT(ROW(A536)-1,3)+2)&amp;" */","  ")&amp;IF(AND(ISERROR(MATCH("},",B541:B$5003,0)), ISERROR(MATCH("    ];",$A$5:A540,0))),"];","")</f>
        <v xml:space="preserve">  /* Other */</v>
      </c>
      <c r="B541" t="str">
        <f t="shared" si="11"/>
        <v/>
      </c>
      <c r="C541" t="str">
        <f>IF(AND(MOD(ROW(A536)-1,3)=0, INDEX(artwork.xlsx!J:J,QUOTIENT(ROW(A536)-1,3)+2)&lt;&gt;""),
     artwork.xlsx!$H$1&amp;": """ &amp;  INDEX(artwork.xlsx!H:H,QUOTIENT(ROW(A536)-1,3)+2) &amp;""",  " &amp;
     artwork.xlsx!$J$1&amp; ": """ &amp; INDEX(artwork.xlsx!J:J,QUOTIENT(ROW(A536)-1,3)+2) &amp;""",  " &amp;
     artwork.xlsx!$L$1&amp; ": """ &amp; SUBSTITUTE(IF(LEFT(INDEX(artwork.xlsx!L:L,QUOTIENT(ROW(A536)-1,3)+2),4)="http","",artwork.xlsx!$M$1) &amp; INDEX(artwork.xlsx!L:L,QUOTIENT(ROW(A536)-1,3)+2),artwork.xlsx!$N$1,"") &amp; """,",
 IF(AND(MOD(ROW(A536)-1,3)=1,INDEX(artwork.xlsx!J:J,QUOTIENT(ROW(A536)-1,3)+2)&lt;&gt;""),
    artwork.xlsx!$K$1&amp;": '" &amp; SUBSTITUTE(INDEX(artwork.xlsx!K:K,QUOTIENT(ROW(A536)-1,3)+2),"'","\'") &amp; "'",
IF(MOD(ROW(A536)-1,3)=2,"","")))</f>
        <v>text_html: '&lt;div class="card-text" style="top:2px;"&gt;&lt;/div&gt;'</v>
      </c>
    </row>
    <row r="542" spans="1:3" x14ac:dyDescent="0.25">
      <c r="A542" t="str">
        <f>IF(AND(MOD(ROW(A537)-1,3)=0,INDEX(artwork.xlsx!G:G,QUOTIENT(ROW(A537)-1,3)+2)&lt;&gt;""),"/* "&amp;INDEX(artwork.xlsx!G:G,QUOTIENT(ROW(A537)-1,3)+2)&amp;" */","  ")&amp;
IF(AND(INDEX(artwork.xlsx!F:F,QUOTIENT(ROW(A537)-1,3)+2)&lt;&gt;""),"/* "&amp;INDEX(artwork.xlsx!F:F,QUOTIENT(ROW(A537)-1,3)+2)&amp;" */","  ")&amp;IF(AND(ISERROR(MATCH("},",B542:B$5003,0)), ISERROR(MATCH("    ];",$A$5:A538,0))),"];","")</f>
        <v xml:space="preserve">  /* Other */</v>
      </c>
      <c r="B542" t="str">
        <f t="shared" si="11"/>
        <v>},</v>
      </c>
      <c r="C542" t="str">
        <f>IF(AND(MOD(ROW(A537)-1,3)=0, INDEX(artwork.xlsx!J:J,QUOTIENT(ROW(A537)-1,3)+2)&lt;&gt;""),
     artwork.xlsx!$H$1&amp;": """ &amp;  INDEX(artwork.xlsx!H:H,QUOTIENT(ROW(A537)-1,3)+2) &amp;""",  " &amp;
     artwork.xlsx!$J$1&amp; ": """ &amp; INDEX(artwork.xlsx!J:J,QUOTIENT(ROW(A537)-1,3)+2) &amp;""",  " &amp;
     artwork.xlsx!$L$1&amp; ": """ &amp; SUBSTITUTE(IF(LEFT(INDEX(artwork.xlsx!L:L,QUOTIENT(ROW(A537)-1,3)+2),4)="http","",artwork.xlsx!$M$1) &amp; INDEX(artwork.xlsx!L:L,QUOTIENT(ROW(A537)-1,3)+2),artwork.xlsx!$N$1,"") &amp; """,",
 IF(AND(MOD(ROW(A537)-1,3)=1,INDEX(artwork.xlsx!J:J,QUOTIENT(ROW(A537)-1,3)+2)&lt;&gt;""),
    artwork.xlsx!$K$1&amp;": '" &amp; SUBSTITUTE(INDEX(artwork.xlsx!K:K,QUOTIENT(ROW(A537)-1,3)+2),"'","\'") &amp; "'",
IF(MOD(ROW(A537)-1,3)=2,"","")))</f>
        <v/>
      </c>
    </row>
    <row r="543" spans="1:3" x14ac:dyDescent="0.25">
      <c r="A543" t="str">
        <f>IF(AND(MOD(ROW(A538)-1,3)=0,INDEX(artwork.xlsx!G:G,QUOTIENT(ROW(A538)-1,3)+2)&lt;&gt;""),"/* "&amp;INDEX(artwork.xlsx!G:G,QUOTIENT(ROW(A538)-1,3)+2)&amp;" */","  ")&amp;
IF(AND(INDEX(artwork.xlsx!F:F,QUOTIENT(ROW(A538)-1,3)+2)&lt;&gt;""),"/* "&amp;INDEX(artwork.xlsx!F:F,QUOTIENT(ROW(A538)-1,3)+2)&amp;" */","  ")&amp;IF(AND(ISERROR(MATCH("},",B543:B$5003,0)), ISERROR(MATCH("    ];",$A$5:A542,0))),"];","")</f>
        <v xml:space="preserve">/* Guild */  </v>
      </c>
      <c r="B543" t="str">
        <f t="shared" si="11"/>
        <v>{</v>
      </c>
      <c r="C543" t="str">
        <f>IF(AND(MOD(ROW(A538)-1,3)=0, INDEX(artwork.xlsx!J:J,QUOTIENT(ROW(A538)-1,3)+2)&lt;&gt;""),
     artwork.xlsx!$H$1&amp;": """ &amp;  INDEX(artwork.xlsx!H:H,QUOTIENT(ROW(A538)-1,3)+2) &amp;""",  " &amp;
     artwork.xlsx!$J$1&amp; ": """ &amp; INDEX(artwork.xlsx!J:J,QUOTIENT(ROW(A538)-1,3)+2) &amp;""",  " &amp;
     artwork.xlsx!$L$1&amp; ": """ &amp; SUBSTITUTE(IF(LEFT(INDEX(artwork.xlsx!L:L,QUOTIENT(ROW(A538)-1,3)+2),4)="http","",artwork.xlsx!$M$1) &amp; INDEX(artwork.xlsx!L:L,QUOTIENT(ROW(A538)-1,3)+2),artwork.xlsx!$N$1,"") &amp; """,",
 IF(AND(MOD(ROW(A538)-1,3)=1,INDEX(artwork.xlsx!J:J,QUOTIENT(ROW(A538)-1,3)+2)&lt;&gt;""),
    artwork.xlsx!$K$1&amp;": '" &amp; SUBSTITUTE(INDEX(artwork.xlsx!K:K,QUOTIENT(ROW(A538)-1,3)+2),"'","\'") &amp; "'",
IF(MOD(ROW(A538)-1,3)=2,"","")))</f>
        <v>id: "advisor",  frenchName: "Conseiller",  artwork: "http://wiki.dominionstrategy.com/images/c/c8/AdvisorArt.jpg",</v>
      </c>
    </row>
    <row r="544" spans="1:3" x14ac:dyDescent="0.25">
      <c r="A544" t="str">
        <f>IF(AND(MOD(ROW(A539)-1,3)=0,INDEX(artwork.xlsx!G:G,QUOTIENT(ROW(A539)-1,3)+2)&lt;&gt;""),"/* "&amp;INDEX(artwork.xlsx!G:G,QUOTIENT(ROW(A539)-1,3)+2)&amp;" */","  ")&amp;
IF(AND(INDEX(artwork.xlsx!F:F,QUOTIENT(ROW(A539)-1,3)+2)&lt;&gt;""),"/* "&amp;INDEX(artwork.xlsx!F:F,QUOTIENT(ROW(A539)-1,3)+2)&amp;" */","  ")&amp;IF(AND(ISERROR(MATCH("},",B544:B$5003,0)), ISERROR(MATCH("    ];",$A$5:A540,0))),"];","")</f>
        <v xml:space="preserve">    </v>
      </c>
      <c r="B544" t="str">
        <f t="shared" si="11"/>
        <v/>
      </c>
      <c r="C544" t="str">
        <f>IF(AND(MOD(ROW(A539)-1,3)=0, INDEX(artwork.xlsx!J:J,QUOTIENT(ROW(A539)-1,3)+2)&lt;&gt;""),
     artwork.xlsx!$H$1&amp;": """ &amp;  INDEX(artwork.xlsx!H:H,QUOTIENT(ROW(A539)-1,3)+2) &amp;""",  " &amp;
     artwork.xlsx!$J$1&amp; ": """ &amp; INDEX(artwork.xlsx!J:J,QUOTIENT(ROW(A539)-1,3)+2) &amp;""",  " &amp;
     artwork.xlsx!$L$1&amp; ": """ &amp; SUBSTITUTE(IF(LEFT(INDEX(artwork.xlsx!L:L,QUOTIENT(ROW(A539)-1,3)+2),4)="http","",artwork.xlsx!$M$1) &amp; INDEX(artwork.xlsx!L:L,QUOTIENT(ROW(A539)-1,3)+2),artwork.xlsx!$N$1,"") &amp; """,",
 IF(AND(MOD(ROW(A539)-1,3)=1,INDEX(artwork.xlsx!J:J,QUOTIENT(ROW(A539)-1,3)+2)&lt;&gt;""),
    artwork.xlsx!$K$1&amp;": '" &amp; SUBSTITUTE(INDEX(artwork.xlsx!K:K,QUOTIENT(ROW(A539)-1,3)+2),"'","\'") &amp; "'",
IF(MOD(ROW(A539)-1,3)=2,"","")))</f>
        <v>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545" spans="1:3" x14ac:dyDescent="0.25">
      <c r="A545" t="str">
        <f>IF(AND(MOD(ROW(A540)-1,3)=0,INDEX(artwork.xlsx!G:G,QUOTIENT(ROW(A540)-1,3)+2)&lt;&gt;""),"/* "&amp;INDEX(artwork.xlsx!G:G,QUOTIENT(ROW(A540)-1,3)+2)&amp;" */","  ")&amp;
IF(AND(INDEX(artwork.xlsx!F:F,QUOTIENT(ROW(A540)-1,3)+2)&lt;&gt;""),"/* "&amp;INDEX(artwork.xlsx!F:F,QUOTIENT(ROW(A540)-1,3)+2)&amp;" */","  ")&amp;IF(AND(ISERROR(MATCH("},",B545:B$5003,0)), ISERROR(MATCH("    ];",$A$5:A544,0))),"];","")</f>
        <v xml:space="preserve">    </v>
      </c>
      <c r="B545" t="str">
        <f t="shared" si="11"/>
        <v>},</v>
      </c>
      <c r="C545" t="str">
        <f>IF(AND(MOD(ROW(A540)-1,3)=0, INDEX(artwork.xlsx!J:J,QUOTIENT(ROW(A540)-1,3)+2)&lt;&gt;""),
     artwork.xlsx!$H$1&amp;": """ &amp;  INDEX(artwork.xlsx!H:H,QUOTIENT(ROW(A540)-1,3)+2) &amp;""",  " &amp;
     artwork.xlsx!$J$1&amp; ": """ &amp; INDEX(artwork.xlsx!J:J,QUOTIENT(ROW(A540)-1,3)+2) &amp;""",  " &amp;
     artwork.xlsx!$L$1&amp; ": """ &amp; SUBSTITUTE(IF(LEFT(INDEX(artwork.xlsx!L:L,QUOTIENT(ROW(A540)-1,3)+2),4)="http","",artwork.xlsx!$M$1) &amp; INDEX(artwork.xlsx!L:L,QUOTIENT(ROW(A540)-1,3)+2),artwork.xlsx!$N$1,"") &amp; """,",
 IF(AND(MOD(ROW(A540)-1,3)=1,INDEX(artwork.xlsx!J:J,QUOTIENT(ROW(A540)-1,3)+2)&lt;&gt;""),
    artwork.xlsx!$K$1&amp;": '" &amp; SUBSTITUTE(INDEX(artwork.xlsx!K:K,QUOTIENT(ROW(A540)-1,3)+2),"'","\'") &amp; "'",
IF(MOD(ROW(A540)-1,3)=2,"","")))</f>
        <v/>
      </c>
    </row>
    <row r="546" spans="1:3" x14ac:dyDescent="0.25">
      <c r="A546" t="str">
        <f>IF(AND(MOD(ROW(A541)-1,3)=0,INDEX(artwork.xlsx!G:G,QUOTIENT(ROW(A541)-1,3)+2)&lt;&gt;""),"/* "&amp;INDEX(artwork.xlsx!G:G,QUOTIENT(ROW(A541)-1,3)+2)&amp;" */","  ")&amp;
IF(AND(INDEX(artwork.xlsx!F:F,QUOTIENT(ROW(A541)-1,3)+2)&lt;&gt;""),"/* "&amp;INDEX(artwork.xlsx!F:F,QUOTIENT(ROW(A541)-1,3)+2)&amp;" */","  ")&amp;IF(AND(ISERROR(MATCH("},",B546:B$5003,0)), ISERROR(MATCH("    ];",$A$5:A542,0))),"];","")</f>
        <v xml:space="preserve">    </v>
      </c>
      <c r="B546" t="str">
        <f t="shared" si="11"/>
        <v>{</v>
      </c>
      <c r="C546" t="str">
        <f>IF(AND(MOD(ROW(A541)-1,3)=0, INDEX(artwork.xlsx!J:J,QUOTIENT(ROW(A541)-1,3)+2)&lt;&gt;""),
     artwork.xlsx!$H$1&amp;": """ &amp;  INDEX(artwork.xlsx!H:H,QUOTIENT(ROW(A541)-1,3)+2) &amp;""",  " &amp;
     artwork.xlsx!$J$1&amp; ": """ &amp; INDEX(artwork.xlsx!J:J,QUOTIENT(ROW(A541)-1,3)+2) &amp;""",  " &amp;
     artwork.xlsx!$L$1&amp; ": """ &amp; SUBSTITUTE(IF(LEFT(INDEX(artwork.xlsx!L:L,QUOTIENT(ROW(A541)-1,3)+2),4)="http","",artwork.xlsx!$M$1) &amp; INDEX(artwork.xlsx!L:L,QUOTIENT(ROW(A541)-1,3)+2),artwork.xlsx!$N$1,"") &amp; """,",
 IF(AND(MOD(ROW(A541)-1,3)=1,INDEX(artwork.xlsx!J:J,QUOTIENT(ROW(A541)-1,3)+2)&lt;&gt;""),
    artwork.xlsx!$K$1&amp;": '" &amp; SUBSTITUTE(INDEX(artwork.xlsx!K:K,QUOTIENT(ROW(A541)-1,3)+2),"'","\'") &amp; "'",
IF(MOD(ROW(A541)-1,3)=2,"","")))</f>
        <v>id: "baker",  frenchName: "Boulanger",  artwork: "http://wiki.dominionstrategy.com/images/1/16/BakerArt.jpg",</v>
      </c>
    </row>
    <row r="547" spans="1:3" x14ac:dyDescent="0.25">
      <c r="A547" t="str">
        <f>IF(AND(MOD(ROW(A542)-1,3)=0,INDEX(artwork.xlsx!G:G,QUOTIENT(ROW(A542)-1,3)+2)&lt;&gt;""),"/* "&amp;INDEX(artwork.xlsx!G:G,QUOTIENT(ROW(A542)-1,3)+2)&amp;" */","  ")&amp;
IF(AND(INDEX(artwork.xlsx!F:F,QUOTIENT(ROW(A542)-1,3)+2)&lt;&gt;""),"/* "&amp;INDEX(artwork.xlsx!F:F,QUOTIENT(ROW(A542)-1,3)+2)&amp;" */","  ")&amp;IF(AND(ISERROR(MATCH("},",B547:B$5003,0)), ISERROR(MATCH("    ];",$A$5:A546,0))),"];","")</f>
        <v xml:space="preserve">    </v>
      </c>
      <c r="B547" t="str">
        <f t="shared" si="11"/>
        <v/>
      </c>
      <c r="C547" t="str">
        <f>IF(AND(MOD(ROW(A542)-1,3)=0, INDEX(artwork.xlsx!J:J,QUOTIENT(ROW(A542)-1,3)+2)&lt;&gt;""),
     artwork.xlsx!$H$1&amp;": """ &amp;  INDEX(artwork.xlsx!H:H,QUOTIENT(ROW(A542)-1,3)+2) &amp;""",  " &amp;
     artwork.xlsx!$J$1&amp; ": """ &amp; INDEX(artwork.xlsx!J:J,QUOTIENT(ROW(A542)-1,3)+2) &amp;""",  " &amp;
     artwork.xlsx!$L$1&amp; ": """ &amp; SUBSTITUTE(IF(LEFT(INDEX(artwork.xlsx!L:L,QUOTIENT(ROW(A542)-1,3)+2),4)="http","",artwork.xlsx!$M$1) &amp; INDEX(artwork.xlsx!L:L,QUOTIENT(ROW(A542)-1,3)+2),artwork.xlsx!$N$1,"") &amp; """,",
 IF(AND(MOD(ROW(A542)-1,3)=1,INDEX(artwork.xlsx!J:J,QUOTIENT(ROW(A542)-1,3)+2)&lt;&gt;""),
    artwork.xlsx!$K$1&amp;": '" &amp; SUBSTITUTE(INDEX(artwork.xlsx!K:K,QUOTIENT(ROW(A542)-1,3)+2),"'","\'") &amp; "'",
IF(MOD(ROW(A542)-1,3)=2,"","")))</f>
        <v>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548" spans="1:3" x14ac:dyDescent="0.25">
      <c r="A548" t="str">
        <f>IF(AND(MOD(ROW(A543)-1,3)=0,INDEX(artwork.xlsx!G:G,QUOTIENT(ROW(A543)-1,3)+2)&lt;&gt;""),"/* "&amp;INDEX(artwork.xlsx!G:G,QUOTIENT(ROW(A543)-1,3)+2)&amp;" */","  ")&amp;
IF(AND(INDEX(artwork.xlsx!F:F,QUOTIENT(ROW(A543)-1,3)+2)&lt;&gt;""),"/* "&amp;INDEX(artwork.xlsx!F:F,QUOTIENT(ROW(A543)-1,3)+2)&amp;" */","  ")&amp;IF(AND(ISERROR(MATCH("},",B548:B$5003,0)), ISERROR(MATCH("    ];",$A$5:A544,0))),"];","")</f>
        <v xml:space="preserve">    </v>
      </c>
      <c r="B548" t="str">
        <f t="shared" si="11"/>
        <v>},</v>
      </c>
      <c r="C548" t="str">
        <f>IF(AND(MOD(ROW(A543)-1,3)=0, INDEX(artwork.xlsx!J:J,QUOTIENT(ROW(A543)-1,3)+2)&lt;&gt;""),
     artwork.xlsx!$H$1&amp;": """ &amp;  INDEX(artwork.xlsx!H:H,QUOTIENT(ROW(A543)-1,3)+2) &amp;""",  " &amp;
     artwork.xlsx!$J$1&amp; ": """ &amp; INDEX(artwork.xlsx!J:J,QUOTIENT(ROW(A543)-1,3)+2) &amp;""",  " &amp;
     artwork.xlsx!$L$1&amp; ": """ &amp; SUBSTITUTE(IF(LEFT(INDEX(artwork.xlsx!L:L,QUOTIENT(ROW(A543)-1,3)+2),4)="http","",artwork.xlsx!$M$1) &amp; INDEX(artwork.xlsx!L:L,QUOTIENT(ROW(A543)-1,3)+2),artwork.xlsx!$N$1,"") &amp; """,",
 IF(AND(MOD(ROW(A543)-1,3)=1,INDEX(artwork.xlsx!J:J,QUOTIENT(ROW(A543)-1,3)+2)&lt;&gt;""),
    artwork.xlsx!$K$1&amp;": '" &amp; SUBSTITUTE(INDEX(artwork.xlsx!K:K,QUOTIENT(ROW(A543)-1,3)+2),"'","\'") &amp; "'",
IF(MOD(ROW(A543)-1,3)=2,"","")))</f>
        <v/>
      </c>
    </row>
    <row r="549" spans="1:3" x14ac:dyDescent="0.25">
      <c r="A549" t="str">
        <f>IF(AND(MOD(ROW(A544)-1,3)=0,INDEX(artwork.xlsx!G:G,QUOTIENT(ROW(A544)-1,3)+2)&lt;&gt;""),"/* "&amp;INDEX(artwork.xlsx!G:G,QUOTIENT(ROW(A544)-1,3)+2)&amp;" */","  ")&amp;
IF(AND(INDEX(artwork.xlsx!F:F,QUOTIENT(ROW(A544)-1,3)+2)&lt;&gt;""),"/* "&amp;INDEX(artwork.xlsx!F:F,QUOTIENT(ROW(A544)-1,3)+2)&amp;" */","  ")&amp;IF(AND(ISERROR(MATCH("},",B549:B$5003,0)), ISERROR(MATCH("    ];",$A$5:A548,0))),"];","")</f>
        <v xml:space="preserve">    </v>
      </c>
      <c r="B549" t="str">
        <f t="shared" si="11"/>
        <v>{</v>
      </c>
      <c r="C549" t="str">
        <f>IF(AND(MOD(ROW(A544)-1,3)=0, INDEX(artwork.xlsx!J:J,QUOTIENT(ROW(A544)-1,3)+2)&lt;&gt;""),
     artwork.xlsx!$H$1&amp;": """ &amp;  INDEX(artwork.xlsx!H:H,QUOTIENT(ROW(A544)-1,3)+2) &amp;""",  " &amp;
     artwork.xlsx!$J$1&amp; ": """ &amp; INDEX(artwork.xlsx!J:J,QUOTIENT(ROW(A544)-1,3)+2) &amp;""",  " &amp;
     artwork.xlsx!$L$1&amp; ": """ &amp; SUBSTITUTE(IF(LEFT(INDEX(artwork.xlsx!L:L,QUOTIENT(ROW(A544)-1,3)+2),4)="http","",artwork.xlsx!$M$1) &amp; INDEX(artwork.xlsx!L:L,QUOTIENT(ROW(A544)-1,3)+2),artwork.xlsx!$N$1,"") &amp; """,",
 IF(AND(MOD(ROW(A544)-1,3)=1,INDEX(artwork.xlsx!J:J,QUOTIENT(ROW(A544)-1,3)+2)&lt;&gt;""),
    artwork.xlsx!$K$1&amp;": '" &amp; SUBSTITUTE(INDEX(artwork.xlsx!K:K,QUOTIENT(ROW(A544)-1,3)+2),"'","\'") &amp; "'",
IF(MOD(ROW(A544)-1,3)=2,"","")))</f>
        <v>id: "butcher",  frenchName: "Boucher",  artwork: "http://wiki.dominionstrategy.com/images/5/56/ButcherArt.jpg",</v>
      </c>
    </row>
    <row r="550" spans="1:3" x14ac:dyDescent="0.25">
      <c r="A550" t="str">
        <f>IF(AND(MOD(ROW(A545)-1,3)=0,INDEX(artwork.xlsx!G:G,QUOTIENT(ROW(A545)-1,3)+2)&lt;&gt;""),"/* "&amp;INDEX(artwork.xlsx!G:G,QUOTIENT(ROW(A545)-1,3)+2)&amp;" */","  ")&amp;
IF(AND(INDEX(artwork.xlsx!F:F,QUOTIENT(ROW(A545)-1,3)+2)&lt;&gt;""),"/* "&amp;INDEX(artwork.xlsx!F:F,QUOTIENT(ROW(A545)-1,3)+2)&amp;" */","  ")&amp;IF(AND(ISERROR(MATCH("},",B550:B$5003,0)), ISERROR(MATCH("    ];",$A$5:A546,0))),"];","")</f>
        <v xml:space="preserve">    </v>
      </c>
      <c r="B550" t="str">
        <f t="shared" si="11"/>
        <v/>
      </c>
      <c r="C550" t="str">
        <f>IF(AND(MOD(ROW(A545)-1,3)=0, INDEX(artwork.xlsx!J:J,QUOTIENT(ROW(A545)-1,3)+2)&lt;&gt;""),
     artwork.xlsx!$H$1&amp;": """ &amp;  INDEX(artwork.xlsx!H:H,QUOTIENT(ROW(A545)-1,3)+2) &amp;""",  " &amp;
     artwork.xlsx!$J$1&amp; ": """ &amp; INDEX(artwork.xlsx!J:J,QUOTIENT(ROW(A545)-1,3)+2) &amp;""",  " &amp;
     artwork.xlsx!$L$1&amp; ": """ &amp; SUBSTITUTE(IF(LEFT(INDEX(artwork.xlsx!L:L,QUOTIENT(ROW(A545)-1,3)+2),4)="http","",artwork.xlsx!$M$1) &amp; INDEX(artwork.xlsx!L:L,QUOTIENT(ROW(A545)-1,3)+2),artwork.xlsx!$N$1,"") &amp; """,",
 IF(AND(MOD(ROW(A545)-1,3)=1,INDEX(artwork.xlsx!J:J,QUOTIENT(ROW(A545)-1,3)+2)&lt;&gt;""),
    artwork.xlsx!$K$1&amp;": '" &amp; SUBSTITUTE(INDEX(artwork.xlsx!K:K,QUOTIENT(ROW(A545)-1,3)+2),"'","\'") &amp; "'",
IF(MOD(ROW(A545)-1,3)=2,"","")))</f>
        <v>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551" spans="1:3" x14ac:dyDescent="0.25">
      <c r="A551" t="str">
        <f>IF(AND(MOD(ROW(A546)-1,3)=0,INDEX(artwork.xlsx!G:G,QUOTIENT(ROW(A546)-1,3)+2)&lt;&gt;""),"/* "&amp;INDEX(artwork.xlsx!G:G,QUOTIENT(ROW(A546)-1,3)+2)&amp;" */","  ")&amp;
IF(AND(INDEX(artwork.xlsx!F:F,QUOTIENT(ROW(A546)-1,3)+2)&lt;&gt;""),"/* "&amp;INDEX(artwork.xlsx!F:F,QUOTIENT(ROW(A546)-1,3)+2)&amp;" */","  ")&amp;IF(AND(ISERROR(MATCH("},",B551:B$5003,0)), ISERROR(MATCH("    ];",$A$5:A550,0))),"];","")</f>
        <v xml:space="preserve">    </v>
      </c>
      <c r="B551" t="str">
        <f t="shared" si="11"/>
        <v>},</v>
      </c>
      <c r="C551" t="str">
        <f>IF(AND(MOD(ROW(A546)-1,3)=0, INDEX(artwork.xlsx!J:J,QUOTIENT(ROW(A546)-1,3)+2)&lt;&gt;""),
     artwork.xlsx!$H$1&amp;": """ &amp;  INDEX(artwork.xlsx!H:H,QUOTIENT(ROW(A546)-1,3)+2) &amp;""",  " &amp;
     artwork.xlsx!$J$1&amp; ": """ &amp; INDEX(artwork.xlsx!J:J,QUOTIENT(ROW(A546)-1,3)+2) &amp;""",  " &amp;
     artwork.xlsx!$L$1&amp; ": """ &amp; SUBSTITUTE(IF(LEFT(INDEX(artwork.xlsx!L:L,QUOTIENT(ROW(A546)-1,3)+2),4)="http","",artwork.xlsx!$M$1) &amp; INDEX(artwork.xlsx!L:L,QUOTIENT(ROW(A546)-1,3)+2),artwork.xlsx!$N$1,"") &amp; """,",
 IF(AND(MOD(ROW(A546)-1,3)=1,INDEX(artwork.xlsx!J:J,QUOTIENT(ROW(A546)-1,3)+2)&lt;&gt;""),
    artwork.xlsx!$K$1&amp;": '" &amp; SUBSTITUTE(INDEX(artwork.xlsx!K:K,QUOTIENT(ROW(A546)-1,3)+2),"'","\'") &amp; "'",
IF(MOD(ROW(A546)-1,3)=2,"","")))</f>
        <v/>
      </c>
    </row>
    <row r="552" spans="1:3" x14ac:dyDescent="0.25">
      <c r="A552" t="str">
        <f>IF(AND(MOD(ROW(A547)-1,3)=0,INDEX(artwork.xlsx!G:G,QUOTIENT(ROW(A547)-1,3)+2)&lt;&gt;""),"/* "&amp;INDEX(artwork.xlsx!G:G,QUOTIENT(ROW(A547)-1,3)+2)&amp;" */","  ")&amp;
IF(AND(INDEX(artwork.xlsx!F:F,QUOTIENT(ROW(A547)-1,3)+2)&lt;&gt;""),"/* "&amp;INDEX(artwork.xlsx!F:F,QUOTIENT(ROW(A547)-1,3)+2)&amp;" */","  ")&amp;IF(AND(ISERROR(MATCH("},",B552:B$5003,0)), ISERROR(MATCH("    ];",$A$5:A548,0))),"];","")</f>
        <v xml:space="preserve">    </v>
      </c>
      <c r="B552" t="str">
        <f t="shared" si="11"/>
        <v>{</v>
      </c>
      <c r="C552" t="str">
        <f>IF(AND(MOD(ROW(A547)-1,3)=0, INDEX(artwork.xlsx!J:J,QUOTIENT(ROW(A547)-1,3)+2)&lt;&gt;""),
     artwork.xlsx!$H$1&amp;": """ &amp;  INDEX(artwork.xlsx!H:H,QUOTIENT(ROW(A547)-1,3)+2) &amp;""",  " &amp;
     artwork.xlsx!$J$1&amp; ": """ &amp; INDEX(artwork.xlsx!J:J,QUOTIENT(ROW(A547)-1,3)+2) &amp;""",  " &amp;
     artwork.xlsx!$L$1&amp; ": """ &amp; SUBSTITUTE(IF(LEFT(INDEX(artwork.xlsx!L:L,QUOTIENT(ROW(A547)-1,3)+2),4)="http","",artwork.xlsx!$M$1) &amp; INDEX(artwork.xlsx!L:L,QUOTIENT(ROW(A547)-1,3)+2),artwork.xlsx!$N$1,"") &amp; """,",
 IF(AND(MOD(ROW(A547)-1,3)=1,INDEX(artwork.xlsx!J:J,QUOTIENT(ROW(A547)-1,3)+2)&lt;&gt;""),
    artwork.xlsx!$K$1&amp;": '" &amp; SUBSTITUTE(INDEX(artwork.xlsx!K:K,QUOTIENT(ROW(A547)-1,3)+2),"'","\'") &amp; "'",
IF(MOD(ROW(A547)-1,3)=2,"","")))</f>
        <v>id: "candlestickmaker",  frenchName: "Cirier",  artwork: "http://wiki.dominionstrategy.com/images/e/e2/Candlestick_MakerArt.jpg",</v>
      </c>
    </row>
    <row r="553" spans="1:3" x14ac:dyDescent="0.25">
      <c r="A553" t="str">
        <f>IF(AND(MOD(ROW(A548)-1,3)=0,INDEX(artwork.xlsx!G:G,QUOTIENT(ROW(A548)-1,3)+2)&lt;&gt;""),"/* "&amp;INDEX(artwork.xlsx!G:G,QUOTIENT(ROW(A548)-1,3)+2)&amp;" */","  ")&amp;
IF(AND(INDEX(artwork.xlsx!F:F,QUOTIENT(ROW(A548)-1,3)+2)&lt;&gt;""),"/* "&amp;INDEX(artwork.xlsx!F:F,QUOTIENT(ROW(A548)-1,3)+2)&amp;" */","  ")&amp;IF(AND(ISERROR(MATCH("},",B553:B$5003,0)), ISERROR(MATCH("    ];",$A$5:A552,0))),"];","")</f>
        <v xml:space="preserve">    </v>
      </c>
      <c r="B553" t="str">
        <f t="shared" si="11"/>
        <v/>
      </c>
      <c r="C553" t="str">
        <f>IF(AND(MOD(ROW(A548)-1,3)=0, INDEX(artwork.xlsx!J:J,QUOTIENT(ROW(A548)-1,3)+2)&lt;&gt;""),
     artwork.xlsx!$H$1&amp;": """ &amp;  INDEX(artwork.xlsx!H:H,QUOTIENT(ROW(A548)-1,3)+2) &amp;""",  " &amp;
     artwork.xlsx!$J$1&amp; ": """ &amp; INDEX(artwork.xlsx!J:J,QUOTIENT(ROW(A548)-1,3)+2) &amp;""",  " &amp;
     artwork.xlsx!$L$1&amp; ": """ &amp; SUBSTITUTE(IF(LEFT(INDEX(artwork.xlsx!L:L,QUOTIENT(ROW(A548)-1,3)+2),4)="http","",artwork.xlsx!$M$1) &amp; INDEX(artwork.xlsx!L:L,QUOTIENT(ROW(A548)-1,3)+2),artwork.xlsx!$N$1,"") &amp; """,",
 IF(AND(MOD(ROW(A548)-1,3)=1,INDEX(artwork.xlsx!J:J,QUOTIENT(ROW(A548)-1,3)+2)&lt;&gt;""),
    artwork.xlsx!$K$1&amp;": '" &amp; SUBSTITUTE(INDEX(artwork.xlsx!K:K,QUOTIENT(ROW(A548)-1,3)+2),"'","\'") &amp; "'",
IF(MOD(ROW(A548)-1,3)=2,"","")))</f>
        <v>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554" spans="1:3" x14ac:dyDescent="0.25">
      <c r="A554" t="str">
        <f>IF(AND(MOD(ROW(A549)-1,3)=0,INDEX(artwork.xlsx!G:G,QUOTIENT(ROW(A549)-1,3)+2)&lt;&gt;""),"/* "&amp;INDEX(artwork.xlsx!G:G,QUOTIENT(ROW(A549)-1,3)+2)&amp;" */","  ")&amp;
IF(AND(INDEX(artwork.xlsx!F:F,QUOTIENT(ROW(A549)-1,3)+2)&lt;&gt;""),"/* "&amp;INDEX(artwork.xlsx!F:F,QUOTIENT(ROW(A549)-1,3)+2)&amp;" */","  ")&amp;IF(AND(ISERROR(MATCH("},",B554:B$5003,0)), ISERROR(MATCH("    ];",$A$5:A550,0))),"];","")</f>
        <v xml:space="preserve">    </v>
      </c>
      <c r="B554" t="str">
        <f t="shared" si="11"/>
        <v>},</v>
      </c>
      <c r="C554" t="str">
        <f>IF(AND(MOD(ROW(A549)-1,3)=0, INDEX(artwork.xlsx!J:J,QUOTIENT(ROW(A549)-1,3)+2)&lt;&gt;""),
     artwork.xlsx!$H$1&amp;": """ &amp;  INDEX(artwork.xlsx!H:H,QUOTIENT(ROW(A549)-1,3)+2) &amp;""",  " &amp;
     artwork.xlsx!$J$1&amp; ": """ &amp; INDEX(artwork.xlsx!J:J,QUOTIENT(ROW(A549)-1,3)+2) &amp;""",  " &amp;
     artwork.xlsx!$L$1&amp; ": """ &amp; SUBSTITUTE(IF(LEFT(INDEX(artwork.xlsx!L:L,QUOTIENT(ROW(A549)-1,3)+2),4)="http","",artwork.xlsx!$M$1) &amp; INDEX(artwork.xlsx!L:L,QUOTIENT(ROW(A549)-1,3)+2),artwork.xlsx!$N$1,"") &amp; """,",
 IF(AND(MOD(ROW(A549)-1,3)=1,INDEX(artwork.xlsx!J:J,QUOTIENT(ROW(A549)-1,3)+2)&lt;&gt;""),
    artwork.xlsx!$K$1&amp;": '" &amp; SUBSTITUTE(INDEX(artwork.xlsx!K:K,QUOTIENT(ROW(A549)-1,3)+2),"'","\'") &amp; "'",
IF(MOD(ROW(A549)-1,3)=2,"","")))</f>
        <v/>
      </c>
    </row>
    <row r="555" spans="1:3" x14ac:dyDescent="0.25">
      <c r="A555" t="str">
        <f>IF(AND(MOD(ROW(A550)-1,3)=0,INDEX(artwork.xlsx!G:G,QUOTIENT(ROW(A550)-1,3)+2)&lt;&gt;""),"/* "&amp;INDEX(artwork.xlsx!G:G,QUOTIENT(ROW(A550)-1,3)+2)&amp;" */","  ")&amp;
IF(AND(INDEX(artwork.xlsx!F:F,QUOTIENT(ROW(A550)-1,3)+2)&lt;&gt;""),"/* "&amp;INDEX(artwork.xlsx!F:F,QUOTIENT(ROW(A550)-1,3)+2)&amp;" */","  ")&amp;IF(AND(ISERROR(MATCH("},",B555:B$5003,0)), ISERROR(MATCH("    ];",$A$5:A554,0))),"];","")</f>
        <v xml:space="preserve">    </v>
      </c>
      <c r="B555" t="str">
        <f t="shared" si="11"/>
        <v>{</v>
      </c>
      <c r="C555" t="str">
        <f>IF(AND(MOD(ROW(A550)-1,3)=0, INDEX(artwork.xlsx!J:J,QUOTIENT(ROW(A550)-1,3)+2)&lt;&gt;""),
     artwork.xlsx!$H$1&amp;": """ &amp;  INDEX(artwork.xlsx!H:H,QUOTIENT(ROW(A550)-1,3)+2) &amp;""",  " &amp;
     artwork.xlsx!$J$1&amp; ": """ &amp; INDEX(artwork.xlsx!J:J,QUOTIENT(ROW(A550)-1,3)+2) &amp;""",  " &amp;
     artwork.xlsx!$L$1&amp; ": """ &amp; SUBSTITUTE(IF(LEFT(INDEX(artwork.xlsx!L:L,QUOTIENT(ROW(A550)-1,3)+2),4)="http","",artwork.xlsx!$M$1) &amp; INDEX(artwork.xlsx!L:L,QUOTIENT(ROW(A550)-1,3)+2),artwork.xlsx!$N$1,"") &amp; """,",
 IF(AND(MOD(ROW(A550)-1,3)=1,INDEX(artwork.xlsx!J:J,QUOTIENT(ROW(A550)-1,3)+2)&lt;&gt;""),
    artwork.xlsx!$K$1&amp;": '" &amp; SUBSTITUTE(INDEX(artwork.xlsx!K:K,QUOTIENT(ROW(A550)-1,3)+2),"'","\'") &amp; "'",
IF(MOD(ROW(A550)-1,3)=2,"","")))</f>
        <v>id: "doctor",  frenchName: "Médecin",  artwork: "http://wiki.dominionstrategy.com/images/c/cc/DoctorArt.jpg",</v>
      </c>
    </row>
    <row r="556" spans="1:3" x14ac:dyDescent="0.25">
      <c r="A556" t="str">
        <f>IF(AND(MOD(ROW(A551)-1,3)=0,INDEX(artwork.xlsx!G:G,QUOTIENT(ROW(A551)-1,3)+2)&lt;&gt;""),"/* "&amp;INDEX(artwork.xlsx!G:G,QUOTIENT(ROW(A551)-1,3)+2)&amp;" */","  ")&amp;
IF(AND(INDEX(artwork.xlsx!F:F,QUOTIENT(ROW(A551)-1,3)+2)&lt;&gt;""),"/* "&amp;INDEX(artwork.xlsx!F:F,QUOTIENT(ROW(A551)-1,3)+2)&amp;" */","  ")&amp;IF(AND(ISERROR(MATCH("},",B556:B$5003,0)), ISERROR(MATCH("    ];",$A$5:A552,0))),"];","")</f>
        <v xml:space="preserve">    </v>
      </c>
      <c r="B556" t="str">
        <f t="shared" si="11"/>
        <v/>
      </c>
      <c r="C556" t="str">
        <f>IF(AND(MOD(ROW(A551)-1,3)=0, INDEX(artwork.xlsx!J:J,QUOTIENT(ROW(A551)-1,3)+2)&lt;&gt;""),
     artwork.xlsx!$H$1&amp;": """ &amp;  INDEX(artwork.xlsx!H:H,QUOTIENT(ROW(A551)-1,3)+2) &amp;""",  " &amp;
     artwork.xlsx!$J$1&amp; ": """ &amp; INDEX(artwork.xlsx!J:J,QUOTIENT(ROW(A551)-1,3)+2) &amp;""",  " &amp;
     artwork.xlsx!$L$1&amp; ": """ &amp; SUBSTITUTE(IF(LEFT(INDEX(artwork.xlsx!L:L,QUOTIENT(ROW(A551)-1,3)+2),4)="http","",artwork.xlsx!$M$1) &amp; INDEX(artwork.xlsx!L:L,QUOTIENT(ROW(A551)-1,3)+2),artwork.xlsx!$N$1,"") &amp; """,",
 IF(AND(MOD(ROW(A551)-1,3)=1,INDEX(artwork.xlsx!J:J,QUOTIENT(ROW(A551)-1,3)+2)&lt;&gt;""),
    artwork.xlsx!$K$1&amp;": '" &amp; SUBSTITUTE(INDEX(artwork.xlsx!K:K,QUOTIENT(ROW(A551)-1,3)+2),"'","\'") &amp; "'",
IF(MOD(ROW(A551)-1,3)=2,"","")))</f>
        <v>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557" spans="1:3" x14ac:dyDescent="0.25">
      <c r="A557" t="str">
        <f>IF(AND(MOD(ROW(A552)-1,3)=0,INDEX(artwork.xlsx!G:G,QUOTIENT(ROW(A552)-1,3)+2)&lt;&gt;""),"/* "&amp;INDEX(artwork.xlsx!G:G,QUOTIENT(ROW(A552)-1,3)+2)&amp;" */","  ")&amp;
IF(AND(INDEX(artwork.xlsx!F:F,QUOTIENT(ROW(A552)-1,3)+2)&lt;&gt;""),"/* "&amp;INDEX(artwork.xlsx!F:F,QUOTIENT(ROW(A552)-1,3)+2)&amp;" */","  ")&amp;IF(AND(ISERROR(MATCH("},",B557:B$5003,0)), ISERROR(MATCH("    ];",$A$5:A556,0))),"];","")</f>
        <v xml:space="preserve">    </v>
      </c>
      <c r="B557" t="str">
        <f t="shared" si="11"/>
        <v>},</v>
      </c>
      <c r="C557" t="str">
        <f>IF(AND(MOD(ROW(A552)-1,3)=0, INDEX(artwork.xlsx!J:J,QUOTIENT(ROW(A552)-1,3)+2)&lt;&gt;""),
     artwork.xlsx!$H$1&amp;": """ &amp;  INDEX(artwork.xlsx!H:H,QUOTIENT(ROW(A552)-1,3)+2) &amp;""",  " &amp;
     artwork.xlsx!$J$1&amp; ": """ &amp; INDEX(artwork.xlsx!J:J,QUOTIENT(ROW(A552)-1,3)+2) &amp;""",  " &amp;
     artwork.xlsx!$L$1&amp; ": """ &amp; SUBSTITUTE(IF(LEFT(INDEX(artwork.xlsx!L:L,QUOTIENT(ROW(A552)-1,3)+2),4)="http","",artwork.xlsx!$M$1) &amp; INDEX(artwork.xlsx!L:L,QUOTIENT(ROW(A552)-1,3)+2),artwork.xlsx!$N$1,"") &amp; """,",
 IF(AND(MOD(ROW(A552)-1,3)=1,INDEX(artwork.xlsx!J:J,QUOTIENT(ROW(A552)-1,3)+2)&lt;&gt;""),
    artwork.xlsx!$K$1&amp;": '" &amp; SUBSTITUTE(INDEX(artwork.xlsx!K:K,QUOTIENT(ROW(A552)-1,3)+2),"'","\'") &amp; "'",
IF(MOD(ROW(A552)-1,3)=2,"","")))</f>
        <v/>
      </c>
    </row>
    <row r="558" spans="1:3" x14ac:dyDescent="0.25">
      <c r="A558" t="str">
        <f>IF(AND(MOD(ROW(A553)-1,3)=0,INDEX(artwork.xlsx!G:G,QUOTIENT(ROW(A553)-1,3)+2)&lt;&gt;""),"/* "&amp;INDEX(artwork.xlsx!G:G,QUOTIENT(ROW(A553)-1,3)+2)&amp;" */","  ")&amp;
IF(AND(INDEX(artwork.xlsx!F:F,QUOTIENT(ROW(A553)-1,3)+2)&lt;&gt;""),"/* "&amp;INDEX(artwork.xlsx!F:F,QUOTIENT(ROW(A553)-1,3)+2)&amp;" */","  ")&amp;IF(AND(ISERROR(MATCH("},",B558:B$5003,0)), ISERROR(MATCH("    ];",$A$5:A554,0))),"];","")</f>
        <v xml:space="preserve">    </v>
      </c>
      <c r="B558" t="str">
        <f t="shared" si="11"/>
        <v>{</v>
      </c>
      <c r="C558" t="str">
        <f>IF(AND(MOD(ROW(A553)-1,3)=0, INDEX(artwork.xlsx!J:J,QUOTIENT(ROW(A553)-1,3)+2)&lt;&gt;""),
     artwork.xlsx!$H$1&amp;": """ &amp;  INDEX(artwork.xlsx!H:H,QUOTIENT(ROW(A553)-1,3)+2) &amp;""",  " &amp;
     artwork.xlsx!$J$1&amp; ": """ &amp; INDEX(artwork.xlsx!J:J,QUOTIENT(ROW(A553)-1,3)+2) &amp;""",  " &amp;
     artwork.xlsx!$L$1&amp; ": """ &amp; SUBSTITUTE(IF(LEFT(INDEX(artwork.xlsx!L:L,QUOTIENT(ROW(A553)-1,3)+2),4)="http","",artwork.xlsx!$M$1) &amp; INDEX(artwork.xlsx!L:L,QUOTIENT(ROW(A553)-1,3)+2),artwork.xlsx!$N$1,"") &amp; """,",
 IF(AND(MOD(ROW(A553)-1,3)=1,INDEX(artwork.xlsx!J:J,QUOTIENT(ROW(A553)-1,3)+2)&lt;&gt;""),
    artwork.xlsx!$K$1&amp;": '" &amp; SUBSTITUTE(INDEX(artwork.xlsx!K:K,QUOTIENT(ROW(A553)-1,3)+2),"'","\'") &amp; "'",
IF(MOD(ROW(A553)-1,3)=2,"","")))</f>
        <v>id: "herald",  frenchName: "Héraut",  artwork: "http://wiki.dominionstrategy.com/images/1/13/HeraldArt.jpg",</v>
      </c>
    </row>
    <row r="559" spans="1:3" x14ac:dyDescent="0.25">
      <c r="A559" t="str">
        <f>IF(AND(MOD(ROW(A554)-1,3)=0,INDEX(artwork.xlsx!G:G,QUOTIENT(ROW(A554)-1,3)+2)&lt;&gt;""),"/* "&amp;INDEX(artwork.xlsx!G:G,QUOTIENT(ROW(A554)-1,3)+2)&amp;" */","  ")&amp;
IF(AND(INDEX(artwork.xlsx!F:F,QUOTIENT(ROW(A554)-1,3)+2)&lt;&gt;""),"/* "&amp;INDEX(artwork.xlsx!F:F,QUOTIENT(ROW(A554)-1,3)+2)&amp;" */","  ")&amp;IF(AND(ISERROR(MATCH("},",B559:B$5003,0)), ISERROR(MATCH("    ];",$A$5:A558,0))),"];","")</f>
        <v xml:space="preserve">    </v>
      </c>
      <c r="B559" t="str">
        <f t="shared" si="11"/>
        <v/>
      </c>
      <c r="C559" t="str">
        <f>IF(AND(MOD(ROW(A554)-1,3)=0, INDEX(artwork.xlsx!J:J,QUOTIENT(ROW(A554)-1,3)+2)&lt;&gt;""),
     artwork.xlsx!$H$1&amp;": """ &amp;  INDEX(artwork.xlsx!H:H,QUOTIENT(ROW(A554)-1,3)+2) &amp;""",  " &amp;
     artwork.xlsx!$J$1&amp; ": """ &amp; INDEX(artwork.xlsx!J:J,QUOTIENT(ROW(A554)-1,3)+2) &amp;""",  " &amp;
     artwork.xlsx!$L$1&amp; ": """ &amp; SUBSTITUTE(IF(LEFT(INDEX(artwork.xlsx!L:L,QUOTIENT(ROW(A554)-1,3)+2),4)="http","",artwork.xlsx!$M$1) &amp; INDEX(artwork.xlsx!L:L,QUOTIENT(ROW(A554)-1,3)+2),artwork.xlsx!$N$1,"") &amp; """,",
 IF(AND(MOD(ROW(A554)-1,3)=1,INDEX(artwork.xlsx!J:J,QUOTIENT(ROW(A554)-1,3)+2)&lt;&gt;""),
    artwork.xlsx!$K$1&amp;": '" &amp; SUBSTITUTE(INDEX(artwork.xlsx!K:K,QUOTIENT(ROW(A554)-1,3)+2),"'","\'") &amp; "'",
IF(MOD(ROW(A554)-1,3)=2,"","")))</f>
        <v>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v>
      </c>
    </row>
    <row r="560" spans="1:3" x14ac:dyDescent="0.25">
      <c r="A560" t="str">
        <f>IF(AND(MOD(ROW(A555)-1,3)=0,INDEX(artwork.xlsx!G:G,QUOTIENT(ROW(A555)-1,3)+2)&lt;&gt;""),"/* "&amp;INDEX(artwork.xlsx!G:G,QUOTIENT(ROW(A555)-1,3)+2)&amp;" */","  ")&amp;
IF(AND(INDEX(artwork.xlsx!F:F,QUOTIENT(ROW(A555)-1,3)+2)&lt;&gt;""),"/* "&amp;INDEX(artwork.xlsx!F:F,QUOTIENT(ROW(A555)-1,3)+2)&amp;" */","  ")&amp;IF(AND(ISERROR(MATCH("},",B560:B$5003,0)), ISERROR(MATCH("    ];",$A$5:A556,0))),"];","")</f>
        <v xml:space="preserve">    </v>
      </c>
      <c r="B560" t="str">
        <f t="shared" si="11"/>
        <v>},</v>
      </c>
      <c r="C560" t="str">
        <f>IF(AND(MOD(ROW(A555)-1,3)=0, INDEX(artwork.xlsx!J:J,QUOTIENT(ROW(A555)-1,3)+2)&lt;&gt;""),
     artwork.xlsx!$H$1&amp;": """ &amp;  INDEX(artwork.xlsx!H:H,QUOTIENT(ROW(A555)-1,3)+2) &amp;""",  " &amp;
     artwork.xlsx!$J$1&amp; ": """ &amp; INDEX(artwork.xlsx!J:J,QUOTIENT(ROW(A555)-1,3)+2) &amp;""",  " &amp;
     artwork.xlsx!$L$1&amp; ": """ &amp; SUBSTITUTE(IF(LEFT(INDEX(artwork.xlsx!L:L,QUOTIENT(ROW(A555)-1,3)+2),4)="http","",artwork.xlsx!$M$1) &amp; INDEX(artwork.xlsx!L:L,QUOTIENT(ROW(A555)-1,3)+2),artwork.xlsx!$N$1,"") &amp; """,",
 IF(AND(MOD(ROW(A555)-1,3)=1,INDEX(artwork.xlsx!J:J,QUOTIENT(ROW(A555)-1,3)+2)&lt;&gt;""),
    artwork.xlsx!$K$1&amp;": '" &amp; SUBSTITUTE(INDEX(artwork.xlsx!K:K,QUOTIENT(ROW(A555)-1,3)+2),"'","\'") &amp; "'",
IF(MOD(ROW(A555)-1,3)=2,"","")))</f>
        <v/>
      </c>
    </row>
    <row r="561" spans="1:3" x14ac:dyDescent="0.25">
      <c r="A561" t="str">
        <f>IF(AND(MOD(ROW(A556)-1,3)=0,INDEX(artwork.xlsx!G:G,QUOTIENT(ROW(A556)-1,3)+2)&lt;&gt;""),"/* "&amp;INDEX(artwork.xlsx!G:G,QUOTIENT(ROW(A556)-1,3)+2)&amp;" */","  ")&amp;
IF(AND(INDEX(artwork.xlsx!F:F,QUOTIENT(ROW(A556)-1,3)+2)&lt;&gt;""),"/* "&amp;INDEX(artwork.xlsx!F:F,QUOTIENT(ROW(A556)-1,3)+2)&amp;" */","  ")&amp;IF(AND(ISERROR(MATCH("},",B561:B$5003,0)), ISERROR(MATCH("    ];",$A$5:A560,0))),"];","")</f>
        <v xml:space="preserve">    </v>
      </c>
      <c r="B561" t="str">
        <f t="shared" si="11"/>
        <v>{</v>
      </c>
      <c r="C561" t="str">
        <f>IF(AND(MOD(ROW(A556)-1,3)=0, INDEX(artwork.xlsx!J:J,QUOTIENT(ROW(A556)-1,3)+2)&lt;&gt;""),
     artwork.xlsx!$H$1&amp;": """ &amp;  INDEX(artwork.xlsx!H:H,QUOTIENT(ROW(A556)-1,3)+2) &amp;""",  " &amp;
     artwork.xlsx!$J$1&amp; ": """ &amp; INDEX(artwork.xlsx!J:J,QUOTIENT(ROW(A556)-1,3)+2) &amp;""",  " &amp;
     artwork.xlsx!$L$1&amp; ": """ &amp; SUBSTITUTE(IF(LEFT(INDEX(artwork.xlsx!L:L,QUOTIENT(ROW(A556)-1,3)+2),4)="http","",artwork.xlsx!$M$1) &amp; INDEX(artwork.xlsx!L:L,QUOTIENT(ROW(A556)-1,3)+2),artwork.xlsx!$N$1,"") &amp; """,",
 IF(AND(MOD(ROW(A556)-1,3)=1,INDEX(artwork.xlsx!J:J,QUOTIENT(ROW(A556)-1,3)+2)&lt;&gt;""),
    artwork.xlsx!$K$1&amp;": '" &amp; SUBSTITUTE(INDEX(artwork.xlsx!K:K,QUOTIENT(ROW(A556)-1,3)+2),"'","\'") &amp; "'",
IF(MOD(ROW(A556)-1,3)=2,"","")))</f>
        <v>id: "journeyman",  frenchName: "Compagnon",  artwork: "http://wiki.dominionstrategy.com/images/a/a5/JourneymanArt.jpg",</v>
      </c>
    </row>
    <row r="562" spans="1:3" x14ac:dyDescent="0.25">
      <c r="A562" t="str">
        <f>IF(AND(MOD(ROW(A557)-1,3)=0,INDEX(artwork.xlsx!G:G,QUOTIENT(ROW(A557)-1,3)+2)&lt;&gt;""),"/* "&amp;INDEX(artwork.xlsx!G:G,QUOTIENT(ROW(A557)-1,3)+2)&amp;" */","  ")&amp;
IF(AND(INDEX(artwork.xlsx!F:F,QUOTIENT(ROW(A557)-1,3)+2)&lt;&gt;""),"/* "&amp;INDEX(artwork.xlsx!F:F,QUOTIENT(ROW(A557)-1,3)+2)&amp;" */","  ")&amp;IF(AND(ISERROR(MATCH("},",B562:B$5003,0)), ISERROR(MATCH("    ];",$A$5:A558,0))),"];","")</f>
        <v xml:space="preserve">    </v>
      </c>
      <c r="B562" t="str">
        <f t="shared" si="11"/>
        <v/>
      </c>
      <c r="C562" t="str">
        <f>IF(AND(MOD(ROW(A557)-1,3)=0, INDEX(artwork.xlsx!J:J,QUOTIENT(ROW(A557)-1,3)+2)&lt;&gt;""),
     artwork.xlsx!$H$1&amp;": """ &amp;  INDEX(artwork.xlsx!H:H,QUOTIENT(ROW(A557)-1,3)+2) &amp;""",  " &amp;
     artwork.xlsx!$J$1&amp; ": """ &amp; INDEX(artwork.xlsx!J:J,QUOTIENT(ROW(A557)-1,3)+2) &amp;""",  " &amp;
     artwork.xlsx!$L$1&amp; ": """ &amp; SUBSTITUTE(IF(LEFT(INDEX(artwork.xlsx!L:L,QUOTIENT(ROW(A557)-1,3)+2),4)="http","",artwork.xlsx!$M$1) &amp; INDEX(artwork.xlsx!L:L,QUOTIENT(ROW(A557)-1,3)+2),artwork.xlsx!$N$1,"") &amp; """,",
 IF(AND(MOD(ROW(A557)-1,3)=1,INDEX(artwork.xlsx!J:J,QUOTIENT(ROW(A557)-1,3)+2)&lt;&gt;""),
    artwork.xlsx!$K$1&amp;": '" &amp; SUBSTITUTE(INDEX(artwork.xlsx!K:K,QUOTIENT(ROW(A557)-1,3)+2),"'","\'") &amp; "'",
IF(MOD(ROW(A557)-1,3)=2,"","")))</f>
        <v>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563" spans="1:3" x14ac:dyDescent="0.25">
      <c r="A563" t="str">
        <f>IF(AND(MOD(ROW(A558)-1,3)=0,INDEX(artwork.xlsx!G:G,QUOTIENT(ROW(A558)-1,3)+2)&lt;&gt;""),"/* "&amp;INDEX(artwork.xlsx!G:G,QUOTIENT(ROW(A558)-1,3)+2)&amp;" */","  ")&amp;
IF(AND(INDEX(artwork.xlsx!F:F,QUOTIENT(ROW(A558)-1,3)+2)&lt;&gt;""),"/* "&amp;INDEX(artwork.xlsx!F:F,QUOTIENT(ROW(A558)-1,3)+2)&amp;" */","  ")&amp;IF(AND(ISERROR(MATCH("},",B563:B$5003,0)), ISERROR(MATCH("    ];",$A$5:A562,0))),"];","")</f>
        <v xml:space="preserve">    </v>
      </c>
      <c r="B563" t="str">
        <f t="shared" si="11"/>
        <v>},</v>
      </c>
      <c r="C563" t="str">
        <f>IF(AND(MOD(ROW(A558)-1,3)=0, INDEX(artwork.xlsx!J:J,QUOTIENT(ROW(A558)-1,3)+2)&lt;&gt;""),
     artwork.xlsx!$H$1&amp;": """ &amp;  INDEX(artwork.xlsx!H:H,QUOTIENT(ROW(A558)-1,3)+2) &amp;""",  " &amp;
     artwork.xlsx!$J$1&amp; ": """ &amp; INDEX(artwork.xlsx!J:J,QUOTIENT(ROW(A558)-1,3)+2) &amp;""",  " &amp;
     artwork.xlsx!$L$1&amp; ": """ &amp; SUBSTITUTE(IF(LEFT(INDEX(artwork.xlsx!L:L,QUOTIENT(ROW(A558)-1,3)+2),4)="http","",artwork.xlsx!$M$1) &amp; INDEX(artwork.xlsx!L:L,QUOTIENT(ROW(A558)-1,3)+2),artwork.xlsx!$N$1,"") &amp; """,",
 IF(AND(MOD(ROW(A558)-1,3)=1,INDEX(artwork.xlsx!J:J,QUOTIENT(ROW(A558)-1,3)+2)&lt;&gt;""),
    artwork.xlsx!$K$1&amp;": '" &amp; SUBSTITUTE(INDEX(artwork.xlsx!K:K,QUOTIENT(ROW(A558)-1,3)+2),"'","\'") &amp; "'",
IF(MOD(ROW(A558)-1,3)=2,"","")))</f>
        <v/>
      </c>
    </row>
    <row r="564" spans="1:3" x14ac:dyDescent="0.25">
      <c r="A564" t="str">
        <f>IF(AND(MOD(ROW(A559)-1,3)=0,INDEX(artwork.xlsx!G:G,QUOTIENT(ROW(A559)-1,3)+2)&lt;&gt;""),"/* "&amp;INDEX(artwork.xlsx!G:G,QUOTIENT(ROW(A559)-1,3)+2)&amp;" */","  ")&amp;
IF(AND(INDEX(artwork.xlsx!F:F,QUOTIENT(ROW(A559)-1,3)+2)&lt;&gt;""),"/* "&amp;INDEX(artwork.xlsx!F:F,QUOTIENT(ROW(A559)-1,3)+2)&amp;" */","  ")&amp;IF(AND(ISERROR(MATCH("},",B564:B$5003,0)), ISERROR(MATCH("    ];",$A$5:A560,0))),"];","")</f>
        <v xml:space="preserve">  /* t */</v>
      </c>
      <c r="B564" t="str">
        <f t="shared" si="11"/>
        <v>{</v>
      </c>
      <c r="C564" t="str">
        <f>IF(AND(MOD(ROW(A559)-1,3)=0, INDEX(artwork.xlsx!J:J,QUOTIENT(ROW(A559)-1,3)+2)&lt;&gt;""),
     artwork.xlsx!$H$1&amp;": """ &amp;  INDEX(artwork.xlsx!H:H,QUOTIENT(ROW(A559)-1,3)+2) &amp;""",  " &amp;
     artwork.xlsx!$J$1&amp; ": """ &amp; INDEX(artwork.xlsx!J:J,QUOTIENT(ROW(A559)-1,3)+2) &amp;""",  " &amp;
     artwork.xlsx!$L$1&amp; ": """ &amp; SUBSTITUTE(IF(LEFT(INDEX(artwork.xlsx!L:L,QUOTIENT(ROW(A559)-1,3)+2),4)="http","",artwork.xlsx!$M$1) &amp; INDEX(artwork.xlsx!L:L,QUOTIENT(ROW(A559)-1,3)+2),artwork.xlsx!$N$1,"") &amp; """,",
 IF(AND(MOD(ROW(A559)-1,3)=1,INDEX(artwork.xlsx!J:J,QUOTIENT(ROW(A559)-1,3)+2)&lt;&gt;""),
    artwork.xlsx!$K$1&amp;": '" &amp; SUBSTITUTE(INDEX(artwork.xlsx!K:K,QUOTIENT(ROW(A559)-1,3)+2),"'","\'") &amp; "'",
IF(MOD(ROW(A559)-1,3)=2,"","")))</f>
        <v>id: "masterpiece",  frenchName: "Chef-d'œuvre",  artwork: "http://wiki.dominionstrategy.com/images/d/d9/MasterpieceArt.jpg",</v>
      </c>
    </row>
    <row r="565" spans="1:3" x14ac:dyDescent="0.25">
      <c r="A565" t="str">
        <f>IF(AND(MOD(ROW(A560)-1,3)=0,INDEX(artwork.xlsx!G:G,QUOTIENT(ROW(A560)-1,3)+2)&lt;&gt;""),"/* "&amp;INDEX(artwork.xlsx!G:G,QUOTIENT(ROW(A560)-1,3)+2)&amp;" */","  ")&amp;
IF(AND(INDEX(artwork.xlsx!F:F,QUOTIENT(ROW(A560)-1,3)+2)&lt;&gt;""),"/* "&amp;INDEX(artwork.xlsx!F:F,QUOTIENT(ROW(A560)-1,3)+2)&amp;" */","  ")&amp;IF(AND(ISERROR(MATCH("},",B565:B$5003,0)), ISERROR(MATCH("    ];",$A$5:A564,0))),"];","")</f>
        <v xml:space="preserve">  /* t */</v>
      </c>
      <c r="B565" t="str">
        <f t="shared" si="11"/>
        <v/>
      </c>
      <c r="C565" t="str">
        <f>IF(AND(MOD(ROW(A560)-1,3)=0, INDEX(artwork.xlsx!J:J,QUOTIENT(ROW(A560)-1,3)+2)&lt;&gt;""),
     artwork.xlsx!$H$1&amp;": """ &amp;  INDEX(artwork.xlsx!H:H,QUOTIENT(ROW(A560)-1,3)+2) &amp;""",  " &amp;
     artwork.xlsx!$J$1&amp; ": """ &amp; INDEX(artwork.xlsx!J:J,QUOTIENT(ROW(A560)-1,3)+2) &amp;""",  " &amp;
     artwork.xlsx!$L$1&amp; ": """ &amp; SUBSTITUTE(IF(LEFT(INDEX(artwork.xlsx!L:L,QUOTIENT(ROW(A560)-1,3)+2),4)="http","",artwork.xlsx!$M$1) &amp; INDEX(artwork.xlsx!L:L,QUOTIENT(ROW(A560)-1,3)+2),artwork.xlsx!$N$1,"") &amp; """,",
 IF(AND(MOD(ROW(A560)-1,3)=1,INDEX(artwork.xlsx!J:J,QUOTIENT(ROW(A560)-1,3)+2)&lt;&gt;""),
    artwork.xlsx!$K$1&amp;": '" &amp; SUBSTITUTE(INDEX(artwork.xlsx!K:K,QUOTIENT(ROW(A560)-1,3)+2),"'","\'") &amp; "'",
IF(MOD(ROW(A560)-1,3)=2,"","")))</f>
        <v>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566" spans="1:3" x14ac:dyDescent="0.25">
      <c r="A566" t="str">
        <f>IF(AND(MOD(ROW(A561)-1,3)=0,INDEX(artwork.xlsx!G:G,QUOTIENT(ROW(A561)-1,3)+2)&lt;&gt;""),"/* "&amp;INDEX(artwork.xlsx!G:G,QUOTIENT(ROW(A561)-1,3)+2)&amp;" */","  ")&amp;
IF(AND(INDEX(artwork.xlsx!F:F,QUOTIENT(ROW(A561)-1,3)+2)&lt;&gt;""),"/* "&amp;INDEX(artwork.xlsx!F:F,QUOTIENT(ROW(A561)-1,3)+2)&amp;" */","  ")&amp;IF(AND(ISERROR(MATCH("},",B566:B$5003,0)), ISERROR(MATCH("    ];",$A$5:A562,0))),"];","")</f>
        <v xml:space="preserve">  /* t */</v>
      </c>
      <c r="B566" t="str">
        <f t="shared" si="11"/>
        <v>},</v>
      </c>
      <c r="C566" t="str">
        <f>IF(AND(MOD(ROW(A561)-1,3)=0, INDEX(artwork.xlsx!J:J,QUOTIENT(ROW(A561)-1,3)+2)&lt;&gt;""),
     artwork.xlsx!$H$1&amp;": """ &amp;  INDEX(artwork.xlsx!H:H,QUOTIENT(ROW(A561)-1,3)+2) &amp;""",  " &amp;
     artwork.xlsx!$J$1&amp; ": """ &amp; INDEX(artwork.xlsx!J:J,QUOTIENT(ROW(A561)-1,3)+2) &amp;""",  " &amp;
     artwork.xlsx!$L$1&amp; ": """ &amp; SUBSTITUTE(IF(LEFT(INDEX(artwork.xlsx!L:L,QUOTIENT(ROW(A561)-1,3)+2),4)="http","",artwork.xlsx!$M$1) &amp; INDEX(artwork.xlsx!L:L,QUOTIENT(ROW(A561)-1,3)+2),artwork.xlsx!$N$1,"") &amp; """,",
 IF(AND(MOD(ROW(A561)-1,3)=1,INDEX(artwork.xlsx!J:J,QUOTIENT(ROW(A561)-1,3)+2)&lt;&gt;""),
    artwork.xlsx!$K$1&amp;": '" &amp; SUBSTITUTE(INDEX(artwork.xlsx!K:K,QUOTIENT(ROW(A561)-1,3)+2),"'","\'") &amp; "'",
IF(MOD(ROW(A561)-1,3)=2,"","")))</f>
        <v/>
      </c>
    </row>
    <row r="567" spans="1:3" x14ac:dyDescent="0.25">
      <c r="A567" t="str">
        <f>IF(AND(MOD(ROW(A562)-1,3)=0,INDEX(artwork.xlsx!G:G,QUOTIENT(ROW(A562)-1,3)+2)&lt;&gt;""),"/* "&amp;INDEX(artwork.xlsx!G:G,QUOTIENT(ROW(A562)-1,3)+2)&amp;" */","  ")&amp;
IF(AND(INDEX(artwork.xlsx!F:F,QUOTIENT(ROW(A562)-1,3)+2)&lt;&gt;""),"/* "&amp;INDEX(artwork.xlsx!F:F,QUOTIENT(ROW(A562)-1,3)+2)&amp;" */","  ")&amp;IF(AND(ISERROR(MATCH("},",B567:B$5003,0)), ISERROR(MATCH("    ];",$A$5:A566,0))),"];","")</f>
        <v xml:space="preserve">    </v>
      </c>
      <c r="B567" t="str">
        <f t="shared" si="11"/>
        <v>{</v>
      </c>
      <c r="C567" t="str">
        <f>IF(AND(MOD(ROW(A562)-1,3)=0, INDEX(artwork.xlsx!J:J,QUOTIENT(ROW(A562)-1,3)+2)&lt;&gt;""),
     artwork.xlsx!$H$1&amp;": """ &amp;  INDEX(artwork.xlsx!H:H,QUOTIENT(ROW(A562)-1,3)+2) &amp;""",  " &amp;
     artwork.xlsx!$J$1&amp; ": """ &amp; INDEX(artwork.xlsx!J:J,QUOTIENT(ROW(A562)-1,3)+2) &amp;""",  " &amp;
     artwork.xlsx!$L$1&amp; ": """ &amp; SUBSTITUTE(IF(LEFT(INDEX(artwork.xlsx!L:L,QUOTIENT(ROW(A562)-1,3)+2),4)="http","",artwork.xlsx!$M$1) &amp; INDEX(artwork.xlsx!L:L,QUOTIENT(ROW(A562)-1,3)+2),artwork.xlsx!$N$1,"") &amp; """,",
 IF(AND(MOD(ROW(A562)-1,3)=1,INDEX(artwork.xlsx!J:J,QUOTIENT(ROW(A562)-1,3)+2)&lt;&gt;""),
    artwork.xlsx!$K$1&amp;": '" &amp; SUBSTITUTE(INDEX(artwork.xlsx!K:K,QUOTIENT(ROW(A562)-1,3)+2),"'","\'") &amp; "'",
IF(MOD(ROW(A562)-1,3)=2,"","")))</f>
        <v>id: "merchantguild",  frenchName: "Guilde des marchands",  artwork: "http://wiki.dominionstrategy.com/images/5/5e/Merchant_GuildArt.jpg",</v>
      </c>
    </row>
    <row r="568" spans="1:3" x14ac:dyDescent="0.25">
      <c r="A568" t="str">
        <f>IF(AND(MOD(ROW(A563)-1,3)=0,INDEX(artwork.xlsx!G:G,QUOTIENT(ROW(A563)-1,3)+2)&lt;&gt;""),"/* "&amp;INDEX(artwork.xlsx!G:G,QUOTIENT(ROW(A563)-1,3)+2)&amp;" */","  ")&amp;
IF(AND(INDEX(artwork.xlsx!F:F,QUOTIENT(ROW(A563)-1,3)+2)&lt;&gt;""),"/* "&amp;INDEX(artwork.xlsx!F:F,QUOTIENT(ROW(A563)-1,3)+2)&amp;" */","  ")&amp;IF(AND(ISERROR(MATCH("},",B568:B$5003,0)), ISERROR(MATCH("    ];",$A$5:A564,0))),"];","")</f>
        <v xml:space="preserve">    </v>
      </c>
      <c r="B568" t="str">
        <f t="shared" si="11"/>
        <v/>
      </c>
      <c r="C568" t="str">
        <f>IF(AND(MOD(ROW(A563)-1,3)=0, INDEX(artwork.xlsx!J:J,QUOTIENT(ROW(A563)-1,3)+2)&lt;&gt;""),
     artwork.xlsx!$H$1&amp;": """ &amp;  INDEX(artwork.xlsx!H:H,QUOTIENT(ROW(A563)-1,3)+2) &amp;""",  " &amp;
     artwork.xlsx!$J$1&amp; ": """ &amp; INDEX(artwork.xlsx!J:J,QUOTIENT(ROW(A563)-1,3)+2) &amp;""",  " &amp;
     artwork.xlsx!$L$1&amp; ": """ &amp; SUBSTITUTE(IF(LEFT(INDEX(artwork.xlsx!L:L,QUOTIENT(ROW(A563)-1,3)+2),4)="http","",artwork.xlsx!$M$1) &amp; INDEX(artwork.xlsx!L:L,QUOTIENT(ROW(A563)-1,3)+2),artwork.xlsx!$N$1,"") &amp; """,",
 IF(AND(MOD(ROW(A563)-1,3)=1,INDEX(artwork.xlsx!J:J,QUOTIENT(ROW(A563)-1,3)+2)&lt;&gt;""),
    artwork.xlsx!$K$1&amp;": '" &amp; SUBSTITUTE(INDEX(artwork.xlsx!K:K,QUOTIENT(ROW(A563)-1,3)+2),"'","\'") &amp; "'",
IF(MOD(ROW(A563)-1,3)=2,"","")))</f>
        <v>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569" spans="1:3" x14ac:dyDescent="0.25">
      <c r="A569" t="str">
        <f>IF(AND(MOD(ROW(A564)-1,3)=0,INDEX(artwork.xlsx!G:G,QUOTIENT(ROW(A564)-1,3)+2)&lt;&gt;""),"/* "&amp;INDEX(artwork.xlsx!G:G,QUOTIENT(ROW(A564)-1,3)+2)&amp;" */","  ")&amp;
IF(AND(INDEX(artwork.xlsx!F:F,QUOTIENT(ROW(A564)-1,3)+2)&lt;&gt;""),"/* "&amp;INDEX(artwork.xlsx!F:F,QUOTIENT(ROW(A564)-1,3)+2)&amp;" */","  ")&amp;IF(AND(ISERROR(MATCH("},",B569:B$5003,0)), ISERROR(MATCH("    ];",$A$5:A568,0))),"];","")</f>
        <v xml:space="preserve">    </v>
      </c>
      <c r="B569" t="str">
        <f t="shared" si="11"/>
        <v>},</v>
      </c>
      <c r="C569" t="str">
        <f>IF(AND(MOD(ROW(A564)-1,3)=0, INDEX(artwork.xlsx!J:J,QUOTIENT(ROW(A564)-1,3)+2)&lt;&gt;""),
     artwork.xlsx!$H$1&amp;": """ &amp;  INDEX(artwork.xlsx!H:H,QUOTIENT(ROW(A564)-1,3)+2) &amp;""",  " &amp;
     artwork.xlsx!$J$1&amp; ": """ &amp; INDEX(artwork.xlsx!J:J,QUOTIENT(ROW(A564)-1,3)+2) &amp;""",  " &amp;
     artwork.xlsx!$L$1&amp; ": """ &amp; SUBSTITUTE(IF(LEFT(INDEX(artwork.xlsx!L:L,QUOTIENT(ROW(A564)-1,3)+2),4)="http","",artwork.xlsx!$M$1) &amp; INDEX(artwork.xlsx!L:L,QUOTIENT(ROW(A564)-1,3)+2),artwork.xlsx!$N$1,"") &amp; """,",
 IF(AND(MOD(ROW(A564)-1,3)=1,INDEX(artwork.xlsx!J:J,QUOTIENT(ROW(A564)-1,3)+2)&lt;&gt;""),
    artwork.xlsx!$K$1&amp;": '" &amp; SUBSTITUTE(INDEX(artwork.xlsx!K:K,QUOTIENT(ROW(A564)-1,3)+2),"'","\'") &amp; "'",
IF(MOD(ROW(A564)-1,3)=2,"","")))</f>
        <v/>
      </c>
    </row>
    <row r="570" spans="1:3" x14ac:dyDescent="0.25">
      <c r="A570" t="str">
        <f>IF(AND(MOD(ROW(A565)-1,3)=0,INDEX(artwork.xlsx!G:G,QUOTIENT(ROW(A565)-1,3)+2)&lt;&gt;""),"/* "&amp;INDEX(artwork.xlsx!G:G,QUOTIENT(ROW(A565)-1,3)+2)&amp;" */","  ")&amp;
IF(AND(INDEX(artwork.xlsx!F:F,QUOTIENT(ROW(A565)-1,3)+2)&lt;&gt;""),"/* "&amp;INDEX(artwork.xlsx!F:F,QUOTIENT(ROW(A565)-1,3)+2)&amp;" */","  ")&amp;IF(AND(ISERROR(MATCH("},",B570:B$5003,0)), ISERROR(MATCH("    ];",$A$5:A566,0))),"];","")</f>
        <v xml:space="preserve">    </v>
      </c>
      <c r="B570" t="str">
        <f t="shared" si="11"/>
        <v>{</v>
      </c>
      <c r="C570" t="str">
        <f>IF(AND(MOD(ROW(A565)-1,3)=0, INDEX(artwork.xlsx!J:J,QUOTIENT(ROW(A565)-1,3)+2)&lt;&gt;""),
     artwork.xlsx!$H$1&amp;": """ &amp;  INDEX(artwork.xlsx!H:H,QUOTIENT(ROW(A565)-1,3)+2) &amp;""",  " &amp;
     artwork.xlsx!$J$1&amp; ": """ &amp; INDEX(artwork.xlsx!J:J,QUOTIENT(ROW(A565)-1,3)+2) &amp;""",  " &amp;
     artwork.xlsx!$L$1&amp; ": """ &amp; SUBSTITUTE(IF(LEFT(INDEX(artwork.xlsx!L:L,QUOTIENT(ROW(A565)-1,3)+2),4)="http","",artwork.xlsx!$M$1) &amp; INDEX(artwork.xlsx!L:L,QUOTIENT(ROW(A565)-1,3)+2),artwork.xlsx!$N$1,"") &amp; """,",
 IF(AND(MOD(ROW(A565)-1,3)=1,INDEX(artwork.xlsx!J:J,QUOTIENT(ROW(A565)-1,3)+2)&lt;&gt;""),
    artwork.xlsx!$K$1&amp;": '" &amp; SUBSTITUTE(INDEX(artwork.xlsx!K:K,QUOTIENT(ROW(A565)-1,3)+2),"'","\'") &amp; "'",
IF(MOD(ROW(A565)-1,3)=2,"","")))</f>
        <v>id: "plaza",  frenchName: "Place du village",  artwork: "http://wiki.dominionstrategy.com/images/a/a1/PlazaArt.jpg",</v>
      </c>
    </row>
    <row r="571" spans="1:3" x14ac:dyDescent="0.25">
      <c r="A571" t="str">
        <f>IF(AND(MOD(ROW(A566)-1,3)=0,INDEX(artwork.xlsx!G:G,QUOTIENT(ROW(A566)-1,3)+2)&lt;&gt;""),"/* "&amp;INDEX(artwork.xlsx!G:G,QUOTIENT(ROW(A566)-1,3)+2)&amp;" */","  ")&amp;
IF(AND(INDEX(artwork.xlsx!F:F,QUOTIENT(ROW(A566)-1,3)+2)&lt;&gt;""),"/* "&amp;INDEX(artwork.xlsx!F:F,QUOTIENT(ROW(A566)-1,3)+2)&amp;" */","  ")&amp;IF(AND(ISERROR(MATCH("},",B571:B$5003,0)), ISERROR(MATCH("    ];",$A$5:A570,0))),"];","")</f>
        <v xml:space="preserve">    </v>
      </c>
      <c r="B571" t="str">
        <f t="shared" si="11"/>
        <v/>
      </c>
      <c r="C571" t="str">
        <f>IF(AND(MOD(ROW(A566)-1,3)=0, INDEX(artwork.xlsx!J:J,QUOTIENT(ROW(A566)-1,3)+2)&lt;&gt;""),
     artwork.xlsx!$H$1&amp;": """ &amp;  INDEX(artwork.xlsx!H:H,QUOTIENT(ROW(A566)-1,3)+2) &amp;""",  " &amp;
     artwork.xlsx!$J$1&amp; ": """ &amp; INDEX(artwork.xlsx!J:J,QUOTIENT(ROW(A566)-1,3)+2) &amp;""",  " &amp;
     artwork.xlsx!$L$1&amp; ": """ &amp; SUBSTITUTE(IF(LEFT(INDEX(artwork.xlsx!L:L,QUOTIENT(ROW(A566)-1,3)+2),4)="http","",artwork.xlsx!$M$1) &amp; INDEX(artwork.xlsx!L:L,QUOTIENT(ROW(A566)-1,3)+2),artwork.xlsx!$N$1,"") &amp; """,",
 IF(AND(MOD(ROW(A566)-1,3)=1,INDEX(artwork.xlsx!J:J,QUOTIENT(ROW(A566)-1,3)+2)&lt;&gt;""),
    artwork.xlsx!$K$1&amp;": '" &amp; SUBSTITUTE(INDEX(artwork.xlsx!K:K,QUOTIENT(ROW(A566)-1,3)+2),"'","\'") &amp; "'",
IF(MOD(ROW(A566)-1,3)=2,"","")))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572" spans="1:3" x14ac:dyDescent="0.25">
      <c r="A572" t="str">
        <f>IF(AND(MOD(ROW(A567)-1,3)=0,INDEX(artwork.xlsx!G:G,QUOTIENT(ROW(A567)-1,3)+2)&lt;&gt;""),"/* "&amp;INDEX(artwork.xlsx!G:G,QUOTIENT(ROW(A567)-1,3)+2)&amp;" */","  ")&amp;
IF(AND(INDEX(artwork.xlsx!F:F,QUOTIENT(ROW(A567)-1,3)+2)&lt;&gt;""),"/* "&amp;INDEX(artwork.xlsx!F:F,QUOTIENT(ROW(A567)-1,3)+2)&amp;" */","  ")&amp;IF(AND(ISERROR(MATCH("},",B572:B$5003,0)), ISERROR(MATCH("    ];",$A$5:A568,0))),"];","")</f>
        <v xml:space="preserve">    </v>
      </c>
      <c r="B572" t="str">
        <f t="shared" si="11"/>
        <v>},</v>
      </c>
      <c r="C572" t="str">
        <f>IF(AND(MOD(ROW(A567)-1,3)=0, INDEX(artwork.xlsx!J:J,QUOTIENT(ROW(A567)-1,3)+2)&lt;&gt;""),
     artwork.xlsx!$H$1&amp;": """ &amp;  INDEX(artwork.xlsx!H:H,QUOTIENT(ROW(A567)-1,3)+2) &amp;""",  " &amp;
     artwork.xlsx!$J$1&amp; ": """ &amp; INDEX(artwork.xlsx!J:J,QUOTIENT(ROW(A567)-1,3)+2) &amp;""",  " &amp;
     artwork.xlsx!$L$1&amp; ": """ &amp; SUBSTITUTE(IF(LEFT(INDEX(artwork.xlsx!L:L,QUOTIENT(ROW(A567)-1,3)+2),4)="http","",artwork.xlsx!$M$1) &amp; INDEX(artwork.xlsx!L:L,QUOTIENT(ROW(A567)-1,3)+2),artwork.xlsx!$N$1,"") &amp; """,",
 IF(AND(MOD(ROW(A567)-1,3)=1,INDEX(artwork.xlsx!J:J,QUOTIENT(ROW(A567)-1,3)+2)&lt;&gt;""),
    artwork.xlsx!$K$1&amp;": '" &amp; SUBSTITUTE(INDEX(artwork.xlsx!K:K,QUOTIENT(ROW(A567)-1,3)+2),"'","\'") &amp; "'",
IF(MOD(ROW(A567)-1,3)=2,"","")))</f>
        <v/>
      </c>
    </row>
    <row r="573" spans="1:3" x14ac:dyDescent="0.25">
      <c r="A573" t="str">
        <f>IF(AND(MOD(ROW(A568)-1,3)=0,INDEX(artwork.xlsx!G:G,QUOTIENT(ROW(A568)-1,3)+2)&lt;&gt;""),"/* "&amp;INDEX(artwork.xlsx!G:G,QUOTIENT(ROW(A568)-1,3)+2)&amp;" */","  ")&amp;
IF(AND(INDEX(artwork.xlsx!F:F,QUOTIENT(ROW(A568)-1,3)+2)&lt;&gt;""),"/* "&amp;INDEX(artwork.xlsx!F:F,QUOTIENT(ROW(A568)-1,3)+2)&amp;" */","  ")&amp;IF(AND(ISERROR(MATCH("},",B573:B$5003,0)), ISERROR(MATCH("    ];",$A$5:A572,0))),"];","")</f>
        <v xml:space="preserve">    </v>
      </c>
      <c r="B573" t="str">
        <f t="shared" si="11"/>
        <v>{</v>
      </c>
      <c r="C573" t="str">
        <f>IF(AND(MOD(ROW(A568)-1,3)=0, INDEX(artwork.xlsx!J:J,QUOTIENT(ROW(A568)-1,3)+2)&lt;&gt;""),
     artwork.xlsx!$H$1&amp;": """ &amp;  INDEX(artwork.xlsx!H:H,QUOTIENT(ROW(A568)-1,3)+2) &amp;""",  " &amp;
     artwork.xlsx!$J$1&amp; ": """ &amp; INDEX(artwork.xlsx!J:J,QUOTIENT(ROW(A568)-1,3)+2) &amp;""",  " &amp;
     artwork.xlsx!$L$1&amp; ": """ &amp; SUBSTITUTE(IF(LEFT(INDEX(artwork.xlsx!L:L,QUOTIENT(ROW(A568)-1,3)+2),4)="http","",artwork.xlsx!$M$1) &amp; INDEX(artwork.xlsx!L:L,QUOTIENT(ROW(A568)-1,3)+2),artwork.xlsx!$N$1,"") &amp; """,",
 IF(AND(MOD(ROW(A568)-1,3)=1,INDEX(artwork.xlsx!J:J,QUOTIENT(ROW(A568)-1,3)+2)&lt;&gt;""),
    artwork.xlsx!$K$1&amp;": '" &amp; SUBSTITUTE(INDEX(artwork.xlsx!K:K,QUOTIENT(ROW(A568)-1,3)+2),"'","\'") &amp; "'",
IF(MOD(ROW(A568)-1,3)=2,"","")))</f>
        <v>id: "soothsayer",  frenchName: "Devin",  artwork: "http://wiki.dominionstrategy.com/images/f/ff/SoothsayerArt.jpg",</v>
      </c>
    </row>
    <row r="574" spans="1:3" x14ac:dyDescent="0.25">
      <c r="A574" t="str">
        <f>IF(AND(MOD(ROW(A569)-1,3)=0,INDEX(artwork.xlsx!G:G,QUOTIENT(ROW(A569)-1,3)+2)&lt;&gt;""),"/* "&amp;INDEX(artwork.xlsx!G:G,QUOTIENT(ROW(A569)-1,3)+2)&amp;" */","  ")&amp;
IF(AND(INDEX(artwork.xlsx!F:F,QUOTIENT(ROW(A569)-1,3)+2)&lt;&gt;""),"/* "&amp;INDEX(artwork.xlsx!F:F,QUOTIENT(ROW(A569)-1,3)+2)&amp;" */","  ")&amp;IF(AND(ISERROR(MATCH("},",B574:B$5003,0)), ISERROR(MATCH("    ];",$A$5:A570,0))),"];","")</f>
        <v xml:space="preserve">    </v>
      </c>
      <c r="B574" t="str">
        <f t="shared" si="11"/>
        <v/>
      </c>
      <c r="C574" t="str">
        <f>IF(AND(MOD(ROW(A569)-1,3)=0, INDEX(artwork.xlsx!J:J,QUOTIENT(ROW(A569)-1,3)+2)&lt;&gt;""),
     artwork.xlsx!$H$1&amp;": """ &amp;  INDEX(artwork.xlsx!H:H,QUOTIENT(ROW(A569)-1,3)+2) &amp;""",  " &amp;
     artwork.xlsx!$J$1&amp; ": """ &amp; INDEX(artwork.xlsx!J:J,QUOTIENT(ROW(A569)-1,3)+2) &amp;""",  " &amp;
     artwork.xlsx!$L$1&amp; ": """ &amp; SUBSTITUTE(IF(LEFT(INDEX(artwork.xlsx!L:L,QUOTIENT(ROW(A569)-1,3)+2),4)="http","",artwork.xlsx!$M$1) &amp; INDEX(artwork.xlsx!L:L,QUOTIENT(ROW(A569)-1,3)+2),artwork.xlsx!$N$1,"") &amp; """,",
 IF(AND(MOD(ROW(A569)-1,3)=1,INDEX(artwork.xlsx!J:J,QUOTIENT(ROW(A569)-1,3)+2)&lt;&gt;""),
    artwork.xlsx!$K$1&amp;": '" &amp; SUBSTITUTE(INDEX(artwork.xlsx!K:K,QUOTIENT(ROW(A569)-1,3)+2),"'","\'") &amp; "'",
IF(MOD(ROW(A569)-1,3)=2,"","")))</f>
        <v>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575" spans="1:3" x14ac:dyDescent="0.25">
      <c r="A575" t="str">
        <f>IF(AND(MOD(ROW(A570)-1,3)=0,INDEX(artwork.xlsx!G:G,QUOTIENT(ROW(A570)-1,3)+2)&lt;&gt;""),"/* "&amp;INDEX(artwork.xlsx!G:G,QUOTIENT(ROW(A570)-1,3)+2)&amp;" */","  ")&amp;
IF(AND(INDEX(artwork.xlsx!F:F,QUOTIENT(ROW(A570)-1,3)+2)&lt;&gt;""),"/* "&amp;INDEX(artwork.xlsx!F:F,QUOTIENT(ROW(A570)-1,3)+2)&amp;" */","  ")&amp;IF(AND(ISERROR(MATCH("},",B575:B$5003,0)), ISERROR(MATCH("    ];",$A$5:A574,0))),"];","")</f>
        <v xml:space="preserve">    </v>
      </c>
      <c r="B575" t="str">
        <f t="shared" si="11"/>
        <v>},</v>
      </c>
      <c r="C575" t="str">
        <f>IF(AND(MOD(ROW(A570)-1,3)=0, INDEX(artwork.xlsx!J:J,QUOTIENT(ROW(A570)-1,3)+2)&lt;&gt;""),
     artwork.xlsx!$H$1&amp;": """ &amp;  INDEX(artwork.xlsx!H:H,QUOTIENT(ROW(A570)-1,3)+2) &amp;""",  " &amp;
     artwork.xlsx!$J$1&amp; ": """ &amp; INDEX(artwork.xlsx!J:J,QUOTIENT(ROW(A570)-1,3)+2) &amp;""",  " &amp;
     artwork.xlsx!$L$1&amp; ": """ &amp; SUBSTITUTE(IF(LEFT(INDEX(artwork.xlsx!L:L,QUOTIENT(ROW(A570)-1,3)+2),4)="http","",artwork.xlsx!$M$1) &amp; INDEX(artwork.xlsx!L:L,QUOTIENT(ROW(A570)-1,3)+2),artwork.xlsx!$N$1,"") &amp; """,",
 IF(AND(MOD(ROW(A570)-1,3)=1,INDEX(artwork.xlsx!J:J,QUOTIENT(ROW(A570)-1,3)+2)&lt;&gt;""),
    artwork.xlsx!$K$1&amp;": '" &amp; SUBSTITUTE(INDEX(artwork.xlsx!K:K,QUOTIENT(ROW(A570)-1,3)+2),"'","\'") &amp; "'",
IF(MOD(ROW(A570)-1,3)=2,"","")))</f>
        <v/>
      </c>
    </row>
    <row r="576" spans="1:3" x14ac:dyDescent="0.25">
      <c r="A576" t="str">
        <f>IF(AND(MOD(ROW(A571)-1,3)=0,INDEX(artwork.xlsx!G:G,QUOTIENT(ROW(A571)-1,3)+2)&lt;&gt;""),"/* "&amp;INDEX(artwork.xlsx!G:G,QUOTIENT(ROW(A571)-1,3)+2)&amp;" */","  ")&amp;
IF(AND(INDEX(artwork.xlsx!F:F,QUOTIENT(ROW(A571)-1,3)+2)&lt;&gt;""),"/* "&amp;INDEX(artwork.xlsx!F:F,QUOTIENT(ROW(A571)-1,3)+2)&amp;" */","  ")&amp;IF(AND(ISERROR(MATCH("},",B576:B$5003,0)), ISERROR(MATCH("    ];",$A$5:A572,0))),"];","")</f>
        <v xml:space="preserve">    </v>
      </c>
      <c r="B576" t="str">
        <f t="shared" si="11"/>
        <v>{</v>
      </c>
      <c r="C576" t="str">
        <f>IF(AND(MOD(ROW(A571)-1,3)=0, INDEX(artwork.xlsx!J:J,QUOTIENT(ROW(A571)-1,3)+2)&lt;&gt;""),
     artwork.xlsx!$H$1&amp;": """ &amp;  INDEX(artwork.xlsx!H:H,QUOTIENT(ROW(A571)-1,3)+2) &amp;""",  " &amp;
     artwork.xlsx!$J$1&amp; ": """ &amp; INDEX(artwork.xlsx!J:J,QUOTIENT(ROW(A571)-1,3)+2) &amp;""",  " &amp;
     artwork.xlsx!$L$1&amp; ": """ &amp; SUBSTITUTE(IF(LEFT(INDEX(artwork.xlsx!L:L,QUOTIENT(ROW(A571)-1,3)+2),4)="http","",artwork.xlsx!$M$1) &amp; INDEX(artwork.xlsx!L:L,QUOTIENT(ROW(A571)-1,3)+2),artwork.xlsx!$N$1,"") &amp; """,",
 IF(AND(MOD(ROW(A571)-1,3)=1,INDEX(artwork.xlsx!J:J,QUOTIENT(ROW(A571)-1,3)+2)&lt;&gt;""),
    artwork.xlsx!$K$1&amp;": '" &amp; SUBSTITUTE(INDEX(artwork.xlsx!K:K,QUOTIENT(ROW(A571)-1,3)+2),"'","\'") &amp; "'",
IF(MOD(ROW(A571)-1,3)=2,"","")))</f>
        <v>id: "stonemason",  frenchName: "Tailleur de pierre",  artwork: "http://wiki.dominionstrategy.com/images/5/59/StonemasonArt.jpg",</v>
      </c>
    </row>
    <row r="577" spans="1:3" x14ac:dyDescent="0.25">
      <c r="A577" t="str">
        <f>IF(AND(MOD(ROW(A572)-1,3)=0,INDEX(artwork.xlsx!G:G,QUOTIENT(ROW(A572)-1,3)+2)&lt;&gt;""),"/* "&amp;INDEX(artwork.xlsx!G:G,QUOTIENT(ROW(A572)-1,3)+2)&amp;" */","  ")&amp;
IF(AND(INDEX(artwork.xlsx!F:F,QUOTIENT(ROW(A572)-1,3)+2)&lt;&gt;""),"/* "&amp;INDEX(artwork.xlsx!F:F,QUOTIENT(ROW(A572)-1,3)+2)&amp;" */","  ")&amp;IF(AND(ISERROR(MATCH("},",B577:B$5003,0)), ISERROR(MATCH("    ];",$A$5:A576,0))),"];","")</f>
        <v xml:space="preserve">    </v>
      </c>
      <c r="B577" t="str">
        <f t="shared" si="11"/>
        <v/>
      </c>
      <c r="C577" t="str">
        <f>IF(AND(MOD(ROW(A572)-1,3)=0, INDEX(artwork.xlsx!J:J,QUOTIENT(ROW(A572)-1,3)+2)&lt;&gt;""),
     artwork.xlsx!$H$1&amp;": """ &amp;  INDEX(artwork.xlsx!H:H,QUOTIENT(ROW(A572)-1,3)+2) &amp;""",  " &amp;
     artwork.xlsx!$J$1&amp; ": """ &amp; INDEX(artwork.xlsx!J:J,QUOTIENT(ROW(A572)-1,3)+2) &amp;""",  " &amp;
     artwork.xlsx!$L$1&amp; ": """ &amp; SUBSTITUTE(IF(LEFT(INDEX(artwork.xlsx!L:L,QUOTIENT(ROW(A572)-1,3)+2),4)="http","",artwork.xlsx!$M$1) &amp; INDEX(artwork.xlsx!L:L,QUOTIENT(ROW(A572)-1,3)+2),artwork.xlsx!$N$1,"") &amp; """,",
 IF(AND(MOD(ROW(A572)-1,3)=1,INDEX(artwork.xlsx!J:J,QUOTIENT(ROW(A572)-1,3)+2)&lt;&gt;""),
    artwork.xlsx!$K$1&amp;": '" &amp; SUBSTITUTE(INDEX(artwork.xlsx!K:K,QUOTIENT(ROW(A572)-1,3)+2),"'","\'") &amp; "'",
IF(MOD(ROW(A572)-1,3)=2,"","")))</f>
        <v>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578" spans="1:3" x14ac:dyDescent="0.25">
      <c r="A578" t="str">
        <f>IF(AND(MOD(ROW(A573)-1,3)=0,INDEX(artwork.xlsx!G:G,QUOTIENT(ROW(A573)-1,3)+2)&lt;&gt;""),"/* "&amp;INDEX(artwork.xlsx!G:G,QUOTIENT(ROW(A573)-1,3)+2)&amp;" */","  ")&amp;
IF(AND(INDEX(artwork.xlsx!F:F,QUOTIENT(ROW(A573)-1,3)+2)&lt;&gt;""),"/* "&amp;INDEX(artwork.xlsx!F:F,QUOTIENT(ROW(A573)-1,3)+2)&amp;" */","  ")&amp;IF(AND(ISERROR(MATCH("},",B578:B$5003,0)), ISERROR(MATCH("    ];",$A$5:A574,0))),"];","")</f>
        <v xml:space="preserve">    </v>
      </c>
      <c r="B578" t="str">
        <f t="shared" si="11"/>
        <v>},</v>
      </c>
      <c r="C578" t="str">
        <f>IF(AND(MOD(ROW(A573)-1,3)=0, INDEX(artwork.xlsx!J:J,QUOTIENT(ROW(A573)-1,3)+2)&lt;&gt;""),
     artwork.xlsx!$H$1&amp;": """ &amp;  INDEX(artwork.xlsx!H:H,QUOTIENT(ROW(A573)-1,3)+2) &amp;""",  " &amp;
     artwork.xlsx!$J$1&amp; ": """ &amp; INDEX(artwork.xlsx!J:J,QUOTIENT(ROW(A573)-1,3)+2) &amp;""",  " &amp;
     artwork.xlsx!$L$1&amp; ": """ &amp; SUBSTITUTE(IF(LEFT(INDEX(artwork.xlsx!L:L,QUOTIENT(ROW(A573)-1,3)+2),4)="http","",artwork.xlsx!$M$1) &amp; INDEX(artwork.xlsx!L:L,QUOTIENT(ROW(A573)-1,3)+2),artwork.xlsx!$N$1,"") &amp; """,",
 IF(AND(MOD(ROW(A573)-1,3)=1,INDEX(artwork.xlsx!J:J,QUOTIENT(ROW(A573)-1,3)+2)&lt;&gt;""),
    artwork.xlsx!$K$1&amp;": '" &amp; SUBSTITUTE(INDEX(artwork.xlsx!K:K,QUOTIENT(ROW(A573)-1,3)+2),"'","\'") &amp; "'",
IF(MOD(ROW(A573)-1,3)=2,"","")))</f>
        <v/>
      </c>
    </row>
    <row r="579" spans="1:3" x14ac:dyDescent="0.25">
      <c r="A579" t="str">
        <f>IF(AND(MOD(ROW(A574)-1,3)=0,INDEX(artwork.xlsx!G:G,QUOTIENT(ROW(A574)-1,3)+2)&lt;&gt;""),"/* "&amp;INDEX(artwork.xlsx!G:G,QUOTIENT(ROW(A574)-1,3)+2)&amp;" */","  ")&amp;
IF(AND(INDEX(artwork.xlsx!F:F,QUOTIENT(ROW(A574)-1,3)+2)&lt;&gt;""),"/* "&amp;INDEX(artwork.xlsx!F:F,QUOTIENT(ROW(A574)-1,3)+2)&amp;" */","  ")&amp;IF(AND(ISERROR(MATCH("},",B579:B$5003,0)), ISERROR(MATCH("    ];",$A$5:A578,0))),"];","")</f>
        <v xml:space="preserve">    </v>
      </c>
      <c r="B579" t="str">
        <f t="shared" si="11"/>
        <v>{</v>
      </c>
      <c r="C579" t="str">
        <f>IF(AND(MOD(ROW(A574)-1,3)=0, INDEX(artwork.xlsx!J:J,QUOTIENT(ROW(A574)-1,3)+2)&lt;&gt;""),
     artwork.xlsx!$H$1&amp;": """ &amp;  INDEX(artwork.xlsx!H:H,QUOTIENT(ROW(A574)-1,3)+2) &amp;""",  " &amp;
     artwork.xlsx!$J$1&amp; ": """ &amp; INDEX(artwork.xlsx!J:J,QUOTIENT(ROW(A574)-1,3)+2) &amp;""",  " &amp;
     artwork.xlsx!$L$1&amp; ": """ &amp; SUBSTITUTE(IF(LEFT(INDEX(artwork.xlsx!L:L,QUOTIENT(ROW(A574)-1,3)+2),4)="http","",artwork.xlsx!$M$1) &amp; INDEX(artwork.xlsx!L:L,QUOTIENT(ROW(A574)-1,3)+2),artwork.xlsx!$N$1,"") &amp; """,",
 IF(AND(MOD(ROW(A574)-1,3)=1,INDEX(artwork.xlsx!J:J,QUOTIENT(ROW(A574)-1,3)+2)&lt;&gt;""),
    artwork.xlsx!$K$1&amp;": '" &amp; SUBSTITUTE(INDEX(artwork.xlsx!K:K,QUOTIENT(ROW(A574)-1,3)+2),"'","\'") &amp; "'",
IF(MOD(ROW(A574)-1,3)=2,"","")))</f>
        <v>id: "taxman",  frenchName: "Percepteur",  artwork: "http://wiki.dominionstrategy.com/images/8/85/TaxmanArt.jpg",</v>
      </c>
    </row>
    <row r="580" spans="1:3" x14ac:dyDescent="0.25">
      <c r="A580" t="str">
        <f>IF(AND(MOD(ROW(A575)-1,3)=0,INDEX(artwork.xlsx!G:G,QUOTIENT(ROW(A575)-1,3)+2)&lt;&gt;""),"/* "&amp;INDEX(artwork.xlsx!G:G,QUOTIENT(ROW(A575)-1,3)+2)&amp;" */","  ")&amp;
IF(AND(INDEX(artwork.xlsx!F:F,QUOTIENT(ROW(A575)-1,3)+2)&lt;&gt;""),"/* "&amp;INDEX(artwork.xlsx!F:F,QUOTIENT(ROW(A575)-1,3)+2)&amp;" */","  ")&amp;IF(AND(ISERROR(MATCH("},",B580:B$5003,0)), ISERROR(MATCH("    ];",$A$5:A576,0))),"];","")</f>
        <v xml:space="preserve">    </v>
      </c>
      <c r="B580" t="str">
        <f t="shared" si="11"/>
        <v/>
      </c>
      <c r="C580" t="str">
        <f>IF(AND(MOD(ROW(A575)-1,3)=0, INDEX(artwork.xlsx!J:J,QUOTIENT(ROW(A575)-1,3)+2)&lt;&gt;""),
     artwork.xlsx!$H$1&amp;": """ &amp;  INDEX(artwork.xlsx!H:H,QUOTIENT(ROW(A575)-1,3)+2) &amp;""",  " &amp;
     artwork.xlsx!$J$1&amp; ": """ &amp; INDEX(artwork.xlsx!J:J,QUOTIENT(ROW(A575)-1,3)+2) &amp;""",  " &amp;
     artwork.xlsx!$L$1&amp; ": """ &amp; SUBSTITUTE(IF(LEFT(INDEX(artwork.xlsx!L:L,QUOTIENT(ROW(A575)-1,3)+2),4)="http","",artwork.xlsx!$M$1) &amp; INDEX(artwork.xlsx!L:L,QUOTIENT(ROW(A575)-1,3)+2),artwork.xlsx!$N$1,"") &amp; """,",
 IF(AND(MOD(ROW(A575)-1,3)=1,INDEX(artwork.xlsx!J:J,QUOTIENT(ROW(A575)-1,3)+2)&lt;&gt;""),
    artwork.xlsx!$K$1&amp;": '" &amp; SUBSTITUTE(INDEX(artwork.xlsx!K:K,QUOTIENT(ROW(A575)-1,3)+2),"'","\'") &amp; "'",
IF(MOD(ROW(A575)-1,3)=2,"","")))</f>
        <v>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581" spans="1:3" x14ac:dyDescent="0.25">
      <c r="A581" t="str">
        <f>IF(AND(MOD(ROW(A576)-1,3)=0,INDEX(artwork.xlsx!G:G,QUOTIENT(ROW(A576)-1,3)+2)&lt;&gt;""),"/* "&amp;INDEX(artwork.xlsx!G:G,QUOTIENT(ROW(A576)-1,3)+2)&amp;" */","  ")&amp;
IF(AND(INDEX(artwork.xlsx!F:F,QUOTIENT(ROW(A576)-1,3)+2)&lt;&gt;""),"/* "&amp;INDEX(artwork.xlsx!F:F,QUOTIENT(ROW(A576)-1,3)+2)&amp;" */","  ")&amp;IF(AND(ISERROR(MATCH("},",B581:B$5003,0)), ISERROR(MATCH("    ];",$A$5:A580,0))),"];","")</f>
        <v xml:space="preserve">    </v>
      </c>
      <c r="B581" t="str">
        <f t="shared" si="11"/>
        <v>},</v>
      </c>
      <c r="C581" t="str">
        <f>IF(AND(MOD(ROW(A576)-1,3)=0, INDEX(artwork.xlsx!J:J,QUOTIENT(ROW(A576)-1,3)+2)&lt;&gt;""),
     artwork.xlsx!$H$1&amp;": """ &amp;  INDEX(artwork.xlsx!H:H,QUOTIENT(ROW(A576)-1,3)+2) &amp;""",  " &amp;
     artwork.xlsx!$J$1&amp; ": """ &amp; INDEX(artwork.xlsx!J:J,QUOTIENT(ROW(A576)-1,3)+2) &amp;""",  " &amp;
     artwork.xlsx!$L$1&amp; ": """ &amp; SUBSTITUTE(IF(LEFT(INDEX(artwork.xlsx!L:L,QUOTIENT(ROW(A576)-1,3)+2),4)="http","",artwork.xlsx!$M$1) &amp; INDEX(artwork.xlsx!L:L,QUOTIENT(ROW(A576)-1,3)+2),artwork.xlsx!$N$1,"") &amp; """,",
 IF(AND(MOD(ROW(A576)-1,3)=1,INDEX(artwork.xlsx!J:J,QUOTIENT(ROW(A576)-1,3)+2)&lt;&gt;""),
    artwork.xlsx!$K$1&amp;": '" &amp; SUBSTITUTE(INDEX(artwork.xlsx!K:K,QUOTIENT(ROW(A576)-1,3)+2),"'","\'") &amp; "'",
IF(MOD(ROW(A576)-1,3)=2,"","")))</f>
        <v/>
      </c>
    </row>
    <row r="582" spans="1:3" x14ac:dyDescent="0.25">
      <c r="A582" t="str">
        <f>IF(AND(MOD(ROW(A577)-1,3)=0,INDEX(artwork.xlsx!G:G,QUOTIENT(ROW(A577)-1,3)+2)&lt;&gt;""),"/* "&amp;INDEX(artwork.xlsx!G:G,QUOTIENT(ROW(A577)-1,3)+2)&amp;" */","  ")&amp;
IF(AND(INDEX(artwork.xlsx!F:F,QUOTIENT(ROW(A577)-1,3)+2)&lt;&gt;""),"/* "&amp;INDEX(artwork.xlsx!F:F,QUOTIENT(ROW(A577)-1,3)+2)&amp;" */","  ")&amp;IF(AND(ISERROR(MATCH("},",B582:B$5003,0)), ISERROR(MATCH("    ];",$A$5:A578,0))),"];","")</f>
        <v xml:space="preserve">/* Hinterlands */  </v>
      </c>
      <c r="B582" t="str">
        <f t="shared" si="11"/>
        <v>{</v>
      </c>
      <c r="C582" t="str">
        <f>IF(AND(MOD(ROW(A577)-1,3)=0, INDEX(artwork.xlsx!J:J,QUOTIENT(ROW(A577)-1,3)+2)&lt;&gt;""),
     artwork.xlsx!$H$1&amp;": """ &amp;  INDEX(artwork.xlsx!H:H,QUOTIENT(ROW(A577)-1,3)+2) &amp;""",  " &amp;
     artwork.xlsx!$J$1&amp; ": """ &amp; INDEX(artwork.xlsx!J:J,QUOTIENT(ROW(A577)-1,3)+2) &amp;""",  " &amp;
     artwork.xlsx!$L$1&amp; ": """ &amp; SUBSTITUTE(IF(LEFT(INDEX(artwork.xlsx!L:L,QUOTIENT(ROW(A577)-1,3)+2),4)="http","",artwork.xlsx!$M$1) &amp; INDEX(artwork.xlsx!L:L,QUOTIENT(ROW(A577)-1,3)+2),artwork.xlsx!$N$1,"") &amp; """,",
 IF(AND(MOD(ROW(A577)-1,3)=1,INDEX(artwork.xlsx!J:J,QUOTIENT(ROW(A577)-1,3)+2)&lt;&gt;""),
    artwork.xlsx!$K$1&amp;": '" &amp; SUBSTITUTE(INDEX(artwork.xlsx!K:K,QUOTIENT(ROW(A577)-1,3)+2),"'","\'") &amp; "'",
IF(MOD(ROW(A577)-1,3)=2,"","")))</f>
        <v>id: "bordervillage",  frenchName: "Village frontalier",  artwork: "http://wiki.dominionstrategy.com/images/2/2b/Border_VillageArt.jpg",</v>
      </c>
    </row>
    <row r="583" spans="1:3" x14ac:dyDescent="0.25">
      <c r="A583" t="str">
        <f>IF(AND(MOD(ROW(A578)-1,3)=0,INDEX(artwork.xlsx!G:G,QUOTIENT(ROW(A578)-1,3)+2)&lt;&gt;""),"/* "&amp;INDEX(artwork.xlsx!G:G,QUOTIENT(ROW(A578)-1,3)+2)&amp;" */","  ")&amp;
IF(AND(INDEX(artwork.xlsx!F:F,QUOTIENT(ROW(A578)-1,3)+2)&lt;&gt;""),"/* "&amp;INDEX(artwork.xlsx!F:F,QUOTIENT(ROW(A578)-1,3)+2)&amp;" */","  ")&amp;IF(AND(ISERROR(MATCH("},",B583:B$5003,0)), ISERROR(MATCH("    ];",$A$5:A582,0))),"];","")</f>
        <v xml:space="preserve">    </v>
      </c>
      <c r="B583" t="str">
        <f t="shared" si="11"/>
        <v/>
      </c>
      <c r="C583" t="str">
        <f>IF(AND(MOD(ROW(A578)-1,3)=0, INDEX(artwork.xlsx!J:J,QUOTIENT(ROW(A578)-1,3)+2)&lt;&gt;""),
     artwork.xlsx!$H$1&amp;": """ &amp;  INDEX(artwork.xlsx!H:H,QUOTIENT(ROW(A578)-1,3)+2) &amp;""",  " &amp;
     artwork.xlsx!$J$1&amp; ": """ &amp; INDEX(artwork.xlsx!J:J,QUOTIENT(ROW(A578)-1,3)+2) &amp;""",  " &amp;
     artwork.xlsx!$L$1&amp; ": """ &amp; SUBSTITUTE(IF(LEFT(INDEX(artwork.xlsx!L:L,QUOTIENT(ROW(A578)-1,3)+2),4)="http","",artwork.xlsx!$M$1) &amp; INDEX(artwork.xlsx!L:L,QUOTIENT(ROW(A578)-1,3)+2),artwork.xlsx!$N$1,"") &amp; """,",
 IF(AND(MOD(ROW(A578)-1,3)=1,INDEX(artwork.xlsx!J:J,QUOTIENT(ROW(A578)-1,3)+2)&lt;&gt;""),
    artwork.xlsx!$K$1&amp;": '" &amp; SUBSTITUTE(INDEX(artwork.xlsx!K:K,QUOTIENT(ROW(A578)-1,3)+2),"'","\'") &amp; "'",
IF(MOD(ROW(A578)-1,3)=2,"","")))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584" spans="1:3" x14ac:dyDescent="0.25">
      <c r="A584" t="str">
        <f>IF(AND(MOD(ROW(A579)-1,3)=0,INDEX(artwork.xlsx!G:G,QUOTIENT(ROW(A579)-1,3)+2)&lt;&gt;""),"/* "&amp;INDEX(artwork.xlsx!G:G,QUOTIENT(ROW(A579)-1,3)+2)&amp;" */","  ")&amp;
IF(AND(INDEX(artwork.xlsx!F:F,QUOTIENT(ROW(A579)-1,3)+2)&lt;&gt;""),"/* "&amp;INDEX(artwork.xlsx!F:F,QUOTIENT(ROW(A579)-1,3)+2)&amp;" */","  ")&amp;IF(AND(ISERROR(MATCH("},",B584:B$5003,0)), ISERROR(MATCH("    ];",$A$5:A580,0))),"];","")</f>
        <v xml:space="preserve">    </v>
      </c>
      <c r="B584" t="str">
        <f t="shared" si="11"/>
        <v>},</v>
      </c>
      <c r="C584" t="str">
        <f>IF(AND(MOD(ROW(A579)-1,3)=0, INDEX(artwork.xlsx!J:J,QUOTIENT(ROW(A579)-1,3)+2)&lt;&gt;""),
     artwork.xlsx!$H$1&amp;": """ &amp;  INDEX(artwork.xlsx!H:H,QUOTIENT(ROW(A579)-1,3)+2) &amp;""",  " &amp;
     artwork.xlsx!$J$1&amp; ": """ &amp; INDEX(artwork.xlsx!J:J,QUOTIENT(ROW(A579)-1,3)+2) &amp;""",  " &amp;
     artwork.xlsx!$L$1&amp; ": """ &amp; SUBSTITUTE(IF(LEFT(INDEX(artwork.xlsx!L:L,QUOTIENT(ROW(A579)-1,3)+2),4)="http","",artwork.xlsx!$M$1) &amp; INDEX(artwork.xlsx!L:L,QUOTIENT(ROW(A579)-1,3)+2),artwork.xlsx!$N$1,"") &amp; """,",
 IF(AND(MOD(ROW(A579)-1,3)=1,INDEX(artwork.xlsx!J:J,QUOTIENT(ROW(A579)-1,3)+2)&lt;&gt;""),
    artwork.xlsx!$K$1&amp;": '" &amp; SUBSTITUTE(INDEX(artwork.xlsx!K:K,QUOTIENT(ROW(A579)-1,3)+2),"'","\'") &amp; "'",
IF(MOD(ROW(A579)-1,3)=2,"","")))</f>
        <v/>
      </c>
    </row>
    <row r="585" spans="1:3" x14ac:dyDescent="0.25">
      <c r="A585" t="str">
        <f>IF(AND(MOD(ROW(A580)-1,3)=0,INDEX(artwork.xlsx!G:G,QUOTIENT(ROW(A580)-1,3)+2)&lt;&gt;""),"/* "&amp;INDEX(artwork.xlsx!G:G,QUOTIENT(ROW(A580)-1,3)+2)&amp;" */","  ")&amp;
IF(AND(INDEX(artwork.xlsx!F:F,QUOTIENT(ROW(A580)-1,3)+2)&lt;&gt;""),"/* "&amp;INDEX(artwork.xlsx!F:F,QUOTIENT(ROW(A580)-1,3)+2)&amp;" */","  ")&amp;IF(AND(ISERROR(MATCH("},",B585:B$5003,0)), ISERROR(MATCH("    ];",$A$5:A584,0))),"];","")</f>
        <v xml:space="preserve">  /* t */</v>
      </c>
      <c r="B585" t="str">
        <f t="shared" si="11"/>
        <v>{</v>
      </c>
      <c r="C585" t="str">
        <f>IF(AND(MOD(ROW(A580)-1,3)=0, INDEX(artwork.xlsx!J:J,QUOTIENT(ROW(A580)-1,3)+2)&lt;&gt;""),
     artwork.xlsx!$H$1&amp;": """ &amp;  INDEX(artwork.xlsx!H:H,QUOTIENT(ROW(A580)-1,3)+2) &amp;""",  " &amp;
     artwork.xlsx!$J$1&amp; ": """ &amp; INDEX(artwork.xlsx!J:J,QUOTIENT(ROW(A580)-1,3)+2) &amp;""",  " &amp;
     artwork.xlsx!$L$1&amp; ": """ &amp; SUBSTITUTE(IF(LEFT(INDEX(artwork.xlsx!L:L,QUOTIENT(ROW(A580)-1,3)+2),4)="http","",artwork.xlsx!$M$1) &amp; INDEX(artwork.xlsx!L:L,QUOTIENT(ROW(A580)-1,3)+2),artwork.xlsx!$N$1,"") &amp; """,",
 IF(AND(MOD(ROW(A580)-1,3)=1,INDEX(artwork.xlsx!J:J,QUOTIENT(ROW(A580)-1,3)+2)&lt;&gt;""),
    artwork.xlsx!$K$1&amp;": '" &amp; SUBSTITUTE(INDEX(artwork.xlsx!K:K,QUOTIENT(ROW(A580)-1,3)+2),"'","\'") &amp; "'",
IF(MOD(ROW(A580)-1,3)=2,"","")))</f>
        <v>id: "foolsgold",  frenchName: "Or des fous",  artwork: "http://wiki.dominionstrategy.com/images/6/6b/Fools_GoldArt.jpg",</v>
      </c>
    </row>
    <row r="586" spans="1:3" x14ac:dyDescent="0.25">
      <c r="A586" t="str">
        <f>IF(AND(MOD(ROW(A581)-1,3)=0,INDEX(artwork.xlsx!G:G,QUOTIENT(ROW(A581)-1,3)+2)&lt;&gt;""),"/* "&amp;INDEX(artwork.xlsx!G:G,QUOTIENT(ROW(A581)-1,3)+2)&amp;" */","  ")&amp;
IF(AND(INDEX(artwork.xlsx!F:F,QUOTIENT(ROW(A581)-1,3)+2)&lt;&gt;""),"/* "&amp;INDEX(artwork.xlsx!F:F,QUOTIENT(ROW(A581)-1,3)+2)&amp;" */","  ")&amp;IF(AND(ISERROR(MATCH("},",B586:B$5003,0)), ISERROR(MATCH("    ];",$A$5:A582,0))),"];","")</f>
        <v xml:space="preserve">  /* t */</v>
      </c>
      <c r="B586" t="str">
        <f t="shared" si="11"/>
        <v/>
      </c>
      <c r="C586" t="str">
        <f>IF(AND(MOD(ROW(A581)-1,3)=0, INDEX(artwork.xlsx!J:J,QUOTIENT(ROW(A581)-1,3)+2)&lt;&gt;""),
     artwork.xlsx!$H$1&amp;": """ &amp;  INDEX(artwork.xlsx!H:H,QUOTIENT(ROW(A581)-1,3)+2) &amp;""",  " &amp;
     artwork.xlsx!$J$1&amp; ": """ &amp; INDEX(artwork.xlsx!J:J,QUOTIENT(ROW(A581)-1,3)+2) &amp;""",  " &amp;
     artwork.xlsx!$L$1&amp; ": """ &amp; SUBSTITUTE(IF(LEFT(INDEX(artwork.xlsx!L:L,QUOTIENT(ROW(A581)-1,3)+2),4)="http","",artwork.xlsx!$M$1) &amp; INDEX(artwork.xlsx!L:L,QUOTIENT(ROW(A581)-1,3)+2),artwork.xlsx!$N$1,"") &amp; """,",
 IF(AND(MOD(ROW(A581)-1,3)=1,INDEX(artwork.xlsx!J:J,QUOTIENT(ROW(A581)-1,3)+2)&lt;&gt;""),
    artwork.xlsx!$K$1&amp;": '" &amp; SUBSTITUTE(INDEX(artwork.xlsx!K:K,QUOTIENT(ROW(A581)-1,3)+2),"'","\'") &amp; "'",
IF(MOD(ROW(A581)-1,3)=2,"","")))</f>
        <v>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587" spans="1:3" x14ac:dyDescent="0.25">
      <c r="A587" t="str">
        <f>IF(AND(MOD(ROW(A582)-1,3)=0,INDEX(artwork.xlsx!G:G,QUOTIENT(ROW(A582)-1,3)+2)&lt;&gt;""),"/* "&amp;INDEX(artwork.xlsx!G:G,QUOTIENT(ROW(A582)-1,3)+2)&amp;" */","  ")&amp;
IF(AND(INDEX(artwork.xlsx!F:F,QUOTIENT(ROW(A582)-1,3)+2)&lt;&gt;""),"/* "&amp;INDEX(artwork.xlsx!F:F,QUOTIENT(ROW(A582)-1,3)+2)&amp;" */","  ")&amp;IF(AND(ISERROR(MATCH("},",B587:B$5003,0)), ISERROR(MATCH("    ];",$A$5:A586,0))),"];","")</f>
        <v xml:space="preserve">  /* t */</v>
      </c>
      <c r="B587" t="str">
        <f t="shared" si="11"/>
        <v>},</v>
      </c>
      <c r="C587" t="str">
        <f>IF(AND(MOD(ROW(A582)-1,3)=0, INDEX(artwork.xlsx!J:J,QUOTIENT(ROW(A582)-1,3)+2)&lt;&gt;""),
     artwork.xlsx!$H$1&amp;": """ &amp;  INDEX(artwork.xlsx!H:H,QUOTIENT(ROW(A582)-1,3)+2) &amp;""",  " &amp;
     artwork.xlsx!$J$1&amp; ": """ &amp; INDEX(artwork.xlsx!J:J,QUOTIENT(ROW(A582)-1,3)+2) &amp;""",  " &amp;
     artwork.xlsx!$L$1&amp; ": """ &amp; SUBSTITUTE(IF(LEFT(INDEX(artwork.xlsx!L:L,QUOTIENT(ROW(A582)-1,3)+2),4)="http","",artwork.xlsx!$M$1) &amp; INDEX(artwork.xlsx!L:L,QUOTIENT(ROW(A582)-1,3)+2),artwork.xlsx!$N$1,"") &amp; """,",
 IF(AND(MOD(ROW(A582)-1,3)=1,INDEX(artwork.xlsx!J:J,QUOTIENT(ROW(A582)-1,3)+2)&lt;&gt;""),
    artwork.xlsx!$K$1&amp;": '" &amp; SUBSTITUTE(INDEX(artwork.xlsx!K:K,QUOTIENT(ROW(A582)-1,3)+2),"'","\'") &amp; "'",
IF(MOD(ROW(A582)-1,3)=2,"","")))</f>
        <v/>
      </c>
    </row>
    <row r="588" spans="1:3" x14ac:dyDescent="0.25">
      <c r="A588" t="str">
        <f>IF(AND(MOD(ROW(A583)-1,3)=0,INDEX(artwork.xlsx!G:G,QUOTIENT(ROW(A583)-1,3)+2)&lt;&gt;""),"/* "&amp;INDEX(artwork.xlsx!G:G,QUOTIENT(ROW(A583)-1,3)+2)&amp;" */","  ")&amp;
IF(AND(INDEX(artwork.xlsx!F:F,QUOTIENT(ROW(A583)-1,3)+2)&lt;&gt;""),"/* "&amp;INDEX(artwork.xlsx!F:F,QUOTIENT(ROW(A583)-1,3)+2)&amp;" */","  ")&amp;IF(AND(ISERROR(MATCH("},",B588:B$5003,0)), ISERROR(MATCH("    ];",$A$5:A584,0))),"];","")</f>
        <v xml:space="preserve">    </v>
      </c>
      <c r="B588" t="str">
        <f t="shared" si="11"/>
        <v>{</v>
      </c>
      <c r="C588" t="str">
        <f>IF(AND(MOD(ROW(A583)-1,3)=0, INDEX(artwork.xlsx!J:J,QUOTIENT(ROW(A583)-1,3)+2)&lt;&gt;""),
     artwork.xlsx!$H$1&amp;": """ &amp;  INDEX(artwork.xlsx!H:H,QUOTIENT(ROW(A583)-1,3)+2) &amp;""",  " &amp;
     artwork.xlsx!$J$1&amp; ": """ &amp; INDEX(artwork.xlsx!J:J,QUOTIENT(ROW(A583)-1,3)+2) &amp;""",  " &amp;
     artwork.xlsx!$L$1&amp; ": """ &amp; SUBSTITUTE(IF(LEFT(INDEX(artwork.xlsx!L:L,QUOTIENT(ROW(A583)-1,3)+2),4)="http","",artwork.xlsx!$M$1) &amp; INDEX(artwork.xlsx!L:L,QUOTIENT(ROW(A583)-1,3)+2),artwork.xlsx!$N$1,"") &amp; """,",
 IF(AND(MOD(ROW(A583)-1,3)=1,INDEX(artwork.xlsx!J:J,QUOTIENT(ROW(A583)-1,3)+2)&lt;&gt;""),
    artwork.xlsx!$K$1&amp;": '" &amp; SUBSTITUTE(INDEX(artwork.xlsx!K:K,QUOTIENT(ROW(A583)-1,3)+2),"'","\'") &amp; "'",
IF(MOD(ROW(A583)-1,3)=2,"","")))</f>
        <v>id: "trader",  frenchName: "Troqueuse",  artwork: "http://wiki.dominionstrategy.com/images/7/72/TraderArt.jpg",</v>
      </c>
    </row>
    <row r="589" spans="1:3" x14ac:dyDescent="0.25">
      <c r="A589" t="str">
        <f>IF(AND(MOD(ROW(A584)-1,3)=0,INDEX(artwork.xlsx!G:G,QUOTIENT(ROW(A584)-1,3)+2)&lt;&gt;""),"/* "&amp;INDEX(artwork.xlsx!G:G,QUOTIENT(ROW(A584)-1,3)+2)&amp;" */","  ")&amp;
IF(AND(INDEX(artwork.xlsx!F:F,QUOTIENT(ROW(A584)-1,3)+2)&lt;&gt;""),"/* "&amp;INDEX(artwork.xlsx!F:F,QUOTIENT(ROW(A584)-1,3)+2)&amp;" */","  ")&amp;IF(AND(ISERROR(MATCH("},",B589:B$5003,0)), ISERROR(MATCH("    ];",$A$5:A588,0))),"];","")</f>
        <v xml:space="preserve">    </v>
      </c>
      <c r="B589" t="str">
        <f t="shared" si="11"/>
        <v/>
      </c>
      <c r="C589" t="str">
        <f>IF(AND(MOD(ROW(A584)-1,3)=0, INDEX(artwork.xlsx!J:J,QUOTIENT(ROW(A584)-1,3)+2)&lt;&gt;""),
     artwork.xlsx!$H$1&amp;": """ &amp;  INDEX(artwork.xlsx!H:H,QUOTIENT(ROW(A584)-1,3)+2) &amp;""",  " &amp;
     artwork.xlsx!$J$1&amp; ": """ &amp; INDEX(artwork.xlsx!J:J,QUOTIENT(ROW(A584)-1,3)+2) &amp;""",  " &amp;
     artwork.xlsx!$L$1&amp; ": """ &amp; SUBSTITUTE(IF(LEFT(INDEX(artwork.xlsx!L:L,QUOTIENT(ROW(A584)-1,3)+2),4)="http","",artwork.xlsx!$M$1) &amp; INDEX(artwork.xlsx!L:L,QUOTIENT(ROW(A584)-1,3)+2),artwork.xlsx!$N$1,"") &amp; """,",
 IF(AND(MOD(ROW(A584)-1,3)=1,INDEX(artwork.xlsx!J:J,QUOTIENT(ROW(A584)-1,3)+2)&lt;&gt;""),
    artwork.xlsx!$K$1&amp;": '" &amp; SUBSTITUTE(INDEX(artwork.xlsx!K:K,QUOTIENT(ROW(A584)-1,3)+2),"'","\'") &amp; "'",
IF(MOD(ROW(A584)-1,3)=2,"","")))</f>
        <v>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590" spans="1:3" x14ac:dyDescent="0.25">
      <c r="A590" t="str">
        <f>IF(AND(MOD(ROW(A585)-1,3)=0,INDEX(artwork.xlsx!G:G,QUOTIENT(ROW(A585)-1,3)+2)&lt;&gt;""),"/* "&amp;INDEX(artwork.xlsx!G:G,QUOTIENT(ROW(A585)-1,3)+2)&amp;" */","  ")&amp;
IF(AND(INDEX(artwork.xlsx!F:F,QUOTIENT(ROW(A585)-1,3)+2)&lt;&gt;""),"/* "&amp;INDEX(artwork.xlsx!F:F,QUOTIENT(ROW(A585)-1,3)+2)&amp;" */","  ")&amp;IF(AND(ISERROR(MATCH("},",B590:B$5003,0)), ISERROR(MATCH("    ];",$A$5:A586,0))),"];","")</f>
        <v xml:space="preserve">    </v>
      </c>
      <c r="B590" t="str">
        <f t="shared" si="11"/>
        <v>},</v>
      </c>
      <c r="C590" t="str">
        <f>IF(AND(MOD(ROW(A585)-1,3)=0, INDEX(artwork.xlsx!J:J,QUOTIENT(ROW(A585)-1,3)+2)&lt;&gt;""),
     artwork.xlsx!$H$1&amp;": """ &amp;  INDEX(artwork.xlsx!H:H,QUOTIENT(ROW(A585)-1,3)+2) &amp;""",  " &amp;
     artwork.xlsx!$J$1&amp; ": """ &amp; INDEX(artwork.xlsx!J:J,QUOTIENT(ROW(A585)-1,3)+2) &amp;""",  " &amp;
     artwork.xlsx!$L$1&amp; ": """ &amp; SUBSTITUTE(IF(LEFT(INDEX(artwork.xlsx!L:L,QUOTIENT(ROW(A585)-1,3)+2),4)="http","",artwork.xlsx!$M$1) &amp; INDEX(artwork.xlsx!L:L,QUOTIENT(ROW(A585)-1,3)+2),artwork.xlsx!$N$1,"") &amp; """,",
 IF(AND(MOD(ROW(A585)-1,3)=1,INDEX(artwork.xlsx!J:J,QUOTIENT(ROW(A585)-1,3)+2)&lt;&gt;""),
    artwork.xlsx!$K$1&amp;": '" &amp; SUBSTITUTE(INDEX(artwork.xlsx!K:K,QUOTIENT(ROW(A585)-1,3)+2),"'","\'") &amp; "'",
IF(MOD(ROW(A585)-1,3)=2,"","")))</f>
        <v/>
      </c>
    </row>
    <row r="591" spans="1:3" x14ac:dyDescent="0.25">
      <c r="A591" t="str">
        <f>IF(AND(MOD(ROW(A586)-1,3)=0,INDEX(artwork.xlsx!G:G,QUOTIENT(ROW(A586)-1,3)+2)&lt;&gt;""),"/* "&amp;INDEX(artwork.xlsx!G:G,QUOTIENT(ROW(A586)-1,3)+2)&amp;" */","  ")&amp;
IF(AND(INDEX(artwork.xlsx!F:F,QUOTIENT(ROW(A586)-1,3)+2)&lt;&gt;""),"/* "&amp;INDEX(artwork.xlsx!F:F,QUOTIENT(ROW(A586)-1,3)+2)&amp;" */","  ")&amp;IF(AND(ISERROR(MATCH("},",B591:B$5003,0)), ISERROR(MATCH("    ];",$A$5:A590,0))),"];","")</f>
        <v xml:space="preserve">    </v>
      </c>
      <c r="B591" t="str">
        <f t="shared" ref="B591:B654" si="12">IF(AND(C590&lt;&gt;"",MOD(ROW(A589)-1,3)=2),"},","")&amp;IF(AND(C591&lt;&gt;"",MOD(ROW(A586)-1,3)=0),"{","")</f>
        <v>{</v>
      </c>
      <c r="C591" t="str">
        <f>IF(AND(MOD(ROW(A586)-1,3)=0, INDEX(artwork.xlsx!J:J,QUOTIENT(ROW(A586)-1,3)+2)&lt;&gt;""),
     artwork.xlsx!$H$1&amp;": """ &amp;  INDEX(artwork.xlsx!H:H,QUOTIENT(ROW(A586)-1,3)+2) &amp;""",  " &amp;
     artwork.xlsx!$J$1&amp; ": """ &amp; INDEX(artwork.xlsx!J:J,QUOTIENT(ROW(A586)-1,3)+2) &amp;""",  " &amp;
     artwork.xlsx!$L$1&amp; ": """ &amp; SUBSTITUTE(IF(LEFT(INDEX(artwork.xlsx!L:L,QUOTIENT(ROW(A586)-1,3)+2),4)="http","",artwork.xlsx!$M$1) &amp; INDEX(artwork.xlsx!L:L,QUOTIENT(ROW(A586)-1,3)+2),artwork.xlsx!$N$1,"") &amp; """,",
 IF(AND(MOD(ROW(A586)-1,3)=1,INDEX(artwork.xlsx!J:J,QUOTIENT(ROW(A586)-1,3)+2)&lt;&gt;""),
    artwork.xlsx!$K$1&amp;": '" &amp; SUBSTITUTE(INDEX(artwork.xlsx!K:K,QUOTIENT(ROW(A586)-1,3)+2),"'","\'") &amp; "'",
IF(MOD(ROW(A586)-1,3)=2,"","")))</f>
        <v>id: "highway",  frenchName: "Route",  artwork: "http://wiki.dominionstrategy.com/images/2/21/HighwayArt.jpg",</v>
      </c>
    </row>
    <row r="592" spans="1:3" x14ac:dyDescent="0.25">
      <c r="A592" t="str">
        <f>IF(AND(MOD(ROW(A587)-1,3)=0,INDEX(artwork.xlsx!G:G,QUOTIENT(ROW(A587)-1,3)+2)&lt;&gt;""),"/* "&amp;INDEX(artwork.xlsx!G:G,QUOTIENT(ROW(A587)-1,3)+2)&amp;" */","  ")&amp;
IF(AND(INDEX(artwork.xlsx!F:F,QUOTIENT(ROW(A587)-1,3)+2)&lt;&gt;""),"/* "&amp;INDEX(artwork.xlsx!F:F,QUOTIENT(ROW(A587)-1,3)+2)&amp;" */","  ")&amp;IF(AND(ISERROR(MATCH("},",B592:B$5003,0)), ISERROR(MATCH("    ];",$A$5:A588,0))),"];","")</f>
        <v xml:space="preserve">    </v>
      </c>
      <c r="B592" t="str">
        <f t="shared" si="12"/>
        <v/>
      </c>
      <c r="C592" t="str">
        <f>IF(AND(MOD(ROW(A587)-1,3)=0, INDEX(artwork.xlsx!J:J,QUOTIENT(ROW(A587)-1,3)+2)&lt;&gt;""),
     artwork.xlsx!$H$1&amp;": """ &amp;  INDEX(artwork.xlsx!H:H,QUOTIENT(ROW(A587)-1,3)+2) &amp;""",  " &amp;
     artwork.xlsx!$J$1&amp; ": """ &amp; INDEX(artwork.xlsx!J:J,QUOTIENT(ROW(A587)-1,3)+2) &amp;""",  " &amp;
     artwork.xlsx!$L$1&amp; ": """ &amp; SUBSTITUTE(IF(LEFT(INDEX(artwork.xlsx!L:L,QUOTIENT(ROW(A587)-1,3)+2),4)="http","",artwork.xlsx!$M$1) &amp; INDEX(artwork.xlsx!L:L,QUOTIENT(ROW(A587)-1,3)+2),artwork.xlsx!$N$1,"") &amp; """,",
 IF(AND(MOD(ROW(A587)-1,3)=1,INDEX(artwork.xlsx!J:J,QUOTIENT(ROW(A587)-1,3)+2)&lt;&gt;""),
    artwork.xlsx!$K$1&amp;": '" &amp; SUBSTITUTE(INDEX(artwork.xlsx!K:K,QUOTIENT(ROW(A587)-1,3)+2),"'","\'") &amp; "'",
IF(MOD(ROW(A587)-1,3)=2,"","")))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593" spans="1:3" x14ac:dyDescent="0.25">
      <c r="A593" t="str">
        <f>IF(AND(MOD(ROW(A588)-1,3)=0,INDEX(artwork.xlsx!G:G,QUOTIENT(ROW(A588)-1,3)+2)&lt;&gt;""),"/* "&amp;INDEX(artwork.xlsx!G:G,QUOTIENT(ROW(A588)-1,3)+2)&amp;" */","  ")&amp;
IF(AND(INDEX(artwork.xlsx!F:F,QUOTIENT(ROW(A588)-1,3)+2)&lt;&gt;""),"/* "&amp;INDEX(artwork.xlsx!F:F,QUOTIENT(ROW(A588)-1,3)+2)&amp;" */","  ")&amp;IF(AND(ISERROR(MATCH("},",B593:B$5003,0)), ISERROR(MATCH("    ];",$A$5:A592,0))),"];","")</f>
        <v xml:space="preserve">    </v>
      </c>
      <c r="B593" t="str">
        <f t="shared" si="12"/>
        <v>},</v>
      </c>
      <c r="C593" t="str">
        <f>IF(AND(MOD(ROW(A588)-1,3)=0, INDEX(artwork.xlsx!J:J,QUOTIENT(ROW(A588)-1,3)+2)&lt;&gt;""),
     artwork.xlsx!$H$1&amp;": """ &amp;  INDEX(artwork.xlsx!H:H,QUOTIENT(ROW(A588)-1,3)+2) &amp;""",  " &amp;
     artwork.xlsx!$J$1&amp; ": """ &amp; INDEX(artwork.xlsx!J:J,QUOTIENT(ROW(A588)-1,3)+2) &amp;""",  " &amp;
     artwork.xlsx!$L$1&amp; ": """ &amp; SUBSTITUTE(IF(LEFT(INDEX(artwork.xlsx!L:L,QUOTIENT(ROW(A588)-1,3)+2),4)="http","",artwork.xlsx!$M$1) &amp; INDEX(artwork.xlsx!L:L,QUOTIENT(ROW(A588)-1,3)+2),artwork.xlsx!$N$1,"") &amp; """,",
 IF(AND(MOD(ROW(A588)-1,3)=1,INDEX(artwork.xlsx!J:J,QUOTIENT(ROW(A588)-1,3)+2)&lt;&gt;""),
    artwork.xlsx!$K$1&amp;": '" &amp; SUBSTITUTE(INDEX(artwork.xlsx!K:K,QUOTIENT(ROW(A588)-1,3)+2),"'","\'") &amp; "'",
IF(MOD(ROW(A588)-1,3)=2,"","")))</f>
        <v/>
      </c>
    </row>
    <row r="594" spans="1:3" x14ac:dyDescent="0.25">
      <c r="A594" t="str">
        <f>IF(AND(MOD(ROW(A589)-1,3)=0,INDEX(artwork.xlsx!G:G,QUOTIENT(ROW(A589)-1,3)+2)&lt;&gt;""),"/* "&amp;INDEX(artwork.xlsx!G:G,QUOTIENT(ROW(A589)-1,3)+2)&amp;" */","  ")&amp;
IF(AND(INDEX(artwork.xlsx!F:F,QUOTIENT(ROW(A589)-1,3)+2)&lt;&gt;""),"/* "&amp;INDEX(artwork.xlsx!F:F,QUOTIENT(ROW(A589)-1,3)+2)&amp;" */","  ")&amp;IF(AND(ISERROR(MATCH("},",B594:B$5003,0)), ISERROR(MATCH("    ];",$A$5:A590,0))),"];","")</f>
        <v xml:space="preserve">    </v>
      </c>
      <c r="B594" t="str">
        <f t="shared" si="12"/>
        <v>{</v>
      </c>
      <c r="C594" t="str">
        <f>IF(AND(MOD(ROW(A589)-1,3)=0, INDEX(artwork.xlsx!J:J,QUOTIENT(ROW(A589)-1,3)+2)&lt;&gt;""),
     artwork.xlsx!$H$1&amp;": """ &amp;  INDEX(artwork.xlsx!H:H,QUOTIENT(ROW(A589)-1,3)+2) &amp;""",  " &amp;
     artwork.xlsx!$J$1&amp; ": """ &amp; INDEX(artwork.xlsx!J:J,QUOTIENT(ROW(A589)-1,3)+2) &amp;""",  " &amp;
     artwork.xlsx!$L$1&amp; ": """ &amp; SUBSTITUTE(IF(LEFT(INDEX(artwork.xlsx!L:L,QUOTIENT(ROW(A589)-1,3)+2),4)="http","",artwork.xlsx!$M$1) &amp; INDEX(artwork.xlsx!L:L,QUOTIENT(ROW(A589)-1,3)+2),artwork.xlsx!$N$1,"") &amp; """,",
 IF(AND(MOD(ROW(A589)-1,3)=1,INDEX(artwork.xlsx!J:J,QUOTIENT(ROW(A589)-1,3)+2)&lt;&gt;""),
    artwork.xlsx!$K$1&amp;": '" &amp; SUBSTITUTE(INDEX(artwork.xlsx!K:K,QUOTIENT(ROW(A589)-1,3)+2),"'","\'") &amp; "'",
IF(MOD(ROW(A589)-1,3)=2,"","")))</f>
        <v>id: "silkroad",  frenchName: "Route de la soie",  artwork: "http://wiki.dominionstrategy.com/images/b/b3/Silk_RoadArt.jpg",</v>
      </c>
    </row>
    <row r="595" spans="1:3" x14ac:dyDescent="0.25">
      <c r="A595" t="str">
        <f>IF(AND(MOD(ROW(A590)-1,3)=0,INDEX(artwork.xlsx!G:G,QUOTIENT(ROW(A590)-1,3)+2)&lt;&gt;""),"/* "&amp;INDEX(artwork.xlsx!G:G,QUOTIENT(ROW(A590)-1,3)+2)&amp;" */","  ")&amp;
IF(AND(INDEX(artwork.xlsx!F:F,QUOTIENT(ROW(A590)-1,3)+2)&lt;&gt;""),"/* "&amp;INDEX(artwork.xlsx!F:F,QUOTIENT(ROW(A590)-1,3)+2)&amp;" */","  ")&amp;IF(AND(ISERROR(MATCH("},",B595:B$5003,0)), ISERROR(MATCH("    ];",$A$5:A594,0))),"];","")</f>
        <v xml:space="preserve">    </v>
      </c>
      <c r="B595" t="str">
        <f t="shared" si="12"/>
        <v/>
      </c>
      <c r="C595" t="str">
        <f>IF(AND(MOD(ROW(A590)-1,3)=0, INDEX(artwork.xlsx!J:J,QUOTIENT(ROW(A590)-1,3)+2)&lt;&gt;""),
     artwork.xlsx!$H$1&amp;": """ &amp;  INDEX(artwork.xlsx!H:H,QUOTIENT(ROW(A590)-1,3)+2) &amp;""",  " &amp;
     artwork.xlsx!$J$1&amp; ": """ &amp; INDEX(artwork.xlsx!J:J,QUOTIENT(ROW(A590)-1,3)+2) &amp;""",  " &amp;
     artwork.xlsx!$L$1&amp; ": """ &amp; SUBSTITUTE(IF(LEFT(INDEX(artwork.xlsx!L:L,QUOTIENT(ROW(A590)-1,3)+2),4)="http","",artwork.xlsx!$M$1) &amp; INDEX(artwork.xlsx!L:L,QUOTIENT(ROW(A590)-1,3)+2),artwork.xlsx!$N$1,"") &amp; """,",
 IF(AND(MOD(ROW(A590)-1,3)=1,INDEX(artwork.xlsx!J:J,QUOTIENT(ROW(A590)-1,3)+2)&lt;&gt;""),
    artwork.xlsx!$K$1&amp;": '" &amp; SUBSTITUTE(INDEX(artwork.xlsx!K:K,QUOTIENT(ROW(A590)-1,3)+2),"'","\'") &amp; "'",
IF(MOD(ROW(A590)-1,3)=2,"","")))</f>
        <v>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596" spans="1:3" x14ac:dyDescent="0.25">
      <c r="A596" t="str">
        <f>IF(AND(MOD(ROW(A591)-1,3)=0,INDEX(artwork.xlsx!G:G,QUOTIENT(ROW(A591)-1,3)+2)&lt;&gt;""),"/* "&amp;INDEX(artwork.xlsx!G:G,QUOTIENT(ROW(A591)-1,3)+2)&amp;" */","  ")&amp;
IF(AND(INDEX(artwork.xlsx!F:F,QUOTIENT(ROW(A591)-1,3)+2)&lt;&gt;""),"/* "&amp;INDEX(artwork.xlsx!F:F,QUOTIENT(ROW(A591)-1,3)+2)&amp;" */","  ")&amp;IF(AND(ISERROR(MATCH("},",B596:B$5003,0)), ISERROR(MATCH("    ];",$A$5:A592,0))),"];","")</f>
        <v xml:space="preserve">    </v>
      </c>
      <c r="B596" t="str">
        <f t="shared" si="12"/>
        <v>},</v>
      </c>
      <c r="C596" t="str">
        <f>IF(AND(MOD(ROW(A591)-1,3)=0, INDEX(artwork.xlsx!J:J,QUOTIENT(ROW(A591)-1,3)+2)&lt;&gt;""),
     artwork.xlsx!$H$1&amp;": """ &amp;  INDEX(artwork.xlsx!H:H,QUOTIENT(ROW(A591)-1,3)+2) &amp;""",  " &amp;
     artwork.xlsx!$J$1&amp; ": """ &amp; INDEX(artwork.xlsx!J:J,QUOTIENT(ROW(A591)-1,3)+2) &amp;""",  " &amp;
     artwork.xlsx!$L$1&amp; ": """ &amp; SUBSTITUTE(IF(LEFT(INDEX(artwork.xlsx!L:L,QUOTIENT(ROW(A591)-1,3)+2),4)="http","",artwork.xlsx!$M$1) &amp; INDEX(artwork.xlsx!L:L,QUOTIENT(ROW(A591)-1,3)+2),artwork.xlsx!$N$1,"") &amp; """,",
 IF(AND(MOD(ROW(A591)-1,3)=1,INDEX(artwork.xlsx!J:J,QUOTIENT(ROW(A591)-1,3)+2)&lt;&gt;""),
    artwork.xlsx!$K$1&amp;": '" &amp; SUBSTITUTE(INDEX(artwork.xlsx!K:K,QUOTIENT(ROW(A591)-1,3)+2),"'","\'") &amp; "'",
IF(MOD(ROW(A591)-1,3)=2,"","")))</f>
        <v/>
      </c>
    </row>
    <row r="597" spans="1:3" x14ac:dyDescent="0.25">
      <c r="A597" t="str">
        <f>IF(AND(MOD(ROW(A592)-1,3)=0,INDEX(artwork.xlsx!G:G,QUOTIENT(ROW(A592)-1,3)+2)&lt;&gt;""),"/* "&amp;INDEX(artwork.xlsx!G:G,QUOTIENT(ROW(A592)-1,3)+2)&amp;" */","  ")&amp;
IF(AND(INDEX(artwork.xlsx!F:F,QUOTIENT(ROW(A592)-1,3)+2)&lt;&gt;""),"/* "&amp;INDEX(artwork.xlsx!F:F,QUOTIENT(ROW(A592)-1,3)+2)&amp;" */","  ")&amp;IF(AND(ISERROR(MATCH("},",B597:B$5003,0)), ISERROR(MATCH("    ];",$A$5:A596,0))),"];","")</f>
        <v xml:space="preserve">  /* t */</v>
      </c>
      <c r="B597" t="str">
        <f t="shared" si="12"/>
        <v>{</v>
      </c>
      <c r="C597" t="str">
        <f>IF(AND(MOD(ROW(A592)-1,3)=0, INDEX(artwork.xlsx!J:J,QUOTIENT(ROW(A592)-1,3)+2)&lt;&gt;""),
     artwork.xlsx!$H$1&amp;": """ &amp;  INDEX(artwork.xlsx!H:H,QUOTIENT(ROW(A592)-1,3)+2) &amp;""",  " &amp;
     artwork.xlsx!$J$1&amp; ": """ &amp; INDEX(artwork.xlsx!J:J,QUOTIENT(ROW(A592)-1,3)+2) &amp;""",  " &amp;
     artwork.xlsx!$L$1&amp; ": """ &amp; SUBSTITUTE(IF(LEFT(INDEX(artwork.xlsx!L:L,QUOTIENT(ROW(A592)-1,3)+2),4)="http","",artwork.xlsx!$M$1) &amp; INDEX(artwork.xlsx!L:L,QUOTIENT(ROW(A592)-1,3)+2),artwork.xlsx!$N$1,"") &amp; """,",
 IF(AND(MOD(ROW(A592)-1,3)=1,INDEX(artwork.xlsx!J:J,QUOTIENT(ROW(A592)-1,3)+2)&lt;&gt;""),
    artwork.xlsx!$K$1&amp;": '" &amp; SUBSTITUTE(INDEX(artwork.xlsx!K:K,QUOTIENT(ROW(A592)-1,3)+2),"'","\'") &amp; "'",
IF(MOD(ROW(A592)-1,3)=2,"","")))</f>
        <v>id: "illgottengains",  frenchName: "Argent noir",  artwork: "http://wiki.dominionstrategy.com/images/e/ee/IllGotten_GainsArt.jpg",</v>
      </c>
    </row>
    <row r="598" spans="1:3" x14ac:dyDescent="0.25">
      <c r="A598" t="str">
        <f>IF(AND(MOD(ROW(A593)-1,3)=0,INDEX(artwork.xlsx!G:G,QUOTIENT(ROW(A593)-1,3)+2)&lt;&gt;""),"/* "&amp;INDEX(artwork.xlsx!G:G,QUOTIENT(ROW(A593)-1,3)+2)&amp;" */","  ")&amp;
IF(AND(INDEX(artwork.xlsx!F:F,QUOTIENT(ROW(A593)-1,3)+2)&lt;&gt;""),"/* "&amp;INDEX(artwork.xlsx!F:F,QUOTIENT(ROW(A593)-1,3)+2)&amp;" */","  ")&amp;IF(AND(ISERROR(MATCH("},",B598:B$5003,0)), ISERROR(MATCH("    ];",$A$5:A594,0))),"];","")</f>
        <v xml:space="preserve">  /* t */</v>
      </c>
      <c r="B598" t="str">
        <f t="shared" si="12"/>
        <v/>
      </c>
      <c r="C598" t="str">
        <f>IF(AND(MOD(ROW(A593)-1,3)=0, INDEX(artwork.xlsx!J:J,QUOTIENT(ROW(A593)-1,3)+2)&lt;&gt;""),
     artwork.xlsx!$H$1&amp;": """ &amp;  INDEX(artwork.xlsx!H:H,QUOTIENT(ROW(A593)-1,3)+2) &amp;""",  " &amp;
     artwork.xlsx!$J$1&amp; ": """ &amp; INDEX(artwork.xlsx!J:J,QUOTIENT(ROW(A593)-1,3)+2) &amp;""",  " &amp;
     artwork.xlsx!$L$1&amp; ": """ &amp; SUBSTITUTE(IF(LEFT(INDEX(artwork.xlsx!L:L,QUOTIENT(ROW(A593)-1,3)+2),4)="http","",artwork.xlsx!$M$1) &amp; INDEX(artwork.xlsx!L:L,QUOTIENT(ROW(A593)-1,3)+2),artwork.xlsx!$N$1,"") &amp; """,",
 IF(AND(MOD(ROW(A593)-1,3)=1,INDEX(artwork.xlsx!J:J,QUOTIENT(ROW(A593)-1,3)+2)&lt;&gt;""),
    artwork.xlsx!$K$1&amp;": '" &amp; SUBSTITUTE(INDEX(artwork.xlsx!K:K,QUOTIENT(ROW(A593)-1,3)+2),"'","\'") &amp; "'",
IF(MOD(ROW(A593)-1,3)=2,"","")))</f>
        <v>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599" spans="1:3" x14ac:dyDescent="0.25">
      <c r="A599" t="str">
        <f>IF(AND(MOD(ROW(A594)-1,3)=0,INDEX(artwork.xlsx!G:G,QUOTIENT(ROW(A594)-1,3)+2)&lt;&gt;""),"/* "&amp;INDEX(artwork.xlsx!G:G,QUOTIENT(ROW(A594)-1,3)+2)&amp;" */","  ")&amp;
IF(AND(INDEX(artwork.xlsx!F:F,QUOTIENT(ROW(A594)-1,3)+2)&lt;&gt;""),"/* "&amp;INDEX(artwork.xlsx!F:F,QUOTIENT(ROW(A594)-1,3)+2)&amp;" */","  ")&amp;IF(AND(ISERROR(MATCH("},",B599:B$5003,0)), ISERROR(MATCH("    ];",$A$5:A598,0))),"];","")</f>
        <v xml:space="preserve">  /* t */</v>
      </c>
      <c r="B599" t="str">
        <f t="shared" si="12"/>
        <v>},</v>
      </c>
      <c r="C599" t="str">
        <f>IF(AND(MOD(ROW(A594)-1,3)=0, INDEX(artwork.xlsx!J:J,QUOTIENT(ROW(A594)-1,3)+2)&lt;&gt;""),
     artwork.xlsx!$H$1&amp;": """ &amp;  INDEX(artwork.xlsx!H:H,QUOTIENT(ROW(A594)-1,3)+2) &amp;""",  " &amp;
     artwork.xlsx!$J$1&amp; ": """ &amp; INDEX(artwork.xlsx!J:J,QUOTIENT(ROW(A594)-1,3)+2) &amp;""",  " &amp;
     artwork.xlsx!$L$1&amp; ": """ &amp; SUBSTITUTE(IF(LEFT(INDEX(artwork.xlsx!L:L,QUOTIENT(ROW(A594)-1,3)+2),4)="http","",artwork.xlsx!$M$1) &amp; INDEX(artwork.xlsx!L:L,QUOTIENT(ROW(A594)-1,3)+2),artwork.xlsx!$N$1,"") &amp; """,",
 IF(AND(MOD(ROW(A594)-1,3)=1,INDEX(artwork.xlsx!J:J,QUOTIENT(ROW(A594)-1,3)+2)&lt;&gt;""),
    artwork.xlsx!$K$1&amp;": '" &amp; SUBSTITUTE(INDEX(artwork.xlsx!K:K,QUOTIENT(ROW(A594)-1,3)+2),"'","\'") &amp; "'",
IF(MOD(ROW(A594)-1,3)=2,"","")))</f>
        <v/>
      </c>
    </row>
    <row r="600" spans="1:3" x14ac:dyDescent="0.25">
      <c r="A600" t="str">
        <f>IF(AND(MOD(ROW(A595)-1,3)=0,INDEX(artwork.xlsx!G:G,QUOTIENT(ROW(A595)-1,3)+2)&lt;&gt;""),"/* "&amp;INDEX(artwork.xlsx!G:G,QUOTIENT(ROW(A595)-1,3)+2)&amp;" */","  ")&amp;
IF(AND(INDEX(artwork.xlsx!F:F,QUOTIENT(ROW(A595)-1,3)+2)&lt;&gt;""),"/* "&amp;INDEX(artwork.xlsx!F:F,QUOTIENT(ROW(A595)-1,3)+2)&amp;" */","  ")&amp;IF(AND(ISERROR(MATCH("},",B600:B$5003,0)), ISERROR(MATCH("    ];",$A$5:A596,0))),"];","")</f>
        <v xml:space="preserve">    </v>
      </c>
      <c r="B600" t="str">
        <f t="shared" si="12"/>
        <v>{</v>
      </c>
      <c r="C600" t="str">
        <f>IF(AND(MOD(ROW(A595)-1,3)=0, INDEX(artwork.xlsx!J:J,QUOTIENT(ROW(A595)-1,3)+2)&lt;&gt;""),
     artwork.xlsx!$H$1&amp;": """ &amp;  INDEX(artwork.xlsx!H:H,QUOTIENT(ROW(A595)-1,3)+2) &amp;""",  " &amp;
     artwork.xlsx!$J$1&amp; ": """ &amp; INDEX(artwork.xlsx!J:J,QUOTIENT(ROW(A595)-1,3)+2) &amp;""",  " &amp;
     artwork.xlsx!$L$1&amp; ": """ &amp; SUBSTITUTE(IF(LEFT(INDEX(artwork.xlsx!L:L,QUOTIENT(ROW(A595)-1,3)+2),4)="http","",artwork.xlsx!$M$1) &amp; INDEX(artwork.xlsx!L:L,QUOTIENT(ROW(A595)-1,3)+2),artwork.xlsx!$N$1,"") &amp; """,",
 IF(AND(MOD(ROW(A595)-1,3)=1,INDEX(artwork.xlsx!J:J,QUOTIENT(ROW(A595)-1,3)+2)&lt;&gt;""),
    artwork.xlsx!$K$1&amp;": '" &amp; SUBSTITUTE(INDEX(artwork.xlsx!K:K,QUOTIENT(ROW(A595)-1,3)+2),"'","\'") &amp; "'",
IF(MOD(ROW(A595)-1,3)=2,"","")))</f>
        <v>id: "embassy",  frenchName: "Ambasse",  artwork: "http://wiki.dominionstrategy.com/images/3/31/EmbassyArt.jpg",</v>
      </c>
    </row>
    <row r="601" spans="1:3" x14ac:dyDescent="0.25">
      <c r="A601" t="str">
        <f>IF(AND(MOD(ROW(A596)-1,3)=0,INDEX(artwork.xlsx!G:G,QUOTIENT(ROW(A596)-1,3)+2)&lt;&gt;""),"/* "&amp;INDEX(artwork.xlsx!G:G,QUOTIENT(ROW(A596)-1,3)+2)&amp;" */","  ")&amp;
IF(AND(INDEX(artwork.xlsx!F:F,QUOTIENT(ROW(A596)-1,3)+2)&lt;&gt;""),"/* "&amp;INDEX(artwork.xlsx!F:F,QUOTIENT(ROW(A596)-1,3)+2)&amp;" */","  ")&amp;IF(AND(ISERROR(MATCH("},",B601:B$5003,0)), ISERROR(MATCH("    ];",$A$5:A600,0))),"];","")</f>
        <v xml:space="preserve">    </v>
      </c>
      <c r="B601" t="str">
        <f t="shared" si="12"/>
        <v/>
      </c>
      <c r="C601" t="str">
        <f>IF(AND(MOD(ROW(A596)-1,3)=0, INDEX(artwork.xlsx!J:J,QUOTIENT(ROW(A596)-1,3)+2)&lt;&gt;""),
     artwork.xlsx!$H$1&amp;": """ &amp;  INDEX(artwork.xlsx!H:H,QUOTIENT(ROW(A596)-1,3)+2) &amp;""",  " &amp;
     artwork.xlsx!$J$1&amp; ": """ &amp; INDEX(artwork.xlsx!J:J,QUOTIENT(ROW(A596)-1,3)+2) &amp;""",  " &amp;
     artwork.xlsx!$L$1&amp; ": """ &amp; SUBSTITUTE(IF(LEFT(INDEX(artwork.xlsx!L:L,QUOTIENT(ROW(A596)-1,3)+2),4)="http","",artwork.xlsx!$M$1) &amp; INDEX(artwork.xlsx!L:L,QUOTIENT(ROW(A596)-1,3)+2),artwork.xlsx!$N$1,"") &amp; """,",
 IF(AND(MOD(ROW(A596)-1,3)=1,INDEX(artwork.xlsx!J:J,QUOTIENT(ROW(A596)-1,3)+2)&lt;&gt;""),
    artwork.xlsx!$K$1&amp;": '" &amp; SUBSTITUTE(INDEX(artwork.xlsx!K:K,QUOTIENT(ROW(A596)-1,3)+2),"'","\'") &amp; "'",
IF(MOD(ROW(A596)-1,3)=2,"","")))</f>
        <v>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602" spans="1:3" x14ac:dyDescent="0.25">
      <c r="A602" t="str">
        <f>IF(AND(MOD(ROW(A597)-1,3)=0,INDEX(artwork.xlsx!G:G,QUOTIENT(ROW(A597)-1,3)+2)&lt;&gt;""),"/* "&amp;INDEX(artwork.xlsx!G:G,QUOTIENT(ROW(A597)-1,3)+2)&amp;" */","  ")&amp;
IF(AND(INDEX(artwork.xlsx!F:F,QUOTIENT(ROW(A597)-1,3)+2)&lt;&gt;""),"/* "&amp;INDEX(artwork.xlsx!F:F,QUOTIENT(ROW(A597)-1,3)+2)&amp;" */","  ")&amp;IF(AND(ISERROR(MATCH("},",B602:B$5003,0)), ISERROR(MATCH("    ];",$A$5:A598,0))),"];","")</f>
        <v xml:space="preserve">    </v>
      </c>
      <c r="B602" t="str">
        <f t="shared" si="12"/>
        <v>},</v>
      </c>
      <c r="C602" t="str">
        <f>IF(AND(MOD(ROW(A597)-1,3)=0, INDEX(artwork.xlsx!J:J,QUOTIENT(ROW(A597)-1,3)+2)&lt;&gt;""),
     artwork.xlsx!$H$1&amp;": """ &amp;  INDEX(artwork.xlsx!H:H,QUOTIENT(ROW(A597)-1,3)+2) &amp;""",  " &amp;
     artwork.xlsx!$J$1&amp; ": """ &amp; INDEX(artwork.xlsx!J:J,QUOTIENT(ROW(A597)-1,3)+2) &amp;""",  " &amp;
     artwork.xlsx!$L$1&amp; ": """ &amp; SUBSTITUTE(IF(LEFT(INDEX(artwork.xlsx!L:L,QUOTIENT(ROW(A597)-1,3)+2),4)="http","",artwork.xlsx!$M$1) &amp; INDEX(artwork.xlsx!L:L,QUOTIENT(ROW(A597)-1,3)+2),artwork.xlsx!$N$1,"") &amp; """,",
 IF(AND(MOD(ROW(A597)-1,3)=1,INDEX(artwork.xlsx!J:J,QUOTIENT(ROW(A597)-1,3)+2)&lt;&gt;""),
    artwork.xlsx!$K$1&amp;": '" &amp; SUBSTITUTE(INDEX(artwork.xlsx!K:K,QUOTIENT(ROW(A597)-1,3)+2),"'","\'") &amp; "'",
IF(MOD(ROW(A597)-1,3)=2,"","")))</f>
        <v/>
      </c>
    </row>
    <row r="603" spans="1:3" x14ac:dyDescent="0.25">
      <c r="A603" t="str">
        <f>IF(AND(MOD(ROW(A598)-1,3)=0,INDEX(artwork.xlsx!G:G,QUOTIENT(ROW(A598)-1,3)+2)&lt;&gt;""),"/* "&amp;INDEX(artwork.xlsx!G:G,QUOTIENT(ROW(A598)-1,3)+2)&amp;" */","  ")&amp;
IF(AND(INDEX(artwork.xlsx!F:F,QUOTIENT(ROW(A598)-1,3)+2)&lt;&gt;""),"/* "&amp;INDEX(artwork.xlsx!F:F,QUOTIENT(ROW(A598)-1,3)+2)&amp;" */","  ")&amp;IF(AND(ISERROR(MATCH("},",B603:B$5003,0)), ISERROR(MATCH("    ];",$A$5:A602,0))),"];","")</f>
        <v xml:space="preserve">    </v>
      </c>
      <c r="B603" t="str">
        <f t="shared" si="12"/>
        <v>{</v>
      </c>
      <c r="C603" t="str">
        <f>IF(AND(MOD(ROW(A598)-1,3)=0, INDEX(artwork.xlsx!J:J,QUOTIENT(ROW(A598)-1,3)+2)&lt;&gt;""),
     artwork.xlsx!$H$1&amp;": """ &amp;  INDEX(artwork.xlsx!H:H,QUOTIENT(ROW(A598)-1,3)+2) &amp;""",  " &amp;
     artwork.xlsx!$J$1&amp; ": """ &amp; INDEX(artwork.xlsx!J:J,QUOTIENT(ROW(A598)-1,3)+2) &amp;""",  " &amp;
     artwork.xlsx!$L$1&amp; ": """ &amp; SUBSTITUTE(IF(LEFT(INDEX(artwork.xlsx!L:L,QUOTIENT(ROW(A598)-1,3)+2),4)="http","",artwork.xlsx!$M$1) &amp; INDEX(artwork.xlsx!L:L,QUOTIENT(ROW(A598)-1,3)+2),artwork.xlsx!$N$1,"") &amp; """,",
 IF(AND(MOD(ROW(A598)-1,3)=1,INDEX(artwork.xlsx!J:J,QUOTIENT(ROW(A598)-1,3)+2)&lt;&gt;""),
    artwork.xlsx!$K$1&amp;": '" &amp; SUBSTITUTE(INDEX(artwork.xlsx!K:K,QUOTIENT(ROW(A598)-1,3)+2),"'","\'") &amp; "'",
IF(MOD(ROW(A598)-1,3)=2,"","")))</f>
        <v>id: "nomadcamp",  frenchName: "Campement nomade",  artwork: "http://wiki.dominionstrategy.com/images/e/ef/Nomad_CampArt.jpg",</v>
      </c>
    </row>
    <row r="604" spans="1:3" x14ac:dyDescent="0.25">
      <c r="A604" t="str">
        <f>IF(AND(MOD(ROW(A599)-1,3)=0,INDEX(artwork.xlsx!G:G,QUOTIENT(ROW(A599)-1,3)+2)&lt;&gt;""),"/* "&amp;INDEX(artwork.xlsx!G:G,QUOTIENT(ROW(A599)-1,3)+2)&amp;" */","  ")&amp;
IF(AND(INDEX(artwork.xlsx!F:F,QUOTIENT(ROW(A599)-1,3)+2)&lt;&gt;""),"/* "&amp;INDEX(artwork.xlsx!F:F,QUOTIENT(ROW(A599)-1,3)+2)&amp;" */","  ")&amp;IF(AND(ISERROR(MATCH("},",B604:B$5003,0)), ISERROR(MATCH("    ];",$A$5:A600,0))),"];","")</f>
        <v xml:space="preserve">    </v>
      </c>
      <c r="B604" t="str">
        <f t="shared" si="12"/>
        <v/>
      </c>
      <c r="C604" t="str">
        <f>IF(AND(MOD(ROW(A599)-1,3)=0, INDEX(artwork.xlsx!J:J,QUOTIENT(ROW(A599)-1,3)+2)&lt;&gt;""),
     artwork.xlsx!$H$1&amp;": """ &amp;  INDEX(artwork.xlsx!H:H,QUOTIENT(ROW(A599)-1,3)+2) &amp;""",  " &amp;
     artwork.xlsx!$J$1&amp; ": """ &amp; INDEX(artwork.xlsx!J:J,QUOTIENT(ROW(A599)-1,3)+2) &amp;""",  " &amp;
     artwork.xlsx!$L$1&amp; ": """ &amp; SUBSTITUTE(IF(LEFT(INDEX(artwork.xlsx!L:L,QUOTIENT(ROW(A599)-1,3)+2),4)="http","",artwork.xlsx!$M$1) &amp; INDEX(artwork.xlsx!L:L,QUOTIENT(ROW(A599)-1,3)+2),artwork.xlsx!$N$1,"") &amp; """,",
 IF(AND(MOD(ROW(A599)-1,3)=1,INDEX(artwork.xlsx!J:J,QUOTIENT(ROW(A599)-1,3)+2)&lt;&gt;""),
    artwork.xlsx!$K$1&amp;": '" &amp; SUBSTITUTE(INDEX(artwork.xlsx!K:K,QUOTIENT(ROW(A599)-1,3)+2),"'","\'") &amp; "'",
IF(MOD(ROW(A599)-1,3)=2,"","")))</f>
        <v>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605" spans="1:3" x14ac:dyDescent="0.25">
      <c r="A605" t="str">
        <f>IF(AND(MOD(ROW(A600)-1,3)=0,INDEX(artwork.xlsx!G:G,QUOTIENT(ROW(A600)-1,3)+2)&lt;&gt;""),"/* "&amp;INDEX(artwork.xlsx!G:G,QUOTIENT(ROW(A600)-1,3)+2)&amp;" */","  ")&amp;
IF(AND(INDEX(artwork.xlsx!F:F,QUOTIENT(ROW(A600)-1,3)+2)&lt;&gt;""),"/* "&amp;INDEX(artwork.xlsx!F:F,QUOTIENT(ROW(A600)-1,3)+2)&amp;" */","  ")&amp;IF(AND(ISERROR(MATCH("},",B605:B$5003,0)), ISERROR(MATCH("    ];",$A$5:A604,0))),"];","")</f>
        <v xml:space="preserve">    </v>
      </c>
      <c r="B605" t="str">
        <f t="shared" si="12"/>
        <v>},</v>
      </c>
      <c r="C605" t="str">
        <f>IF(AND(MOD(ROW(A600)-1,3)=0, INDEX(artwork.xlsx!J:J,QUOTIENT(ROW(A600)-1,3)+2)&lt;&gt;""),
     artwork.xlsx!$H$1&amp;": """ &amp;  INDEX(artwork.xlsx!H:H,QUOTIENT(ROW(A600)-1,3)+2) &amp;""",  " &amp;
     artwork.xlsx!$J$1&amp; ": """ &amp; INDEX(artwork.xlsx!J:J,QUOTIENT(ROW(A600)-1,3)+2) &amp;""",  " &amp;
     artwork.xlsx!$L$1&amp; ": """ &amp; SUBSTITUTE(IF(LEFT(INDEX(artwork.xlsx!L:L,QUOTIENT(ROW(A600)-1,3)+2),4)="http","",artwork.xlsx!$M$1) &amp; INDEX(artwork.xlsx!L:L,QUOTIENT(ROW(A600)-1,3)+2),artwork.xlsx!$N$1,"") &amp; """,",
 IF(AND(MOD(ROW(A600)-1,3)=1,INDEX(artwork.xlsx!J:J,QUOTIENT(ROW(A600)-1,3)+2)&lt;&gt;""),
    artwork.xlsx!$K$1&amp;": '" &amp; SUBSTITUTE(INDEX(artwork.xlsx!K:K,QUOTIENT(ROW(A600)-1,3)+2),"'","\'") &amp; "'",
IF(MOD(ROW(A600)-1,3)=2,"","")))</f>
        <v/>
      </c>
    </row>
    <row r="606" spans="1:3" x14ac:dyDescent="0.25">
      <c r="A606" t="str">
        <f>IF(AND(MOD(ROW(A601)-1,3)=0,INDEX(artwork.xlsx!G:G,QUOTIENT(ROW(A601)-1,3)+2)&lt;&gt;""),"/* "&amp;INDEX(artwork.xlsx!G:G,QUOTIENT(ROW(A601)-1,3)+2)&amp;" */","  ")&amp;
IF(AND(INDEX(artwork.xlsx!F:F,QUOTIENT(ROW(A601)-1,3)+2)&lt;&gt;""),"/* "&amp;INDEX(artwork.xlsx!F:F,QUOTIENT(ROW(A601)-1,3)+2)&amp;" */","  ")&amp;IF(AND(ISERROR(MATCH("},",B606:B$5003,0)), ISERROR(MATCH("    ];",$A$5:A602,0))),"];","")</f>
        <v xml:space="preserve">    </v>
      </c>
      <c r="B606" t="str">
        <f t="shared" si="12"/>
        <v>{</v>
      </c>
      <c r="C606" t="str">
        <f>IF(AND(MOD(ROW(A601)-1,3)=0, INDEX(artwork.xlsx!J:J,QUOTIENT(ROW(A601)-1,3)+2)&lt;&gt;""),
     artwork.xlsx!$H$1&amp;": """ &amp;  INDEX(artwork.xlsx!H:H,QUOTIENT(ROW(A601)-1,3)+2) &amp;""",  " &amp;
     artwork.xlsx!$J$1&amp; ": """ &amp; INDEX(artwork.xlsx!J:J,QUOTIENT(ROW(A601)-1,3)+2) &amp;""",  " &amp;
     artwork.xlsx!$L$1&amp; ": """ &amp; SUBSTITUTE(IF(LEFT(INDEX(artwork.xlsx!L:L,QUOTIENT(ROW(A601)-1,3)+2),4)="http","",artwork.xlsx!$M$1) &amp; INDEX(artwork.xlsx!L:L,QUOTIENT(ROW(A601)-1,3)+2),artwork.xlsx!$N$1,"") &amp; """,",
 IF(AND(MOD(ROW(A601)-1,3)=1,INDEX(artwork.xlsx!J:J,QUOTIENT(ROW(A601)-1,3)+2)&lt;&gt;""),
    artwork.xlsx!$K$1&amp;": '" &amp; SUBSTITUTE(INDEX(artwork.xlsx!K:K,QUOTIENT(ROW(A601)-1,3)+2),"'","\'") &amp; "'",
IF(MOD(ROW(A601)-1,3)=2,"","")))</f>
        <v>id: "spicemerchant",  frenchName: "Marchand d'épices",  artwork: "http://wiki.dominionstrategy.com/images/4/4b/Spice_MerchantArt.jpg",</v>
      </c>
    </row>
    <row r="607" spans="1:3" x14ac:dyDescent="0.25">
      <c r="A607" t="str">
        <f>IF(AND(MOD(ROW(A602)-1,3)=0,INDEX(artwork.xlsx!G:G,QUOTIENT(ROW(A602)-1,3)+2)&lt;&gt;""),"/* "&amp;INDEX(artwork.xlsx!G:G,QUOTIENT(ROW(A602)-1,3)+2)&amp;" */","  ")&amp;
IF(AND(INDEX(artwork.xlsx!F:F,QUOTIENT(ROW(A602)-1,3)+2)&lt;&gt;""),"/* "&amp;INDEX(artwork.xlsx!F:F,QUOTIENT(ROW(A602)-1,3)+2)&amp;" */","  ")&amp;IF(AND(ISERROR(MATCH("},",B607:B$5003,0)), ISERROR(MATCH("    ];",$A$5:A606,0))),"];","")</f>
        <v xml:space="preserve">    </v>
      </c>
      <c r="B607" t="str">
        <f t="shared" si="12"/>
        <v/>
      </c>
      <c r="C607" t="str">
        <f>IF(AND(MOD(ROW(A602)-1,3)=0, INDEX(artwork.xlsx!J:J,QUOTIENT(ROW(A602)-1,3)+2)&lt;&gt;""),
     artwork.xlsx!$H$1&amp;": """ &amp;  INDEX(artwork.xlsx!H:H,QUOTIENT(ROW(A602)-1,3)+2) &amp;""",  " &amp;
     artwork.xlsx!$J$1&amp; ": """ &amp; INDEX(artwork.xlsx!J:J,QUOTIENT(ROW(A602)-1,3)+2) &amp;""",  " &amp;
     artwork.xlsx!$L$1&amp; ": """ &amp; SUBSTITUTE(IF(LEFT(INDEX(artwork.xlsx!L:L,QUOTIENT(ROW(A602)-1,3)+2),4)="http","",artwork.xlsx!$M$1) &amp; INDEX(artwork.xlsx!L:L,QUOTIENT(ROW(A602)-1,3)+2),artwork.xlsx!$N$1,"") &amp; """,",
 IF(AND(MOD(ROW(A602)-1,3)=1,INDEX(artwork.xlsx!J:J,QUOTIENT(ROW(A602)-1,3)+2)&lt;&gt;""),
    artwork.xlsx!$K$1&amp;": '" &amp; SUBSTITUTE(INDEX(artwork.xlsx!K:K,QUOTIENT(ROW(A602)-1,3)+2),"'","\'") &amp; "'",
IF(MOD(ROW(A602)-1,3)=2,"","")))</f>
        <v>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608" spans="1:3" x14ac:dyDescent="0.25">
      <c r="A608" t="str">
        <f>IF(AND(MOD(ROW(A603)-1,3)=0,INDEX(artwork.xlsx!G:G,QUOTIENT(ROW(A603)-1,3)+2)&lt;&gt;""),"/* "&amp;INDEX(artwork.xlsx!G:G,QUOTIENT(ROW(A603)-1,3)+2)&amp;" */","  ")&amp;
IF(AND(INDEX(artwork.xlsx!F:F,QUOTIENT(ROW(A603)-1,3)+2)&lt;&gt;""),"/* "&amp;INDEX(artwork.xlsx!F:F,QUOTIENT(ROW(A603)-1,3)+2)&amp;" */","  ")&amp;IF(AND(ISERROR(MATCH("},",B608:B$5003,0)), ISERROR(MATCH("    ];",$A$5:A604,0))),"];","")</f>
        <v xml:space="preserve">    </v>
      </c>
      <c r="B608" t="str">
        <f t="shared" si="12"/>
        <v>},</v>
      </c>
      <c r="C608" t="str">
        <f>IF(AND(MOD(ROW(A603)-1,3)=0, INDEX(artwork.xlsx!J:J,QUOTIENT(ROW(A603)-1,3)+2)&lt;&gt;""),
     artwork.xlsx!$H$1&amp;": """ &amp;  INDEX(artwork.xlsx!H:H,QUOTIENT(ROW(A603)-1,3)+2) &amp;""",  " &amp;
     artwork.xlsx!$J$1&amp; ": """ &amp; INDEX(artwork.xlsx!J:J,QUOTIENT(ROW(A603)-1,3)+2) &amp;""",  " &amp;
     artwork.xlsx!$L$1&amp; ": """ &amp; SUBSTITUTE(IF(LEFT(INDEX(artwork.xlsx!L:L,QUOTIENT(ROW(A603)-1,3)+2),4)="http","",artwork.xlsx!$M$1) &amp; INDEX(artwork.xlsx!L:L,QUOTIENT(ROW(A603)-1,3)+2),artwork.xlsx!$N$1,"") &amp; """,",
 IF(AND(MOD(ROW(A603)-1,3)=1,INDEX(artwork.xlsx!J:J,QUOTIENT(ROW(A603)-1,3)+2)&lt;&gt;""),
    artwork.xlsx!$K$1&amp;": '" &amp; SUBSTITUTE(INDEX(artwork.xlsx!K:K,QUOTIENT(ROW(A603)-1,3)+2),"'","\'") &amp; "'",
IF(MOD(ROW(A603)-1,3)=2,"","")))</f>
        <v/>
      </c>
    </row>
    <row r="609" spans="1:3" x14ac:dyDescent="0.25">
      <c r="A609" t="str">
        <f>IF(AND(MOD(ROW(A604)-1,3)=0,INDEX(artwork.xlsx!G:G,QUOTIENT(ROW(A604)-1,3)+2)&lt;&gt;""),"/* "&amp;INDEX(artwork.xlsx!G:G,QUOTIENT(ROW(A604)-1,3)+2)&amp;" */","  ")&amp;
IF(AND(INDEX(artwork.xlsx!F:F,QUOTIENT(ROW(A604)-1,3)+2)&lt;&gt;""),"/* "&amp;INDEX(artwork.xlsx!F:F,QUOTIENT(ROW(A604)-1,3)+2)&amp;" */","  ")&amp;IF(AND(ISERROR(MATCH("},",B609:B$5003,0)), ISERROR(MATCH("    ];",$A$5:A608,0))),"];","")</f>
        <v xml:space="preserve">    </v>
      </c>
      <c r="B609" t="str">
        <f t="shared" si="12"/>
        <v>{</v>
      </c>
      <c r="C609" t="str">
        <f>IF(AND(MOD(ROW(A604)-1,3)=0, INDEX(artwork.xlsx!J:J,QUOTIENT(ROW(A604)-1,3)+2)&lt;&gt;""),
     artwork.xlsx!$H$1&amp;": """ &amp;  INDEX(artwork.xlsx!H:H,QUOTIENT(ROW(A604)-1,3)+2) &amp;""",  " &amp;
     artwork.xlsx!$J$1&amp; ": """ &amp; INDEX(artwork.xlsx!J:J,QUOTIENT(ROW(A604)-1,3)+2) &amp;""",  " &amp;
     artwork.xlsx!$L$1&amp; ": """ &amp; SUBSTITUTE(IF(LEFT(INDEX(artwork.xlsx!L:L,QUOTIENT(ROW(A604)-1,3)+2),4)="http","",artwork.xlsx!$M$1) &amp; INDEX(artwork.xlsx!L:L,QUOTIENT(ROW(A604)-1,3)+2),artwork.xlsx!$N$1,"") &amp; """,",
 IF(AND(MOD(ROW(A604)-1,3)=1,INDEX(artwork.xlsx!J:J,QUOTIENT(ROW(A604)-1,3)+2)&lt;&gt;""),
    artwork.xlsx!$K$1&amp;": '" &amp; SUBSTITUTE(INDEX(artwork.xlsx!K:K,QUOTIENT(ROW(A604)-1,3)+2),"'","\'") &amp; "'",
IF(MOD(ROW(A604)-1,3)=2,"","")))</f>
        <v>id: "oracle",  frenchName: "Oracle",  artwork: "http://wiki.dominionstrategy.com/images/e/eb/OracleArt.jpg",</v>
      </c>
    </row>
    <row r="610" spans="1:3" x14ac:dyDescent="0.25">
      <c r="A610" t="str">
        <f>IF(AND(MOD(ROW(A605)-1,3)=0,INDEX(artwork.xlsx!G:G,QUOTIENT(ROW(A605)-1,3)+2)&lt;&gt;""),"/* "&amp;INDEX(artwork.xlsx!G:G,QUOTIENT(ROW(A605)-1,3)+2)&amp;" */","  ")&amp;
IF(AND(INDEX(artwork.xlsx!F:F,QUOTIENT(ROW(A605)-1,3)+2)&lt;&gt;""),"/* "&amp;INDEX(artwork.xlsx!F:F,QUOTIENT(ROW(A605)-1,3)+2)&amp;" */","  ")&amp;IF(AND(ISERROR(MATCH("},",B610:B$5003,0)), ISERROR(MATCH("    ];",$A$5:A606,0))),"];","")</f>
        <v xml:space="preserve">    </v>
      </c>
      <c r="B610" t="str">
        <f t="shared" si="12"/>
        <v/>
      </c>
      <c r="C610" t="str">
        <f>IF(AND(MOD(ROW(A605)-1,3)=0, INDEX(artwork.xlsx!J:J,QUOTIENT(ROW(A605)-1,3)+2)&lt;&gt;""),
     artwork.xlsx!$H$1&amp;": """ &amp;  INDEX(artwork.xlsx!H:H,QUOTIENT(ROW(A605)-1,3)+2) &amp;""",  " &amp;
     artwork.xlsx!$J$1&amp; ": """ &amp; INDEX(artwork.xlsx!J:J,QUOTIENT(ROW(A605)-1,3)+2) &amp;""",  " &amp;
     artwork.xlsx!$L$1&amp; ": """ &amp; SUBSTITUTE(IF(LEFT(INDEX(artwork.xlsx!L:L,QUOTIENT(ROW(A605)-1,3)+2),4)="http","",artwork.xlsx!$M$1) &amp; INDEX(artwork.xlsx!L:L,QUOTIENT(ROW(A605)-1,3)+2),artwork.xlsx!$N$1,"") &amp; """,",
 IF(AND(MOD(ROW(A605)-1,3)=1,INDEX(artwork.xlsx!J:J,QUOTIENT(ROW(A605)-1,3)+2)&lt;&gt;""),
    artwork.xlsx!$K$1&amp;": '" &amp; SUBSTITUTE(INDEX(artwork.xlsx!K:K,QUOTIENT(ROW(A605)-1,3)+2),"'","\'") &amp; "'",
IF(MOD(ROW(A605)-1,3)=2,"","")))</f>
        <v>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611" spans="1:3" x14ac:dyDescent="0.25">
      <c r="A611" t="str">
        <f>IF(AND(MOD(ROW(A606)-1,3)=0,INDEX(artwork.xlsx!G:G,QUOTIENT(ROW(A606)-1,3)+2)&lt;&gt;""),"/* "&amp;INDEX(artwork.xlsx!G:G,QUOTIENT(ROW(A606)-1,3)+2)&amp;" */","  ")&amp;
IF(AND(INDEX(artwork.xlsx!F:F,QUOTIENT(ROW(A606)-1,3)+2)&lt;&gt;""),"/* "&amp;INDEX(artwork.xlsx!F:F,QUOTIENT(ROW(A606)-1,3)+2)&amp;" */","  ")&amp;IF(AND(ISERROR(MATCH("},",B611:B$5003,0)), ISERROR(MATCH("    ];",$A$5:A610,0))),"];","")</f>
        <v xml:space="preserve">    </v>
      </c>
      <c r="B611" t="str">
        <f t="shared" si="12"/>
        <v>},</v>
      </c>
      <c r="C611" t="str">
        <f>IF(AND(MOD(ROW(A606)-1,3)=0, INDEX(artwork.xlsx!J:J,QUOTIENT(ROW(A606)-1,3)+2)&lt;&gt;""),
     artwork.xlsx!$H$1&amp;": """ &amp;  INDEX(artwork.xlsx!H:H,QUOTIENT(ROW(A606)-1,3)+2) &amp;""",  " &amp;
     artwork.xlsx!$J$1&amp; ": """ &amp; INDEX(artwork.xlsx!J:J,QUOTIENT(ROW(A606)-1,3)+2) &amp;""",  " &amp;
     artwork.xlsx!$L$1&amp; ": """ &amp; SUBSTITUTE(IF(LEFT(INDEX(artwork.xlsx!L:L,QUOTIENT(ROW(A606)-1,3)+2),4)="http","",artwork.xlsx!$M$1) &amp; INDEX(artwork.xlsx!L:L,QUOTIENT(ROW(A606)-1,3)+2),artwork.xlsx!$N$1,"") &amp; """,",
 IF(AND(MOD(ROW(A606)-1,3)=1,INDEX(artwork.xlsx!J:J,QUOTIENT(ROW(A606)-1,3)+2)&lt;&gt;""),
    artwork.xlsx!$K$1&amp;": '" &amp; SUBSTITUTE(INDEX(artwork.xlsx!K:K,QUOTIENT(ROW(A606)-1,3)+2),"'","\'") &amp; "'",
IF(MOD(ROW(A606)-1,3)=2,"","")))</f>
        <v/>
      </c>
    </row>
    <row r="612" spans="1:3" x14ac:dyDescent="0.25">
      <c r="A612" t="str">
        <f>IF(AND(MOD(ROW(A607)-1,3)=0,INDEX(artwork.xlsx!G:G,QUOTIENT(ROW(A607)-1,3)+2)&lt;&gt;""),"/* "&amp;INDEX(artwork.xlsx!G:G,QUOTIENT(ROW(A607)-1,3)+2)&amp;" */","  ")&amp;
IF(AND(INDEX(artwork.xlsx!F:F,QUOTIENT(ROW(A607)-1,3)+2)&lt;&gt;""),"/* "&amp;INDEX(artwork.xlsx!F:F,QUOTIENT(ROW(A607)-1,3)+2)&amp;" */","  ")&amp;IF(AND(ISERROR(MATCH("},",B612:B$5003,0)), ISERROR(MATCH("    ];",$A$5:A608,0))),"];","")</f>
        <v xml:space="preserve">    </v>
      </c>
      <c r="B612" t="str">
        <f t="shared" si="12"/>
        <v>{</v>
      </c>
      <c r="C612" t="str">
        <f>IF(AND(MOD(ROW(A607)-1,3)=0, INDEX(artwork.xlsx!J:J,QUOTIENT(ROW(A607)-1,3)+2)&lt;&gt;""),
     artwork.xlsx!$H$1&amp;": """ &amp;  INDEX(artwork.xlsx!H:H,QUOTIENT(ROW(A607)-1,3)+2) &amp;""",  " &amp;
     artwork.xlsx!$J$1&amp; ": """ &amp; INDEX(artwork.xlsx!J:J,QUOTIENT(ROW(A607)-1,3)+2) &amp;""",  " &amp;
     artwork.xlsx!$L$1&amp; ": """ &amp; SUBSTITUTE(IF(LEFT(INDEX(artwork.xlsx!L:L,QUOTIENT(ROW(A607)-1,3)+2),4)="http","",artwork.xlsx!$M$1) &amp; INDEX(artwork.xlsx!L:L,QUOTIENT(ROW(A607)-1,3)+2),artwork.xlsx!$N$1,"") &amp; """,",
 IF(AND(MOD(ROW(A607)-1,3)=1,INDEX(artwork.xlsx!J:J,QUOTIENT(ROW(A607)-1,3)+2)&lt;&gt;""),
    artwork.xlsx!$K$1&amp;": '" &amp; SUBSTITUTE(INDEX(artwork.xlsx!K:K,QUOTIENT(ROW(A607)-1,3)+2),"'","\'") &amp; "'",
IF(MOD(ROW(A607)-1,3)=2,"","")))</f>
        <v>id: "cartographer",  frenchName: "Cartographe",  artwork: "http://wiki.dominionstrategy.com/images/7/75/CartographerArt.jpg",</v>
      </c>
    </row>
    <row r="613" spans="1:3" x14ac:dyDescent="0.25">
      <c r="A613" t="str">
        <f>IF(AND(MOD(ROW(A608)-1,3)=0,INDEX(artwork.xlsx!G:G,QUOTIENT(ROW(A608)-1,3)+2)&lt;&gt;""),"/* "&amp;INDEX(artwork.xlsx!G:G,QUOTIENT(ROW(A608)-1,3)+2)&amp;" */","  ")&amp;
IF(AND(INDEX(artwork.xlsx!F:F,QUOTIENT(ROW(A608)-1,3)+2)&lt;&gt;""),"/* "&amp;INDEX(artwork.xlsx!F:F,QUOTIENT(ROW(A608)-1,3)+2)&amp;" */","  ")&amp;IF(AND(ISERROR(MATCH("},",B613:B$5003,0)), ISERROR(MATCH("    ];",$A$5:A612,0))),"];","")</f>
        <v xml:space="preserve">    </v>
      </c>
      <c r="B613" t="str">
        <f t="shared" si="12"/>
        <v/>
      </c>
      <c r="C613" t="str">
        <f>IF(AND(MOD(ROW(A608)-1,3)=0, INDEX(artwork.xlsx!J:J,QUOTIENT(ROW(A608)-1,3)+2)&lt;&gt;""),
     artwork.xlsx!$H$1&amp;": """ &amp;  INDEX(artwork.xlsx!H:H,QUOTIENT(ROW(A608)-1,3)+2) &amp;""",  " &amp;
     artwork.xlsx!$J$1&amp; ": """ &amp; INDEX(artwork.xlsx!J:J,QUOTIENT(ROW(A608)-1,3)+2) &amp;""",  " &amp;
     artwork.xlsx!$L$1&amp; ": """ &amp; SUBSTITUTE(IF(LEFT(INDEX(artwork.xlsx!L:L,QUOTIENT(ROW(A608)-1,3)+2),4)="http","",artwork.xlsx!$M$1) &amp; INDEX(artwork.xlsx!L:L,QUOTIENT(ROW(A608)-1,3)+2),artwork.xlsx!$N$1,"") &amp; """,",
 IF(AND(MOD(ROW(A608)-1,3)=1,INDEX(artwork.xlsx!J:J,QUOTIENT(ROW(A608)-1,3)+2)&lt;&gt;""),
    artwork.xlsx!$K$1&amp;": '" &amp; SUBSTITUTE(INDEX(artwork.xlsx!K:K,QUOTIENT(ROW(A608)-1,3)+2),"'","\'") &amp; "'",
IF(MOD(ROW(A608)-1,3)=2,"","")))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614" spans="1:3" x14ac:dyDescent="0.25">
      <c r="A614" t="str">
        <f>IF(AND(MOD(ROW(A609)-1,3)=0,INDEX(artwork.xlsx!G:G,QUOTIENT(ROW(A609)-1,3)+2)&lt;&gt;""),"/* "&amp;INDEX(artwork.xlsx!G:G,QUOTIENT(ROW(A609)-1,3)+2)&amp;" */","  ")&amp;
IF(AND(INDEX(artwork.xlsx!F:F,QUOTIENT(ROW(A609)-1,3)+2)&lt;&gt;""),"/* "&amp;INDEX(artwork.xlsx!F:F,QUOTIENT(ROW(A609)-1,3)+2)&amp;" */","  ")&amp;IF(AND(ISERROR(MATCH("},",B614:B$5003,0)), ISERROR(MATCH("    ];",$A$5:A610,0))),"];","")</f>
        <v xml:space="preserve">    </v>
      </c>
      <c r="B614" t="str">
        <f t="shared" si="12"/>
        <v>},</v>
      </c>
      <c r="C614" t="str">
        <f>IF(AND(MOD(ROW(A609)-1,3)=0, INDEX(artwork.xlsx!J:J,QUOTIENT(ROW(A609)-1,3)+2)&lt;&gt;""),
     artwork.xlsx!$H$1&amp;": """ &amp;  INDEX(artwork.xlsx!H:H,QUOTIENT(ROW(A609)-1,3)+2) &amp;""",  " &amp;
     artwork.xlsx!$J$1&amp; ": """ &amp; INDEX(artwork.xlsx!J:J,QUOTIENT(ROW(A609)-1,3)+2) &amp;""",  " &amp;
     artwork.xlsx!$L$1&amp; ": """ &amp; SUBSTITUTE(IF(LEFT(INDEX(artwork.xlsx!L:L,QUOTIENT(ROW(A609)-1,3)+2),4)="http","",artwork.xlsx!$M$1) &amp; INDEX(artwork.xlsx!L:L,QUOTIENT(ROW(A609)-1,3)+2),artwork.xlsx!$N$1,"") &amp; """,",
 IF(AND(MOD(ROW(A609)-1,3)=1,INDEX(artwork.xlsx!J:J,QUOTIENT(ROW(A609)-1,3)+2)&lt;&gt;""),
    artwork.xlsx!$K$1&amp;": '" &amp; SUBSTITUTE(INDEX(artwork.xlsx!K:K,QUOTIENT(ROW(A609)-1,3)+2),"'","\'") &amp; "'",
IF(MOD(ROW(A609)-1,3)=2,"","")))</f>
        <v/>
      </c>
    </row>
    <row r="615" spans="1:3" x14ac:dyDescent="0.25">
      <c r="A615" t="str">
        <f>IF(AND(MOD(ROW(A610)-1,3)=0,INDEX(artwork.xlsx!G:G,QUOTIENT(ROW(A610)-1,3)+2)&lt;&gt;""),"/* "&amp;INDEX(artwork.xlsx!G:G,QUOTIENT(ROW(A610)-1,3)+2)&amp;" */","  ")&amp;
IF(AND(INDEX(artwork.xlsx!F:F,QUOTIENT(ROW(A610)-1,3)+2)&lt;&gt;""),"/* "&amp;INDEX(artwork.xlsx!F:F,QUOTIENT(ROW(A610)-1,3)+2)&amp;" */","  ")&amp;IF(AND(ISERROR(MATCH("},",B615:B$5003,0)), ISERROR(MATCH("    ];",$A$5:A614,0))),"];","")</f>
        <v xml:space="preserve">    </v>
      </c>
      <c r="B615" t="str">
        <f t="shared" si="12"/>
        <v>{</v>
      </c>
      <c r="C615" t="str">
        <f>IF(AND(MOD(ROW(A610)-1,3)=0, INDEX(artwork.xlsx!J:J,QUOTIENT(ROW(A610)-1,3)+2)&lt;&gt;""),
     artwork.xlsx!$H$1&amp;": """ &amp;  INDEX(artwork.xlsx!H:H,QUOTIENT(ROW(A610)-1,3)+2) &amp;""",  " &amp;
     artwork.xlsx!$J$1&amp; ": """ &amp; INDEX(artwork.xlsx!J:J,QUOTIENT(ROW(A610)-1,3)+2) &amp;""",  " &amp;
     artwork.xlsx!$L$1&amp; ": """ &amp; SUBSTITUTE(IF(LEFT(INDEX(artwork.xlsx!L:L,QUOTIENT(ROW(A610)-1,3)+2),4)="http","",artwork.xlsx!$M$1) &amp; INDEX(artwork.xlsx!L:L,QUOTIENT(ROW(A610)-1,3)+2),artwork.xlsx!$N$1,"") &amp; """,",
 IF(AND(MOD(ROW(A610)-1,3)=1,INDEX(artwork.xlsx!J:J,QUOTIENT(ROW(A610)-1,3)+2)&lt;&gt;""),
    artwork.xlsx!$K$1&amp;": '" &amp; SUBSTITUTE(INDEX(artwork.xlsx!K:K,QUOTIENT(ROW(A610)-1,3)+2),"'","\'") &amp; "'",
IF(MOD(ROW(A610)-1,3)=2,"","")))</f>
        <v>id: "farmland",  frenchName: "Terre agricole",  artwork: "http://wiki.dominionstrategy.com/images/d/dd/FarmlandArt.jpg",</v>
      </c>
    </row>
    <row r="616" spans="1:3" x14ac:dyDescent="0.25">
      <c r="A616" t="str">
        <f>IF(AND(MOD(ROW(A611)-1,3)=0,INDEX(artwork.xlsx!G:G,QUOTIENT(ROW(A611)-1,3)+2)&lt;&gt;""),"/* "&amp;INDEX(artwork.xlsx!G:G,QUOTIENT(ROW(A611)-1,3)+2)&amp;" */","  ")&amp;
IF(AND(INDEX(artwork.xlsx!F:F,QUOTIENT(ROW(A611)-1,3)+2)&lt;&gt;""),"/* "&amp;INDEX(artwork.xlsx!F:F,QUOTIENT(ROW(A611)-1,3)+2)&amp;" */","  ")&amp;IF(AND(ISERROR(MATCH("},",B616:B$5003,0)), ISERROR(MATCH("    ];",$A$5:A612,0))),"];","")</f>
        <v xml:space="preserve">    </v>
      </c>
      <c r="B616" t="str">
        <f t="shared" si="12"/>
        <v/>
      </c>
      <c r="C616" t="str">
        <f>IF(AND(MOD(ROW(A611)-1,3)=0, INDEX(artwork.xlsx!J:J,QUOTIENT(ROW(A611)-1,3)+2)&lt;&gt;""),
     artwork.xlsx!$H$1&amp;": """ &amp;  INDEX(artwork.xlsx!H:H,QUOTIENT(ROW(A611)-1,3)+2) &amp;""",  " &amp;
     artwork.xlsx!$J$1&amp; ": """ &amp; INDEX(artwork.xlsx!J:J,QUOTIENT(ROW(A611)-1,3)+2) &amp;""",  " &amp;
     artwork.xlsx!$L$1&amp; ": """ &amp; SUBSTITUTE(IF(LEFT(INDEX(artwork.xlsx!L:L,QUOTIENT(ROW(A611)-1,3)+2),4)="http","",artwork.xlsx!$M$1) &amp; INDEX(artwork.xlsx!L:L,QUOTIENT(ROW(A611)-1,3)+2),artwork.xlsx!$N$1,"") &amp; """,",
 IF(AND(MOD(ROW(A611)-1,3)=1,INDEX(artwork.xlsx!J:J,QUOTIENT(ROW(A611)-1,3)+2)&lt;&gt;""),
    artwork.xlsx!$K$1&amp;": '" &amp; SUBSTITUTE(INDEX(artwork.xlsx!K:K,QUOTIENT(ROW(A611)-1,3)+2),"'","\'") &amp; "'",
IF(MOD(ROW(A611)-1,3)=2,"","")))</f>
        <v>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617" spans="1:3" x14ac:dyDescent="0.25">
      <c r="A617" t="str">
        <f>IF(AND(MOD(ROW(A612)-1,3)=0,INDEX(artwork.xlsx!G:G,QUOTIENT(ROW(A612)-1,3)+2)&lt;&gt;""),"/* "&amp;INDEX(artwork.xlsx!G:G,QUOTIENT(ROW(A612)-1,3)+2)&amp;" */","  ")&amp;
IF(AND(INDEX(artwork.xlsx!F:F,QUOTIENT(ROW(A612)-1,3)+2)&lt;&gt;""),"/* "&amp;INDEX(artwork.xlsx!F:F,QUOTIENT(ROW(A612)-1,3)+2)&amp;" */","  ")&amp;IF(AND(ISERROR(MATCH("},",B617:B$5003,0)), ISERROR(MATCH("    ];",$A$5:A616,0))),"];","")</f>
        <v xml:space="preserve">    </v>
      </c>
      <c r="B617" t="str">
        <f t="shared" si="12"/>
        <v>},</v>
      </c>
      <c r="C617" t="str">
        <f>IF(AND(MOD(ROW(A612)-1,3)=0, INDEX(artwork.xlsx!J:J,QUOTIENT(ROW(A612)-1,3)+2)&lt;&gt;""),
     artwork.xlsx!$H$1&amp;": """ &amp;  INDEX(artwork.xlsx!H:H,QUOTIENT(ROW(A612)-1,3)+2) &amp;""",  " &amp;
     artwork.xlsx!$J$1&amp; ": """ &amp; INDEX(artwork.xlsx!J:J,QUOTIENT(ROW(A612)-1,3)+2) &amp;""",  " &amp;
     artwork.xlsx!$L$1&amp; ": """ &amp; SUBSTITUTE(IF(LEFT(INDEX(artwork.xlsx!L:L,QUOTIENT(ROW(A612)-1,3)+2),4)="http","",artwork.xlsx!$M$1) &amp; INDEX(artwork.xlsx!L:L,QUOTIENT(ROW(A612)-1,3)+2),artwork.xlsx!$N$1,"") &amp; """,",
 IF(AND(MOD(ROW(A612)-1,3)=1,INDEX(artwork.xlsx!J:J,QUOTIENT(ROW(A612)-1,3)+2)&lt;&gt;""),
    artwork.xlsx!$K$1&amp;": '" &amp; SUBSTITUTE(INDEX(artwork.xlsx!K:K,QUOTIENT(ROW(A612)-1,3)+2),"'","\'") &amp; "'",
IF(MOD(ROW(A612)-1,3)=2,"","")))</f>
        <v/>
      </c>
    </row>
    <row r="618" spans="1:3" x14ac:dyDescent="0.25">
      <c r="A618" t="str">
        <f>IF(AND(MOD(ROW(A613)-1,3)=0,INDEX(artwork.xlsx!G:G,QUOTIENT(ROW(A613)-1,3)+2)&lt;&gt;""),"/* "&amp;INDEX(artwork.xlsx!G:G,QUOTIENT(ROW(A613)-1,3)+2)&amp;" */","  ")&amp;
IF(AND(INDEX(artwork.xlsx!F:F,QUOTIENT(ROW(A613)-1,3)+2)&lt;&gt;""),"/* "&amp;INDEX(artwork.xlsx!F:F,QUOTIENT(ROW(A613)-1,3)+2)&amp;" */","  ")&amp;IF(AND(ISERROR(MATCH("},",B618:B$5003,0)), ISERROR(MATCH("    ];",$A$5:A614,0))),"];","")</f>
        <v xml:space="preserve">    </v>
      </c>
      <c r="B618" t="str">
        <f t="shared" si="12"/>
        <v>{</v>
      </c>
      <c r="C618" t="str">
        <f>IF(AND(MOD(ROW(A613)-1,3)=0, INDEX(artwork.xlsx!J:J,QUOTIENT(ROW(A613)-1,3)+2)&lt;&gt;""),
     artwork.xlsx!$H$1&amp;": """ &amp;  INDEX(artwork.xlsx!H:H,QUOTIENT(ROW(A613)-1,3)+2) &amp;""",  " &amp;
     artwork.xlsx!$J$1&amp; ": """ &amp; INDEX(artwork.xlsx!J:J,QUOTIENT(ROW(A613)-1,3)+2) &amp;""",  " &amp;
     artwork.xlsx!$L$1&amp; ": """ &amp; SUBSTITUTE(IF(LEFT(INDEX(artwork.xlsx!L:L,QUOTIENT(ROW(A613)-1,3)+2),4)="http","",artwork.xlsx!$M$1) &amp; INDEX(artwork.xlsx!L:L,QUOTIENT(ROW(A613)-1,3)+2),artwork.xlsx!$N$1,"") &amp; """,",
 IF(AND(MOD(ROW(A613)-1,3)=1,INDEX(artwork.xlsx!J:J,QUOTIENT(ROW(A613)-1,3)+2)&lt;&gt;""),
    artwork.xlsx!$K$1&amp;": '" &amp; SUBSTITUTE(INDEX(artwork.xlsx!K:K,QUOTIENT(ROW(A613)-1,3)+2),"'","\'") &amp; "'",
IF(MOD(ROW(A613)-1,3)=2,"","")))</f>
        <v>id: "noblebrigand",  frenchName: "Noble brigand",  artwork: "http://wiki.dominionstrategy.com/images/6/6b/Noble_BrigandArt.jpg",</v>
      </c>
    </row>
    <row r="619" spans="1:3" x14ac:dyDescent="0.25">
      <c r="A619" t="str">
        <f>IF(AND(MOD(ROW(A614)-1,3)=0,INDEX(artwork.xlsx!G:G,QUOTIENT(ROW(A614)-1,3)+2)&lt;&gt;""),"/* "&amp;INDEX(artwork.xlsx!G:G,QUOTIENT(ROW(A614)-1,3)+2)&amp;" */","  ")&amp;
IF(AND(INDEX(artwork.xlsx!F:F,QUOTIENT(ROW(A614)-1,3)+2)&lt;&gt;""),"/* "&amp;INDEX(artwork.xlsx!F:F,QUOTIENT(ROW(A614)-1,3)+2)&amp;" */","  ")&amp;IF(AND(ISERROR(MATCH("},",B619:B$5003,0)), ISERROR(MATCH("    ];",$A$5:A618,0))),"];","")</f>
        <v xml:space="preserve">    </v>
      </c>
      <c r="B619" t="str">
        <f t="shared" si="12"/>
        <v/>
      </c>
      <c r="C619" t="str">
        <f>IF(AND(MOD(ROW(A614)-1,3)=0, INDEX(artwork.xlsx!J:J,QUOTIENT(ROW(A614)-1,3)+2)&lt;&gt;""),
     artwork.xlsx!$H$1&amp;": """ &amp;  INDEX(artwork.xlsx!H:H,QUOTIENT(ROW(A614)-1,3)+2) &amp;""",  " &amp;
     artwork.xlsx!$J$1&amp; ": """ &amp; INDEX(artwork.xlsx!J:J,QUOTIENT(ROW(A614)-1,3)+2) &amp;""",  " &amp;
     artwork.xlsx!$L$1&amp; ": """ &amp; SUBSTITUTE(IF(LEFT(INDEX(artwork.xlsx!L:L,QUOTIENT(ROW(A614)-1,3)+2),4)="http","",artwork.xlsx!$M$1) &amp; INDEX(artwork.xlsx!L:L,QUOTIENT(ROW(A614)-1,3)+2),artwork.xlsx!$N$1,"") &amp; """,",
 IF(AND(MOD(ROW(A614)-1,3)=1,INDEX(artwork.xlsx!J:J,QUOTIENT(ROW(A614)-1,3)+2)&lt;&gt;""),
    artwork.xlsx!$K$1&amp;": '" &amp; SUBSTITUTE(INDEX(artwork.xlsx!K:K,QUOTIENT(ROW(A614)-1,3)+2),"'","\'") &amp; "'",
IF(MOD(ROW(A614)-1,3)=2,"","")))</f>
        <v>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620" spans="1:3" x14ac:dyDescent="0.25">
      <c r="A620" t="str">
        <f>IF(AND(MOD(ROW(A615)-1,3)=0,INDEX(artwork.xlsx!G:G,QUOTIENT(ROW(A615)-1,3)+2)&lt;&gt;""),"/* "&amp;INDEX(artwork.xlsx!G:G,QUOTIENT(ROW(A615)-1,3)+2)&amp;" */","  ")&amp;
IF(AND(INDEX(artwork.xlsx!F:F,QUOTIENT(ROW(A615)-1,3)+2)&lt;&gt;""),"/* "&amp;INDEX(artwork.xlsx!F:F,QUOTIENT(ROW(A615)-1,3)+2)&amp;" */","  ")&amp;IF(AND(ISERROR(MATCH("},",B620:B$5003,0)), ISERROR(MATCH("    ];",$A$5:A616,0))),"];","")</f>
        <v xml:space="preserve">    </v>
      </c>
      <c r="B620" t="str">
        <f t="shared" si="12"/>
        <v>},</v>
      </c>
      <c r="C620" t="str">
        <f>IF(AND(MOD(ROW(A615)-1,3)=0, INDEX(artwork.xlsx!J:J,QUOTIENT(ROW(A615)-1,3)+2)&lt;&gt;""),
     artwork.xlsx!$H$1&amp;": """ &amp;  INDEX(artwork.xlsx!H:H,QUOTIENT(ROW(A615)-1,3)+2) &amp;""",  " &amp;
     artwork.xlsx!$J$1&amp; ": """ &amp; INDEX(artwork.xlsx!J:J,QUOTIENT(ROW(A615)-1,3)+2) &amp;""",  " &amp;
     artwork.xlsx!$L$1&amp; ": """ &amp; SUBSTITUTE(IF(LEFT(INDEX(artwork.xlsx!L:L,QUOTIENT(ROW(A615)-1,3)+2),4)="http","",artwork.xlsx!$M$1) &amp; INDEX(artwork.xlsx!L:L,QUOTIENT(ROW(A615)-1,3)+2),artwork.xlsx!$N$1,"") &amp; """,",
 IF(AND(MOD(ROW(A615)-1,3)=1,INDEX(artwork.xlsx!J:J,QUOTIENT(ROW(A615)-1,3)+2)&lt;&gt;""),
    artwork.xlsx!$K$1&amp;": '" &amp; SUBSTITUTE(INDEX(artwork.xlsx!K:K,QUOTIENT(ROW(A615)-1,3)+2),"'","\'") &amp; "'",
IF(MOD(ROW(A615)-1,3)=2,"","")))</f>
        <v/>
      </c>
    </row>
    <row r="621" spans="1:3" x14ac:dyDescent="0.25">
      <c r="A621" t="str">
        <f>IF(AND(MOD(ROW(A616)-1,3)=0,INDEX(artwork.xlsx!G:G,QUOTIENT(ROW(A616)-1,3)+2)&lt;&gt;""),"/* "&amp;INDEX(artwork.xlsx!G:G,QUOTIENT(ROW(A616)-1,3)+2)&amp;" */","  ")&amp;
IF(AND(INDEX(artwork.xlsx!F:F,QUOTIENT(ROW(A616)-1,3)+2)&lt;&gt;""),"/* "&amp;INDEX(artwork.xlsx!F:F,QUOTIENT(ROW(A616)-1,3)+2)&amp;" */","  ")&amp;IF(AND(ISERROR(MATCH("},",B621:B$5003,0)), ISERROR(MATCH("    ];",$A$5:A620,0))),"];","")</f>
        <v xml:space="preserve">    </v>
      </c>
      <c r="B621" t="str">
        <f t="shared" si="12"/>
        <v>{</v>
      </c>
      <c r="C621" t="str">
        <f>IF(AND(MOD(ROW(A616)-1,3)=0, INDEX(artwork.xlsx!J:J,QUOTIENT(ROW(A616)-1,3)+2)&lt;&gt;""),
     artwork.xlsx!$H$1&amp;": """ &amp;  INDEX(artwork.xlsx!H:H,QUOTIENT(ROW(A616)-1,3)+2) &amp;""",  " &amp;
     artwork.xlsx!$J$1&amp; ": """ &amp; INDEX(artwork.xlsx!J:J,QUOTIENT(ROW(A616)-1,3)+2) &amp;""",  " &amp;
     artwork.xlsx!$L$1&amp; ": """ &amp; SUBSTITUTE(IF(LEFT(INDEX(artwork.xlsx!L:L,QUOTIENT(ROW(A616)-1,3)+2),4)="http","",artwork.xlsx!$M$1) &amp; INDEX(artwork.xlsx!L:L,QUOTIENT(ROW(A616)-1,3)+2),artwork.xlsx!$N$1,"") &amp; """,",
 IF(AND(MOD(ROW(A616)-1,3)=1,INDEX(artwork.xlsx!J:J,QUOTIENT(ROW(A616)-1,3)+2)&lt;&gt;""),
    artwork.xlsx!$K$1&amp;": '" &amp; SUBSTITUTE(INDEX(artwork.xlsx!K:K,QUOTIENT(ROW(A616)-1,3)+2),"'","\'") &amp; "'",
IF(MOD(ROW(A616)-1,3)=2,"","")))</f>
        <v>id: "margrave",  frenchName: "Margrave",  artwork: "http://wiki.dominionstrategy.com/images/f/f0/MargraveArt.jpg",</v>
      </c>
    </row>
    <row r="622" spans="1:3" x14ac:dyDescent="0.25">
      <c r="A622" t="str">
        <f>IF(AND(MOD(ROW(A617)-1,3)=0,INDEX(artwork.xlsx!G:G,QUOTIENT(ROW(A617)-1,3)+2)&lt;&gt;""),"/* "&amp;INDEX(artwork.xlsx!G:G,QUOTIENT(ROW(A617)-1,3)+2)&amp;" */","  ")&amp;
IF(AND(INDEX(artwork.xlsx!F:F,QUOTIENT(ROW(A617)-1,3)+2)&lt;&gt;""),"/* "&amp;INDEX(artwork.xlsx!F:F,QUOTIENT(ROW(A617)-1,3)+2)&amp;" */","  ")&amp;IF(AND(ISERROR(MATCH("},",B622:B$5003,0)), ISERROR(MATCH("    ];",$A$5:A618,0))),"];","")</f>
        <v xml:space="preserve">    </v>
      </c>
      <c r="B622" t="str">
        <f t="shared" si="12"/>
        <v/>
      </c>
      <c r="C622" t="str">
        <f>IF(AND(MOD(ROW(A617)-1,3)=0, INDEX(artwork.xlsx!J:J,QUOTIENT(ROW(A617)-1,3)+2)&lt;&gt;""),
     artwork.xlsx!$H$1&amp;": """ &amp;  INDEX(artwork.xlsx!H:H,QUOTIENT(ROW(A617)-1,3)+2) &amp;""",  " &amp;
     artwork.xlsx!$J$1&amp; ": """ &amp; INDEX(artwork.xlsx!J:J,QUOTIENT(ROW(A617)-1,3)+2) &amp;""",  " &amp;
     artwork.xlsx!$L$1&amp; ": """ &amp; SUBSTITUTE(IF(LEFT(INDEX(artwork.xlsx!L:L,QUOTIENT(ROW(A617)-1,3)+2),4)="http","",artwork.xlsx!$M$1) &amp; INDEX(artwork.xlsx!L:L,QUOTIENT(ROW(A617)-1,3)+2),artwork.xlsx!$N$1,"") &amp; """,",
 IF(AND(MOD(ROW(A617)-1,3)=1,INDEX(artwork.xlsx!J:J,QUOTIENT(ROW(A617)-1,3)+2)&lt;&gt;""),
    artwork.xlsx!$K$1&amp;": '" &amp; SUBSTITUTE(INDEX(artwork.xlsx!K:K,QUOTIENT(ROW(A617)-1,3)+2),"'","\'") &amp; "'",
IF(MOD(ROW(A617)-1,3)=2,"","")))</f>
        <v>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v>
      </c>
    </row>
    <row r="623" spans="1:3" x14ac:dyDescent="0.25">
      <c r="A623" t="str">
        <f>IF(AND(MOD(ROW(A618)-1,3)=0,INDEX(artwork.xlsx!G:G,QUOTIENT(ROW(A618)-1,3)+2)&lt;&gt;""),"/* "&amp;INDEX(artwork.xlsx!G:G,QUOTIENT(ROW(A618)-1,3)+2)&amp;" */","  ")&amp;
IF(AND(INDEX(artwork.xlsx!F:F,QUOTIENT(ROW(A618)-1,3)+2)&lt;&gt;""),"/* "&amp;INDEX(artwork.xlsx!F:F,QUOTIENT(ROW(A618)-1,3)+2)&amp;" */","  ")&amp;IF(AND(ISERROR(MATCH("},",B623:B$5003,0)), ISERROR(MATCH("    ];",$A$5:A622,0))),"];","")</f>
        <v xml:space="preserve">    </v>
      </c>
      <c r="B623" t="str">
        <f t="shared" si="12"/>
        <v>},</v>
      </c>
      <c r="C623" t="str">
        <f>IF(AND(MOD(ROW(A618)-1,3)=0, INDEX(artwork.xlsx!J:J,QUOTIENT(ROW(A618)-1,3)+2)&lt;&gt;""),
     artwork.xlsx!$H$1&amp;": """ &amp;  INDEX(artwork.xlsx!H:H,QUOTIENT(ROW(A618)-1,3)+2) &amp;""",  " &amp;
     artwork.xlsx!$J$1&amp; ": """ &amp; INDEX(artwork.xlsx!J:J,QUOTIENT(ROW(A618)-1,3)+2) &amp;""",  " &amp;
     artwork.xlsx!$L$1&amp; ": """ &amp; SUBSTITUTE(IF(LEFT(INDEX(artwork.xlsx!L:L,QUOTIENT(ROW(A618)-1,3)+2),4)="http","",artwork.xlsx!$M$1) &amp; INDEX(artwork.xlsx!L:L,QUOTIENT(ROW(A618)-1,3)+2),artwork.xlsx!$N$1,"") &amp; """,",
 IF(AND(MOD(ROW(A618)-1,3)=1,INDEX(artwork.xlsx!J:J,QUOTIENT(ROW(A618)-1,3)+2)&lt;&gt;""),
    artwork.xlsx!$K$1&amp;": '" &amp; SUBSTITUTE(INDEX(artwork.xlsx!K:K,QUOTIENT(ROW(A618)-1,3)+2),"'","\'") &amp; "'",
IF(MOD(ROW(A618)-1,3)=2,"","")))</f>
        <v/>
      </c>
    </row>
    <row r="624" spans="1:3" x14ac:dyDescent="0.25">
      <c r="A624" t="str">
        <f>IF(AND(MOD(ROW(A619)-1,3)=0,INDEX(artwork.xlsx!G:G,QUOTIENT(ROW(A619)-1,3)+2)&lt;&gt;""),"/* "&amp;INDEX(artwork.xlsx!G:G,QUOTIENT(ROW(A619)-1,3)+2)&amp;" */","  ")&amp;
IF(AND(INDEX(artwork.xlsx!F:F,QUOTIENT(ROW(A619)-1,3)+2)&lt;&gt;""),"/* "&amp;INDEX(artwork.xlsx!F:F,QUOTIENT(ROW(A619)-1,3)+2)&amp;" */","  ")&amp;IF(AND(ISERROR(MATCH("},",B624:B$5003,0)), ISERROR(MATCH("    ];",$A$5:A620,0))),"];","")</f>
        <v xml:space="preserve">    </v>
      </c>
      <c r="B624" t="str">
        <f t="shared" si="12"/>
        <v>{</v>
      </c>
      <c r="C624" t="str">
        <f>IF(AND(MOD(ROW(A619)-1,3)=0, INDEX(artwork.xlsx!J:J,QUOTIENT(ROW(A619)-1,3)+2)&lt;&gt;""),
     artwork.xlsx!$H$1&amp;": """ &amp;  INDEX(artwork.xlsx!H:H,QUOTIENT(ROW(A619)-1,3)+2) &amp;""",  " &amp;
     artwork.xlsx!$J$1&amp; ": """ &amp; INDEX(artwork.xlsx!J:J,QUOTIENT(ROW(A619)-1,3)+2) &amp;""",  " &amp;
     artwork.xlsx!$L$1&amp; ": """ &amp; SUBSTITUTE(IF(LEFT(INDEX(artwork.xlsx!L:L,QUOTIENT(ROW(A619)-1,3)+2),4)="http","",artwork.xlsx!$M$1) &amp; INDEX(artwork.xlsx!L:L,QUOTIENT(ROW(A619)-1,3)+2),artwork.xlsx!$N$1,"") &amp; """,",
 IF(AND(MOD(ROW(A619)-1,3)=1,INDEX(artwork.xlsx!J:J,QUOTIENT(ROW(A619)-1,3)+2)&lt;&gt;""),
    artwork.xlsx!$K$1&amp;": '" &amp; SUBSTITUTE(INDEX(artwork.xlsx!K:K,QUOTIENT(ROW(A619)-1,3)+2),"'","\'") &amp; "'",
IF(MOD(ROW(A619)-1,3)=2,"","")))</f>
        <v>id: "haggler",  frenchName: "Marchandeur",  artwork: "http://wiki.dominionstrategy.com/images/b/b5/HagglerArt.jpg",</v>
      </c>
    </row>
    <row r="625" spans="1:3" x14ac:dyDescent="0.25">
      <c r="A625" t="str">
        <f>IF(AND(MOD(ROW(A620)-1,3)=0,INDEX(artwork.xlsx!G:G,QUOTIENT(ROW(A620)-1,3)+2)&lt;&gt;""),"/* "&amp;INDEX(artwork.xlsx!G:G,QUOTIENT(ROW(A620)-1,3)+2)&amp;" */","  ")&amp;
IF(AND(INDEX(artwork.xlsx!F:F,QUOTIENT(ROW(A620)-1,3)+2)&lt;&gt;""),"/* "&amp;INDEX(artwork.xlsx!F:F,QUOTIENT(ROW(A620)-1,3)+2)&amp;" */","  ")&amp;IF(AND(ISERROR(MATCH("},",B625:B$5003,0)), ISERROR(MATCH("    ];",$A$5:A624,0))),"];","")</f>
        <v xml:space="preserve">    </v>
      </c>
      <c r="B625" t="str">
        <f t="shared" si="12"/>
        <v/>
      </c>
      <c r="C625" t="str">
        <f>IF(AND(MOD(ROW(A620)-1,3)=0, INDEX(artwork.xlsx!J:J,QUOTIENT(ROW(A620)-1,3)+2)&lt;&gt;""),
     artwork.xlsx!$H$1&amp;": """ &amp;  INDEX(artwork.xlsx!H:H,QUOTIENT(ROW(A620)-1,3)+2) &amp;""",  " &amp;
     artwork.xlsx!$J$1&amp; ": """ &amp; INDEX(artwork.xlsx!J:J,QUOTIENT(ROW(A620)-1,3)+2) &amp;""",  " &amp;
     artwork.xlsx!$L$1&amp; ": """ &amp; SUBSTITUTE(IF(LEFT(INDEX(artwork.xlsx!L:L,QUOTIENT(ROW(A620)-1,3)+2),4)="http","",artwork.xlsx!$M$1) &amp; INDEX(artwork.xlsx!L:L,QUOTIENT(ROW(A620)-1,3)+2),artwork.xlsx!$N$1,"") &amp; """,",
 IF(AND(MOD(ROW(A620)-1,3)=1,INDEX(artwork.xlsx!J:J,QUOTIENT(ROW(A620)-1,3)+2)&lt;&gt;""),
    artwork.xlsx!$K$1&amp;": '" &amp; SUBSTITUTE(INDEX(artwork.xlsx!K:K,QUOTIENT(ROW(A620)-1,3)+2),"'","\'") &amp; "'",
IF(MOD(ROW(A620)-1,3)=2,"","")))</f>
        <v>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626" spans="1:3" x14ac:dyDescent="0.25">
      <c r="A626" t="str">
        <f>IF(AND(MOD(ROW(A621)-1,3)=0,INDEX(artwork.xlsx!G:G,QUOTIENT(ROW(A621)-1,3)+2)&lt;&gt;""),"/* "&amp;INDEX(artwork.xlsx!G:G,QUOTIENT(ROW(A621)-1,3)+2)&amp;" */","  ")&amp;
IF(AND(INDEX(artwork.xlsx!F:F,QUOTIENT(ROW(A621)-1,3)+2)&lt;&gt;""),"/* "&amp;INDEX(artwork.xlsx!F:F,QUOTIENT(ROW(A621)-1,3)+2)&amp;" */","  ")&amp;IF(AND(ISERROR(MATCH("},",B626:B$5003,0)), ISERROR(MATCH("    ];",$A$5:A622,0))),"];","")</f>
        <v xml:space="preserve">    </v>
      </c>
      <c r="B626" t="str">
        <f t="shared" si="12"/>
        <v>},</v>
      </c>
      <c r="C626" t="str">
        <f>IF(AND(MOD(ROW(A621)-1,3)=0, INDEX(artwork.xlsx!J:J,QUOTIENT(ROW(A621)-1,3)+2)&lt;&gt;""),
     artwork.xlsx!$H$1&amp;": """ &amp;  INDEX(artwork.xlsx!H:H,QUOTIENT(ROW(A621)-1,3)+2) &amp;""",  " &amp;
     artwork.xlsx!$J$1&amp; ": """ &amp; INDEX(artwork.xlsx!J:J,QUOTIENT(ROW(A621)-1,3)+2) &amp;""",  " &amp;
     artwork.xlsx!$L$1&amp; ": """ &amp; SUBSTITUTE(IF(LEFT(INDEX(artwork.xlsx!L:L,QUOTIENT(ROW(A621)-1,3)+2),4)="http","",artwork.xlsx!$M$1) &amp; INDEX(artwork.xlsx!L:L,QUOTIENT(ROW(A621)-1,3)+2),artwork.xlsx!$N$1,"") &amp; """,",
 IF(AND(MOD(ROW(A621)-1,3)=1,INDEX(artwork.xlsx!J:J,QUOTIENT(ROW(A621)-1,3)+2)&lt;&gt;""),
    artwork.xlsx!$K$1&amp;": '" &amp; SUBSTITUTE(INDEX(artwork.xlsx!K:K,QUOTIENT(ROW(A621)-1,3)+2),"'","\'") &amp; "'",
IF(MOD(ROW(A621)-1,3)=2,"","")))</f>
        <v/>
      </c>
    </row>
    <row r="627" spans="1:3" x14ac:dyDescent="0.25">
      <c r="A627" t="str">
        <f>IF(AND(MOD(ROW(A622)-1,3)=0,INDEX(artwork.xlsx!G:G,QUOTIENT(ROW(A622)-1,3)+2)&lt;&gt;""),"/* "&amp;INDEX(artwork.xlsx!G:G,QUOTIENT(ROW(A622)-1,3)+2)&amp;" */","  ")&amp;
IF(AND(INDEX(artwork.xlsx!F:F,QUOTIENT(ROW(A622)-1,3)+2)&lt;&gt;""),"/* "&amp;INDEX(artwork.xlsx!F:F,QUOTIENT(ROW(A622)-1,3)+2)&amp;" */","  ")&amp;IF(AND(ISERROR(MATCH("},",B627:B$5003,0)), ISERROR(MATCH("    ];",$A$5:A626,0))),"];","")</f>
        <v xml:space="preserve">    </v>
      </c>
      <c r="B627" t="str">
        <f t="shared" si="12"/>
        <v>{</v>
      </c>
      <c r="C627" t="str">
        <f>IF(AND(MOD(ROW(A622)-1,3)=0, INDEX(artwork.xlsx!J:J,QUOTIENT(ROW(A622)-1,3)+2)&lt;&gt;""),
     artwork.xlsx!$H$1&amp;": """ &amp;  INDEX(artwork.xlsx!H:H,QUOTIENT(ROW(A622)-1,3)+2) &amp;""",  " &amp;
     artwork.xlsx!$J$1&amp; ": """ &amp; INDEX(artwork.xlsx!J:J,QUOTIENT(ROW(A622)-1,3)+2) &amp;""",  " &amp;
     artwork.xlsx!$L$1&amp; ": """ &amp; SUBSTITUTE(IF(LEFT(INDEX(artwork.xlsx!L:L,QUOTIENT(ROW(A622)-1,3)+2),4)="http","",artwork.xlsx!$M$1) &amp; INDEX(artwork.xlsx!L:L,QUOTIENT(ROW(A622)-1,3)+2),artwork.xlsx!$N$1,"") &amp; """,",
 IF(AND(MOD(ROW(A622)-1,3)=1,INDEX(artwork.xlsx!J:J,QUOTIENT(ROW(A622)-1,3)+2)&lt;&gt;""),
    artwork.xlsx!$K$1&amp;": '" &amp; SUBSTITUTE(INDEX(artwork.xlsx!K:K,QUOTIENT(ROW(A622)-1,3)+2),"'","\'") &amp; "'",
IF(MOD(ROW(A622)-1,3)=2,"","")))</f>
        <v>id: "scheme",  frenchName: "Complot",  artwork: "http://wiki.dominionstrategy.com/images/a/ab/SchemeArt.jpg",</v>
      </c>
    </row>
    <row r="628" spans="1:3" x14ac:dyDescent="0.25">
      <c r="A628" t="str">
        <f>IF(AND(MOD(ROW(A623)-1,3)=0,INDEX(artwork.xlsx!G:G,QUOTIENT(ROW(A623)-1,3)+2)&lt;&gt;""),"/* "&amp;INDEX(artwork.xlsx!G:G,QUOTIENT(ROW(A623)-1,3)+2)&amp;" */","  ")&amp;
IF(AND(INDEX(artwork.xlsx!F:F,QUOTIENT(ROW(A623)-1,3)+2)&lt;&gt;""),"/* "&amp;INDEX(artwork.xlsx!F:F,QUOTIENT(ROW(A623)-1,3)+2)&amp;" */","  ")&amp;IF(AND(ISERROR(MATCH("},",B628:B$5003,0)), ISERROR(MATCH("    ];",$A$5:A624,0))),"];","")</f>
        <v xml:space="preserve">    </v>
      </c>
      <c r="B628" t="str">
        <f t="shared" si="12"/>
        <v/>
      </c>
      <c r="C628" t="str">
        <f>IF(AND(MOD(ROW(A623)-1,3)=0, INDEX(artwork.xlsx!J:J,QUOTIENT(ROW(A623)-1,3)+2)&lt;&gt;""),
     artwork.xlsx!$H$1&amp;": """ &amp;  INDEX(artwork.xlsx!H:H,QUOTIENT(ROW(A623)-1,3)+2) &amp;""",  " &amp;
     artwork.xlsx!$J$1&amp; ": """ &amp; INDEX(artwork.xlsx!J:J,QUOTIENT(ROW(A623)-1,3)+2) &amp;""",  " &amp;
     artwork.xlsx!$L$1&amp; ": """ &amp; SUBSTITUTE(IF(LEFT(INDEX(artwork.xlsx!L:L,QUOTIENT(ROW(A623)-1,3)+2),4)="http","",artwork.xlsx!$M$1) &amp; INDEX(artwork.xlsx!L:L,QUOTIENT(ROW(A623)-1,3)+2),artwork.xlsx!$N$1,"") &amp; """,",
 IF(AND(MOD(ROW(A623)-1,3)=1,INDEX(artwork.xlsx!J:J,QUOTIENT(ROW(A623)-1,3)+2)&lt;&gt;""),
    artwork.xlsx!$K$1&amp;": '" &amp; SUBSTITUTE(INDEX(artwork.xlsx!K:K,QUOTIENT(ROW(A623)-1,3)+2),"'","\'") &amp; "'",
IF(MOD(ROW(A623)-1,3)=2,"","")))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629" spans="1:3" x14ac:dyDescent="0.25">
      <c r="A629" t="str">
        <f>IF(AND(MOD(ROW(A624)-1,3)=0,INDEX(artwork.xlsx!G:G,QUOTIENT(ROW(A624)-1,3)+2)&lt;&gt;""),"/* "&amp;INDEX(artwork.xlsx!G:G,QUOTIENT(ROW(A624)-1,3)+2)&amp;" */","  ")&amp;
IF(AND(INDEX(artwork.xlsx!F:F,QUOTIENT(ROW(A624)-1,3)+2)&lt;&gt;""),"/* "&amp;INDEX(artwork.xlsx!F:F,QUOTIENT(ROW(A624)-1,3)+2)&amp;" */","  ")&amp;IF(AND(ISERROR(MATCH("},",B629:B$5003,0)), ISERROR(MATCH("    ];",$A$5:A628,0))),"];","")</f>
        <v xml:space="preserve">    </v>
      </c>
      <c r="B629" t="str">
        <f t="shared" si="12"/>
        <v>},</v>
      </c>
      <c r="C629" t="str">
        <f>IF(AND(MOD(ROW(A624)-1,3)=0, INDEX(artwork.xlsx!J:J,QUOTIENT(ROW(A624)-1,3)+2)&lt;&gt;""),
     artwork.xlsx!$H$1&amp;": """ &amp;  INDEX(artwork.xlsx!H:H,QUOTIENT(ROW(A624)-1,3)+2) &amp;""",  " &amp;
     artwork.xlsx!$J$1&amp; ": """ &amp; INDEX(artwork.xlsx!J:J,QUOTIENT(ROW(A624)-1,3)+2) &amp;""",  " &amp;
     artwork.xlsx!$L$1&amp; ": """ &amp; SUBSTITUTE(IF(LEFT(INDEX(artwork.xlsx!L:L,QUOTIENT(ROW(A624)-1,3)+2),4)="http","",artwork.xlsx!$M$1) &amp; INDEX(artwork.xlsx!L:L,QUOTIENT(ROW(A624)-1,3)+2),artwork.xlsx!$N$1,"") &amp; """,",
 IF(AND(MOD(ROW(A624)-1,3)=1,INDEX(artwork.xlsx!J:J,QUOTIENT(ROW(A624)-1,3)+2)&lt;&gt;""),
    artwork.xlsx!$K$1&amp;": '" &amp; SUBSTITUTE(INDEX(artwork.xlsx!K:K,QUOTIENT(ROW(A624)-1,3)+2),"'","\'") &amp; "'",
IF(MOD(ROW(A624)-1,3)=2,"","")))</f>
        <v/>
      </c>
    </row>
    <row r="630" spans="1:3" x14ac:dyDescent="0.25">
      <c r="A630" t="str">
        <f>IF(AND(MOD(ROW(A625)-1,3)=0,INDEX(artwork.xlsx!G:G,QUOTIENT(ROW(A625)-1,3)+2)&lt;&gt;""),"/* "&amp;INDEX(artwork.xlsx!G:G,QUOTIENT(ROW(A625)-1,3)+2)&amp;" */","  ")&amp;
IF(AND(INDEX(artwork.xlsx!F:F,QUOTIENT(ROW(A625)-1,3)+2)&lt;&gt;""),"/* "&amp;INDEX(artwork.xlsx!F:F,QUOTIENT(ROW(A625)-1,3)+2)&amp;" */","  ")&amp;IF(AND(ISERROR(MATCH("},",B630:B$5003,0)), ISERROR(MATCH("    ];",$A$5:A626,0))),"];","")</f>
        <v xml:space="preserve">    </v>
      </c>
      <c r="B630" t="str">
        <f t="shared" si="12"/>
        <v>{</v>
      </c>
      <c r="C630" t="str">
        <f>IF(AND(MOD(ROW(A625)-1,3)=0, INDEX(artwork.xlsx!J:J,QUOTIENT(ROW(A625)-1,3)+2)&lt;&gt;""),
     artwork.xlsx!$H$1&amp;": """ &amp;  INDEX(artwork.xlsx!H:H,QUOTIENT(ROW(A625)-1,3)+2) &amp;""",  " &amp;
     artwork.xlsx!$J$1&amp; ": """ &amp; INDEX(artwork.xlsx!J:J,QUOTIENT(ROW(A625)-1,3)+2) &amp;""",  " &amp;
     artwork.xlsx!$L$1&amp; ": """ &amp; SUBSTITUTE(IF(LEFT(INDEX(artwork.xlsx!L:L,QUOTIENT(ROW(A625)-1,3)+2),4)="http","",artwork.xlsx!$M$1) &amp; INDEX(artwork.xlsx!L:L,QUOTIENT(ROW(A625)-1,3)+2),artwork.xlsx!$N$1,"") &amp; """,",
 IF(AND(MOD(ROW(A625)-1,3)=1,INDEX(artwork.xlsx!J:J,QUOTIENT(ROW(A625)-1,3)+2)&lt;&gt;""),
    artwork.xlsx!$K$1&amp;": '" &amp; SUBSTITUTE(INDEX(artwork.xlsx!K:K,QUOTIENT(ROW(A625)-1,3)+2),"'","\'") &amp; "'",
IF(MOD(ROW(A625)-1,3)=2,"","")))</f>
        <v>id: "inn",  frenchName: "Auberge",  artwork: "http://wiki.dominionstrategy.com/images/3/3d/InnArt.jpg",</v>
      </c>
    </row>
    <row r="631" spans="1:3" x14ac:dyDescent="0.25">
      <c r="A631" t="str">
        <f>IF(AND(MOD(ROW(A626)-1,3)=0,INDEX(artwork.xlsx!G:G,QUOTIENT(ROW(A626)-1,3)+2)&lt;&gt;""),"/* "&amp;INDEX(artwork.xlsx!G:G,QUOTIENT(ROW(A626)-1,3)+2)&amp;" */","  ")&amp;
IF(AND(INDEX(artwork.xlsx!F:F,QUOTIENT(ROW(A626)-1,3)+2)&lt;&gt;""),"/* "&amp;INDEX(artwork.xlsx!F:F,QUOTIENT(ROW(A626)-1,3)+2)&amp;" */","  ")&amp;IF(AND(ISERROR(MATCH("},",B631:B$5003,0)), ISERROR(MATCH("    ];",$A$5:A630,0))),"];","")</f>
        <v xml:space="preserve">    </v>
      </c>
      <c r="B631" t="str">
        <f t="shared" si="12"/>
        <v/>
      </c>
      <c r="C631" t="str">
        <f>IF(AND(MOD(ROW(A626)-1,3)=0, INDEX(artwork.xlsx!J:J,QUOTIENT(ROW(A626)-1,3)+2)&lt;&gt;""),
     artwork.xlsx!$H$1&amp;": """ &amp;  INDEX(artwork.xlsx!H:H,QUOTIENT(ROW(A626)-1,3)+2) &amp;""",  " &amp;
     artwork.xlsx!$J$1&amp; ": """ &amp; INDEX(artwork.xlsx!J:J,QUOTIENT(ROW(A626)-1,3)+2) &amp;""",  " &amp;
     artwork.xlsx!$L$1&amp; ": """ &amp; SUBSTITUTE(IF(LEFT(INDEX(artwork.xlsx!L:L,QUOTIENT(ROW(A626)-1,3)+2),4)="http","",artwork.xlsx!$M$1) &amp; INDEX(artwork.xlsx!L:L,QUOTIENT(ROW(A626)-1,3)+2),artwork.xlsx!$N$1,"") &amp; """,",
 IF(AND(MOD(ROW(A626)-1,3)=1,INDEX(artwork.xlsx!J:J,QUOTIENT(ROW(A626)-1,3)+2)&lt;&gt;""),
    artwork.xlsx!$K$1&amp;": '" &amp; SUBSTITUTE(INDEX(artwork.xlsx!K:K,QUOTIENT(ROW(A626)-1,3)+2),"'","\'") &amp; "'",
IF(MOD(ROW(A626)-1,3)=2,"","")))</f>
        <v>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632" spans="1:3" x14ac:dyDescent="0.25">
      <c r="A632" t="str">
        <f>IF(AND(MOD(ROW(A627)-1,3)=0,INDEX(artwork.xlsx!G:G,QUOTIENT(ROW(A627)-1,3)+2)&lt;&gt;""),"/* "&amp;INDEX(artwork.xlsx!G:G,QUOTIENT(ROW(A627)-1,3)+2)&amp;" */","  ")&amp;
IF(AND(INDEX(artwork.xlsx!F:F,QUOTIENT(ROW(A627)-1,3)+2)&lt;&gt;""),"/* "&amp;INDEX(artwork.xlsx!F:F,QUOTIENT(ROW(A627)-1,3)+2)&amp;" */","  ")&amp;IF(AND(ISERROR(MATCH("},",B632:B$5003,0)), ISERROR(MATCH("    ];",$A$5:A628,0))),"];","")</f>
        <v xml:space="preserve">    </v>
      </c>
      <c r="B632" t="str">
        <f t="shared" si="12"/>
        <v>},</v>
      </c>
      <c r="C632" t="str">
        <f>IF(AND(MOD(ROW(A627)-1,3)=0, INDEX(artwork.xlsx!J:J,QUOTIENT(ROW(A627)-1,3)+2)&lt;&gt;""),
     artwork.xlsx!$H$1&amp;": """ &amp;  INDEX(artwork.xlsx!H:H,QUOTIENT(ROW(A627)-1,3)+2) &amp;""",  " &amp;
     artwork.xlsx!$J$1&amp; ": """ &amp; INDEX(artwork.xlsx!J:J,QUOTIENT(ROW(A627)-1,3)+2) &amp;""",  " &amp;
     artwork.xlsx!$L$1&amp; ": """ &amp; SUBSTITUTE(IF(LEFT(INDEX(artwork.xlsx!L:L,QUOTIENT(ROW(A627)-1,3)+2),4)="http","",artwork.xlsx!$M$1) &amp; INDEX(artwork.xlsx!L:L,QUOTIENT(ROW(A627)-1,3)+2),artwork.xlsx!$N$1,"") &amp; """,",
 IF(AND(MOD(ROW(A627)-1,3)=1,INDEX(artwork.xlsx!J:J,QUOTIENT(ROW(A627)-1,3)+2)&lt;&gt;""),
    artwork.xlsx!$K$1&amp;": '" &amp; SUBSTITUTE(INDEX(artwork.xlsx!K:K,QUOTIENT(ROW(A627)-1,3)+2),"'","\'") &amp; "'",
IF(MOD(ROW(A627)-1,3)=2,"","")))</f>
        <v/>
      </c>
    </row>
    <row r="633" spans="1:3" x14ac:dyDescent="0.25">
      <c r="A633" t="str">
        <f>IF(AND(MOD(ROW(A628)-1,3)=0,INDEX(artwork.xlsx!G:G,QUOTIENT(ROW(A628)-1,3)+2)&lt;&gt;""),"/* "&amp;INDEX(artwork.xlsx!G:G,QUOTIENT(ROW(A628)-1,3)+2)&amp;" */","  ")&amp;
IF(AND(INDEX(artwork.xlsx!F:F,QUOTIENT(ROW(A628)-1,3)+2)&lt;&gt;""),"/* "&amp;INDEX(artwork.xlsx!F:F,QUOTIENT(ROW(A628)-1,3)+2)&amp;" */","  ")&amp;IF(AND(ISERROR(MATCH("},",B633:B$5003,0)), ISERROR(MATCH("    ];",$A$5:A632,0))),"];","")</f>
        <v xml:space="preserve">    </v>
      </c>
      <c r="B633" t="str">
        <f t="shared" si="12"/>
        <v>{</v>
      </c>
      <c r="C633" t="str">
        <f>IF(AND(MOD(ROW(A628)-1,3)=0, INDEX(artwork.xlsx!J:J,QUOTIENT(ROW(A628)-1,3)+2)&lt;&gt;""),
     artwork.xlsx!$H$1&amp;": """ &amp;  INDEX(artwork.xlsx!H:H,QUOTIENT(ROW(A628)-1,3)+2) &amp;""",  " &amp;
     artwork.xlsx!$J$1&amp; ": """ &amp; INDEX(artwork.xlsx!J:J,QUOTIENT(ROW(A628)-1,3)+2) &amp;""",  " &amp;
     artwork.xlsx!$L$1&amp; ": """ &amp; SUBSTITUTE(IF(LEFT(INDEX(artwork.xlsx!L:L,QUOTIENT(ROW(A628)-1,3)+2),4)="http","",artwork.xlsx!$M$1) &amp; INDEX(artwork.xlsx!L:L,QUOTIENT(ROW(A628)-1,3)+2),artwork.xlsx!$N$1,"") &amp; """,",
 IF(AND(MOD(ROW(A628)-1,3)=1,INDEX(artwork.xlsx!J:J,QUOTIENT(ROW(A628)-1,3)+2)&lt;&gt;""),
    artwork.xlsx!$K$1&amp;": '" &amp; SUBSTITUTE(INDEX(artwork.xlsx!K:K,QUOTIENT(ROW(A628)-1,3)+2),"'","\'") &amp; "'",
IF(MOD(ROW(A628)-1,3)=2,"","")))</f>
        <v>id: "tunnel",  frenchName: "Tunnel",  artwork: "http://wiki.dominionstrategy.com/images/a/ad/TunnelArt.jpg",</v>
      </c>
    </row>
    <row r="634" spans="1:3" x14ac:dyDescent="0.25">
      <c r="A634" t="str">
        <f>IF(AND(MOD(ROW(A629)-1,3)=0,INDEX(artwork.xlsx!G:G,QUOTIENT(ROW(A629)-1,3)+2)&lt;&gt;""),"/* "&amp;INDEX(artwork.xlsx!G:G,QUOTIENT(ROW(A629)-1,3)+2)&amp;" */","  ")&amp;
IF(AND(INDEX(artwork.xlsx!F:F,QUOTIENT(ROW(A629)-1,3)+2)&lt;&gt;""),"/* "&amp;INDEX(artwork.xlsx!F:F,QUOTIENT(ROW(A629)-1,3)+2)&amp;" */","  ")&amp;IF(AND(ISERROR(MATCH("},",B634:B$5003,0)), ISERROR(MATCH("    ];",$A$5:A630,0))),"];","")</f>
        <v xml:space="preserve">    </v>
      </c>
      <c r="B634" t="str">
        <f t="shared" si="12"/>
        <v/>
      </c>
      <c r="C634" t="str">
        <f>IF(AND(MOD(ROW(A629)-1,3)=0, INDEX(artwork.xlsx!J:J,QUOTIENT(ROW(A629)-1,3)+2)&lt;&gt;""),
     artwork.xlsx!$H$1&amp;": """ &amp;  INDEX(artwork.xlsx!H:H,QUOTIENT(ROW(A629)-1,3)+2) &amp;""",  " &amp;
     artwork.xlsx!$J$1&amp; ": """ &amp; INDEX(artwork.xlsx!J:J,QUOTIENT(ROW(A629)-1,3)+2) &amp;""",  " &amp;
     artwork.xlsx!$L$1&amp; ": """ &amp; SUBSTITUTE(IF(LEFT(INDEX(artwork.xlsx!L:L,QUOTIENT(ROW(A629)-1,3)+2),4)="http","",artwork.xlsx!$M$1) &amp; INDEX(artwork.xlsx!L:L,QUOTIENT(ROW(A629)-1,3)+2),artwork.xlsx!$N$1,"") &amp; """,",
 IF(AND(MOD(ROW(A629)-1,3)=1,INDEX(artwork.xlsx!J:J,QUOTIENT(ROW(A629)-1,3)+2)&lt;&gt;""),
    artwork.xlsx!$K$1&amp;": '" &amp; SUBSTITUTE(INDEX(artwork.xlsx!K:K,QUOTIENT(ROW(A629)-1,3)+2),"'","\'") &amp; "'",
IF(MOD(ROW(A629)-1,3)=2,"","")))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v>
      </c>
    </row>
    <row r="635" spans="1:3" x14ac:dyDescent="0.25">
      <c r="A635" t="str">
        <f>IF(AND(MOD(ROW(A630)-1,3)=0,INDEX(artwork.xlsx!G:G,QUOTIENT(ROW(A630)-1,3)+2)&lt;&gt;""),"/* "&amp;INDEX(artwork.xlsx!G:G,QUOTIENT(ROW(A630)-1,3)+2)&amp;" */","  ")&amp;
IF(AND(INDEX(artwork.xlsx!F:F,QUOTIENT(ROW(A630)-1,3)+2)&lt;&gt;""),"/* "&amp;INDEX(artwork.xlsx!F:F,QUOTIENT(ROW(A630)-1,3)+2)&amp;" */","  ")&amp;IF(AND(ISERROR(MATCH("},",B635:B$5003,0)), ISERROR(MATCH("    ];",$A$5:A634,0))),"];","")</f>
        <v xml:space="preserve">    </v>
      </c>
      <c r="B635" t="str">
        <f t="shared" si="12"/>
        <v>},</v>
      </c>
      <c r="C635" t="str">
        <f>IF(AND(MOD(ROW(A630)-1,3)=0, INDEX(artwork.xlsx!J:J,QUOTIENT(ROW(A630)-1,3)+2)&lt;&gt;""),
     artwork.xlsx!$H$1&amp;": """ &amp;  INDEX(artwork.xlsx!H:H,QUOTIENT(ROW(A630)-1,3)+2) &amp;""",  " &amp;
     artwork.xlsx!$J$1&amp; ": """ &amp; INDEX(artwork.xlsx!J:J,QUOTIENT(ROW(A630)-1,3)+2) &amp;""",  " &amp;
     artwork.xlsx!$L$1&amp; ": """ &amp; SUBSTITUTE(IF(LEFT(INDEX(artwork.xlsx!L:L,QUOTIENT(ROW(A630)-1,3)+2),4)="http","",artwork.xlsx!$M$1) &amp; INDEX(artwork.xlsx!L:L,QUOTIENT(ROW(A630)-1,3)+2),artwork.xlsx!$N$1,"") &amp; """,",
 IF(AND(MOD(ROW(A630)-1,3)=1,INDEX(artwork.xlsx!J:J,QUOTIENT(ROW(A630)-1,3)+2)&lt;&gt;""),
    artwork.xlsx!$K$1&amp;": '" &amp; SUBSTITUTE(INDEX(artwork.xlsx!K:K,QUOTIENT(ROW(A630)-1,3)+2),"'","\'") &amp; "'",
IF(MOD(ROW(A630)-1,3)=2,"","")))</f>
        <v/>
      </c>
    </row>
    <row r="636" spans="1:3" x14ac:dyDescent="0.25">
      <c r="A636" t="str">
        <f>IF(AND(MOD(ROW(A631)-1,3)=0,INDEX(artwork.xlsx!G:G,QUOTIENT(ROW(A631)-1,3)+2)&lt;&gt;""),"/* "&amp;INDEX(artwork.xlsx!G:G,QUOTIENT(ROW(A631)-1,3)+2)&amp;" */","  ")&amp;
IF(AND(INDEX(artwork.xlsx!F:F,QUOTIENT(ROW(A631)-1,3)+2)&lt;&gt;""),"/* "&amp;INDEX(artwork.xlsx!F:F,QUOTIENT(ROW(A631)-1,3)+2)&amp;" */","  ")&amp;IF(AND(ISERROR(MATCH("},",B636:B$5003,0)), ISERROR(MATCH("    ];",$A$5:A632,0))),"];","")</f>
        <v xml:space="preserve">    </v>
      </c>
      <c r="B636" t="str">
        <f t="shared" si="12"/>
        <v>{</v>
      </c>
      <c r="C636" t="str">
        <f>IF(AND(MOD(ROW(A631)-1,3)=0, INDEX(artwork.xlsx!J:J,QUOTIENT(ROW(A631)-1,3)+2)&lt;&gt;""),
     artwork.xlsx!$H$1&amp;": """ &amp;  INDEX(artwork.xlsx!H:H,QUOTIENT(ROW(A631)-1,3)+2) &amp;""",  " &amp;
     artwork.xlsx!$J$1&amp; ": """ &amp; INDEX(artwork.xlsx!J:J,QUOTIENT(ROW(A631)-1,3)+2) &amp;""",  " &amp;
     artwork.xlsx!$L$1&amp; ": """ &amp; SUBSTITUTE(IF(LEFT(INDEX(artwork.xlsx!L:L,QUOTIENT(ROW(A631)-1,3)+2),4)="http","",artwork.xlsx!$M$1) &amp; INDEX(artwork.xlsx!L:L,QUOTIENT(ROW(A631)-1,3)+2),artwork.xlsx!$N$1,"") &amp; """,",
 IF(AND(MOD(ROW(A631)-1,3)=1,INDEX(artwork.xlsx!J:J,QUOTIENT(ROW(A631)-1,3)+2)&lt;&gt;""),
    artwork.xlsx!$K$1&amp;": '" &amp; SUBSTITUTE(INDEX(artwork.xlsx!K:K,QUOTIENT(ROW(A631)-1,3)+2),"'","\'") &amp; "'",
IF(MOD(ROW(A631)-1,3)=2,"","")))</f>
        <v>id: "crossroads",  frenchName: "Carrefour",  artwork: "http://wiki.dominionstrategy.com/images/7/7f/CrossroadsArt.jpg",</v>
      </c>
    </row>
    <row r="637" spans="1:3" x14ac:dyDescent="0.25">
      <c r="A637" t="str">
        <f>IF(AND(MOD(ROW(A632)-1,3)=0,INDEX(artwork.xlsx!G:G,QUOTIENT(ROW(A632)-1,3)+2)&lt;&gt;""),"/* "&amp;INDEX(artwork.xlsx!G:G,QUOTIENT(ROW(A632)-1,3)+2)&amp;" */","  ")&amp;
IF(AND(INDEX(artwork.xlsx!F:F,QUOTIENT(ROW(A632)-1,3)+2)&lt;&gt;""),"/* "&amp;INDEX(artwork.xlsx!F:F,QUOTIENT(ROW(A632)-1,3)+2)&amp;" */","  ")&amp;IF(AND(ISERROR(MATCH("},",B637:B$5003,0)), ISERROR(MATCH("    ];",$A$5:A636,0))),"];","")</f>
        <v xml:space="preserve">    </v>
      </c>
      <c r="B637" t="str">
        <f t="shared" si="12"/>
        <v/>
      </c>
      <c r="C637" t="str">
        <f>IF(AND(MOD(ROW(A632)-1,3)=0, INDEX(artwork.xlsx!J:J,QUOTIENT(ROW(A632)-1,3)+2)&lt;&gt;""),
     artwork.xlsx!$H$1&amp;": """ &amp;  INDEX(artwork.xlsx!H:H,QUOTIENT(ROW(A632)-1,3)+2) &amp;""",  " &amp;
     artwork.xlsx!$J$1&amp; ": """ &amp; INDEX(artwork.xlsx!J:J,QUOTIENT(ROW(A632)-1,3)+2) &amp;""",  " &amp;
     artwork.xlsx!$L$1&amp; ": """ &amp; SUBSTITUTE(IF(LEFT(INDEX(artwork.xlsx!L:L,QUOTIENT(ROW(A632)-1,3)+2),4)="http","",artwork.xlsx!$M$1) &amp; INDEX(artwork.xlsx!L:L,QUOTIENT(ROW(A632)-1,3)+2),artwork.xlsx!$N$1,"") &amp; """,",
 IF(AND(MOD(ROW(A632)-1,3)=1,INDEX(artwork.xlsx!J:J,QUOTIENT(ROW(A632)-1,3)+2)&lt;&gt;""),
    artwork.xlsx!$K$1&amp;": '" &amp; SUBSTITUTE(INDEX(artwork.xlsx!K:K,QUOTIENT(ROW(A632)-1,3)+2),"'","\'") &amp; "'",
IF(MOD(ROW(A632)-1,3)=2,"","")))</f>
        <v>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638" spans="1:3" x14ac:dyDescent="0.25">
      <c r="A638" t="str">
        <f>IF(AND(MOD(ROW(A633)-1,3)=0,INDEX(artwork.xlsx!G:G,QUOTIENT(ROW(A633)-1,3)+2)&lt;&gt;""),"/* "&amp;INDEX(artwork.xlsx!G:G,QUOTIENT(ROW(A633)-1,3)+2)&amp;" */","  ")&amp;
IF(AND(INDEX(artwork.xlsx!F:F,QUOTIENT(ROW(A633)-1,3)+2)&lt;&gt;""),"/* "&amp;INDEX(artwork.xlsx!F:F,QUOTIENT(ROW(A633)-1,3)+2)&amp;" */","  ")&amp;IF(AND(ISERROR(MATCH("},",B638:B$5003,0)), ISERROR(MATCH("    ];",$A$5:A634,0))),"];","")</f>
        <v xml:space="preserve">    </v>
      </c>
      <c r="B638" t="str">
        <f t="shared" si="12"/>
        <v>},</v>
      </c>
      <c r="C638" t="str">
        <f>IF(AND(MOD(ROW(A633)-1,3)=0, INDEX(artwork.xlsx!J:J,QUOTIENT(ROW(A633)-1,3)+2)&lt;&gt;""),
     artwork.xlsx!$H$1&amp;": """ &amp;  INDEX(artwork.xlsx!H:H,QUOTIENT(ROW(A633)-1,3)+2) &amp;""",  " &amp;
     artwork.xlsx!$J$1&amp; ": """ &amp; INDEX(artwork.xlsx!J:J,QUOTIENT(ROW(A633)-1,3)+2) &amp;""",  " &amp;
     artwork.xlsx!$L$1&amp; ": """ &amp; SUBSTITUTE(IF(LEFT(INDEX(artwork.xlsx!L:L,QUOTIENT(ROW(A633)-1,3)+2),4)="http","",artwork.xlsx!$M$1) &amp; INDEX(artwork.xlsx!L:L,QUOTIENT(ROW(A633)-1,3)+2),artwork.xlsx!$N$1,"") &amp; """,",
 IF(AND(MOD(ROW(A633)-1,3)=1,INDEX(artwork.xlsx!J:J,QUOTIENT(ROW(A633)-1,3)+2)&lt;&gt;""),
    artwork.xlsx!$K$1&amp;": '" &amp; SUBSTITUTE(INDEX(artwork.xlsx!K:K,QUOTIENT(ROW(A633)-1,3)+2),"'","\'") &amp; "'",
IF(MOD(ROW(A633)-1,3)=2,"","")))</f>
        <v/>
      </c>
    </row>
    <row r="639" spans="1:3" x14ac:dyDescent="0.25">
      <c r="A639" t="str">
        <f>IF(AND(MOD(ROW(A634)-1,3)=0,INDEX(artwork.xlsx!G:G,QUOTIENT(ROW(A634)-1,3)+2)&lt;&gt;""),"/* "&amp;INDEX(artwork.xlsx!G:G,QUOTIENT(ROW(A634)-1,3)+2)&amp;" */","  ")&amp;
IF(AND(INDEX(artwork.xlsx!F:F,QUOTIENT(ROW(A634)-1,3)+2)&lt;&gt;""),"/* "&amp;INDEX(artwork.xlsx!F:F,QUOTIENT(ROW(A634)-1,3)+2)&amp;" */","  ")&amp;IF(AND(ISERROR(MATCH("},",B639:B$5003,0)), ISERROR(MATCH("    ];",$A$5:A638,0))),"];","")</f>
        <v xml:space="preserve">    </v>
      </c>
      <c r="B639" t="str">
        <f t="shared" si="12"/>
        <v>{</v>
      </c>
      <c r="C639" t="str">
        <f>IF(AND(MOD(ROW(A634)-1,3)=0, INDEX(artwork.xlsx!J:J,QUOTIENT(ROW(A634)-1,3)+2)&lt;&gt;""),
     artwork.xlsx!$H$1&amp;": """ &amp;  INDEX(artwork.xlsx!H:H,QUOTIENT(ROW(A634)-1,3)+2) &amp;""",  " &amp;
     artwork.xlsx!$J$1&amp; ": """ &amp; INDEX(artwork.xlsx!J:J,QUOTIENT(ROW(A634)-1,3)+2) &amp;""",  " &amp;
     artwork.xlsx!$L$1&amp; ": """ &amp; SUBSTITUTE(IF(LEFT(INDEX(artwork.xlsx!L:L,QUOTIENT(ROW(A634)-1,3)+2),4)="http","",artwork.xlsx!$M$1) &amp; INDEX(artwork.xlsx!L:L,QUOTIENT(ROW(A634)-1,3)+2),artwork.xlsx!$N$1,"") &amp; """,",
 IF(AND(MOD(ROW(A634)-1,3)=1,INDEX(artwork.xlsx!J:J,QUOTIENT(ROW(A634)-1,3)+2)&lt;&gt;""),
    artwork.xlsx!$K$1&amp;": '" &amp; SUBSTITUTE(INDEX(artwork.xlsx!K:K,QUOTIENT(ROW(A634)-1,3)+2),"'","\'") &amp; "'",
IF(MOD(ROW(A634)-1,3)=2,"","")))</f>
        <v>id: "develop",  frenchName: "Développement",  artwork: "http://wiki.dominionstrategy.com/images/0/00/DevelopArt.jpg",</v>
      </c>
    </row>
    <row r="640" spans="1:3" x14ac:dyDescent="0.25">
      <c r="A640" t="str">
        <f>IF(AND(MOD(ROW(A635)-1,3)=0,INDEX(artwork.xlsx!G:G,QUOTIENT(ROW(A635)-1,3)+2)&lt;&gt;""),"/* "&amp;INDEX(artwork.xlsx!G:G,QUOTIENT(ROW(A635)-1,3)+2)&amp;" */","  ")&amp;
IF(AND(INDEX(artwork.xlsx!F:F,QUOTIENT(ROW(A635)-1,3)+2)&lt;&gt;""),"/* "&amp;INDEX(artwork.xlsx!F:F,QUOTIENT(ROW(A635)-1,3)+2)&amp;" */","  ")&amp;IF(AND(ISERROR(MATCH("},",B640:B$5003,0)), ISERROR(MATCH("    ];",$A$5:A636,0))),"];","")</f>
        <v xml:space="preserve">    </v>
      </c>
      <c r="B640" t="str">
        <f t="shared" si="12"/>
        <v/>
      </c>
      <c r="C640" t="str">
        <f>IF(AND(MOD(ROW(A635)-1,3)=0, INDEX(artwork.xlsx!J:J,QUOTIENT(ROW(A635)-1,3)+2)&lt;&gt;""),
     artwork.xlsx!$H$1&amp;": """ &amp;  INDEX(artwork.xlsx!H:H,QUOTIENT(ROW(A635)-1,3)+2) &amp;""",  " &amp;
     artwork.xlsx!$J$1&amp; ": """ &amp; INDEX(artwork.xlsx!J:J,QUOTIENT(ROW(A635)-1,3)+2) &amp;""",  " &amp;
     artwork.xlsx!$L$1&amp; ": """ &amp; SUBSTITUTE(IF(LEFT(INDEX(artwork.xlsx!L:L,QUOTIENT(ROW(A635)-1,3)+2),4)="http","",artwork.xlsx!$M$1) &amp; INDEX(artwork.xlsx!L:L,QUOTIENT(ROW(A635)-1,3)+2),artwork.xlsx!$N$1,"") &amp; """,",
 IF(AND(MOD(ROW(A635)-1,3)=1,INDEX(artwork.xlsx!J:J,QUOTIENT(ROW(A635)-1,3)+2)&lt;&gt;""),
    artwork.xlsx!$K$1&amp;": '" &amp; SUBSTITUTE(INDEX(artwork.xlsx!K:K,QUOTIENT(ROW(A635)-1,3)+2),"'","\'") &amp; "'",
IF(MOD(ROW(A635)-1,3)=2,"","")))</f>
        <v>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v>
      </c>
    </row>
    <row r="641" spans="1:3" x14ac:dyDescent="0.25">
      <c r="A641" t="str">
        <f>IF(AND(MOD(ROW(A636)-1,3)=0,INDEX(artwork.xlsx!G:G,QUOTIENT(ROW(A636)-1,3)+2)&lt;&gt;""),"/* "&amp;INDEX(artwork.xlsx!G:G,QUOTIENT(ROW(A636)-1,3)+2)&amp;" */","  ")&amp;
IF(AND(INDEX(artwork.xlsx!F:F,QUOTIENT(ROW(A636)-1,3)+2)&lt;&gt;""),"/* "&amp;INDEX(artwork.xlsx!F:F,QUOTIENT(ROW(A636)-1,3)+2)&amp;" */","  ")&amp;IF(AND(ISERROR(MATCH("},",B641:B$5003,0)), ISERROR(MATCH("    ];",$A$5:A640,0))),"];","")</f>
        <v xml:space="preserve">    </v>
      </c>
      <c r="B641" t="str">
        <f t="shared" si="12"/>
        <v>},</v>
      </c>
      <c r="C641" t="str">
        <f>IF(AND(MOD(ROW(A636)-1,3)=0, INDEX(artwork.xlsx!J:J,QUOTIENT(ROW(A636)-1,3)+2)&lt;&gt;""),
     artwork.xlsx!$H$1&amp;": """ &amp;  INDEX(artwork.xlsx!H:H,QUOTIENT(ROW(A636)-1,3)+2) &amp;""",  " &amp;
     artwork.xlsx!$J$1&amp; ": """ &amp; INDEX(artwork.xlsx!J:J,QUOTIENT(ROW(A636)-1,3)+2) &amp;""",  " &amp;
     artwork.xlsx!$L$1&amp; ": """ &amp; SUBSTITUTE(IF(LEFT(INDEX(artwork.xlsx!L:L,QUOTIENT(ROW(A636)-1,3)+2),4)="http","",artwork.xlsx!$M$1) &amp; INDEX(artwork.xlsx!L:L,QUOTIENT(ROW(A636)-1,3)+2),artwork.xlsx!$N$1,"") &amp; """,",
 IF(AND(MOD(ROW(A636)-1,3)=1,INDEX(artwork.xlsx!J:J,QUOTIENT(ROW(A636)-1,3)+2)&lt;&gt;""),
    artwork.xlsx!$K$1&amp;": '" &amp; SUBSTITUTE(INDEX(artwork.xlsx!K:K,QUOTIENT(ROW(A636)-1,3)+2),"'","\'") &amp; "'",
IF(MOD(ROW(A636)-1,3)=2,"","")))</f>
        <v/>
      </c>
    </row>
    <row r="642" spans="1:3" x14ac:dyDescent="0.25">
      <c r="A642" t="str">
        <f>IF(AND(MOD(ROW(A637)-1,3)=0,INDEX(artwork.xlsx!G:G,QUOTIENT(ROW(A637)-1,3)+2)&lt;&gt;""),"/* "&amp;INDEX(artwork.xlsx!G:G,QUOTIENT(ROW(A637)-1,3)+2)&amp;" */","  ")&amp;
IF(AND(INDEX(artwork.xlsx!F:F,QUOTIENT(ROW(A637)-1,3)+2)&lt;&gt;""),"/* "&amp;INDEX(artwork.xlsx!F:F,QUOTIENT(ROW(A637)-1,3)+2)&amp;" */","  ")&amp;IF(AND(ISERROR(MATCH("},",B642:B$5003,0)), ISERROR(MATCH("    ];",$A$5:A638,0))),"];","")</f>
        <v xml:space="preserve">    </v>
      </c>
      <c r="B642" t="str">
        <f t="shared" si="12"/>
        <v>{</v>
      </c>
      <c r="C642" t="str">
        <f>IF(AND(MOD(ROW(A637)-1,3)=0, INDEX(artwork.xlsx!J:J,QUOTIENT(ROW(A637)-1,3)+2)&lt;&gt;""),
     artwork.xlsx!$H$1&amp;": """ &amp;  INDEX(artwork.xlsx!H:H,QUOTIENT(ROW(A637)-1,3)+2) &amp;""",  " &amp;
     artwork.xlsx!$J$1&amp; ": """ &amp; INDEX(artwork.xlsx!J:J,QUOTIENT(ROW(A637)-1,3)+2) &amp;""",  " &amp;
     artwork.xlsx!$L$1&amp; ": """ &amp; SUBSTITUTE(IF(LEFT(INDEX(artwork.xlsx!L:L,QUOTIENT(ROW(A637)-1,3)+2),4)="http","",artwork.xlsx!$M$1) &amp; INDEX(artwork.xlsx!L:L,QUOTIENT(ROW(A637)-1,3)+2),artwork.xlsx!$N$1,"") &amp; """,",
 IF(AND(MOD(ROW(A637)-1,3)=1,INDEX(artwork.xlsx!J:J,QUOTIENT(ROW(A637)-1,3)+2)&lt;&gt;""),
    artwork.xlsx!$K$1&amp;": '" &amp; SUBSTITUTE(INDEX(artwork.xlsx!K:K,QUOTIENT(ROW(A637)-1,3)+2),"'","\'") &amp; "'",
IF(MOD(ROW(A637)-1,3)=2,"","")))</f>
        <v>id: "oasis",  frenchName: "Oasis",  artwork: "http://wiki.dominionstrategy.com/images/d/d3/OasisArt.jpg",</v>
      </c>
    </row>
    <row r="643" spans="1:3" x14ac:dyDescent="0.25">
      <c r="A643" t="str">
        <f>IF(AND(MOD(ROW(A638)-1,3)=0,INDEX(artwork.xlsx!G:G,QUOTIENT(ROW(A638)-1,3)+2)&lt;&gt;""),"/* "&amp;INDEX(artwork.xlsx!G:G,QUOTIENT(ROW(A638)-1,3)+2)&amp;" */","  ")&amp;
IF(AND(INDEX(artwork.xlsx!F:F,QUOTIENT(ROW(A638)-1,3)+2)&lt;&gt;""),"/* "&amp;INDEX(artwork.xlsx!F:F,QUOTIENT(ROW(A638)-1,3)+2)&amp;" */","  ")&amp;IF(AND(ISERROR(MATCH("},",B643:B$5003,0)), ISERROR(MATCH("    ];",$A$5:A642,0))),"];","")</f>
        <v xml:space="preserve">    </v>
      </c>
      <c r="B643" t="str">
        <f t="shared" si="12"/>
        <v/>
      </c>
      <c r="C643" t="str">
        <f>IF(AND(MOD(ROW(A638)-1,3)=0, INDEX(artwork.xlsx!J:J,QUOTIENT(ROW(A638)-1,3)+2)&lt;&gt;""),
     artwork.xlsx!$H$1&amp;": """ &amp;  INDEX(artwork.xlsx!H:H,QUOTIENT(ROW(A638)-1,3)+2) &amp;""",  " &amp;
     artwork.xlsx!$J$1&amp; ": """ &amp; INDEX(artwork.xlsx!J:J,QUOTIENT(ROW(A638)-1,3)+2) &amp;""",  " &amp;
     artwork.xlsx!$L$1&amp; ": """ &amp; SUBSTITUTE(IF(LEFT(INDEX(artwork.xlsx!L:L,QUOTIENT(ROW(A638)-1,3)+2),4)="http","",artwork.xlsx!$M$1) &amp; INDEX(artwork.xlsx!L:L,QUOTIENT(ROW(A638)-1,3)+2),artwork.xlsx!$N$1,"") &amp; """,",
 IF(AND(MOD(ROW(A638)-1,3)=1,INDEX(artwork.xlsx!J:J,QUOTIENT(ROW(A638)-1,3)+2)&lt;&gt;""),
    artwork.xlsx!$K$1&amp;": '" &amp; SUBSTITUTE(INDEX(artwork.xlsx!K:K,QUOTIENT(ROW(A638)-1,3)+2),"'","\'") &amp; "'",
IF(MOD(ROW(A638)-1,3)=2,"","")))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644" spans="1:3" x14ac:dyDescent="0.25">
      <c r="A644" t="str">
        <f>IF(AND(MOD(ROW(A639)-1,3)=0,INDEX(artwork.xlsx!G:G,QUOTIENT(ROW(A639)-1,3)+2)&lt;&gt;""),"/* "&amp;INDEX(artwork.xlsx!G:G,QUOTIENT(ROW(A639)-1,3)+2)&amp;" */","  ")&amp;
IF(AND(INDEX(artwork.xlsx!F:F,QUOTIENT(ROW(A639)-1,3)+2)&lt;&gt;""),"/* "&amp;INDEX(artwork.xlsx!F:F,QUOTIENT(ROW(A639)-1,3)+2)&amp;" */","  ")&amp;IF(AND(ISERROR(MATCH("},",B644:B$5003,0)), ISERROR(MATCH("    ];",$A$5:A640,0))),"];","")</f>
        <v xml:space="preserve">    </v>
      </c>
      <c r="B644" t="str">
        <f t="shared" si="12"/>
        <v>},</v>
      </c>
      <c r="C644" t="str">
        <f>IF(AND(MOD(ROW(A639)-1,3)=0, INDEX(artwork.xlsx!J:J,QUOTIENT(ROW(A639)-1,3)+2)&lt;&gt;""),
     artwork.xlsx!$H$1&amp;": """ &amp;  INDEX(artwork.xlsx!H:H,QUOTIENT(ROW(A639)-1,3)+2) &amp;""",  " &amp;
     artwork.xlsx!$J$1&amp; ": """ &amp; INDEX(artwork.xlsx!J:J,QUOTIENT(ROW(A639)-1,3)+2) &amp;""",  " &amp;
     artwork.xlsx!$L$1&amp; ": """ &amp; SUBSTITUTE(IF(LEFT(INDEX(artwork.xlsx!L:L,QUOTIENT(ROW(A639)-1,3)+2),4)="http","",artwork.xlsx!$M$1) &amp; INDEX(artwork.xlsx!L:L,QUOTIENT(ROW(A639)-1,3)+2),artwork.xlsx!$N$1,"") &amp; """,",
 IF(AND(MOD(ROW(A639)-1,3)=1,INDEX(artwork.xlsx!J:J,QUOTIENT(ROW(A639)-1,3)+2)&lt;&gt;""),
    artwork.xlsx!$K$1&amp;": '" &amp; SUBSTITUTE(INDEX(artwork.xlsx!K:K,QUOTIENT(ROW(A639)-1,3)+2),"'","\'") &amp; "'",
IF(MOD(ROW(A639)-1,3)=2,"","")))</f>
        <v/>
      </c>
    </row>
    <row r="645" spans="1:3" x14ac:dyDescent="0.25">
      <c r="A645" t="str">
        <f>IF(AND(MOD(ROW(A640)-1,3)=0,INDEX(artwork.xlsx!G:G,QUOTIENT(ROW(A640)-1,3)+2)&lt;&gt;""),"/* "&amp;INDEX(artwork.xlsx!G:G,QUOTIENT(ROW(A640)-1,3)+2)&amp;" */","  ")&amp;
IF(AND(INDEX(artwork.xlsx!F:F,QUOTIENT(ROW(A640)-1,3)+2)&lt;&gt;""),"/* "&amp;INDEX(artwork.xlsx!F:F,QUOTIENT(ROW(A640)-1,3)+2)&amp;" */","  ")&amp;IF(AND(ISERROR(MATCH("},",B645:B$5003,0)), ISERROR(MATCH("    ];",$A$5:A644,0))),"];","")</f>
        <v xml:space="preserve">    </v>
      </c>
      <c r="B645" t="str">
        <f t="shared" si="12"/>
        <v>{</v>
      </c>
      <c r="C645" t="str">
        <f>IF(AND(MOD(ROW(A640)-1,3)=0, INDEX(artwork.xlsx!J:J,QUOTIENT(ROW(A640)-1,3)+2)&lt;&gt;""),
     artwork.xlsx!$H$1&amp;": """ &amp;  INDEX(artwork.xlsx!H:H,QUOTIENT(ROW(A640)-1,3)+2) &amp;""",  " &amp;
     artwork.xlsx!$J$1&amp; ": """ &amp; INDEX(artwork.xlsx!J:J,QUOTIENT(ROW(A640)-1,3)+2) &amp;""",  " &amp;
     artwork.xlsx!$L$1&amp; ": """ &amp; SUBSTITUTE(IF(LEFT(INDEX(artwork.xlsx!L:L,QUOTIENT(ROW(A640)-1,3)+2),4)="http","",artwork.xlsx!$M$1) &amp; INDEX(artwork.xlsx!L:L,QUOTIENT(ROW(A640)-1,3)+2),artwork.xlsx!$N$1,"") &amp; """,",
 IF(AND(MOD(ROW(A640)-1,3)=1,INDEX(artwork.xlsx!J:J,QUOTIENT(ROW(A640)-1,3)+2)&lt;&gt;""),
    artwork.xlsx!$K$1&amp;": '" &amp; SUBSTITUTE(INDEX(artwork.xlsx!K:K,QUOTIENT(ROW(A640)-1,3)+2),"'","\'") &amp; "'",
IF(MOD(ROW(A640)-1,3)=2,"","")))</f>
        <v>id: "mandarin",  frenchName: "Mandarin",  artwork: "http://wiki.dominionstrategy.com/images/c/cf/MandarinArt.jpg",</v>
      </c>
    </row>
    <row r="646" spans="1:3" x14ac:dyDescent="0.25">
      <c r="A646" t="str">
        <f>IF(AND(MOD(ROW(A641)-1,3)=0,INDEX(artwork.xlsx!G:G,QUOTIENT(ROW(A641)-1,3)+2)&lt;&gt;""),"/* "&amp;INDEX(artwork.xlsx!G:G,QUOTIENT(ROW(A641)-1,3)+2)&amp;" */","  ")&amp;
IF(AND(INDEX(artwork.xlsx!F:F,QUOTIENT(ROW(A641)-1,3)+2)&lt;&gt;""),"/* "&amp;INDEX(artwork.xlsx!F:F,QUOTIENT(ROW(A641)-1,3)+2)&amp;" */","  ")&amp;IF(AND(ISERROR(MATCH("},",B646:B$5003,0)), ISERROR(MATCH("    ];",$A$5:A642,0))),"];","")</f>
        <v xml:space="preserve">    </v>
      </c>
      <c r="B646" t="str">
        <f t="shared" si="12"/>
        <v/>
      </c>
      <c r="C646" t="str">
        <f>IF(AND(MOD(ROW(A641)-1,3)=0, INDEX(artwork.xlsx!J:J,QUOTIENT(ROW(A641)-1,3)+2)&lt;&gt;""),
     artwork.xlsx!$H$1&amp;": """ &amp;  INDEX(artwork.xlsx!H:H,QUOTIENT(ROW(A641)-1,3)+2) &amp;""",  " &amp;
     artwork.xlsx!$J$1&amp; ": """ &amp; INDEX(artwork.xlsx!J:J,QUOTIENT(ROW(A641)-1,3)+2) &amp;""",  " &amp;
     artwork.xlsx!$L$1&amp; ": """ &amp; SUBSTITUTE(IF(LEFT(INDEX(artwork.xlsx!L:L,QUOTIENT(ROW(A641)-1,3)+2),4)="http","",artwork.xlsx!$M$1) &amp; INDEX(artwork.xlsx!L:L,QUOTIENT(ROW(A641)-1,3)+2),artwork.xlsx!$N$1,"") &amp; """,",
 IF(AND(MOD(ROW(A641)-1,3)=1,INDEX(artwork.xlsx!J:J,QUOTIENT(ROW(A641)-1,3)+2)&lt;&gt;""),
    artwork.xlsx!$K$1&amp;": '" &amp; SUBSTITUTE(INDEX(artwork.xlsx!K:K,QUOTIENT(ROW(A641)-1,3)+2),"'","\'") &amp; "'",
IF(MOD(ROW(A641)-1,3)=2,"","")))</f>
        <v>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647" spans="1:3" x14ac:dyDescent="0.25">
      <c r="A647" t="str">
        <f>IF(AND(MOD(ROW(A642)-1,3)=0,INDEX(artwork.xlsx!G:G,QUOTIENT(ROW(A642)-1,3)+2)&lt;&gt;""),"/* "&amp;INDEX(artwork.xlsx!G:G,QUOTIENT(ROW(A642)-1,3)+2)&amp;" */","  ")&amp;
IF(AND(INDEX(artwork.xlsx!F:F,QUOTIENT(ROW(A642)-1,3)+2)&lt;&gt;""),"/* "&amp;INDEX(artwork.xlsx!F:F,QUOTIENT(ROW(A642)-1,3)+2)&amp;" */","  ")&amp;IF(AND(ISERROR(MATCH("},",B647:B$5003,0)), ISERROR(MATCH("    ];",$A$5:A646,0))),"];","")</f>
        <v xml:space="preserve">    </v>
      </c>
      <c r="B647" t="str">
        <f t="shared" si="12"/>
        <v>},</v>
      </c>
      <c r="C647" t="str">
        <f>IF(AND(MOD(ROW(A642)-1,3)=0, INDEX(artwork.xlsx!J:J,QUOTIENT(ROW(A642)-1,3)+2)&lt;&gt;""),
     artwork.xlsx!$H$1&amp;": """ &amp;  INDEX(artwork.xlsx!H:H,QUOTIENT(ROW(A642)-1,3)+2) &amp;""",  " &amp;
     artwork.xlsx!$J$1&amp; ": """ &amp; INDEX(artwork.xlsx!J:J,QUOTIENT(ROW(A642)-1,3)+2) &amp;""",  " &amp;
     artwork.xlsx!$L$1&amp; ": """ &amp; SUBSTITUTE(IF(LEFT(INDEX(artwork.xlsx!L:L,QUOTIENT(ROW(A642)-1,3)+2),4)="http","",artwork.xlsx!$M$1) &amp; INDEX(artwork.xlsx!L:L,QUOTIENT(ROW(A642)-1,3)+2),artwork.xlsx!$N$1,"") &amp; """,",
 IF(AND(MOD(ROW(A642)-1,3)=1,INDEX(artwork.xlsx!J:J,QUOTIENT(ROW(A642)-1,3)+2)&lt;&gt;""),
    artwork.xlsx!$K$1&amp;": '" &amp; SUBSTITUTE(INDEX(artwork.xlsx!K:K,QUOTIENT(ROW(A642)-1,3)+2),"'","\'") &amp; "'",
IF(MOD(ROW(A642)-1,3)=2,"","")))</f>
        <v/>
      </c>
    </row>
    <row r="648" spans="1:3" x14ac:dyDescent="0.25">
      <c r="A648" t="str">
        <f>IF(AND(MOD(ROW(A643)-1,3)=0,INDEX(artwork.xlsx!G:G,QUOTIENT(ROW(A643)-1,3)+2)&lt;&gt;""),"/* "&amp;INDEX(artwork.xlsx!G:G,QUOTIENT(ROW(A643)-1,3)+2)&amp;" */","  ")&amp;
IF(AND(INDEX(artwork.xlsx!F:F,QUOTIENT(ROW(A643)-1,3)+2)&lt;&gt;""),"/* "&amp;INDEX(artwork.xlsx!F:F,QUOTIENT(ROW(A643)-1,3)+2)&amp;" */","  ")&amp;IF(AND(ISERROR(MATCH("},",B648:B$5003,0)), ISERROR(MATCH("    ];",$A$5:A644,0))),"];","")</f>
        <v xml:space="preserve">  /* t */</v>
      </c>
      <c r="B648" t="str">
        <f t="shared" si="12"/>
        <v>{</v>
      </c>
      <c r="C648" t="str">
        <f>IF(AND(MOD(ROW(A643)-1,3)=0, INDEX(artwork.xlsx!J:J,QUOTIENT(ROW(A643)-1,3)+2)&lt;&gt;""),
     artwork.xlsx!$H$1&amp;": """ &amp;  INDEX(artwork.xlsx!H:H,QUOTIENT(ROW(A643)-1,3)+2) &amp;""",  " &amp;
     artwork.xlsx!$J$1&amp; ": """ &amp; INDEX(artwork.xlsx!J:J,QUOTIENT(ROW(A643)-1,3)+2) &amp;""",  " &amp;
     artwork.xlsx!$L$1&amp; ": """ &amp; SUBSTITUTE(IF(LEFT(INDEX(artwork.xlsx!L:L,QUOTIENT(ROW(A643)-1,3)+2),4)="http","",artwork.xlsx!$M$1) &amp; INDEX(artwork.xlsx!L:L,QUOTIENT(ROW(A643)-1,3)+2),artwork.xlsx!$N$1,"") &amp; """,",
 IF(AND(MOD(ROW(A643)-1,3)=1,INDEX(artwork.xlsx!J:J,QUOTIENT(ROW(A643)-1,3)+2)&lt;&gt;""),
    artwork.xlsx!$K$1&amp;": '" &amp; SUBSTITUTE(INDEX(artwork.xlsx!K:K,QUOTIENT(ROW(A643)-1,3)+2),"'","\'") &amp; "'",
IF(MOD(ROW(A643)-1,3)=2,"","")))</f>
        <v>id: "cache",  frenchName: "Cache",  artwork: "http://wiki.dominionstrategy.com/images/7/79/CacheArt.jpg",</v>
      </c>
    </row>
    <row r="649" spans="1:3" x14ac:dyDescent="0.25">
      <c r="A649" t="str">
        <f>IF(AND(MOD(ROW(A644)-1,3)=0,INDEX(artwork.xlsx!G:G,QUOTIENT(ROW(A644)-1,3)+2)&lt;&gt;""),"/* "&amp;INDEX(artwork.xlsx!G:G,QUOTIENT(ROW(A644)-1,3)+2)&amp;" */","  ")&amp;
IF(AND(INDEX(artwork.xlsx!F:F,QUOTIENT(ROW(A644)-1,3)+2)&lt;&gt;""),"/* "&amp;INDEX(artwork.xlsx!F:F,QUOTIENT(ROW(A644)-1,3)+2)&amp;" */","  ")&amp;IF(AND(ISERROR(MATCH("},",B649:B$5003,0)), ISERROR(MATCH("    ];",$A$5:A648,0))),"];","")</f>
        <v xml:space="preserve">  /* t */</v>
      </c>
      <c r="B649" t="str">
        <f t="shared" si="12"/>
        <v/>
      </c>
      <c r="C649" t="str">
        <f>IF(AND(MOD(ROW(A644)-1,3)=0, INDEX(artwork.xlsx!J:J,QUOTIENT(ROW(A644)-1,3)+2)&lt;&gt;""),
     artwork.xlsx!$H$1&amp;": """ &amp;  INDEX(artwork.xlsx!H:H,QUOTIENT(ROW(A644)-1,3)+2) &amp;""",  " &amp;
     artwork.xlsx!$J$1&amp; ": """ &amp; INDEX(artwork.xlsx!J:J,QUOTIENT(ROW(A644)-1,3)+2) &amp;""",  " &amp;
     artwork.xlsx!$L$1&amp; ": """ &amp; SUBSTITUTE(IF(LEFT(INDEX(artwork.xlsx!L:L,QUOTIENT(ROW(A644)-1,3)+2),4)="http","",artwork.xlsx!$M$1) &amp; INDEX(artwork.xlsx!L:L,QUOTIENT(ROW(A644)-1,3)+2),artwork.xlsx!$N$1,"") &amp; """,",
 IF(AND(MOD(ROW(A644)-1,3)=1,INDEX(artwork.xlsx!J:J,QUOTIENT(ROW(A644)-1,3)+2)&lt;&gt;""),
    artwork.xlsx!$K$1&amp;": '" &amp; SUBSTITUTE(INDEX(artwork.xlsx!K:K,QUOTIENT(ROW(A644)-1,3)+2),"'","\'") &amp; "'",
IF(MOD(ROW(A644)-1,3)=2,"","")))</f>
        <v>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650" spans="1:3" x14ac:dyDescent="0.25">
      <c r="A650" t="str">
        <f>IF(AND(MOD(ROW(A645)-1,3)=0,INDEX(artwork.xlsx!G:G,QUOTIENT(ROW(A645)-1,3)+2)&lt;&gt;""),"/* "&amp;INDEX(artwork.xlsx!G:G,QUOTIENT(ROW(A645)-1,3)+2)&amp;" */","  ")&amp;
IF(AND(INDEX(artwork.xlsx!F:F,QUOTIENT(ROW(A645)-1,3)+2)&lt;&gt;""),"/* "&amp;INDEX(artwork.xlsx!F:F,QUOTIENT(ROW(A645)-1,3)+2)&amp;" */","  ")&amp;IF(AND(ISERROR(MATCH("},",B650:B$5003,0)), ISERROR(MATCH("    ];",$A$5:A646,0))),"];","")</f>
        <v xml:space="preserve">  /* t */</v>
      </c>
      <c r="B650" t="str">
        <f t="shared" si="12"/>
        <v>},</v>
      </c>
      <c r="C650" t="str">
        <f>IF(AND(MOD(ROW(A645)-1,3)=0, INDEX(artwork.xlsx!J:J,QUOTIENT(ROW(A645)-1,3)+2)&lt;&gt;""),
     artwork.xlsx!$H$1&amp;": """ &amp;  INDEX(artwork.xlsx!H:H,QUOTIENT(ROW(A645)-1,3)+2) &amp;""",  " &amp;
     artwork.xlsx!$J$1&amp; ": """ &amp; INDEX(artwork.xlsx!J:J,QUOTIENT(ROW(A645)-1,3)+2) &amp;""",  " &amp;
     artwork.xlsx!$L$1&amp; ": """ &amp; SUBSTITUTE(IF(LEFT(INDEX(artwork.xlsx!L:L,QUOTIENT(ROW(A645)-1,3)+2),4)="http","",artwork.xlsx!$M$1) &amp; INDEX(artwork.xlsx!L:L,QUOTIENT(ROW(A645)-1,3)+2),artwork.xlsx!$N$1,"") &amp; """,",
 IF(AND(MOD(ROW(A645)-1,3)=1,INDEX(artwork.xlsx!J:J,QUOTIENT(ROW(A645)-1,3)+2)&lt;&gt;""),
    artwork.xlsx!$K$1&amp;": '" &amp; SUBSTITUTE(INDEX(artwork.xlsx!K:K,QUOTIENT(ROW(A645)-1,3)+2),"'","\'") &amp; "'",
IF(MOD(ROW(A645)-1,3)=2,"","")))</f>
        <v/>
      </c>
    </row>
    <row r="651" spans="1:3" x14ac:dyDescent="0.25">
      <c r="A651" t="str">
        <f>IF(AND(MOD(ROW(A646)-1,3)=0,INDEX(artwork.xlsx!G:G,QUOTIENT(ROW(A646)-1,3)+2)&lt;&gt;""),"/* "&amp;INDEX(artwork.xlsx!G:G,QUOTIENT(ROW(A646)-1,3)+2)&amp;" */","  ")&amp;
IF(AND(INDEX(artwork.xlsx!F:F,QUOTIENT(ROW(A646)-1,3)+2)&lt;&gt;""),"/* "&amp;INDEX(artwork.xlsx!F:F,QUOTIENT(ROW(A646)-1,3)+2)&amp;" */","  ")&amp;IF(AND(ISERROR(MATCH("},",B651:B$5003,0)), ISERROR(MATCH("    ];",$A$5:A650,0))),"];","")</f>
        <v xml:space="preserve">    </v>
      </c>
      <c r="B651" t="str">
        <f t="shared" si="12"/>
        <v>{</v>
      </c>
      <c r="C651" t="str">
        <f>IF(AND(MOD(ROW(A646)-1,3)=0, INDEX(artwork.xlsx!J:J,QUOTIENT(ROW(A646)-1,3)+2)&lt;&gt;""),
     artwork.xlsx!$H$1&amp;": """ &amp;  INDEX(artwork.xlsx!H:H,QUOTIENT(ROW(A646)-1,3)+2) &amp;""",  " &amp;
     artwork.xlsx!$J$1&amp; ": """ &amp; INDEX(artwork.xlsx!J:J,QUOTIENT(ROW(A646)-1,3)+2) &amp;""",  " &amp;
     artwork.xlsx!$L$1&amp; ": """ &amp; SUBSTITUTE(IF(LEFT(INDEX(artwork.xlsx!L:L,QUOTIENT(ROW(A646)-1,3)+2),4)="http","",artwork.xlsx!$M$1) &amp; INDEX(artwork.xlsx!L:L,QUOTIENT(ROW(A646)-1,3)+2),artwork.xlsx!$N$1,"") &amp; """,",
 IF(AND(MOD(ROW(A646)-1,3)=1,INDEX(artwork.xlsx!J:J,QUOTIENT(ROW(A646)-1,3)+2)&lt;&gt;""),
    artwork.xlsx!$K$1&amp;": '" &amp; SUBSTITUTE(INDEX(artwork.xlsx!K:K,QUOTIENT(ROW(A646)-1,3)+2),"'","\'") &amp; "'",
IF(MOD(ROW(A646)-1,3)=2,"","")))</f>
        <v>id: "duchess",  frenchName: "Duchesse",  artwork: "http://wiki.dominionstrategy.com/images/b/bb/DuchessArt.jpg",</v>
      </c>
    </row>
    <row r="652" spans="1:3" x14ac:dyDescent="0.25">
      <c r="A652" t="str">
        <f>IF(AND(MOD(ROW(A647)-1,3)=0,INDEX(artwork.xlsx!G:G,QUOTIENT(ROW(A647)-1,3)+2)&lt;&gt;""),"/* "&amp;INDEX(artwork.xlsx!G:G,QUOTIENT(ROW(A647)-1,3)+2)&amp;" */","  ")&amp;
IF(AND(INDEX(artwork.xlsx!F:F,QUOTIENT(ROW(A647)-1,3)+2)&lt;&gt;""),"/* "&amp;INDEX(artwork.xlsx!F:F,QUOTIENT(ROW(A647)-1,3)+2)&amp;" */","  ")&amp;IF(AND(ISERROR(MATCH("},",B652:B$5003,0)), ISERROR(MATCH("    ];",$A$5:A648,0))),"];","")</f>
        <v xml:space="preserve">    </v>
      </c>
      <c r="B652" t="str">
        <f t="shared" si="12"/>
        <v/>
      </c>
      <c r="C652" t="str">
        <f>IF(AND(MOD(ROW(A647)-1,3)=0, INDEX(artwork.xlsx!J:J,QUOTIENT(ROW(A647)-1,3)+2)&lt;&gt;""),
     artwork.xlsx!$H$1&amp;": """ &amp;  INDEX(artwork.xlsx!H:H,QUOTIENT(ROW(A647)-1,3)+2) &amp;""",  " &amp;
     artwork.xlsx!$J$1&amp; ": """ &amp; INDEX(artwork.xlsx!J:J,QUOTIENT(ROW(A647)-1,3)+2) &amp;""",  " &amp;
     artwork.xlsx!$L$1&amp; ": """ &amp; SUBSTITUTE(IF(LEFT(INDEX(artwork.xlsx!L:L,QUOTIENT(ROW(A647)-1,3)+2),4)="http","",artwork.xlsx!$M$1) &amp; INDEX(artwork.xlsx!L:L,QUOTIENT(ROW(A647)-1,3)+2),artwork.xlsx!$N$1,"") &amp; """,",
 IF(AND(MOD(ROW(A647)-1,3)=1,INDEX(artwork.xlsx!J:J,QUOTIENT(ROW(A647)-1,3)+2)&lt;&gt;""),
    artwork.xlsx!$K$1&amp;": '" &amp; SUBSTITUTE(INDEX(artwork.xlsx!K:K,QUOTIENT(ROW(A647)-1,3)+2),"'","\'") &amp; "'",
IF(MOD(ROW(A647)-1,3)=2,"","")))</f>
        <v>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653" spans="1:3" x14ac:dyDescent="0.25">
      <c r="A653" t="str">
        <f>IF(AND(MOD(ROW(A648)-1,3)=0,INDEX(artwork.xlsx!G:G,QUOTIENT(ROW(A648)-1,3)+2)&lt;&gt;""),"/* "&amp;INDEX(artwork.xlsx!G:G,QUOTIENT(ROW(A648)-1,3)+2)&amp;" */","  ")&amp;
IF(AND(INDEX(artwork.xlsx!F:F,QUOTIENT(ROW(A648)-1,3)+2)&lt;&gt;""),"/* "&amp;INDEX(artwork.xlsx!F:F,QUOTIENT(ROW(A648)-1,3)+2)&amp;" */","  ")&amp;IF(AND(ISERROR(MATCH("},",B653:B$5003,0)), ISERROR(MATCH("    ];",$A$5:A652,0))),"];","")</f>
        <v xml:space="preserve">    </v>
      </c>
      <c r="B653" t="str">
        <f t="shared" si="12"/>
        <v>},</v>
      </c>
      <c r="C653" t="str">
        <f>IF(AND(MOD(ROW(A648)-1,3)=0, INDEX(artwork.xlsx!J:J,QUOTIENT(ROW(A648)-1,3)+2)&lt;&gt;""),
     artwork.xlsx!$H$1&amp;": """ &amp;  INDEX(artwork.xlsx!H:H,QUOTIENT(ROW(A648)-1,3)+2) &amp;""",  " &amp;
     artwork.xlsx!$J$1&amp; ": """ &amp; INDEX(artwork.xlsx!J:J,QUOTIENT(ROW(A648)-1,3)+2) &amp;""",  " &amp;
     artwork.xlsx!$L$1&amp; ": """ &amp; SUBSTITUTE(IF(LEFT(INDEX(artwork.xlsx!L:L,QUOTIENT(ROW(A648)-1,3)+2),4)="http","",artwork.xlsx!$M$1) &amp; INDEX(artwork.xlsx!L:L,QUOTIENT(ROW(A648)-1,3)+2),artwork.xlsx!$N$1,"") &amp; """,",
 IF(AND(MOD(ROW(A648)-1,3)=1,INDEX(artwork.xlsx!J:J,QUOTIENT(ROW(A648)-1,3)+2)&lt;&gt;""),
    artwork.xlsx!$K$1&amp;": '" &amp; SUBSTITUTE(INDEX(artwork.xlsx!K:K,QUOTIENT(ROW(A648)-1,3)+2),"'","\'") &amp; "'",
IF(MOD(ROW(A648)-1,3)=2,"","")))</f>
        <v/>
      </c>
    </row>
    <row r="654" spans="1:3" x14ac:dyDescent="0.25">
      <c r="A654" t="str">
        <f>IF(AND(MOD(ROW(A649)-1,3)=0,INDEX(artwork.xlsx!G:G,QUOTIENT(ROW(A649)-1,3)+2)&lt;&gt;""),"/* "&amp;INDEX(artwork.xlsx!G:G,QUOTIENT(ROW(A649)-1,3)+2)&amp;" */","  ")&amp;
IF(AND(INDEX(artwork.xlsx!F:F,QUOTIENT(ROW(A649)-1,3)+2)&lt;&gt;""),"/* "&amp;INDEX(artwork.xlsx!F:F,QUOTIENT(ROW(A649)-1,3)+2)&amp;" */","  ")&amp;IF(AND(ISERROR(MATCH("},",B654:B$5003,0)), ISERROR(MATCH("    ];",$A$5:A650,0))),"];","")</f>
        <v xml:space="preserve">    </v>
      </c>
      <c r="B654" t="str">
        <f t="shared" si="12"/>
        <v>{</v>
      </c>
      <c r="C654" t="str">
        <f>IF(AND(MOD(ROW(A649)-1,3)=0, INDEX(artwork.xlsx!J:J,QUOTIENT(ROW(A649)-1,3)+2)&lt;&gt;""),
     artwork.xlsx!$H$1&amp;": """ &amp;  INDEX(artwork.xlsx!H:H,QUOTIENT(ROW(A649)-1,3)+2) &amp;""",  " &amp;
     artwork.xlsx!$J$1&amp; ": """ &amp; INDEX(artwork.xlsx!J:J,QUOTIENT(ROW(A649)-1,3)+2) &amp;""",  " &amp;
     artwork.xlsx!$L$1&amp; ": """ &amp; SUBSTITUTE(IF(LEFT(INDEX(artwork.xlsx!L:L,QUOTIENT(ROW(A649)-1,3)+2),4)="http","",artwork.xlsx!$M$1) &amp; INDEX(artwork.xlsx!L:L,QUOTIENT(ROW(A649)-1,3)+2),artwork.xlsx!$N$1,"") &amp; """,",
 IF(AND(MOD(ROW(A649)-1,3)=1,INDEX(artwork.xlsx!J:J,QUOTIENT(ROW(A649)-1,3)+2)&lt;&gt;""),
    artwork.xlsx!$K$1&amp;": '" &amp; SUBSTITUTE(INDEX(artwork.xlsx!K:K,QUOTIENT(ROW(A649)-1,3)+2),"'","\'") &amp; "'",
IF(MOD(ROW(A649)-1,3)=2,"","")))</f>
        <v>id: "stables",  frenchName: "Écuries",  artwork: "http://wiki.dominionstrategy.com/images/3/38/StablesArt.jpg",</v>
      </c>
    </row>
    <row r="655" spans="1:3" x14ac:dyDescent="0.25">
      <c r="A655" t="str">
        <f>IF(AND(MOD(ROW(A650)-1,3)=0,INDEX(artwork.xlsx!G:G,QUOTIENT(ROW(A650)-1,3)+2)&lt;&gt;""),"/* "&amp;INDEX(artwork.xlsx!G:G,QUOTIENT(ROW(A650)-1,3)+2)&amp;" */","  ")&amp;
IF(AND(INDEX(artwork.xlsx!F:F,QUOTIENT(ROW(A650)-1,3)+2)&lt;&gt;""),"/* "&amp;INDEX(artwork.xlsx!F:F,QUOTIENT(ROW(A650)-1,3)+2)&amp;" */","  ")&amp;IF(AND(ISERROR(MATCH("},",B655:B$5003,0)), ISERROR(MATCH("    ];",$A$5:A654,0))),"];","")</f>
        <v xml:space="preserve">    </v>
      </c>
      <c r="B655" t="str">
        <f t="shared" ref="B655:B718" si="13">IF(AND(C654&lt;&gt;"",MOD(ROW(A653)-1,3)=2),"},","")&amp;IF(AND(C655&lt;&gt;"",MOD(ROW(A650)-1,3)=0),"{","")</f>
        <v/>
      </c>
      <c r="C655" t="str">
        <f>IF(AND(MOD(ROW(A650)-1,3)=0, INDEX(artwork.xlsx!J:J,QUOTIENT(ROW(A650)-1,3)+2)&lt;&gt;""),
     artwork.xlsx!$H$1&amp;": """ &amp;  INDEX(artwork.xlsx!H:H,QUOTIENT(ROW(A650)-1,3)+2) &amp;""",  " &amp;
     artwork.xlsx!$J$1&amp; ": """ &amp; INDEX(artwork.xlsx!J:J,QUOTIENT(ROW(A650)-1,3)+2) &amp;""",  " &amp;
     artwork.xlsx!$L$1&amp; ": """ &amp; SUBSTITUTE(IF(LEFT(INDEX(artwork.xlsx!L:L,QUOTIENT(ROW(A650)-1,3)+2),4)="http","",artwork.xlsx!$M$1) &amp; INDEX(artwork.xlsx!L:L,QUOTIENT(ROW(A650)-1,3)+2),artwork.xlsx!$N$1,"") &amp; """,",
 IF(AND(MOD(ROW(A650)-1,3)=1,INDEX(artwork.xlsx!J:J,QUOTIENT(ROW(A650)-1,3)+2)&lt;&gt;""),
    artwork.xlsx!$K$1&amp;": '" &amp; SUBSTITUTE(INDEX(artwork.xlsx!K:K,QUOTIENT(ROW(A650)-1,3)+2),"'","\'") &amp; "'",
IF(MOD(ROW(A650)-1,3)=2,"","")))</f>
        <v>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656" spans="1:3" x14ac:dyDescent="0.25">
      <c r="A656" t="str">
        <f>IF(AND(MOD(ROW(A651)-1,3)=0,INDEX(artwork.xlsx!G:G,QUOTIENT(ROW(A651)-1,3)+2)&lt;&gt;""),"/* "&amp;INDEX(artwork.xlsx!G:G,QUOTIENT(ROW(A651)-1,3)+2)&amp;" */","  ")&amp;
IF(AND(INDEX(artwork.xlsx!F:F,QUOTIENT(ROW(A651)-1,3)+2)&lt;&gt;""),"/* "&amp;INDEX(artwork.xlsx!F:F,QUOTIENT(ROW(A651)-1,3)+2)&amp;" */","  ")&amp;IF(AND(ISERROR(MATCH("},",B656:B$5003,0)), ISERROR(MATCH("    ];",$A$5:A652,0))),"];","")</f>
        <v xml:space="preserve">    </v>
      </c>
      <c r="B656" t="str">
        <f t="shared" si="13"/>
        <v>},</v>
      </c>
      <c r="C656" t="str">
        <f>IF(AND(MOD(ROW(A651)-1,3)=0, INDEX(artwork.xlsx!J:J,QUOTIENT(ROW(A651)-1,3)+2)&lt;&gt;""),
     artwork.xlsx!$H$1&amp;": """ &amp;  INDEX(artwork.xlsx!H:H,QUOTIENT(ROW(A651)-1,3)+2) &amp;""",  " &amp;
     artwork.xlsx!$J$1&amp; ": """ &amp; INDEX(artwork.xlsx!J:J,QUOTIENT(ROW(A651)-1,3)+2) &amp;""",  " &amp;
     artwork.xlsx!$L$1&amp; ": """ &amp; SUBSTITUTE(IF(LEFT(INDEX(artwork.xlsx!L:L,QUOTIENT(ROW(A651)-1,3)+2),4)="http","",artwork.xlsx!$M$1) &amp; INDEX(artwork.xlsx!L:L,QUOTIENT(ROW(A651)-1,3)+2),artwork.xlsx!$N$1,"") &amp; """,",
 IF(AND(MOD(ROW(A651)-1,3)=1,INDEX(artwork.xlsx!J:J,QUOTIENT(ROW(A651)-1,3)+2)&lt;&gt;""),
    artwork.xlsx!$K$1&amp;": '" &amp; SUBSTITUTE(INDEX(artwork.xlsx!K:K,QUOTIENT(ROW(A651)-1,3)+2),"'","\'") &amp; "'",
IF(MOD(ROW(A651)-1,3)=2,"","")))</f>
        <v/>
      </c>
    </row>
    <row r="657" spans="1:3" x14ac:dyDescent="0.25">
      <c r="A657" t="str">
        <f>IF(AND(MOD(ROW(A652)-1,3)=0,INDEX(artwork.xlsx!G:G,QUOTIENT(ROW(A652)-1,3)+2)&lt;&gt;""),"/* "&amp;INDEX(artwork.xlsx!G:G,QUOTIENT(ROW(A652)-1,3)+2)&amp;" */","  ")&amp;
IF(AND(INDEX(artwork.xlsx!F:F,QUOTIENT(ROW(A652)-1,3)+2)&lt;&gt;""),"/* "&amp;INDEX(artwork.xlsx!F:F,QUOTIENT(ROW(A652)-1,3)+2)&amp;" */","  ")&amp;IF(AND(ISERROR(MATCH("},",B657:B$5003,0)), ISERROR(MATCH("    ];",$A$5:A656,0))),"];","")</f>
        <v xml:space="preserve">    </v>
      </c>
      <c r="B657" t="str">
        <f t="shared" si="13"/>
        <v>{</v>
      </c>
      <c r="C657" t="str">
        <f>IF(AND(MOD(ROW(A652)-1,3)=0, INDEX(artwork.xlsx!J:J,QUOTIENT(ROW(A652)-1,3)+2)&lt;&gt;""),
     artwork.xlsx!$H$1&amp;": """ &amp;  INDEX(artwork.xlsx!H:H,QUOTIENT(ROW(A652)-1,3)+2) &amp;""",  " &amp;
     artwork.xlsx!$J$1&amp; ": """ &amp; INDEX(artwork.xlsx!J:J,QUOTIENT(ROW(A652)-1,3)+2) &amp;""",  " &amp;
     artwork.xlsx!$L$1&amp; ": """ &amp; SUBSTITUTE(IF(LEFT(INDEX(artwork.xlsx!L:L,QUOTIENT(ROW(A652)-1,3)+2),4)="http","",artwork.xlsx!$M$1) &amp; INDEX(artwork.xlsx!L:L,QUOTIENT(ROW(A652)-1,3)+2),artwork.xlsx!$N$1,"") &amp; """,",
 IF(AND(MOD(ROW(A652)-1,3)=1,INDEX(artwork.xlsx!J:J,QUOTIENT(ROW(A652)-1,3)+2)&lt;&gt;""),
    artwork.xlsx!$K$1&amp;": '" &amp; SUBSTITUTE(INDEX(artwork.xlsx!K:K,QUOTIENT(ROW(A652)-1,3)+2),"'","\'") &amp; "'",
IF(MOD(ROW(A652)-1,3)=2,"","")))</f>
        <v>id: "jackofalltrades",  frenchName: "Touche-à-tout",  artwork: "http://wiki.dominionstrategy.com/images/a/ae/Jack_of_all_TradesArt.jpg",</v>
      </c>
    </row>
    <row r="658" spans="1:3" x14ac:dyDescent="0.25">
      <c r="A658" t="str">
        <f>IF(AND(MOD(ROW(A653)-1,3)=0,INDEX(artwork.xlsx!G:G,QUOTIENT(ROW(A653)-1,3)+2)&lt;&gt;""),"/* "&amp;INDEX(artwork.xlsx!G:G,QUOTIENT(ROW(A653)-1,3)+2)&amp;" */","  ")&amp;
IF(AND(INDEX(artwork.xlsx!F:F,QUOTIENT(ROW(A653)-1,3)+2)&lt;&gt;""),"/* "&amp;INDEX(artwork.xlsx!F:F,QUOTIENT(ROW(A653)-1,3)+2)&amp;" */","  ")&amp;IF(AND(ISERROR(MATCH("},",B658:B$5003,0)), ISERROR(MATCH("    ];",$A$5:A654,0))),"];","")</f>
        <v xml:space="preserve">    </v>
      </c>
      <c r="B658" t="str">
        <f t="shared" si="13"/>
        <v/>
      </c>
      <c r="C658" t="str">
        <f>IF(AND(MOD(ROW(A653)-1,3)=0, INDEX(artwork.xlsx!J:J,QUOTIENT(ROW(A653)-1,3)+2)&lt;&gt;""),
     artwork.xlsx!$H$1&amp;": """ &amp;  INDEX(artwork.xlsx!H:H,QUOTIENT(ROW(A653)-1,3)+2) &amp;""",  " &amp;
     artwork.xlsx!$J$1&amp; ": """ &amp; INDEX(artwork.xlsx!J:J,QUOTIENT(ROW(A653)-1,3)+2) &amp;""",  " &amp;
     artwork.xlsx!$L$1&amp; ": """ &amp; SUBSTITUTE(IF(LEFT(INDEX(artwork.xlsx!L:L,QUOTIENT(ROW(A653)-1,3)+2),4)="http","",artwork.xlsx!$M$1) &amp; INDEX(artwork.xlsx!L:L,QUOTIENT(ROW(A653)-1,3)+2),artwork.xlsx!$N$1,"") &amp; """,",
 IF(AND(MOD(ROW(A653)-1,3)=1,INDEX(artwork.xlsx!J:J,QUOTIENT(ROW(A653)-1,3)+2)&lt;&gt;""),
    artwork.xlsx!$K$1&amp;": '" &amp; SUBSTITUTE(INDEX(artwork.xlsx!K:K,QUOTIENT(ROW(A653)-1,3)+2),"'","\'") &amp; "'",
IF(MOD(ROW(A653)-1,3)=2,"","")))</f>
        <v>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659" spans="1:3" x14ac:dyDescent="0.25">
      <c r="A659" t="str">
        <f>IF(AND(MOD(ROW(A654)-1,3)=0,INDEX(artwork.xlsx!G:G,QUOTIENT(ROW(A654)-1,3)+2)&lt;&gt;""),"/* "&amp;INDEX(artwork.xlsx!G:G,QUOTIENT(ROW(A654)-1,3)+2)&amp;" */","  ")&amp;
IF(AND(INDEX(artwork.xlsx!F:F,QUOTIENT(ROW(A654)-1,3)+2)&lt;&gt;""),"/* "&amp;INDEX(artwork.xlsx!F:F,QUOTIENT(ROW(A654)-1,3)+2)&amp;" */","  ")&amp;IF(AND(ISERROR(MATCH("},",B659:B$5003,0)), ISERROR(MATCH("    ];",$A$5:A658,0))),"];","")</f>
        <v xml:space="preserve">    </v>
      </c>
      <c r="B659" t="str">
        <f t="shared" si="13"/>
        <v>},</v>
      </c>
      <c r="C659" t="str">
        <f>IF(AND(MOD(ROW(A654)-1,3)=0, INDEX(artwork.xlsx!J:J,QUOTIENT(ROW(A654)-1,3)+2)&lt;&gt;""),
     artwork.xlsx!$H$1&amp;": """ &amp;  INDEX(artwork.xlsx!H:H,QUOTIENT(ROW(A654)-1,3)+2) &amp;""",  " &amp;
     artwork.xlsx!$J$1&amp; ": """ &amp; INDEX(artwork.xlsx!J:J,QUOTIENT(ROW(A654)-1,3)+2) &amp;""",  " &amp;
     artwork.xlsx!$L$1&amp; ": """ &amp; SUBSTITUTE(IF(LEFT(INDEX(artwork.xlsx!L:L,QUOTIENT(ROW(A654)-1,3)+2),4)="http","",artwork.xlsx!$M$1) &amp; INDEX(artwork.xlsx!L:L,QUOTIENT(ROW(A654)-1,3)+2),artwork.xlsx!$N$1,"") &amp; """,",
 IF(AND(MOD(ROW(A654)-1,3)=1,INDEX(artwork.xlsx!J:J,QUOTIENT(ROW(A654)-1,3)+2)&lt;&gt;""),
    artwork.xlsx!$K$1&amp;": '" &amp; SUBSTITUTE(INDEX(artwork.xlsx!K:K,QUOTIENT(ROW(A654)-1,3)+2),"'","\'") &amp; "'",
IF(MOD(ROW(A654)-1,3)=2,"","")))</f>
        <v/>
      </c>
    </row>
    <row r="660" spans="1:3" x14ac:dyDescent="0.25">
      <c r="A660" t="str">
        <f>IF(AND(MOD(ROW(A655)-1,3)=0,INDEX(artwork.xlsx!G:G,QUOTIENT(ROW(A655)-1,3)+2)&lt;&gt;""),"/* "&amp;INDEX(artwork.xlsx!G:G,QUOTIENT(ROW(A655)-1,3)+2)&amp;" */","  ")&amp;
IF(AND(INDEX(artwork.xlsx!F:F,QUOTIENT(ROW(A655)-1,3)+2)&lt;&gt;""),"/* "&amp;INDEX(artwork.xlsx!F:F,QUOTIENT(ROW(A655)-1,3)+2)&amp;" */","  ")&amp;IF(AND(ISERROR(MATCH("},",B660:B$5003,0)), ISERROR(MATCH("    ];",$A$5:A656,0))),"];","")</f>
        <v xml:space="preserve">/* Darkages */  </v>
      </c>
      <c r="B660" t="str">
        <f t="shared" si="13"/>
        <v>{</v>
      </c>
      <c r="C660" t="str">
        <f>IF(AND(MOD(ROW(A655)-1,3)=0, INDEX(artwork.xlsx!J:J,QUOTIENT(ROW(A655)-1,3)+2)&lt;&gt;""),
     artwork.xlsx!$H$1&amp;": """ &amp;  INDEX(artwork.xlsx!H:H,QUOTIENT(ROW(A655)-1,3)+2) &amp;""",  " &amp;
     artwork.xlsx!$J$1&amp; ": """ &amp; INDEX(artwork.xlsx!J:J,QUOTIENT(ROW(A655)-1,3)+2) &amp;""",  " &amp;
     artwork.xlsx!$L$1&amp; ": """ &amp; SUBSTITUTE(IF(LEFT(INDEX(artwork.xlsx!L:L,QUOTIENT(ROW(A655)-1,3)+2),4)="http","",artwork.xlsx!$M$1) &amp; INDEX(artwork.xlsx!L:L,QUOTIENT(ROW(A655)-1,3)+2),artwork.xlsx!$N$1,"") &amp; """,",
 IF(AND(MOD(ROW(A655)-1,3)=1,INDEX(artwork.xlsx!J:J,QUOTIENT(ROW(A655)-1,3)+2)&lt;&gt;""),
    artwork.xlsx!$K$1&amp;": '" &amp; SUBSTITUTE(INDEX(artwork.xlsx!K:K,QUOTIENT(ROW(A655)-1,3)+2),"'","\'") &amp; "'",
IF(MOD(ROW(A655)-1,3)=2,"","")))</f>
        <v>id: "armory",  frenchName: "Armurerie",  artwork: "http://wiki.dominionstrategy.com/images/9/91/ArmoryArt.jpg",</v>
      </c>
    </row>
    <row r="661" spans="1:3" x14ac:dyDescent="0.25">
      <c r="A661" t="str">
        <f>IF(AND(MOD(ROW(A656)-1,3)=0,INDEX(artwork.xlsx!G:G,QUOTIENT(ROW(A656)-1,3)+2)&lt;&gt;""),"/* "&amp;INDEX(artwork.xlsx!G:G,QUOTIENT(ROW(A656)-1,3)+2)&amp;" */","  ")&amp;
IF(AND(INDEX(artwork.xlsx!F:F,QUOTIENT(ROW(A656)-1,3)+2)&lt;&gt;""),"/* "&amp;INDEX(artwork.xlsx!F:F,QUOTIENT(ROW(A656)-1,3)+2)&amp;" */","  ")&amp;IF(AND(ISERROR(MATCH("},",B661:B$5003,0)), ISERROR(MATCH("    ];",$A$5:A660,0))),"];","")</f>
        <v xml:space="preserve">    </v>
      </c>
      <c r="B661" t="str">
        <f t="shared" si="13"/>
        <v/>
      </c>
      <c r="C661" t="str">
        <f>IF(AND(MOD(ROW(A656)-1,3)=0, INDEX(artwork.xlsx!J:J,QUOTIENT(ROW(A656)-1,3)+2)&lt;&gt;""),
     artwork.xlsx!$H$1&amp;": """ &amp;  INDEX(artwork.xlsx!H:H,QUOTIENT(ROW(A656)-1,3)+2) &amp;""",  " &amp;
     artwork.xlsx!$J$1&amp; ": """ &amp; INDEX(artwork.xlsx!J:J,QUOTIENT(ROW(A656)-1,3)+2) &amp;""",  " &amp;
     artwork.xlsx!$L$1&amp; ": """ &amp; SUBSTITUTE(IF(LEFT(INDEX(artwork.xlsx!L:L,QUOTIENT(ROW(A656)-1,3)+2),4)="http","",artwork.xlsx!$M$1) &amp; INDEX(artwork.xlsx!L:L,QUOTIENT(ROW(A656)-1,3)+2),artwork.xlsx!$N$1,"") &amp; """,",
 IF(AND(MOD(ROW(A656)-1,3)=1,INDEX(artwork.xlsx!J:J,QUOTIENT(ROW(A656)-1,3)+2)&lt;&gt;""),
    artwork.xlsx!$K$1&amp;": '" &amp; SUBSTITUTE(INDEX(artwork.xlsx!K:K,QUOTIENT(ROW(A656)-1,3)+2),"'","\'") &amp; "'",
IF(MOD(ROW(A656)-1,3)=2,"","")))</f>
        <v>text_html: '&lt;div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v>
      </c>
    </row>
    <row r="662" spans="1:3" x14ac:dyDescent="0.25">
      <c r="A662" t="str">
        <f>IF(AND(MOD(ROW(A657)-1,3)=0,INDEX(artwork.xlsx!G:G,QUOTIENT(ROW(A657)-1,3)+2)&lt;&gt;""),"/* "&amp;INDEX(artwork.xlsx!G:G,QUOTIENT(ROW(A657)-1,3)+2)&amp;" */","  ")&amp;
IF(AND(INDEX(artwork.xlsx!F:F,QUOTIENT(ROW(A657)-1,3)+2)&lt;&gt;""),"/* "&amp;INDEX(artwork.xlsx!F:F,QUOTIENT(ROW(A657)-1,3)+2)&amp;" */","  ")&amp;IF(AND(ISERROR(MATCH("},",B662:B$5003,0)), ISERROR(MATCH("    ];",$A$5:A658,0))),"];","")</f>
        <v xml:space="preserve">    </v>
      </c>
      <c r="B662" t="str">
        <f t="shared" si="13"/>
        <v>},</v>
      </c>
      <c r="C662" t="str">
        <f>IF(AND(MOD(ROW(A657)-1,3)=0, INDEX(artwork.xlsx!J:J,QUOTIENT(ROW(A657)-1,3)+2)&lt;&gt;""),
     artwork.xlsx!$H$1&amp;": """ &amp;  INDEX(artwork.xlsx!H:H,QUOTIENT(ROW(A657)-1,3)+2) &amp;""",  " &amp;
     artwork.xlsx!$J$1&amp; ": """ &amp; INDEX(artwork.xlsx!J:J,QUOTIENT(ROW(A657)-1,3)+2) &amp;""",  " &amp;
     artwork.xlsx!$L$1&amp; ": """ &amp; SUBSTITUTE(IF(LEFT(INDEX(artwork.xlsx!L:L,QUOTIENT(ROW(A657)-1,3)+2),4)="http","",artwork.xlsx!$M$1) &amp; INDEX(artwork.xlsx!L:L,QUOTIENT(ROW(A657)-1,3)+2),artwork.xlsx!$N$1,"") &amp; """,",
 IF(AND(MOD(ROW(A657)-1,3)=1,INDEX(artwork.xlsx!J:J,QUOTIENT(ROW(A657)-1,3)+2)&lt;&gt;""),
    artwork.xlsx!$K$1&amp;": '" &amp; SUBSTITUTE(INDEX(artwork.xlsx!K:K,QUOTIENT(ROW(A657)-1,3)+2),"'","\'") &amp; "'",
IF(MOD(ROW(A657)-1,3)=2,"","")))</f>
        <v/>
      </c>
    </row>
    <row r="663" spans="1:3" x14ac:dyDescent="0.25">
      <c r="A663" t="str">
        <f>IF(AND(MOD(ROW(A658)-1,3)=0,INDEX(artwork.xlsx!G:G,QUOTIENT(ROW(A658)-1,3)+2)&lt;&gt;""),"/* "&amp;INDEX(artwork.xlsx!G:G,QUOTIENT(ROW(A658)-1,3)+2)&amp;" */","  ")&amp;
IF(AND(INDEX(artwork.xlsx!F:F,QUOTIENT(ROW(A658)-1,3)+2)&lt;&gt;""),"/* "&amp;INDEX(artwork.xlsx!F:F,QUOTIENT(ROW(A658)-1,3)+2)&amp;" */","  ")&amp;IF(AND(ISERROR(MATCH("},",B663:B$5003,0)), ISERROR(MATCH("    ];",$A$5:A662,0))),"];","")</f>
        <v xml:space="preserve">    </v>
      </c>
      <c r="B663" t="str">
        <f t="shared" si="13"/>
        <v>{</v>
      </c>
      <c r="C663" t="str">
        <f>IF(AND(MOD(ROW(A658)-1,3)=0, INDEX(artwork.xlsx!J:J,QUOTIENT(ROW(A658)-1,3)+2)&lt;&gt;""),
     artwork.xlsx!$H$1&amp;": """ &amp;  INDEX(artwork.xlsx!H:H,QUOTIENT(ROW(A658)-1,3)+2) &amp;""",  " &amp;
     artwork.xlsx!$J$1&amp; ": """ &amp; INDEX(artwork.xlsx!J:J,QUOTIENT(ROW(A658)-1,3)+2) &amp;""",  " &amp;
     artwork.xlsx!$L$1&amp; ": """ &amp; SUBSTITUTE(IF(LEFT(INDEX(artwork.xlsx!L:L,QUOTIENT(ROW(A658)-1,3)+2),4)="http","",artwork.xlsx!$M$1) &amp; INDEX(artwork.xlsx!L:L,QUOTIENT(ROW(A658)-1,3)+2),artwork.xlsx!$N$1,"") &amp; """,",
 IF(AND(MOD(ROW(A658)-1,3)=1,INDEX(artwork.xlsx!J:J,QUOTIENT(ROW(A658)-1,3)+2)&lt;&gt;""),
    artwork.xlsx!$K$1&amp;": '" &amp; SUBSTITUTE(INDEX(artwork.xlsx!K:K,QUOTIENT(ROW(A658)-1,3)+2),"'","\'") &amp; "'",
IF(MOD(ROW(A658)-1,3)=2,"","")))</f>
        <v>id: "vagrant",  frenchName: "Vagabond",  artwork: "http://wiki.dominionstrategy.com/images/0/0c/VagrantArt.jpg",</v>
      </c>
    </row>
    <row r="664" spans="1:3" x14ac:dyDescent="0.25">
      <c r="A664" t="str">
        <f>IF(AND(MOD(ROW(A659)-1,3)=0,INDEX(artwork.xlsx!G:G,QUOTIENT(ROW(A659)-1,3)+2)&lt;&gt;""),"/* "&amp;INDEX(artwork.xlsx!G:G,QUOTIENT(ROW(A659)-1,3)+2)&amp;" */","  ")&amp;
IF(AND(INDEX(artwork.xlsx!F:F,QUOTIENT(ROW(A659)-1,3)+2)&lt;&gt;""),"/* "&amp;INDEX(artwork.xlsx!F:F,QUOTIENT(ROW(A659)-1,3)+2)&amp;" */","  ")&amp;IF(AND(ISERROR(MATCH("},",B664:B$5003,0)), ISERROR(MATCH("    ];",$A$5:A660,0))),"];","")</f>
        <v xml:space="preserve">    </v>
      </c>
      <c r="B664" t="str">
        <f t="shared" si="13"/>
        <v/>
      </c>
      <c r="C664" t="str">
        <f>IF(AND(MOD(ROW(A659)-1,3)=0, INDEX(artwork.xlsx!J:J,QUOTIENT(ROW(A659)-1,3)+2)&lt;&gt;""),
     artwork.xlsx!$H$1&amp;": """ &amp;  INDEX(artwork.xlsx!H:H,QUOTIENT(ROW(A659)-1,3)+2) &amp;""",  " &amp;
     artwork.xlsx!$J$1&amp; ": """ &amp; INDEX(artwork.xlsx!J:J,QUOTIENT(ROW(A659)-1,3)+2) &amp;""",  " &amp;
     artwork.xlsx!$L$1&amp; ": """ &amp; SUBSTITUTE(IF(LEFT(INDEX(artwork.xlsx!L:L,QUOTIENT(ROW(A659)-1,3)+2),4)="http","",artwork.xlsx!$M$1) &amp; INDEX(artwork.xlsx!L:L,QUOTIENT(ROW(A659)-1,3)+2),artwork.xlsx!$N$1,"") &amp; """,",
 IF(AND(MOD(ROW(A659)-1,3)=1,INDEX(artwork.xlsx!J:J,QUOTIENT(ROW(A659)-1,3)+2)&lt;&gt;""),
    artwork.xlsx!$K$1&amp;": '" &amp; SUBSTITUTE(INDEX(artwork.xlsx!K:K,QUOTIENT(ROW(A659)-1,3)+2),"'","\'") &amp; "'",
IF(MOD(ROW(A659)-1,3)=2,"","")))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v>
      </c>
    </row>
    <row r="665" spans="1:3" x14ac:dyDescent="0.25">
      <c r="A665" t="str">
        <f>IF(AND(MOD(ROW(A660)-1,3)=0,INDEX(artwork.xlsx!G:G,QUOTIENT(ROW(A660)-1,3)+2)&lt;&gt;""),"/* "&amp;INDEX(artwork.xlsx!G:G,QUOTIENT(ROW(A660)-1,3)+2)&amp;" */","  ")&amp;
IF(AND(INDEX(artwork.xlsx!F:F,QUOTIENT(ROW(A660)-1,3)+2)&lt;&gt;""),"/* "&amp;INDEX(artwork.xlsx!F:F,QUOTIENT(ROW(A660)-1,3)+2)&amp;" */","  ")&amp;IF(AND(ISERROR(MATCH("},",B665:B$5003,0)), ISERROR(MATCH("    ];",$A$5:A664,0))),"];","")</f>
        <v xml:space="preserve">    </v>
      </c>
      <c r="B665" t="str">
        <f t="shared" si="13"/>
        <v>},</v>
      </c>
      <c r="C665" t="str">
        <f>IF(AND(MOD(ROW(A660)-1,3)=0, INDEX(artwork.xlsx!J:J,QUOTIENT(ROW(A660)-1,3)+2)&lt;&gt;""),
     artwork.xlsx!$H$1&amp;": """ &amp;  INDEX(artwork.xlsx!H:H,QUOTIENT(ROW(A660)-1,3)+2) &amp;""",  " &amp;
     artwork.xlsx!$J$1&amp; ": """ &amp; INDEX(artwork.xlsx!J:J,QUOTIENT(ROW(A660)-1,3)+2) &amp;""",  " &amp;
     artwork.xlsx!$L$1&amp; ": """ &amp; SUBSTITUTE(IF(LEFT(INDEX(artwork.xlsx!L:L,QUOTIENT(ROW(A660)-1,3)+2),4)="http","",artwork.xlsx!$M$1) &amp; INDEX(artwork.xlsx!L:L,QUOTIENT(ROW(A660)-1,3)+2),artwork.xlsx!$N$1,"") &amp; """,",
 IF(AND(MOD(ROW(A660)-1,3)=1,INDEX(artwork.xlsx!J:J,QUOTIENT(ROW(A660)-1,3)+2)&lt;&gt;""),
    artwork.xlsx!$K$1&amp;": '" &amp; SUBSTITUTE(INDEX(artwork.xlsx!K:K,QUOTIENT(ROW(A660)-1,3)+2),"'","\'") &amp; "'",
IF(MOD(ROW(A660)-1,3)=2,"","")))</f>
        <v/>
      </c>
    </row>
    <row r="666" spans="1:3" x14ac:dyDescent="0.25">
      <c r="A666" t="str">
        <f>IF(AND(MOD(ROW(A661)-1,3)=0,INDEX(artwork.xlsx!G:G,QUOTIENT(ROW(A661)-1,3)+2)&lt;&gt;""),"/* "&amp;INDEX(artwork.xlsx!G:G,QUOTIENT(ROW(A661)-1,3)+2)&amp;" */","  ")&amp;
IF(AND(INDEX(artwork.xlsx!F:F,QUOTIENT(ROW(A661)-1,3)+2)&lt;&gt;""),"/* "&amp;INDEX(artwork.xlsx!F:F,QUOTIENT(ROW(A661)-1,3)+2)&amp;" */","  ")&amp;IF(AND(ISERROR(MATCH("},",B666:B$5003,0)), ISERROR(MATCH("    ];",$A$5:A662,0))),"];","")</f>
        <v xml:space="preserve">    </v>
      </c>
      <c r="B666" t="str">
        <f t="shared" si="13"/>
        <v>{</v>
      </c>
      <c r="C666" t="str">
        <f>IF(AND(MOD(ROW(A661)-1,3)=0, INDEX(artwork.xlsx!J:J,QUOTIENT(ROW(A661)-1,3)+2)&lt;&gt;""),
     artwork.xlsx!$H$1&amp;": """ &amp;  INDEX(artwork.xlsx!H:H,QUOTIENT(ROW(A661)-1,3)+2) &amp;""",  " &amp;
     artwork.xlsx!$J$1&amp; ": """ &amp; INDEX(artwork.xlsx!J:J,QUOTIENT(ROW(A661)-1,3)+2) &amp;""",  " &amp;
     artwork.xlsx!$L$1&amp; ": """ &amp; SUBSTITUTE(IF(LEFT(INDEX(artwork.xlsx!L:L,QUOTIENT(ROW(A661)-1,3)+2),4)="http","",artwork.xlsx!$M$1) &amp; INDEX(artwork.xlsx!L:L,QUOTIENT(ROW(A661)-1,3)+2),artwork.xlsx!$N$1,"") &amp; """,",
 IF(AND(MOD(ROW(A661)-1,3)=1,INDEX(artwork.xlsx!J:J,QUOTIENT(ROW(A661)-1,3)+2)&lt;&gt;""),
    artwork.xlsx!$K$1&amp;": '" &amp; SUBSTITUTE(INDEX(artwork.xlsx!K:K,QUOTIENT(ROW(A661)-1,3)+2),"'","\'") &amp; "'",
IF(MOD(ROW(A661)-1,3)=2,"","")))</f>
        <v>id: "catacombs",  frenchName: "Catacombes",  artwork: "http://wiki.dominionstrategy.com/images/5/5b/CatacombsArt.jpg",</v>
      </c>
    </row>
    <row r="667" spans="1:3" x14ac:dyDescent="0.25">
      <c r="A667" t="str">
        <f>IF(AND(MOD(ROW(A662)-1,3)=0,INDEX(artwork.xlsx!G:G,QUOTIENT(ROW(A662)-1,3)+2)&lt;&gt;""),"/* "&amp;INDEX(artwork.xlsx!G:G,QUOTIENT(ROW(A662)-1,3)+2)&amp;" */","  ")&amp;
IF(AND(INDEX(artwork.xlsx!F:F,QUOTIENT(ROW(A662)-1,3)+2)&lt;&gt;""),"/* "&amp;INDEX(artwork.xlsx!F:F,QUOTIENT(ROW(A662)-1,3)+2)&amp;" */","  ")&amp;IF(AND(ISERROR(MATCH("},",B667:B$5003,0)), ISERROR(MATCH("    ];",$A$5:A666,0))),"];","")</f>
        <v xml:space="preserve">    </v>
      </c>
      <c r="B667" t="str">
        <f t="shared" si="13"/>
        <v/>
      </c>
      <c r="C667" t="str">
        <f>IF(AND(MOD(ROW(A662)-1,3)=0, INDEX(artwork.xlsx!J:J,QUOTIENT(ROW(A662)-1,3)+2)&lt;&gt;""),
     artwork.xlsx!$H$1&amp;": """ &amp;  INDEX(artwork.xlsx!H:H,QUOTIENT(ROW(A662)-1,3)+2) &amp;""",  " &amp;
     artwork.xlsx!$J$1&amp; ": """ &amp; INDEX(artwork.xlsx!J:J,QUOTIENT(ROW(A662)-1,3)+2) &amp;""",  " &amp;
     artwork.xlsx!$L$1&amp; ": """ &amp; SUBSTITUTE(IF(LEFT(INDEX(artwork.xlsx!L:L,QUOTIENT(ROW(A662)-1,3)+2),4)="http","",artwork.xlsx!$M$1) &amp; INDEX(artwork.xlsx!L:L,QUOTIENT(ROW(A662)-1,3)+2),artwork.xlsx!$N$1,"") &amp; """,",
 IF(AND(MOD(ROW(A662)-1,3)=1,INDEX(artwork.xlsx!J:J,QUOTIENT(ROW(A662)-1,3)+2)&lt;&gt;""),
    artwork.xlsx!$K$1&amp;": '" &amp; SUBSTITUTE(INDEX(artwork.xlsx!K:K,QUOTIENT(ROW(A662)-1,3)+2),"'","\'") &amp; "'",
IF(MOD(ROW(A662)-1,3)=2,"","")))</f>
        <v>text_html: '&lt;div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v>
      </c>
    </row>
    <row r="668" spans="1:3" x14ac:dyDescent="0.25">
      <c r="A668" t="str">
        <f>IF(AND(MOD(ROW(A663)-1,3)=0,INDEX(artwork.xlsx!G:G,QUOTIENT(ROW(A663)-1,3)+2)&lt;&gt;""),"/* "&amp;INDEX(artwork.xlsx!G:G,QUOTIENT(ROW(A663)-1,3)+2)&amp;" */","  ")&amp;
IF(AND(INDEX(artwork.xlsx!F:F,QUOTIENT(ROW(A663)-1,3)+2)&lt;&gt;""),"/* "&amp;INDEX(artwork.xlsx!F:F,QUOTIENT(ROW(A663)-1,3)+2)&amp;" */","  ")&amp;IF(AND(ISERROR(MATCH("},",B668:B$5003,0)), ISERROR(MATCH("    ];",$A$5:A664,0))),"];","")</f>
        <v xml:space="preserve">    </v>
      </c>
      <c r="B668" t="str">
        <f t="shared" si="13"/>
        <v>},</v>
      </c>
      <c r="C668" t="str">
        <f>IF(AND(MOD(ROW(A663)-1,3)=0, INDEX(artwork.xlsx!J:J,QUOTIENT(ROW(A663)-1,3)+2)&lt;&gt;""),
     artwork.xlsx!$H$1&amp;": """ &amp;  INDEX(artwork.xlsx!H:H,QUOTIENT(ROW(A663)-1,3)+2) &amp;""",  " &amp;
     artwork.xlsx!$J$1&amp; ": """ &amp; INDEX(artwork.xlsx!J:J,QUOTIENT(ROW(A663)-1,3)+2) &amp;""",  " &amp;
     artwork.xlsx!$L$1&amp; ": """ &amp; SUBSTITUTE(IF(LEFT(INDEX(artwork.xlsx!L:L,QUOTIENT(ROW(A663)-1,3)+2),4)="http","",artwork.xlsx!$M$1) &amp; INDEX(artwork.xlsx!L:L,QUOTIENT(ROW(A663)-1,3)+2),artwork.xlsx!$N$1,"") &amp; """,",
 IF(AND(MOD(ROW(A663)-1,3)=1,INDEX(artwork.xlsx!J:J,QUOTIENT(ROW(A663)-1,3)+2)&lt;&gt;""),
    artwork.xlsx!$K$1&amp;": '" &amp; SUBSTITUTE(INDEX(artwork.xlsx!K:K,QUOTIENT(ROW(A663)-1,3)+2),"'","\'") &amp; "'",
IF(MOD(ROW(A663)-1,3)=2,"","")))</f>
        <v/>
      </c>
    </row>
    <row r="669" spans="1:3" x14ac:dyDescent="0.25">
      <c r="A669" t="str">
        <f>IF(AND(MOD(ROW(A664)-1,3)=0,INDEX(artwork.xlsx!G:G,QUOTIENT(ROW(A664)-1,3)+2)&lt;&gt;""),"/* "&amp;INDEX(artwork.xlsx!G:G,QUOTIENT(ROW(A664)-1,3)+2)&amp;" */","  ")&amp;
IF(AND(INDEX(artwork.xlsx!F:F,QUOTIENT(ROW(A664)-1,3)+2)&lt;&gt;""),"/* "&amp;INDEX(artwork.xlsx!F:F,QUOTIENT(ROW(A664)-1,3)+2)&amp;" */","  ")&amp;IF(AND(ISERROR(MATCH("},",B669:B$5003,0)), ISERROR(MATCH("    ];",$A$5:A668,0))),"];","")</f>
        <v xml:space="preserve">    </v>
      </c>
      <c r="B669" t="str">
        <f t="shared" si="13"/>
        <v>{</v>
      </c>
      <c r="C669" t="str">
        <f>IF(AND(MOD(ROW(A664)-1,3)=0, INDEX(artwork.xlsx!J:J,QUOTIENT(ROW(A664)-1,3)+2)&lt;&gt;""),
     artwork.xlsx!$H$1&amp;": """ &amp;  INDEX(artwork.xlsx!H:H,QUOTIENT(ROW(A664)-1,3)+2) &amp;""",  " &amp;
     artwork.xlsx!$J$1&amp; ": """ &amp; INDEX(artwork.xlsx!J:J,QUOTIENT(ROW(A664)-1,3)+2) &amp;""",  " &amp;
     artwork.xlsx!$L$1&amp; ": """ &amp; SUBSTITUTE(IF(LEFT(INDEX(artwork.xlsx!L:L,QUOTIENT(ROW(A664)-1,3)+2),4)="http","",artwork.xlsx!$M$1) &amp; INDEX(artwork.xlsx!L:L,QUOTIENT(ROW(A664)-1,3)+2),artwork.xlsx!$N$1,"") &amp; """,",
 IF(AND(MOD(ROW(A664)-1,3)=1,INDEX(artwork.xlsx!J:J,QUOTIENT(ROW(A664)-1,3)+2)&lt;&gt;""),
    artwork.xlsx!$K$1&amp;": '" &amp; SUBSTITUTE(INDEX(artwork.xlsx!K:K,QUOTIENT(ROW(A664)-1,3)+2),"'","\'") &amp; "'",
IF(MOD(ROW(A664)-1,3)=2,"","")))</f>
        <v>id: "count",  frenchName: "Comte",  artwork: "http://wiki.dominionstrategy.com/images/f/f8/CountArt.jpg",</v>
      </c>
    </row>
    <row r="670" spans="1:3" x14ac:dyDescent="0.25">
      <c r="A670" t="str">
        <f>IF(AND(MOD(ROW(A665)-1,3)=0,INDEX(artwork.xlsx!G:G,QUOTIENT(ROW(A665)-1,3)+2)&lt;&gt;""),"/* "&amp;INDEX(artwork.xlsx!G:G,QUOTIENT(ROW(A665)-1,3)+2)&amp;" */","  ")&amp;
IF(AND(INDEX(artwork.xlsx!F:F,QUOTIENT(ROW(A665)-1,3)+2)&lt;&gt;""),"/* "&amp;INDEX(artwork.xlsx!F:F,QUOTIENT(ROW(A665)-1,3)+2)&amp;" */","  ")&amp;IF(AND(ISERROR(MATCH("},",B670:B$5003,0)), ISERROR(MATCH("    ];",$A$5:A666,0))),"];","")</f>
        <v xml:space="preserve">    </v>
      </c>
      <c r="B670" t="str">
        <f t="shared" si="13"/>
        <v/>
      </c>
      <c r="C670" t="str">
        <f>IF(AND(MOD(ROW(A665)-1,3)=0, INDEX(artwork.xlsx!J:J,QUOTIENT(ROW(A665)-1,3)+2)&lt;&gt;""),
     artwork.xlsx!$H$1&amp;": """ &amp;  INDEX(artwork.xlsx!H:H,QUOTIENT(ROW(A665)-1,3)+2) &amp;""",  " &amp;
     artwork.xlsx!$J$1&amp; ": """ &amp; INDEX(artwork.xlsx!J:J,QUOTIENT(ROW(A665)-1,3)+2) &amp;""",  " &amp;
     artwork.xlsx!$L$1&amp; ": """ &amp; SUBSTITUTE(IF(LEFT(INDEX(artwork.xlsx!L:L,QUOTIENT(ROW(A665)-1,3)+2),4)="http","",artwork.xlsx!$M$1) &amp; INDEX(artwork.xlsx!L:L,QUOTIENT(ROW(A665)-1,3)+2),artwork.xlsx!$N$1,"") &amp; """,",
 IF(AND(MOD(ROW(A665)-1,3)=1,INDEX(artwork.xlsx!J:J,QUOTIENT(ROW(A665)-1,3)+2)&lt;&gt;""),
    artwork.xlsx!$K$1&amp;": '" &amp; SUBSTITUTE(INDEX(artwork.xlsx!K:K,QUOTIENT(ROW(A665)-1,3)+2),"'","\'") &amp; "'",
IF(MOD(ROW(A665)-1,3)=2,"","")))</f>
        <v>text_html: '&lt;div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v>
      </c>
    </row>
    <row r="671" spans="1:3" x14ac:dyDescent="0.25">
      <c r="A671" t="str">
        <f>IF(AND(MOD(ROW(A666)-1,3)=0,INDEX(artwork.xlsx!G:G,QUOTIENT(ROW(A666)-1,3)+2)&lt;&gt;""),"/* "&amp;INDEX(artwork.xlsx!G:G,QUOTIENT(ROW(A666)-1,3)+2)&amp;" */","  ")&amp;
IF(AND(INDEX(artwork.xlsx!F:F,QUOTIENT(ROW(A666)-1,3)+2)&lt;&gt;""),"/* "&amp;INDEX(artwork.xlsx!F:F,QUOTIENT(ROW(A666)-1,3)+2)&amp;" */","  ")&amp;IF(AND(ISERROR(MATCH("},",B671:B$5003,0)), ISERROR(MATCH("    ];",$A$5:A670,0))),"];","")</f>
        <v xml:space="preserve">    </v>
      </c>
      <c r="B671" t="str">
        <f t="shared" si="13"/>
        <v>},</v>
      </c>
      <c r="C671" t="str">
        <f>IF(AND(MOD(ROW(A666)-1,3)=0, INDEX(artwork.xlsx!J:J,QUOTIENT(ROW(A666)-1,3)+2)&lt;&gt;""),
     artwork.xlsx!$H$1&amp;": """ &amp;  INDEX(artwork.xlsx!H:H,QUOTIENT(ROW(A666)-1,3)+2) &amp;""",  " &amp;
     artwork.xlsx!$J$1&amp; ": """ &amp; INDEX(artwork.xlsx!J:J,QUOTIENT(ROW(A666)-1,3)+2) &amp;""",  " &amp;
     artwork.xlsx!$L$1&amp; ": """ &amp; SUBSTITUTE(IF(LEFT(INDEX(artwork.xlsx!L:L,QUOTIENT(ROW(A666)-1,3)+2),4)="http","",artwork.xlsx!$M$1) &amp; INDEX(artwork.xlsx!L:L,QUOTIENT(ROW(A666)-1,3)+2),artwork.xlsx!$N$1,"") &amp; """,",
 IF(AND(MOD(ROW(A666)-1,3)=1,INDEX(artwork.xlsx!J:J,QUOTIENT(ROW(A666)-1,3)+2)&lt;&gt;""),
    artwork.xlsx!$K$1&amp;": '" &amp; SUBSTITUTE(INDEX(artwork.xlsx!K:K,QUOTIENT(ROW(A666)-1,3)+2),"'","\'") &amp; "'",
IF(MOD(ROW(A666)-1,3)=2,"","")))</f>
        <v/>
      </c>
    </row>
    <row r="672" spans="1:3" x14ac:dyDescent="0.25">
      <c r="A672" t="str">
        <f>IF(AND(MOD(ROW(A667)-1,3)=0,INDEX(artwork.xlsx!G:G,QUOTIENT(ROW(A667)-1,3)+2)&lt;&gt;""),"/* "&amp;INDEX(artwork.xlsx!G:G,QUOTIENT(ROW(A667)-1,3)+2)&amp;" */","  ")&amp;
IF(AND(INDEX(artwork.xlsx!F:F,QUOTIENT(ROW(A667)-1,3)+2)&lt;&gt;""),"/* "&amp;INDEX(artwork.xlsx!F:F,QUOTIENT(ROW(A667)-1,3)+2)&amp;" */","  ")&amp;IF(AND(ISERROR(MATCH("},",B672:B$5003,0)), ISERROR(MATCH("    ];",$A$5:A668,0))),"];","")</f>
        <v xml:space="preserve">    </v>
      </c>
      <c r="B672" t="str">
        <f t="shared" si="13"/>
        <v>{</v>
      </c>
      <c r="C672" t="str">
        <f>IF(AND(MOD(ROW(A667)-1,3)=0, INDEX(artwork.xlsx!J:J,QUOTIENT(ROW(A667)-1,3)+2)&lt;&gt;""),
     artwork.xlsx!$H$1&amp;": """ &amp;  INDEX(artwork.xlsx!H:H,QUOTIENT(ROW(A667)-1,3)+2) &amp;""",  " &amp;
     artwork.xlsx!$J$1&amp; ": """ &amp; INDEX(artwork.xlsx!J:J,QUOTIENT(ROW(A667)-1,3)+2) &amp;""",  " &amp;
     artwork.xlsx!$L$1&amp; ": """ &amp; SUBSTITUTE(IF(LEFT(INDEX(artwork.xlsx!L:L,QUOTIENT(ROW(A667)-1,3)+2),4)="http","",artwork.xlsx!$M$1) &amp; INDEX(artwork.xlsx!L:L,QUOTIENT(ROW(A667)-1,3)+2),artwork.xlsx!$N$1,"") &amp; """,",
 IF(AND(MOD(ROW(A667)-1,3)=1,INDEX(artwork.xlsx!J:J,QUOTIENT(ROW(A667)-1,3)+2)&lt;&gt;""),
    artwork.xlsx!$K$1&amp;": '" &amp; SUBSTITUTE(INDEX(artwork.xlsx!K:K,QUOTIENT(ROW(A667)-1,3)+2),"'","\'") &amp; "'",
IF(MOD(ROW(A667)-1,3)=2,"","")))</f>
        <v>id: "fortress",  frenchName: "Forteresse",  artwork: "http://wiki.dominionstrategy.com/images/f/f5/FortressArt.jpg",</v>
      </c>
    </row>
    <row r="673" spans="1:3" x14ac:dyDescent="0.25">
      <c r="A673" t="str">
        <f>IF(AND(MOD(ROW(A668)-1,3)=0,INDEX(artwork.xlsx!G:G,QUOTIENT(ROW(A668)-1,3)+2)&lt;&gt;""),"/* "&amp;INDEX(artwork.xlsx!G:G,QUOTIENT(ROW(A668)-1,3)+2)&amp;" */","  ")&amp;
IF(AND(INDEX(artwork.xlsx!F:F,QUOTIENT(ROW(A668)-1,3)+2)&lt;&gt;""),"/* "&amp;INDEX(artwork.xlsx!F:F,QUOTIENT(ROW(A668)-1,3)+2)&amp;" */","  ")&amp;IF(AND(ISERROR(MATCH("},",B673:B$5003,0)), ISERROR(MATCH("    ];",$A$5:A672,0))),"];","")</f>
        <v xml:space="preserve">    </v>
      </c>
      <c r="B673" t="str">
        <f t="shared" si="13"/>
        <v/>
      </c>
      <c r="C673" t="str">
        <f>IF(AND(MOD(ROW(A668)-1,3)=0, INDEX(artwork.xlsx!J:J,QUOTIENT(ROW(A668)-1,3)+2)&lt;&gt;""),
     artwork.xlsx!$H$1&amp;": """ &amp;  INDEX(artwork.xlsx!H:H,QUOTIENT(ROW(A668)-1,3)+2) &amp;""",  " &amp;
     artwork.xlsx!$J$1&amp; ": """ &amp; INDEX(artwork.xlsx!J:J,QUOTIENT(ROW(A668)-1,3)+2) &amp;""",  " &amp;
     artwork.xlsx!$L$1&amp; ": """ &amp; SUBSTITUTE(IF(LEFT(INDEX(artwork.xlsx!L:L,QUOTIENT(ROW(A668)-1,3)+2),4)="http","",artwork.xlsx!$M$1) &amp; INDEX(artwork.xlsx!L:L,QUOTIENT(ROW(A668)-1,3)+2),artwork.xlsx!$N$1,"") &amp; """,",
 IF(AND(MOD(ROW(A668)-1,3)=1,INDEX(artwork.xlsx!J:J,QUOTIENT(ROW(A668)-1,3)+2)&lt;&gt;""),
    artwork.xlsx!$K$1&amp;": '" &amp; SUBSTITUTE(INDEX(artwork.xlsx!K:K,QUOTIENT(ROW(A668)-1,3)+2),"'","\'") &amp; "'",
IF(MOD(ROW(A668)-1,3)=2,"","")))</f>
        <v>text_html: '&lt;div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v>
      </c>
    </row>
    <row r="674" spans="1:3" x14ac:dyDescent="0.25">
      <c r="A674" t="str">
        <f>IF(AND(MOD(ROW(A669)-1,3)=0,INDEX(artwork.xlsx!G:G,QUOTIENT(ROW(A669)-1,3)+2)&lt;&gt;""),"/* "&amp;INDEX(artwork.xlsx!G:G,QUOTIENT(ROW(A669)-1,3)+2)&amp;" */","  ")&amp;
IF(AND(INDEX(artwork.xlsx!F:F,QUOTIENT(ROW(A669)-1,3)+2)&lt;&gt;""),"/* "&amp;INDEX(artwork.xlsx!F:F,QUOTIENT(ROW(A669)-1,3)+2)&amp;" */","  ")&amp;IF(AND(ISERROR(MATCH("},",B674:B$5003,0)), ISERROR(MATCH("    ];",$A$5:A670,0))),"];","")</f>
        <v xml:space="preserve">    </v>
      </c>
      <c r="B674" t="str">
        <f t="shared" si="13"/>
        <v>},</v>
      </c>
      <c r="C674" t="str">
        <f>IF(AND(MOD(ROW(A669)-1,3)=0, INDEX(artwork.xlsx!J:J,QUOTIENT(ROW(A669)-1,3)+2)&lt;&gt;""),
     artwork.xlsx!$H$1&amp;": """ &amp;  INDEX(artwork.xlsx!H:H,QUOTIENT(ROW(A669)-1,3)+2) &amp;""",  " &amp;
     artwork.xlsx!$J$1&amp; ": """ &amp; INDEX(artwork.xlsx!J:J,QUOTIENT(ROW(A669)-1,3)+2) &amp;""",  " &amp;
     artwork.xlsx!$L$1&amp; ": """ &amp; SUBSTITUTE(IF(LEFT(INDEX(artwork.xlsx!L:L,QUOTIENT(ROW(A669)-1,3)+2),4)="http","",artwork.xlsx!$M$1) &amp; INDEX(artwork.xlsx!L:L,QUOTIENT(ROW(A669)-1,3)+2),artwork.xlsx!$N$1,"") &amp; """,",
 IF(AND(MOD(ROW(A669)-1,3)=1,INDEX(artwork.xlsx!J:J,QUOTIENT(ROW(A669)-1,3)+2)&lt;&gt;""),
    artwork.xlsx!$K$1&amp;": '" &amp; SUBSTITUTE(INDEX(artwork.xlsx!K:K,QUOTIENT(ROW(A669)-1,3)+2),"'","\'") &amp; "'",
IF(MOD(ROW(A669)-1,3)=2,"","")))</f>
        <v/>
      </c>
    </row>
    <row r="675" spans="1:3" x14ac:dyDescent="0.25">
      <c r="A675" t="str">
        <f>IF(AND(MOD(ROW(A670)-1,3)=0,INDEX(artwork.xlsx!G:G,QUOTIENT(ROW(A670)-1,3)+2)&lt;&gt;""),"/* "&amp;INDEX(artwork.xlsx!G:G,QUOTIENT(ROW(A670)-1,3)+2)&amp;" */","  ")&amp;
IF(AND(INDEX(artwork.xlsx!F:F,QUOTIENT(ROW(A670)-1,3)+2)&lt;&gt;""),"/* "&amp;INDEX(artwork.xlsx!F:F,QUOTIENT(ROW(A670)-1,3)+2)&amp;" */","  ")&amp;IF(AND(ISERROR(MATCH("},",B675:B$5003,0)), ISERROR(MATCH("    ];",$A$5:A674,0))),"];","")</f>
        <v xml:space="preserve">    </v>
      </c>
      <c r="B675" t="str">
        <f t="shared" si="13"/>
        <v>{</v>
      </c>
      <c r="C675" t="str">
        <f>IF(AND(MOD(ROW(A670)-1,3)=0, INDEX(artwork.xlsx!J:J,QUOTIENT(ROW(A670)-1,3)+2)&lt;&gt;""),
     artwork.xlsx!$H$1&amp;": """ &amp;  INDEX(artwork.xlsx!H:H,QUOTIENT(ROW(A670)-1,3)+2) &amp;""",  " &amp;
     artwork.xlsx!$J$1&amp; ": """ &amp; INDEX(artwork.xlsx!J:J,QUOTIENT(ROW(A670)-1,3)+2) &amp;""",  " &amp;
     artwork.xlsx!$L$1&amp; ": """ &amp; SUBSTITUTE(IF(LEFT(INDEX(artwork.xlsx!L:L,QUOTIENT(ROW(A670)-1,3)+2),4)="http","",artwork.xlsx!$M$1) &amp; INDEX(artwork.xlsx!L:L,QUOTIENT(ROW(A670)-1,3)+2),artwork.xlsx!$N$1,"") &amp; """,",
 IF(AND(MOD(ROW(A670)-1,3)=1,INDEX(artwork.xlsx!J:J,QUOTIENT(ROW(A670)-1,3)+2)&lt;&gt;""),
    artwork.xlsx!$K$1&amp;": '" &amp; SUBSTITUTE(INDEX(artwork.xlsx!K:K,QUOTIENT(ROW(A670)-1,3)+2),"'","\'") &amp; "'",
IF(MOD(ROW(A670)-1,3)=2,"","")))</f>
        <v>id: "scavenger",  frenchName: "Pilleur",  artwork: "http://wiki.dominionstrategy.com/images/2/21/ScavengerArt.jpg",</v>
      </c>
    </row>
    <row r="676" spans="1:3" x14ac:dyDescent="0.25">
      <c r="A676" t="str">
        <f>IF(AND(MOD(ROW(A671)-1,3)=0,INDEX(artwork.xlsx!G:G,QUOTIENT(ROW(A671)-1,3)+2)&lt;&gt;""),"/* "&amp;INDEX(artwork.xlsx!G:G,QUOTIENT(ROW(A671)-1,3)+2)&amp;" */","  ")&amp;
IF(AND(INDEX(artwork.xlsx!F:F,QUOTIENT(ROW(A671)-1,3)+2)&lt;&gt;""),"/* "&amp;INDEX(artwork.xlsx!F:F,QUOTIENT(ROW(A671)-1,3)+2)&amp;" */","  ")&amp;IF(AND(ISERROR(MATCH("},",B676:B$5003,0)), ISERROR(MATCH("    ];",$A$5:A672,0))),"];","")</f>
        <v xml:space="preserve">    </v>
      </c>
      <c r="B676" t="str">
        <f t="shared" si="13"/>
        <v/>
      </c>
      <c r="C676" t="str">
        <f>IF(AND(MOD(ROW(A671)-1,3)=0, INDEX(artwork.xlsx!J:J,QUOTIENT(ROW(A671)-1,3)+2)&lt;&gt;""),
     artwork.xlsx!$H$1&amp;": """ &amp;  INDEX(artwork.xlsx!H:H,QUOTIENT(ROW(A671)-1,3)+2) &amp;""",  " &amp;
     artwork.xlsx!$J$1&amp; ": """ &amp; INDEX(artwork.xlsx!J:J,QUOTIENT(ROW(A671)-1,3)+2) &amp;""",  " &amp;
     artwork.xlsx!$L$1&amp; ": """ &amp; SUBSTITUTE(IF(LEFT(INDEX(artwork.xlsx!L:L,QUOTIENT(ROW(A671)-1,3)+2),4)="http","",artwork.xlsx!$M$1) &amp; INDEX(artwork.xlsx!L:L,QUOTIENT(ROW(A671)-1,3)+2),artwork.xlsx!$N$1,"") &amp; """,",
 IF(AND(MOD(ROW(A671)-1,3)=1,INDEX(artwork.xlsx!J:J,QUOTIENT(ROW(A671)-1,3)+2)&lt;&gt;""),
    artwork.xlsx!$K$1&amp;": '" &amp; SUBSTITUTE(INDEX(artwork.xlsx!K:K,QUOTIENT(ROW(A671)-1,3)+2),"'","\'") &amp; "'",
IF(MOD(ROW(A671)-1,3)=2,"","")))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v>
      </c>
    </row>
    <row r="677" spans="1:3" x14ac:dyDescent="0.25">
      <c r="A677" t="str">
        <f>IF(AND(MOD(ROW(A672)-1,3)=0,INDEX(artwork.xlsx!G:G,QUOTIENT(ROW(A672)-1,3)+2)&lt;&gt;""),"/* "&amp;INDEX(artwork.xlsx!G:G,QUOTIENT(ROW(A672)-1,3)+2)&amp;" */","  ")&amp;
IF(AND(INDEX(artwork.xlsx!F:F,QUOTIENT(ROW(A672)-1,3)+2)&lt;&gt;""),"/* "&amp;INDEX(artwork.xlsx!F:F,QUOTIENT(ROW(A672)-1,3)+2)&amp;" */","  ")&amp;IF(AND(ISERROR(MATCH("},",B677:B$5003,0)), ISERROR(MATCH("    ];",$A$5:A676,0))),"];","")</f>
        <v xml:space="preserve">    </v>
      </c>
      <c r="B677" t="str">
        <f t="shared" si="13"/>
        <v>},</v>
      </c>
      <c r="C677" t="str">
        <f>IF(AND(MOD(ROW(A672)-1,3)=0, INDEX(artwork.xlsx!J:J,QUOTIENT(ROW(A672)-1,3)+2)&lt;&gt;""),
     artwork.xlsx!$H$1&amp;": """ &amp;  INDEX(artwork.xlsx!H:H,QUOTIENT(ROW(A672)-1,3)+2) &amp;""",  " &amp;
     artwork.xlsx!$J$1&amp; ": """ &amp; INDEX(artwork.xlsx!J:J,QUOTIENT(ROW(A672)-1,3)+2) &amp;""",  " &amp;
     artwork.xlsx!$L$1&amp; ": """ &amp; SUBSTITUTE(IF(LEFT(INDEX(artwork.xlsx!L:L,QUOTIENT(ROW(A672)-1,3)+2),4)="http","",artwork.xlsx!$M$1) &amp; INDEX(artwork.xlsx!L:L,QUOTIENT(ROW(A672)-1,3)+2),artwork.xlsx!$N$1,"") &amp; """,",
 IF(AND(MOD(ROW(A672)-1,3)=1,INDEX(artwork.xlsx!J:J,QUOTIENT(ROW(A672)-1,3)+2)&lt;&gt;""),
    artwork.xlsx!$K$1&amp;": '" &amp; SUBSTITUTE(INDEX(artwork.xlsx!K:K,QUOTIENT(ROW(A672)-1,3)+2),"'","\'") &amp; "'",
IF(MOD(ROW(A672)-1,3)=2,"","")))</f>
        <v/>
      </c>
    </row>
    <row r="678" spans="1:3" x14ac:dyDescent="0.25">
      <c r="A678" t="str">
        <f>IF(AND(MOD(ROW(A673)-1,3)=0,INDEX(artwork.xlsx!G:G,QUOTIENT(ROW(A673)-1,3)+2)&lt;&gt;""),"/* "&amp;INDEX(artwork.xlsx!G:G,QUOTIENT(ROW(A673)-1,3)+2)&amp;" */","  ")&amp;
IF(AND(INDEX(artwork.xlsx!F:F,QUOTIENT(ROW(A673)-1,3)+2)&lt;&gt;""),"/* "&amp;INDEX(artwork.xlsx!F:F,QUOTIENT(ROW(A673)-1,3)+2)&amp;" */","  ")&amp;IF(AND(ISERROR(MATCH("},",B678:B$5003,0)), ISERROR(MATCH("    ];",$A$5:A674,0))),"];","")</f>
        <v xml:space="preserve">    </v>
      </c>
      <c r="B678" t="str">
        <f t="shared" si="13"/>
        <v>{</v>
      </c>
      <c r="C678" t="str">
        <f>IF(AND(MOD(ROW(A673)-1,3)=0, INDEX(artwork.xlsx!J:J,QUOTIENT(ROW(A673)-1,3)+2)&lt;&gt;""),
     artwork.xlsx!$H$1&amp;": """ &amp;  INDEX(artwork.xlsx!H:H,QUOTIENT(ROW(A673)-1,3)+2) &amp;""",  " &amp;
     artwork.xlsx!$J$1&amp; ": """ &amp; INDEX(artwork.xlsx!J:J,QUOTIENT(ROW(A673)-1,3)+2) &amp;""",  " &amp;
     artwork.xlsx!$L$1&amp; ": """ &amp; SUBSTITUTE(IF(LEFT(INDEX(artwork.xlsx!L:L,QUOTIENT(ROW(A673)-1,3)+2),4)="http","",artwork.xlsx!$M$1) &amp; INDEX(artwork.xlsx!L:L,QUOTIENT(ROW(A673)-1,3)+2),artwork.xlsx!$N$1,"") &amp; """,",
 IF(AND(MOD(ROW(A673)-1,3)=1,INDEX(artwork.xlsx!J:J,QUOTIENT(ROW(A673)-1,3)+2)&lt;&gt;""),
    artwork.xlsx!$K$1&amp;": '" &amp; SUBSTITUTE(INDEX(artwork.xlsx!K:K,QUOTIENT(ROW(A673)-1,3)+2),"'","\'") &amp; "'",
IF(MOD(ROW(A673)-1,3)=2,"","")))</f>
        <v>id: "marketsquare",  frenchName: "Place du marché",  artwork: "http://wiki.dominionstrategy.com/images/d/dd/Market_SquareArt.jpg",</v>
      </c>
    </row>
    <row r="679" spans="1:3" x14ac:dyDescent="0.25">
      <c r="A679" t="str">
        <f>IF(AND(MOD(ROW(A674)-1,3)=0,INDEX(artwork.xlsx!G:G,QUOTIENT(ROW(A674)-1,3)+2)&lt;&gt;""),"/* "&amp;INDEX(artwork.xlsx!G:G,QUOTIENT(ROW(A674)-1,3)+2)&amp;" */","  ")&amp;
IF(AND(INDEX(artwork.xlsx!F:F,QUOTIENT(ROW(A674)-1,3)+2)&lt;&gt;""),"/* "&amp;INDEX(artwork.xlsx!F:F,QUOTIENT(ROW(A674)-1,3)+2)&amp;" */","  ")&amp;IF(AND(ISERROR(MATCH("},",B679:B$5003,0)), ISERROR(MATCH("    ];",$A$5:A678,0))),"];","")</f>
        <v xml:space="preserve">    </v>
      </c>
      <c r="B679" t="str">
        <f t="shared" si="13"/>
        <v/>
      </c>
      <c r="C679" t="str">
        <f>IF(AND(MOD(ROW(A674)-1,3)=0, INDEX(artwork.xlsx!J:J,QUOTIENT(ROW(A674)-1,3)+2)&lt;&gt;""),
     artwork.xlsx!$H$1&amp;": """ &amp;  INDEX(artwork.xlsx!H:H,QUOTIENT(ROW(A674)-1,3)+2) &amp;""",  " &amp;
     artwork.xlsx!$J$1&amp; ": """ &amp; INDEX(artwork.xlsx!J:J,QUOTIENT(ROW(A674)-1,3)+2) &amp;""",  " &amp;
     artwork.xlsx!$L$1&amp; ": """ &amp; SUBSTITUTE(IF(LEFT(INDEX(artwork.xlsx!L:L,QUOTIENT(ROW(A674)-1,3)+2),4)="http","",artwork.xlsx!$M$1) &amp; INDEX(artwork.xlsx!L:L,QUOTIENT(ROW(A674)-1,3)+2),artwork.xlsx!$N$1,"") &amp; """,",
 IF(AND(MOD(ROW(A674)-1,3)=1,INDEX(artwork.xlsx!J:J,QUOTIENT(ROW(A674)-1,3)+2)&lt;&gt;""),
    artwork.xlsx!$K$1&amp;": '" &amp; SUBSTITUTE(INDEX(artwork.xlsx!K:K,QUOTIENT(ROW(A674)-1,3)+2),"'","\'") &amp; "'",
IF(MOD(ROW(A674)-1,3)=2,"","")))</f>
        <v>text_html: '&lt;div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v>
      </c>
    </row>
    <row r="680" spans="1:3" x14ac:dyDescent="0.25">
      <c r="A680" t="str">
        <f>IF(AND(MOD(ROW(A675)-1,3)=0,INDEX(artwork.xlsx!G:G,QUOTIENT(ROW(A675)-1,3)+2)&lt;&gt;""),"/* "&amp;INDEX(artwork.xlsx!G:G,QUOTIENT(ROW(A675)-1,3)+2)&amp;" */","  ")&amp;
IF(AND(INDEX(artwork.xlsx!F:F,QUOTIENT(ROW(A675)-1,3)+2)&lt;&gt;""),"/* "&amp;INDEX(artwork.xlsx!F:F,QUOTIENT(ROW(A675)-1,3)+2)&amp;" */","  ")&amp;IF(AND(ISERROR(MATCH("},",B680:B$5003,0)), ISERROR(MATCH("    ];",$A$5:A676,0))),"];","")</f>
        <v xml:space="preserve">    </v>
      </c>
      <c r="B680" t="str">
        <f t="shared" si="13"/>
        <v>},</v>
      </c>
      <c r="C680" t="str">
        <f>IF(AND(MOD(ROW(A675)-1,3)=0, INDEX(artwork.xlsx!J:J,QUOTIENT(ROW(A675)-1,3)+2)&lt;&gt;""),
     artwork.xlsx!$H$1&amp;": """ &amp;  INDEX(artwork.xlsx!H:H,QUOTIENT(ROW(A675)-1,3)+2) &amp;""",  " &amp;
     artwork.xlsx!$J$1&amp; ": """ &amp; INDEX(artwork.xlsx!J:J,QUOTIENT(ROW(A675)-1,3)+2) &amp;""",  " &amp;
     artwork.xlsx!$L$1&amp; ": """ &amp; SUBSTITUTE(IF(LEFT(INDEX(artwork.xlsx!L:L,QUOTIENT(ROW(A675)-1,3)+2),4)="http","",artwork.xlsx!$M$1) &amp; INDEX(artwork.xlsx!L:L,QUOTIENT(ROW(A675)-1,3)+2),artwork.xlsx!$N$1,"") &amp; """,",
 IF(AND(MOD(ROW(A675)-1,3)=1,INDEX(artwork.xlsx!J:J,QUOTIENT(ROW(A675)-1,3)+2)&lt;&gt;""),
    artwork.xlsx!$K$1&amp;": '" &amp; SUBSTITUTE(INDEX(artwork.xlsx!K:K,QUOTIENT(ROW(A675)-1,3)+2),"'","\'") &amp; "'",
IF(MOD(ROW(A675)-1,3)=2,"","")))</f>
        <v/>
      </c>
    </row>
    <row r="681" spans="1:3" x14ac:dyDescent="0.25">
      <c r="A681" t="str">
        <f>IF(AND(MOD(ROW(A676)-1,3)=0,INDEX(artwork.xlsx!G:G,QUOTIENT(ROW(A676)-1,3)+2)&lt;&gt;""),"/* "&amp;INDEX(artwork.xlsx!G:G,QUOTIENT(ROW(A676)-1,3)+2)&amp;" */","  ")&amp;
IF(AND(INDEX(artwork.xlsx!F:F,QUOTIENT(ROW(A676)-1,3)+2)&lt;&gt;""),"/* "&amp;INDEX(artwork.xlsx!F:F,QUOTIENT(ROW(A676)-1,3)+2)&amp;" */","  ")&amp;IF(AND(ISERROR(MATCH("},",B681:B$5003,0)), ISERROR(MATCH("    ];",$A$5:A680,0))),"];","")</f>
        <v xml:space="preserve">    </v>
      </c>
      <c r="B681" t="str">
        <f t="shared" si="13"/>
        <v>{</v>
      </c>
      <c r="C681" t="str">
        <f>IF(AND(MOD(ROW(A676)-1,3)=0, INDEX(artwork.xlsx!J:J,QUOTIENT(ROW(A676)-1,3)+2)&lt;&gt;""),
     artwork.xlsx!$H$1&amp;": """ &amp;  INDEX(artwork.xlsx!H:H,QUOTIENT(ROW(A676)-1,3)+2) &amp;""",  " &amp;
     artwork.xlsx!$J$1&amp; ": """ &amp; INDEX(artwork.xlsx!J:J,QUOTIENT(ROW(A676)-1,3)+2) &amp;""",  " &amp;
     artwork.xlsx!$L$1&amp; ": """ &amp; SUBSTITUTE(IF(LEFT(INDEX(artwork.xlsx!L:L,QUOTIENT(ROW(A676)-1,3)+2),4)="http","",artwork.xlsx!$M$1) &amp; INDEX(artwork.xlsx!L:L,QUOTIENT(ROW(A676)-1,3)+2),artwork.xlsx!$N$1,"") &amp; """,",
 IF(AND(MOD(ROW(A676)-1,3)=1,INDEX(artwork.xlsx!J:J,QUOTIENT(ROW(A676)-1,3)+2)&lt;&gt;""),
    artwork.xlsx!$K$1&amp;": '" &amp; SUBSTITUTE(INDEX(artwork.xlsx!K:K,QUOTIENT(ROW(A676)-1,3)+2),"'","\'") &amp; "'",
IF(MOD(ROW(A676)-1,3)=2,"","")))</f>
        <v>id: "urchin",  frenchName: "Orphelin",  artwork: "http://wiki.dominionstrategy.com/images/1/15/UrchinArt.jpg",</v>
      </c>
    </row>
    <row r="682" spans="1:3" x14ac:dyDescent="0.25">
      <c r="A682" t="str">
        <f>IF(AND(MOD(ROW(A677)-1,3)=0,INDEX(artwork.xlsx!G:G,QUOTIENT(ROW(A677)-1,3)+2)&lt;&gt;""),"/* "&amp;INDEX(artwork.xlsx!G:G,QUOTIENT(ROW(A677)-1,3)+2)&amp;" */","  ")&amp;
IF(AND(INDEX(artwork.xlsx!F:F,QUOTIENT(ROW(A677)-1,3)+2)&lt;&gt;""),"/* "&amp;INDEX(artwork.xlsx!F:F,QUOTIENT(ROW(A677)-1,3)+2)&amp;" */","  ")&amp;IF(AND(ISERROR(MATCH("},",B682:B$5003,0)), ISERROR(MATCH("    ];",$A$5:A678,0))),"];","")</f>
        <v xml:space="preserve">    </v>
      </c>
      <c r="B682" t="str">
        <f t="shared" si="13"/>
        <v/>
      </c>
      <c r="C682" t="str">
        <f>IF(AND(MOD(ROW(A677)-1,3)=0, INDEX(artwork.xlsx!J:J,QUOTIENT(ROW(A677)-1,3)+2)&lt;&gt;""),
     artwork.xlsx!$H$1&amp;": """ &amp;  INDEX(artwork.xlsx!H:H,QUOTIENT(ROW(A677)-1,3)+2) &amp;""",  " &amp;
     artwork.xlsx!$J$1&amp; ": """ &amp; INDEX(artwork.xlsx!J:J,QUOTIENT(ROW(A677)-1,3)+2) &amp;""",  " &amp;
     artwork.xlsx!$L$1&amp; ": """ &amp; SUBSTITUTE(IF(LEFT(INDEX(artwork.xlsx!L:L,QUOTIENT(ROW(A677)-1,3)+2),4)="http","",artwork.xlsx!$M$1) &amp; INDEX(artwork.xlsx!L:L,QUOTIENT(ROW(A677)-1,3)+2),artwork.xlsx!$N$1,"") &amp; """,",
 IF(AND(MOD(ROW(A677)-1,3)=1,INDEX(artwork.xlsx!J:J,QUOTIENT(ROW(A677)-1,3)+2)&lt;&gt;""),
    artwork.xlsx!$K$1&amp;": '" &amp; SUBSTITUTE(INDEX(artwork.xlsx!K:K,QUOTIENT(ROW(A677)-1,3)+2),"'","\'") &amp; "'",
IF(MOD(ROW(A677)-1,3)=2,"","")))</f>
        <v>text_html: '&lt;div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v>
      </c>
    </row>
    <row r="683" spans="1:3" x14ac:dyDescent="0.25">
      <c r="A683" t="str">
        <f>IF(AND(MOD(ROW(A678)-1,3)=0,INDEX(artwork.xlsx!G:G,QUOTIENT(ROW(A678)-1,3)+2)&lt;&gt;""),"/* "&amp;INDEX(artwork.xlsx!G:G,QUOTIENT(ROW(A678)-1,3)+2)&amp;" */","  ")&amp;
IF(AND(INDEX(artwork.xlsx!F:F,QUOTIENT(ROW(A678)-1,3)+2)&lt;&gt;""),"/* "&amp;INDEX(artwork.xlsx!F:F,QUOTIENT(ROW(A678)-1,3)+2)&amp;" */","  ")&amp;IF(AND(ISERROR(MATCH("},",B683:B$5003,0)), ISERROR(MATCH("    ];",$A$5:A682,0))),"];","")</f>
        <v xml:space="preserve">    </v>
      </c>
      <c r="B683" t="str">
        <f t="shared" si="13"/>
        <v>},</v>
      </c>
      <c r="C683" t="str">
        <f>IF(AND(MOD(ROW(A678)-1,3)=0, INDEX(artwork.xlsx!J:J,QUOTIENT(ROW(A678)-1,3)+2)&lt;&gt;""),
     artwork.xlsx!$H$1&amp;": """ &amp;  INDEX(artwork.xlsx!H:H,QUOTIENT(ROW(A678)-1,3)+2) &amp;""",  " &amp;
     artwork.xlsx!$J$1&amp; ": """ &amp; INDEX(artwork.xlsx!J:J,QUOTIENT(ROW(A678)-1,3)+2) &amp;""",  " &amp;
     artwork.xlsx!$L$1&amp; ": """ &amp; SUBSTITUTE(IF(LEFT(INDEX(artwork.xlsx!L:L,QUOTIENT(ROW(A678)-1,3)+2),4)="http","",artwork.xlsx!$M$1) &amp; INDEX(artwork.xlsx!L:L,QUOTIENT(ROW(A678)-1,3)+2),artwork.xlsx!$N$1,"") &amp; """,",
 IF(AND(MOD(ROW(A678)-1,3)=1,INDEX(artwork.xlsx!J:J,QUOTIENT(ROW(A678)-1,3)+2)&lt;&gt;""),
    artwork.xlsx!$K$1&amp;": '" &amp; SUBSTITUTE(INDEX(artwork.xlsx!K:K,QUOTIENT(ROW(A678)-1,3)+2),"'","\'") &amp; "'",
IF(MOD(ROW(A678)-1,3)=2,"","")))</f>
        <v/>
      </c>
    </row>
    <row r="684" spans="1:3" x14ac:dyDescent="0.25">
      <c r="A684" t="str">
        <f>IF(AND(MOD(ROW(A679)-1,3)=0,INDEX(artwork.xlsx!G:G,QUOTIENT(ROW(A679)-1,3)+2)&lt;&gt;""),"/* "&amp;INDEX(artwork.xlsx!G:G,QUOTIENT(ROW(A679)-1,3)+2)&amp;" */","  ")&amp;
IF(AND(INDEX(artwork.xlsx!F:F,QUOTIENT(ROW(A679)-1,3)+2)&lt;&gt;""),"/* "&amp;INDEX(artwork.xlsx!F:F,QUOTIENT(ROW(A679)-1,3)+2)&amp;" */","  ")&amp;IF(AND(ISERROR(MATCH("},",B684:B$5003,0)), ISERROR(MATCH("    ];",$A$5:A680,0))),"];","")</f>
        <v xml:space="preserve">    </v>
      </c>
      <c r="B684" t="str">
        <f t="shared" si="13"/>
        <v>{</v>
      </c>
      <c r="C684" t="str">
        <f>IF(AND(MOD(ROW(A679)-1,3)=0, INDEX(artwork.xlsx!J:J,QUOTIENT(ROW(A679)-1,3)+2)&lt;&gt;""),
     artwork.xlsx!$H$1&amp;": """ &amp;  INDEX(artwork.xlsx!H:H,QUOTIENT(ROW(A679)-1,3)+2) &amp;""",  " &amp;
     artwork.xlsx!$J$1&amp; ": """ &amp; INDEX(artwork.xlsx!J:J,QUOTIENT(ROW(A679)-1,3)+2) &amp;""",  " &amp;
     artwork.xlsx!$L$1&amp; ": """ &amp; SUBSTITUTE(IF(LEFT(INDEX(artwork.xlsx!L:L,QUOTIENT(ROW(A679)-1,3)+2),4)="http","",artwork.xlsx!$M$1) &amp; INDEX(artwork.xlsx!L:L,QUOTIENT(ROW(A679)-1,3)+2),artwork.xlsx!$N$1,"") &amp; """,",
 IF(AND(MOD(ROW(A679)-1,3)=1,INDEX(artwork.xlsx!J:J,QUOTIENT(ROW(A679)-1,3)+2)&lt;&gt;""),
    artwork.xlsx!$K$1&amp;": '" &amp; SUBSTITUTE(INDEX(artwork.xlsx!K:K,QUOTIENT(ROW(A679)-1,3)+2),"'","\'") &amp; "'",
IF(MOD(ROW(A679)-1,3)=2,"","")))</f>
        <v>id: "rats",  frenchName: "Rats",  artwork: "http://wiki.dominionstrategy.com/images/3/3b/RatsArt.jpg",</v>
      </c>
    </row>
    <row r="685" spans="1:3" x14ac:dyDescent="0.25">
      <c r="A685" t="str">
        <f>IF(AND(MOD(ROW(A680)-1,3)=0,INDEX(artwork.xlsx!G:G,QUOTIENT(ROW(A680)-1,3)+2)&lt;&gt;""),"/* "&amp;INDEX(artwork.xlsx!G:G,QUOTIENT(ROW(A680)-1,3)+2)&amp;" */","  ")&amp;
IF(AND(INDEX(artwork.xlsx!F:F,QUOTIENT(ROW(A680)-1,3)+2)&lt;&gt;""),"/* "&amp;INDEX(artwork.xlsx!F:F,QUOTIENT(ROW(A680)-1,3)+2)&amp;" */","  ")&amp;IF(AND(ISERROR(MATCH("},",B685:B$5003,0)), ISERROR(MATCH("    ];",$A$5:A684,0))),"];","")</f>
        <v xml:space="preserve">    </v>
      </c>
      <c r="B685" t="str">
        <f t="shared" si="13"/>
        <v/>
      </c>
      <c r="C685" t="str">
        <f>IF(AND(MOD(ROW(A680)-1,3)=0, INDEX(artwork.xlsx!J:J,QUOTIENT(ROW(A680)-1,3)+2)&lt;&gt;""),
     artwork.xlsx!$H$1&amp;": """ &amp;  INDEX(artwork.xlsx!H:H,QUOTIENT(ROW(A680)-1,3)+2) &amp;""",  " &amp;
     artwork.xlsx!$J$1&amp; ": """ &amp; INDEX(artwork.xlsx!J:J,QUOTIENT(ROW(A680)-1,3)+2) &amp;""",  " &amp;
     artwork.xlsx!$L$1&amp; ": """ &amp; SUBSTITUTE(IF(LEFT(INDEX(artwork.xlsx!L:L,QUOTIENT(ROW(A680)-1,3)+2),4)="http","",artwork.xlsx!$M$1) &amp; INDEX(artwork.xlsx!L:L,QUOTIENT(ROW(A680)-1,3)+2),artwork.xlsx!$N$1,"") &amp; """,",
 IF(AND(MOD(ROW(A680)-1,3)=1,INDEX(artwork.xlsx!J:J,QUOTIENT(ROW(A680)-1,3)+2)&lt;&gt;""),
    artwork.xlsx!$K$1&amp;": '" &amp; SUBSTITUTE(INDEX(artwork.xlsx!K:K,QUOTIENT(ROW(A680)-1,3)+2),"'","\'") &amp; "'",
IF(MOD(ROW(A680)-1,3)=2,"","")))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686" spans="1:3" x14ac:dyDescent="0.25">
      <c r="A686" t="str">
        <f>IF(AND(MOD(ROW(A681)-1,3)=0,INDEX(artwork.xlsx!G:G,QUOTIENT(ROW(A681)-1,3)+2)&lt;&gt;""),"/* "&amp;INDEX(artwork.xlsx!G:G,QUOTIENT(ROW(A681)-1,3)+2)&amp;" */","  ")&amp;
IF(AND(INDEX(artwork.xlsx!F:F,QUOTIENT(ROW(A681)-1,3)+2)&lt;&gt;""),"/* "&amp;INDEX(artwork.xlsx!F:F,QUOTIENT(ROW(A681)-1,3)+2)&amp;" */","  ")&amp;IF(AND(ISERROR(MATCH("},",B686:B$5003,0)), ISERROR(MATCH("    ];",$A$5:A682,0))),"];","")</f>
        <v xml:space="preserve">    </v>
      </c>
      <c r="B686" t="str">
        <f t="shared" si="13"/>
        <v>},</v>
      </c>
      <c r="C686" t="str">
        <f>IF(AND(MOD(ROW(A681)-1,3)=0, INDEX(artwork.xlsx!J:J,QUOTIENT(ROW(A681)-1,3)+2)&lt;&gt;""),
     artwork.xlsx!$H$1&amp;": """ &amp;  INDEX(artwork.xlsx!H:H,QUOTIENT(ROW(A681)-1,3)+2) &amp;""",  " &amp;
     artwork.xlsx!$J$1&amp; ": """ &amp; INDEX(artwork.xlsx!J:J,QUOTIENT(ROW(A681)-1,3)+2) &amp;""",  " &amp;
     artwork.xlsx!$L$1&amp; ": """ &amp; SUBSTITUTE(IF(LEFT(INDEX(artwork.xlsx!L:L,QUOTIENT(ROW(A681)-1,3)+2),4)="http","",artwork.xlsx!$M$1) &amp; INDEX(artwork.xlsx!L:L,QUOTIENT(ROW(A681)-1,3)+2),artwork.xlsx!$N$1,"") &amp; """,",
 IF(AND(MOD(ROW(A681)-1,3)=1,INDEX(artwork.xlsx!J:J,QUOTIENT(ROW(A681)-1,3)+2)&lt;&gt;""),
    artwork.xlsx!$K$1&amp;": '" &amp; SUBSTITUTE(INDEX(artwork.xlsx!K:K,QUOTIENT(ROW(A681)-1,3)+2),"'","\'") &amp; "'",
IF(MOD(ROW(A681)-1,3)=2,"","")))</f>
        <v/>
      </c>
    </row>
    <row r="687" spans="1:3" x14ac:dyDescent="0.25">
      <c r="A687" t="str">
        <f>IF(AND(MOD(ROW(A682)-1,3)=0,INDEX(artwork.xlsx!G:G,QUOTIENT(ROW(A682)-1,3)+2)&lt;&gt;""),"/* "&amp;INDEX(artwork.xlsx!G:G,QUOTIENT(ROW(A682)-1,3)+2)&amp;" */","  ")&amp;
IF(AND(INDEX(artwork.xlsx!F:F,QUOTIENT(ROW(A682)-1,3)+2)&lt;&gt;""),"/* "&amp;INDEX(artwork.xlsx!F:F,QUOTIENT(ROW(A682)-1,3)+2)&amp;" */","  ")&amp;IF(AND(ISERROR(MATCH("},",B687:B$5003,0)), ISERROR(MATCH("    ];",$A$5:A686,0))),"];","")</f>
        <v xml:space="preserve">    </v>
      </c>
      <c r="B687" t="str">
        <f t="shared" si="13"/>
        <v>{</v>
      </c>
      <c r="C687" t="str">
        <f>IF(AND(MOD(ROW(A682)-1,3)=0, INDEX(artwork.xlsx!J:J,QUOTIENT(ROW(A682)-1,3)+2)&lt;&gt;""),
     artwork.xlsx!$H$1&amp;": """ &amp;  INDEX(artwork.xlsx!H:H,QUOTIENT(ROW(A682)-1,3)+2) &amp;""",  " &amp;
     artwork.xlsx!$J$1&amp; ": """ &amp; INDEX(artwork.xlsx!J:J,QUOTIENT(ROW(A682)-1,3)+2) &amp;""",  " &amp;
     artwork.xlsx!$L$1&amp; ": """ &amp; SUBSTITUTE(IF(LEFT(INDEX(artwork.xlsx!L:L,QUOTIENT(ROW(A682)-1,3)+2),4)="http","",artwork.xlsx!$M$1) &amp; INDEX(artwork.xlsx!L:L,QUOTIENT(ROW(A682)-1,3)+2),artwork.xlsx!$N$1,"") &amp; """,",
 IF(AND(MOD(ROW(A682)-1,3)=1,INDEX(artwork.xlsx!J:J,QUOTIENT(ROW(A682)-1,3)+2)&lt;&gt;""),
    artwork.xlsx!$K$1&amp;": '" &amp; SUBSTITUTE(INDEX(artwork.xlsx!K:K,QUOTIENT(ROW(A682)-1,3)+2),"'","\'") &amp; "'",
IF(MOD(ROW(A682)-1,3)=2,"","")))</f>
        <v>id: "sage",  frenchName: "Sage",  artwork: "http://wiki.dominionstrategy.com/images/d/d6/SageArt.jpg",</v>
      </c>
    </row>
    <row r="688" spans="1:3" x14ac:dyDescent="0.25">
      <c r="A688" t="str">
        <f>IF(AND(MOD(ROW(A683)-1,3)=0,INDEX(artwork.xlsx!G:G,QUOTIENT(ROW(A683)-1,3)+2)&lt;&gt;""),"/* "&amp;INDEX(artwork.xlsx!G:G,QUOTIENT(ROW(A683)-1,3)+2)&amp;" */","  ")&amp;
IF(AND(INDEX(artwork.xlsx!F:F,QUOTIENT(ROW(A683)-1,3)+2)&lt;&gt;""),"/* "&amp;INDEX(artwork.xlsx!F:F,QUOTIENT(ROW(A683)-1,3)+2)&amp;" */","  ")&amp;IF(AND(ISERROR(MATCH("},",B688:B$5003,0)), ISERROR(MATCH("    ];",$A$5:A684,0))),"];","")</f>
        <v xml:space="preserve">    </v>
      </c>
      <c r="B688" t="str">
        <f t="shared" si="13"/>
        <v/>
      </c>
      <c r="C688" t="str">
        <f>IF(AND(MOD(ROW(A683)-1,3)=0, INDEX(artwork.xlsx!J:J,QUOTIENT(ROW(A683)-1,3)+2)&lt;&gt;""),
     artwork.xlsx!$H$1&amp;": """ &amp;  INDEX(artwork.xlsx!H:H,QUOTIENT(ROW(A683)-1,3)+2) &amp;""",  " &amp;
     artwork.xlsx!$J$1&amp; ": """ &amp; INDEX(artwork.xlsx!J:J,QUOTIENT(ROW(A683)-1,3)+2) &amp;""",  " &amp;
     artwork.xlsx!$L$1&amp; ": """ &amp; SUBSTITUTE(IF(LEFT(INDEX(artwork.xlsx!L:L,QUOTIENT(ROW(A683)-1,3)+2),4)="http","",artwork.xlsx!$M$1) &amp; INDEX(artwork.xlsx!L:L,QUOTIENT(ROW(A683)-1,3)+2),artwork.xlsx!$N$1,"") &amp; """,",
 IF(AND(MOD(ROW(A683)-1,3)=1,INDEX(artwork.xlsx!J:J,QUOTIENT(ROW(A683)-1,3)+2)&lt;&gt;""),
    artwork.xlsx!$K$1&amp;": '" &amp; SUBSTITUTE(INDEX(artwork.xlsx!K:K,QUOTIENT(ROW(A683)-1,3)+2),"'","\'") &amp; "'",
IF(MOD(ROW(A683)-1,3)=2,"","")))</f>
        <v>text_html: '&lt;div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v>
      </c>
    </row>
    <row r="689" spans="1:3" x14ac:dyDescent="0.25">
      <c r="A689" t="str">
        <f>IF(AND(MOD(ROW(A684)-1,3)=0,INDEX(artwork.xlsx!G:G,QUOTIENT(ROW(A684)-1,3)+2)&lt;&gt;""),"/* "&amp;INDEX(artwork.xlsx!G:G,QUOTIENT(ROW(A684)-1,3)+2)&amp;" */","  ")&amp;
IF(AND(INDEX(artwork.xlsx!F:F,QUOTIENT(ROW(A684)-1,3)+2)&lt;&gt;""),"/* "&amp;INDEX(artwork.xlsx!F:F,QUOTIENT(ROW(A684)-1,3)+2)&amp;" */","  ")&amp;IF(AND(ISERROR(MATCH("},",B689:B$5003,0)), ISERROR(MATCH("    ];",$A$5:A688,0))),"];","")</f>
        <v xml:space="preserve">    </v>
      </c>
      <c r="B689" t="str">
        <f t="shared" si="13"/>
        <v>},</v>
      </c>
      <c r="C689" t="str">
        <f>IF(AND(MOD(ROW(A684)-1,3)=0, INDEX(artwork.xlsx!J:J,QUOTIENT(ROW(A684)-1,3)+2)&lt;&gt;""),
     artwork.xlsx!$H$1&amp;": """ &amp;  INDEX(artwork.xlsx!H:H,QUOTIENT(ROW(A684)-1,3)+2) &amp;""",  " &amp;
     artwork.xlsx!$J$1&amp; ": """ &amp; INDEX(artwork.xlsx!J:J,QUOTIENT(ROW(A684)-1,3)+2) &amp;""",  " &amp;
     artwork.xlsx!$L$1&amp; ": """ &amp; SUBSTITUTE(IF(LEFT(INDEX(artwork.xlsx!L:L,QUOTIENT(ROW(A684)-1,3)+2),4)="http","",artwork.xlsx!$M$1) &amp; INDEX(artwork.xlsx!L:L,QUOTIENT(ROW(A684)-1,3)+2),artwork.xlsx!$N$1,"") &amp; """,",
 IF(AND(MOD(ROW(A684)-1,3)=1,INDEX(artwork.xlsx!J:J,QUOTIENT(ROW(A684)-1,3)+2)&lt;&gt;""),
    artwork.xlsx!$K$1&amp;": '" &amp; SUBSTITUTE(INDEX(artwork.xlsx!K:K,QUOTIENT(ROW(A684)-1,3)+2),"'","\'") &amp; "'",
IF(MOD(ROW(A684)-1,3)=2,"","")))</f>
        <v/>
      </c>
    </row>
    <row r="690" spans="1:3" x14ac:dyDescent="0.25">
      <c r="A690" t="str">
        <f>IF(AND(MOD(ROW(A685)-1,3)=0,INDEX(artwork.xlsx!G:G,QUOTIENT(ROW(A685)-1,3)+2)&lt;&gt;""),"/* "&amp;INDEX(artwork.xlsx!G:G,QUOTIENT(ROW(A685)-1,3)+2)&amp;" */","  ")&amp;
IF(AND(INDEX(artwork.xlsx!F:F,QUOTIENT(ROW(A685)-1,3)+2)&lt;&gt;""),"/* "&amp;INDEX(artwork.xlsx!F:F,QUOTIENT(ROW(A685)-1,3)+2)&amp;" */","  ")&amp;IF(AND(ISERROR(MATCH("},",B690:B$5003,0)), ISERROR(MATCH("    ];",$A$5:A686,0))),"];","")</f>
        <v xml:space="preserve">    </v>
      </c>
      <c r="B690" t="str">
        <f t="shared" si="13"/>
        <v>{</v>
      </c>
      <c r="C690" t="str">
        <f>IF(AND(MOD(ROW(A685)-1,3)=0, INDEX(artwork.xlsx!J:J,QUOTIENT(ROW(A685)-1,3)+2)&lt;&gt;""),
     artwork.xlsx!$H$1&amp;": """ &amp;  INDEX(artwork.xlsx!H:H,QUOTIENT(ROW(A685)-1,3)+2) &amp;""",  " &amp;
     artwork.xlsx!$J$1&amp; ": """ &amp; INDEX(artwork.xlsx!J:J,QUOTIENT(ROW(A685)-1,3)+2) &amp;""",  " &amp;
     artwork.xlsx!$L$1&amp; ": """ &amp; SUBSTITUTE(IF(LEFT(INDEX(artwork.xlsx!L:L,QUOTIENT(ROW(A685)-1,3)+2),4)="http","",artwork.xlsx!$M$1) &amp; INDEX(artwork.xlsx!L:L,QUOTIENT(ROW(A685)-1,3)+2),artwork.xlsx!$N$1,"") &amp; """,",
 IF(AND(MOD(ROW(A685)-1,3)=1,INDEX(artwork.xlsx!J:J,QUOTIENT(ROW(A685)-1,3)+2)&lt;&gt;""),
    artwork.xlsx!$K$1&amp;": '" &amp; SUBSTITUTE(INDEX(artwork.xlsx!K:K,QUOTIENT(ROW(A685)-1,3)+2),"'","\'") &amp; "'",
IF(MOD(ROW(A685)-1,3)=2,"","")))</f>
        <v>id: "forager",  frenchName: "Cueilleur",  artwork: "http://wiki.dominionstrategy.com/images/8/8d/ForagerArt.jpg",</v>
      </c>
    </row>
    <row r="691" spans="1:3" x14ac:dyDescent="0.25">
      <c r="A691" t="str">
        <f>IF(AND(MOD(ROW(A686)-1,3)=0,INDEX(artwork.xlsx!G:G,QUOTIENT(ROW(A686)-1,3)+2)&lt;&gt;""),"/* "&amp;INDEX(artwork.xlsx!G:G,QUOTIENT(ROW(A686)-1,3)+2)&amp;" */","  ")&amp;
IF(AND(INDEX(artwork.xlsx!F:F,QUOTIENT(ROW(A686)-1,3)+2)&lt;&gt;""),"/* "&amp;INDEX(artwork.xlsx!F:F,QUOTIENT(ROW(A686)-1,3)+2)&amp;" */","  ")&amp;IF(AND(ISERROR(MATCH("},",B691:B$5003,0)), ISERROR(MATCH("    ];",$A$5:A690,0))),"];","")</f>
        <v xml:space="preserve">    </v>
      </c>
      <c r="B691" t="str">
        <f t="shared" si="13"/>
        <v/>
      </c>
      <c r="C691" t="str">
        <f>IF(AND(MOD(ROW(A686)-1,3)=0, INDEX(artwork.xlsx!J:J,QUOTIENT(ROW(A686)-1,3)+2)&lt;&gt;""),
     artwork.xlsx!$H$1&amp;": """ &amp;  INDEX(artwork.xlsx!H:H,QUOTIENT(ROW(A686)-1,3)+2) &amp;""",  " &amp;
     artwork.xlsx!$J$1&amp; ": """ &amp; INDEX(artwork.xlsx!J:J,QUOTIENT(ROW(A686)-1,3)+2) &amp;""",  " &amp;
     artwork.xlsx!$L$1&amp; ": """ &amp; SUBSTITUTE(IF(LEFT(INDEX(artwork.xlsx!L:L,QUOTIENT(ROW(A686)-1,3)+2),4)="http","",artwork.xlsx!$M$1) &amp; INDEX(artwork.xlsx!L:L,QUOTIENT(ROW(A686)-1,3)+2),artwork.xlsx!$N$1,"") &amp; """,",
 IF(AND(MOD(ROW(A686)-1,3)=1,INDEX(artwork.xlsx!J:J,QUOTIENT(ROW(A686)-1,3)+2)&lt;&gt;""),
    artwork.xlsx!$K$1&amp;": '" &amp; SUBSTITUTE(INDEX(artwork.xlsx!K:K,QUOTIENT(ROW(A686)-1,3)+2),"'","\'") &amp; "'",
IF(MOD(ROW(A686)-1,3)=2,"","")))</f>
        <v>text_html: '&lt;div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v>
      </c>
    </row>
    <row r="692" spans="1:3" x14ac:dyDescent="0.25">
      <c r="A692" t="str">
        <f>IF(AND(MOD(ROW(A687)-1,3)=0,INDEX(artwork.xlsx!G:G,QUOTIENT(ROW(A687)-1,3)+2)&lt;&gt;""),"/* "&amp;INDEX(artwork.xlsx!G:G,QUOTIENT(ROW(A687)-1,3)+2)&amp;" */","  ")&amp;
IF(AND(INDEX(artwork.xlsx!F:F,QUOTIENT(ROW(A687)-1,3)+2)&lt;&gt;""),"/* "&amp;INDEX(artwork.xlsx!F:F,QUOTIENT(ROW(A687)-1,3)+2)&amp;" */","  ")&amp;IF(AND(ISERROR(MATCH("},",B692:B$5003,0)), ISERROR(MATCH("    ];",$A$5:A688,0))),"];","")</f>
        <v xml:space="preserve">    </v>
      </c>
      <c r="B692" t="str">
        <f t="shared" si="13"/>
        <v>},</v>
      </c>
      <c r="C692" t="str">
        <f>IF(AND(MOD(ROW(A687)-1,3)=0, INDEX(artwork.xlsx!J:J,QUOTIENT(ROW(A687)-1,3)+2)&lt;&gt;""),
     artwork.xlsx!$H$1&amp;": """ &amp;  INDEX(artwork.xlsx!H:H,QUOTIENT(ROW(A687)-1,3)+2) &amp;""",  " &amp;
     artwork.xlsx!$J$1&amp; ": """ &amp; INDEX(artwork.xlsx!J:J,QUOTIENT(ROW(A687)-1,3)+2) &amp;""",  " &amp;
     artwork.xlsx!$L$1&amp; ": """ &amp; SUBSTITUTE(IF(LEFT(INDEX(artwork.xlsx!L:L,QUOTIENT(ROW(A687)-1,3)+2),4)="http","",artwork.xlsx!$M$1) &amp; INDEX(artwork.xlsx!L:L,QUOTIENT(ROW(A687)-1,3)+2),artwork.xlsx!$N$1,"") &amp; """,",
 IF(AND(MOD(ROW(A687)-1,3)=1,INDEX(artwork.xlsx!J:J,QUOTIENT(ROW(A687)-1,3)+2)&lt;&gt;""),
    artwork.xlsx!$K$1&amp;": '" &amp; SUBSTITUTE(INDEX(artwork.xlsx!K:K,QUOTIENT(ROW(A687)-1,3)+2),"'","\'") &amp; "'",
IF(MOD(ROW(A687)-1,3)=2,"","")))</f>
        <v/>
      </c>
    </row>
    <row r="693" spans="1:3" x14ac:dyDescent="0.25">
      <c r="A693" t="str">
        <f>IF(AND(MOD(ROW(A688)-1,3)=0,INDEX(artwork.xlsx!G:G,QUOTIENT(ROW(A688)-1,3)+2)&lt;&gt;""),"/* "&amp;INDEX(artwork.xlsx!G:G,QUOTIENT(ROW(A688)-1,3)+2)&amp;" */","  ")&amp;
IF(AND(INDEX(artwork.xlsx!F:F,QUOTIENT(ROW(A688)-1,3)+2)&lt;&gt;""),"/* "&amp;INDEX(artwork.xlsx!F:F,QUOTIENT(ROW(A688)-1,3)+2)&amp;" */","  ")&amp;IF(AND(ISERROR(MATCH("},",B693:B$5003,0)), ISERROR(MATCH("    ];",$A$5:A692,0))),"];","")</f>
        <v xml:space="preserve">    </v>
      </c>
      <c r="B693" t="str">
        <f t="shared" si="13"/>
        <v>{</v>
      </c>
      <c r="C693" t="str">
        <f>IF(AND(MOD(ROW(A688)-1,3)=0, INDEX(artwork.xlsx!J:J,QUOTIENT(ROW(A688)-1,3)+2)&lt;&gt;""),
     artwork.xlsx!$H$1&amp;": """ &amp;  INDEX(artwork.xlsx!H:H,QUOTIENT(ROW(A688)-1,3)+2) &amp;""",  " &amp;
     artwork.xlsx!$J$1&amp; ": """ &amp; INDEX(artwork.xlsx!J:J,QUOTIENT(ROW(A688)-1,3)+2) &amp;""",  " &amp;
     artwork.xlsx!$L$1&amp; ": """ &amp; SUBSTITUTE(IF(LEFT(INDEX(artwork.xlsx!L:L,QUOTIENT(ROW(A688)-1,3)+2),4)="http","",artwork.xlsx!$M$1) &amp; INDEX(artwork.xlsx!L:L,QUOTIENT(ROW(A688)-1,3)+2),artwork.xlsx!$N$1,"") &amp; """,",
 IF(AND(MOD(ROW(A688)-1,3)=1,INDEX(artwork.xlsx!J:J,QUOTIENT(ROW(A688)-1,3)+2)&lt;&gt;""),
    artwork.xlsx!$K$1&amp;": '" &amp; SUBSTITUTE(INDEX(artwork.xlsx!K:K,QUOTIENT(ROW(A688)-1,3)+2),"'","\'") &amp; "'",
IF(MOD(ROW(A688)-1,3)=2,"","")))</f>
        <v>id: "altar",  frenchName: "Autel",  artwork: "http://wiki.dominionstrategy.com/images/4/4b/AltarArt.jpg",</v>
      </c>
    </row>
    <row r="694" spans="1:3" x14ac:dyDescent="0.25">
      <c r="A694" t="str">
        <f>IF(AND(MOD(ROW(A689)-1,3)=0,INDEX(artwork.xlsx!G:G,QUOTIENT(ROW(A689)-1,3)+2)&lt;&gt;""),"/* "&amp;INDEX(artwork.xlsx!G:G,QUOTIENT(ROW(A689)-1,3)+2)&amp;" */","  ")&amp;
IF(AND(INDEX(artwork.xlsx!F:F,QUOTIENT(ROW(A689)-1,3)+2)&lt;&gt;""),"/* "&amp;INDEX(artwork.xlsx!F:F,QUOTIENT(ROW(A689)-1,3)+2)&amp;" */","  ")&amp;IF(AND(ISERROR(MATCH("},",B694:B$5003,0)), ISERROR(MATCH("    ];",$A$5:A690,0))),"];","")</f>
        <v xml:space="preserve">    </v>
      </c>
      <c r="B694" t="str">
        <f t="shared" si="13"/>
        <v/>
      </c>
      <c r="C694" t="str">
        <f>IF(AND(MOD(ROW(A689)-1,3)=0, INDEX(artwork.xlsx!J:J,QUOTIENT(ROW(A689)-1,3)+2)&lt;&gt;""),
     artwork.xlsx!$H$1&amp;": """ &amp;  INDEX(artwork.xlsx!H:H,QUOTIENT(ROW(A689)-1,3)+2) &amp;""",  " &amp;
     artwork.xlsx!$J$1&amp; ": """ &amp; INDEX(artwork.xlsx!J:J,QUOTIENT(ROW(A689)-1,3)+2) &amp;""",  " &amp;
     artwork.xlsx!$L$1&amp; ": """ &amp; SUBSTITUTE(IF(LEFT(INDEX(artwork.xlsx!L:L,QUOTIENT(ROW(A689)-1,3)+2),4)="http","",artwork.xlsx!$M$1) &amp; INDEX(artwork.xlsx!L:L,QUOTIENT(ROW(A689)-1,3)+2),artwork.xlsx!$N$1,"") &amp; """,",
 IF(AND(MOD(ROW(A689)-1,3)=1,INDEX(artwork.xlsx!J:J,QUOTIENT(ROW(A689)-1,3)+2)&lt;&gt;""),
    artwork.xlsx!$K$1&amp;": '" &amp; SUBSTITUTE(INDEX(artwork.xlsx!K:K,QUOTIENT(ROW(A689)-1,3)+2),"'","\'") &amp; "'",
IF(MOD(ROW(A689)-1,3)=2,"","")))</f>
        <v>text_html: '&lt;div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v>
      </c>
    </row>
    <row r="695" spans="1:3" x14ac:dyDescent="0.25">
      <c r="A695" t="str">
        <f>IF(AND(MOD(ROW(A690)-1,3)=0,INDEX(artwork.xlsx!G:G,QUOTIENT(ROW(A690)-1,3)+2)&lt;&gt;""),"/* "&amp;INDEX(artwork.xlsx!G:G,QUOTIENT(ROW(A690)-1,3)+2)&amp;" */","  ")&amp;
IF(AND(INDEX(artwork.xlsx!F:F,QUOTIENT(ROW(A690)-1,3)+2)&lt;&gt;""),"/* "&amp;INDEX(artwork.xlsx!F:F,QUOTIENT(ROW(A690)-1,3)+2)&amp;" */","  ")&amp;IF(AND(ISERROR(MATCH("},",B695:B$5003,0)), ISERROR(MATCH("    ];",$A$5:A694,0))),"];","")</f>
        <v xml:space="preserve">    </v>
      </c>
      <c r="B695" t="str">
        <f t="shared" si="13"/>
        <v>},</v>
      </c>
      <c r="C695" t="str">
        <f>IF(AND(MOD(ROW(A690)-1,3)=0, INDEX(artwork.xlsx!J:J,QUOTIENT(ROW(A690)-1,3)+2)&lt;&gt;""),
     artwork.xlsx!$H$1&amp;": """ &amp;  INDEX(artwork.xlsx!H:H,QUOTIENT(ROW(A690)-1,3)+2) &amp;""",  " &amp;
     artwork.xlsx!$J$1&amp; ": """ &amp; INDEX(artwork.xlsx!J:J,QUOTIENT(ROW(A690)-1,3)+2) &amp;""",  " &amp;
     artwork.xlsx!$L$1&amp; ": """ &amp; SUBSTITUTE(IF(LEFT(INDEX(artwork.xlsx!L:L,QUOTIENT(ROW(A690)-1,3)+2),4)="http","",artwork.xlsx!$M$1) &amp; INDEX(artwork.xlsx!L:L,QUOTIENT(ROW(A690)-1,3)+2),artwork.xlsx!$N$1,"") &amp; """,",
 IF(AND(MOD(ROW(A690)-1,3)=1,INDEX(artwork.xlsx!J:J,QUOTIENT(ROW(A690)-1,3)+2)&lt;&gt;""),
    artwork.xlsx!$K$1&amp;": '" &amp; SUBSTITUTE(INDEX(artwork.xlsx!K:K,QUOTIENT(ROW(A690)-1,3)+2),"'","\'") &amp; "'",
IF(MOD(ROW(A690)-1,3)=2,"","")))</f>
        <v/>
      </c>
    </row>
    <row r="696" spans="1:3" x14ac:dyDescent="0.25">
      <c r="A696" t="str">
        <f>IF(AND(MOD(ROW(A691)-1,3)=0,INDEX(artwork.xlsx!G:G,QUOTIENT(ROW(A691)-1,3)+2)&lt;&gt;""),"/* "&amp;INDEX(artwork.xlsx!G:G,QUOTIENT(ROW(A691)-1,3)+2)&amp;" */","  ")&amp;
IF(AND(INDEX(artwork.xlsx!F:F,QUOTIENT(ROW(A691)-1,3)+2)&lt;&gt;""),"/* "&amp;INDEX(artwork.xlsx!F:F,QUOTIENT(ROW(A691)-1,3)+2)&amp;" */","  ")&amp;IF(AND(ISERROR(MATCH("},",B696:B$5003,0)), ISERROR(MATCH("    ];",$A$5:A692,0))),"];","")</f>
        <v xml:space="preserve">    </v>
      </c>
      <c r="B696" t="str">
        <f t="shared" si="13"/>
        <v>{</v>
      </c>
      <c r="C696" t="str">
        <f>IF(AND(MOD(ROW(A691)-1,3)=0, INDEX(artwork.xlsx!J:J,QUOTIENT(ROW(A691)-1,3)+2)&lt;&gt;""),
     artwork.xlsx!$H$1&amp;": """ &amp;  INDEX(artwork.xlsx!H:H,QUOTIENT(ROW(A691)-1,3)+2) &amp;""",  " &amp;
     artwork.xlsx!$J$1&amp; ": """ &amp; INDEX(artwork.xlsx!J:J,QUOTIENT(ROW(A691)-1,3)+2) &amp;""",  " &amp;
     artwork.xlsx!$L$1&amp; ": """ &amp; SUBSTITUTE(IF(LEFT(INDEX(artwork.xlsx!L:L,QUOTIENT(ROW(A691)-1,3)+2),4)="http","",artwork.xlsx!$M$1) &amp; INDEX(artwork.xlsx!L:L,QUOTIENT(ROW(A691)-1,3)+2),artwork.xlsx!$N$1,"") &amp; """,",
 IF(AND(MOD(ROW(A691)-1,3)=1,INDEX(artwork.xlsx!J:J,QUOTIENT(ROW(A691)-1,3)+2)&lt;&gt;""),
    artwork.xlsx!$K$1&amp;": '" &amp; SUBSTITUTE(INDEX(artwork.xlsx!K:K,QUOTIENT(ROW(A691)-1,3)+2),"'","\'") &amp; "'",
IF(MOD(ROW(A691)-1,3)=2,"","")))</f>
        <v>id: "procession",  frenchName: "Procession",  artwork: "http://wiki.dominionstrategy.com/images/2/29/ProcessionArt.jpg",</v>
      </c>
    </row>
    <row r="697" spans="1:3" x14ac:dyDescent="0.25">
      <c r="A697" t="str">
        <f>IF(AND(MOD(ROW(A692)-1,3)=0,INDEX(artwork.xlsx!G:G,QUOTIENT(ROW(A692)-1,3)+2)&lt;&gt;""),"/* "&amp;INDEX(artwork.xlsx!G:G,QUOTIENT(ROW(A692)-1,3)+2)&amp;" */","  ")&amp;
IF(AND(INDEX(artwork.xlsx!F:F,QUOTIENT(ROW(A692)-1,3)+2)&lt;&gt;""),"/* "&amp;INDEX(artwork.xlsx!F:F,QUOTIENT(ROW(A692)-1,3)+2)&amp;" */","  ")&amp;IF(AND(ISERROR(MATCH("},",B697:B$5003,0)), ISERROR(MATCH("    ];",$A$5:A696,0))),"];","")</f>
        <v xml:space="preserve">    </v>
      </c>
      <c r="B697" t="str">
        <f t="shared" si="13"/>
        <v/>
      </c>
      <c r="C697" t="str">
        <f>IF(AND(MOD(ROW(A692)-1,3)=0, INDEX(artwork.xlsx!J:J,QUOTIENT(ROW(A692)-1,3)+2)&lt;&gt;""),
     artwork.xlsx!$H$1&amp;": """ &amp;  INDEX(artwork.xlsx!H:H,QUOTIENT(ROW(A692)-1,3)+2) &amp;""",  " &amp;
     artwork.xlsx!$J$1&amp; ": """ &amp; INDEX(artwork.xlsx!J:J,QUOTIENT(ROW(A692)-1,3)+2) &amp;""",  " &amp;
     artwork.xlsx!$L$1&amp; ": """ &amp; SUBSTITUTE(IF(LEFT(INDEX(artwork.xlsx!L:L,QUOTIENT(ROW(A692)-1,3)+2),4)="http","",artwork.xlsx!$M$1) &amp; INDEX(artwork.xlsx!L:L,QUOTIENT(ROW(A692)-1,3)+2),artwork.xlsx!$N$1,"") &amp; """,",
 IF(AND(MOD(ROW(A692)-1,3)=1,INDEX(artwork.xlsx!J:J,QUOTIENT(ROW(A692)-1,3)+2)&lt;&gt;""),
    artwork.xlsx!$K$1&amp;": '" &amp; SUBSTITUTE(INDEX(artwork.xlsx!K:K,QUOTIENT(ROW(A692)-1,3)+2),"'","\'") &amp; "'",
IF(MOD(ROW(A692)-1,3)=2,"","")))</f>
        <v>text_html: '&lt;div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v>
      </c>
    </row>
    <row r="698" spans="1:3" x14ac:dyDescent="0.25">
      <c r="A698" t="str">
        <f>IF(AND(MOD(ROW(A693)-1,3)=0,INDEX(artwork.xlsx!G:G,QUOTIENT(ROW(A693)-1,3)+2)&lt;&gt;""),"/* "&amp;INDEX(artwork.xlsx!G:G,QUOTIENT(ROW(A693)-1,3)+2)&amp;" */","  ")&amp;
IF(AND(INDEX(artwork.xlsx!F:F,QUOTIENT(ROW(A693)-1,3)+2)&lt;&gt;""),"/* "&amp;INDEX(artwork.xlsx!F:F,QUOTIENT(ROW(A693)-1,3)+2)&amp;" */","  ")&amp;IF(AND(ISERROR(MATCH("},",B698:B$5003,0)), ISERROR(MATCH("    ];",$A$5:A694,0))),"];","")</f>
        <v xml:space="preserve">    </v>
      </c>
      <c r="B698" t="str">
        <f t="shared" si="13"/>
        <v>},</v>
      </c>
      <c r="C698" t="str">
        <f>IF(AND(MOD(ROW(A693)-1,3)=0, INDEX(artwork.xlsx!J:J,QUOTIENT(ROW(A693)-1,3)+2)&lt;&gt;""),
     artwork.xlsx!$H$1&amp;": """ &amp;  INDEX(artwork.xlsx!H:H,QUOTIENT(ROW(A693)-1,3)+2) &amp;""",  " &amp;
     artwork.xlsx!$J$1&amp; ": """ &amp; INDEX(artwork.xlsx!J:J,QUOTIENT(ROW(A693)-1,3)+2) &amp;""",  " &amp;
     artwork.xlsx!$L$1&amp; ": """ &amp; SUBSTITUTE(IF(LEFT(INDEX(artwork.xlsx!L:L,QUOTIENT(ROW(A693)-1,3)+2),4)="http","",artwork.xlsx!$M$1) &amp; INDEX(artwork.xlsx!L:L,QUOTIENT(ROW(A693)-1,3)+2),artwork.xlsx!$N$1,"") &amp; """,",
 IF(AND(MOD(ROW(A693)-1,3)=1,INDEX(artwork.xlsx!J:J,QUOTIENT(ROW(A693)-1,3)+2)&lt;&gt;""),
    artwork.xlsx!$K$1&amp;": '" &amp; SUBSTITUTE(INDEX(artwork.xlsx!K:K,QUOTIENT(ROW(A693)-1,3)+2),"'","\'") &amp; "'",
IF(MOD(ROW(A693)-1,3)=2,"","")))</f>
        <v/>
      </c>
    </row>
    <row r="699" spans="1:3" x14ac:dyDescent="0.25">
      <c r="A699" t="str">
        <f>IF(AND(MOD(ROW(A694)-1,3)=0,INDEX(artwork.xlsx!G:G,QUOTIENT(ROW(A694)-1,3)+2)&lt;&gt;""),"/* "&amp;INDEX(artwork.xlsx!G:G,QUOTIENT(ROW(A694)-1,3)+2)&amp;" */","  ")&amp;
IF(AND(INDEX(artwork.xlsx!F:F,QUOTIENT(ROW(A694)-1,3)+2)&lt;&gt;""),"/* "&amp;INDEX(artwork.xlsx!F:F,QUOTIENT(ROW(A694)-1,3)+2)&amp;" */","  ")&amp;IF(AND(ISERROR(MATCH("},",B699:B$5003,0)), ISERROR(MATCH("    ];",$A$5:A698,0))),"];","")</f>
        <v xml:space="preserve">    </v>
      </c>
      <c r="B699" t="str">
        <f t="shared" si="13"/>
        <v>{</v>
      </c>
      <c r="C699" t="str">
        <f>IF(AND(MOD(ROW(A694)-1,3)=0, INDEX(artwork.xlsx!J:J,QUOTIENT(ROW(A694)-1,3)+2)&lt;&gt;""),
     artwork.xlsx!$H$1&amp;": """ &amp;  INDEX(artwork.xlsx!H:H,QUOTIENT(ROW(A694)-1,3)+2) &amp;""",  " &amp;
     artwork.xlsx!$J$1&amp; ": """ &amp; INDEX(artwork.xlsx!J:J,QUOTIENT(ROW(A694)-1,3)+2) &amp;""",  " &amp;
     artwork.xlsx!$L$1&amp; ": """ &amp; SUBSTITUTE(IF(LEFT(INDEX(artwork.xlsx!L:L,QUOTIENT(ROW(A694)-1,3)+2),4)="http","",artwork.xlsx!$M$1) &amp; INDEX(artwork.xlsx!L:L,QUOTIENT(ROW(A694)-1,3)+2),artwork.xlsx!$N$1,"") &amp; """,",
 IF(AND(MOD(ROW(A694)-1,3)=1,INDEX(artwork.xlsx!J:J,QUOTIENT(ROW(A694)-1,3)+2)&lt;&gt;""),
    artwork.xlsx!$K$1&amp;": '" &amp; SUBSTITUTE(INDEX(artwork.xlsx!K:K,QUOTIENT(ROW(A694)-1,3)+2),"'","\'") &amp; "'",
IF(MOD(ROW(A694)-1,3)=2,"","")))</f>
        <v>id: "squire",  frenchName: "Écuyer",  artwork: "http://wiki.dominionstrategy.com/images/8/8e/SquireArt.jpg",</v>
      </c>
    </row>
    <row r="700" spans="1:3" x14ac:dyDescent="0.25">
      <c r="A700" t="str">
        <f>IF(AND(MOD(ROW(A695)-1,3)=0,INDEX(artwork.xlsx!G:G,QUOTIENT(ROW(A695)-1,3)+2)&lt;&gt;""),"/* "&amp;INDEX(artwork.xlsx!G:G,QUOTIENT(ROW(A695)-1,3)+2)&amp;" */","  ")&amp;
IF(AND(INDEX(artwork.xlsx!F:F,QUOTIENT(ROW(A695)-1,3)+2)&lt;&gt;""),"/* "&amp;INDEX(artwork.xlsx!F:F,QUOTIENT(ROW(A695)-1,3)+2)&amp;" */","  ")&amp;IF(AND(ISERROR(MATCH("},",B700:B$5003,0)), ISERROR(MATCH("    ];",$A$5:A696,0))),"];","")</f>
        <v xml:space="preserve">    </v>
      </c>
      <c r="B700" t="str">
        <f t="shared" si="13"/>
        <v/>
      </c>
      <c r="C700" t="str">
        <f>IF(AND(MOD(ROW(A695)-1,3)=0, INDEX(artwork.xlsx!J:J,QUOTIENT(ROW(A695)-1,3)+2)&lt;&gt;""),
     artwork.xlsx!$H$1&amp;": """ &amp;  INDEX(artwork.xlsx!H:H,QUOTIENT(ROW(A695)-1,3)+2) &amp;""",  " &amp;
     artwork.xlsx!$J$1&amp; ": """ &amp; INDEX(artwork.xlsx!J:J,QUOTIENT(ROW(A695)-1,3)+2) &amp;""",  " &amp;
     artwork.xlsx!$L$1&amp; ": """ &amp; SUBSTITUTE(IF(LEFT(INDEX(artwork.xlsx!L:L,QUOTIENT(ROW(A695)-1,3)+2),4)="http","",artwork.xlsx!$M$1) &amp; INDEX(artwork.xlsx!L:L,QUOTIENT(ROW(A695)-1,3)+2),artwork.xlsx!$N$1,"") &amp; """,",
 IF(AND(MOD(ROW(A695)-1,3)=1,INDEX(artwork.xlsx!J:J,QUOTIENT(ROW(A695)-1,3)+2)&lt;&gt;""),
    artwork.xlsx!$K$1&amp;": '" &amp; SUBSTITUTE(INDEX(artwork.xlsx!K:K,QUOTIENT(ROW(A695)-1,3)+2),"'","\'") &amp; "'",
IF(MOD(ROW(A695)-1,3)=2,"","")))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v>
      </c>
    </row>
    <row r="701" spans="1:3" x14ac:dyDescent="0.25">
      <c r="A701" t="str">
        <f>IF(AND(MOD(ROW(A696)-1,3)=0,INDEX(artwork.xlsx!G:G,QUOTIENT(ROW(A696)-1,3)+2)&lt;&gt;""),"/* "&amp;INDEX(artwork.xlsx!G:G,QUOTIENT(ROW(A696)-1,3)+2)&amp;" */","  ")&amp;
IF(AND(INDEX(artwork.xlsx!F:F,QUOTIENT(ROW(A696)-1,3)+2)&lt;&gt;""),"/* "&amp;INDEX(artwork.xlsx!F:F,QUOTIENT(ROW(A696)-1,3)+2)&amp;" */","  ")&amp;IF(AND(ISERROR(MATCH("},",B701:B$5003,0)), ISERROR(MATCH("    ];",$A$5:A700,0))),"];","")</f>
        <v xml:space="preserve">    </v>
      </c>
      <c r="B701" t="str">
        <f t="shared" si="13"/>
        <v>},</v>
      </c>
      <c r="C701" t="str">
        <f>IF(AND(MOD(ROW(A696)-1,3)=0, INDEX(artwork.xlsx!J:J,QUOTIENT(ROW(A696)-1,3)+2)&lt;&gt;""),
     artwork.xlsx!$H$1&amp;": """ &amp;  INDEX(artwork.xlsx!H:H,QUOTIENT(ROW(A696)-1,3)+2) &amp;""",  " &amp;
     artwork.xlsx!$J$1&amp; ": """ &amp; INDEX(artwork.xlsx!J:J,QUOTIENT(ROW(A696)-1,3)+2) &amp;""",  " &amp;
     artwork.xlsx!$L$1&amp; ": """ &amp; SUBSTITUTE(IF(LEFT(INDEX(artwork.xlsx!L:L,QUOTIENT(ROW(A696)-1,3)+2),4)="http","",artwork.xlsx!$M$1) &amp; INDEX(artwork.xlsx!L:L,QUOTIENT(ROW(A696)-1,3)+2),artwork.xlsx!$N$1,"") &amp; """,",
 IF(AND(MOD(ROW(A696)-1,3)=1,INDEX(artwork.xlsx!J:J,QUOTIENT(ROW(A696)-1,3)+2)&lt;&gt;""),
    artwork.xlsx!$K$1&amp;": '" &amp; SUBSTITUTE(INDEX(artwork.xlsx!K:K,QUOTIENT(ROW(A696)-1,3)+2),"'","\'") &amp; "'",
IF(MOD(ROW(A696)-1,3)=2,"","")))</f>
        <v/>
      </c>
    </row>
    <row r="702" spans="1:3" x14ac:dyDescent="0.25">
      <c r="A702" t="str">
        <f>IF(AND(MOD(ROW(A697)-1,3)=0,INDEX(artwork.xlsx!G:G,QUOTIENT(ROW(A697)-1,3)+2)&lt;&gt;""),"/* "&amp;INDEX(artwork.xlsx!G:G,QUOTIENT(ROW(A697)-1,3)+2)&amp;" */","  ")&amp;
IF(AND(INDEX(artwork.xlsx!F:F,QUOTIENT(ROW(A697)-1,3)+2)&lt;&gt;""),"/* "&amp;INDEX(artwork.xlsx!F:F,QUOTIENT(ROW(A697)-1,3)+2)&amp;" */","  ")&amp;IF(AND(ISERROR(MATCH("},",B702:B$5003,0)), ISERROR(MATCH("    ];",$A$5:A698,0))),"];","")</f>
        <v xml:space="preserve">    </v>
      </c>
      <c r="B702" t="str">
        <f t="shared" si="13"/>
        <v>{</v>
      </c>
      <c r="C702" t="str">
        <f>IF(AND(MOD(ROW(A697)-1,3)=0, INDEX(artwork.xlsx!J:J,QUOTIENT(ROW(A697)-1,3)+2)&lt;&gt;""),
     artwork.xlsx!$H$1&amp;": """ &amp;  INDEX(artwork.xlsx!H:H,QUOTIENT(ROW(A697)-1,3)+2) &amp;""",  " &amp;
     artwork.xlsx!$J$1&amp; ": """ &amp; INDEX(artwork.xlsx!J:J,QUOTIENT(ROW(A697)-1,3)+2) &amp;""",  " &amp;
     artwork.xlsx!$L$1&amp; ": """ &amp; SUBSTITUTE(IF(LEFT(INDEX(artwork.xlsx!L:L,QUOTIENT(ROW(A697)-1,3)+2),4)="http","",artwork.xlsx!$M$1) &amp; INDEX(artwork.xlsx!L:L,QUOTIENT(ROW(A697)-1,3)+2),artwork.xlsx!$N$1,"") &amp; """,",
 IF(AND(MOD(ROW(A697)-1,3)=1,INDEX(artwork.xlsx!J:J,QUOTIENT(ROW(A697)-1,3)+2)&lt;&gt;""),
    artwork.xlsx!$K$1&amp;": '" &amp; SUBSTITUTE(INDEX(artwork.xlsx!K:K,QUOTIENT(ROW(A697)-1,3)+2),"'","\'") &amp; "'",
IF(MOD(ROW(A697)-1,3)=2,"","")))</f>
        <v>id: "beggar",  frenchName: "Mendiant",  artwork: "http://wiki.dominionstrategy.com/images/e/e3/BeggarArt.jpg",</v>
      </c>
    </row>
    <row r="703" spans="1:3" x14ac:dyDescent="0.25">
      <c r="A703" t="str">
        <f>IF(AND(MOD(ROW(A698)-1,3)=0,INDEX(artwork.xlsx!G:G,QUOTIENT(ROW(A698)-1,3)+2)&lt;&gt;""),"/* "&amp;INDEX(artwork.xlsx!G:G,QUOTIENT(ROW(A698)-1,3)+2)&amp;" */","  ")&amp;
IF(AND(INDEX(artwork.xlsx!F:F,QUOTIENT(ROW(A698)-1,3)+2)&lt;&gt;""),"/* "&amp;INDEX(artwork.xlsx!F:F,QUOTIENT(ROW(A698)-1,3)+2)&amp;" */","  ")&amp;IF(AND(ISERROR(MATCH("},",B703:B$5003,0)), ISERROR(MATCH("    ];",$A$5:A702,0))),"];","")</f>
        <v xml:space="preserve">    </v>
      </c>
      <c r="B703" t="str">
        <f t="shared" si="13"/>
        <v/>
      </c>
      <c r="C703" t="str">
        <f>IF(AND(MOD(ROW(A698)-1,3)=0, INDEX(artwork.xlsx!J:J,QUOTIENT(ROW(A698)-1,3)+2)&lt;&gt;""),
     artwork.xlsx!$H$1&amp;": """ &amp;  INDEX(artwork.xlsx!H:H,QUOTIENT(ROW(A698)-1,3)+2) &amp;""",  " &amp;
     artwork.xlsx!$J$1&amp; ": """ &amp; INDEX(artwork.xlsx!J:J,QUOTIENT(ROW(A698)-1,3)+2) &amp;""",  " &amp;
     artwork.xlsx!$L$1&amp; ": """ &amp; SUBSTITUTE(IF(LEFT(INDEX(artwork.xlsx!L:L,QUOTIENT(ROW(A698)-1,3)+2),4)="http","",artwork.xlsx!$M$1) &amp; INDEX(artwork.xlsx!L:L,QUOTIENT(ROW(A698)-1,3)+2),artwork.xlsx!$N$1,"") &amp; """,",
 IF(AND(MOD(ROW(A698)-1,3)=1,INDEX(artwork.xlsx!J:J,QUOTIENT(ROW(A698)-1,3)+2)&lt;&gt;""),
    artwork.xlsx!$K$1&amp;": '" &amp; SUBSTITUTE(INDEX(artwork.xlsx!K:K,QUOTIENT(ROW(A698)-1,3)+2),"'","\'") &amp; "'",
IF(MOD(ROW(A698)-1,3)=2,"","")))</f>
        <v>text_html: '&lt;div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v>
      </c>
    </row>
    <row r="704" spans="1:3" x14ac:dyDescent="0.25">
      <c r="A704" t="str">
        <f>IF(AND(MOD(ROW(A699)-1,3)=0,INDEX(artwork.xlsx!G:G,QUOTIENT(ROW(A699)-1,3)+2)&lt;&gt;""),"/* "&amp;INDEX(artwork.xlsx!G:G,QUOTIENT(ROW(A699)-1,3)+2)&amp;" */","  ")&amp;
IF(AND(INDEX(artwork.xlsx!F:F,QUOTIENT(ROW(A699)-1,3)+2)&lt;&gt;""),"/* "&amp;INDEX(artwork.xlsx!F:F,QUOTIENT(ROW(A699)-1,3)+2)&amp;" */","  ")&amp;IF(AND(ISERROR(MATCH("},",B704:B$5003,0)), ISERROR(MATCH("    ];",$A$5:A700,0))),"];","")</f>
        <v xml:space="preserve">    </v>
      </c>
      <c r="B704" t="str">
        <f t="shared" si="13"/>
        <v>},</v>
      </c>
      <c r="C704" t="str">
        <f>IF(AND(MOD(ROW(A699)-1,3)=0, INDEX(artwork.xlsx!J:J,QUOTIENT(ROW(A699)-1,3)+2)&lt;&gt;""),
     artwork.xlsx!$H$1&amp;": """ &amp;  INDEX(artwork.xlsx!H:H,QUOTIENT(ROW(A699)-1,3)+2) &amp;""",  " &amp;
     artwork.xlsx!$J$1&amp; ": """ &amp; INDEX(artwork.xlsx!J:J,QUOTIENT(ROW(A699)-1,3)+2) &amp;""",  " &amp;
     artwork.xlsx!$L$1&amp; ": """ &amp; SUBSTITUTE(IF(LEFT(INDEX(artwork.xlsx!L:L,QUOTIENT(ROW(A699)-1,3)+2),4)="http","",artwork.xlsx!$M$1) &amp; INDEX(artwork.xlsx!L:L,QUOTIENT(ROW(A699)-1,3)+2),artwork.xlsx!$N$1,"") &amp; """,",
 IF(AND(MOD(ROW(A699)-1,3)=1,INDEX(artwork.xlsx!J:J,QUOTIENT(ROW(A699)-1,3)+2)&lt;&gt;""),
    artwork.xlsx!$K$1&amp;": '" &amp; SUBSTITUTE(INDEX(artwork.xlsx!K:K,QUOTIENT(ROW(A699)-1,3)+2),"'","\'") &amp; "'",
IF(MOD(ROW(A699)-1,3)=2,"","")))</f>
        <v/>
      </c>
    </row>
    <row r="705" spans="1:3" x14ac:dyDescent="0.25">
      <c r="A705" t="str">
        <f>IF(AND(MOD(ROW(A700)-1,3)=0,INDEX(artwork.xlsx!G:G,QUOTIENT(ROW(A700)-1,3)+2)&lt;&gt;""),"/* "&amp;INDEX(artwork.xlsx!G:G,QUOTIENT(ROW(A700)-1,3)+2)&amp;" */","  ")&amp;
IF(AND(INDEX(artwork.xlsx!F:F,QUOTIENT(ROW(A700)-1,3)+2)&lt;&gt;""),"/* "&amp;INDEX(artwork.xlsx!F:F,QUOTIENT(ROW(A700)-1,3)+2)&amp;" */","  ")&amp;IF(AND(ISERROR(MATCH("},",B705:B$5003,0)), ISERROR(MATCH("    ];",$A$5:A704,0))),"];","")</f>
        <v xml:space="preserve">    </v>
      </c>
      <c r="B705" t="str">
        <f t="shared" si="13"/>
        <v>{</v>
      </c>
      <c r="C705" t="str">
        <f>IF(AND(MOD(ROW(A700)-1,3)=0, INDEX(artwork.xlsx!J:J,QUOTIENT(ROW(A700)-1,3)+2)&lt;&gt;""),
     artwork.xlsx!$H$1&amp;": """ &amp;  INDEX(artwork.xlsx!H:H,QUOTIENT(ROW(A700)-1,3)+2) &amp;""",  " &amp;
     artwork.xlsx!$J$1&amp; ": """ &amp; INDEX(artwork.xlsx!J:J,QUOTIENT(ROW(A700)-1,3)+2) &amp;""",  " &amp;
     artwork.xlsx!$L$1&amp; ": """ &amp; SUBSTITUTE(IF(LEFT(INDEX(artwork.xlsx!L:L,QUOTIENT(ROW(A700)-1,3)+2),4)="http","",artwork.xlsx!$M$1) &amp; INDEX(artwork.xlsx!L:L,QUOTIENT(ROW(A700)-1,3)+2),artwork.xlsx!$N$1,"") &amp; """,",
 IF(AND(MOD(ROW(A700)-1,3)=1,INDEX(artwork.xlsx!J:J,QUOTIENT(ROW(A700)-1,3)+2)&lt;&gt;""),
    artwork.xlsx!$K$1&amp;": '" &amp; SUBSTITUTE(INDEX(artwork.xlsx!K:K,QUOTIENT(ROW(A700)-1,3)+2),"'","\'") &amp; "'",
IF(MOD(ROW(A700)-1,3)=2,"","")))</f>
        <v>id: "poorhouse",  frenchName: "Hospice",  artwork: "http://wiki.dominionstrategy.com/images/0/02/Poor_HouseArt.jpg",</v>
      </c>
    </row>
    <row r="706" spans="1:3" x14ac:dyDescent="0.25">
      <c r="A706" t="str">
        <f>IF(AND(MOD(ROW(A701)-1,3)=0,INDEX(artwork.xlsx!G:G,QUOTIENT(ROW(A701)-1,3)+2)&lt;&gt;""),"/* "&amp;INDEX(artwork.xlsx!G:G,QUOTIENT(ROW(A701)-1,3)+2)&amp;" */","  ")&amp;
IF(AND(INDEX(artwork.xlsx!F:F,QUOTIENT(ROW(A701)-1,3)+2)&lt;&gt;""),"/* "&amp;INDEX(artwork.xlsx!F:F,QUOTIENT(ROW(A701)-1,3)+2)&amp;" */","  ")&amp;IF(AND(ISERROR(MATCH("},",B706:B$5003,0)), ISERROR(MATCH("    ];",$A$5:A702,0))),"];","")</f>
        <v xml:space="preserve">    </v>
      </c>
      <c r="B706" t="str">
        <f t="shared" si="13"/>
        <v/>
      </c>
      <c r="C706" t="str">
        <f>IF(AND(MOD(ROW(A701)-1,3)=0, INDEX(artwork.xlsx!J:J,QUOTIENT(ROW(A701)-1,3)+2)&lt;&gt;""),
     artwork.xlsx!$H$1&amp;": """ &amp;  INDEX(artwork.xlsx!H:H,QUOTIENT(ROW(A701)-1,3)+2) &amp;""",  " &amp;
     artwork.xlsx!$J$1&amp; ": """ &amp; INDEX(artwork.xlsx!J:J,QUOTIENT(ROW(A701)-1,3)+2) &amp;""",  " &amp;
     artwork.xlsx!$L$1&amp; ": """ &amp; SUBSTITUTE(IF(LEFT(INDEX(artwork.xlsx!L:L,QUOTIENT(ROW(A701)-1,3)+2),4)="http","",artwork.xlsx!$M$1) &amp; INDEX(artwork.xlsx!L:L,QUOTIENT(ROW(A701)-1,3)+2),artwork.xlsx!$N$1,"") &amp; """,",
 IF(AND(MOD(ROW(A701)-1,3)=1,INDEX(artwork.xlsx!J:J,QUOTIENT(ROW(A701)-1,3)+2)&lt;&gt;""),
    artwork.xlsx!$K$1&amp;": '" &amp; SUBSTITUTE(INDEX(artwork.xlsx!K:K,QUOTIENT(ROW(A701)-1,3)+2),"'","\'") &amp; "'",
IF(MOD(ROW(A701)-1,3)=2,"","")))</f>
        <v>text_html: '&lt;div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v>
      </c>
    </row>
    <row r="707" spans="1:3" x14ac:dyDescent="0.25">
      <c r="A707" t="str">
        <f>IF(AND(MOD(ROW(A702)-1,3)=0,INDEX(artwork.xlsx!G:G,QUOTIENT(ROW(A702)-1,3)+2)&lt;&gt;""),"/* "&amp;INDEX(artwork.xlsx!G:G,QUOTIENT(ROW(A702)-1,3)+2)&amp;" */","  ")&amp;
IF(AND(INDEX(artwork.xlsx!F:F,QUOTIENT(ROW(A702)-1,3)+2)&lt;&gt;""),"/* "&amp;INDEX(artwork.xlsx!F:F,QUOTIENT(ROW(A702)-1,3)+2)&amp;" */","  ")&amp;IF(AND(ISERROR(MATCH("},",B707:B$5003,0)), ISERROR(MATCH("    ];",$A$5:A706,0))),"];","")</f>
        <v xml:space="preserve">    </v>
      </c>
      <c r="B707" t="str">
        <f t="shared" si="13"/>
        <v>},</v>
      </c>
      <c r="C707" t="str">
        <f>IF(AND(MOD(ROW(A702)-1,3)=0, INDEX(artwork.xlsx!J:J,QUOTIENT(ROW(A702)-1,3)+2)&lt;&gt;""),
     artwork.xlsx!$H$1&amp;": """ &amp;  INDEX(artwork.xlsx!H:H,QUOTIENT(ROW(A702)-1,3)+2) &amp;""",  " &amp;
     artwork.xlsx!$J$1&amp; ": """ &amp; INDEX(artwork.xlsx!J:J,QUOTIENT(ROW(A702)-1,3)+2) &amp;""",  " &amp;
     artwork.xlsx!$L$1&amp; ": """ &amp; SUBSTITUTE(IF(LEFT(INDEX(artwork.xlsx!L:L,QUOTIENT(ROW(A702)-1,3)+2),4)="http","",artwork.xlsx!$M$1) &amp; INDEX(artwork.xlsx!L:L,QUOTIENT(ROW(A702)-1,3)+2),artwork.xlsx!$N$1,"") &amp; """,",
 IF(AND(MOD(ROW(A702)-1,3)=1,INDEX(artwork.xlsx!J:J,QUOTIENT(ROW(A702)-1,3)+2)&lt;&gt;""),
    artwork.xlsx!$K$1&amp;": '" &amp; SUBSTITUTE(INDEX(artwork.xlsx!K:K,QUOTIENT(ROW(A702)-1,3)+2),"'","\'") &amp; "'",
IF(MOD(ROW(A702)-1,3)=2,"","")))</f>
        <v/>
      </c>
    </row>
    <row r="708" spans="1:3" x14ac:dyDescent="0.25">
      <c r="A708" t="str">
        <f>IF(AND(MOD(ROW(A703)-1,3)=0,INDEX(artwork.xlsx!G:G,QUOTIENT(ROW(A703)-1,3)+2)&lt;&gt;""),"/* "&amp;INDEX(artwork.xlsx!G:G,QUOTIENT(ROW(A703)-1,3)+2)&amp;" */","  ")&amp;
IF(AND(INDEX(artwork.xlsx!F:F,QUOTIENT(ROW(A703)-1,3)+2)&lt;&gt;""),"/* "&amp;INDEX(artwork.xlsx!F:F,QUOTIENT(ROW(A703)-1,3)+2)&amp;" */","  ")&amp;IF(AND(ISERROR(MATCH("},",B708:B$5003,0)), ISERROR(MATCH("    ];",$A$5:A704,0))),"];","")</f>
        <v xml:space="preserve">    </v>
      </c>
      <c r="B708" t="str">
        <f t="shared" si="13"/>
        <v>{</v>
      </c>
      <c r="C708" t="str">
        <f>IF(AND(MOD(ROW(A703)-1,3)=0, INDEX(artwork.xlsx!J:J,QUOTIENT(ROW(A703)-1,3)+2)&lt;&gt;""),
     artwork.xlsx!$H$1&amp;": """ &amp;  INDEX(artwork.xlsx!H:H,QUOTIENT(ROW(A703)-1,3)+2) &amp;""",  " &amp;
     artwork.xlsx!$J$1&amp; ": """ &amp; INDEX(artwork.xlsx!J:J,QUOTIENT(ROW(A703)-1,3)+2) &amp;""",  " &amp;
     artwork.xlsx!$L$1&amp; ": """ &amp; SUBSTITUTE(IF(LEFT(INDEX(artwork.xlsx!L:L,QUOTIENT(ROW(A703)-1,3)+2),4)="http","",artwork.xlsx!$M$1) &amp; INDEX(artwork.xlsx!L:L,QUOTIENT(ROW(A703)-1,3)+2),artwork.xlsx!$N$1,"") &amp; """,",
 IF(AND(MOD(ROW(A703)-1,3)=1,INDEX(artwork.xlsx!J:J,QUOTIENT(ROW(A703)-1,3)+2)&lt;&gt;""),
    artwork.xlsx!$K$1&amp;": '" &amp; SUBSTITUTE(INDEX(artwork.xlsx!K:K,QUOTIENT(ROW(A703)-1,3)+2),"'","\'") &amp; "'",
IF(MOD(ROW(A703)-1,3)=2,"","")))</f>
        <v>id: "deathcart",  frenchName: "Charrette de cadavres",  artwork: "http://wiki.dominionstrategy.com/images/2/2e/Death_CartArt.jpg",</v>
      </c>
    </row>
    <row r="709" spans="1:3" x14ac:dyDescent="0.25">
      <c r="A709" t="str">
        <f>IF(AND(MOD(ROW(A704)-1,3)=0,INDEX(artwork.xlsx!G:G,QUOTIENT(ROW(A704)-1,3)+2)&lt;&gt;""),"/* "&amp;INDEX(artwork.xlsx!G:G,QUOTIENT(ROW(A704)-1,3)+2)&amp;" */","  ")&amp;
IF(AND(INDEX(artwork.xlsx!F:F,QUOTIENT(ROW(A704)-1,3)+2)&lt;&gt;""),"/* "&amp;INDEX(artwork.xlsx!F:F,QUOTIENT(ROW(A704)-1,3)+2)&amp;" */","  ")&amp;IF(AND(ISERROR(MATCH("},",B709:B$5003,0)), ISERROR(MATCH("    ];",$A$5:A708,0))),"];","")</f>
        <v xml:space="preserve">    </v>
      </c>
      <c r="B709" t="str">
        <f t="shared" si="13"/>
        <v/>
      </c>
      <c r="C709" t="str">
        <f>IF(AND(MOD(ROW(A704)-1,3)=0, INDEX(artwork.xlsx!J:J,QUOTIENT(ROW(A704)-1,3)+2)&lt;&gt;""),
     artwork.xlsx!$H$1&amp;": """ &amp;  INDEX(artwork.xlsx!H:H,QUOTIENT(ROW(A704)-1,3)+2) &amp;""",  " &amp;
     artwork.xlsx!$J$1&amp; ": """ &amp; INDEX(artwork.xlsx!J:J,QUOTIENT(ROW(A704)-1,3)+2) &amp;""",  " &amp;
     artwork.xlsx!$L$1&amp; ": """ &amp; SUBSTITUTE(IF(LEFT(INDEX(artwork.xlsx!L:L,QUOTIENT(ROW(A704)-1,3)+2),4)="http","",artwork.xlsx!$M$1) &amp; INDEX(artwork.xlsx!L:L,QUOTIENT(ROW(A704)-1,3)+2),artwork.xlsx!$N$1,"") &amp; """,",
 IF(AND(MOD(ROW(A704)-1,3)=1,INDEX(artwork.xlsx!J:J,QUOTIENT(ROW(A704)-1,3)+2)&lt;&gt;""),
    artwork.xlsx!$K$1&amp;": '" &amp; SUBSTITUTE(INDEX(artwork.xlsx!K:K,QUOTIENT(ROW(A704)-1,3)+2),"'","\'") &amp; "'",
IF(MOD(ROW(A704)-1,3)=2,"","")))</f>
        <v>text_html: '&lt;div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v>
      </c>
    </row>
    <row r="710" spans="1:3" x14ac:dyDescent="0.25">
      <c r="A710" t="str">
        <f>IF(AND(MOD(ROW(A705)-1,3)=0,INDEX(artwork.xlsx!G:G,QUOTIENT(ROW(A705)-1,3)+2)&lt;&gt;""),"/* "&amp;INDEX(artwork.xlsx!G:G,QUOTIENT(ROW(A705)-1,3)+2)&amp;" */","  ")&amp;
IF(AND(INDEX(artwork.xlsx!F:F,QUOTIENT(ROW(A705)-1,3)+2)&lt;&gt;""),"/* "&amp;INDEX(artwork.xlsx!F:F,QUOTIENT(ROW(A705)-1,3)+2)&amp;" */","  ")&amp;IF(AND(ISERROR(MATCH("},",B710:B$5003,0)), ISERROR(MATCH("    ];",$A$5:A706,0))),"];","")</f>
        <v xml:space="preserve">    </v>
      </c>
      <c r="B710" t="str">
        <f t="shared" si="13"/>
        <v>},</v>
      </c>
      <c r="C710" t="str">
        <f>IF(AND(MOD(ROW(A705)-1,3)=0, INDEX(artwork.xlsx!J:J,QUOTIENT(ROW(A705)-1,3)+2)&lt;&gt;""),
     artwork.xlsx!$H$1&amp;": """ &amp;  INDEX(artwork.xlsx!H:H,QUOTIENT(ROW(A705)-1,3)+2) &amp;""",  " &amp;
     artwork.xlsx!$J$1&amp; ": """ &amp; INDEX(artwork.xlsx!J:J,QUOTIENT(ROW(A705)-1,3)+2) &amp;""",  " &amp;
     artwork.xlsx!$L$1&amp; ": """ &amp; SUBSTITUTE(IF(LEFT(INDEX(artwork.xlsx!L:L,QUOTIENT(ROW(A705)-1,3)+2),4)="http","",artwork.xlsx!$M$1) &amp; INDEX(artwork.xlsx!L:L,QUOTIENT(ROW(A705)-1,3)+2),artwork.xlsx!$N$1,"") &amp; """,",
 IF(AND(MOD(ROW(A705)-1,3)=1,INDEX(artwork.xlsx!J:J,QUOTIENT(ROW(A705)-1,3)+2)&lt;&gt;""),
    artwork.xlsx!$K$1&amp;": '" &amp; SUBSTITUTE(INDEX(artwork.xlsx!K:K,QUOTIENT(ROW(A705)-1,3)+2),"'","\'") &amp; "'",
IF(MOD(ROW(A705)-1,3)=2,"","")))</f>
        <v/>
      </c>
    </row>
    <row r="711" spans="1:3" x14ac:dyDescent="0.25">
      <c r="A711" t="str">
        <f>IF(AND(MOD(ROW(A706)-1,3)=0,INDEX(artwork.xlsx!G:G,QUOTIENT(ROW(A706)-1,3)+2)&lt;&gt;""),"/* "&amp;INDEX(artwork.xlsx!G:G,QUOTIENT(ROW(A706)-1,3)+2)&amp;" */","  ")&amp;
IF(AND(INDEX(artwork.xlsx!F:F,QUOTIENT(ROW(A706)-1,3)+2)&lt;&gt;""),"/* "&amp;INDEX(artwork.xlsx!F:F,QUOTIENT(ROW(A706)-1,3)+2)&amp;" */","  ")&amp;IF(AND(ISERROR(MATCH("},",B711:B$5003,0)), ISERROR(MATCH("    ];",$A$5:A710,0))),"];","")</f>
        <v xml:space="preserve">    </v>
      </c>
      <c r="B711" t="str">
        <f t="shared" si="13"/>
        <v>{</v>
      </c>
      <c r="C711" t="str">
        <f>IF(AND(MOD(ROW(A706)-1,3)=0, INDEX(artwork.xlsx!J:J,QUOTIENT(ROW(A706)-1,3)+2)&lt;&gt;""),
     artwork.xlsx!$H$1&amp;": """ &amp;  INDEX(artwork.xlsx!H:H,QUOTIENT(ROW(A706)-1,3)+2) &amp;""",  " &amp;
     artwork.xlsx!$J$1&amp; ": """ &amp; INDEX(artwork.xlsx!J:J,QUOTIENT(ROW(A706)-1,3)+2) &amp;""",  " &amp;
     artwork.xlsx!$L$1&amp; ": """ &amp; SUBSTITUTE(IF(LEFT(INDEX(artwork.xlsx!L:L,QUOTIENT(ROW(A706)-1,3)+2),4)="http","",artwork.xlsx!$M$1) &amp; INDEX(artwork.xlsx!L:L,QUOTIENT(ROW(A706)-1,3)+2),artwork.xlsx!$N$1,"") &amp; """,",
 IF(AND(MOD(ROW(A706)-1,3)=1,INDEX(artwork.xlsx!J:J,QUOTIENT(ROW(A706)-1,3)+2)&lt;&gt;""),
    artwork.xlsx!$K$1&amp;": '" &amp; SUBSTITUTE(INDEX(artwork.xlsx!K:K,QUOTIENT(ROW(A706)-1,3)+2),"'","\'") &amp; "'",
IF(MOD(ROW(A706)-1,3)=2,"","")))</f>
        <v>id: "wanderingminstrel",  frenchName: "Ménestrel errant",  artwork: "http://wiki.dominionstrategy.com/images/f/fc/Wandering_MinstrelArt.jpg",</v>
      </c>
    </row>
    <row r="712" spans="1:3" x14ac:dyDescent="0.25">
      <c r="A712" t="str">
        <f>IF(AND(MOD(ROW(A707)-1,3)=0,INDEX(artwork.xlsx!G:G,QUOTIENT(ROW(A707)-1,3)+2)&lt;&gt;""),"/* "&amp;INDEX(artwork.xlsx!G:G,QUOTIENT(ROW(A707)-1,3)+2)&amp;" */","  ")&amp;
IF(AND(INDEX(artwork.xlsx!F:F,QUOTIENT(ROW(A707)-1,3)+2)&lt;&gt;""),"/* "&amp;INDEX(artwork.xlsx!F:F,QUOTIENT(ROW(A707)-1,3)+2)&amp;" */","  ")&amp;IF(AND(ISERROR(MATCH("},",B712:B$5003,0)), ISERROR(MATCH("    ];",$A$5:A708,0))),"];","")</f>
        <v xml:space="preserve">    </v>
      </c>
      <c r="B712" t="str">
        <f t="shared" si="13"/>
        <v/>
      </c>
      <c r="C712" t="str">
        <f>IF(AND(MOD(ROW(A707)-1,3)=0, INDEX(artwork.xlsx!J:J,QUOTIENT(ROW(A707)-1,3)+2)&lt;&gt;""),
     artwork.xlsx!$H$1&amp;": """ &amp;  INDEX(artwork.xlsx!H:H,QUOTIENT(ROW(A707)-1,3)+2) &amp;""",  " &amp;
     artwork.xlsx!$J$1&amp; ": """ &amp; INDEX(artwork.xlsx!J:J,QUOTIENT(ROW(A707)-1,3)+2) &amp;""",  " &amp;
     artwork.xlsx!$L$1&amp; ": """ &amp; SUBSTITUTE(IF(LEFT(INDEX(artwork.xlsx!L:L,QUOTIENT(ROW(A707)-1,3)+2),4)="http","",artwork.xlsx!$M$1) &amp; INDEX(artwork.xlsx!L:L,QUOTIENT(ROW(A707)-1,3)+2),artwork.xlsx!$N$1,"") &amp; """,",
 IF(AND(MOD(ROW(A707)-1,3)=1,INDEX(artwork.xlsx!J:J,QUOTIENT(ROW(A707)-1,3)+2)&lt;&gt;""),
    artwork.xlsx!$K$1&amp;": '" &amp; SUBSTITUTE(INDEX(artwork.xlsx!K:K,QUOTIENT(ROW(A707)-1,3)+2),"'","\'") &amp; "'",
IF(MOD(ROW(A707)-1,3)=2,"","")))</f>
        <v>text_html: '&lt;div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v>
      </c>
    </row>
    <row r="713" spans="1:3" x14ac:dyDescent="0.25">
      <c r="A713" t="str">
        <f>IF(AND(MOD(ROW(A708)-1,3)=0,INDEX(artwork.xlsx!G:G,QUOTIENT(ROW(A708)-1,3)+2)&lt;&gt;""),"/* "&amp;INDEX(artwork.xlsx!G:G,QUOTIENT(ROW(A708)-1,3)+2)&amp;" */","  ")&amp;
IF(AND(INDEX(artwork.xlsx!F:F,QUOTIENT(ROW(A708)-1,3)+2)&lt;&gt;""),"/* "&amp;INDEX(artwork.xlsx!F:F,QUOTIENT(ROW(A708)-1,3)+2)&amp;" */","  ")&amp;IF(AND(ISERROR(MATCH("},",B713:B$5003,0)), ISERROR(MATCH("    ];",$A$5:A712,0))),"];","")</f>
        <v xml:space="preserve">    </v>
      </c>
      <c r="B713" t="str">
        <f t="shared" si="13"/>
        <v>},</v>
      </c>
      <c r="C713" t="str">
        <f>IF(AND(MOD(ROW(A708)-1,3)=0, INDEX(artwork.xlsx!J:J,QUOTIENT(ROW(A708)-1,3)+2)&lt;&gt;""),
     artwork.xlsx!$H$1&amp;": """ &amp;  INDEX(artwork.xlsx!H:H,QUOTIENT(ROW(A708)-1,3)+2) &amp;""",  " &amp;
     artwork.xlsx!$J$1&amp; ": """ &amp; INDEX(artwork.xlsx!J:J,QUOTIENT(ROW(A708)-1,3)+2) &amp;""",  " &amp;
     artwork.xlsx!$L$1&amp; ": """ &amp; SUBSTITUTE(IF(LEFT(INDEX(artwork.xlsx!L:L,QUOTIENT(ROW(A708)-1,3)+2),4)="http","",artwork.xlsx!$M$1) &amp; INDEX(artwork.xlsx!L:L,QUOTIENT(ROW(A708)-1,3)+2),artwork.xlsx!$N$1,"") &amp; """,",
 IF(AND(MOD(ROW(A708)-1,3)=1,INDEX(artwork.xlsx!J:J,QUOTIENT(ROW(A708)-1,3)+2)&lt;&gt;""),
    artwork.xlsx!$K$1&amp;": '" &amp; SUBSTITUTE(INDEX(artwork.xlsx!K:K,QUOTIENT(ROW(A708)-1,3)+2),"'","\'") &amp; "'",
IF(MOD(ROW(A708)-1,3)=2,"","")))</f>
        <v/>
      </c>
    </row>
    <row r="714" spans="1:3" x14ac:dyDescent="0.25">
      <c r="A714" t="str">
        <f>IF(AND(MOD(ROW(A709)-1,3)=0,INDEX(artwork.xlsx!G:G,QUOTIENT(ROW(A709)-1,3)+2)&lt;&gt;""),"/* "&amp;INDEX(artwork.xlsx!G:G,QUOTIENT(ROW(A709)-1,3)+2)&amp;" */","  ")&amp;
IF(AND(INDEX(artwork.xlsx!F:F,QUOTIENT(ROW(A709)-1,3)+2)&lt;&gt;""),"/* "&amp;INDEX(artwork.xlsx!F:F,QUOTIENT(ROW(A709)-1,3)+2)&amp;" */","  ")&amp;IF(AND(ISERROR(MATCH("},",B714:B$5003,0)), ISERROR(MATCH("    ];",$A$5:A710,0))),"];","")</f>
        <v xml:space="preserve">    </v>
      </c>
      <c r="B714" t="str">
        <f t="shared" si="13"/>
        <v>{</v>
      </c>
      <c r="C714" t="str">
        <f>IF(AND(MOD(ROW(A709)-1,3)=0, INDEX(artwork.xlsx!J:J,QUOTIENT(ROW(A709)-1,3)+2)&lt;&gt;""),
     artwork.xlsx!$H$1&amp;": """ &amp;  INDEX(artwork.xlsx!H:H,QUOTIENT(ROW(A709)-1,3)+2) &amp;""",  " &amp;
     artwork.xlsx!$J$1&amp; ": """ &amp; INDEX(artwork.xlsx!J:J,QUOTIENT(ROW(A709)-1,3)+2) &amp;""",  " &amp;
     artwork.xlsx!$L$1&amp; ": """ &amp; SUBSTITUTE(IF(LEFT(INDEX(artwork.xlsx!L:L,QUOTIENT(ROW(A709)-1,3)+2),4)="http","",artwork.xlsx!$M$1) &amp; INDEX(artwork.xlsx!L:L,QUOTIENT(ROW(A709)-1,3)+2),artwork.xlsx!$N$1,"") &amp; """,",
 IF(AND(MOD(ROW(A709)-1,3)=1,INDEX(artwork.xlsx!J:J,QUOTIENT(ROW(A709)-1,3)+2)&lt;&gt;""),
    artwork.xlsx!$K$1&amp;": '" &amp; SUBSTITUTE(INDEX(artwork.xlsx!K:K,QUOTIENT(ROW(A709)-1,3)+2),"'","\'") &amp; "'",
IF(MOD(ROW(A709)-1,3)=2,"","")))</f>
        <v>id: "ironmonger",  frenchName: "Ferronnier",  artwork: "http://wiki.dominionstrategy.com/images/9/96/IronmongerArt.jpg",</v>
      </c>
    </row>
    <row r="715" spans="1:3" x14ac:dyDescent="0.25">
      <c r="A715" t="str">
        <f>IF(AND(MOD(ROW(A710)-1,3)=0,INDEX(artwork.xlsx!G:G,QUOTIENT(ROW(A710)-1,3)+2)&lt;&gt;""),"/* "&amp;INDEX(artwork.xlsx!G:G,QUOTIENT(ROW(A710)-1,3)+2)&amp;" */","  ")&amp;
IF(AND(INDEX(artwork.xlsx!F:F,QUOTIENT(ROW(A710)-1,3)+2)&lt;&gt;""),"/* "&amp;INDEX(artwork.xlsx!F:F,QUOTIENT(ROW(A710)-1,3)+2)&amp;" */","  ")&amp;IF(AND(ISERROR(MATCH("},",B715:B$5003,0)), ISERROR(MATCH("    ];",$A$5:A714,0))),"];","")</f>
        <v xml:space="preserve">    </v>
      </c>
      <c r="B715" t="str">
        <f t="shared" si="13"/>
        <v/>
      </c>
      <c r="C715" t="str">
        <f>IF(AND(MOD(ROW(A710)-1,3)=0, INDEX(artwork.xlsx!J:J,QUOTIENT(ROW(A710)-1,3)+2)&lt;&gt;""),
     artwork.xlsx!$H$1&amp;": """ &amp;  INDEX(artwork.xlsx!H:H,QUOTIENT(ROW(A710)-1,3)+2) &amp;""",  " &amp;
     artwork.xlsx!$J$1&amp; ": """ &amp; INDEX(artwork.xlsx!J:J,QUOTIENT(ROW(A710)-1,3)+2) &amp;""",  " &amp;
     artwork.xlsx!$L$1&amp; ": """ &amp; SUBSTITUTE(IF(LEFT(INDEX(artwork.xlsx!L:L,QUOTIENT(ROW(A710)-1,3)+2),4)="http","",artwork.xlsx!$M$1) &amp; INDEX(artwork.xlsx!L:L,QUOTIENT(ROW(A710)-1,3)+2),artwork.xlsx!$N$1,"") &amp; """,",
 IF(AND(MOD(ROW(A710)-1,3)=1,INDEX(artwork.xlsx!J:J,QUOTIENT(ROW(A710)-1,3)+2)&lt;&gt;""),
    artwork.xlsx!$K$1&amp;": '" &amp; SUBSTITUTE(INDEX(artwork.xlsx!K:K,QUOTIENT(ROW(A710)-1,3)+2),"'","\'") &amp; "'",
IF(MOD(ROW(A710)-1,3)=2,"","")))</f>
        <v>text_html: '&lt;div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v>
      </c>
    </row>
    <row r="716" spans="1:3" x14ac:dyDescent="0.25">
      <c r="A716" t="str">
        <f>IF(AND(MOD(ROW(A711)-1,3)=0,INDEX(artwork.xlsx!G:G,QUOTIENT(ROW(A711)-1,3)+2)&lt;&gt;""),"/* "&amp;INDEX(artwork.xlsx!G:G,QUOTIENT(ROW(A711)-1,3)+2)&amp;" */","  ")&amp;
IF(AND(INDEX(artwork.xlsx!F:F,QUOTIENT(ROW(A711)-1,3)+2)&lt;&gt;""),"/* "&amp;INDEX(artwork.xlsx!F:F,QUOTIENT(ROW(A711)-1,3)+2)&amp;" */","  ")&amp;IF(AND(ISERROR(MATCH("},",B716:B$5003,0)), ISERROR(MATCH("    ];",$A$5:A712,0))),"];","")</f>
        <v xml:space="preserve">    </v>
      </c>
      <c r="B716" t="str">
        <f t="shared" si="13"/>
        <v>},</v>
      </c>
      <c r="C716" t="str">
        <f>IF(AND(MOD(ROW(A711)-1,3)=0, INDEX(artwork.xlsx!J:J,QUOTIENT(ROW(A711)-1,3)+2)&lt;&gt;""),
     artwork.xlsx!$H$1&amp;": """ &amp;  INDEX(artwork.xlsx!H:H,QUOTIENT(ROW(A711)-1,3)+2) &amp;""",  " &amp;
     artwork.xlsx!$J$1&amp; ": """ &amp; INDEX(artwork.xlsx!J:J,QUOTIENT(ROW(A711)-1,3)+2) &amp;""",  " &amp;
     artwork.xlsx!$L$1&amp; ": """ &amp; SUBSTITUTE(IF(LEFT(INDEX(artwork.xlsx!L:L,QUOTIENT(ROW(A711)-1,3)+2),4)="http","",artwork.xlsx!$M$1) &amp; INDEX(artwork.xlsx!L:L,QUOTIENT(ROW(A711)-1,3)+2),artwork.xlsx!$N$1,"") &amp; """,",
 IF(AND(MOD(ROW(A711)-1,3)=1,INDEX(artwork.xlsx!J:J,QUOTIENT(ROW(A711)-1,3)+2)&lt;&gt;""),
    artwork.xlsx!$K$1&amp;": '" &amp; SUBSTITUTE(INDEX(artwork.xlsx!K:K,QUOTIENT(ROW(A711)-1,3)+2),"'","\'") &amp; "'",
IF(MOD(ROW(A711)-1,3)=2,"","")))</f>
        <v/>
      </c>
    </row>
    <row r="717" spans="1:3" x14ac:dyDescent="0.25">
      <c r="A717" t="str">
        <f>IF(AND(MOD(ROW(A712)-1,3)=0,INDEX(artwork.xlsx!G:G,QUOTIENT(ROW(A712)-1,3)+2)&lt;&gt;""),"/* "&amp;INDEX(artwork.xlsx!G:G,QUOTIENT(ROW(A712)-1,3)+2)&amp;" */","  ")&amp;
IF(AND(INDEX(artwork.xlsx!F:F,QUOTIENT(ROW(A712)-1,3)+2)&lt;&gt;""),"/* "&amp;INDEX(artwork.xlsx!F:F,QUOTIENT(ROW(A712)-1,3)+2)&amp;" */","  ")&amp;IF(AND(ISERROR(MATCH("},",B717:B$5003,0)), ISERROR(MATCH("    ];",$A$5:A716,0))),"];","")</f>
        <v xml:space="preserve">    </v>
      </c>
      <c r="B717" t="str">
        <f t="shared" si="13"/>
        <v>{</v>
      </c>
      <c r="C717" t="str">
        <f>IF(AND(MOD(ROW(A712)-1,3)=0, INDEX(artwork.xlsx!J:J,QUOTIENT(ROW(A712)-1,3)+2)&lt;&gt;""),
     artwork.xlsx!$H$1&amp;": """ &amp;  INDEX(artwork.xlsx!H:H,QUOTIENT(ROW(A712)-1,3)+2) &amp;""",  " &amp;
     artwork.xlsx!$J$1&amp; ": """ &amp; INDEX(artwork.xlsx!J:J,QUOTIENT(ROW(A712)-1,3)+2) &amp;""",  " &amp;
     artwork.xlsx!$L$1&amp; ": """ &amp; SUBSTITUTE(IF(LEFT(INDEX(artwork.xlsx!L:L,QUOTIENT(ROW(A712)-1,3)+2),4)="http","",artwork.xlsx!$M$1) &amp; INDEX(artwork.xlsx!L:L,QUOTIENT(ROW(A712)-1,3)+2),artwork.xlsx!$N$1,"") &amp; """,",
 IF(AND(MOD(ROW(A712)-1,3)=1,INDEX(artwork.xlsx!J:J,QUOTIENT(ROW(A712)-1,3)+2)&lt;&gt;""),
    artwork.xlsx!$K$1&amp;": '" &amp; SUBSTITUTE(INDEX(artwork.xlsx!K:K,QUOTIENT(ROW(A712)-1,3)+2),"'","\'") &amp; "'",
IF(MOD(ROW(A712)-1,3)=2,"","")))</f>
        <v>id: "hermit",  frenchName: "Ermite",  artwork: "http://wiki.dominionstrategy.com/images/5/5b/HermitArt.jpg",</v>
      </c>
    </row>
    <row r="718" spans="1:3" x14ac:dyDescent="0.25">
      <c r="A718" t="str">
        <f>IF(AND(MOD(ROW(A713)-1,3)=0,INDEX(artwork.xlsx!G:G,QUOTIENT(ROW(A713)-1,3)+2)&lt;&gt;""),"/* "&amp;INDEX(artwork.xlsx!G:G,QUOTIENT(ROW(A713)-1,3)+2)&amp;" */","  ")&amp;
IF(AND(INDEX(artwork.xlsx!F:F,QUOTIENT(ROW(A713)-1,3)+2)&lt;&gt;""),"/* "&amp;INDEX(artwork.xlsx!F:F,QUOTIENT(ROW(A713)-1,3)+2)&amp;" */","  ")&amp;IF(AND(ISERROR(MATCH("},",B718:B$5003,0)), ISERROR(MATCH("    ];",$A$5:A714,0))),"];","")</f>
        <v xml:space="preserve">    </v>
      </c>
      <c r="B718" t="str">
        <f t="shared" si="13"/>
        <v/>
      </c>
      <c r="C718" t="str">
        <f>IF(AND(MOD(ROW(A713)-1,3)=0, INDEX(artwork.xlsx!J:J,QUOTIENT(ROW(A713)-1,3)+2)&lt;&gt;""),
     artwork.xlsx!$H$1&amp;": """ &amp;  INDEX(artwork.xlsx!H:H,QUOTIENT(ROW(A713)-1,3)+2) &amp;""",  " &amp;
     artwork.xlsx!$J$1&amp; ": """ &amp; INDEX(artwork.xlsx!J:J,QUOTIENT(ROW(A713)-1,3)+2) &amp;""",  " &amp;
     artwork.xlsx!$L$1&amp; ": """ &amp; SUBSTITUTE(IF(LEFT(INDEX(artwork.xlsx!L:L,QUOTIENT(ROW(A713)-1,3)+2),4)="http","",artwork.xlsx!$M$1) &amp; INDEX(artwork.xlsx!L:L,QUOTIENT(ROW(A713)-1,3)+2),artwork.xlsx!$N$1,"") &amp; """,",
 IF(AND(MOD(ROW(A713)-1,3)=1,INDEX(artwork.xlsx!J:J,QUOTIENT(ROW(A713)-1,3)+2)&lt;&gt;""),
    artwork.xlsx!$K$1&amp;": '" &amp; SUBSTITUTE(INDEX(artwork.xlsx!K:K,QUOTIENT(ROW(A713)-1,3)+2),"'","\'") &amp; "'",
IF(MOD(ROW(A713)-1,3)=2,"","")))</f>
        <v>text_html: '&lt;div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v>
      </c>
    </row>
    <row r="719" spans="1:3" x14ac:dyDescent="0.25">
      <c r="A719" t="str">
        <f>IF(AND(MOD(ROW(A714)-1,3)=0,INDEX(artwork.xlsx!G:G,QUOTIENT(ROW(A714)-1,3)+2)&lt;&gt;""),"/* "&amp;INDEX(artwork.xlsx!G:G,QUOTIENT(ROW(A714)-1,3)+2)&amp;" */","  ")&amp;
IF(AND(INDEX(artwork.xlsx!F:F,QUOTIENT(ROW(A714)-1,3)+2)&lt;&gt;""),"/* "&amp;INDEX(artwork.xlsx!F:F,QUOTIENT(ROW(A714)-1,3)+2)&amp;" */","  ")&amp;IF(AND(ISERROR(MATCH("},",B719:B$5003,0)), ISERROR(MATCH("    ];",$A$5:A718,0))),"];","")</f>
        <v xml:space="preserve">    </v>
      </c>
      <c r="B719" t="str">
        <f t="shared" ref="B719:B782" si="14">IF(AND(C718&lt;&gt;"",MOD(ROW(A717)-1,3)=2),"},","")&amp;IF(AND(C719&lt;&gt;"",MOD(ROW(A714)-1,3)=0),"{","")</f>
        <v>},</v>
      </c>
      <c r="C719" t="str">
        <f>IF(AND(MOD(ROW(A714)-1,3)=0, INDEX(artwork.xlsx!J:J,QUOTIENT(ROW(A714)-1,3)+2)&lt;&gt;""),
     artwork.xlsx!$H$1&amp;": """ &amp;  INDEX(artwork.xlsx!H:H,QUOTIENT(ROW(A714)-1,3)+2) &amp;""",  " &amp;
     artwork.xlsx!$J$1&amp; ": """ &amp; INDEX(artwork.xlsx!J:J,QUOTIENT(ROW(A714)-1,3)+2) &amp;""",  " &amp;
     artwork.xlsx!$L$1&amp; ": """ &amp; SUBSTITUTE(IF(LEFT(INDEX(artwork.xlsx!L:L,QUOTIENT(ROW(A714)-1,3)+2),4)="http","",artwork.xlsx!$M$1) &amp; INDEX(artwork.xlsx!L:L,QUOTIENT(ROW(A714)-1,3)+2),artwork.xlsx!$N$1,"") &amp; """,",
 IF(AND(MOD(ROW(A714)-1,3)=1,INDEX(artwork.xlsx!J:J,QUOTIENT(ROW(A714)-1,3)+2)&lt;&gt;""),
    artwork.xlsx!$K$1&amp;": '" &amp; SUBSTITUTE(INDEX(artwork.xlsx!K:K,QUOTIENT(ROW(A714)-1,3)+2),"'","\'") &amp; "'",
IF(MOD(ROW(A714)-1,3)=2,"","")))</f>
        <v/>
      </c>
    </row>
    <row r="720" spans="1:3" x14ac:dyDescent="0.25">
      <c r="A720" t="str">
        <f>IF(AND(MOD(ROW(A715)-1,3)=0,INDEX(artwork.xlsx!G:G,QUOTIENT(ROW(A715)-1,3)+2)&lt;&gt;""),"/* "&amp;INDEX(artwork.xlsx!G:G,QUOTIENT(ROW(A715)-1,3)+2)&amp;" */","  ")&amp;
IF(AND(INDEX(artwork.xlsx!F:F,QUOTIENT(ROW(A715)-1,3)+2)&lt;&gt;""),"/* "&amp;INDEX(artwork.xlsx!F:F,QUOTIENT(ROW(A715)-1,3)+2)&amp;" */","  ")&amp;IF(AND(ISERROR(MATCH("},",B720:B$5003,0)), ISERROR(MATCH("    ];",$A$5:A716,0))),"];","")</f>
        <v xml:space="preserve">    </v>
      </c>
      <c r="B720" t="str">
        <f t="shared" si="14"/>
        <v>{</v>
      </c>
      <c r="C720" t="str">
        <f>IF(AND(MOD(ROW(A715)-1,3)=0, INDEX(artwork.xlsx!J:J,QUOTIENT(ROW(A715)-1,3)+2)&lt;&gt;""),
     artwork.xlsx!$H$1&amp;": """ &amp;  INDEX(artwork.xlsx!H:H,QUOTIENT(ROW(A715)-1,3)+2) &amp;""",  " &amp;
     artwork.xlsx!$J$1&amp; ": """ &amp; INDEX(artwork.xlsx!J:J,QUOTIENT(ROW(A715)-1,3)+2) &amp;""",  " &amp;
     artwork.xlsx!$L$1&amp; ": """ &amp; SUBSTITUTE(IF(LEFT(INDEX(artwork.xlsx!L:L,QUOTIENT(ROW(A715)-1,3)+2),4)="http","",artwork.xlsx!$M$1) &amp; INDEX(artwork.xlsx!L:L,QUOTIENT(ROW(A715)-1,3)+2),artwork.xlsx!$N$1,"") &amp; """,",
 IF(AND(MOD(ROW(A715)-1,3)=1,INDEX(artwork.xlsx!J:J,QUOTIENT(ROW(A715)-1,3)+2)&lt;&gt;""),
    artwork.xlsx!$K$1&amp;": '" &amp; SUBSTITUTE(INDEX(artwork.xlsx!K:K,QUOTIENT(ROW(A715)-1,3)+2),"'","\'") &amp; "'",
IF(MOD(ROW(A715)-1,3)=2,"","")))</f>
        <v>id: "pillage",  frenchName: "Pillage",  artwork: "http://wiki.dominionstrategy.com/images/0/07/PillageArt.jpg",</v>
      </c>
    </row>
    <row r="721" spans="1:3" x14ac:dyDescent="0.25">
      <c r="A721" t="str">
        <f>IF(AND(MOD(ROW(A716)-1,3)=0,INDEX(artwork.xlsx!G:G,QUOTIENT(ROW(A716)-1,3)+2)&lt;&gt;""),"/* "&amp;INDEX(artwork.xlsx!G:G,QUOTIENT(ROW(A716)-1,3)+2)&amp;" */","  ")&amp;
IF(AND(INDEX(artwork.xlsx!F:F,QUOTIENT(ROW(A716)-1,3)+2)&lt;&gt;""),"/* "&amp;INDEX(artwork.xlsx!F:F,QUOTIENT(ROW(A716)-1,3)+2)&amp;" */","  ")&amp;IF(AND(ISERROR(MATCH("},",B721:B$5003,0)), ISERROR(MATCH("    ];",$A$5:A720,0))),"];","")</f>
        <v xml:space="preserve">    </v>
      </c>
      <c r="B721" t="str">
        <f t="shared" si="14"/>
        <v/>
      </c>
      <c r="C721" t="str">
        <f>IF(AND(MOD(ROW(A716)-1,3)=0, INDEX(artwork.xlsx!J:J,QUOTIENT(ROW(A716)-1,3)+2)&lt;&gt;""),
     artwork.xlsx!$H$1&amp;": """ &amp;  INDEX(artwork.xlsx!H:H,QUOTIENT(ROW(A716)-1,3)+2) &amp;""",  " &amp;
     artwork.xlsx!$J$1&amp; ": """ &amp; INDEX(artwork.xlsx!J:J,QUOTIENT(ROW(A716)-1,3)+2) &amp;""",  " &amp;
     artwork.xlsx!$L$1&amp; ": """ &amp; SUBSTITUTE(IF(LEFT(INDEX(artwork.xlsx!L:L,QUOTIENT(ROW(A716)-1,3)+2),4)="http","",artwork.xlsx!$M$1) &amp; INDEX(artwork.xlsx!L:L,QUOTIENT(ROW(A716)-1,3)+2),artwork.xlsx!$N$1,"") &amp; """,",
 IF(AND(MOD(ROW(A716)-1,3)=1,INDEX(artwork.xlsx!J:J,QUOTIENT(ROW(A716)-1,3)+2)&lt;&gt;""),
    artwork.xlsx!$K$1&amp;": '" &amp; SUBSTITUTE(INDEX(artwork.xlsx!K:K,QUOTIENT(ROW(A716)-1,3)+2),"'","\'") &amp; "'",
IF(MOD(ROW(A716)-1,3)=2,"","")))</f>
        <v>text_html: '&lt;div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v>
      </c>
    </row>
    <row r="722" spans="1:3" x14ac:dyDescent="0.25">
      <c r="A722" t="str">
        <f>IF(AND(MOD(ROW(A717)-1,3)=0,INDEX(artwork.xlsx!G:G,QUOTIENT(ROW(A717)-1,3)+2)&lt;&gt;""),"/* "&amp;INDEX(artwork.xlsx!G:G,QUOTIENT(ROW(A717)-1,3)+2)&amp;" */","  ")&amp;
IF(AND(INDEX(artwork.xlsx!F:F,QUOTIENT(ROW(A717)-1,3)+2)&lt;&gt;""),"/* "&amp;INDEX(artwork.xlsx!F:F,QUOTIENT(ROW(A717)-1,3)+2)&amp;" */","  ")&amp;IF(AND(ISERROR(MATCH("},",B722:B$5003,0)), ISERROR(MATCH("    ];",$A$5:A718,0))),"];","")</f>
        <v xml:space="preserve">    </v>
      </c>
      <c r="B722" t="str">
        <f t="shared" si="14"/>
        <v>},</v>
      </c>
      <c r="C722" t="str">
        <f>IF(AND(MOD(ROW(A717)-1,3)=0, INDEX(artwork.xlsx!J:J,QUOTIENT(ROW(A717)-1,3)+2)&lt;&gt;""),
     artwork.xlsx!$H$1&amp;": """ &amp;  INDEX(artwork.xlsx!H:H,QUOTIENT(ROW(A717)-1,3)+2) &amp;""",  " &amp;
     artwork.xlsx!$J$1&amp; ": """ &amp; INDEX(artwork.xlsx!J:J,QUOTIENT(ROW(A717)-1,3)+2) &amp;""",  " &amp;
     artwork.xlsx!$L$1&amp; ": """ &amp; SUBSTITUTE(IF(LEFT(INDEX(artwork.xlsx!L:L,QUOTIENT(ROW(A717)-1,3)+2),4)="http","",artwork.xlsx!$M$1) &amp; INDEX(artwork.xlsx!L:L,QUOTIENT(ROW(A717)-1,3)+2),artwork.xlsx!$N$1,"") &amp; """,",
 IF(AND(MOD(ROW(A717)-1,3)=1,INDEX(artwork.xlsx!J:J,QUOTIENT(ROW(A717)-1,3)+2)&lt;&gt;""),
    artwork.xlsx!$K$1&amp;": '" &amp; SUBSTITUTE(INDEX(artwork.xlsx!K:K,QUOTIENT(ROW(A717)-1,3)+2),"'","\'") &amp; "'",
IF(MOD(ROW(A717)-1,3)=2,"","")))</f>
        <v/>
      </c>
    </row>
    <row r="723" spans="1:3" x14ac:dyDescent="0.25">
      <c r="A723" t="str">
        <f>IF(AND(MOD(ROW(A718)-1,3)=0,INDEX(artwork.xlsx!G:G,QUOTIENT(ROW(A718)-1,3)+2)&lt;&gt;""),"/* "&amp;INDEX(artwork.xlsx!G:G,QUOTIENT(ROW(A718)-1,3)+2)&amp;" */","  ")&amp;
IF(AND(INDEX(artwork.xlsx!F:F,QUOTIENT(ROW(A718)-1,3)+2)&lt;&gt;""),"/* "&amp;INDEX(artwork.xlsx!F:F,QUOTIENT(ROW(A718)-1,3)+2)&amp;" */","  ")&amp;IF(AND(ISERROR(MATCH("},",B723:B$5003,0)), ISERROR(MATCH("    ];",$A$5:A722,0))),"];","")</f>
        <v xml:space="preserve">    </v>
      </c>
      <c r="B723" t="str">
        <f t="shared" si="14"/>
        <v>{</v>
      </c>
      <c r="C723" t="str">
        <f>IF(AND(MOD(ROW(A718)-1,3)=0, INDEX(artwork.xlsx!J:J,QUOTIENT(ROW(A718)-1,3)+2)&lt;&gt;""),
     artwork.xlsx!$H$1&amp;": """ &amp;  INDEX(artwork.xlsx!H:H,QUOTIENT(ROW(A718)-1,3)+2) &amp;""",  " &amp;
     artwork.xlsx!$J$1&amp; ": """ &amp; INDEX(artwork.xlsx!J:J,QUOTIENT(ROW(A718)-1,3)+2) &amp;""",  " &amp;
     artwork.xlsx!$L$1&amp; ": """ &amp; SUBSTITUTE(IF(LEFT(INDEX(artwork.xlsx!L:L,QUOTIENT(ROW(A718)-1,3)+2),4)="http","",artwork.xlsx!$M$1) &amp; INDEX(artwork.xlsx!L:L,QUOTIENT(ROW(A718)-1,3)+2),artwork.xlsx!$N$1,"") &amp; """,",
 IF(AND(MOD(ROW(A718)-1,3)=1,INDEX(artwork.xlsx!J:J,QUOTIENT(ROW(A718)-1,3)+2)&lt;&gt;""),
    artwork.xlsx!$K$1&amp;": '" &amp; SUBSTITUTE(INDEX(artwork.xlsx!K:K,QUOTIENT(ROW(A718)-1,3)+2),"'","\'") &amp; "'",
IF(MOD(ROW(A718)-1,3)=2,"","")))</f>
        <v>id: "mystic",  frenchName: "Mystique",  artwork: "http://wiki.dominionstrategy.com/images/2/21/MysticArt.jpg",</v>
      </c>
    </row>
    <row r="724" spans="1:3" x14ac:dyDescent="0.25">
      <c r="A724" t="str">
        <f>IF(AND(MOD(ROW(A719)-1,3)=0,INDEX(artwork.xlsx!G:G,QUOTIENT(ROW(A719)-1,3)+2)&lt;&gt;""),"/* "&amp;INDEX(artwork.xlsx!G:G,QUOTIENT(ROW(A719)-1,3)+2)&amp;" */","  ")&amp;
IF(AND(INDEX(artwork.xlsx!F:F,QUOTIENT(ROW(A719)-1,3)+2)&lt;&gt;""),"/* "&amp;INDEX(artwork.xlsx!F:F,QUOTIENT(ROW(A719)-1,3)+2)&amp;" */","  ")&amp;IF(AND(ISERROR(MATCH("},",B724:B$5003,0)), ISERROR(MATCH("    ];",$A$5:A720,0))),"];","")</f>
        <v xml:space="preserve">    </v>
      </c>
      <c r="B724" t="str">
        <f t="shared" si="14"/>
        <v/>
      </c>
      <c r="C724" t="str">
        <f>IF(AND(MOD(ROW(A719)-1,3)=0, INDEX(artwork.xlsx!J:J,QUOTIENT(ROW(A719)-1,3)+2)&lt;&gt;""),
     artwork.xlsx!$H$1&amp;": """ &amp;  INDEX(artwork.xlsx!H:H,QUOTIENT(ROW(A719)-1,3)+2) &amp;""",  " &amp;
     artwork.xlsx!$J$1&amp; ": """ &amp; INDEX(artwork.xlsx!J:J,QUOTIENT(ROW(A719)-1,3)+2) &amp;""",  " &amp;
     artwork.xlsx!$L$1&amp; ": """ &amp; SUBSTITUTE(IF(LEFT(INDEX(artwork.xlsx!L:L,QUOTIENT(ROW(A719)-1,3)+2),4)="http","",artwork.xlsx!$M$1) &amp; INDEX(artwork.xlsx!L:L,QUOTIENT(ROW(A719)-1,3)+2),artwork.xlsx!$N$1,"") &amp; """,",
 IF(AND(MOD(ROW(A719)-1,3)=1,INDEX(artwork.xlsx!J:J,QUOTIENT(ROW(A719)-1,3)+2)&lt;&gt;""),
    artwork.xlsx!$K$1&amp;": '" &amp; SUBSTITUTE(INDEX(artwork.xlsx!K:K,QUOTIENT(ROW(A719)-1,3)+2),"'","\'") &amp; "'",
IF(MOD(ROW(A719)-1,3)=2,"","")))</f>
        <v>text_html: '&lt;div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v>
      </c>
    </row>
    <row r="725" spans="1:3" x14ac:dyDescent="0.25">
      <c r="A725" t="str">
        <f>IF(AND(MOD(ROW(A720)-1,3)=0,INDEX(artwork.xlsx!G:G,QUOTIENT(ROW(A720)-1,3)+2)&lt;&gt;""),"/* "&amp;INDEX(artwork.xlsx!G:G,QUOTIENT(ROW(A720)-1,3)+2)&amp;" */","  ")&amp;
IF(AND(INDEX(artwork.xlsx!F:F,QUOTIENT(ROW(A720)-1,3)+2)&lt;&gt;""),"/* "&amp;INDEX(artwork.xlsx!F:F,QUOTIENT(ROW(A720)-1,3)+2)&amp;" */","  ")&amp;IF(AND(ISERROR(MATCH("},",B725:B$5003,0)), ISERROR(MATCH("    ];",$A$5:A724,0))),"];","")</f>
        <v xml:space="preserve">    </v>
      </c>
      <c r="B725" t="str">
        <f t="shared" si="14"/>
        <v>},</v>
      </c>
      <c r="C725" t="str">
        <f>IF(AND(MOD(ROW(A720)-1,3)=0, INDEX(artwork.xlsx!J:J,QUOTIENT(ROW(A720)-1,3)+2)&lt;&gt;""),
     artwork.xlsx!$H$1&amp;": """ &amp;  INDEX(artwork.xlsx!H:H,QUOTIENT(ROW(A720)-1,3)+2) &amp;""",  " &amp;
     artwork.xlsx!$J$1&amp; ": """ &amp; INDEX(artwork.xlsx!J:J,QUOTIENT(ROW(A720)-1,3)+2) &amp;""",  " &amp;
     artwork.xlsx!$L$1&amp; ": """ &amp; SUBSTITUTE(IF(LEFT(INDEX(artwork.xlsx!L:L,QUOTIENT(ROW(A720)-1,3)+2),4)="http","",artwork.xlsx!$M$1) &amp; INDEX(artwork.xlsx!L:L,QUOTIENT(ROW(A720)-1,3)+2),artwork.xlsx!$N$1,"") &amp; """,",
 IF(AND(MOD(ROW(A720)-1,3)=1,INDEX(artwork.xlsx!J:J,QUOTIENT(ROW(A720)-1,3)+2)&lt;&gt;""),
    artwork.xlsx!$K$1&amp;": '" &amp; SUBSTITUTE(INDEX(artwork.xlsx!K:K,QUOTIENT(ROW(A720)-1,3)+2),"'","\'") &amp; "'",
IF(MOD(ROW(A720)-1,3)=2,"","")))</f>
        <v/>
      </c>
    </row>
    <row r="726" spans="1:3" x14ac:dyDescent="0.25">
      <c r="A726" t="str">
        <f>IF(AND(MOD(ROW(A721)-1,3)=0,INDEX(artwork.xlsx!G:G,QUOTIENT(ROW(A721)-1,3)+2)&lt;&gt;""),"/* "&amp;INDEX(artwork.xlsx!G:G,QUOTIENT(ROW(A721)-1,3)+2)&amp;" */","  ")&amp;
IF(AND(INDEX(artwork.xlsx!F:F,QUOTIENT(ROW(A721)-1,3)+2)&lt;&gt;""),"/* "&amp;INDEX(artwork.xlsx!F:F,QUOTIENT(ROW(A721)-1,3)+2)&amp;" */","  ")&amp;IF(AND(ISERROR(MATCH("},",B726:B$5003,0)), ISERROR(MATCH("    ];",$A$5:A722,0))),"];","")</f>
        <v xml:space="preserve">    </v>
      </c>
      <c r="B726" t="str">
        <f t="shared" si="14"/>
        <v>{</v>
      </c>
      <c r="C726" t="str">
        <f>IF(AND(MOD(ROW(A721)-1,3)=0, INDEX(artwork.xlsx!J:J,QUOTIENT(ROW(A721)-1,3)+2)&lt;&gt;""),
     artwork.xlsx!$H$1&amp;": """ &amp;  INDEX(artwork.xlsx!H:H,QUOTIENT(ROW(A721)-1,3)+2) &amp;""",  " &amp;
     artwork.xlsx!$J$1&amp; ": """ &amp; INDEX(artwork.xlsx!J:J,QUOTIENT(ROW(A721)-1,3)+2) &amp;""",  " &amp;
     artwork.xlsx!$L$1&amp; ": """ &amp; SUBSTITUTE(IF(LEFT(INDEX(artwork.xlsx!L:L,QUOTIENT(ROW(A721)-1,3)+2),4)="http","",artwork.xlsx!$M$1) &amp; INDEX(artwork.xlsx!L:L,QUOTIENT(ROW(A721)-1,3)+2),artwork.xlsx!$N$1,"") &amp; """,",
 IF(AND(MOD(ROW(A721)-1,3)=1,INDEX(artwork.xlsx!J:J,QUOTIENT(ROW(A721)-1,3)+2)&lt;&gt;""),
    artwork.xlsx!$K$1&amp;": '" &amp; SUBSTITUTE(INDEX(artwork.xlsx!K:K,QUOTIENT(ROW(A721)-1,3)+2),"'","\'") &amp; "'",
IF(MOD(ROW(A721)-1,3)=2,"","")))</f>
        <v>id: "storeroom",  frenchName: "Salle d'entreposage",  artwork: "http://wiki.dominionstrategy.com/images/1/1e/StoreroomArt.jpg",</v>
      </c>
    </row>
    <row r="727" spans="1:3" x14ac:dyDescent="0.25">
      <c r="A727" t="str">
        <f>IF(AND(MOD(ROW(A722)-1,3)=0,INDEX(artwork.xlsx!G:G,QUOTIENT(ROW(A722)-1,3)+2)&lt;&gt;""),"/* "&amp;INDEX(artwork.xlsx!G:G,QUOTIENT(ROW(A722)-1,3)+2)&amp;" */","  ")&amp;
IF(AND(INDEX(artwork.xlsx!F:F,QUOTIENT(ROW(A722)-1,3)+2)&lt;&gt;""),"/* "&amp;INDEX(artwork.xlsx!F:F,QUOTIENT(ROW(A722)-1,3)+2)&amp;" */","  ")&amp;IF(AND(ISERROR(MATCH("},",B727:B$5003,0)), ISERROR(MATCH("    ];",$A$5:A726,0))),"];","")</f>
        <v xml:space="preserve">    </v>
      </c>
      <c r="B727" t="str">
        <f t="shared" si="14"/>
        <v/>
      </c>
      <c r="C727" t="str">
        <f>IF(AND(MOD(ROW(A722)-1,3)=0, INDEX(artwork.xlsx!J:J,QUOTIENT(ROW(A722)-1,3)+2)&lt;&gt;""),
     artwork.xlsx!$H$1&amp;": """ &amp;  INDEX(artwork.xlsx!H:H,QUOTIENT(ROW(A722)-1,3)+2) &amp;""",  " &amp;
     artwork.xlsx!$J$1&amp; ": """ &amp; INDEX(artwork.xlsx!J:J,QUOTIENT(ROW(A722)-1,3)+2) &amp;""",  " &amp;
     artwork.xlsx!$L$1&amp; ": """ &amp; SUBSTITUTE(IF(LEFT(INDEX(artwork.xlsx!L:L,QUOTIENT(ROW(A722)-1,3)+2),4)="http","",artwork.xlsx!$M$1) &amp; INDEX(artwork.xlsx!L:L,QUOTIENT(ROW(A722)-1,3)+2),artwork.xlsx!$N$1,"") &amp; """,",
 IF(AND(MOD(ROW(A722)-1,3)=1,INDEX(artwork.xlsx!J:J,QUOTIENT(ROW(A722)-1,3)+2)&lt;&gt;""),
    artwork.xlsx!$K$1&amp;": '" &amp; SUBSTITUTE(INDEX(artwork.xlsx!K:K,QUOTIENT(ROW(A722)-1,3)+2),"'","\'") &amp; "'",
IF(MOD(ROW(A722)-1,3)=2,"","")))</f>
        <v>text_html: '&lt;div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v>
      </c>
    </row>
    <row r="728" spans="1:3" x14ac:dyDescent="0.25">
      <c r="A728" t="str">
        <f>IF(AND(MOD(ROW(A723)-1,3)=0,INDEX(artwork.xlsx!G:G,QUOTIENT(ROW(A723)-1,3)+2)&lt;&gt;""),"/* "&amp;INDEX(artwork.xlsx!G:G,QUOTIENT(ROW(A723)-1,3)+2)&amp;" */","  ")&amp;
IF(AND(INDEX(artwork.xlsx!F:F,QUOTIENT(ROW(A723)-1,3)+2)&lt;&gt;""),"/* "&amp;INDEX(artwork.xlsx!F:F,QUOTIENT(ROW(A723)-1,3)+2)&amp;" */","  ")&amp;IF(AND(ISERROR(MATCH("},",B728:B$5003,0)), ISERROR(MATCH("    ];",$A$5:A724,0))),"];","")</f>
        <v xml:space="preserve">    </v>
      </c>
      <c r="B728" t="str">
        <f t="shared" si="14"/>
        <v>},</v>
      </c>
      <c r="C728" t="str">
        <f>IF(AND(MOD(ROW(A723)-1,3)=0, INDEX(artwork.xlsx!J:J,QUOTIENT(ROW(A723)-1,3)+2)&lt;&gt;""),
     artwork.xlsx!$H$1&amp;": """ &amp;  INDEX(artwork.xlsx!H:H,QUOTIENT(ROW(A723)-1,3)+2) &amp;""",  " &amp;
     artwork.xlsx!$J$1&amp; ": """ &amp; INDEX(artwork.xlsx!J:J,QUOTIENT(ROW(A723)-1,3)+2) &amp;""",  " &amp;
     artwork.xlsx!$L$1&amp; ": """ &amp; SUBSTITUTE(IF(LEFT(INDEX(artwork.xlsx!L:L,QUOTIENT(ROW(A723)-1,3)+2),4)="http","",artwork.xlsx!$M$1) &amp; INDEX(artwork.xlsx!L:L,QUOTIENT(ROW(A723)-1,3)+2),artwork.xlsx!$N$1,"") &amp; """,",
 IF(AND(MOD(ROW(A723)-1,3)=1,INDEX(artwork.xlsx!J:J,QUOTIENT(ROW(A723)-1,3)+2)&lt;&gt;""),
    artwork.xlsx!$K$1&amp;": '" &amp; SUBSTITUTE(INDEX(artwork.xlsx!K:K,QUOTIENT(ROW(A723)-1,3)+2),"'","\'") &amp; "'",
IF(MOD(ROW(A723)-1,3)=2,"","")))</f>
        <v/>
      </c>
    </row>
    <row r="729" spans="1:3" x14ac:dyDescent="0.25">
      <c r="A729" t="str">
        <f>IF(AND(MOD(ROW(A724)-1,3)=0,INDEX(artwork.xlsx!G:G,QUOTIENT(ROW(A724)-1,3)+2)&lt;&gt;""),"/* "&amp;INDEX(artwork.xlsx!G:G,QUOTIENT(ROW(A724)-1,3)+2)&amp;" */","  ")&amp;
IF(AND(INDEX(artwork.xlsx!F:F,QUOTIENT(ROW(A724)-1,3)+2)&lt;&gt;""),"/* "&amp;INDEX(artwork.xlsx!F:F,QUOTIENT(ROW(A724)-1,3)+2)&amp;" */","  ")&amp;IF(AND(ISERROR(MATCH("},",B729:B$5003,0)), ISERROR(MATCH("    ];",$A$5:A728,0))),"];","")</f>
        <v xml:space="preserve">    </v>
      </c>
      <c r="B729" t="str">
        <f t="shared" si="14"/>
        <v>{</v>
      </c>
      <c r="C729" t="str">
        <f>IF(AND(MOD(ROW(A724)-1,3)=0, INDEX(artwork.xlsx!J:J,QUOTIENT(ROW(A724)-1,3)+2)&lt;&gt;""),
     artwork.xlsx!$H$1&amp;": """ &amp;  INDEX(artwork.xlsx!H:H,QUOTIENT(ROW(A724)-1,3)+2) &amp;""",  " &amp;
     artwork.xlsx!$J$1&amp; ": """ &amp; INDEX(artwork.xlsx!J:J,QUOTIENT(ROW(A724)-1,3)+2) &amp;""",  " &amp;
     artwork.xlsx!$L$1&amp; ": """ &amp; SUBSTITUTE(IF(LEFT(INDEX(artwork.xlsx!L:L,QUOTIENT(ROW(A724)-1,3)+2),4)="http","",artwork.xlsx!$M$1) &amp; INDEX(artwork.xlsx!L:L,QUOTIENT(ROW(A724)-1,3)+2),artwork.xlsx!$N$1,"") &amp; """,",
 IF(AND(MOD(ROW(A724)-1,3)=1,INDEX(artwork.xlsx!J:J,QUOTIENT(ROW(A724)-1,3)+2)&lt;&gt;""),
    artwork.xlsx!$K$1&amp;": '" &amp; SUBSTITUTE(INDEX(artwork.xlsx!K:K,QUOTIENT(ROW(A724)-1,3)+2),"'","\'") &amp; "'",
IF(MOD(ROW(A724)-1,3)=2,"","")))</f>
        <v>id: "huntinggrounds",  frenchName: "Territoire de chasse",  artwork: "http://wiki.dominionstrategy.com/images/3/38/Hunting_GroundsArt.jpg",</v>
      </c>
    </row>
    <row r="730" spans="1:3" x14ac:dyDescent="0.25">
      <c r="A730" t="str">
        <f>IF(AND(MOD(ROW(A725)-1,3)=0,INDEX(artwork.xlsx!G:G,QUOTIENT(ROW(A725)-1,3)+2)&lt;&gt;""),"/* "&amp;INDEX(artwork.xlsx!G:G,QUOTIENT(ROW(A725)-1,3)+2)&amp;" */","  ")&amp;
IF(AND(INDEX(artwork.xlsx!F:F,QUOTIENT(ROW(A725)-1,3)+2)&lt;&gt;""),"/* "&amp;INDEX(artwork.xlsx!F:F,QUOTIENT(ROW(A725)-1,3)+2)&amp;" */","  ")&amp;IF(AND(ISERROR(MATCH("},",B730:B$5003,0)), ISERROR(MATCH("    ];",$A$5:A726,0))),"];","")</f>
        <v xml:space="preserve">    </v>
      </c>
      <c r="B730" t="str">
        <f t="shared" si="14"/>
        <v/>
      </c>
      <c r="C730" t="str">
        <f>IF(AND(MOD(ROW(A725)-1,3)=0, INDEX(artwork.xlsx!J:J,QUOTIENT(ROW(A725)-1,3)+2)&lt;&gt;""),
     artwork.xlsx!$H$1&amp;": """ &amp;  INDEX(artwork.xlsx!H:H,QUOTIENT(ROW(A725)-1,3)+2) &amp;""",  " &amp;
     artwork.xlsx!$J$1&amp; ": """ &amp; INDEX(artwork.xlsx!J:J,QUOTIENT(ROW(A725)-1,3)+2) &amp;""",  " &amp;
     artwork.xlsx!$L$1&amp; ": """ &amp; SUBSTITUTE(IF(LEFT(INDEX(artwork.xlsx!L:L,QUOTIENT(ROW(A725)-1,3)+2),4)="http","",artwork.xlsx!$M$1) &amp; INDEX(artwork.xlsx!L:L,QUOTIENT(ROW(A725)-1,3)+2),artwork.xlsx!$N$1,"") &amp; """,",
 IF(AND(MOD(ROW(A725)-1,3)=1,INDEX(artwork.xlsx!J:J,QUOTIENT(ROW(A725)-1,3)+2)&lt;&gt;""),
    artwork.xlsx!$K$1&amp;": '" &amp; SUBSTITUTE(INDEX(artwork.xlsx!K:K,QUOTIENT(ROW(A725)-1,3)+2),"'","\'") &amp; "'",
IF(MOD(ROW(A725)-1,3)=2,"","")))</f>
        <v>text_html: '&lt;div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v>
      </c>
    </row>
    <row r="731" spans="1:3" x14ac:dyDescent="0.25">
      <c r="A731" t="str">
        <f>IF(AND(MOD(ROW(A726)-1,3)=0,INDEX(artwork.xlsx!G:G,QUOTIENT(ROW(A726)-1,3)+2)&lt;&gt;""),"/* "&amp;INDEX(artwork.xlsx!G:G,QUOTIENT(ROW(A726)-1,3)+2)&amp;" */","  ")&amp;
IF(AND(INDEX(artwork.xlsx!F:F,QUOTIENT(ROW(A726)-1,3)+2)&lt;&gt;""),"/* "&amp;INDEX(artwork.xlsx!F:F,QUOTIENT(ROW(A726)-1,3)+2)&amp;" */","  ")&amp;IF(AND(ISERROR(MATCH("},",B731:B$5003,0)), ISERROR(MATCH("    ];",$A$5:A730,0))),"];","")</f>
        <v xml:space="preserve">    </v>
      </c>
      <c r="B731" t="str">
        <f t="shared" si="14"/>
        <v>},</v>
      </c>
      <c r="C731" t="str">
        <f>IF(AND(MOD(ROW(A726)-1,3)=0, INDEX(artwork.xlsx!J:J,QUOTIENT(ROW(A726)-1,3)+2)&lt;&gt;""),
     artwork.xlsx!$H$1&amp;": """ &amp;  INDEX(artwork.xlsx!H:H,QUOTIENT(ROW(A726)-1,3)+2) &amp;""",  " &amp;
     artwork.xlsx!$J$1&amp; ": """ &amp; INDEX(artwork.xlsx!J:J,QUOTIENT(ROW(A726)-1,3)+2) &amp;""",  " &amp;
     artwork.xlsx!$L$1&amp; ": """ &amp; SUBSTITUTE(IF(LEFT(INDEX(artwork.xlsx!L:L,QUOTIENT(ROW(A726)-1,3)+2),4)="http","",artwork.xlsx!$M$1) &amp; INDEX(artwork.xlsx!L:L,QUOTIENT(ROW(A726)-1,3)+2),artwork.xlsx!$N$1,"") &amp; """,",
 IF(AND(MOD(ROW(A726)-1,3)=1,INDEX(artwork.xlsx!J:J,QUOTIENT(ROW(A726)-1,3)+2)&lt;&gt;""),
    artwork.xlsx!$K$1&amp;": '" &amp; SUBSTITUTE(INDEX(artwork.xlsx!K:K,QUOTIENT(ROW(A726)-1,3)+2),"'","\'") &amp; "'",
IF(MOD(ROW(A726)-1,3)=2,"","")))</f>
        <v/>
      </c>
    </row>
    <row r="732" spans="1:3" x14ac:dyDescent="0.25">
      <c r="A732" t="str">
        <f>IF(AND(MOD(ROW(A727)-1,3)=0,INDEX(artwork.xlsx!G:G,QUOTIENT(ROW(A727)-1,3)+2)&lt;&gt;""),"/* "&amp;INDEX(artwork.xlsx!G:G,QUOTIENT(ROW(A727)-1,3)+2)&amp;" */","  ")&amp;
IF(AND(INDEX(artwork.xlsx!F:F,QUOTIENT(ROW(A727)-1,3)+2)&lt;&gt;""),"/* "&amp;INDEX(artwork.xlsx!F:F,QUOTIENT(ROW(A727)-1,3)+2)&amp;" */","  ")&amp;IF(AND(ISERROR(MATCH("},",B732:B$5003,0)), ISERROR(MATCH("    ];",$A$5:A728,0))),"];","")</f>
        <v xml:space="preserve">    </v>
      </c>
      <c r="B732" t="str">
        <f t="shared" si="14"/>
        <v>{</v>
      </c>
      <c r="C732" t="str">
        <f>IF(AND(MOD(ROW(A727)-1,3)=0, INDEX(artwork.xlsx!J:J,QUOTIENT(ROW(A727)-1,3)+2)&lt;&gt;""),
     artwork.xlsx!$H$1&amp;": """ &amp;  INDEX(artwork.xlsx!H:H,QUOTIENT(ROW(A727)-1,3)+2) &amp;""",  " &amp;
     artwork.xlsx!$J$1&amp; ": """ &amp; INDEX(artwork.xlsx!J:J,QUOTIENT(ROW(A727)-1,3)+2) &amp;""",  " &amp;
     artwork.xlsx!$L$1&amp; ": """ &amp; SUBSTITUTE(IF(LEFT(INDEX(artwork.xlsx!L:L,QUOTIENT(ROW(A727)-1,3)+2),4)="http","",artwork.xlsx!$M$1) &amp; INDEX(artwork.xlsx!L:L,QUOTIENT(ROW(A727)-1,3)+2),artwork.xlsx!$N$1,"") &amp; """,",
 IF(AND(MOD(ROW(A727)-1,3)=1,INDEX(artwork.xlsx!J:J,QUOTIENT(ROW(A727)-1,3)+2)&lt;&gt;""),
    artwork.xlsx!$K$1&amp;": '" &amp; SUBSTITUTE(INDEX(artwork.xlsx!K:K,QUOTIENT(ROW(A727)-1,3)+2),"'","\'") &amp; "'",
IF(MOD(ROW(A727)-1,3)=2,"","")))</f>
        <v>id: "graverobber",  frenchName: "Pilleur de tombe",  artwork: "http://wiki.dominionstrategy.com/images/2/29/GraverobberArt.jpg",</v>
      </c>
    </row>
    <row r="733" spans="1:3" x14ac:dyDescent="0.25">
      <c r="A733" t="str">
        <f>IF(AND(MOD(ROW(A728)-1,3)=0,INDEX(artwork.xlsx!G:G,QUOTIENT(ROW(A728)-1,3)+2)&lt;&gt;""),"/* "&amp;INDEX(artwork.xlsx!G:G,QUOTIENT(ROW(A728)-1,3)+2)&amp;" */","  ")&amp;
IF(AND(INDEX(artwork.xlsx!F:F,QUOTIENT(ROW(A728)-1,3)+2)&lt;&gt;""),"/* "&amp;INDEX(artwork.xlsx!F:F,QUOTIENT(ROW(A728)-1,3)+2)&amp;" */","  ")&amp;IF(AND(ISERROR(MATCH("},",B733:B$5003,0)), ISERROR(MATCH("    ];",$A$5:A732,0))),"];","")</f>
        <v xml:space="preserve">    </v>
      </c>
      <c r="B733" t="str">
        <f t="shared" si="14"/>
        <v/>
      </c>
      <c r="C733" t="str">
        <f>IF(AND(MOD(ROW(A728)-1,3)=0, INDEX(artwork.xlsx!J:J,QUOTIENT(ROW(A728)-1,3)+2)&lt;&gt;""),
     artwork.xlsx!$H$1&amp;": """ &amp;  INDEX(artwork.xlsx!H:H,QUOTIENT(ROW(A728)-1,3)+2) &amp;""",  " &amp;
     artwork.xlsx!$J$1&amp; ": """ &amp; INDEX(artwork.xlsx!J:J,QUOTIENT(ROW(A728)-1,3)+2) &amp;""",  " &amp;
     artwork.xlsx!$L$1&amp; ": """ &amp; SUBSTITUTE(IF(LEFT(INDEX(artwork.xlsx!L:L,QUOTIENT(ROW(A728)-1,3)+2),4)="http","",artwork.xlsx!$M$1) &amp; INDEX(artwork.xlsx!L:L,QUOTIENT(ROW(A728)-1,3)+2),artwork.xlsx!$N$1,"") &amp; """,",
 IF(AND(MOD(ROW(A728)-1,3)=1,INDEX(artwork.xlsx!J:J,QUOTIENT(ROW(A728)-1,3)+2)&lt;&gt;""),
    artwork.xlsx!$K$1&amp;": '" &amp; SUBSTITUTE(INDEX(artwork.xlsx!K:K,QUOTIENT(ROW(A728)-1,3)+2),"'","\'") &amp; "'",
IF(MOD(ROW(A728)-1,3)=2,"","")))</f>
        <v>text_html: '&lt;div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v>
      </c>
    </row>
    <row r="734" spans="1:3" x14ac:dyDescent="0.25">
      <c r="A734" t="str">
        <f>IF(AND(MOD(ROW(A729)-1,3)=0,INDEX(artwork.xlsx!G:G,QUOTIENT(ROW(A729)-1,3)+2)&lt;&gt;""),"/* "&amp;INDEX(artwork.xlsx!G:G,QUOTIENT(ROW(A729)-1,3)+2)&amp;" */","  ")&amp;
IF(AND(INDEX(artwork.xlsx!F:F,QUOTIENT(ROW(A729)-1,3)+2)&lt;&gt;""),"/* "&amp;INDEX(artwork.xlsx!F:F,QUOTIENT(ROW(A729)-1,3)+2)&amp;" */","  ")&amp;IF(AND(ISERROR(MATCH("},",B734:B$5003,0)), ISERROR(MATCH("    ];",$A$5:A730,0))),"];","")</f>
        <v xml:space="preserve">    </v>
      </c>
      <c r="B734" t="str">
        <f t="shared" si="14"/>
        <v>},</v>
      </c>
      <c r="C734" t="str">
        <f>IF(AND(MOD(ROW(A729)-1,3)=0, INDEX(artwork.xlsx!J:J,QUOTIENT(ROW(A729)-1,3)+2)&lt;&gt;""),
     artwork.xlsx!$H$1&amp;": """ &amp;  INDEX(artwork.xlsx!H:H,QUOTIENT(ROW(A729)-1,3)+2) &amp;""",  " &amp;
     artwork.xlsx!$J$1&amp; ": """ &amp; INDEX(artwork.xlsx!J:J,QUOTIENT(ROW(A729)-1,3)+2) &amp;""",  " &amp;
     artwork.xlsx!$L$1&amp; ": """ &amp; SUBSTITUTE(IF(LEFT(INDEX(artwork.xlsx!L:L,QUOTIENT(ROW(A729)-1,3)+2),4)="http","",artwork.xlsx!$M$1) &amp; INDEX(artwork.xlsx!L:L,QUOTIENT(ROW(A729)-1,3)+2),artwork.xlsx!$N$1,"") &amp; """,",
 IF(AND(MOD(ROW(A729)-1,3)=1,INDEX(artwork.xlsx!J:J,QUOTIENT(ROW(A729)-1,3)+2)&lt;&gt;""),
    artwork.xlsx!$K$1&amp;": '" &amp; SUBSTITUTE(INDEX(artwork.xlsx!K:K,QUOTIENT(ROW(A729)-1,3)+2),"'","\'") &amp; "'",
IF(MOD(ROW(A729)-1,3)=2,"","")))</f>
        <v/>
      </c>
    </row>
    <row r="735" spans="1:3" x14ac:dyDescent="0.25">
      <c r="A735" t="str">
        <f>IF(AND(MOD(ROW(A730)-1,3)=0,INDEX(artwork.xlsx!G:G,QUOTIENT(ROW(A730)-1,3)+2)&lt;&gt;""),"/* "&amp;INDEX(artwork.xlsx!G:G,QUOTIENT(ROW(A730)-1,3)+2)&amp;" */","  ")&amp;
IF(AND(INDEX(artwork.xlsx!F:F,QUOTIENT(ROW(A730)-1,3)+2)&lt;&gt;""),"/* "&amp;INDEX(artwork.xlsx!F:F,QUOTIENT(ROW(A730)-1,3)+2)&amp;" */","  ")&amp;IF(AND(ISERROR(MATCH("},",B735:B$5003,0)), ISERROR(MATCH("    ];",$A$5:A734,0))),"];","")</f>
        <v xml:space="preserve">  /* t */</v>
      </c>
      <c r="B735" t="str">
        <f t="shared" si="14"/>
        <v>{</v>
      </c>
      <c r="C735" t="str">
        <f>IF(AND(MOD(ROW(A730)-1,3)=0, INDEX(artwork.xlsx!J:J,QUOTIENT(ROW(A730)-1,3)+2)&lt;&gt;""),
     artwork.xlsx!$H$1&amp;": """ &amp;  INDEX(artwork.xlsx!H:H,QUOTIENT(ROW(A730)-1,3)+2) &amp;""",  " &amp;
     artwork.xlsx!$J$1&amp; ": """ &amp; INDEX(artwork.xlsx!J:J,QUOTIENT(ROW(A730)-1,3)+2) &amp;""",  " &amp;
     artwork.xlsx!$L$1&amp; ": """ &amp; SUBSTITUTE(IF(LEFT(INDEX(artwork.xlsx!L:L,QUOTIENT(ROW(A730)-1,3)+2),4)="http","",artwork.xlsx!$M$1) &amp; INDEX(artwork.xlsx!L:L,QUOTIENT(ROW(A730)-1,3)+2),artwork.xlsx!$N$1,"") &amp; """,",
 IF(AND(MOD(ROW(A730)-1,3)=1,INDEX(artwork.xlsx!J:J,QUOTIENT(ROW(A730)-1,3)+2)&lt;&gt;""),
    artwork.xlsx!$K$1&amp;": '" &amp; SUBSTITUTE(INDEX(artwork.xlsx!K:K,QUOTIENT(ROW(A730)-1,3)+2),"'","\'") &amp; "'",
IF(MOD(ROW(A730)-1,3)=2,"","")))</f>
        <v>id: "counterfeit",  frenchName: "Contrefaçon",  artwork: "http://wiki.dominionstrategy.com/images/2/24/CounterfeitArt.jpg",</v>
      </c>
    </row>
    <row r="736" spans="1:3" x14ac:dyDescent="0.25">
      <c r="A736" t="str">
        <f>IF(AND(MOD(ROW(A731)-1,3)=0,INDEX(artwork.xlsx!G:G,QUOTIENT(ROW(A731)-1,3)+2)&lt;&gt;""),"/* "&amp;INDEX(artwork.xlsx!G:G,QUOTIENT(ROW(A731)-1,3)+2)&amp;" */","  ")&amp;
IF(AND(INDEX(artwork.xlsx!F:F,QUOTIENT(ROW(A731)-1,3)+2)&lt;&gt;""),"/* "&amp;INDEX(artwork.xlsx!F:F,QUOTIENT(ROW(A731)-1,3)+2)&amp;" */","  ")&amp;IF(AND(ISERROR(MATCH("},",B736:B$5003,0)), ISERROR(MATCH("    ];",$A$5:A732,0))),"];","")</f>
        <v xml:space="preserve">  /* t */</v>
      </c>
      <c r="B736" t="str">
        <f t="shared" si="14"/>
        <v/>
      </c>
      <c r="C736" t="str">
        <f>IF(AND(MOD(ROW(A731)-1,3)=0, INDEX(artwork.xlsx!J:J,QUOTIENT(ROW(A731)-1,3)+2)&lt;&gt;""),
     artwork.xlsx!$H$1&amp;": """ &amp;  INDEX(artwork.xlsx!H:H,QUOTIENT(ROW(A731)-1,3)+2) &amp;""",  " &amp;
     artwork.xlsx!$J$1&amp; ": """ &amp; INDEX(artwork.xlsx!J:J,QUOTIENT(ROW(A731)-1,3)+2) &amp;""",  " &amp;
     artwork.xlsx!$L$1&amp; ": """ &amp; SUBSTITUTE(IF(LEFT(INDEX(artwork.xlsx!L:L,QUOTIENT(ROW(A731)-1,3)+2),4)="http","",artwork.xlsx!$M$1) &amp; INDEX(artwork.xlsx!L:L,QUOTIENT(ROW(A731)-1,3)+2),artwork.xlsx!$N$1,"") &amp; """,",
 IF(AND(MOD(ROW(A731)-1,3)=1,INDEX(artwork.xlsx!J:J,QUOTIENT(ROW(A731)-1,3)+2)&lt;&gt;""),
    artwork.xlsx!$K$1&amp;": '" &amp; SUBSTITUTE(INDEX(artwork.xlsx!K:K,QUOTIENT(ROW(A731)-1,3)+2),"'","\'") &amp; "'",
IF(MOD(ROW(A731)-1,3)=2,"","")))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v>
      </c>
    </row>
    <row r="737" spans="1:3" x14ac:dyDescent="0.25">
      <c r="A737" t="str">
        <f>IF(AND(MOD(ROW(A732)-1,3)=0,INDEX(artwork.xlsx!G:G,QUOTIENT(ROW(A732)-1,3)+2)&lt;&gt;""),"/* "&amp;INDEX(artwork.xlsx!G:G,QUOTIENT(ROW(A732)-1,3)+2)&amp;" */","  ")&amp;
IF(AND(INDEX(artwork.xlsx!F:F,QUOTIENT(ROW(A732)-1,3)+2)&lt;&gt;""),"/* "&amp;INDEX(artwork.xlsx!F:F,QUOTIENT(ROW(A732)-1,3)+2)&amp;" */","  ")&amp;IF(AND(ISERROR(MATCH("},",B737:B$5003,0)), ISERROR(MATCH("    ];",$A$5:A736,0))),"];","")</f>
        <v xml:space="preserve">  /* t */</v>
      </c>
      <c r="B737" t="str">
        <f t="shared" si="14"/>
        <v>},</v>
      </c>
      <c r="C737" t="str">
        <f>IF(AND(MOD(ROW(A732)-1,3)=0, INDEX(artwork.xlsx!J:J,QUOTIENT(ROW(A732)-1,3)+2)&lt;&gt;""),
     artwork.xlsx!$H$1&amp;": """ &amp;  INDEX(artwork.xlsx!H:H,QUOTIENT(ROW(A732)-1,3)+2) &amp;""",  " &amp;
     artwork.xlsx!$J$1&amp; ": """ &amp; INDEX(artwork.xlsx!J:J,QUOTIENT(ROW(A732)-1,3)+2) &amp;""",  " &amp;
     artwork.xlsx!$L$1&amp; ": """ &amp; SUBSTITUTE(IF(LEFT(INDEX(artwork.xlsx!L:L,QUOTIENT(ROW(A732)-1,3)+2),4)="http","",artwork.xlsx!$M$1) &amp; INDEX(artwork.xlsx!L:L,QUOTIENT(ROW(A732)-1,3)+2),artwork.xlsx!$N$1,"") &amp; """,",
 IF(AND(MOD(ROW(A732)-1,3)=1,INDEX(artwork.xlsx!J:J,QUOTIENT(ROW(A732)-1,3)+2)&lt;&gt;""),
    artwork.xlsx!$K$1&amp;": '" &amp; SUBSTITUTE(INDEX(artwork.xlsx!K:K,QUOTIENT(ROW(A732)-1,3)+2),"'","\'") &amp; "'",
IF(MOD(ROW(A732)-1,3)=2,"","")))</f>
        <v/>
      </c>
    </row>
    <row r="738" spans="1:3" x14ac:dyDescent="0.25">
      <c r="A738" t="str">
        <f>IF(AND(MOD(ROW(A733)-1,3)=0,INDEX(artwork.xlsx!G:G,QUOTIENT(ROW(A733)-1,3)+2)&lt;&gt;""),"/* "&amp;INDEX(artwork.xlsx!G:G,QUOTIENT(ROW(A733)-1,3)+2)&amp;" */","  ")&amp;
IF(AND(INDEX(artwork.xlsx!F:F,QUOTIENT(ROW(A733)-1,3)+2)&lt;&gt;""),"/* "&amp;INDEX(artwork.xlsx!F:F,QUOTIENT(ROW(A733)-1,3)+2)&amp;" */","  ")&amp;IF(AND(ISERROR(MATCH("},",B738:B$5003,0)), ISERROR(MATCH("    ];",$A$5:A734,0))),"];","")</f>
        <v xml:space="preserve">    </v>
      </c>
      <c r="B738" t="str">
        <f t="shared" si="14"/>
        <v>{</v>
      </c>
      <c r="C738" t="str">
        <f>IF(AND(MOD(ROW(A733)-1,3)=0, INDEX(artwork.xlsx!J:J,QUOTIENT(ROW(A733)-1,3)+2)&lt;&gt;""),
     artwork.xlsx!$H$1&amp;": """ &amp;  INDEX(artwork.xlsx!H:H,QUOTIENT(ROW(A733)-1,3)+2) &amp;""",  " &amp;
     artwork.xlsx!$J$1&amp; ": """ &amp; INDEX(artwork.xlsx!J:J,QUOTIENT(ROW(A733)-1,3)+2) &amp;""",  " &amp;
     artwork.xlsx!$L$1&amp; ": """ &amp; SUBSTITUTE(IF(LEFT(INDEX(artwork.xlsx!L:L,QUOTIENT(ROW(A733)-1,3)+2),4)="http","",artwork.xlsx!$M$1) &amp; INDEX(artwork.xlsx!L:L,QUOTIENT(ROW(A733)-1,3)+2),artwork.xlsx!$N$1,"") &amp; """,",
 IF(AND(MOD(ROW(A733)-1,3)=1,INDEX(artwork.xlsx!J:J,QUOTIENT(ROW(A733)-1,3)+2)&lt;&gt;""),
    artwork.xlsx!$K$1&amp;": '" &amp; SUBSTITUTE(INDEX(artwork.xlsx!K:K,QUOTIENT(ROW(A733)-1,3)+2),"'","\'") &amp; "'",
IF(MOD(ROW(A733)-1,3)=2,"","")))</f>
        <v>id: "cultist",  frenchName: "Cultiste",  artwork: "http://wiki.dominionstrategy.com/images/1/1b/CultistArt.jpg",</v>
      </c>
    </row>
    <row r="739" spans="1:3" x14ac:dyDescent="0.25">
      <c r="A739" t="str">
        <f>IF(AND(MOD(ROW(A734)-1,3)=0,INDEX(artwork.xlsx!G:G,QUOTIENT(ROW(A734)-1,3)+2)&lt;&gt;""),"/* "&amp;INDEX(artwork.xlsx!G:G,QUOTIENT(ROW(A734)-1,3)+2)&amp;" */","  ")&amp;
IF(AND(INDEX(artwork.xlsx!F:F,QUOTIENT(ROW(A734)-1,3)+2)&lt;&gt;""),"/* "&amp;INDEX(artwork.xlsx!F:F,QUOTIENT(ROW(A734)-1,3)+2)&amp;" */","  ")&amp;IF(AND(ISERROR(MATCH("},",B739:B$5003,0)), ISERROR(MATCH("    ];",$A$5:A738,0))),"];","")</f>
        <v xml:space="preserve">    </v>
      </c>
      <c r="B739" t="str">
        <f t="shared" si="14"/>
        <v/>
      </c>
      <c r="C739" t="str">
        <f>IF(AND(MOD(ROW(A734)-1,3)=0, INDEX(artwork.xlsx!J:J,QUOTIENT(ROW(A734)-1,3)+2)&lt;&gt;""),
     artwork.xlsx!$H$1&amp;": """ &amp;  INDEX(artwork.xlsx!H:H,QUOTIENT(ROW(A734)-1,3)+2) &amp;""",  " &amp;
     artwork.xlsx!$J$1&amp; ": """ &amp; INDEX(artwork.xlsx!J:J,QUOTIENT(ROW(A734)-1,3)+2) &amp;""",  " &amp;
     artwork.xlsx!$L$1&amp; ": """ &amp; SUBSTITUTE(IF(LEFT(INDEX(artwork.xlsx!L:L,QUOTIENT(ROW(A734)-1,3)+2),4)="http","",artwork.xlsx!$M$1) &amp; INDEX(artwork.xlsx!L:L,QUOTIENT(ROW(A734)-1,3)+2),artwork.xlsx!$N$1,"") &amp; """,",
 IF(AND(MOD(ROW(A734)-1,3)=1,INDEX(artwork.xlsx!J:J,QUOTIENT(ROW(A734)-1,3)+2)&lt;&gt;""),
    artwork.xlsx!$K$1&amp;": '" &amp; SUBSTITUTE(INDEX(artwork.xlsx!K:K,QUOTIENT(ROW(A734)-1,3)+2),"'","\'") &amp; "'",
IF(MOD(ROW(A734)-1,3)=2,"","")))</f>
        <v>text_html: '&lt;div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v>
      </c>
    </row>
    <row r="740" spans="1:3" x14ac:dyDescent="0.25">
      <c r="A740" t="str">
        <f>IF(AND(MOD(ROW(A735)-1,3)=0,INDEX(artwork.xlsx!G:G,QUOTIENT(ROW(A735)-1,3)+2)&lt;&gt;""),"/* "&amp;INDEX(artwork.xlsx!G:G,QUOTIENT(ROW(A735)-1,3)+2)&amp;" */","  ")&amp;
IF(AND(INDEX(artwork.xlsx!F:F,QUOTIENT(ROW(A735)-1,3)+2)&lt;&gt;""),"/* "&amp;INDEX(artwork.xlsx!F:F,QUOTIENT(ROW(A735)-1,3)+2)&amp;" */","  ")&amp;IF(AND(ISERROR(MATCH("},",B740:B$5003,0)), ISERROR(MATCH("    ];",$A$5:A736,0))),"];","")</f>
        <v xml:space="preserve">    </v>
      </c>
      <c r="B740" t="str">
        <f t="shared" si="14"/>
        <v>},</v>
      </c>
      <c r="C740" t="str">
        <f>IF(AND(MOD(ROW(A735)-1,3)=0, INDEX(artwork.xlsx!J:J,QUOTIENT(ROW(A735)-1,3)+2)&lt;&gt;""),
     artwork.xlsx!$H$1&amp;": """ &amp;  INDEX(artwork.xlsx!H:H,QUOTIENT(ROW(A735)-1,3)+2) &amp;""",  " &amp;
     artwork.xlsx!$J$1&amp; ": """ &amp; INDEX(artwork.xlsx!J:J,QUOTIENT(ROW(A735)-1,3)+2) &amp;""",  " &amp;
     artwork.xlsx!$L$1&amp; ": """ &amp; SUBSTITUTE(IF(LEFT(INDEX(artwork.xlsx!L:L,QUOTIENT(ROW(A735)-1,3)+2),4)="http","",artwork.xlsx!$M$1) &amp; INDEX(artwork.xlsx!L:L,QUOTIENT(ROW(A735)-1,3)+2),artwork.xlsx!$N$1,"") &amp; """,",
 IF(AND(MOD(ROW(A735)-1,3)=1,INDEX(artwork.xlsx!J:J,QUOTIENT(ROW(A735)-1,3)+2)&lt;&gt;""),
    artwork.xlsx!$K$1&amp;": '" &amp; SUBSTITUTE(INDEX(artwork.xlsx!K:K,QUOTIENT(ROW(A735)-1,3)+2),"'","\'") &amp; "'",
IF(MOD(ROW(A735)-1,3)=2,"","")))</f>
        <v/>
      </c>
    </row>
    <row r="741" spans="1:3" x14ac:dyDescent="0.25">
      <c r="A741" t="str">
        <f>IF(AND(MOD(ROW(A736)-1,3)=0,INDEX(artwork.xlsx!G:G,QUOTIENT(ROW(A736)-1,3)+2)&lt;&gt;""),"/* "&amp;INDEX(artwork.xlsx!G:G,QUOTIENT(ROW(A736)-1,3)+2)&amp;" */","  ")&amp;
IF(AND(INDEX(artwork.xlsx!F:F,QUOTIENT(ROW(A736)-1,3)+2)&lt;&gt;""),"/* "&amp;INDEX(artwork.xlsx!F:F,QUOTIENT(ROW(A736)-1,3)+2)&amp;" */","  ")&amp;IF(AND(ISERROR(MATCH("},",B741:B$5003,0)), ISERROR(MATCH("    ];",$A$5:A740,0))),"];","")</f>
        <v xml:space="preserve">    </v>
      </c>
      <c r="B741" t="str">
        <f t="shared" si="14"/>
        <v>{</v>
      </c>
      <c r="C741" t="str">
        <f>IF(AND(MOD(ROW(A736)-1,3)=0, INDEX(artwork.xlsx!J:J,QUOTIENT(ROW(A736)-1,3)+2)&lt;&gt;""),
     artwork.xlsx!$H$1&amp;": """ &amp;  INDEX(artwork.xlsx!H:H,QUOTIENT(ROW(A736)-1,3)+2) &amp;""",  " &amp;
     artwork.xlsx!$J$1&amp; ": """ &amp; INDEX(artwork.xlsx!J:J,QUOTIENT(ROW(A736)-1,3)+2) &amp;""",  " &amp;
     artwork.xlsx!$L$1&amp; ": """ &amp; SUBSTITUTE(IF(LEFT(INDEX(artwork.xlsx!L:L,QUOTIENT(ROW(A736)-1,3)+2),4)="http","",artwork.xlsx!$M$1) &amp; INDEX(artwork.xlsx!L:L,QUOTIENT(ROW(A736)-1,3)+2),artwork.xlsx!$N$1,"") &amp; """,",
 IF(AND(MOD(ROW(A736)-1,3)=1,INDEX(artwork.xlsx!J:J,QUOTIENT(ROW(A736)-1,3)+2)&lt;&gt;""),
    artwork.xlsx!$K$1&amp;": '" &amp; SUBSTITUTE(INDEX(artwork.xlsx!K:K,QUOTIENT(ROW(A736)-1,3)+2),"'","\'") &amp; "'",
IF(MOD(ROW(A736)-1,3)=2,"","")))</f>
        <v>id: "rogue",  frenchName: "Bandit",  artwork: "http://wiki.dominionstrategy.com/images/f/fa/RogueArt.jpg",</v>
      </c>
    </row>
    <row r="742" spans="1:3" x14ac:dyDescent="0.25">
      <c r="A742" t="str">
        <f>IF(AND(MOD(ROW(A737)-1,3)=0,INDEX(artwork.xlsx!G:G,QUOTIENT(ROW(A737)-1,3)+2)&lt;&gt;""),"/* "&amp;INDEX(artwork.xlsx!G:G,QUOTIENT(ROW(A737)-1,3)+2)&amp;" */","  ")&amp;
IF(AND(INDEX(artwork.xlsx!F:F,QUOTIENT(ROW(A737)-1,3)+2)&lt;&gt;""),"/* "&amp;INDEX(artwork.xlsx!F:F,QUOTIENT(ROW(A737)-1,3)+2)&amp;" */","  ")&amp;IF(AND(ISERROR(MATCH("},",B742:B$5003,0)), ISERROR(MATCH("    ];",$A$5:A738,0))),"];","")</f>
        <v xml:space="preserve">    </v>
      </c>
      <c r="B742" t="str">
        <f t="shared" si="14"/>
        <v/>
      </c>
      <c r="C742" t="str">
        <f>IF(AND(MOD(ROW(A737)-1,3)=0, INDEX(artwork.xlsx!J:J,QUOTIENT(ROW(A737)-1,3)+2)&lt;&gt;""),
     artwork.xlsx!$H$1&amp;": """ &amp;  INDEX(artwork.xlsx!H:H,QUOTIENT(ROW(A737)-1,3)+2) &amp;""",  " &amp;
     artwork.xlsx!$J$1&amp; ": """ &amp; INDEX(artwork.xlsx!J:J,QUOTIENT(ROW(A737)-1,3)+2) &amp;""",  " &amp;
     artwork.xlsx!$L$1&amp; ": """ &amp; SUBSTITUTE(IF(LEFT(INDEX(artwork.xlsx!L:L,QUOTIENT(ROW(A737)-1,3)+2),4)="http","",artwork.xlsx!$M$1) &amp; INDEX(artwork.xlsx!L:L,QUOTIENT(ROW(A737)-1,3)+2),artwork.xlsx!$N$1,"") &amp; """,",
 IF(AND(MOD(ROW(A737)-1,3)=1,INDEX(artwork.xlsx!J:J,QUOTIENT(ROW(A737)-1,3)+2)&lt;&gt;""),
    artwork.xlsx!$K$1&amp;": '" &amp; SUBSTITUTE(INDEX(artwork.xlsx!K:K,QUOTIENT(ROW(A737)-1,3)+2),"'","\'") &amp; "'",
IF(MOD(ROW(A737)-1,3)=2,"","")))</f>
        <v>text_html: '&lt;div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v>
      </c>
    </row>
    <row r="743" spans="1:3" x14ac:dyDescent="0.25">
      <c r="A743" t="str">
        <f>IF(AND(MOD(ROW(A738)-1,3)=0,INDEX(artwork.xlsx!G:G,QUOTIENT(ROW(A738)-1,3)+2)&lt;&gt;""),"/* "&amp;INDEX(artwork.xlsx!G:G,QUOTIENT(ROW(A738)-1,3)+2)&amp;" */","  ")&amp;
IF(AND(INDEX(artwork.xlsx!F:F,QUOTIENT(ROW(A738)-1,3)+2)&lt;&gt;""),"/* "&amp;INDEX(artwork.xlsx!F:F,QUOTIENT(ROW(A738)-1,3)+2)&amp;" */","  ")&amp;IF(AND(ISERROR(MATCH("},",B743:B$5003,0)), ISERROR(MATCH("    ];",$A$5:A742,0))),"];","")</f>
        <v xml:space="preserve">    </v>
      </c>
      <c r="B743" t="str">
        <f t="shared" si="14"/>
        <v>},</v>
      </c>
      <c r="C743" t="str">
        <f>IF(AND(MOD(ROW(A738)-1,3)=0, INDEX(artwork.xlsx!J:J,QUOTIENT(ROW(A738)-1,3)+2)&lt;&gt;""),
     artwork.xlsx!$H$1&amp;": """ &amp;  INDEX(artwork.xlsx!H:H,QUOTIENT(ROW(A738)-1,3)+2) &amp;""",  " &amp;
     artwork.xlsx!$J$1&amp; ": """ &amp; INDEX(artwork.xlsx!J:J,QUOTIENT(ROW(A738)-1,3)+2) &amp;""",  " &amp;
     artwork.xlsx!$L$1&amp; ": """ &amp; SUBSTITUTE(IF(LEFT(INDEX(artwork.xlsx!L:L,QUOTIENT(ROW(A738)-1,3)+2),4)="http","",artwork.xlsx!$M$1) &amp; INDEX(artwork.xlsx!L:L,QUOTIENT(ROW(A738)-1,3)+2),artwork.xlsx!$N$1,"") &amp; """,",
 IF(AND(MOD(ROW(A738)-1,3)=1,INDEX(artwork.xlsx!J:J,QUOTIENT(ROW(A738)-1,3)+2)&lt;&gt;""),
    artwork.xlsx!$K$1&amp;": '" &amp; SUBSTITUTE(INDEX(artwork.xlsx!K:K,QUOTIENT(ROW(A738)-1,3)+2),"'","\'") &amp; "'",
IF(MOD(ROW(A738)-1,3)=2,"","")))</f>
        <v/>
      </c>
    </row>
    <row r="744" spans="1:3" x14ac:dyDescent="0.25">
      <c r="A744" t="str">
        <f>IF(AND(MOD(ROW(A739)-1,3)=0,INDEX(artwork.xlsx!G:G,QUOTIENT(ROW(A739)-1,3)+2)&lt;&gt;""),"/* "&amp;INDEX(artwork.xlsx!G:G,QUOTIENT(ROW(A739)-1,3)+2)&amp;" */","  ")&amp;
IF(AND(INDEX(artwork.xlsx!F:F,QUOTIENT(ROW(A739)-1,3)+2)&lt;&gt;""),"/* "&amp;INDEX(artwork.xlsx!F:F,QUOTIENT(ROW(A739)-1,3)+2)&amp;" */","  ")&amp;IF(AND(ISERROR(MATCH("},",B744:B$5003,0)), ISERROR(MATCH("    ];",$A$5:A740,0))),"];","")</f>
        <v xml:space="preserve">    </v>
      </c>
      <c r="B744" t="str">
        <f t="shared" si="14"/>
        <v>{</v>
      </c>
      <c r="C744" t="str">
        <f>IF(AND(MOD(ROW(A739)-1,3)=0, INDEX(artwork.xlsx!J:J,QUOTIENT(ROW(A739)-1,3)+2)&lt;&gt;""),
     artwork.xlsx!$H$1&amp;": """ &amp;  INDEX(artwork.xlsx!H:H,QUOTIENT(ROW(A739)-1,3)+2) &amp;""",  " &amp;
     artwork.xlsx!$J$1&amp; ": """ &amp; INDEX(artwork.xlsx!J:J,QUOTIENT(ROW(A739)-1,3)+2) &amp;""",  " &amp;
     artwork.xlsx!$L$1&amp; ": """ &amp; SUBSTITUTE(IF(LEFT(INDEX(artwork.xlsx!L:L,QUOTIENT(ROW(A739)-1,3)+2),4)="http","",artwork.xlsx!$M$1) &amp; INDEX(artwork.xlsx!L:L,QUOTIENT(ROW(A739)-1,3)+2),artwork.xlsx!$N$1,"") &amp; """,",
 IF(AND(MOD(ROW(A739)-1,3)=1,INDEX(artwork.xlsx!J:J,QUOTIENT(ROW(A739)-1,3)+2)&lt;&gt;""),
    artwork.xlsx!$K$1&amp;": '" &amp; SUBSTITUTE(INDEX(artwork.xlsx!K:K,QUOTIENT(ROW(A739)-1,3)+2),"'","\'") &amp; "'",
IF(MOD(ROW(A739)-1,3)=2,"","")))</f>
        <v>id: "marauder",  frenchName: "Maraudeur",  artwork: "http://wiki.dominionstrategy.com/images/1/10/MarauderArt.jpg",</v>
      </c>
    </row>
    <row r="745" spans="1:3" x14ac:dyDescent="0.25">
      <c r="A745" t="str">
        <f>IF(AND(MOD(ROW(A740)-1,3)=0,INDEX(artwork.xlsx!G:G,QUOTIENT(ROW(A740)-1,3)+2)&lt;&gt;""),"/* "&amp;INDEX(artwork.xlsx!G:G,QUOTIENT(ROW(A740)-1,3)+2)&amp;" */","  ")&amp;
IF(AND(INDEX(artwork.xlsx!F:F,QUOTIENT(ROW(A740)-1,3)+2)&lt;&gt;""),"/* "&amp;INDEX(artwork.xlsx!F:F,QUOTIENT(ROW(A740)-1,3)+2)&amp;" */","  ")&amp;IF(AND(ISERROR(MATCH("},",B745:B$5003,0)), ISERROR(MATCH("    ];",$A$5:A744,0))),"];","")</f>
        <v xml:space="preserve">    </v>
      </c>
      <c r="B745" t="str">
        <f t="shared" si="14"/>
        <v/>
      </c>
      <c r="C745" t="str">
        <f>IF(AND(MOD(ROW(A740)-1,3)=0, INDEX(artwork.xlsx!J:J,QUOTIENT(ROW(A740)-1,3)+2)&lt;&gt;""),
     artwork.xlsx!$H$1&amp;": """ &amp;  INDEX(artwork.xlsx!H:H,QUOTIENT(ROW(A740)-1,3)+2) &amp;""",  " &amp;
     artwork.xlsx!$J$1&amp; ": """ &amp; INDEX(artwork.xlsx!J:J,QUOTIENT(ROW(A740)-1,3)+2) &amp;""",  " &amp;
     artwork.xlsx!$L$1&amp; ": """ &amp; SUBSTITUTE(IF(LEFT(INDEX(artwork.xlsx!L:L,QUOTIENT(ROW(A740)-1,3)+2),4)="http","",artwork.xlsx!$M$1) &amp; INDEX(artwork.xlsx!L:L,QUOTIENT(ROW(A740)-1,3)+2),artwork.xlsx!$N$1,"") &amp; """,",
 IF(AND(MOD(ROW(A740)-1,3)=1,INDEX(artwork.xlsx!J:J,QUOTIENT(ROW(A740)-1,3)+2)&lt;&gt;""),
    artwork.xlsx!$K$1&amp;": '" &amp; SUBSTITUTE(INDEX(artwork.xlsx!K:K,QUOTIENT(ROW(A740)-1,3)+2),"'","\'") &amp; "'",
IF(MOD(ROW(A740)-1,3)=2,"","")))</f>
        <v>text_html: '&lt;div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v>
      </c>
    </row>
    <row r="746" spans="1:3" x14ac:dyDescent="0.25">
      <c r="A746" t="str">
        <f>IF(AND(MOD(ROW(A741)-1,3)=0,INDEX(artwork.xlsx!G:G,QUOTIENT(ROW(A741)-1,3)+2)&lt;&gt;""),"/* "&amp;INDEX(artwork.xlsx!G:G,QUOTIENT(ROW(A741)-1,3)+2)&amp;" */","  ")&amp;
IF(AND(INDEX(artwork.xlsx!F:F,QUOTIENT(ROW(A741)-1,3)+2)&lt;&gt;""),"/* "&amp;INDEX(artwork.xlsx!F:F,QUOTIENT(ROW(A741)-1,3)+2)&amp;" */","  ")&amp;IF(AND(ISERROR(MATCH("},",B746:B$5003,0)), ISERROR(MATCH("    ];",$A$5:A742,0))),"];","")</f>
        <v xml:space="preserve">    </v>
      </c>
      <c r="B746" t="str">
        <f t="shared" si="14"/>
        <v>},</v>
      </c>
      <c r="C746" t="str">
        <f>IF(AND(MOD(ROW(A741)-1,3)=0, INDEX(artwork.xlsx!J:J,QUOTIENT(ROW(A741)-1,3)+2)&lt;&gt;""),
     artwork.xlsx!$H$1&amp;": """ &amp;  INDEX(artwork.xlsx!H:H,QUOTIENT(ROW(A741)-1,3)+2) &amp;""",  " &amp;
     artwork.xlsx!$J$1&amp; ": """ &amp; INDEX(artwork.xlsx!J:J,QUOTIENT(ROW(A741)-1,3)+2) &amp;""",  " &amp;
     artwork.xlsx!$L$1&amp; ": """ &amp; SUBSTITUTE(IF(LEFT(INDEX(artwork.xlsx!L:L,QUOTIENT(ROW(A741)-1,3)+2),4)="http","",artwork.xlsx!$M$1) &amp; INDEX(artwork.xlsx!L:L,QUOTIENT(ROW(A741)-1,3)+2),artwork.xlsx!$N$1,"") &amp; """,",
 IF(AND(MOD(ROW(A741)-1,3)=1,INDEX(artwork.xlsx!J:J,QUOTIENT(ROW(A741)-1,3)+2)&lt;&gt;""),
    artwork.xlsx!$K$1&amp;": '" &amp; SUBSTITUTE(INDEX(artwork.xlsx!K:K,QUOTIENT(ROW(A741)-1,3)+2),"'","\'") &amp; "'",
IF(MOD(ROW(A741)-1,3)=2,"","")))</f>
        <v/>
      </c>
    </row>
    <row r="747" spans="1:3" x14ac:dyDescent="0.25">
      <c r="A747" t="str">
        <f>IF(AND(MOD(ROW(A742)-1,3)=0,INDEX(artwork.xlsx!G:G,QUOTIENT(ROW(A742)-1,3)+2)&lt;&gt;""),"/* "&amp;INDEX(artwork.xlsx!G:G,QUOTIENT(ROW(A742)-1,3)+2)&amp;" */","  ")&amp;
IF(AND(INDEX(artwork.xlsx!F:F,QUOTIENT(ROW(A742)-1,3)+2)&lt;&gt;""),"/* "&amp;INDEX(artwork.xlsx!F:F,QUOTIENT(ROW(A742)-1,3)+2)&amp;" */","  ")&amp;IF(AND(ISERROR(MATCH("},",B747:B$5003,0)), ISERROR(MATCH("    ];",$A$5:A746,0))),"];","")</f>
        <v xml:space="preserve">    </v>
      </c>
      <c r="B747" t="str">
        <f t="shared" si="14"/>
        <v>{</v>
      </c>
      <c r="C747" t="str">
        <f>IF(AND(MOD(ROW(A742)-1,3)=0, INDEX(artwork.xlsx!J:J,QUOTIENT(ROW(A742)-1,3)+2)&lt;&gt;""),
     artwork.xlsx!$H$1&amp;": """ &amp;  INDEX(artwork.xlsx!H:H,QUOTIENT(ROW(A742)-1,3)+2) &amp;""",  " &amp;
     artwork.xlsx!$J$1&amp; ": """ &amp; INDEX(artwork.xlsx!J:J,QUOTIENT(ROW(A742)-1,3)+2) &amp;""",  " &amp;
     artwork.xlsx!$L$1&amp; ": """ &amp; SUBSTITUTE(IF(LEFT(INDEX(artwork.xlsx!L:L,QUOTIENT(ROW(A742)-1,3)+2),4)="http","",artwork.xlsx!$M$1) &amp; INDEX(artwork.xlsx!L:L,QUOTIENT(ROW(A742)-1,3)+2),artwork.xlsx!$N$1,"") &amp; """,",
 IF(AND(MOD(ROW(A742)-1,3)=1,INDEX(artwork.xlsx!J:J,QUOTIENT(ROW(A742)-1,3)+2)&lt;&gt;""),
    artwork.xlsx!$K$1&amp;": '" &amp; SUBSTITUTE(INDEX(artwork.xlsx!K:K,QUOTIENT(ROW(A742)-1,3)+2),"'","\'") &amp; "'",
IF(MOD(ROW(A742)-1,3)=2,"","")))</f>
        <v>id: "bandofmisfits",  frenchName: "Malfaiteurs",  artwork: "http://wiki.dominionstrategy.com/images/d/d9/Band_of_MisfitsArt.jpg",</v>
      </c>
    </row>
    <row r="748" spans="1:3" x14ac:dyDescent="0.25">
      <c r="A748" t="str">
        <f>IF(AND(MOD(ROW(A743)-1,3)=0,INDEX(artwork.xlsx!G:G,QUOTIENT(ROW(A743)-1,3)+2)&lt;&gt;""),"/* "&amp;INDEX(artwork.xlsx!G:G,QUOTIENT(ROW(A743)-1,3)+2)&amp;" */","  ")&amp;
IF(AND(INDEX(artwork.xlsx!F:F,QUOTIENT(ROW(A743)-1,3)+2)&lt;&gt;""),"/* "&amp;INDEX(artwork.xlsx!F:F,QUOTIENT(ROW(A743)-1,3)+2)&amp;" */","  ")&amp;IF(AND(ISERROR(MATCH("},",B748:B$5003,0)), ISERROR(MATCH("    ];",$A$5:A744,0))),"];","")</f>
        <v xml:space="preserve">    </v>
      </c>
      <c r="B748" t="str">
        <f t="shared" si="14"/>
        <v/>
      </c>
      <c r="C748" t="str">
        <f>IF(AND(MOD(ROW(A743)-1,3)=0, INDEX(artwork.xlsx!J:J,QUOTIENT(ROW(A743)-1,3)+2)&lt;&gt;""),
     artwork.xlsx!$H$1&amp;": """ &amp;  INDEX(artwork.xlsx!H:H,QUOTIENT(ROW(A743)-1,3)+2) &amp;""",  " &amp;
     artwork.xlsx!$J$1&amp; ": """ &amp; INDEX(artwork.xlsx!J:J,QUOTIENT(ROW(A743)-1,3)+2) &amp;""",  " &amp;
     artwork.xlsx!$L$1&amp; ": """ &amp; SUBSTITUTE(IF(LEFT(INDEX(artwork.xlsx!L:L,QUOTIENT(ROW(A743)-1,3)+2),4)="http","",artwork.xlsx!$M$1) &amp; INDEX(artwork.xlsx!L:L,QUOTIENT(ROW(A743)-1,3)+2),artwork.xlsx!$N$1,"") &amp; """,",
 IF(AND(MOD(ROW(A743)-1,3)=1,INDEX(artwork.xlsx!J:J,QUOTIENT(ROW(A743)-1,3)+2)&lt;&gt;""),
    artwork.xlsx!$K$1&amp;": '" &amp; SUBSTITUTE(INDEX(artwork.xlsx!K:K,QUOTIENT(ROW(A743)-1,3)+2),"'","\'") &amp; "'",
IF(MOD(ROW(A743)-1,3)=2,"","")))</f>
        <v>text_html: '&lt;div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v>
      </c>
    </row>
    <row r="749" spans="1:3" x14ac:dyDescent="0.25">
      <c r="A749" t="str">
        <f>IF(AND(MOD(ROW(A744)-1,3)=0,INDEX(artwork.xlsx!G:G,QUOTIENT(ROW(A744)-1,3)+2)&lt;&gt;""),"/* "&amp;INDEX(artwork.xlsx!G:G,QUOTIENT(ROW(A744)-1,3)+2)&amp;" */","  ")&amp;
IF(AND(INDEX(artwork.xlsx!F:F,QUOTIENT(ROW(A744)-1,3)+2)&lt;&gt;""),"/* "&amp;INDEX(artwork.xlsx!F:F,QUOTIENT(ROW(A744)-1,3)+2)&amp;" */","  ")&amp;IF(AND(ISERROR(MATCH("},",B749:B$5003,0)), ISERROR(MATCH("    ];",$A$5:A748,0))),"];","")</f>
        <v xml:space="preserve">    </v>
      </c>
      <c r="B749" t="str">
        <f t="shared" si="14"/>
        <v>},</v>
      </c>
      <c r="C749" t="str">
        <f>IF(AND(MOD(ROW(A744)-1,3)=0, INDEX(artwork.xlsx!J:J,QUOTIENT(ROW(A744)-1,3)+2)&lt;&gt;""),
     artwork.xlsx!$H$1&amp;": """ &amp;  INDEX(artwork.xlsx!H:H,QUOTIENT(ROW(A744)-1,3)+2) &amp;""",  " &amp;
     artwork.xlsx!$J$1&amp; ": """ &amp; INDEX(artwork.xlsx!J:J,QUOTIENT(ROW(A744)-1,3)+2) &amp;""",  " &amp;
     artwork.xlsx!$L$1&amp; ": """ &amp; SUBSTITUTE(IF(LEFT(INDEX(artwork.xlsx!L:L,QUOTIENT(ROW(A744)-1,3)+2),4)="http","",artwork.xlsx!$M$1) &amp; INDEX(artwork.xlsx!L:L,QUOTIENT(ROW(A744)-1,3)+2),artwork.xlsx!$N$1,"") &amp; """,",
 IF(AND(MOD(ROW(A744)-1,3)=1,INDEX(artwork.xlsx!J:J,QUOTIENT(ROW(A744)-1,3)+2)&lt;&gt;""),
    artwork.xlsx!$K$1&amp;": '" &amp; SUBSTITUTE(INDEX(artwork.xlsx!K:K,QUOTIENT(ROW(A744)-1,3)+2),"'","\'") &amp; "'",
IF(MOD(ROW(A744)-1,3)=2,"","")))</f>
        <v/>
      </c>
    </row>
    <row r="750" spans="1:3" x14ac:dyDescent="0.25">
      <c r="A750" t="str">
        <f>IF(AND(MOD(ROW(A745)-1,3)=0,INDEX(artwork.xlsx!G:G,QUOTIENT(ROW(A745)-1,3)+2)&lt;&gt;""),"/* "&amp;INDEX(artwork.xlsx!G:G,QUOTIENT(ROW(A745)-1,3)+2)&amp;" */","  ")&amp;
IF(AND(INDEX(artwork.xlsx!F:F,QUOTIENT(ROW(A745)-1,3)+2)&lt;&gt;""),"/* "&amp;INDEX(artwork.xlsx!F:F,QUOTIENT(ROW(A745)-1,3)+2)&amp;" */","  ")&amp;IF(AND(ISERROR(MATCH("},",B750:B$5003,0)), ISERROR(MATCH("    ];",$A$5:A746,0))),"];","")</f>
        <v xml:space="preserve">    </v>
      </c>
      <c r="B750" t="str">
        <f t="shared" si="14"/>
        <v>{</v>
      </c>
      <c r="C750" t="str">
        <f>IF(AND(MOD(ROW(A745)-1,3)=0, INDEX(artwork.xlsx!J:J,QUOTIENT(ROW(A745)-1,3)+2)&lt;&gt;""),
     artwork.xlsx!$H$1&amp;": """ &amp;  INDEX(artwork.xlsx!H:H,QUOTIENT(ROW(A745)-1,3)+2) &amp;""",  " &amp;
     artwork.xlsx!$J$1&amp; ": """ &amp; INDEX(artwork.xlsx!J:J,QUOTIENT(ROW(A745)-1,3)+2) &amp;""",  " &amp;
     artwork.xlsx!$L$1&amp; ": """ &amp; SUBSTITUTE(IF(LEFT(INDEX(artwork.xlsx!L:L,QUOTIENT(ROW(A745)-1,3)+2),4)="http","",artwork.xlsx!$M$1) &amp; INDEX(artwork.xlsx!L:L,QUOTIENT(ROW(A745)-1,3)+2),artwork.xlsx!$N$1,"") &amp; """,",
 IF(AND(MOD(ROW(A745)-1,3)=1,INDEX(artwork.xlsx!J:J,QUOTIENT(ROW(A745)-1,3)+2)&lt;&gt;""),
    artwork.xlsx!$K$1&amp;": '" &amp; SUBSTITUTE(INDEX(artwork.xlsx!K:K,QUOTIENT(ROW(A745)-1,3)+2),"'","\'") &amp; "'",
IF(MOD(ROW(A745)-1,3)=2,"","")))</f>
        <v>id: "junkdealer",  frenchName: "Brocanteur",  artwork: "http://wiki.dominionstrategy.com/images/8/80/Junk_DealerArt.jpg",</v>
      </c>
    </row>
    <row r="751" spans="1:3" x14ac:dyDescent="0.25">
      <c r="A751" t="str">
        <f>IF(AND(MOD(ROW(A746)-1,3)=0,INDEX(artwork.xlsx!G:G,QUOTIENT(ROW(A746)-1,3)+2)&lt;&gt;""),"/* "&amp;INDEX(artwork.xlsx!G:G,QUOTIENT(ROW(A746)-1,3)+2)&amp;" */","  ")&amp;
IF(AND(INDEX(artwork.xlsx!F:F,QUOTIENT(ROW(A746)-1,3)+2)&lt;&gt;""),"/* "&amp;INDEX(artwork.xlsx!F:F,QUOTIENT(ROW(A746)-1,3)+2)&amp;" */","  ")&amp;IF(AND(ISERROR(MATCH("},",B751:B$5003,0)), ISERROR(MATCH("    ];",$A$5:A750,0))),"];","")</f>
        <v xml:space="preserve">    </v>
      </c>
      <c r="B751" t="str">
        <f t="shared" si="14"/>
        <v/>
      </c>
      <c r="C751" t="str">
        <f>IF(AND(MOD(ROW(A746)-1,3)=0, INDEX(artwork.xlsx!J:J,QUOTIENT(ROW(A746)-1,3)+2)&lt;&gt;""),
     artwork.xlsx!$H$1&amp;": """ &amp;  INDEX(artwork.xlsx!H:H,QUOTIENT(ROW(A746)-1,3)+2) &amp;""",  " &amp;
     artwork.xlsx!$J$1&amp; ": """ &amp; INDEX(artwork.xlsx!J:J,QUOTIENT(ROW(A746)-1,3)+2) &amp;""",  " &amp;
     artwork.xlsx!$L$1&amp; ": """ &amp; SUBSTITUTE(IF(LEFT(INDEX(artwork.xlsx!L:L,QUOTIENT(ROW(A746)-1,3)+2),4)="http","",artwork.xlsx!$M$1) &amp; INDEX(artwork.xlsx!L:L,QUOTIENT(ROW(A746)-1,3)+2),artwork.xlsx!$N$1,"") &amp; """,",
 IF(AND(MOD(ROW(A746)-1,3)=1,INDEX(artwork.xlsx!J:J,QUOTIENT(ROW(A746)-1,3)+2)&lt;&gt;""),
    artwork.xlsx!$K$1&amp;": '" &amp; SUBSTITUTE(INDEX(artwork.xlsx!K:K,QUOTIENT(ROW(A746)-1,3)+2),"'","\'") &amp; "'",
IF(MOD(ROW(A746)-1,3)=2,"","")))</f>
        <v>text_html: '&lt;div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v>
      </c>
    </row>
    <row r="752" spans="1:3" x14ac:dyDescent="0.25">
      <c r="A752" t="str">
        <f>IF(AND(MOD(ROW(A747)-1,3)=0,INDEX(artwork.xlsx!G:G,QUOTIENT(ROW(A747)-1,3)+2)&lt;&gt;""),"/* "&amp;INDEX(artwork.xlsx!G:G,QUOTIENT(ROW(A747)-1,3)+2)&amp;" */","  ")&amp;
IF(AND(INDEX(artwork.xlsx!F:F,QUOTIENT(ROW(A747)-1,3)+2)&lt;&gt;""),"/* "&amp;INDEX(artwork.xlsx!F:F,QUOTIENT(ROW(A747)-1,3)+2)&amp;" */","  ")&amp;IF(AND(ISERROR(MATCH("},",B752:B$5003,0)), ISERROR(MATCH("    ];",$A$5:A748,0))),"];","")</f>
        <v xml:space="preserve">    </v>
      </c>
      <c r="B752" t="str">
        <f t="shared" si="14"/>
        <v>},</v>
      </c>
      <c r="C752" t="str">
        <f>IF(AND(MOD(ROW(A747)-1,3)=0, INDEX(artwork.xlsx!J:J,QUOTIENT(ROW(A747)-1,3)+2)&lt;&gt;""),
     artwork.xlsx!$H$1&amp;": """ &amp;  INDEX(artwork.xlsx!H:H,QUOTIENT(ROW(A747)-1,3)+2) &amp;""",  " &amp;
     artwork.xlsx!$J$1&amp; ": """ &amp; INDEX(artwork.xlsx!J:J,QUOTIENT(ROW(A747)-1,3)+2) &amp;""",  " &amp;
     artwork.xlsx!$L$1&amp; ": """ &amp; SUBSTITUTE(IF(LEFT(INDEX(artwork.xlsx!L:L,QUOTIENT(ROW(A747)-1,3)+2),4)="http","",artwork.xlsx!$M$1) &amp; INDEX(artwork.xlsx!L:L,QUOTIENT(ROW(A747)-1,3)+2),artwork.xlsx!$N$1,"") &amp; """,",
 IF(AND(MOD(ROW(A747)-1,3)=1,INDEX(artwork.xlsx!J:J,QUOTIENT(ROW(A747)-1,3)+2)&lt;&gt;""),
    artwork.xlsx!$K$1&amp;": '" &amp; SUBSTITUTE(INDEX(artwork.xlsx!K:K,QUOTIENT(ROW(A747)-1,3)+2),"'","\'") &amp; "'",
IF(MOD(ROW(A747)-1,3)=2,"","")))</f>
        <v/>
      </c>
    </row>
    <row r="753" spans="1:3" x14ac:dyDescent="0.25">
      <c r="A753" t="str">
        <f>IF(AND(MOD(ROW(A748)-1,3)=0,INDEX(artwork.xlsx!G:G,QUOTIENT(ROW(A748)-1,3)+2)&lt;&gt;""),"/* "&amp;INDEX(artwork.xlsx!G:G,QUOTIENT(ROW(A748)-1,3)+2)&amp;" */","  ")&amp;
IF(AND(INDEX(artwork.xlsx!F:F,QUOTIENT(ROW(A748)-1,3)+2)&lt;&gt;""),"/* "&amp;INDEX(artwork.xlsx!F:F,QUOTIENT(ROW(A748)-1,3)+2)&amp;" */","  ")&amp;IF(AND(ISERROR(MATCH("},",B753:B$5003,0)), ISERROR(MATCH("    ];",$A$5:A752,0))),"];","")</f>
        <v xml:space="preserve">    </v>
      </c>
      <c r="B753" t="str">
        <f t="shared" si="14"/>
        <v>{</v>
      </c>
      <c r="C753" t="str">
        <f>IF(AND(MOD(ROW(A748)-1,3)=0, INDEX(artwork.xlsx!J:J,QUOTIENT(ROW(A748)-1,3)+2)&lt;&gt;""),
     artwork.xlsx!$H$1&amp;": """ &amp;  INDEX(artwork.xlsx!H:H,QUOTIENT(ROW(A748)-1,3)+2) &amp;""",  " &amp;
     artwork.xlsx!$J$1&amp; ": """ &amp; INDEX(artwork.xlsx!J:J,QUOTIENT(ROW(A748)-1,3)+2) &amp;""",  " &amp;
     artwork.xlsx!$L$1&amp; ": """ &amp; SUBSTITUTE(IF(LEFT(INDEX(artwork.xlsx!L:L,QUOTIENT(ROW(A748)-1,3)+2),4)="http","",artwork.xlsx!$M$1) &amp; INDEX(artwork.xlsx!L:L,QUOTIENT(ROW(A748)-1,3)+2),artwork.xlsx!$N$1,"") &amp; """,",
 IF(AND(MOD(ROW(A748)-1,3)=1,INDEX(artwork.xlsx!J:J,QUOTIENT(ROW(A748)-1,3)+2)&lt;&gt;""),
    artwork.xlsx!$K$1&amp;": '" &amp; SUBSTITUTE(INDEX(artwork.xlsx!K:K,QUOTIENT(ROW(A748)-1,3)+2),"'","\'") &amp; "'",
IF(MOD(ROW(A748)-1,3)=2,"","")))</f>
        <v>id: "feodum",  frenchName: "Fief",  artwork: "http://wiki.dominionstrategy.com/images/5/56/FeodumArt.jpg",</v>
      </c>
    </row>
    <row r="754" spans="1:3" x14ac:dyDescent="0.25">
      <c r="A754" t="str">
        <f>IF(AND(MOD(ROW(A749)-1,3)=0,INDEX(artwork.xlsx!G:G,QUOTIENT(ROW(A749)-1,3)+2)&lt;&gt;""),"/* "&amp;INDEX(artwork.xlsx!G:G,QUOTIENT(ROW(A749)-1,3)+2)&amp;" */","  ")&amp;
IF(AND(INDEX(artwork.xlsx!F:F,QUOTIENT(ROW(A749)-1,3)+2)&lt;&gt;""),"/* "&amp;INDEX(artwork.xlsx!F:F,QUOTIENT(ROW(A749)-1,3)+2)&amp;" */","  ")&amp;IF(AND(ISERROR(MATCH("},",B754:B$5003,0)), ISERROR(MATCH("    ];",$A$5:A750,0))),"];","")</f>
        <v xml:space="preserve">    </v>
      </c>
      <c r="B754" t="str">
        <f t="shared" si="14"/>
        <v/>
      </c>
      <c r="C754" t="str">
        <f>IF(AND(MOD(ROW(A749)-1,3)=0, INDEX(artwork.xlsx!J:J,QUOTIENT(ROW(A749)-1,3)+2)&lt;&gt;""),
     artwork.xlsx!$H$1&amp;": """ &amp;  INDEX(artwork.xlsx!H:H,QUOTIENT(ROW(A749)-1,3)+2) &amp;""",  " &amp;
     artwork.xlsx!$J$1&amp; ": """ &amp; INDEX(artwork.xlsx!J:J,QUOTIENT(ROW(A749)-1,3)+2) &amp;""",  " &amp;
     artwork.xlsx!$L$1&amp; ": """ &amp; SUBSTITUTE(IF(LEFT(INDEX(artwork.xlsx!L:L,QUOTIENT(ROW(A749)-1,3)+2),4)="http","",artwork.xlsx!$M$1) &amp; INDEX(artwork.xlsx!L:L,QUOTIENT(ROW(A749)-1,3)+2),artwork.xlsx!$N$1,"") &amp; """,",
 IF(AND(MOD(ROW(A749)-1,3)=1,INDEX(artwork.xlsx!J:J,QUOTIENT(ROW(A749)-1,3)+2)&lt;&gt;""),
    artwork.xlsx!$K$1&amp;": '" &amp; SUBSTITUTE(INDEX(artwork.xlsx!K:K,QUOTIENT(ROW(A749)-1,3)+2),"'","\'") &amp; "'",
IF(MOD(ROW(A749)-1,3)=2,"","")))</f>
        <v>text_html: '&lt;div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v>
      </c>
    </row>
    <row r="755" spans="1:3" x14ac:dyDescent="0.25">
      <c r="A755" t="str">
        <f>IF(AND(MOD(ROW(A750)-1,3)=0,INDEX(artwork.xlsx!G:G,QUOTIENT(ROW(A750)-1,3)+2)&lt;&gt;""),"/* "&amp;INDEX(artwork.xlsx!G:G,QUOTIENT(ROW(A750)-1,3)+2)&amp;" */","  ")&amp;
IF(AND(INDEX(artwork.xlsx!F:F,QUOTIENT(ROW(A750)-1,3)+2)&lt;&gt;""),"/* "&amp;INDEX(artwork.xlsx!F:F,QUOTIENT(ROW(A750)-1,3)+2)&amp;" */","  ")&amp;IF(AND(ISERROR(MATCH("},",B755:B$5003,0)), ISERROR(MATCH("    ];",$A$5:A754,0))),"];","")</f>
        <v xml:space="preserve">    </v>
      </c>
      <c r="B755" t="str">
        <f t="shared" si="14"/>
        <v>},</v>
      </c>
      <c r="C755" t="str">
        <f>IF(AND(MOD(ROW(A750)-1,3)=0, INDEX(artwork.xlsx!J:J,QUOTIENT(ROW(A750)-1,3)+2)&lt;&gt;""),
     artwork.xlsx!$H$1&amp;": """ &amp;  INDEX(artwork.xlsx!H:H,QUOTIENT(ROW(A750)-1,3)+2) &amp;""",  " &amp;
     artwork.xlsx!$J$1&amp; ": """ &amp; INDEX(artwork.xlsx!J:J,QUOTIENT(ROW(A750)-1,3)+2) &amp;""",  " &amp;
     artwork.xlsx!$L$1&amp; ": """ &amp; SUBSTITUTE(IF(LEFT(INDEX(artwork.xlsx!L:L,QUOTIENT(ROW(A750)-1,3)+2),4)="http","",artwork.xlsx!$M$1) &amp; INDEX(artwork.xlsx!L:L,QUOTIENT(ROW(A750)-1,3)+2),artwork.xlsx!$N$1,"") &amp; """,",
 IF(AND(MOD(ROW(A750)-1,3)=1,INDEX(artwork.xlsx!J:J,QUOTIENT(ROW(A750)-1,3)+2)&lt;&gt;""),
    artwork.xlsx!$K$1&amp;": '" &amp; SUBSTITUTE(INDEX(artwork.xlsx!K:K,QUOTIENT(ROW(A750)-1,3)+2),"'","\'") &amp; "'",
IF(MOD(ROW(A750)-1,3)=2,"","")))</f>
        <v/>
      </c>
    </row>
    <row r="756" spans="1:3" x14ac:dyDescent="0.25">
      <c r="A756" t="str">
        <f>IF(AND(MOD(ROW(A751)-1,3)=0,INDEX(artwork.xlsx!G:G,QUOTIENT(ROW(A751)-1,3)+2)&lt;&gt;""),"/* "&amp;INDEX(artwork.xlsx!G:G,QUOTIENT(ROW(A751)-1,3)+2)&amp;" */","  ")&amp;
IF(AND(INDEX(artwork.xlsx!F:F,QUOTIENT(ROW(A751)-1,3)+2)&lt;&gt;""),"/* "&amp;INDEX(artwork.xlsx!F:F,QUOTIENT(ROW(A751)-1,3)+2)&amp;" */","  ")&amp;IF(AND(ISERROR(MATCH("},",B756:B$5003,0)), ISERROR(MATCH("    ];",$A$5:A752,0))),"];","")</f>
        <v xml:space="preserve">    </v>
      </c>
      <c r="B756" t="str">
        <f t="shared" si="14"/>
        <v>{</v>
      </c>
      <c r="C756" t="str">
        <f>IF(AND(MOD(ROW(A751)-1,3)=0, INDEX(artwork.xlsx!J:J,QUOTIENT(ROW(A751)-1,3)+2)&lt;&gt;""),
     artwork.xlsx!$H$1&amp;": """ &amp;  INDEX(artwork.xlsx!H:H,QUOTIENT(ROW(A751)-1,3)+2) &amp;""",  " &amp;
     artwork.xlsx!$J$1&amp; ": """ &amp; INDEX(artwork.xlsx!J:J,QUOTIENT(ROW(A751)-1,3)+2) &amp;""",  " &amp;
     artwork.xlsx!$L$1&amp; ": """ &amp; SUBSTITUTE(IF(LEFT(INDEX(artwork.xlsx!L:L,QUOTIENT(ROW(A751)-1,3)+2),4)="http","",artwork.xlsx!$M$1) &amp; INDEX(artwork.xlsx!L:L,QUOTIENT(ROW(A751)-1,3)+2),artwork.xlsx!$N$1,"") &amp; """,",
 IF(AND(MOD(ROW(A751)-1,3)=1,INDEX(artwork.xlsx!J:J,QUOTIENT(ROW(A751)-1,3)+2)&lt;&gt;""),
    artwork.xlsx!$K$1&amp;": '" &amp; SUBSTITUTE(INDEX(artwork.xlsx!K:K,QUOTIENT(ROW(A751)-1,3)+2),"'","\'") &amp; "'",
IF(MOD(ROW(A751)-1,3)=2,"","")))</f>
        <v>id: "rebuild",  frenchName: "Reconstruction",  artwork: "http://wiki.dominionstrategy.com/images/4/4d/RebuildArt.jpg",</v>
      </c>
    </row>
    <row r="757" spans="1:3" x14ac:dyDescent="0.25">
      <c r="A757" t="str">
        <f>IF(AND(MOD(ROW(A752)-1,3)=0,INDEX(artwork.xlsx!G:G,QUOTIENT(ROW(A752)-1,3)+2)&lt;&gt;""),"/* "&amp;INDEX(artwork.xlsx!G:G,QUOTIENT(ROW(A752)-1,3)+2)&amp;" */","  ")&amp;
IF(AND(INDEX(artwork.xlsx!F:F,QUOTIENT(ROW(A752)-1,3)+2)&lt;&gt;""),"/* "&amp;INDEX(artwork.xlsx!F:F,QUOTIENT(ROW(A752)-1,3)+2)&amp;" */","  ")&amp;IF(AND(ISERROR(MATCH("},",B757:B$5003,0)), ISERROR(MATCH("    ];",$A$5:A756,0))),"];","")</f>
        <v xml:space="preserve">    </v>
      </c>
      <c r="B757" t="str">
        <f t="shared" si="14"/>
        <v/>
      </c>
      <c r="C757" t="str">
        <f>IF(AND(MOD(ROW(A752)-1,3)=0, INDEX(artwork.xlsx!J:J,QUOTIENT(ROW(A752)-1,3)+2)&lt;&gt;""),
     artwork.xlsx!$H$1&amp;": """ &amp;  INDEX(artwork.xlsx!H:H,QUOTIENT(ROW(A752)-1,3)+2) &amp;""",  " &amp;
     artwork.xlsx!$J$1&amp; ": """ &amp; INDEX(artwork.xlsx!J:J,QUOTIENT(ROW(A752)-1,3)+2) &amp;""",  " &amp;
     artwork.xlsx!$L$1&amp; ": """ &amp; SUBSTITUTE(IF(LEFT(INDEX(artwork.xlsx!L:L,QUOTIENT(ROW(A752)-1,3)+2),4)="http","",artwork.xlsx!$M$1) &amp; INDEX(artwork.xlsx!L:L,QUOTIENT(ROW(A752)-1,3)+2),artwork.xlsx!$N$1,"") &amp; """,",
 IF(AND(MOD(ROW(A752)-1,3)=1,INDEX(artwork.xlsx!J:J,QUOTIENT(ROW(A752)-1,3)+2)&lt;&gt;""),
    artwork.xlsx!$K$1&amp;": '" &amp; SUBSTITUTE(INDEX(artwork.xlsx!K:K,QUOTIENT(ROW(A752)-1,3)+2),"'","\'") &amp; "'",
IF(MOD(ROW(A752)-1,3)=2,"","")))</f>
        <v>text_html: '&lt;div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v>
      </c>
    </row>
    <row r="758" spans="1:3" x14ac:dyDescent="0.25">
      <c r="A758" t="str">
        <f>IF(AND(MOD(ROW(A753)-1,3)=0,INDEX(artwork.xlsx!G:G,QUOTIENT(ROW(A753)-1,3)+2)&lt;&gt;""),"/* "&amp;INDEX(artwork.xlsx!G:G,QUOTIENT(ROW(A753)-1,3)+2)&amp;" */","  ")&amp;
IF(AND(INDEX(artwork.xlsx!F:F,QUOTIENT(ROW(A753)-1,3)+2)&lt;&gt;""),"/* "&amp;INDEX(artwork.xlsx!F:F,QUOTIENT(ROW(A753)-1,3)+2)&amp;" */","  ")&amp;IF(AND(ISERROR(MATCH("},",B758:B$5003,0)), ISERROR(MATCH("    ];",$A$5:A754,0))),"];","")</f>
        <v xml:space="preserve">    </v>
      </c>
      <c r="B758" t="str">
        <f t="shared" si="14"/>
        <v>},</v>
      </c>
      <c r="C758" t="str">
        <f>IF(AND(MOD(ROW(A753)-1,3)=0, INDEX(artwork.xlsx!J:J,QUOTIENT(ROW(A753)-1,3)+2)&lt;&gt;""),
     artwork.xlsx!$H$1&amp;": """ &amp;  INDEX(artwork.xlsx!H:H,QUOTIENT(ROW(A753)-1,3)+2) &amp;""",  " &amp;
     artwork.xlsx!$J$1&amp; ": """ &amp; INDEX(artwork.xlsx!J:J,QUOTIENT(ROW(A753)-1,3)+2) &amp;""",  " &amp;
     artwork.xlsx!$L$1&amp; ": """ &amp; SUBSTITUTE(IF(LEFT(INDEX(artwork.xlsx!L:L,QUOTIENT(ROW(A753)-1,3)+2),4)="http","",artwork.xlsx!$M$1) &amp; INDEX(artwork.xlsx!L:L,QUOTIENT(ROW(A753)-1,3)+2),artwork.xlsx!$N$1,"") &amp; """,",
 IF(AND(MOD(ROW(A753)-1,3)=1,INDEX(artwork.xlsx!J:J,QUOTIENT(ROW(A753)-1,3)+2)&lt;&gt;""),
    artwork.xlsx!$K$1&amp;": '" &amp; SUBSTITUTE(INDEX(artwork.xlsx!K:K,QUOTIENT(ROW(A753)-1,3)+2),"'","\'") &amp; "'",
IF(MOD(ROW(A753)-1,3)=2,"","")))</f>
        <v/>
      </c>
    </row>
    <row r="759" spans="1:3" x14ac:dyDescent="0.25">
      <c r="A759" t="str">
        <f>IF(AND(MOD(ROW(A754)-1,3)=0,INDEX(artwork.xlsx!G:G,QUOTIENT(ROW(A754)-1,3)+2)&lt;&gt;""),"/* "&amp;INDEX(artwork.xlsx!G:G,QUOTIENT(ROW(A754)-1,3)+2)&amp;" */","  ")&amp;
IF(AND(INDEX(artwork.xlsx!F:F,QUOTIENT(ROW(A754)-1,3)+2)&lt;&gt;""),"/* "&amp;INDEX(artwork.xlsx!F:F,QUOTIENT(ROW(A754)-1,3)+2)&amp;" */","  ")&amp;IF(AND(ISERROR(MATCH("},",B759:B$5003,0)), ISERROR(MATCH("    ];",$A$5:A758,0))),"];","")</f>
        <v xml:space="preserve">    </v>
      </c>
      <c r="B759" t="str">
        <f t="shared" si="14"/>
        <v>{</v>
      </c>
      <c r="C759" t="str">
        <f>IF(AND(MOD(ROW(A754)-1,3)=0, INDEX(artwork.xlsx!J:J,QUOTIENT(ROW(A754)-1,3)+2)&lt;&gt;""),
     artwork.xlsx!$H$1&amp;": """ &amp;  INDEX(artwork.xlsx!H:H,QUOTIENT(ROW(A754)-1,3)+2) &amp;""",  " &amp;
     artwork.xlsx!$J$1&amp; ": """ &amp; INDEX(artwork.xlsx!J:J,QUOTIENT(ROW(A754)-1,3)+2) &amp;""",  " &amp;
     artwork.xlsx!$L$1&amp; ": """ &amp; SUBSTITUTE(IF(LEFT(INDEX(artwork.xlsx!L:L,QUOTIENT(ROW(A754)-1,3)+2),4)="http","",artwork.xlsx!$M$1) &amp; INDEX(artwork.xlsx!L:L,QUOTIENT(ROW(A754)-1,3)+2),artwork.xlsx!$N$1,"") &amp; """,",
 IF(AND(MOD(ROW(A754)-1,3)=1,INDEX(artwork.xlsx!J:J,QUOTIENT(ROW(A754)-1,3)+2)&lt;&gt;""),
    artwork.xlsx!$K$1&amp;": '" &amp; SUBSTITUTE(INDEX(artwork.xlsx!K:K,QUOTIENT(ROW(A754)-1,3)+2),"'","\'") &amp; "'",
IF(MOD(ROW(A754)-1,3)=2,"","")))</f>
        <v>id: "banditcamp",  frenchName: "Camp de bandits",  artwork: "http://wiki.dominionstrategy.com/images/6/6f/Bandit_CampArt.jpg",</v>
      </c>
    </row>
    <row r="760" spans="1:3" x14ac:dyDescent="0.25">
      <c r="A760" t="str">
        <f>IF(AND(MOD(ROW(A755)-1,3)=0,INDEX(artwork.xlsx!G:G,QUOTIENT(ROW(A755)-1,3)+2)&lt;&gt;""),"/* "&amp;INDEX(artwork.xlsx!G:G,QUOTIENT(ROW(A755)-1,3)+2)&amp;" */","  ")&amp;
IF(AND(INDEX(artwork.xlsx!F:F,QUOTIENT(ROW(A755)-1,3)+2)&lt;&gt;""),"/* "&amp;INDEX(artwork.xlsx!F:F,QUOTIENT(ROW(A755)-1,3)+2)&amp;" */","  ")&amp;IF(AND(ISERROR(MATCH("},",B760:B$5003,0)), ISERROR(MATCH("    ];",$A$5:A756,0))),"];","")</f>
        <v xml:space="preserve">    </v>
      </c>
      <c r="B760" t="str">
        <f t="shared" si="14"/>
        <v/>
      </c>
      <c r="C760" t="str">
        <f>IF(AND(MOD(ROW(A755)-1,3)=0, INDEX(artwork.xlsx!J:J,QUOTIENT(ROW(A755)-1,3)+2)&lt;&gt;""),
     artwork.xlsx!$H$1&amp;": """ &amp;  INDEX(artwork.xlsx!H:H,QUOTIENT(ROW(A755)-1,3)+2) &amp;""",  " &amp;
     artwork.xlsx!$J$1&amp; ": """ &amp; INDEX(artwork.xlsx!J:J,QUOTIENT(ROW(A755)-1,3)+2) &amp;""",  " &amp;
     artwork.xlsx!$L$1&amp; ": """ &amp; SUBSTITUTE(IF(LEFT(INDEX(artwork.xlsx!L:L,QUOTIENT(ROW(A755)-1,3)+2),4)="http","",artwork.xlsx!$M$1) &amp; INDEX(artwork.xlsx!L:L,QUOTIENT(ROW(A755)-1,3)+2),artwork.xlsx!$N$1,"") &amp; """,",
 IF(AND(MOD(ROW(A755)-1,3)=1,INDEX(artwork.xlsx!J:J,QUOTIENT(ROW(A755)-1,3)+2)&lt;&gt;""),
    artwork.xlsx!$K$1&amp;": '" &amp; SUBSTITUTE(INDEX(artwork.xlsx!K:K,QUOTIENT(ROW(A755)-1,3)+2),"'","\'") &amp; "'",
IF(MOD(ROW(A755)-1,3)=2,"","")))</f>
        <v>text_html: '&lt;div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v>
      </c>
    </row>
    <row r="761" spans="1:3" x14ac:dyDescent="0.25">
      <c r="A761" t="str">
        <f>IF(AND(MOD(ROW(A756)-1,3)=0,INDEX(artwork.xlsx!G:G,QUOTIENT(ROW(A756)-1,3)+2)&lt;&gt;""),"/* "&amp;INDEX(artwork.xlsx!G:G,QUOTIENT(ROW(A756)-1,3)+2)&amp;" */","  ")&amp;
IF(AND(INDEX(artwork.xlsx!F:F,QUOTIENT(ROW(A756)-1,3)+2)&lt;&gt;""),"/* "&amp;INDEX(artwork.xlsx!F:F,QUOTIENT(ROW(A756)-1,3)+2)&amp;" */","  ")&amp;IF(AND(ISERROR(MATCH("},",B761:B$5003,0)), ISERROR(MATCH("    ];",$A$5:A760,0))),"];","")</f>
        <v xml:space="preserve">    </v>
      </c>
      <c r="B761" t="str">
        <f t="shared" si="14"/>
        <v>},</v>
      </c>
      <c r="C761" t="str">
        <f>IF(AND(MOD(ROW(A756)-1,3)=0, INDEX(artwork.xlsx!J:J,QUOTIENT(ROW(A756)-1,3)+2)&lt;&gt;""),
     artwork.xlsx!$H$1&amp;": """ &amp;  INDEX(artwork.xlsx!H:H,QUOTIENT(ROW(A756)-1,3)+2) &amp;""",  " &amp;
     artwork.xlsx!$J$1&amp; ": """ &amp; INDEX(artwork.xlsx!J:J,QUOTIENT(ROW(A756)-1,3)+2) &amp;""",  " &amp;
     artwork.xlsx!$L$1&amp; ": """ &amp; SUBSTITUTE(IF(LEFT(INDEX(artwork.xlsx!L:L,QUOTIENT(ROW(A756)-1,3)+2),4)="http","",artwork.xlsx!$M$1) &amp; INDEX(artwork.xlsx!L:L,QUOTIENT(ROW(A756)-1,3)+2),artwork.xlsx!$N$1,"") &amp; """,",
 IF(AND(MOD(ROW(A756)-1,3)=1,INDEX(artwork.xlsx!J:J,QUOTIENT(ROW(A756)-1,3)+2)&lt;&gt;""),
    artwork.xlsx!$K$1&amp;": '" &amp; SUBSTITUTE(INDEX(artwork.xlsx!K:K,QUOTIENT(ROW(A756)-1,3)+2),"'","\'") &amp; "'",
IF(MOD(ROW(A756)-1,3)=2,"","")))</f>
        <v/>
      </c>
    </row>
    <row r="762" spans="1:3" x14ac:dyDescent="0.25">
      <c r="A762" t="str">
        <f>IF(AND(MOD(ROW(A757)-1,3)=0,INDEX(artwork.xlsx!G:G,QUOTIENT(ROW(A757)-1,3)+2)&lt;&gt;""),"/* "&amp;INDEX(artwork.xlsx!G:G,QUOTIENT(ROW(A757)-1,3)+2)&amp;" */","  ")&amp;
IF(AND(INDEX(artwork.xlsx!F:F,QUOTIENT(ROW(A757)-1,3)+2)&lt;&gt;""),"/* "&amp;INDEX(artwork.xlsx!F:F,QUOTIENT(ROW(A757)-1,3)+2)&amp;" */","  ")&amp;IF(AND(ISERROR(MATCH("},",B762:B$5003,0)), ISERROR(MATCH("    ];",$A$5:A758,0))),"];","")</f>
        <v xml:space="preserve">  /* t */</v>
      </c>
      <c r="B762" t="str">
        <f t="shared" si="14"/>
        <v>{</v>
      </c>
      <c r="C762" t="str">
        <f>IF(AND(MOD(ROW(A757)-1,3)=0, INDEX(artwork.xlsx!J:J,QUOTIENT(ROW(A757)-1,3)+2)&lt;&gt;""),
     artwork.xlsx!$H$1&amp;": """ &amp;  INDEX(artwork.xlsx!H:H,QUOTIENT(ROW(A757)-1,3)+2) &amp;""",  " &amp;
     artwork.xlsx!$J$1&amp; ": """ &amp; INDEX(artwork.xlsx!J:J,QUOTIENT(ROW(A757)-1,3)+2) &amp;""",  " &amp;
     artwork.xlsx!$L$1&amp; ": """ &amp; SUBSTITUTE(IF(LEFT(INDEX(artwork.xlsx!L:L,QUOTIENT(ROW(A757)-1,3)+2),4)="http","",artwork.xlsx!$M$1) &amp; INDEX(artwork.xlsx!L:L,QUOTIENT(ROW(A757)-1,3)+2),artwork.xlsx!$N$1,"") &amp; """,",
 IF(AND(MOD(ROW(A757)-1,3)=1,INDEX(artwork.xlsx!J:J,QUOTIENT(ROW(A757)-1,3)+2)&lt;&gt;""),
    artwork.xlsx!$K$1&amp;": '" &amp; SUBSTITUTE(INDEX(artwork.xlsx!K:K,QUOTIENT(ROW(A757)-1,3)+2),"'","\'") &amp; "'",
IF(MOD(ROW(A757)-1,3)=2,"","")))</f>
        <v>id: "spoils",  frenchName: "Butin",  artwork: "http://wiki.dominionstrategy.com/images/3/3a/SpoilsArt.jpg",</v>
      </c>
    </row>
    <row r="763" spans="1:3" x14ac:dyDescent="0.25">
      <c r="A763" t="str">
        <f>IF(AND(MOD(ROW(A758)-1,3)=0,INDEX(artwork.xlsx!G:G,QUOTIENT(ROW(A758)-1,3)+2)&lt;&gt;""),"/* "&amp;INDEX(artwork.xlsx!G:G,QUOTIENT(ROW(A758)-1,3)+2)&amp;" */","  ")&amp;
IF(AND(INDEX(artwork.xlsx!F:F,QUOTIENT(ROW(A758)-1,3)+2)&lt;&gt;""),"/* "&amp;INDEX(artwork.xlsx!F:F,QUOTIENT(ROW(A758)-1,3)+2)&amp;" */","  ")&amp;IF(AND(ISERROR(MATCH("},",B763:B$5003,0)), ISERROR(MATCH("    ];",$A$5:A762,0))),"];","")</f>
        <v xml:space="preserve">  /* t */</v>
      </c>
      <c r="B763" t="str">
        <f t="shared" si="14"/>
        <v/>
      </c>
      <c r="C763" t="str">
        <f>IF(AND(MOD(ROW(A758)-1,3)=0, INDEX(artwork.xlsx!J:J,QUOTIENT(ROW(A758)-1,3)+2)&lt;&gt;""),
     artwork.xlsx!$H$1&amp;": """ &amp;  INDEX(artwork.xlsx!H:H,QUOTIENT(ROW(A758)-1,3)+2) &amp;""",  " &amp;
     artwork.xlsx!$J$1&amp; ": """ &amp; INDEX(artwork.xlsx!J:J,QUOTIENT(ROW(A758)-1,3)+2) &amp;""",  " &amp;
     artwork.xlsx!$L$1&amp; ": """ &amp; SUBSTITUTE(IF(LEFT(INDEX(artwork.xlsx!L:L,QUOTIENT(ROW(A758)-1,3)+2),4)="http","",artwork.xlsx!$M$1) &amp; INDEX(artwork.xlsx!L:L,QUOTIENT(ROW(A758)-1,3)+2),artwork.xlsx!$N$1,"") &amp; """,",
 IF(AND(MOD(ROW(A758)-1,3)=1,INDEX(artwork.xlsx!J:J,QUOTIENT(ROW(A758)-1,3)+2)&lt;&gt;""),
    artwork.xlsx!$K$1&amp;": '" &amp; SUBSTITUTE(INDEX(artwork.xlsx!K:K,QUOTIENT(ROW(A758)-1,3)+2),"'","\'") &amp; "'",
IF(MOD(ROW(A758)-1,3)=2,"","")))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v>
      </c>
    </row>
    <row r="764" spans="1:3" x14ac:dyDescent="0.25">
      <c r="A764" t="str">
        <f>IF(AND(MOD(ROW(A759)-1,3)=0,INDEX(artwork.xlsx!G:G,QUOTIENT(ROW(A759)-1,3)+2)&lt;&gt;""),"/* "&amp;INDEX(artwork.xlsx!G:G,QUOTIENT(ROW(A759)-1,3)+2)&amp;" */","  ")&amp;
IF(AND(INDEX(artwork.xlsx!F:F,QUOTIENT(ROW(A759)-1,3)+2)&lt;&gt;""),"/* "&amp;INDEX(artwork.xlsx!F:F,QUOTIENT(ROW(A759)-1,3)+2)&amp;" */","  ")&amp;IF(AND(ISERROR(MATCH("},",B764:B$5003,0)), ISERROR(MATCH("    ];",$A$5:A760,0))),"];","")</f>
        <v xml:space="preserve">  /* t */</v>
      </c>
      <c r="B764" t="str">
        <f t="shared" si="14"/>
        <v>},</v>
      </c>
      <c r="C764" t="str">
        <f>IF(AND(MOD(ROW(A759)-1,3)=0, INDEX(artwork.xlsx!J:J,QUOTIENT(ROW(A759)-1,3)+2)&lt;&gt;""),
     artwork.xlsx!$H$1&amp;": """ &amp;  INDEX(artwork.xlsx!H:H,QUOTIENT(ROW(A759)-1,3)+2) &amp;""",  " &amp;
     artwork.xlsx!$J$1&amp; ": """ &amp; INDEX(artwork.xlsx!J:J,QUOTIENT(ROW(A759)-1,3)+2) &amp;""",  " &amp;
     artwork.xlsx!$L$1&amp; ": """ &amp; SUBSTITUTE(IF(LEFT(INDEX(artwork.xlsx!L:L,QUOTIENT(ROW(A759)-1,3)+2),4)="http","",artwork.xlsx!$M$1) &amp; INDEX(artwork.xlsx!L:L,QUOTIENT(ROW(A759)-1,3)+2),artwork.xlsx!$N$1,"") &amp; """,",
 IF(AND(MOD(ROW(A759)-1,3)=1,INDEX(artwork.xlsx!J:J,QUOTIENT(ROW(A759)-1,3)+2)&lt;&gt;""),
    artwork.xlsx!$K$1&amp;": '" &amp; SUBSTITUTE(INDEX(artwork.xlsx!K:K,QUOTIENT(ROW(A759)-1,3)+2),"'","\'") &amp; "'",
IF(MOD(ROW(A759)-1,3)=2,"","")))</f>
        <v/>
      </c>
    </row>
    <row r="765" spans="1:3" x14ac:dyDescent="0.25">
      <c r="A765" t="str">
        <f>IF(AND(MOD(ROW(A760)-1,3)=0,INDEX(artwork.xlsx!G:G,QUOTIENT(ROW(A760)-1,3)+2)&lt;&gt;""),"/* "&amp;INDEX(artwork.xlsx!G:G,QUOTIENT(ROW(A760)-1,3)+2)&amp;" */","  ")&amp;
IF(AND(INDEX(artwork.xlsx!F:F,QUOTIENT(ROW(A760)-1,3)+2)&lt;&gt;""),"/* "&amp;INDEX(artwork.xlsx!F:F,QUOTIENT(ROW(A760)-1,3)+2)&amp;" */","  ")&amp;IF(AND(ISERROR(MATCH("},",B765:B$5003,0)), ISERROR(MATCH("    ];",$A$5:A764,0))),"];","")</f>
        <v xml:space="preserve">    </v>
      </c>
      <c r="B765" t="str">
        <f t="shared" si="14"/>
        <v>{</v>
      </c>
      <c r="C765" t="str">
        <f>IF(AND(MOD(ROW(A760)-1,3)=0, INDEX(artwork.xlsx!J:J,QUOTIENT(ROW(A760)-1,3)+2)&lt;&gt;""),
     artwork.xlsx!$H$1&amp;": """ &amp;  INDEX(artwork.xlsx!H:H,QUOTIENT(ROW(A760)-1,3)+2) &amp;""",  " &amp;
     artwork.xlsx!$J$1&amp; ": """ &amp; INDEX(artwork.xlsx!J:J,QUOTIENT(ROW(A760)-1,3)+2) &amp;""",  " &amp;
     artwork.xlsx!$L$1&amp; ": """ &amp; SUBSTITUTE(IF(LEFT(INDEX(artwork.xlsx!L:L,QUOTIENT(ROW(A760)-1,3)+2),4)="http","",artwork.xlsx!$M$1) &amp; INDEX(artwork.xlsx!L:L,QUOTIENT(ROW(A760)-1,3)+2),artwork.xlsx!$N$1,"") &amp; """,",
 IF(AND(MOD(ROW(A760)-1,3)=1,INDEX(artwork.xlsx!J:J,QUOTIENT(ROW(A760)-1,3)+2)&lt;&gt;""),
    artwork.xlsx!$K$1&amp;": '" &amp; SUBSTITUTE(INDEX(artwork.xlsx!K:K,QUOTIENT(ROW(A760)-1,3)+2),"'","\'") &amp; "'",
IF(MOD(ROW(A760)-1,3)=2,"","")))</f>
        <v>id: "abandonedmine",  frenchName: "Mine abandonnée",  artwork: "http://wiki.dominionstrategy.com/images/a/ae/Abandoned_MineArt.jpg",</v>
      </c>
    </row>
    <row r="766" spans="1:3" x14ac:dyDescent="0.25">
      <c r="A766" t="str">
        <f>IF(AND(MOD(ROW(A761)-1,3)=0,INDEX(artwork.xlsx!G:G,QUOTIENT(ROW(A761)-1,3)+2)&lt;&gt;""),"/* "&amp;INDEX(artwork.xlsx!G:G,QUOTIENT(ROW(A761)-1,3)+2)&amp;" */","  ")&amp;
IF(AND(INDEX(artwork.xlsx!F:F,QUOTIENT(ROW(A761)-1,3)+2)&lt;&gt;""),"/* "&amp;INDEX(artwork.xlsx!F:F,QUOTIENT(ROW(A761)-1,3)+2)&amp;" */","  ")&amp;IF(AND(ISERROR(MATCH("},",B766:B$5003,0)), ISERROR(MATCH("    ];",$A$5:A762,0))),"];","")</f>
        <v xml:space="preserve">    </v>
      </c>
      <c r="B766" t="str">
        <f t="shared" si="14"/>
        <v/>
      </c>
      <c r="C766" t="str">
        <f>IF(AND(MOD(ROW(A761)-1,3)=0, INDEX(artwork.xlsx!J:J,QUOTIENT(ROW(A761)-1,3)+2)&lt;&gt;""),
     artwork.xlsx!$H$1&amp;": """ &amp;  INDEX(artwork.xlsx!H:H,QUOTIENT(ROW(A761)-1,3)+2) &amp;""",  " &amp;
     artwork.xlsx!$J$1&amp; ": """ &amp; INDEX(artwork.xlsx!J:J,QUOTIENT(ROW(A761)-1,3)+2) &amp;""",  " &amp;
     artwork.xlsx!$L$1&amp; ": """ &amp; SUBSTITUTE(IF(LEFT(INDEX(artwork.xlsx!L:L,QUOTIENT(ROW(A761)-1,3)+2),4)="http","",artwork.xlsx!$M$1) &amp; INDEX(artwork.xlsx!L:L,QUOTIENT(ROW(A761)-1,3)+2),artwork.xlsx!$N$1,"") &amp; """,",
 IF(AND(MOD(ROW(A761)-1,3)=1,INDEX(artwork.xlsx!J:J,QUOTIENT(ROW(A761)-1,3)+2)&lt;&gt;""),
    artwork.xlsx!$K$1&amp;": '" &amp; SUBSTITUTE(INDEX(artwork.xlsx!K:K,QUOTIENT(ROW(A761)-1,3)+2),"'","\'") &amp; "'",
IF(MOD(ROW(A761)-1,3)=2,"","")))</f>
        <v>text_html: '&lt;div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v>
      </c>
    </row>
    <row r="767" spans="1:3" x14ac:dyDescent="0.25">
      <c r="A767" t="str">
        <f>IF(AND(MOD(ROW(A762)-1,3)=0,INDEX(artwork.xlsx!G:G,QUOTIENT(ROW(A762)-1,3)+2)&lt;&gt;""),"/* "&amp;INDEX(artwork.xlsx!G:G,QUOTIENT(ROW(A762)-1,3)+2)&amp;" */","  ")&amp;
IF(AND(INDEX(artwork.xlsx!F:F,QUOTIENT(ROW(A762)-1,3)+2)&lt;&gt;""),"/* "&amp;INDEX(artwork.xlsx!F:F,QUOTIENT(ROW(A762)-1,3)+2)&amp;" */","  ")&amp;IF(AND(ISERROR(MATCH("},",B767:B$5003,0)), ISERROR(MATCH("    ];",$A$5:A766,0))),"];","")</f>
        <v xml:space="preserve">    </v>
      </c>
      <c r="B767" t="str">
        <f t="shared" si="14"/>
        <v>},</v>
      </c>
      <c r="C767" t="str">
        <f>IF(AND(MOD(ROW(A762)-1,3)=0, INDEX(artwork.xlsx!J:J,QUOTIENT(ROW(A762)-1,3)+2)&lt;&gt;""),
     artwork.xlsx!$H$1&amp;": """ &amp;  INDEX(artwork.xlsx!H:H,QUOTIENT(ROW(A762)-1,3)+2) &amp;""",  " &amp;
     artwork.xlsx!$J$1&amp; ": """ &amp; INDEX(artwork.xlsx!J:J,QUOTIENT(ROW(A762)-1,3)+2) &amp;""",  " &amp;
     artwork.xlsx!$L$1&amp; ": """ &amp; SUBSTITUTE(IF(LEFT(INDEX(artwork.xlsx!L:L,QUOTIENT(ROW(A762)-1,3)+2),4)="http","",artwork.xlsx!$M$1) &amp; INDEX(artwork.xlsx!L:L,QUOTIENT(ROW(A762)-1,3)+2),artwork.xlsx!$N$1,"") &amp; """,",
 IF(AND(MOD(ROW(A762)-1,3)=1,INDEX(artwork.xlsx!J:J,QUOTIENT(ROW(A762)-1,3)+2)&lt;&gt;""),
    artwork.xlsx!$K$1&amp;": '" &amp; SUBSTITUTE(INDEX(artwork.xlsx!K:K,QUOTIENT(ROW(A762)-1,3)+2),"'","\'") &amp; "'",
IF(MOD(ROW(A762)-1,3)=2,"","")))</f>
        <v/>
      </c>
    </row>
    <row r="768" spans="1:3" x14ac:dyDescent="0.25">
      <c r="A768" t="str">
        <f>IF(AND(MOD(ROW(A763)-1,3)=0,INDEX(artwork.xlsx!G:G,QUOTIENT(ROW(A763)-1,3)+2)&lt;&gt;""),"/* "&amp;INDEX(artwork.xlsx!G:G,QUOTIENT(ROW(A763)-1,3)+2)&amp;" */","  ")&amp;
IF(AND(INDEX(artwork.xlsx!F:F,QUOTIENT(ROW(A763)-1,3)+2)&lt;&gt;""),"/* "&amp;INDEX(artwork.xlsx!F:F,QUOTIENT(ROW(A763)-1,3)+2)&amp;" */","  ")&amp;IF(AND(ISERROR(MATCH("},",B768:B$5003,0)), ISERROR(MATCH("    ];",$A$5:A764,0))),"];","")</f>
        <v xml:space="preserve">    </v>
      </c>
      <c r="B768" t="str">
        <f t="shared" si="14"/>
        <v>{</v>
      </c>
      <c r="C768" t="str">
        <f>IF(AND(MOD(ROW(A763)-1,3)=0, INDEX(artwork.xlsx!J:J,QUOTIENT(ROW(A763)-1,3)+2)&lt;&gt;""),
     artwork.xlsx!$H$1&amp;": """ &amp;  INDEX(artwork.xlsx!H:H,QUOTIENT(ROW(A763)-1,3)+2) &amp;""",  " &amp;
     artwork.xlsx!$J$1&amp; ": """ &amp; INDEX(artwork.xlsx!J:J,QUOTIENT(ROW(A763)-1,3)+2) &amp;""",  " &amp;
     artwork.xlsx!$L$1&amp; ": """ &amp; SUBSTITUTE(IF(LEFT(INDEX(artwork.xlsx!L:L,QUOTIENT(ROW(A763)-1,3)+2),4)="http","",artwork.xlsx!$M$1) &amp; INDEX(artwork.xlsx!L:L,QUOTIENT(ROW(A763)-1,3)+2),artwork.xlsx!$N$1,"") &amp; """,",
 IF(AND(MOD(ROW(A763)-1,3)=1,INDEX(artwork.xlsx!J:J,QUOTIENT(ROW(A763)-1,3)+2)&lt;&gt;""),
    artwork.xlsx!$K$1&amp;": '" &amp; SUBSTITUTE(INDEX(artwork.xlsx!K:K,QUOTIENT(ROW(A763)-1,3)+2),"'","\'") &amp; "'",
IF(MOD(ROW(A763)-1,3)=2,"","")))</f>
        <v>id: "ruinedlibrary",  frenchName: "Bibliothèque en ruines",  artwork: "http://wiki.dominionstrategy.com/images/f/ff/Ruined_LibraryArt.jpg",</v>
      </c>
    </row>
    <row r="769" spans="1:3" x14ac:dyDescent="0.25">
      <c r="A769" t="str">
        <f>IF(AND(MOD(ROW(A764)-1,3)=0,INDEX(artwork.xlsx!G:G,QUOTIENT(ROW(A764)-1,3)+2)&lt;&gt;""),"/* "&amp;INDEX(artwork.xlsx!G:G,QUOTIENT(ROW(A764)-1,3)+2)&amp;" */","  ")&amp;
IF(AND(INDEX(artwork.xlsx!F:F,QUOTIENT(ROW(A764)-1,3)+2)&lt;&gt;""),"/* "&amp;INDEX(artwork.xlsx!F:F,QUOTIENT(ROW(A764)-1,3)+2)&amp;" */","  ")&amp;IF(AND(ISERROR(MATCH("},",B769:B$5003,0)), ISERROR(MATCH("    ];",$A$5:A768,0))),"];","")</f>
        <v xml:space="preserve">    </v>
      </c>
      <c r="B769" t="str">
        <f t="shared" si="14"/>
        <v/>
      </c>
      <c r="C769" t="str">
        <f>IF(AND(MOD(ROW(A764)-1,3)=0, INDEX(artwork.xlsx!J:J,QUOTIENT(ROW(A764)-1,3)+2)&lt;&gt;""),
     artwork.xlsx!$H$1&amp;": """ &amp;  INDEX(artwork.xlsx!H:H,QUOTIENT(ROW(A764)-1,3)+2) &amp;""",  " &amp;
     artwork.xlsx!$J$1&amp; ": """ &amp; INDEX(artwork.xlsx!J:J,QUOTIENT(ROW(A764)-1,3)+2) &amp;""",  " &amp;
     artwork.xlsx!$L$1&amp; ": """ &amp; SUBSTITUTE(IF(LEFT(INDEX(artwork.xlsx!L:L,QUOTIENT(ROW(A764)-1,3)+2),4)="http","",artwork.xlsx!$M$1) &amp; INDEX(artwork.xlsx!L:L,QUOTIENT(ROW(A764)-1,3)+2),artwork.xlsx!$N$1,"") &amp; """,",
 IF(AND(MOD(ROW(A764)-1,3)=1,INDEX(artwork.xlsx!J:J,QUOTIENT(ROW(A764)-1,3)+2)&lt;&gt;""),
    artwork.xlsx!$K$1&amp;": '" &amp; SUBSTITUTE(INDEX(artwork.xlsx!K:K,QUOTIENT(ROW(A764)-1,3)+2),"'","\'") &amp; "'",
IF(MOD(ROW(A764)-1,3)=2,"","")))</f>
        <v>text_html: '&lt;div class="card-text" style="top:73px;"&gt;&lt;div style="font-weight: bold;"&gt;&lt;div style="display:inline;"&gt;+1 Carte&lt;/div&gt;&lt;br&gt;&lt;/div&gt;&lt;/div&gt;'</v>
      </c>
    </row>
    <row r="770" spans="1:3" x14ac:dyDescent="0.25">
      <c r="A770" t="str">
        <f>IF(AND(MOD(ROW(A765)-1,3)=0,INDEX(artwork.xlsx!G:G,QUOTIENT(ROW(A765)-1,3)+2)&lt;&gt;""),"/* "&amp;INDEX(artwork.xlsx!G:G,QUOTIENT(ROW(A765)-1,3)+2)&amp;" */","  ")&amp;
IF(AND(INDEX(artwork.xlsx!F:F,QUOTIENT(ROW(A765)-1,3)+2)&lt;&gt;""),"/* "&amp;INDEX(artwork.xlsx!F:F,QUOTIENT(ROW(A765)-1,3)+2)&amp;" */","  ")&amp;IF(AND(ISERROR(MATCH("},",B770:B$5003,0)), ISERROR(MATCH("    ];",$A$5:A766,0))),"];","")</f>
        <v xml:space="preserve">    </v>
      </c>
      <c r="B770" t="str">
        <f t="shared" si="14"/>
        <v>},</v>
      </c>
      <c r="C770" t="str">
        <f>IF(AND(MOD(ROW(A765)-1,3)=0, INDEX(artwork.xlsx!J:J,QUOTIENT(ROW(A765)-1,3)+2)&lt;&gt;""),
     artwork.xlsx!$H$1&amp;": """ &amp;  INDEX(artwork.xlsx!H:H,QUOTIENT(ROW(A765)-1,3)+2) &amp;""",  " &amp;
     artwork.xlsx!$J$1&amp; ": """ &amp; INDEX(artwork.xlsx!J:J,QUOTIENT(ROW(A765)-1,3)+2) &amp;""",  " &amp;
     artwork.xlsx!$L$1&amp; ": """ &amp; SUBSTITUTE(IF(LEFT(INDEX(artwork.xlsx!L:L,QUOTIENT(ROW(A765)-1,3)+2),4)="http","",artwork.xlsx!$M$1) &amp; INDEX(artwork.xlsx!L:L,QUOTIENT(ROW(A765)-1,3)+2),artwork.xlsx!$N$1,"") &amp; """,",
 IF(AND(MOD(ROW(A765)-1,3)=1,INDEX(artwork.xlsx!J:J,QUOTIENT(ROW(A765)-1,3)+2)&lt;&gt;""),
    artwork.xlsx!$K$1&amp;": '" &amp; SUBSTITUTE(INDEX(artwork.xlsx!K:K,QUOTIENT(ROW(A765)-1,3)+2),"'","\'") &amp; "'",
IF(MOD(ROW(A765)-1,3)=2,"","")))</f>
        <v/>
      </c>
    </row>
    <row r="771" spans="1:3" x14ac:dyDescent="0.25">
      <c r="A771" t="str">
        <f>IF(AND(MOD(ROW(A766)-1,3)=0,INDEX(artwork.xlsx!G:G,QUOTIENT(ROW(A766)-1,3)+2)&lt;&gt;""),"/* "&amp;INDEX(artwork.xlsx!G:G,QUOTIENT(ROW(A766)-1,3)+2)&amp;" */","  ")&amp;
IF(AND(INDEX(artwork.xlsx!F:F,QUOTIENT(ROW(A766)-1,3)+2)&lt;&gt;""),"/* "&amp;INDEX(artwork.xlsx!F:F,QUOTIENT(ROW(A766)-1,3)+2)&amp;" */","  ")&amp;IF(AND(ISERROR(MATCH("},",B771:B$5003,0)), ISERROR(MATCH("    ];",$A$5:A770,0))),"];","")</f>
        <v xml:space="preserve">    </v>
      </c>
      <c r="B771" t="str">
        <f t="shared" si="14"/>
        <v>{</v>
      </c>
      <c r="C771" t="str">
        <f>IF(AND(MOD(ROW(A766)-1,3)=0, INDEX(artwork.xlsx!J:J,QUOTIENT(ROW(A766)-1,3)+2)&lt;&gt;""),
     artwork.xlsx!$H$1&amp;": """ &amp;  INDEX(artwork.xlsx!H:H,QUOTIENT(ROW(A766)-1,3)+2) &amp;""",  " &amp;
     artwork.xlsx!$J$1&amp; ": """ &amp; INDEX(artwork.xlsx!J:J,QUOTIENT(ROW(A766)-1,3)+2) &amp;""",  " &amp;
     artwork.xlsx!$L$1&amp; ": """ &amp; SUBSTITUTE(IF(LEFT(INDEX(artwork.xlsx!L:L,QUOTIENT(ROW(A766)-1,3)+2),4)="http","",artwork.xlsx!$M$1) &amp; INDEX(artwork.xlsx!L:L,QUOTIENT(ROW(A766)-1,3)+2),artwork.xlsx!$N$1,"") &amp; """,",
 IF(AND(MOD(ROW(A766)-1,3)=1,INDEX(artwork.xlsx!J:J,QUOTIENT(ROW(A766)-1,3)+2)&lt;&gt;""),
    artwork.xlsx!$K$1&amp;": '" &amp; SUBSTITUTE(INDEX(artwork.xlsx!K:K,QUOTIENT(ROW(A766)-1,3)+2),"'","\'") &amp; "'",
IF(MOD(ROW(A766)-1,3)=2,"","")))</f>
        <v>id: "ruinedmarket",  frenchName: "Marché en ruines",  artwork: "http://wiki.dominionstrategy.com/images/0/0e/Ruined_MarketArt.jpg",</v>
      </c>
    </row>
    <row r="772" spans="1:3" x14ac:dyDescent="0.25">
      <c r="A772" t="str">
        <f>IF(AND(MOD(ROW(A767)-1,3)=0,INDEX(artwork.xlsx!G:G,QUOTIENT(ROW(A767)-1,3)+2)&lt;&gt;""),"/* "&amp;INDEX(artwork.xlsx!G:G,QUOTIENT(ROW(A767)-1,3)+2)&amp;" */","  ")&amp;
IF(AND(INDEX(artwork.xlsx!F:F,QUOTIENT(ROW(A767)-1,3)+2)&lt;&gt;""),"/* "&amp;INDEX(artwork.xlsx!F:F,QUOTIENT(ROW(A767)-1,3)+2)&amp;" */","  ")&amp;IF(AND(ISERROR(MATCH("},",B772:B$5003,0)), ISERROR(MATCH("    ];",$A$5:A768,0))),"];","")</f>
        <v xml:space="preserve">    </v>
      </c>
      <c r="B772" t="str">
        <f t="shared" si="14"/>
        <v/>
      </c>
      <c r="C772" t="str">
        <f>IF(AND(MOD(ROW(A767)-1,3)=0, INDEX(artwork.xlsx!J:J,QUOTIENT(ROW(A767)-1,3)+2)&lt;&gt;""),
     artwork.xlsx!$H$1&amp;": """ &amp;  INDEX(artwork.xlsx!H:H,QUOTIENT(ROW(A767)-1,3)+2) &amp;""",  " &amp;
     artwork.xlsx!$J$1&amp; ": """ &amp; INDEX(artwork.xlsx!J:J,QUOTIENT(ROW(A767)-1,3)+2) &amp;""",  " &amp;
     artwork.xlsx!$L$1&amp; ": """ &amp; SUBSTITUTE(IF(LEFT(INDEX(artwork.xlsx!L:L,QUOTIENT(ROW(A767)-1,3)+2),4)="http","",artwork.xlsx!$M$1) &amp; INDEX(artwork.xlsx!L:L,QUOTIENT(ROW(A767)-1,3)+2),artwork.xlsx!$N$1,"") &amp; """,",
 IF(AND(MOD(ROW(A767)-1,3)=1,INDEX(artwork.xlsx!J:J,QUOTIENT(ROW(A767)-1,3)+2)&lt;&gt;""),
    artwork.xlsx!$K$1&amp;": '" &amp; SUBSTITUTE(INDEX(artwork.xlsx!K:K,QUOTIENT(ROW(A767)-1,3)+2),"'","\'") &amp; "'",
IF(MOD(ROW(A767)-1,3)=2,"","")))</f>
        <v>text_html: '&lt;div class="card-text" style="top:73px;"&gt;&lt;div style="font-weight: bold;"&gt;&lt;div style="display:inline;"&gt;+1 Achat&lt;/div&gt;&lt;br&gt;&lt;/div&gt;&lt;/div&gt;'</v>
      </c>
    </row>
    <row r="773" spans="1:3" x14ac:dyDescent="0.25">
      <c r="A773" t="str">
        <f>IF(AND(MOD(ROW(A768)-1,3)=0,INDEX(artwork.xlsx!G:G,QUOTIENT(ROW(A768)-1,3)+2)&lt;&gt;""),"/* "&amp;INDEX(artwork.xlsx!G:G,QUOTIENT(ROW(A768)-1,3)+2)&amp;" */","  ")&amp;
IF(AND(INDEX(artwork.xlsx!F:F,QUOTIENT(ROW(A768)-1,3)+2)&lt;&gt;""),"/* "&amp;INDEX(artwork.xlsx!F:F,QUOTIENT(ROW(A768)-1,3)+2)&amp;" */","  ")&amp;IF(AND(ISERROR(MATCH("},",B773:B$5003,0)), ISERROR(MATCH("    ];",$A$5:A772,0))),"];","")</f>
        <v xml:space="preserve">    </v>
      </c>
      <c r="B773" t="str">
        <f t="shared" si="14"/>
        <v>},</v>
      </c>
      <c r="C773" t="str">
        <f>IF(AND(MOD(ROW(A768)-1,3)=0, INDEX(artwork.xlsx!J:J,QUOTIENT(ROW(A768)-1,3)+2)&lt;&gt;""),
     artwork.xlsx!$H$1&amp;": """ &amp;  INDEX(artwork.xlsx!H:H,QUOTIENT(ROW(A768)-1,3)+2) &amp;""",  " &amp;
     artwork.xlsx!$J$1&amp; ": """ &amp; INDEX(artwork.xlsx!J:J,QUOTIENT(ROW(A768)-1,3)+2) &amp;""",  " &amp;
     artwork.xlsx!$L$1&amp; ": """ &amp; SUBSTITUTE(IF(LEFT(INDEX(artwork.xlsx!L:L,QUOTIENT(ROW(A768)-1,3)+2),4)="http","",artwork.xlsx!$M$1) &amp; INDEX(artwork.xlsx!L:L,QUOTIENT(ROW(A768)-1,3)+2),artwork.xlsx!$N$1,"") &amp; """,",
 IF(AND(MOD(ROW(A768)-1,3)=1,INDEX(artwork.xlsx!J:J,QUOTIENT(ROW(A768)-1,3)+2)&lt;&gt;""),
    artwork.xlsx!$K$1&amp;": '" &amp; SUBSTITUTE(INDEX(artwork.xlsx!K:K,QUOTIENT(ROW(A768)-1,3)+2),"'","\'") &amp; "'",
IF(MOD(ROW(A768)-1,3)=2,"","")))</f>
        <v/>
      </c>
    </row>
    <row r="774" spans="1:3" x14ac:dyDescent="0.25">
      <c r="A774" t="str">
        <f>IF(AND(MOD(ROW(A769)-1,3)=0,INDEX(artwork.xlsx!G:G,QUOTIENT(ROW(A769)-1,3)+2)&lt;&gt;""),"/* "&amp;INDEX(artwork.xlsx!G:G,QUOTIENT(ROW(A769)-1,3)+2)&amp;" */","  ")&amp;
IF(AND(INDEX(artwork.xlsx!F:F,QUOTIENT(ROW(A769)-1,3)+2)&lt;&gt;""),"/* "&amp;INDEX(artwork.xlsx!F:F,QUOTIENT(ROW(A769)-1,3)+2)&amp;" */","  ")&amp;IF(AND(ISERROR(MATCH("},",B774:B$5003,0)), ISERROR(MATCH("    ];",$A$5:A770,0))),"];","")</f>
        <v xml:space="preserve">    </v>
      </c>
      <c r="B774" t="str">
        <f t="shared" si="14"/>
        <v>{</v>
      </c>
      <c r="C774" t="str">
        <f>IF(AND(MOD(ROW(A769)-1,3)=0, INDEX(artwork.xlsx!J:J,QUOTIENT(ROW(A769)-1,3)+2)&lt;&gt;""),
     artwork.xlsx!$H$1&amp;": """ &amp;  INDEX(artwork.xlsx!H:H,QUOTIENT(ROW(A769)-1,3)+2) &amp;""",  " &amp;
     artwork.xlsx!$J$1&amp; ": """ &amp; INDEX(artwork.xlsx!J:J,QUOTIENT(ROW(A769)-1,3)+2) &amp;""",  " &amp;
     artwork.xlsx!$L$1&amp; ": """ &amp; SUBSTITUTE(IF(LEFT(INDEX(artwork.xlsx!L:L,QUOTIENT(ROW(A769)-1,3)+2),4)="http","",artwork.xlsx!$M$1) &amp; INDEX(artwork.xlsx!L:L,QUOTIENT(ROW(A769)-1,3)+2),artwork.xlsx!$N$1,"") &amp; """,",
 IF(AND(MOD(ROW(A769)-1,3)=1,INDEX(artwork.xlsx!J:J,QUOTIENT(ROW(A769)-1,3)+2)&lt;&gt;""),
    artwork.xlsx!$K$1&amp;": '" &amp; SUBSTITUTE(INDEX(artwork.xlsx!K:K,QUOTIENT(ROW(A769)-1,3)+2),"'","\'") &amp; "'",
IF(MOD(ROW(A769)-1,3)=2,"","")))</f>
        <v>id: "ruinedvillage",  frenchName: "Village en ruines",  artwork: "http://wiki.dominionstrategy.com/images/2/21/Ruined_VillageArt.jpg",</v>
      </c>
    </row>
    <row r="775" spans="1:3" x14ac:dyDescent="0.25">
      <c r="A775" t="str">
        <f>IF(AND(MOD(ROW(A770)-1,3)=0,INDEX(artwork.xlsx!G:G,QUOTIENT(ROW(A770)-1,3)+2)&lt;&gt;""),"/* "&amp;INDEX(artwork.xlsx!G:G,QUOTIENT(ROW(A770)-1,3)+2)&amp;" */","  ")&amp;
IF(AND(INDEX(artwork.xlsx!F:F,QUOTIENT(ROW(A770)-1,3)+2)&lt;&gt;""),"/* "&amp;INDEX(artwork.xlsx!F:F,QUOTIENT(ROW(A770)-1,3)+2)&amp;" */","  ")&amp;IF(AND(ISERROR(MATCH("},",B775:B$5003,0)), ISERROR(MATCH("    ];",$A$5:A774,0))),"];","")</f>
        <v xml:space="preserve">    </v>
      </c>
      <c r="B775" t="str">
        <f t="shared" si="14"/>
        <v/>
      </c>
      <c r="C775" t="str">
        <f>IF(AND(MOD(ROW(A770)-1,3)=0, INDEX(artwork.xlsx!J:J,QUOTIENT(ROW(A770)-1,3)+2)&lt;&gt;""),
     artwork.xlsx!$H$1&amp;": """ &amp;  INDEX(artwork.xlsx!H:H,QUOTIENT(ROW(A770)-1,3)+2) &amp;""",  " &amp;
     artwork.xlsx!$J$1&amp; ": """ &amp; INDEX(artwork.xlsx!J:J,QUOTIENT(ROW(A770)-1,3)+2) &amp;""",  " &amp;
     artwork.xlsx!$L$1&amp; ": """ &amp; SUBSTITUTE(IF(LEFT(INDEX(artwork.xlsx!L:L,QUOTIENT(ROW(A770)-1,3)+2),4)="http","",artwork.xlsx!$M$1) &amp; INDEX(artwork.xlsx!L:L,QUOTIENT(ROW(A770)-1,3)+2),artwork.xlsx!$N$1,"") &amp; """,",
 IF(AND(MOD(ROW(A770)-1,3)=1,INDEX(artwork.xlsx!J:J,QUOTIENT(ROW(A770)-1,3)+2)&lt;&gt;""),
    artwork.xlsx!$K$1&amp;": '" &amp; SUBSTITUTE(INDEX(artwork.xlsx!K:K,QUOTIENT(ROW(A770)-1,3)+2),"'","\'") &amp; "'",
IF(MOD(ROW(A770)-1,3)=2,"","")))</f>
        <v>text_html: '&lt;div class="card-text" style="top:73px;"&gt;&lt;div style="font-weight: bold;"&gt;&lt;div style="display:inline;"&gt;+1 Action&lt;/div&gt;&lt;br&gt;&lt;/div&gt;&lt;/div&gt;'</v>
      </c>
    </row>
    <row r="776" spans="1:3" x14ac:dyDescent="0.25">
      <c r="A776" t="str">
        <f>IF(AND(MOD(ROW(A771)-1,3)=0,INDEX(artwork.xlsx!G:G,QUOTIENT(ROW(A771)-1,3)+2)&lt;&gt;""),"/* "&amp;INDEX(artwork.xlsx!G:G,QUOTIENT(ROW(A771)-1,3)+2)&amp;" */","  ")&amp;
IF(AND(INDEX(artwork.xlsx!F:F,QUOTIENT(ROW(A771)-1,3)+2)&lt;&gt;""),"/* "&amp;INDEX(artwork.xlsx!F:F,QUOTIENT(ROW(A771)-1,3)+2)&amp;" */","  ")&amp;IF(AND(ISERROR(MATCH("},",B776:B$5003,0)), ISERROR(MATCH("    ];",$A$5:A772,0))),"];","")</f>
        <v xml:space="preserve">    </v>
      </c>
      <c r="B776" t="str">
        <f t="shared" si="14"/>
        <v>},</v>
      </c>
      <c r="C776" t="str">
        <f>IF(AND(MOD(ROW(A771)-1,3)=0, INDEX(artwork.xlsx!J:J,QUOTIENT(ROW(A771)-1,3)+2)&lt;&gt;""),
     artwork.xlsx!$H$1&amp;": """ &amp;  INDEX(artwork.xlsx!H:H,QUOTIENT(ROW(A771)-1,3)+2) &amp;""",  " &amp;
     artwork.xlsx!$J$1&amp; ": """ &amp; INDEX(artwork.xlsx!J:J,QUOTIENT(ROW(A771)-1,3)+2) &amp;""",  " &amp;
     artwork.xlsx!$L$1&amp; ": """ &amp; SUBSTITUTE(IF(LEFT(INDEX(artwork.xlsx!L:L,QUOTIENT(ROW(A771)-1,3)+2),4)="http","",artwork.xlsx!$M$1) &amp; INDEX(artwork.xlsx!L:L,QUOTIENT(ROW(A771)-1,3)+2),artwork.xlsx!$N$1,"") &amp; """,",
 IF(AND(MOD(ROW(A771)-1,3)=1,INDEX(artwork.xlsx!J:J,QUOTIENT(ROW(A771)-1,3)+2)&lt;&gt;""),
    artwork.xlsx!$K$1&amp;": '" &amp; SUBSTITUTE(INDEX(artwork.xlsx!K:K,QUOTIENT(ROW(A771)-1,3)+2),"'","\'") &amp; "'",
IF(MOD(ROW(A771)-1,3)=2,"","")))</f>
        <v/>
      </c>
    </row>
    <row r="777" spans="1:3" x14ac:dyDescent="0.25">
      <c r="A777" t="str">
        <f>IF(AND(MOD(ROW(A772)-1,3)=0,INDEX(artwork.xlsx!G:G,QUOTIENT(ROW(A772)-1,3)+2)&lt;&gt;""),"/* "&amp;INDEX(artwork.xlsx!G:G,QUOTIENT(ROW(A772)-1,3)+2)&amp;" */","  ")&amp;
IF(AND(INDEX(artwork.xlsx!F:F,QUOTIENT(ROW(A772)-1,3)+2)&lt;&gt;""),"/* "&amp;INDEX(artwork.xlsx!F:F,QUOTIENT(ROW(A772)-1,3)+2)&amp;" */","  ")&amp;IF(AND(ISERROR(MATCH("},",B777:B$5003,0)), ISERROR(MATCH("    ];",$A$5:A776,0))),"];","")</f>
        <v xml:space="preserve">    </v>
      </c>
      <c r="B777" t="str">
        <f t="shared" si="14"/>
        <v>{</v>
      </c>
      <c r="C777" t="str">
        <f>IF(AND(MOD(ROW(A772)-1,3)=0, INDEX(artwork.xlsx!J:J,QUOTIENT(ROW(A772)-1,3)+2)&lt;&gt;""),
     artwork.xlsx!$H$1&amp;": """ &amp;  INDEX(artwork.xlsx!H:H,QUOTIENT(ROW(A772)-1,3)+2) &amp;""",  " &amp;
     artwork.xlsx!$J$1&amp; ": """ &amp; INDEX(artwork.xlsx!J:J,QUOTIENT(ROW(A772)-1,3)+2) &amp;""",  " &amp;
     artwork.xlsx!$L$1&amp; ": """ &amp; SUBSTITUTE(IF(LEFT(INDEX(artwork.xlsx!L:L,QUOTIENT(ROW(A772)-1,3)+2),4)="http","",artwork.xlsx!$M$1) &amp; INDEX(artwork.xlsx!L:L,QUOTIENT(ROW(A772)-1,3)+2),artwork.xlsx!$N$1,"") &amp; """,",
 IF(AND(MOD(ROW(A772)-1,3)=1,INDEX(artwork.xlsx!J:J,QUOTIENT(ROW(A772)-1,3)+2)&lt;&gt;""),
    artwork.xlsx!$K$1&amp;": '" &amp; SUBSTITUTE(INDEX(artwork.xlsx!K:K,QUOTIENT(ROW(A772)-1,3)+2),"'","\'") &amp; "'",
IF(MOD(ROW(A772)-1,3)=2,"","")))</f>
        <v>id: "survivors",  frenchName: "rescapés",  artwork: "http://wiki.dominionstrategy.com/images/a/a4/SurvivorsArt.jpg",</v>
      </c>
    </row>
    <row r="778" spans="1:3" x14ac:dyDescent="0.25">
      <c r="A778" t="str">
        <f>IF(AND(MOD(ROW(A773)-1,3)=0,INDEX(artwork.xlsx!G:G,QUOTIENT(ROW(A773)-1,3)+2)&lt;&gt;""),"/* "&amp;INDEX(artwork.xlsx!G:G,QUOTIENT(ROW(A773)-1,3)+2)&amp;" */","  ")&amp;
IF(AND(INDEX(artwork.xlsx!F:F,QUOTIENT(ROW(A773)-1,3)+2)&lt;&gt;""),"/* "&amp;INDEX(artwork.xlsx!F:F,QUOTIENT(ROW(A773)-1,3)+2)&amp;" */","  ")&amp;IF(AND(ISERROR(MATCH("},",B778:B$5003,0)), ISERROR(MATCH("    ];",$A$5:A774,0))),"];","")</f>
        <v xml:space="preserve">    </v>
      </c>
      <c r="B778" t="str">
        <f t="shared" si="14"/>
        <v/>
      </c>
      <c r="C778" t="str">
        <f>IF(AND(MOD(ROW(A773)-1,3)=0, INDEX(artwork.xlsx!J:J,QUOTIENT(ROW(A773)-1,3)+2)&lt;&gt;""),
     artwork.xlsx!$H$1&amp;": """ &amp;  INDEX(artwork.xlsx!H:H,QUOTIENT(ROW(A773)-1,3)+2) &amp;""",  " &amp;
     artwork.xlsx!$J$1&amp; ": """ &amp; INDEX(artwork.xlsx!J:J,QUOTIENT(ROW(A773)-1,3)+2) &amp;""",  " &amp;
     artwork.xlsx!$L$1&amp; ": """ &amp; SUBSTITUTE(IF(LEFT(INDEX(artwork.xlsx!L:L,QUOTIENT(ROW(A773)-1,3)+2),4)="http","",artwork.xlsx!$M$1) &amp; INDEX(artwork.xlsx!L:L,QUOTIENT(ROW(A773)-1,3)+2),artwork.xlsx!$N$1,"") &amp; """,",
 IF(AND(MOD(ROW(A773)-1,3)=1,INDEX(artwork.xlsx!J:J,QUOTIENT(ROW(A773)-1,3)+2)&lt;&gt;""),
    artwork.xlsx!$K$1&amp;": '" &amp; SUBSTITUTE(INDEX(artwork.xlsx!K:K,QUOTIENT(ROW(A773)-1,3)+2),"'","\'") &amp; "'",
IF(MOD(ROW(A773)-1,3)=2,"","")))</f>
        <v>text_html: '&lt;div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v>
      </c>
    </row>
    <row r="779" spans="1:3" x14ac:dyDescent="0.25">
      <c r="A779" t="str">
        <f>IF(AND(MOD(ROW(A774)-1,3)=0,INDEX(artwork.xlsx!G:G,QUOTIENT(ROW(A774)-1,3)+2)&lt;&gt;""),"/* "&amp;INDEX(artwork.xlsx!G:G,QUOTIENT(ROW(A774)-1,3)+2)&amp;" */","  ")&amp;
IF(AND(INDEX(artwork.xlsx!F:F,QUOTIENT(ROW(A774)-1,3)+2)&lt;&gt;""),"/* "&amp;INDEX(artwork.xlsx!F:F,QUOTIENT(ROW(A774)-1,3)+2)&amp;" */","  ")&amp;IF(AND(ISERROR(MATCH("},",B779:B$5003,0)), ISERROR(MATCH("    ];",$A$5:A778,0))),"];","")</f>
        <v xml:space="preserve">    </v>
      </c>
      <c r="B779" t="str">
        <f t="shared" si="14"/>
        <v>},</v>
      </c>
      <c r="C779" t="str">
        <f>IF(AND(MOD(ROW(A774)-1,3)=0, INDEX(artwork.xlsx!J:J,QUOTIENT(ROW(A774)-1,3)+2)&lt;&gt;""),
     artwork.xlsx!$H$1&amp;": """ &amp;  INDEX(artwork.xlsx!H:H,QUOTIENT(ROW(A774)-1,3)+2) &amp;""",  " &amp;
     artwork.xlsx!$J$1&amp; ": """ &amp; INDEX(artwork.xlsx!J:J,QUOTIENT(ROW(A774)-1,3)+2) &amp;""",  " &amp;
     artwork.xlsx!$L$1&amp; ": """ &amp; SUBSTITUTE(IF(LEFT(INDEX(artwork.xlsx!L:L,QUOTIENT(ROW(A774)-1,3)+2),4)="http","",artwork.xlsx!$M$1) &amp; INDEX(artwork.xlsx!L:L,QUOTIENT(ROW(A774)-1,3)+2),artwork.xlsx!$N$1,"") &amp; """,",
 IF(AND(MOD(ROW(A774)-1,3)=1,INDEX(artwork.xlsx!J:J,QUOTIENT(ROW(A774)-1,3)+2)&lt;&gt;""),
    artwork.xlsx!$K$1&amp;": '" &amp; SUBSTITUTE(INDEX(artwork.xlsx!K:K,QUOTIENT(ROW(A774)-1,3)+2),"'","\'") &amp; "'",
IF(MOD(ROW(A774)-1,3)=2,"","")))</f>
        <v/>
      </c>
    </row>
    <row r="780" spans="1:3" x14ac:dyDescent="0.25">
      <c r="A780" t="str">
        <f>IF(AND(MOD(ROW(A775)-1,3)=0,INDEX(artwork.xlsx!G:G,QUOTIENT(ROW(A775)-1,3)+2)&lt;&gt;""),"/* "&amp;INDEX(artwork.xlsx!G:G,QUOTIENT(ROW(A775)-1,3)+2)&amp;" */","  ")&amp;
IF(AND(INDEX(artwork.xlsx!F:F,QUOTIENT(ROW(A775)-1,3)+2)&lt;&gt;""),"/* "&amp;INDEX(artwork.xlsx!F:F,QUOTIENT(ROW(A775)-1,3)+2)&amp;" */","  ")&amp;IF(AND(ISERROR(MATCH("},",B780:B$5003,0)), ISERROR(MATCH("    ];",$A$5:A776,0))),"];","")</f>
        <v xml:space="preserve">    </v>
      </c>
      <c r="B780" t="str">
        <f t="shared" si="14"/>
        <v>{</v>
      </c>
      <c r="C780" t="str">
        <f>IF(AND(MOD(ROW(A775)-1,3)=0, INDEX(artwork.xlsx!J:J,QUOTIENT(ROW(A775)-1,3)+2)&lt;&gt;""),
     artwork.xlsx!$H$1&amp;": """ &amp;  INDEX(artwork.xlsx!H:H,QUOTIENT(ROW(A775)-1,3)+2) &amp;""",  " &amp;
     artwork.xlsx!$J$1&amp; ": """ &amp; INDEX(artwork.xlsx!J:J,QUOTIENT(ROW(A775)-1,3)+2) &amp;""",  " &amp;
     artwork.xlsx!$L$1&amp; ": """ &amp; SUBSTITUTE(IF(LEFT(INDEX(artwork.xlsx!L:L,QUOTIENT(ROW(A775)-1,3)+2),4)="http","",artwork.xlsx!$M$1) &amp; INDEX(artwork.xlsx!L:L,QUOTIENT(ROW(A775)-1,3)+2),artwork.xlsx!$N$1,"") &amp; """,",
 IF(AND(MOD(ROW(A775)-1,3)=1,INDEX(artwork.xlsx!J:J,QUOTIENT(ROW(A775)-1,3)+2)&lt;&gt;""),
    artwork.xlsx!$K$1&amp;": '" &amp; SUBSTITUTE(INDEX(artwork.xlsx!K:K,QUOTIENT(ROW(A775)-1,3)+2),"'","\'") &amp; "'",
IF(MOD(ROW(A775)-1,3)=2,"","")))</f>
        <v>id: "madman",  frenchName: "Fou",  artwork: "http://wiki.dominionstrategy.com/images/c/c1/MadmanArt.jpg",</v>
      </c>
    </row>
    <row r="781" spans="1:3" x14ac:dyDescent="0.25">
      <c r="A781" t="str">
        <f>IF(AND(MOD(ROW(A776)-1,3)=0,INDEX(artwork.xlsx!G:G,QUOTIENT(ROW(A776)-1,3)+2)&lt;&gt;""),"/* "&amp;INDEX(artwork.xlsx!G:G,QUOTIENT(ROW(A776)-1,3)+2)&amp;" */","  ")&amp;
IF(AND(INDEX(artwork.xlsx!F:F,QUOTIENT(ROW(A776)-1,3)+2)&lt;&gt;""),"/* "&amp;INDEX(artwork.xlsx!F:F,QUOTIENT(ROW(A776)-1,3)+2)&amp;" */","  ")&amp;IF(AND(ISERROR(MATCH("},",B781:B$5003,0)), ISERROR(MATCH("    ];",$A$5:A780,0))),"];","")</f>
        <v xml:space="preserve">    </v>
      </c>
      <c r="B781" t="str">
        <f t="shared" si="14"/>
        <v/>
      </c>
      <c r="C781" t="str">
        <f>IF(AND(MOD(ROW(A776)-1,3)=0, INDEX(artwork.xlsx!J:J,QUOTIENT(ROW(A776)-1,3)+2)&lt;&gt;""),
     artwork.xlsx!$H$1&amp;": """ &amp;  INDEX(artwork.xlsx!H:H,QUOTIENT(ROW(A776)-1,3)+2) &amp;""",  " &amp;
     artwork.xlsx!$J$1&amp; ": """ &amp; INDEX(artwork.xlsx!J:J,QUOTIENT(ROW(A776)-1,3)+2) &amp;""",  " &amp;
     artwork.xlsx!$L$1&amp; ": """ &amp; SUBSTITUTE(IF(LEFT(INDEX(artwork.xlsx!L:L,QUOTIENT(ROW(A776)-1,3)+2),4)="http","",artwork.xlsx!$M$1) &amp; INDEX(artwork.xlsx!L:L,QUOTIENT(ROW(A776)-1,3)+2),artwork.xlsx!$N$1,"") &amp; """,",
 IF(AND(MOD(ROW(A776)-1,3)=1,INDEX(artwork.xlsx!J:J,QUOTIENT(ROW(A776)-1,3)+2)&lt;&gt;""),
    artwork.xlsx!$K$1&amp;": '" &amp; SUBSTITUTE(INDEX(artwork.xlsx!K:K,QUOTIENT(ROW(A776)-1,3)+2),"'","\'") &amp; "'",
IF(MOD(ROW(A776)-1,3)=2,"","")))</f>
        <v>text_html: '&lt;div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v>
      </c>
    </row>
    <row r="782" spans="1:3" x14ac:dyDescent="0.25">
      <c r="A782" t="str">
        <f>IF(AND(MOD(ROW(A777)-1,3)=0,INDEX(artwork.xlsx!G:G,QUOTIENT(ROW(A777)-1,3)+2)&lt;&gt;""),"/* "&amp;INDEX(artwork.xlsx!G:G,QUOTIENT(ROW(A777)-1,3)+2)&amp;" */","  ")&amp;
IF(AND(INDEX(artwork.xlsx!F:F,QUOTIENT(ROW(A777)-1,3)+2)&lt;&gt;""),"/* "&amp;INDEX(artwork.xlsx!F:F,QUOTIENT(ROW(A777)-1,3)+2)&amp;" */","  ")&amp;IF(AND(ISERROR(MATCH("},",B782:B$5003,0)), ISERROR(MATCH("    ];",$A$5:A778,0))),"];","")</f>
        <v xml:space="preserve">    </v>
      </c>
      <c r="B782" t="str">
        <f t="shared" si="14"/>
        <v>},</v>
      </c>
      <c r="C782" t="str">
        <f>IF(AND(MOD(ROW(A777)-1,3)=0, INDEX(artwork.xlsx!J:J,QUOTIENT(ROW(A777)-1,3)+2)&lt;&gt;""),
     artwork.xlsx!$H$1&amp;": """ &amp;  INDEX(artwork.xlsx!H:H,QUOTIENT(ROW(A777)-1,3)+2) &amp;""",  " &amp;
     artwork.xlsx!$J$1&amp; ": """ &amp; INDEX(artwork.xlsx!J:J,QUOTIENT(ROW(A777)-1,3)+2) &amp;""",  " &amp;
     artwork.xlsx!$L$1&amp; ": """ &amp; SUBSTITUTE(IF(LEFT(INDEX(artwork.xlsx!L:L,QUOTIENT(ROW(A777)-1,3)+2),4)="http","",artwork.xlsx!$M$1) &amp; INDEX(artwork.xlsx!L:L,QUOTIENT(ROW(A777)-1,3)+2),artwork.xlsx!$N$1,"") &amp; """,",
 IF(AND(MOD(ROW(A777)-1,3)=1,INDEX(artwork.xlsx!J:J,QUOTIENT(ROW(A777)-1,3)+2)&lt;&gt;""),
    artwork.xlsx!$K$1&amp;": '" &amp; SUBSTITUTE(INDEX(artwork.xlsx!K:K,QUOTIENT(ROW(A777)-1,3)+2),"'","\'") &amp; "'",
IF(MOD(ROW(A777)-1,3)=2,"","")))</f>
        <v/>
      </c>
    </row>
    <row r="783" spans="1:3" x14ac:dyDescent="0.25">
      <c r="A783" t="str">
        <f>IF(AND(MOD(ROW(A778)-1,3)=0,INDEX(artwork.xlsx!G:G,QUOTIENT(ROW(A778)-1,3)+2)&lt;&gt;""),"/* "&amp;INDEX(artwork.xlsx!G:G,QUOTIENT(ROW(A778)-1,3)+2)&amp;" */","  ")&amp;
IF(AND(INDEX(artwork.xlsx!F:F,QUOTIENT(ROW(A778)-1,3)+2)&lt;&gt;""),"/* "&amp;INDEX(artwork.xlsx!F:F,QUOTIENT(ROW(A778)-1,3)+2)&amp;" */","  ")&amp;IF(AND(ISERROR(MATCH("},",B783:B$5003,0)), ISERROR(MATCH("    ];",$A$5:A782,0))),"];","")</f>
        <v xml:space="preserve">    </v>
      </c>
      <c r="B783" t="str">
        <f t="shared" ref="B783:B846" si="15">IF(AND(C782&lt;&gt;"",MOD(ROW(A781)-1,3)=2),"},","")&amp;IF(AND(C783&lt;&gt;"",MOD(ROW(A778)-1,3)=0),"{","")</f>
        <v>{</v>
      </c>
      <c r="C783" t="str">
        <f>IF(AND(MOD(ROW(A778)-1,3)=0, INDEX(artwork.xlsx!J:J,QUOTIENT(ROW(A778)-1,3)+2)&lt;&gt;""),
     artwork.xlsx!$H$1&amp;": """ &amp;  INDEX(artwork.xlsx!H:H,QUOTIENT(ROW(A778)-1,3)+2) &amp;""",  " &amp;
     artwork.xlsx!$J$1&amp; ": """ &amp; INDEX(artwork.xlsx!J:J,QUOTIENT(ROW(A778)-1,3)+2) &amp;""",  " &amp;
     artwork.xlsx!$L$1&amp; ": """ &amp; SUBSTITUTE(IF(LEFT(INDEX(artwork.xlsx!L:L,QUOTIENT(ROW(A778)-1,3)+2),4)="http","",artwork.xlsx!$M$1) &amp; INDEX(artwork.xlsx!L:L,QUOTIENT(ROW(A778)-1,3)+2),artwork.xlsx!$N$1,"") &amp; """,",
 IF(AND(MOD(ROW(A778)-1,3)=1,INDEX(artwork.xlsx!J:J,QUOTIENT(ROW(A778)-1,3)+2)&lt;&gt;""),
    artwork.xlsx!$K$1&amp;": '" &amp; SUBSTITUTE(INDEX(artwork.xlsx!K:K,QUOTIENT(ROW(A778)-1,3)+2),"'","\'") &amp; "'",
IF(MOD(ROW(A778)-1,3)=2,"","")))</f>
        <v>id: "mercenary",  frenchName: "Mercenaire",  artwork: "http://wiki.dominionstrategy.com/images/b/bb/MercenaryArt.jpg",</v>
      </c>
    </row>
    <row r="784" spans="1:3" x14ac:dyDescent="0.25">
      <c r="A784" t="str">
        <f>IF(AND(MOD(ROW(A779)-1,3)=0,INDEX(artwork.xlsx!G:G,QUOTIENT(ROW(A779)-1,3)+2)&lt;&gt;""),"/* "&amp;INDEX(artwork.xlsx!G:G,QUOTIENT(ROW(A779)-1,3)+2)&amp;" */","  ")&amp;
IF(AND(INDEX(artwork.xlsx!F:F,QUOTIENT(ROW(A779)-1,3)+2)&lt;&gt;""),"/* "&amp;INDEX(artwork.xlsx!F:F,QUOTIENT(ROW(A779)-1,3)+2)&amp;" */","  ")&amp;IF(AND(ISERROR(MATCH("},",B784:B$5003,0)), ISERROR(MATCH("    ];",$A$5:A780,0))),"];","")</f>
        <v xml:space="preserve">    </v>
      </c>
      <c r="B784" t="str">
        <f t="shared" si="15"/>
        <v/>
      </c>
      <c r="C784" t="str">
        <f>IF(AND(MOD(ROW(A779)-1,3)=0, INDEX(artwork.xlsx!J:J,QUOTIENT(ROW(A779)-1,3)+2)&lt;&gt;""),
     artwork.xlsx!$H$1&amp;": """ &amp;  INDEX(artwork.xlsx!H:H,QUOTIENT(ROW(A779)-1,3)+2) &amp;""",  " &amp;
     artwork.xlsx!$J$1&amp; ": """ &amp; INDEX(artwork.xlsx!J:J,QUOTIENT(ROW(A779)-1,3)+2) &amp;""",  " &amp;
     artwork.xlsx!$L$1&amp; ": """ &amp; SUBSTITUTE(IF(LEFT(INDEX(artwork.xlsx!L:L,QUOTIENT(ROW(A779)-1,3)+2),4)="http","",artwork.xlsx!$M$1) &amp; INDEX(artwork.xlsx!L:L,QUOTIENT(ROW(A779)-1,3)+2),artwork.xlsx!$N$1,"") &amp; """,",
 IF(AND(MOD(ROW(A779)-1,3)=1,INDEX(artwork.xlsx!J:J,QUOTIENT(ROW(A779)-1,3)+2)&lt;&gt;""),
    artwork.xlsx!$K$1&amp;": '" &amp; SUBSTITUTE(INDEX(artwork.xlsx!K:K,QUOTIENT(ROW(A779)-1,3)+2),"'","\'") &amp; "'",
IF(MOD(ROW(A779)-1,3)=2,"","")))</f>
        <v>text_html: '&lt;div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v>
      </c>
    </row>
    <row r="785" spans="1:3" x14ac:dyDescent="0.25">
      <c r="A785" t="str">
        <f>IF(AND(MOD(ROW(A780)-1,3)=0,INDEX(artwork.xlsx!G:G,QUOTIENT(ROW(A780)-1,3)+2)&lt;&gt;""),"/* "&amp;INDEX(artwork.xlsx!G:G,QUOTIENT(ROW(A780)-1,3)+2)&amp;" */","  ")&amp;
IF(AND(INDEX(artwork.xlsx!F:F,QUOTIENT(ROW(A780)-1,3)+2)&lt;&gt;""),"/* "&amp;INDEX(artwork.xlsx!F:F,QUOTIENT(ROW(A780)-1,3)+2)&amp;" */","  ")&amp;IF(AND(ISERROR(MATCH("},",B785:B$5003,0)), ISERROR(MATCH("    ];",$A$5:A784,0))),"];","")</f>
        <v xml:space="preserve">    </v>
      </c>
      <c r="B785" t="str">
        <f t="shared" si="15"/>
        <v>},</v>
      </c>
      <c r="C785" t="str">
        <f>IF(AND(MOD(ROW(A780)-1,3)=0, INDEX(artwork.xlsx!J:J,QUOTIENT(ROW(A780)-1,3)+2)&lt;&gt;""),
     artwork.xlsx!$H$1&amp;": """ &amp;  INDEX(artwork.xlsx!H:H,QUOTIENT(ROW(A780)-1,3)+2) &amp;""",  " &amp;
     artwork.xlsx!$J$1&amp; ": """ &amp; INDEX(artwork.xlsx!J:J,QUOTIENT(ROW(A780)-1,3)+2) &amp;""",  " &amp;
     artwork.xlsx!$L$1&amp; ": """ &amp; SUBSTITUTE(IF(LEFT(INDEX(artwork.xlsx!L:L,QUOTIENT(ROW(A780)-1,3)+2),4)="http","",artwork.xlsx!$M$1) &amp; INDEX(artwork.xlsx!L:L,QUOTIENT(ROW(A780)-1,3)+2),artwork.xlsx!$N$1,"") &amp; """,",
 IF(AND(MOD(ROW(A780)-1,3)=1,INDEX(artwork.xlsx!J:J,QUOTIENT(ROW(A780)-1,3)+2)&lt;&gt;""),
    artwork.xlsx!$K$1&amp;": '" &amp; SUBSTITUTE(INDEX(artwork.xlsx!K:K,QUOTIENT(ROW(A780)-1,3)+2),"'","\'") &amp; "'",
IF(MOD(ROW(A780)-1,3)=2,"","")))</f>
        <v/>
      </c>
    </row>
    <row r="786" spans="1:3" x14ac:dyDescent="0.25">
      <c r="A786" t="str">
        <f>IF(AND(MOD(ROW(A781)-1,3)=0,INDEX(artwork.xlsx!G:G,QUOTIENT(ROW(A781)-1,3)+2)&lt;&gt;""),"/* "&amp;INDEX(artwork.xlsx!G:G,QUOTIENT(ROW(A781)-1,3)+2)&amp;" */","  ")&amp;
IF(AND(INDEX(artwork.xlsx!F:F,QUOTIENT(ROW(A781)-1,3)+2)&lt;&gt;""),"/* "&amp;INDEX(artwork.xlsx!F:F,QUOTIENT(ROW(A781)-1,3)+2)&amp;" */","  ")&amp;IF(AND(ISERROR(MATCH("},",B786:B$5003,0)), ISERROR(MATCH("    ];",$A$5:A782,0))),"];","")</f>
        <v xml:space="preserve">    </v>
      </c>
      <c r="B786" t="str">
        <f t="shared" si="15"/>
        <v>{</v>
      </c>
      <c r="C786" t="str">
        <f>IF(AND(MOD(ROW(A781)-1,3)=0, INDEX(artwork.xlsx!J:J,QUOTIENT(ROW(A781)-1,3)+2)&lt;&gt;""),
     artwork.xlsx!$H$1&amp;": """ &amp;  INDEX(artwork.xlsx!H:H,QUOTIENT(ROW(A781)-1,3)+2) &amp;""",  " &amp;
     artwork.xlsx!$J$1&amp; ": """ &amp; INDEX(artwork.xlsx!J:J,QUOTIENT(ROW(A781)-1,3)+2) &amp;""",  " &amp;
     artwork.xlsx!$L$1&amp; ": """ &amp; SUBSTITUTE(IF(LEFT(INDEX(artwork.xlsx!L:L,QUOTIENT(ROW(A781)-1,3)+2),4)="http","",artwork.xlsx!$M$1) &amp; INDEX(artwork.xlsx!L:L,QUOTIENT(ROW(A781)-1,3)+2),artwork.xlsx!$N$1,"") &amp; """,",
 IF(AND(MOD(ROW(A781)-1,3)=1,INDEX(artwork.xlsx!J:J,QUOTIENT(ROW(A781)-1,3)+2)&lt;&gt;""),
    artwork.xlsx!$K$1&amp;": '" &amp; SUBSTITUTE(INDEX(artwork.xlsx!K:K,QUOTIENT(ROW(A781)-1,3)+2),"'","\'") &amp; "'",
IF(MOD(ROW(A781)-1,3)=2,"","")))</f>
        <v>id: "hovel",  frenchName: "Cabane",  artwork: "http://wiki.dominionstrategy.com/images/4/4a/HovelArt.jpg",</v>
      </c>
    </row>
    <row r="787" spans="1:3" x14ac:dyDescent="0.25">
      <c r="A787" t="str">
        <f>IF(AND(MOD(ROW(A782)-1,3)=0,INDEX(artwork.xlsx!G:G,QUOTIENT(ROW(A782)-1,3)+2)&lt;&gt;""),"/* "&amp;INDEX(artwork.xlsx!G:G,QUOTIENT(ROW(A782)-1,3)+2)&amp;" */","  ")&amp;
IF(AND(INDEX(artwork.xlsx!F:F,QUOTIENT(ROW(A782)-1,3)+2)&lt;&gt;""),"/* "&amp;INDEX(artwork.xlsx!F:F,QUOTIENT(ROW(A782)-1,3)+2)&amp;" */","  ")&amp;IF(AND(ISERROR(MATCH("},",B787:B$5003,0)), ISERROR(MATCH("    ];",$A$5:A786,0))),"];","")</f>
        <v xml:space="preserve">    </v>
      </c>
      <c r="B787" t="str">
        <f t="shared" si="15"/>
        <v/>
      </c>
      <c r="C787" t="str">
        <f>IF(AND(MOD(ROW(A782)-1,3)=0, INDEX(artwork.xlsx!J:J,QUOTIENT(ROW(A782)-1,3)+2)&lt;&gt;""),
     artwork.xlsx!$H$1&amp;": """ &amp;  INDEX(artwork.xlsx!H:H,QUOTIENT(ROW(A782)-1,3)+2) &amp;""",  " &amp;
     artwork.xlsx!$J$1&amp; ": """ &amp; INDEX(artwork.xlsx!J:J,QUOTIENT(ROW(A782)-1,3)+2) &amp;""",  " &amp;
     artwork.xlsx!$L$1&amp; ": """ &amp; SUBSTITUTE(IF(LEFT(INDEX(artwork.xlsx!L:L,QUOTIENT(ROW(A782)-1,3)+2),4)="http","",artwork.xlsx!$M$1) &amp; INDEX(artwork.xlsx!L:L,QUOTIENT(ROW(A782)-1,3)+2),artwork.xlsx!$N$1,"") &amp; """,",
 IF(AND(MOD(ROW(A782)-1,3)=1,INDEX(artwork.xlsx!J:J,QUOTIENT(ROW(A782)-1,3)+2)&lt;&gt;""),
    artwork.xlsx!$K$1&amp;": '" &amp; SUBSTITUTE(INDEX(artwork.xlsx!K:K,QUOTIENT(ROW(A782)-1,3)+2),"'","\'") &amp; "'",
IF(MOD(ROW(A782)-1,3)=2,"","")))</f>
        <v>text_html: '&lt;div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v>
      </c>
    </row>
    <row r="788" spans="1:3" x14ac:dyDescent="0.25">
      <c r="A788" t="str">
        <f>IF(AND(MOD(ROW(A783)-1,3)=0,INDEX(artwork.xlsx!G:G,QUOTIENT(ROW(A783)-1,3)+2)&lt;&gt;""),"/* "&amp;INDEX(artwork.xlsx!G:G,QUOTIENT(ROW(A783)-1,3)+2)&amp;" */","  ")&amp;
IF(AND(INDEX(artwork.xlsx!F:F,QUOTIENT(ROW(A783)-1,3)+2)&lt;&gt;""),"/* "&amp;INDEX(artwork.xlsx!F:F,QUOTIENT(ROW(A783)-1,3)+2)&amp;" */","  ")&amp;IF(AND(ISERROR(MATCH("},",B788:B$5003,0)), ISERROR(MATCH("    ];",$A$5:A784,0))),"];","")</f>
        <v xml:space="preserve">    </v>
      </c>
      <c r="B788" t="str">
        <f t="shared" si="15"/>
        <v>},</v>
      </c>
      <c r="C788" t="str">
        <f>IF(AND(MOD(ROW(A783)-1,3)=0, INDEX(artwork.xlsx!J:J,QUOTIENT(ROW(A783)-1,3)+2)&lt;&gt;""),
     artwork.xlsx!$H$1&amp;": """ &amp;  INDEX(artwork.xlsx!H:H,QUOTIENT(ROW(A783)-1,3)+2) &amp;""",  " &amp;
     artwork.xlsx!$J$1&amp; ": """ &amp; INDEX(artwork.xlsx!J:J,QUOTIENT(ROW(A783)-1,3)+2) &amp;""",  " &amp;
     artwork.xlsx!$L$1&amp; ": """ &amp; SUBSTITUTE(IF(LEFT(INDEX(artwork.xlsx!L:L,QUOTIENT(ROW(A783)-1,3)+2),4)="http","",artwork.xlsx!$M$1) &amp; INDEX(artwork.xlsx!L:L,QUOTIENT(ROW(A783)-1,3)+2),artwork.xlsx!$N$1,"") &amp; """,",
 IF(AND(MOD(ROW(A783)-1,3)=1,INDEX(artwork.xlsx!J:J,QUOTIENT(ROW(A783)-1,3)+2)&lt;&gt;""),
    artwork.xlsx!$K$1&amp;": '" &amp; SUBSTITUTE(INDEX(artwork.xlsx!K:K,QUOTIENT(ROW(A783)-1,3)+2),"'","\'") &amp; "'",
IF(MOD(ROW(A783)-1,3)=2,"","")))</f>
        <v/>
      </c>
    </row>
    <row r="789" spans="1:3" x14ac:dyDescent="0.25">
      <c r="A789" t="str">
        <f>IF(AND(MOD(ROW(A784)-1,3)=0,INDEX(artwork.xlsx!G:G,QUOTIENT(ROW(A784)-1,3)+2)&lt;&gt;""),"/* "&amp;INDEX(artwork.xlsx!G:G,QUOTIENT(ROW(A784)-1,3)+2)&amp;" */","  ")&amp;
IF(AND(INDEX(artwork.xlsx!F:F,QUOTIENT(ROW(A784)-1,3)+2)&lt;&gt;""),"/* "&amp;INDEX(artwork.xlsx!F:F,QUOTIENT(ROW(A784)-1,3)+2)&amp;" */","  ")&amp;IF(AND(ISERROR(MATCH("},",B789:B$5003,0)), ISERROR(MATCH("    ];",$A$5:A788,0))),"];","")</f>
        <v xml:space="preserve">    </v>
      </c>
      <c r="B789" t="str">
        <f t="shared" si="15"/>
        <v>{</v>
      </c>
      <c r="C789" t="str">
        <f>IF(AND(MOD(ROW(A784)-1,3)=0, INDEX(artwork.xlsx!J:J,QUOTIENT(ROW(A784)-1,3)+2)&lt;&gt;""),
     artwork.xlsx!$H$1&amp;": """ &amp;  INDEX(artwork.xlsx!H:H,QUOTIENT(ROW(A784)-1,3)+2) &amp;""",  " &amp;
     artwork.xlsx!$J$1&amp; ": """ &amp; INDEX(artwork.xlsx!J:J,QUOTIENT(ROW(A784)-1,3)+2) &amp;""",  " &amp;
     artwork.xlsx!$L$1&amp; ": """ &amp; SUBSTITUTE(IF(LEFT(INDEX(artwork.xlsx!L:L,QUOTIENT(ROW(A784)-1,3)+2),4)="http","",artwork.xlsx!$M$1) &amp; INDEX(artwork.xlsx!L:L,QUOTIENT(ROW(A784)-1,3)+2),artwork.xlsx!$N$1,"") &amp; """,",
 IF(AND(MOD(ROW(A784)-1,3)=1,INDEX(artwork.xlsx!J:J,QUOTIENT(ROW(A784)-1,3)+2)&lt;&gt;""),
    artwork.xlsx!$K$1&amp;": '" &amp; SUBSTITUTE(INDEX(artwork.xlsx!K:K,QUOTIENT(ROW(A784)-1,3)+2),"'","\'") &amp; "'",
IF(MOD(ROW(A784)-1,3)=2,"","")))</f>
        <v>id: "necropolis",  frenchName: "Nécropole",  artwork: "http://wiki.dominionstrategy.com/images/f/fe/NecropolisArt.jpg",</v>
      </c>
    </row>
    <row r="790" spans="1:3" x14ac:dyDescent="0.25">
      <c r="A790" t="str">
        <f>IF(AND(MOD(ROW(A785)-1,3)=0,INDEX(artwork.xlsx!G:G,QUOTIENT(ROW(A785)-1,3)+2)&lt;&gt;""),"/* "&amp;INDEX(artwork.xlsx!G:G,QUOTIENT(ROW(A785)-1,3)+2)&amp;" */","  ")&amp;
IF(AND(INDEX(artwork.xlsx!F:F,QUOTIENT(ROW(A785)-1,3)+2)&lt;&gt;""),"/* "&amp;INDEX(artwork.xlsx!F:F,QUOTIENT(ROW(A785)-1,3)+2)&amp;" */","  ")&amp;IF(AND(ISERROR(MATCH("},",B790:B$5003,0)), ISERROR(MATCH("    ];",$A$5:A786,0))),"];","")</f>
        <v xml:space="preserve">    </v>
      </c>
      <c r="B790" t="str">
        <f t="shared" si="15"/>
        <v/>
      </c>
      <c r="C790" t="str">
        <f>IF(AND(MOD(ROW(A785)-1,3)=0, INDEX(artwork.xlsx!J:J,QUOTIENT(ROW(A785)-1,3)+2)&lt;&gt;""),
     artwork.xlsx!$H$1&amp;": """ &amp;  INDEX(artwork.xlsx!H:H,QUOTIENT(ROW(A785)-1,3)+2) &amp;""",  " &amp;
     artwork.xlsx!$J$1&amp; ": """ &amp; INDEX(artwork.xlsx!J:J,QUOTIENT(ROW(A785)-1,3)+2) &amp;""",  " &amp;
     artwork.xlsx!$L$1&amp; ": """ &amp; SUBSTITUTE(IF(LEFT(INDEX(artwork.xlsx!L:L,QUOTIENT(ROW(A785)-1,3)+2),4)="http","",artwork.xlsx!$M$1) &amp; INDEX(artwork.xlsx!L:L,QUOTIENT(ROW(A785)-1,3)+2),artwork.xlsx!$N$1,"") &amp; """,",
 IF(AND(MOD(ROW(A785)-1,3)=1,INDEX(artwork.xlsx!J:J,QUOTIENT(ROW(A785)-1,3)+2)&lt;&gt;""),
    artwork.xlsx!$K$1&amp;": '" &amp; SUBSTITUTE(INDEX(artwork.xlsx!K:K,QUOTIENT(ROW(A785)-1,3)+2),"'","\'") &amp; "'",
IF(MOD(ROW(A785)-1,3)=2,"","")))</f>
        <v>text_html: '&lt;div class="card-text" style="top:73px;"&gt;&lt;div style="font-weight: bold;"&gt;&lt;div style="display:inline;"&gt;+2 Actions&lt;/div&gt;&lt;br&gt;&lt;/div&gt;&lt;/div&gt;'</v>
      </c>
    </row>
    <row r="791" spans="1:3" x14ac:dyDescent="0.25">
      <c r="A791" t="str">
        <f>IF(AND(MOD(ROW(A786)-1,3)=0,INDEX(artwork.xlsx!G:G,QUOTIENT(ROW(A786)-1,3)+2)&lt;&gt;""),"/* "&amp;INDEX(artwork.xlsx!G:G,QUOTIENT(ROW(A786)-1,3)+2)&amp;" */","  ")&amp;
IF(AND(INDEX(artwork.xlsx!F:F,QUOTIENT(ROW(A786)-1,3)+2)&lt;&gt;""),"/* "&amp;INDEX(artwork.xlsx!F:F,QUOTIENT(ROW(A786)-1,3)+2)&amp;" */","  ")&amp;IF(AND(ISERROR(MATCH("},",B791:B$5003,0)), ISERROR(MATCH("    ];",$A$5:A790,0))),"];","")</f>
        <v xml:space="preserve">    </v>
      </c>
      <c r="B791" t="str">
        <f t="shared" si="15"/>
        <v>},</v>
      </c>
      <c r="C791" t="str">
        <f>IF(AND(MOD(ROW(A786)-1,3)=0, INDEX(artwork.xlsx!J:J,QUOTIENT(ROW(A786)-1,3)+2)&lt;&gt;""),
     artwork.xlsx!$H$1&amp;": """ &amp;  INDEX(artwork.xlsx!H:H,QUOTIENT(ROW(A786)-1,3)+2) &amp;""",  " &amp;
     artwork.xlsx!$J$1&amp; ": """ &amp; INDEX(artwork.xlsx!J:J,QUOTIENT(ROW(A786)-1,3)+2) &amp;""",  " &amp;
     artwork.xlsx!$L$1&amp; ": """ &amp; SUBSTITUTE(IF(LEFT(INDEX(artwork.xlsx!L:L,QUOTIENT(ROW(A786)-1,3)+2),4)="http","",artwork.xlsx!$M$1) &amp; INDEX(artwork.xlsx!L:L,QUOTIENT(ROW(A786)-1,3)+2),artwork.xlsx!$N$1,"") &amp; """,",
 IF(AND(MOD(ROW(A786)-1,3)=1,INDEX(artwork.xlsx!J:J,QUOTIENT(ROW(A786)-1,3)+2)&lt;&gt;""),
    artwork.xlsx!$K$1&amp;": '" &amp; SUBSTITUTE(INDEX(artwork.xlsx!K:K,QUOTIENT(ROW(A786)-1,3)+2),"'","\'") &amp; "'",
IF(MOD(ROW(A786)-1,3)=2,"","")))</f>
        <v/>
      </c>
    </row>
    <row r="792" spans="1:3" x14ac:dyDescent="0.25">
      <c r="A792" t="str">
        <f>IF(AND(MOD(ROW(A787)-1,3)=0,INDEX(artwork.xlsx!G:G,QUOTIENT(ROW(A787)-1,3)+2)&lt;&gt;""),"/* "&amp;INDEX(artwork.xlsx!G:G,QUOTIENT(ROW(A787)-1,3)+2)&amp;" */","  ")&amp;
IF(AND(INDEX(artwork.xlsx!F:F,QUOTIENT(ROW(A787)-1,3)+2)&lt;&gt;""),"/* "&amp;INDEX(artwork.xlsx!F:F,QUOTIENT(ROW(A787)-1,3)+2)&amp;" */","  ")&amp;IF(AND(ISERROR(MATCH("},",B792:B$5003,0)), ISERROR(MATCH("    ];",$A$5:A788,0))),"];","")</f>
        <v xml:space="preserve">    </v>
      </c>
      <c r="B792" t="str">
        <f t="shared" si="15"/>
        <v>{</v>
      </c>
      <c r="C792" t="str">
        <f>IF(AND(MOD(ROW(A787)-1,3)=0, INDEX(artwork.xlsx!J:J,QUOTIENT(ROW(A787)-1,3)+2)&lt;&gt;""),
     artwork.xlsx!$H$1&amp;": """ &amp;  INDEX(artwork.xlsx!H:H,QUOTIENT(ROW(A787)-1,3)+2) &amp;""",  " &amp;
     artwork.xlsx!$J$1&amp; ": """ &amp; INDEX(artwork.xlsx!J:J,QUOTIENT(ROW(A787)-1,3)+2) &amp;""",  " &amp;
     artwork.xlsx!$L$1&amp; ": """ &amp; SUBSTITUTE(IF(LEFT(INDEX(artwork.xlsx!L:L,QUOTIENT(ROW(A787)-1,3)+2),4)="http","",artwork.xlsx!$M$1) &amp; INDEX(artwork.xlsx!L:L,QUOTIENT(ROW(A787)-1,3)+2),artwork.xlsx!$N$1,"") &amp; """,",
 IF(AND(MOD(ROW(A787)-1,3)=1,INDEX(artwork.xlsx!J:J,QUOTIENT(ROW(A787)-1,3)+2)&lt;&gt;""),
    artwork.xlsx!$K$1&amp;": '" &amp; SUBSTITUTE(INDEX(artwork.xlsx!K:K,QUOTIENT(ROW(A787)-1,3)+2),"'","\'") &amp; "'",
IF(MOD(ROW(A787)-1,3)=2,"","")))</f>
        <v>id: "overgrownestate",  frenchName: "Domaine luxuriant",  artwork: "http://wiki.dominionstrategy.com/images/7/71/Overgrown_EstateArt.jpg",</v>
      </c>
    </row>
    <row r="793" spans="1:3" x14ac:dyDescent="0.25">
      <c r="A793" t="str">
        <f>IF(AND(MOD(ROW(A788)-1,3)=0,INDEX(artwork.xlsx!G:G,QUOTIENT(ROW(A788)-1,3)+2)&lt;&gt;""),"/* "&amp;INDEX(artwork.xlsx!G:G,QUOTIENT(ROW(A788)-1,3)+2)&amp;" */","  ")&amp;
IF(AND(INDEX(artwork.xlsx!F:F,QUOTIENT(ROW(A788)-1,3)+2)&lt;&gt;""),"/* "&amp;INDEX(artwork.xlsx!F:F,QUOTIENT(ROW(A788)-1,3)+2)&amp;" */","  ")&amp;IF(AND(ISERROR(MATCH("},",B793:B$5003,0)), ISERROR(MATCH("    ];",$A$5:A792,0))),"];","")</f>
        <v xml:space="preserve">    </v>
      </c>
      <c r="B793" t="str">
        <f t="shared" si="15"/>
        <v/>
      </c>
      <c r="C793" t="str">
        <f>IF(AND(MOD(ROW(A788)-1,3)=0, INDEX(artwork.xlsx!J:J,QUOTIENT(ROW(A788)-1,3)+2)&lt;&gt;""),
     artwork.xlsx!$H$1&amp;": """ &amp;  INDEX(artwork.xlsx!H:H,QUOTIENT(ROW(A788)-1,3)+2) &amp;""",  " &amp;
     artwork.xlsx!$J$1&amp; ": """ &amp; INDEX(artwork.xlsx!J:J,QUOTIENT(ROW(A788)-1,3)+2) &amp;""",  " &amp;
     artwork.xlsx!$L$1&amp; ": """ &amp; SUBSTITUTE(IF(LEFT(INDEX(artwork.xlsx!L:L,QUOTIENT(ROW(A788)-1,3)+2),4)="http","",artwork.xlsx!$M$1) &amp; INDEX(artwork.xlsx!L:L,QUOTIENT(ROW(A788)-1,3)+2),artwork.xlsx!$N$1,"") &amp; """,",
 IF(AND(MOD(ROW(A788)-1,3)=1,INDEX(artwork.xlsx!J:J,QUOTIENT(ROW(A788)-1,3)+2)&lt;&gt;""),
    artwork.xlsx!$K$1&amp;": '" &amp; SUBSTITUTE(INDEX(artwork.xlsx!K:K,QUOTIENT(ROW(A788)-1,3)+2),"'","\'") &amp; "'",
IF(MOD(ROW(A788)-1,3)=2,"","")))</f>
        <v>text_html: '&lt;div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794" spans="1:3" x14ac:dyDescent="0.25">
      <c r="A794" t="str">
        <f>IF(AND(MOD(ROW(A789)-1,3)=0,INDEX(artwork.xlsx!G:G,QUOTIENT(ROW(A789)-1,3)+2)&lt;&gt;""),"/* "&amp;INDEX(artwork.xlsx!G:G,QUOTIENT(ROW(A789)-1,3)+2)&amp;" */","  ")&amp;
IF(AND(INDEX(artwork.xlsx!F:F,QUOTIENT(ROW(A789)-1,3)+2)&lt;&gt;""),"/* "&amp;INDEX(artwork.xlsx!F:F,QUOTIENT(ROW(A789)-1,3)+2)&amp;" */","  ")&amp;IF(AND(ISERROR(MATCH("},",B794:B$5003,0)), ISERROR(MATCH("    ];",$A$5:A790,0))),"];","")</f>
        <v xml:space="preserve">    </v>
      </c>
      <c r="B794" t="str">
        <f t="shared" si="15"/>
        <v>},</v>
      </c>
      <c r="C794" t="str">
        <f>IF(AND(MOD(ROW(A789)-1,3)=0, INDEX(artwork.xlsx!J:J,QUOTIENT(ROW(A789)-1,3)+2)&lt;&gt;""),
     artwork.xlsx!$H$1&amp;": """ &amp;  INDEX(artwork.xlsx!H:H,QUOTIENT(ROW(A789)-1,3)+2) &amp;""",  " &amp;
     artwork.xlsx!$J$1&amp; ": """ &amp; INDEX(artwork.xlsx!J:J,QUOTIENT(ROW(A789)-1,3)+2) &amp;""",  " &amp;
     artwork.xlsx!$L$1&amp; ": """ &amp; SUBSTITUTE(IF(LEFT(INDEX(artwork.xlsx!L:L,QUOTIENT(ROW(A789)-1,3)+2),4)="http","",artwork.xlsx!$M$1) &amp; INDEX(artwork.xlsx!L:L,QUOTIENT(ROW(A789)-1,3)+2),artwork.xlsx!$N$1,"") &amp; """,",
 IF(AND(MOD(ROW(A789)-1,3)=1,INDEX(artwork.xlsx!J:J,QUOTIENT(ROW(A789)-1,3)+2)&lt;&gt;""),
    artwork.xlsx!$K$1&amp;": '" &amp; SUBSTITUTE(INDEX(artwork.xlsx!K:K,QUOTIENT(ROW(A789)-1,3)+2),"'","\'") &amp; "'",
IF(MOD(ROW(A789)-1,3)=2,"","")))</f>
        <v/>
      </c>
    </row>
    <row r="795" spans="1:3" x14ac:dyDescent="0.25">
      <c r="A795" t="str">
        <f>IF(AND(MOD(ROW(A790)-1,3)=0,INDEX(artwork.xlsx!G:G,QUOTIENT(ROW(A790)-1,3)+2)&lt;&gt;""),"/* "&amp;INDEX(artwork.xlsx!G:G,QUOTIENT(ROW(A790)-1,3)+2)&amp;" */","  ")&amp;
IF(AND(INDEX(artwork.xlsx!F:F,QUOTIENT(ROW(A790)-1,3)+2)&lt;&gt;""),"/* "&amp;INDEX(artwork.xlsx!F:F,QUOTIENT(ROW(A790)-1,3)+2)&amp;" */","  ")&amp;IF(AND(ISERROR(MATCH("},",B795:B$5003,0)), ISERROR(MATCH("    ];",$A$5:A794,0))),"];","")</f>
        <v xml:space="preserve">    </v>
      </c>
      <c r="B795" t="str">
        <f t="shared" si="15"/>
        <v>{</v>
      </c>
      <c r="C795" t="str">
        <f>IF(AND(MOD(ROW(A790)-1,3)=0, INDEX(artwork.xlsx!J:J,QUOTIENT(ROW(A790)-1,3)+2)&lt;&gt;""),
     artwork.xlsx!$H$1&amp;": """ &amp;  INDEX(artwork.xlsx!H:H,QUOTIENT(ROW(A790)-1,3)+2) &amp;""",  " &amp;
     artwork.xlsx!$J$1&amp; ": """ &amp; INDEX(artwork.xlsx!J:J,QUOTIENT(ROW(A790)-1,3)+2) &amp;""",  " &amp;
     artwork.xlsx!$L$1&amp; ": """ &amp; SUBSTITUTE(IF(LEFT(INDEX(artwork.xlsx!L:L,QUOTIENT(ROW(A790)-1,3)+2),4)="http","",artwork.xlsx!$M$1) &amp; INDEX(artwork.xlsx!L:L,QUOTIENT(ROW(A790)-1,3)+2),artwork.xlsx!$N$1,"") &amp; """,",
 IF(AND(MOD(ROW(A790)-1,3)=1,INDEX(artwork.xlsx!J:J,QUOTIENT(ROW(A790)-1,3)+2)&lt;&gt;""),
    artwork.xlsx!$K$1&amp;": '" &amp; SUBSTITUTE(INDEX(artwork.xlsx!K:K,QUOTIENT(ROW(A790)-1,3)+2),"'","\'") &amp; "'",
IF(MOD(ROW(A790)-1,3)=2,"","")))</f>
        <v>id: "knights",  frenchName: "Chevaliers",  artwork: "http://wiki.dominionstrategy.com/images/7/7b/KnightsArt.jpg",</v>
      </c>
    </row>
    <row r="796" spans="1:3" x14ac:dyDescent="0.25">
      <c r="A796" t="str">
        <f>IF(AND(MOD(ROW(A791)-1,3)=0,INDEX(artwork.xlsx!G:G,QUOTIENT(ROW(A791)-1,3)+2)&lt;&gt;""),"/* "&amp;INDEX(artwork.xlsx!G:G,QUOTIENT(ROW(A791)-1,3)+2)&amp;" */","  ")&amp;
IF(AND(INDEX(artwork.xlsx!F:F,QUOTIENT(ROW(A791)-1,3)+2)&lt;&gt;""),"/* "&amp;INDEX(artwork.xlsx!F:F,QUOTIENT(ROW(A791)-1,3)+2)&amp;" */","  ")&amp;IF(AND(ISERROR(MATCH("},",B796:B$5003,0)), ISERROR(MATCH("    ];",$A$5:A792,0))),"];","")</f>
        <v xml:space="preserve">    </v>
      </c>
      <c r="B796" t="str">
        <f t="shared" si="15"/>
        <v/>
      </c>
      <c r="C796" t="str">
        <f>IF(AND(MOD(ROW(A791)-1,3)=0, INDEX(artwork.xlsx!J:J,QUOTIENT(ROW(A791)-1,3)+2)&lt;&gt;""),
     artwork.xlsx!$H$1&amp;": """ &amp;  INDEX(artwork.xlsx!H:H,QUOTIENT(ROW(A791)-1,3)+2) &amp;""",  " &amp;
     artwork.xlsx!$J$1&amp; ": """ &amp; INDEX(artwork.xlsx!J:J,QUOTIENT(ROW(A791)-1,3)+2) &amp;""",  " &amp;
     artwork.xlsx!$L$1&amp; ": """ &amp; SUBSTITUTE(IF(LEFT(INDEX(artwork.xlsx!L:L,QUOTIENT(ROW(A791)-1,3)+2),4)="http","",artwork.xlsx!$M$1) &amp; INDEX(artwork.xlsx!L:L,QUOTIENT(ROW(A791)-1,3)+2),artwork.xlsx!$N$1,"") &amp; """,",
 IF(AND(MOD(ROW(A791)-1,3)=1,INDEX(artwork.xlsx!J:J,QUOTIENT(ROW(A791)-1,3)+2)&lt;&gt;""),
    artwork.xlsx!$K$1&amp;": '" &amp; SUBSTITUTE(INDEX(artwork.xlsx!K:K,QUOTIENT(ROW(A791)-1,3)+2),"'","\'") &amp; "'",
IF(MOD(ROW(A791)-1,3)=2,"","")))</f>
        <v>text_html: '&lt;div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v>
      </c>
    </row>
    <row r="797" spans="1:3" x14ac:dyDescent="0.25">
      <c r="A797" t="str">
        <f>IF(AND(MOD(ROW(A792)-1,3)=0,INDEX(artwork.xlsx!G:G,QUOTIENT(ROW(A792)-1,3)+2)&lt;&gt;""),"/* "&amp;INDEX(artwork.xlsx!G:G,QUOTIENT(ROW(A792)-1,3)+2)&amp;" */","  ")&amp;
IF(AND(INDEX(artwork.xlsx!F:F,QUOTIENT(ROW(A792)-1,3)+2)&lt;&gt;""),"/* "&amp;INDEX(artwork.xlsx!F:F,QUOTIENT(ROW(A792)-1,3)+2)&amp;" */","  ")&amp;IF(AND(ISERROR(MATCH("},",B797:B$5003,0)), ISERROR(MATCH("    ];",$A$5:A796,0))),"];","")</f>
        <v xml:space="preserve">    </v>
      </c>
      <c r="B797" t="str">
        <f t="shared" si="15"/>
        <v>},</v>
      </c>
      <c r="C797" t="str">
        <f>IF(AND(MOD(ROW(A792)-1,3)=0, INDEX(artwork.xlsx!J:J,QUOTIENT(ROW(A792)-1,3)+2)&lt;&gt;""),
     artwork.xlsx!$H$1&amp;": """ &amp;  INDEX(artwork.xlsx!H:H,QUOTIENT(ROW(A792)-1,3)+2) &amp;""",  " &amp;
     artwork.xlsx!$J$1&amp; ": """ &amp; INDEX(artwork.xlsx!J:J,QUOTIENT(ROW(A792)-1,3)+2) &amp;""",  " &amp;
     artwork.xlsx!$L$1&amp; ": """ &amp; SUBSTITUTE(IF(LEFT(INDEX(artwork.xlsx!L:L,QUOTIENT(ROW(A792)-1,3)+2),4)="http","",artwork.xlsx!$M$1) &amp; INDEX(artwork.xlsx!L:L,QUOTIENT(ROW(A792)-1,3)+2),artwork.xlsx!$N$1,"") &amp; """,",
 IF(AND(MOD(ROW(A792)-1,3)=1,INDEX(artwork.xlsx!J:J,QUOTIENT(ROW(A792)-1,3)+2)&lt;&gt;""),
    artwork.xlsx!$K$1&amp;": '" &amp; SUBSTITUTE(INDEX(artwork.xlsx!K:K,QUOTIENT(ROW(A792)-1,3)+2),"'","\'") &amp; "'",
IF(MOD(ROW(A792)-1,3)=2,"","")))</f>
        <v/>
      </c>
    </row>
    <row r="798" spans="1:3" x14ac:dyDescent="0.25">
      <c r="A798" t="str">
        <f>IF(AND(MOD(ROW(A793)-1,3)=0,INDEX(artwork.xlsx!G:G,QUOTIENT(ROW(A793)-1,3)+2)&lt;&gt;""),"/* "&amp;INDEX(artwork.xlsx!G:G,QUOTIENT(ROW(A793)-1,3)+2)&amp;" */","  ")&amp;
IF(AND(INDEX(artwork.xlsx!F:F,QUOTIENT(ROW(A793)-1,3)+2)&lt;&gt;""),"/* "&amp;INDEX(artwork.xlsx!F:F,QUOTIENT(ROW(A793)-1,3)+2)&amp;" */","  ")&amp;IF(AND(ISERROR(MATCH("},",B798:B$5003,0)), ISERROR(MATCH("    ];",$A$5:A794,0))),"];","")</f>
        <v xml:space="preserve">    </v>
      </c>
      <c r="B798" t="str">
        <f t="shared" si="15"/>
        <v>{</v>
      </c>
      <c r="C798" t="str">
        <f>IF(AND(MOD(ROW(A793)-1,3)=0, INDEX(artwork.xlsx!J:J,QUOTIENT(ROW(A793)-1,3)+2)&lt;&gt;""),
     artwork.xlsx!$H$1&amp;": """ &amp;  INDEX(artwork.xlsx!H:H,QUOTIENT(ROW(A793)-1,3)+2) &amp;""",  " &amp;
     artwork.xlsx!$J$1&amp; ": """ &amp; INDEX(artwork.xlsx!J:J,QUOTIENT(ROW(A793)-1,3)+2) &amp;""",  " &amp;
     artwork.xlsx!$L$1&amp; ": """ &amp; SUBSTITUTE(IF(LEFT(INDEX(artwork.xlsx!L:L,QUOTIENT(ROW(A793)-1,3)+2),4)="http","",artwork.xlsx!$M$1) &amp; INDEX(artwork.xlsx!L:L,QUOTIENT(ROW(A793)-1,3)+2),artwork.xlsx!$N$1,"") &amp; """,",
 IF(AND(MOD(ROW(A793)-1,3)=1,INDEX(artwork.xlsx!J:J,QUOTIENT(ROW(A793)-1,3)+2)&lt;&gt;""),
    artwork.xlsx!$K$1&amp;": '" &amp; SUBSTITUTE(INDEX(artwork.xlsx!K:K,QUOTIENT(ROW(A793)-1,3)+2),"'","\'") &amp; "'",
IF(MOD(ROW(A793)-1,3)=2,"","")))</f>
        <v>id: "dameanna",  frenchName: "Dame Anna",  artwork: "/img/artworks/Dame_AnnaArt.jpg",</v>
      </c>
    </row>
    <row r="799" spans="1:3" x14ac:dyDescent="0.25">
      <c r="A799" t="str">
        <f>IF(AND(MOD(ROW(A794)-1,3)=0,INDEX(artwork.xlsx!G:G,QUOTIENT(ROW(A794)-1,3)+2)&lt;&gt;""),"/* "&amp;INDEX(artwork.xlsx!G:G,QUOTIENT(ROW(A794)-1,3)+2)&amp;" */","  ")&amp;
IF(AND(INDEX(artwork.xlsx!F:F,QUOTIENT(ROW(A794)-1,3)+2)&lt;&gt;""),"/* "&amp;INDEX(artwork.xlsx!F:F,QUOTIENT(ROW(A794)-1,3)+2)&amp;" */","  ")&amp;IF(AND(ISERROR(MATCH("},",B799:B$5003,0)), ISERROR(MATCH("    ];",$A$5:A798,0))),"];","")</f>
        <v xml:space="preserve">    </v>
      </c>
      <c r="B799" t="str">
        <f t="shared" si="15"/>
        <v/>
      </c>
      <c r="C799" t="str">
        <f>IF(AND(MOD(ROW(A794)-1,3)=0, INDEX(artwork.xlsx!J:J,QUOTIENT(ROW(A794)-1,3)+2)&lt;&gt;""),
     artwork.xlsx!$H$1&amp;": """ &amp;  INDEX(artwork.xlsx!H:H,QUOTIENT(ROW(A794)-1,3)+2) &amp;""",  " &amp;
     artwork.xlsx!$J$1&amp; ": """ &amp; INDEX(artwork.xlsx!J:J,QUOTIENT(ROW(A794)-1,3)+2) &amp;""",  " &amp;
     artwork.xlsx!$L$1&amp; ": """ &amp; SUBSTITUTE(IF(LEFT(INDEX(artwork.xlsx!L:L,QUOTIENT(ROW(A794)-1,3)+2),4)="http","",artwork.xlsx!$M$1) &amp; INDEX(artwork.xlsx!L:L,QUOTIENT(ROW(A794)-1,3)+2),artwork.xlsx!$N$1,"") &amp; """,",
 IF(AND(MOD(ROW(A794)-1,3)=1,INDEX(artwork.xlsx!J:J,QUOTIENT(ROW(A794)-1,3)+2)&lt;&gt;""),
    artwork.xlsx!$K$1&amp;": '" &amp; SUBSTITUTE(INDEX(artwork.xlsx!K:K,QUOTIENT(ROW(A794)-1,3)+2),"'","\'") &amp; "'",
IF(MOD(ROW(A794)-1,3)=2,"","")))</f>
        <v>text_html: '&lt;div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v>
      </c>
    </row>
    <row r="800" spans="1:3" x14ac:dyDescent="0.25">
      <c r="A800" t="str">
        <f>IF(AND(MOD(ROW(A795)-1,3)=0,INDEX(artwork.xlsx!G:G,QUOTIENT(ROW(A795)-1,3)+2)&lt;&gt;""),"/* "&amp;INDEX(artwork.xlsx!G:G,QUOTIENT(ROW(A795)-1,3)+2)&amp;" */","  ")&amp;
IF(AND(INDEX(artwork.xlsx!F:F,QUOTIENT(ROW(A795)-1,3)+2)&lt;&gt;""),"/* "&amp;INDEX(artwork.xlsx!F:F,QUOTIENT(ROW(A795)-1,3)+2)&amp;" */","  ")&amp;IF(AND(ISERROR(MATCH("},",B800:B$5003,0)), ISERROR(MATCH("    ];",$A$5:A796,0))),"];","")</f>
        <v xml:space="preserve">    </v>
      </c>
      <c r="B800" t="str">
        <f t="shared" si="15"/>
        <v>},</v>
      </c>
      <c r="C800" t="str">
        <f>IF(AND(MOD(ROW(A795)-1,3)=0, INDEX(artwork.xlsx!J:J,QUOTIENT(ROW(A795)-1,3)+2)&lt;&gt;""),
     artwork.xlsx!$H$1&amp;": """ &amp;  INDEX(artwork.xlsx!H:H,QUOTIENT(ROW(A795)-1,3)+2) &amp;""",  " &amp;
     artwork.xlsx!$J$1&amp; ": """ &amp; INDEX(artwork.xlsx!J:J,QUOTIENT(ROW(A795)-1,3)+2) &amp;""",  " &amp;
     artwork.xlsx!$L$1&amp; ": """ &amp; SUBSTITUTE(IF(LEFT(INDEX(artwork.xlsx!L:L,QUOTIENT(ROW(A795)-1,3)+2),4)="http","",artwork.xlsx!$M$1) &amp; INDEX(artwork.xlsx!L:L,QUOTIENT(ROW(A795)-1,3)+2),artwork.xlsx!$N$1,"") &amp; """,",
 IF(AND(MOD(ROW(A795)-1,3)=1,INDEX(artwork.xlsx!J:J,QUOTIENT(ROW(A795)-1,3)+2)&lt;&gt;""),
    artwork.xlsx!$K$1&amp;": '" &amp; SUBSTITUTE(INDEX(artwork.xlsx!K:K,QUOTIENT(ROW(A795)-1,3)+2),"'","\'") &amp; "'",
IF(MOD(ROW(A795)-1,3)=2,"","")))</f>
        <v/>
      </c>
    </row>
    <row r="801" spans="1:3" x14ac:dyDescent="0.25">
      <c r="A801" t="str">
        <f>IF(AND(MOD(ROW(A796)-1,3)=0,INDEX(artwork.xlsx!G:G,QUOTIENT(ROW(A796)-1,3)+2)&lt;&gt;""),"/* "&amp;INDEX(artwork.xlsx!G:G,QUOTIENT(ROW(A796)-1,3)+2)&amp;" */","  ")&amp;
IF(AND(INDEX(artwork.xlsx!F:F,QUOTIENT(ROW(A796)-1,3)+2)&lt;&gt;""),"/* "&amp;INDEX(artwork.xlsx!F:F,QUOTIENT(ROW(A796)-1,3)+2)&amp;" */","  ")&amp;IF(AND(ISERROR(MATCH("},",B801:B$5003,0)), ISERROR(MATCH("    ];",$A$5:A800,0))),"];","")</f>
        <v xml:space="preserve">    </v>
      </c>
      <c r="B801" t="str">
        <f t="shared" si="15"/>
        <v>{</v>
      </c>
      <c r="C801" t="str">
        <f>IF(AND(MOD(ROW(A796)-1,3)=0, INDEX(artwork.xlsx!J:J,QUOTIENT(ROW(A796)-1,3)+2)&lt;&gt;""),
     artwork.xlsx!$H$1&amp;": """ &amp;  INDEX(artwork.xlsx!H:H,QUOTIENT(ROW(A796)-1,3)+2) &amp;""",  " &amp;
     artwork.xlsx!$J$1&amp; ": """ &amp; INDEX(artwork.xlsx!J:J,QUOTIENT(ROW(A796)-1,3)+2) &amp;""",  " &amp;
     artwork.xlsx!$L$1&amp; ": """ &amp; SUBSTITUTE(IF(LEFT(INDEX(artwork.xlsx!L:L,QUOTIENT(ROW(A796)-1,3)+2),4)="http","",artwork.xlsx!$M$1) &amp; INDEX(artwork.xlsx!L:L,QUOTIENT(ROW(A796)-1,3)+2),artwork.xlsx!$N$1,"") &amp; """,",
 IF(AND(MOD(ROW(A796)-1,3)=1,INDEX(artwork.xlsx!J:J,QUOTIENT(ROW(A796)-1,3)+2)&lt;&gt;""),
    artwork.xlsx!$K$1&amp;": '" &amp; SUBSTITUTE(INDEX(artwork.xlsx!K:K,QUOTIENT(ROW(A796)-1,3)+2),"'","\'") &amp; "'",
IF(MOD(ROW(A796)-1,3)=2,"","")))</f>
        <v>id: "damejosephine",  frenchName: "Dame Josephine",  artwork: "http://wiki.dominionstrategy.com/images/8/89/Dame_JosephineArt.jpg",</v>
      </c>
    </row>
    <row r="802" spans="1:3" x14ac:dyDescent="0.25">
      <c r="A802" t="str">
        <f>IF(AND(MOD(ROW(A797)-1,3)=0,INDEX(artwork.xlsx!G:G,QUOTIENT(ROW(A797)-1,3)+2)&lt;&gt;""),"/* "&amp;INDEX(artwork.xlsx!G:G,QUOTIENT(ROW(A797)-1,3)+2)&amp;" */","  ")&amp;
IF(AND(INDEX(artwork.xlsx!F:F,QUOTIENT(ROW(A797)-1,3)+2)&lt;&gt;""),"/* "&amp;INDEX(artwork.xlsx!F:F,QUOTIENT(ROW(A797)-1,3)+2)&amp;" */","  ")&amp;IF(AND(ISERROR(MATCH("},",B802:B$5003,0)), ISERROR(MATCH("    ];",$A$5:A798,0))),"];","")</f>
        <v xml:space="preserve">    </v>
      </c>
      <c r="B802" t="str">
        <f t="shared" si="15"/>
        <v/>
      </c>
      <c r="C802" t="str">
        <f>IF(AND(MOD(ROW(A797)-1,3)=0, INDEX(artwork.xlsx!J:J,QUOTIENT(ROW(A797)-1,3)+2)&lt;&gt;""),
     artwork.xlsx!$H$1&amp;": """ &amp;  INDEX(artwork.xlsx!H:H,QUOTIENT(ROW(A797)-1,3)+2) &amp;""",  " &amp;
     artwork.xlsx!$J$1&amp; ": """ &amp; INDEX(artwork.xlsx!J:J,QUOTIENT(ROW(A797)-1,3)+2) &amp;""",  " &amp;
     artwork.xlsx!$L$1&amp; ": """ &amp; SUBSTITUTE(IF(LEFT(INDEX(artwork.xlsx!L:L,QUOTIENT(ROW(A797)-1,3)+2),4)="http","",artwork.xlsx!$M$1) &amp; INDEX(artwork.xlsx!L:L,QUOTIENT(ROW(A797)-1,3)+2),artwork.xlsx!$N$1,"") &amp; """,",
 IF(AND(MOD(ROW(A797)-1,3)=1,INDEX(artwork.xlsx!J:J,QUOTIENT(ROW(A797)-1,3)+2)&lt;&gt;""),
    artwork.xlsx!$K$1&amp;": '" &amp; SUBSTITUTE(INDEX(artwork.xlsx!K:K,QUOTIENT(ROW(A797)-1,3)+2),"'","\'") &amp; "'",
IF(MOD(ROW(A797)-1,3)=2,"","")))</f>
        <v>text_html: '&lt;div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v>
      </c>
    </row>
    <row r="803" spans="1:3" x14ac:dyDescent="0.25">
      <c r="A803" t="str">
        <f>IF(AND(MOD(ROW(A798)-1,3)=0,INDEX(artwork.xlsx!G:G,QUOTIENT(ROW(A798)-1,3)+2)&lt;&gt;""),"/* "&amp;INDEX(artwork.xlsx!G:G,QUOTIENT(ROW(A798)-1,3)+2)&amp;" */","  ")&amp;
IF(AND(INDEX(artwork.xlsx!F:F,QUOTIENT(ROW(A798)-1,3)+2)&lt;&gt;""),"/* "&amp;INDEX(artwork.xlsx!F:F,QUOTIENT(ROW(A798)-1,3)+2)&amp;" */","  ")&amp;IF(AND(ISERROR(MATCH("},",B803:B$5003,0)), ISERROR(MATCH("    ];",$A$5:A802,0))),"];","")</f>
        <v xml:space="preserve">    </v>
      </c>
      <c r="B803" t="str">
        <f t="shared" si="15"/>
        <v>},</v>
      </c>
      <c r="C803" t="str">
        <f>IF(AND(MOD(ROW(A798)-1,3)=0, INDEX(artwork.xlsx!J:J,QUOTIENT(ROW(A798)-1,3)+2)&lt;&gt;""),
     artwork.xlsx!$H$1&amp;": """ &amp;  INDEX(artwork.xlsx!H:H,QUOTIENT(ROW(A798)-1,3)+2) &amp;""",  " &amp;
     artwork.xlsx!$J$1&amp; ": """ &amp; INDEX(artwork.xlsx!J:J,QUOTIENT(ROW(A798)-1,3)+2) &amp;""",  " &amp;
     artwork.xlsx!$L$1&amp; ": """ &amp; SUBSTITUTE(IF(LEFT(INDEX(artwork.xlsx!L:L,QUOTIENT(ROW(A798)-1,3)+2),4)="http","",artwork.xlsx!$M$1) &amp; INDEX(artwork.xlsx!L:L,QUOTIENT(ROW(A798)-1,3)+2),artwork.xlsx!$N$1,"") &amp; """,",
 IF(AND(MOD(ROW(A798)-1,3)=1,INDEX(artwork.xlsx!J:J,QUOTIENT(ROW(A798)-1,3)+2)&lt;&gt;""),
    artwork.xlsx!$K$1&amp;": '" &amp; SUBSTITUTE(INDEX(artwork.xlsx!K:K,QUOTIENT(ROW(A798)-1,3)+2),"'","\'") &amp; "'",
IF(MOD(ROW(A798)-1,3)=2,"","")))</f>
        <v/>
      </c>
    </row>
    <row r="804" spans="1:3" x14ac:dyDescent="0.25">
      <c r="A804" t="str">
        <f>IF(AND(MOD(ROW(A799)-1,3)=0,INDEX(artwork.xlsx!G:G,QUOTIENT(ROW(A799)-1,3)+2)&lt;&gt;""),"/* "&amp;INDEX(artwork.xlsx!G:G,QUOTIENT(ROW(A799)-1,3)+2)&amp;" */","  ")&amp;
IF(AND(INDEX(artwork.xlsx!F:F,QUOTIENT(ROW(A799)-1,3)+2)&lt;&gt;""),"/* "&amp;INDEX(artwork.xlsx!F:F,QUOTIENT(ROW(A799)-1,3)+2)&amp;" */","  ")&amp;IF(AND(ISERROR(MATCH("},",B804:B$5003,0)), ISERROR(MATCH("    ];",$A$5:A800,0))),"];","")</f>
        <v xml:space="preserve">    </v>
      </c>
      <c r="B804" t="str">
        <f t="shared" si="15"/>
        <v>{</v>
      </c>
      <c r="C804" t="str">
        <f>IF(AND(MOD(ROW(A799)-1,3)=0, INDEX(artwork.xlsx!J:J,QUOTIENT(ROW(A799)-1,3)+2)&lt;&gt;""),
     artwork.xlsx!$H$1&amp;": """ &amp;  INDEX(artwork.xlsx!H:H,QUOTIENT(ROW(A799)-1,3)+2) &amp;""",  " &amp;
     artwork.xlsx!$J$1&amp; ": """ &amp; INDEX(artwork.xlsx!J:J,QUOTIENT(ROW(A799)-1,3)+2) &amp;""",  " &amp;
     artwork.xlsx!$L$1&amp; ": """ &amp; SUBSTITUTE(IF(LEFT(INDEX(artwork.xlsx!L:L,QUOTIENT(ROW(A799)-1,3)+2),4)="http","",artwork.xlsx!$M$1) &amp; INDEX(artwork.xlsx!L:L,QUOTIENT(ROW(A799)-1,3)+2),artwork.xlsx!$N$1,"") &amp; """,",
 IF(AND(MOD(ROW(A799)-1,3)=1,INDEX(artwork.xlsx!J:J,QUOTIENT(ROW(A799)-1,3)+2)&lt;&gt;""),
    artwork.xlsx!$K$1&amp;": '" &amp; SUBSTITUTE(INDEX(artwork.xlsx!K:K,QUOTIENT(ROW(A799)-1,3)+2),"'","\'") &amp; "'",
IF(MOD(ROW(A799)-1,3)=2,"","")))</f>
        <v>id: "damemolly",  frenchName: "Dame Molly",  artwork: "http://wiki.dominionstrategy.com/images/5/5a/Dame_MollyArt.jpg",</v>
      </c>
    </row>
    <row r="805" spans="1:3" x14ac:dyDescent="0.25">
      <c r="A805" t="str">
        <f>IF(AND(MOD(ROW(A800)-1,3)=0,INDEX(artwork.xlsx!G:G,QUOTIENT(ROW(A800)-1,3)+2)&lt;&gt;""),"/* "&amp;INDEX(artwork.xlsx!G:G,QUOTIENT(ROW(A800)-1,3)+2)&amp;" */","  ")&amp;
IF(AND(INDEX(artwork.xlsx!F:F,QUOTIENT(ROW(A800)-1,3)+2)&lt;&gt;""),"/* "&amp;INDEX(artwork.xlsx!F:F,QUOTIENT(ROW(A800)-1,3)+2)&amp;" */","  ")&amp;IF(AND(ISERROR(MATCH("},",B805:B$5003,0)), ISERROR(MATCH("    ];",$A$5:A804,0))),"];","")</f>
        <v xml:space="preserve">    </v>
      </c>
      <c r="B805" t="str">
        <f t="shared" si="15"/>
        <v/>
      </c>
      <c r="C805" t="str">
        <f>IF(AND(MOD(ROW(A800)-1,3)=0, INDEX(artwork.xlsx!J:J,QUOTIENT(ROW(A800)-1,3)+2)&lt;&gt;""),
     artwork.xlsx!$H$1&amp;": """ &amp;  INDEX(artwork.xlsx!H:H,QUOTIENT(ROW(A800)-1,3)+2) &amp;""",  " &amp;
     artwork.xlsx!$J$1&amp; ": """ &amp; INDEX(artwork.xlsx!J:J,QUOTIENT(ROW(A800)-1,3)+2) &amp;""",  " &amp;
     artwork.xlsx!$L$1&amp; ": """ &amp; SUBSTITUTE(IF(LEFT(INDEX(artwork.xlsx!L:L,QUOTIENT(ROW(A800)-1,3)+2),4)="http","",artwork.xlsx!$M$1) &amp; INDEX(artwork.xlsx!L:L,QUOTIENT(ROW(A800)-1,3)+2),artwork.xlsx!$N$1,"") &amp; """,",
 IF(AND(MOD(ROW(A800)-1,3)=1,INDEX(artwork.xlsx!J:J,QUOTIENT(ROW(A800)-1,3)+2)&lt;&gt;""),
    artwork.xlsx!$K$1&amp;": '" &amp; SUBSTITUTE(INDEX(artwork.xlsx!K:K,QUOTIENT(ROW(A800)-1,3)+2),"'","\'") &amp; "'",
IF(MOD(ROW(A800)-1,3)=2,"","")))</f>
        <v>text_html: '&lt;div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v>
      </c>
    </row>
    <row r="806" spans="1:3" x14ac:dyDescent="0.25">
      <c r="A806" t="str">
        <f>IF(AND(MOD(ROW(A801)-1,3)=0,INDEX(artwork.xlsx!G:G,QUOTIENT(ROW(A801)-1,3)+2)&lt;&gt;""),"/* "&amp;INDEX(artwork.xlsx!G:G,QUOTIENT(ROW(A801)-1,3)+2)&amp;" */","  ")&amp;
IF(AND(INDEX(artwork.xlsx!F:F,QUOTIENT(ROW(A801)-1,3)+2)&lt;&gt;""),"/* "&amp;INDEX(artwork.xlsx!F:F,QUOTIENT(ROW(A801)-1,3)+2)&amp;" */","  ")&amp;IF(AND(ISERROR(MATCH("},",B806:B$5003,0)), ISERROR(MATCH("    ];",$A$5:A802,0))),"];","")</f>
        <v xml:space="preserve">    </v>
      </c>
      <c r="B806" t="str">
        <f t="shared" si="15"/>
        <v>},</v>
      </c>
      <c r="C806" t="str">
        <f>IF(AND(MOD(ROW(A801)-1,3)=0, INDEX(artwork.xlsx!J:J,QUOTIENT(ROW(A801)-1,3)+2)&lt;&gt;""),
     artwork.xlsx!$H$1&amp;": """ &amp;  INDEX(artwork.xlsx!H:H,QUOTIENT(ROW(A801)-1,3)+2) &amp;""",  " &amp;
     artwork.xlsx!$J$1&amp; ": """ &amp; INDEX(artwork.xlsx!J:J,QUOTIENT(ROW(A801)-1,3)+2) &amp;""",  " &amp;
     artwork.xlsx!$L$1&amp; ": """ &amp; SUBSTITUTE(IF(LEFT(INDEX(artwork.xlsx!L:L,QUOTIENT(ROW(A801)-1,3)+2),4)="http","",artwork.xlsx!$M$1) &amp; INDEX(artwork.xlsx!L:L,QUOTIENT(ROW(A801)-1,3)+2),artwork.xlsx!$N$1,"") &amp; """,",
 IF(AND(MOD(ROW(A801)-1,3)=1,INDEX(artwork.xlsx!J:J,QUOTIENT(ROW(A801)-1,3)+2)&lt;&gt;""),
    artwork.xlsx!$K$1&amp;": '" &amp; SUBSTITUTE(INDEX(artwork.xlsx!K:K,QUOTIENT(ROW(A801)-1,3)+2),"'","\'") &amp; "'",
IF(MOD(ROW(A801)-1,3)=2,"","")))</f>
        <v/>
      </c>
    </row>
    <row r="807" spans="1:3" x14ac:dyDescent="0.25">
      <c r="A807" t="str">
        <f>IF(AND(MOD(ROW(A802)-1,3)=0,INDEX(artwork.xlsx!G:G,QUOTIENT(ROW(A802)-1,3)+2)&lt;&gt;""),"/* "&amp;INDEX(artwork.xlsx!G:G,QUOTIENT(ROW(A802)-1,3)+2)&amp;" */","  ")&amp;
IF(AND(INDEX(artwork.xlsx!F:F,QUOTIENT(ROW(A802)-1,3)+2)&lt;&gt;""),"/* "&amp;INDEX(artwork.xlsx!F:F,QUOTIENT(ROW(A802)-1,3)+2)&amp;" */","  ")&amp;IF(AND(ISERROR(MATCH("},",B807:B$5003,0)), ISERROR(MATCH("    ];",$A$5:A806,0))),"];","")</f>
        <v xml:space="preserve">    </v>
      </c>
      <c r="B807" t="str">
        <f t="shared" si="15"/>
        <v>{</v>
      </c>
      <c r="C807" t="str">
        <f>IF(AND(MOD(ROW(A802)-1,3)=0, INDEX(artwork.xlsx!J:J,QUOTIENT(ROW(A802)-1,3)+2)&lt;&gt;""),
     artwork.xlsx!$H$1&amp;": """ &amp;  INDEX(artwork.xlsx!H:H,QUOTIENT(ROW(A802)-1,3)+2) &amp;""",  " &amp;
     artwork.xlsx!$J$1&amp; ": """ &amp; INDEX(artwork.xlsx!J:J,QUOTIENT(ROW(A802)-1,3)+2) &amp;""",  " &amp;
     artwork.xlsx!$L$1&amp; ": """ &amp; SUBSTITUTE(IF(LEFT(INDEX(artwork.xlsx!L:L,QUOTIENT(ROW(A802)-1,3)+2),4)="http","",artwork.xlsx!$M$1) &amp; INDEX(artwork.xlsx!L:L,QUOTIENT(ROW(A802)-1,3)+2),artwork.xlsx!$N$1,"") &amp; """,",
 IF(AND(MOD(ROW(A802)-1,3)=1,INDEX(artwork.xlsx!J:J,QUOTIENT(ROW(A802)-1,3)+2)&lt;&gt;""),
    artwork.xlsx!$K$1&amp;": '" &amp; SUBSTITUTE(INDEX(artwork.xlsx!K:K,QUOTIENT(ROW(A802)-1,3)+2),"'","\'") &amp; "'",
IF(MOD(ROW(A802)-1,3)=2,"","")))</f>
        <v>id: "damenatalie",  frenchName: "Dame Natalie",  artwork: "http://wiki.dominionstrategy.com/images/1/1a/Dame_NatalieArt.jpg",</v>
      </c>
    </row>
    <row r="808" spans="1:3" x14ac:dyDescent="0.25">
      <c r="A808" t="str">
        <f>IF(AND(MOD(ROW(A803)-1,3)=0,INDEX(artwork.xlsx!G:G,QUOTIENT(ROW(A803)-1,3)+2)&lt;&gt;""),"/* "&amp;INDEX(artwork.xlsx!G:G,QUOTIENT(ROW(A803)-1,3)+2)&amp;" */","  ")&amp;
IF(AND(INDEX(artwork.xlsx!F:F,QUOTIENT(ROW(A803)-1,3)+2)&lt;&gt;""),"/* "&amp;INDEX(artwork.xlsx!F:F,QUOTIENT(ROW(A803)-1,3)+2)&amp;" */","  ")&amp;IF(AND(ISERROR(MATCH("},",B808:B$5003,0)), ISERROR(MATCH("    ];",$A$5:A804,0))),"];","")</f>
        <v xml:space="preserve">    </v>
      </c>
      <c r="B808" t="str">
        <f t="shared" si="15"/>
        <v/>
      </c>
      <c r="C808" t="str">
        <f>IF(AND(MOD(ROW(A803)-1,3)=0, INDEX(artwork.xlsx!J:J,QUOTIENT(ROW(A803)-1,3)+2)&lt;&gt;""),
     artwork.xlsx!$H$1&amp;": """ &amp;  INDEX(artwork.xlsx!H:H,QUOTIENT(ROW(A803)-1,3)+2) &amp;""",  " &amp;
     artwork.xlsx!$J$1&amp; ": """ &amp; INDEX(artwork.xlsx!J:J,QUOTIENT(ROW(A803)-1,3)+2) &amp;""",  " &amp;
     artwork.xlsx!$L$1&amp; ": """ &amp; SUBSTITUTE(IF(LEFT(INDEX(artwork.xlsx!L:L,QUOTIENT(ROW(A803)-1,3)+2),4)="http","",artwork.xlsx!$M$1) &amp; INDEX(artwork.xlsx!L:L,QUOTIENT(ROW(A803)-1,3)+2),artwork.xlsx!$N$1,"") &amp; """,",
 IF(AND(MOD(ROW(A803)-1,3)=1,INDEX(artwork.xlsx!J:J,QUOTIENT(ROW(A803)-1,3)+2)&lt;&gt;""),
    artwork.xlsx!$K$1&amp;": '" &amp; SUBSTITUTE(INDEX(artwork.xlsx!K:K,QUOTIENT(ROW(A803)-1,3)+2),"'","\'") &amp; "'",
IF(MOD(ROW(A803)-1,3)=2,"","")))</f>
        <v>text_html: '&lt;div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v>
      </c>
    </row>
    <row r="809" spans="1:3" x14ac:dyDescent="0.25">
      <c r="A809" t="str">
        <f>IF(AND(MOD(ROW(A804)-1,3)=0,INDEX(artwork.xlsx!G:G,QUOTIENT(ROW(A804)-1,3)+2)&lt;&gt;""),"/* "&amp;INDEX(artwork.xlsx!G:G,QUOTIENT(ROW(A804)-1,3)+2)&amp;" */","  ")&amp;
IF(AND(INDEX(artwork.xlsx!F:F,QUOTIENT(ROW(A804)-1,3)+2)&lt;&gt;""),"/* "&amp;INDEX(artwork.xlsx!F:F,QUOTIENT(ROW(A804)-1,3)+2)&amp;" */","  ")&amp;IF(AND(ISERROR(MATCH("},",B809:B$5003,0)), ISERROR(MATCH("    ];",$A$5:A808,0))),"];","")</f>
        <v xml:space="preserve">    </v>
      </c>
      <c r="B809" t="str">
        <f t="shared" si="15"/>
        <v>},</v>
      </c>
      <c r="C809" t="str">
        <f>IF(AND(MOD(ROW(A804)-1,3)=0, INDEX(artwork.xlsx!J:J,QUOTIENT(ROW(A804)-1,3)+2)&lt;&gt;""),
     artwork.xlsx!$H$1&amp;": """ &amp;  INDEX(artwork.xlsx!H:H,QUOTIENT(ROW(A804)-1,3)+2) &amp;""",  " &amp;
     artwork.xlsx!$J$1&amp; ": """ &amp; INDEX(artwork.xlsx!J:J,QUOTIENT(ROW(A804)-1,3)+2) &amp;""",  " &amp;
     artwork.xlsx!$L$1&amp; ": """ &amp; SUBSTITUTE(IF(LEFT(INDEX(artwork.xlsx!L:L,QUOTIENT(ROW(A804)-1,3)+2),4)="http","",artwork.xlsx!$M$1) &amp; INDEX(artwork.xlsx!L:L,QUOTIENT(ROW(A804)-1,3)+2),artwork.xlsx!$N$1,"") &amp; """,",
 IF(AND(MOD(ROW(A804)-1,3)=1,INDEX(artwork.xlsx!J:J,QUOTIENT(ROW(A804)-1,3)+2)&lt;&gt;""),
    artwork.xlsx!$K$1&amp;": '" &amp; SUBSTITUTE(INDEX(artwork.xlsx!K:K,QUOTIENT(ROW(A804)-1,3)+2),"'","\'") &amp; "'",
IF(MOD(ROW(A804)-1,3)=2,"","")))</f>
        <v/>
      </c>
    </row>
    <row r="810" spans="1:3" x14ac:dyDescent="0.25">
      <c r="A810" t="str">
        <f>IF(AND(MOD(ROW(A805)-1,3)=0,INDEX(artwork.xlsx!G:G,QUOTIENT(ROW(A805)-1,3)+2)&lt;&gt;""),"/* "&amp;INDEX(artwork.xlsx!G:G,QUOTIENT(ROW(A805)-1,3)+2)&amp;" */","  ")&amp;
IF(AND(INDEX(artwork.xlsx!F:F,QUOTIENT(ROW(A805)-1,3)+2)&lt;&gt;""),"/* "&amp;INDEX(artwork.xlsx!F:F,QUOTIENT(ROW(A805)-1,3)+2)&amp;" */","  ")&amp;IF(AND(ISERROR(MATCH("},",B810:B$5003,0)), ISERROR(MATCH("    ];",$A$5:A806,0))),"];","")</f>
        <v xml:space="preserve">    </v>
      </c>
      <c r="B810" t="str">
        <f t="shared" si="15"/>
        <v>{</v>
      </c>
      <c r="C810" t="str">
        <f>IF(AND(MOD(ROW(A805)-1,3)=0, INDEX(artwork.xlsx!J:J,QUOTIENT(ROW(A805)-1,3)+2)&lt;&gt;""),
     artwork.xlsx!$H$1&amp;": """ &amp;  INDEX(artwork.xlsx!H:H,QUOTIENT(ROW(A805)-1,3)+2) &amp;""",  " &amp;
     artwork.xlsx!$J$1&amp; ": """ &amp; INDEX(artwork.xlsx!J:J,QUOTIENT(ROW(A805)-1,3)+2) &amp;""",  " &amp;
     artwork.xlsx!$L$1&amp; ": """ &amp; SUBSTITUTE(IF(LEFT(INDEX(artwork.xlsx!L:L,QUOTIENT(ROW(A805)-1,3)+2),4)="http","",artwork.xlsx!$M$1) &amp; INDEX(artwork.xlsx!L:L,QUOTIENT(ROW(A805)-1,3)+2),artwork.xlsx!$N$1,"") &amp; """,",
 IF(AND(MOD(ROW(A805)-1,3)=1,INDEX(artwork.xlsx!J:J,QUOTIENT(ROW(A805)-1,3)+2)&lt;&gt;""),
    artwork.xlsx!$K$1&amp;": '" &amp; SUBSTITUTE(INDEX(artwork.xlsx!K:K,QUOTIENT(ROW(A805)-1,3)+2),"'","\'") &amp; "'",
IF(MOD(ROW(A805)-1,3)=2,"","")))</f>
        <v>id: "damesylvia",  frenchName: "Dame Sylvia",  artwork: "http://wiki.dominionstrategy.com/images/6/66/Dame_SylviaArt.jpg",</v>
      </c>
    </row>
    <row r="811" spans="1:3" x14ac:dyDescent="0.25">
      <c r="A811" t="str">
        <f>IF(AND(MOD(ROW(A806)-1,3)=0,INDEX(artwork.xlsx!G:G,QUOTIENT(ROW(A806)-1,3)+2)&lt;&gt;""),"/* "&amp;INDEX(artwork.xlsx!G:G,QUOTIENT(ROW(A806)-1,3)+2)&amp;" */","  ")&amp;
IF(AND(INDEX(artwork.xlsx!F:F,QUOTIENT(ROW(A806)-1,3)+2)&lt;&gt;""),"/* "&amp;INDEX(artwork.xlsx!F:F,QUOTIENT(ROW(A806)-1,3)+2)&amp;" */","  ")&amp;IF(AND(ISERROR(MATCH("},",B811:B$5003,0)), ISERROR(MATCH("    ];",$A$5:A810,0))),"];","")</f>
        <v xml:space="preserve">    </v>
      </c>
      <c r="B811" t="str">
        <f t="shared" si="15"/>
        <v/>
      </c>
      <c r="C811" t="str">
        <f>IF(AND(MOD(ROW(A806)-1,3)=0, INDEX(artwork.xlsx!J:J,QUOTIENT(ROW(A806)-1,3)+2)&lt;&gt;""),
     artwork.xlsx!$H$1&amp;": """ &amp;  INDEX(artwork.xlsx!H:H,QUOTIENT(ROW(A806)-1,3)+2) &amp;""",  " &amp;
     artwork.xlsx!$J$1&amp; ": """ &amp; INDEX(artwork.xlsx!J:J,QUOTIENT(ROW(A806)-1,3)+2) &amp;""",  " &amp;
     artwork.xlsx!$L$1&amp; ": """ &amp; SUBSTITUTE(IF(LEFT(INDEX(artwork.xlsx!L:L,QUOTIENT(ROW(A806)-1,3)+2),4)="http","",artwork.xlsx!$M$1) &amp; INDEX(artwork.xlsx!L:L,QUOTIENT(ROW(A806)-1,3)+2),artwork.xlsx!$N$1,"") &amp; """,",
 IF(AND(MOD(ROW(A806)-1,3)=1,INDEX(artwork.xlsx!J:J,QUOTIENT(ROW(A806)-1,3)+2)&lt;&gt;""),
    artwork.xlsx!$K$1&amp;": '" &amp; SUBSTITUTE(INDEX(artwork.xlsx!K:K,QUOTIENT(ROW(A806)-1,3)+2),"'","\'") &amp; "'",
IF(MOD(ROW(A806)-1,3)=2,"","")))</f>
        <v>text_html: '&lt;div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v>
      </c>
    </row>
    <row r="812" spans="1:3" x14ac:dyDescent="0.25">
      <c r="A812" t="str">
        <f>IF(AND(MOD(ROW(A807)-1,3)=0,INDEX(artwork.xlsx!G:G,QUOTIENT(ROW(A807)-1,3)+2)&lt;&gt;""),"/* "&amp;INDEX(artwork.xlsx!G:G,QUOTIENT(ROW(A807)-1,3)+2)&amp;" */","  ")&amp;
IF(AND(INDEX(artwork.xlsx!F:F,QUOTIENT(ROW(A807)-1,3)+2)&lt;&gt;""),"/* "&amp;INDEX(artwork.xlsx!F:F,QUOTIENT(ROW(A807)-1,3)+2)&amp;" */","  ")&amp;IF(AND(ISERROR(MATCH("},",B812:B$5003,0)), ISERROR(MATCH("    ];",$A$5:A808,0))),"];","")</f>
        <v xml:space="preserve">    </v>
      </c>
      <c r="B812" t="str">
        <f t="shared" si="15"/>
        <v>},</v>
      </c>
      <c r="C812" t="str">
        <f>IF(AND(MOD(ROW(A807)-1,3)=0, INDEX(artwork.xlsx!J:J,QUOTIENT(ROW(A807)-1,3)+2)&lt;&gt;""),
     artwork.xlsx!$H$1&amp;": """ &amp;  INDEX(artwork.xlsx!H:H,QUOTIENT(ROW(A807)-1,3)+2) &amp;""",  " &amp;
     artwork.xlsx!$J$1&amp; ": """ &amp; INDEX(artwork.xlsx!J:J,QUOTIENT(ROW(A807)-1,3)+2) &amp;""",  " &amp;
     artwork.xlsx!$L$1&amp; ": """ &amp; SUBSTITUTE(IF(LEFT(INDEX(artwork.xlsx!L:L,QUOTIENT(ROW(A807)-1,3)+2),4)="http","",artwork.xlsx!$M$1) &amp; INDEX(artwork.xlsx!L:L,QUOTIENT(ROW(A807)-1,3)+2),artwork.xlsx!$N$1,"") &amp; """,",
 IF(AND(MOD(ROW(A807)-1,3)=1,INDEX(artwork.xlsx!J:J,QUOTIENT(ROW(A807)-1,3)+2)&lt;&gt;""),
    artwork.xlsx!$K$1&amp;": '" &amp; SUBSTITUTE(INDEX(artwork.xlsx!K:K,QUOTIENT(ROW(A807)-1,3)+2),"'","\'") &amp; "'",
IF(MOD(ROW(A807)-1,3)=2,"","")))</f>
        <v/>
      </c>
    </row>
    <row r="813" spans="1:3" x14ac:dyDescent="0.25">
      <c r="A813" t="str">
        <f>IF(AND(MOD(ROW(A808)-1,3)=0,INDEX(artwork.xlsx!G:G,QUOTIENT(ROW(A808)-1,3)+2)&lt;&gt;""),"/* "&amp;INDEX(artwork.xlsx!G:G,QUOTIENT(ROW(A808)-1,3)+2)&amp;" */","  ")&amp;
IF(AND(INDEX(artwork.xlsx!F:F,QUOTIENT(ROW(A808)-1,3)+2)&lt;&gt;""),"/* "&amp;INDEX(artwork.xlsx!F:F,QUOTIENT(ROW(A808)-1,3)+2)&amp;" */","  ")&amp;IF(AND(ISERROR(MATCH("},",B813:B$5003,0)), ISERROR(MATCH("    ];",$A$5:A812,0))),"];","")</f>
        <v xml:space="preserve">    </v>
      </c>
      <c r="B813" t="str">
        <f t="shared" si="15"/>
        <v>{</v>
      </c>
      <c r="C813" t="str">
        <f>IF(AND(MOD(ROW(A808)-1,3)=0, INDEX(artwork.xlsx!J:J,QUOTIENT(ROW(A808)-1,3)+2)&lt;&gt;""),
     artwork.xlsx!$H$1&amp;": """ &amp;  INDEX(artwork.xlsx!H:H,QUOTIENT(ROW(A808)-1,3)+2) &amp;""",  " &amp;
     artwork.xlsx!$J$1&amp; ": """ &amp; INDEX(artwork.xlsx!J:J,QUOTIENT(ROW(A808)-1,3)+2) &amp;""",  " &amp;
     artwork.xlsx!$L$1&amp; ": """ &amp; SUBSTITUTE(IF(LEFT(INDEX(artwork.xlsx!L:L,QUOTIENT(ROW(A808)-1,3)+2),4)="http","",artwork.xlsx!$M$1) &amp; INDEX(artwork.xlsx!L:L,QUOTIENT(ROW(A808)-1,3)+2),artwork.xlsx!$N$1,"") &amp; """,",
 IF(AND(MOD(ROW(A808)-1,3)=1,INDEX(artwork.xlsx!J:J,QUOTIENT(ROW(A808)-1,3)+2)&lt;&gt;""),
    artwork.xlsx!$K$1&amp;": '" &amp; SUBSTITUTE(INDEX(artwork.xlsx!K:K,QUOTIENT(ROW(A808)-1,3)+2),"'","\'") &amp; "'",
IF(MOD(ROW(A808)-1,3)=2,"","")))</f>
        <v>id: "sirbailey",  frenchName: "Sir Bailey",  artwork: "http://wiki.dominionstrategy.com/images/d/d2/Sir_BaileyArt.jpg",</v>
      </c>
    </row>
    <row r="814" spans="1:3" x14ac:dyDescent="0.25">
      <c r="A814" t="str">
        <f>IF(AND(MOD(ROW(A809)-1,3)=0,INDEX(artwork.xlsx!G:G,QUOTIENT(ROW(A809)-1,3)+2)&lt;&gt;""),"/* "&amp;INDEX(artwork.xlsx!G:G,QUOTIENT(ROW(A809)-1,3)+2)&amp;" */","  ")&amp;
IF(AND(INDEX(artwork.xlsx!F:F,QUOTIENT(ROW(A809)-1,3)+2)&lt;&gt;""),"/* "&amp;INDEX(artwork.xlsx!F:F,QUOTIENT(ROW(A809)-1,3)+2)&amp;" */","  ")&amp;IF(AND(ISERROR(MATCH("},",B814:B$5003,0)), ISERROR(MATCH("    ];",$A$5:A810,0))),"];","")</f>
        <v xml:space="preserve">    </v>
      </c>
      <c r="B814" t="str">
        <f t="shared" si="15"/>
        <v/>
      </c>
      <c r="C814" t="str">
        <f>IF(AND(MOD(ROW(A809)-1,3)=0, INDEX(artwork.xlsx!J:J,QUOTIENT(ROW(A809)-1,3)+2)&lt;&gt;""),
     artwork.xlsx!$H$1&amp;": """ &amp;  INDEX(artwork.xlsx!H:H,QUOTIENT(ROW(A809)-1,3)+2) &amp;""",  " &amp;
     artwork.xlsx!$J$1&amp; ": """ &amp; INDEX(artwork.xlsx!J:J,QUOTIENT(ROW(A809)-1,3)+2) &amp;""",  " &amp;
     artwork.xlsx!$L$1&amp; ": """ &amp; SUBSTITUTE(IF(LEFT(INDEX(artwork.xlsx!L:L,QUOTIENT(ROW(A809)-1,3)+2),4)="http","",artwork.xlsx!$M$1) &amp; INDEX(artwork.xlsx!L:L,QUOTIENT(ROW(A809)-1,3)+2),artwork.xlsx!$N$1,"") &amp; """,",
 IF(AND(MOD(ROW(A809)-1,3)=1,INDEX(artwork.xlsx!J:J,QUOTIENT(ROW(A809)-1,3)+2)&lt;&gt;""),
    artwork.xlsx!$K$1&amp;": '" &amp; SUBSTITUTE(INDEX(artwork.xlsx!K:K,QUOTIENT(ROW(A809)-1,3)+2),"'","\'") &amp; "'",
IF(MOD(ROW(A809)-1,3)=2,"","")))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v>
      </c>
    </row>
    <row r="815" spans="1:3" x14ac:dyDescent="0.25">
      <c r="A815" t="str">
        <f>IF(AND(MOD(ROW(A810)-1,3)=0,INDEX(artwork.xlsx!G:G,QUOTIENT(ROW(A810)-1,3)+2)&lt;&gt;""),"/* "&amp;INDEX(artwork.xlsx!G:G,QUOTIENT(ROW(A810)-1,3)+2)&amp;" */","  ")&amp;
IF(AND(INDEX(artwork.xlsx!F:F,QUOTIENT(ROW(A810)-1,3)+2)&lt;&gt;""),"/* "&amp;INDEX(artwork.xlsx!F:F,QUOTIENT(ROW(A810)-1,3)+2)&amp;" */","  ")&amp;IF(AND(ISERROR(MATCH("},",B815:B$5003,0)), ISERROR(MATCH("    ];",$A$5:A814,0))),"];","")</f>
        <v xml:space="preserve">    </v>
      </c>
      <c r="B815" t="str">
        <f t="shared" si="15"/>
        <v>},</v>
      </c>
      <c r="C815" t="str">
        <f>IF(AND(MOD(ROW(A810)-1,3)=0, INDEX(artwork.xlsx!J:J,QUOTIENT(ROW(A810)-1,3)+2)&lt;&gt;""),
     artwork.xlsx!$H$1&amp;": """ &amp;  INDEX(artwork.xlsx!H:H,QUOTIENT(ROW(A810)-1,3)+2) &amp;""",  " &amp;
     artwork.xlsx!$J$1&amp; ": """ &amp; INDEX(artwork.xlsx!J:J,QUOTIENT(ROW(A810)-1,3)+2) &amp;""",  " &amp;
     artwork.xlsx!$L$1&amp; ": """ &amp; SUBSTITUTE(IF(LEFT(INDEX(artwork.xlsx!L:L,QUOTIENT(ROW(A810)-1,3)+2),4)="http","",artwork.xlsx!$M$1) &amp; INDEX(artwork.xlsx!L:L,QUOTIENT(ROW(A810)-1,3)+2),artwork.xlsx!$N$1,"") &amp; """,",
 IF(AND(MOD(ROW(A810)-1,3)=1,INDEX(artwork.xlsx!J:J,QUOTIENT(ROW(A810)-1,3)+2)&lt;&gt;""),
    artwork.xlsx!$K$1&amp;": '" &amp; SUBSTITUTE(INDEX(artwork.xlsx!K:K,QUOTIENT(ROW(A810)-1,3)+2),"'","\'") &amp; "'",
IF(MOD(ROW(A810)-1,3)=2,"","")))</f>
        <v/>
      </c>
    </row>
    <row r="816" spans="1:3" x14ac:dyDescent="0.25">
      <c r="A816" t="str">
        <f>IF(AND(MOD(ROW(A811)-1,3)=0,INDEX(artwork.xlsx!G:G,QUOTIENT(ROW(A811)-1,3)+2)&lt;&gt;""),"/* "&amp;INDEX(artwork.xlsx!G:G,QUOTIENT(ROW(A811)-1,3)+2)&amp;" */","  ")&amp;
IF(AND(INDEX(artwork.xlsx!F:F,QUOTIENT(ROW(A811)-1,3)+2)&lt;&gt;""),"/* "&amp;INDEX(artwork.xlsx!F:F,QUOTIENT(ROW(A811)-1,3)+2)&amp;" */","  ")&amp;IF(AND(ISERROR(MATCH("},",B816:B$5003,0)), ISERROR(MATCH("    ];",$A$5:A812,0))),"];","")</f>
        <v xml:space="preserve">    </v>
      </c>
      <c r="B816" t="str">
        <f t="shared" si="15"/>
        <v>{</v>
      </c>
      <c r="C816" t="str">
        <f>IF(AND(MOD(ROW(A811)-1,3)=0, INDEX(artwork.xlsx!J:J,QUOTIENT(ROW(A811)-1,3)+2)&lt;&gt;""),
     artwork.xlsx!$H$1&amp;": """ &amp;  INDEX(artwork.xlsx!H:H,QUOTIENT(ROW(A811)-1,3)+2) &amp;""",  " &amp;
     artwork.xlsx!$J$1&amp; ": """ &amp; INDEX(artwork.xlsx!J:J,QUOTIENT(ROW(A811)-1,3)+2) &amp;""",  " &amp;
     artwork.xlsx!$L$1&amp; ": """ &amp; SUBSTITUTE(IF(LEFT(INDEX(artwork.xlsx!L:L,QUOTIENT(ROW(A811)-1,3)+2),4)="http","",artwork.xlsx!$M$1) &amp; INDEX(artwork.xlsx!L:L,QUOTIENT(ROW(A811)-1,3)+2),artwork.xlsx!$N$1,"") &amp; """,",
 IF(AND(MOD(ROW(A811)-1,3)=1,INDEX(artwork.xlsx!J:J,QUOTIENT(ROW(A811)-1,3)+2)&lt;&gt;""),
    artwork.xlsx!$K$1&amp;": '" &amp; SUBSTITUTE(INDEX(artwork.xlsx!K:K,QUOTIENT(ROW(A811)-1,3)+2),"'","\'") &amp; "'",
IF(MOD(ROW(A811)-1,3)=2,"","")))</f>
        <v>id: "sirdestry",  frenchName: "Sir Destry",  artwork: "http://wiki.dominionstrategy.com/images/7/7f/Sir_DestryArt.jpg",</v>
      </c>
    </row>
    <row r="817" spans="1:3" x14ac:dyDescent="0.25">
      <c r="A817" t="str">
        <f>IF(AND(MOD(ROW(A812)-1,3)=0,INDEX(artwork.xlsx!G:G,QUOTIENT(ROW(A812)-1,3)+2)&lt;&gt;""),"/* "&amp;INDEX(artwork.xlsx!G:G,QUOTIENT(ROW(A812)-1,3)+2)&amp;" */","  ")&amp;
IF(AND(INDEX(artwork.xlsx!F:F,QUOTIENT(ROW(A812)-1,3)+2)&lt;&gt;""),"/* "&amp;INDEX(artwork.xlsx!F:F,QUOTIENT(ROW(A812)-1,3)+2)&amp;" */","  ")&amp;IF(AND(ISERROR(MATCH("},",B817:B$5003,0)), ISERROR(MATCH("    ];",$A$5:A816,0))),"];","")</f>
        <v xml:space="preserve">    </v>
      </c>
      <c r="B817" t="str">
        <f t="shared" si="15"/>
        <v/>
      </c>
      <c r="C817" t="str">
        <f>IF(AND(MOD(ROW(A812)-1,3)=0, INDEX(artwork.xlsx!J:J,QUOTIENT(ROW(A812)-1,3)+2)&lt;&gt;""),
     artwork.xlsx!$H$1&amp;": """ &amp;  INDEX(artwork.xlsx!H:H,QUOTIENT(ROW(A812)-1,3)+2) &amp;""",  " &amp;
     artwork.xlsx!$J$1&amp; ": """ &amp; INDEX(artwork.xlsx!J:J,QUOTIENT(ROW(A812)-1,3)+2) &amp;""",  " &amp;
     artwork.xlsx!$L$1&amp; ": """ &amp; SUBSTITUTE(IF(LEFT(INDEX(artwork.xlsx!L:L,QUOTIENT(ROW(A812)-1,3)+2),4)="http","",artwork.xlsx!$M$1) &amp; INDEX(artwork.xlsx!L:L,QUOTIENT(ROW(A812)-1,3)+2),artwork.xlsx!$N$1,"") &amp; """,",
 IF(AND(MOD(ROW(A812)-1,3)=1,INDEX(artwork.xlsx!J:J,QUOTIENT(ROW(A812)-1,3)+2)&lt;&gt;""),
    artwork.xlsx!$K$1&amp;": '" &amp; SUBSTITUTE(INDEX(artwork.xlsx!K:K,QUOTIENT(ROW(A812)-1,3)+2),"'","\'") &amp; "'",
IF(MOD(ROW(A812)-1,3)=2,"","")))</f>
        <v>text_html: '&lt;div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18" spans="1:3" x14ac:dyDescent="0.25">
      <c r="A818" t="str">
        <f>IF(AND(MOD(ROW(A813)-1,3)=0,INDEX(artwork.xlsx!G:G,QUOTIENT(ROW(A813)-1,3)+2)&lt;&gt;""),"/* "&amp;INDEX(artwork.xlsx!G:G,QUOTIENT(ROW(A813)-1,3)+2)&amp;" */","  ")&amp;
IF(AND(INDEX(artwork.xlsx!F:F,QUOTIENT(ROW(A813)-1,3)+2)&lt;&gt;""),"/* "&amp;INDEX(artwork.xlsx!F:F,QUOTIENT(ROW(A813)-1,3)+2)&amp;" */","  ")&amp;IF(AND(ISERROR(MATCH("},",B818:B$5003,0)), ISERROR(MATCH("    ];",$A$5:A814,0))),"];","")</f>
        <v xml:space="preserve">    </v>
      </c>
      <c r="B818" t="str">
        <f t="shared" si="15"/>
        <v>},</v>
      </c>
      <c r="C818" t="str">
        <f>IF(AND(MOD(ROW(A813)-1,3)=0, INDEX(artwork.xlsx!J:J,QUOTIENT(ROW(A813)-1,3)+2)&lt;&gt;""),
     artwork.xlsx!$H$1&amp;": """ &amp;  INDEX(artwork.xlsx!H:H,QUOTIENT(ROW(A813)-1,3)+2) &amp;""",  " &amp;
     artwork.xlsx!$J$1&amp; ": """ &amp; INDEX(artwork.xlsx!J:J,QUOTIENT(ROW(A813)-1,3)+2) &amp;""",  " &amp;
     artwork.xlsx!$L$1&amp; ": """ &amp; SUBSTITUTE(IF(LEFT(INDEX(artwork.xlsx!L:L,QUOTIENT(ROW(A813)-1,3)+2),4)="http","",artwork.xlsx!$M$1) &amp; INDEX(artwork.xlsx!L:L,QUOTIENT(ROW(A813)-1,3)+2),artwork.xlsx!$N$1,"") &amp; """,",
 IF(AND(MOD(ROW(A813)-1,3)=1,INDEX(artwork.xlsx!J:J,QUOTIENT(ROW(A813)-1,3)+2)&lt;&gt;""),
    artwork.xlsx!$K$1&amp;": '" &amp; SUBSTITUTE(INDEX(artwork.xlsx!K:K,QUOTIENT(ROW(A813)-1,3)+2),"'","\'") &amp; "'",
IF(MOD(ROW(A813)-1,3)=2,"","")))</f>
        <v/>
      </c>
    </row>
    <row r="819" spans="1:3" x14ac:dyDescent="0.25">
      <c r="A819" t="str">
        <f>IF(AND(MOD(ROW(A814)-1,3)=0,INDEX(artwork.xlsx!G:G,QUOTIENT(ROW(A814)-1,3)+2)&lt;&gt;""),"/* "&amp;INDEX(artwork.xlsx!G:G,QUOTIENT(ROW(A814)-1,3)+2)&amp;" */","  ")&amp;
IF(AND(INDEX(artwork.xlsx!F:F,QUOTIENT(ROW(A814)-1,3)+2)&lt;&gt;""),"/* "&amp;INDEX(artwork.xlsx!F:F,QUOTIENT(ROW(A814)-1,3)+2)&amp;" */","  ")&amp;IF(AND(ISERROR(MATCH("},",B819:B$5003,0)), ISERROR(MATCH("    ];",$A$5:A818,0))),"];","")</f>
        <v xml:space="preserve">    </v>
      </c>
      <c r="B819" t="str">
        <f t="shared" si="15"/>
        <v>{</v>
      </c>
      <c r="C819" t="str">
        <f>IF(AND(MOD(ROW(A814)-1,3)=0, INDEX(artwork.xlsx!J:J,QUOTIENT(ROW(A814)-1,3)+2)&lt;&gt;""),
     artwork.xlsx!$H$1&amp;": """ &amp;  INDEX(artwork.xlsx!H:H,QUOTIENT(ROW(A814)-1,3)+2) &amp;""",  " &amp;
     artwork.xlsx!$J$1&amp; ": """ &amp; INDEX(artwork.xlsx!J:J,QUOTIENT(ROW(A814)-1,3)+2) &amp;""",  " &amp;
     artwork.xlsx!$L$1&amp; ": """ &amp; SUBSTITUTE(IF(LEFT(INDEX(artwork.xlsx!L:L,QUOTIENT(ROW(A814)-1,3)+2),4)="http","",artwork.xlsx!$M$1) &amp; INDEX(artwork.xlsx!L:L,QUOTIENT(ROW(A814)-1,3)+2),artwork.xlsx!$N$1,"") &amp; """,",
 IF(AND(MOD(ROW(A814)-1,3)=1,INDEX(artwork.xlsx!J:J,QUOTIENT(ROW(A814)-1,3)+2)&lt;&gt;""),
    artwork.xlsx!$K$1&amp;": '" &amp; SUBSTITUTE(INDEX(artwork.xlsx!K:K,QUOTIENT(ROW(A814)-1,3)+2),"'","\'") &amp; "'",
IF(MOD(ROW(A814)-1,3)=2,"","")))</f>
        <v>id: "sirmartin",  frenchName: "Sir Martin",  artwork: "http://wiki.dominionstrategy.com/images/a/ab/Sir_MartinArt.jpg",</v>
      </c>
    </row>
    <row r="820" spans="1:3" x14ac:dyDescent="0.25">
      <c r="A820" t="str">
        <f>IF(AND(MOD(ROW(A815)-1,3)=0,INDEX(artwork.xlsx!G:G,QUOTIENT(ROW(A815)-1,3)+2)&lt;&gt;""),"/* "&amp;INDEX(artwork.xlsx!G:G,QUOTIENT(ROW(A815)-1,3)+2)&amp;" */","  ")&amp;
IF(AND(INDEX(artwork.xlsx!F:F,QUOTIENT(ROW(A815)-1,3)+2)&lt;&gt;""),"/* "&amp;INDEX(artwork.xlsx!F:F,QUOTIENT(ROW(A815)-1,3)+2)&amp;" */","  ")&amp;IF(AND(ISERROR(MATCH("},",B820:B$5003,0)), ISERROR(MATCH("    ];",$A$5:A816,0))),"];","")</f>
        <v xml:space="preserve">    </v>
      </c>
      <c r="B820" t="str">
        <f t="shared" si="15"/>
        <v/>
      </c>
      <c r="C820" t="str">
        <f>IF(AND(MOD(ROW(A815)-1,3)=0, INDEX(artwork.xlsx!J:J,QUOTIENT(ROW(A815)-1,3)+2)&lt;&gt;""),
     artwork.xlsx!$H$1&amp;": """ &amp;  INDEX(artwork.xlsx!H:H,QUOTIENT(ROW(A815)-1,3)+2) &amp;""",  " &amp;
     artwork.xlsx!$J$1&amp; ": """ &amp; INDEX(artwork.xlsx!J:J,QUOTIENT(ROW(A815)-1,3)+2) &amp;""",  " &amp;
     artwork.xlsx!$L$1&amp; ": """ &amp; SUBSTITUTE(IF(LEFT(INDEX(artwork.xlsx!L:L,QUOTIENT(ROW(A815)-1,3)+2),4)="http","",artwork.xlsx!$M$1) &amp; INDEX(artwork.xlsx!L:L,QUOTIENT(ROW(A815)-1,3)+2),artwork.xlsx!$N$1,"") &amp; """,",
 IF(AND(MOD(ROW(A815)-1,3)=1,INDEX(artwork.xlsx!J:J,QUOTIENT(ROW(A815)-1,3)+2)&lt;&gt;""),
    artwork.xlsx!$K$1&amp;": '" &amp; SUBSTITUTE(INDEX(artwork.xlsx!K:K,QUOTIENT(ROW(A815)-1,3)+2),"'","\'") &amp; "'",
IF(MOD(ROW(A815)-1,3)=2,"","")))</f>
        <v>text_html: '&lt;div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21" spans="1:3" x14ac:dyDescent="0.25">
      <c r="A821" t="str">
        <f>IF(AND(MOD(ROW(A816)-1,3)=0,INDEX(artwork.xlsx!G:G,QUOTIENT(ROW(A816)-1,3)+2)&lt;&gt;""),"/* "&amp;INDEX(artwork.xlsx!G:G,QUOTIENT(ROW(A816)-1,3)+2)&amp;" */","  ")&amp;
IF(AND(INDEX(artwork.xlsx!F:F,QUOTIENT(ROW(A816)-1,3)+2)&lt;&gt;""),"/* "&amp;INDEX(artwork.xlsx!F:F,QUOTIENT(ROW(A816)-1,3)+2)&amp;" */","  ")&amp;IF(AND(ISERROR(MATCH("},",B821:B$5003,0)), ISERROR(MATCH("    ];",$A$5:A820,0))),"];","")</f>
        <v xml:space="preserve">    </v>
      </c>
      <c r="B821" t="str">
        <f t="shared" si="15"/>
        <v>},</v>
      </c>
      <c r="C821" t="str">
        <f>IF(AND(MOD(ROW(A816)-1,3)=0, INDEX(artwork.xlsx!J:J,QUOTIENT(ROW(A816)-1,3)+2)&lt;&gt;""),
     artwork.xlsx!$H$1&amp;": """ &amp;  INDEX(artwork.xlsx!H:H,QUOTIENT(ROW(A816)-1,3)+2) &amp;""",  " &amp;
     artwork.xlsx!$J$1&amp; ": """ &amp; INDEX(artwork.xlsx!J:J,QUOTIENT(ROW(A816)-1,3)+2) &amp;""",  " &amp;
     artwork.xlsx!$L$1&amp; ": """ &amp; SUBSTITUTE(IF(LEFT(INDEX(artwork.xlsx!L:L,QUOTIENT(ROW(A816)-1,3)+2),4)="http","",artwork.xlsx!$M$1) &amp; INDEX(artwork.xlsx!L:L,QUOTIENT(ROW(A816)-1,3)+2),artwork.xlsx!$N$1,"") &amp; """,",
 IF(AND(MOD(ROW(A816)-1,3)=1,INDEX(artwork.xlsx!J:J,QUOTIENT(ROW(A816)-1,3)+2)&lt;&gt;""),
    artwork.xlsx!$K$1&amp;": '" &amp; SUBSTITUTE(INDEX(artwork.xlsx!K:K,QUOTIENT(ROW(A816)-1,3)+2),"'","\'") &amp; "'",
IF(MOD(ROW(A816)-1,3)=2,"","")))</f>
        <v/>
      </c>
    </row>
    <row r="822" spans="1:3" x14ac:dyDescent="0.25">
      <c r="A822" t="str">
        <f>IF(AND(MOD(ROW(A817)-1,3)=0,INDEX(artwork.xlsx!G:G,QUOTIENT(ROW(A817)-1,3)+2)&lt;&gt;""),"/* "&amp;INDEX(artwork.xlsx!G:G,QUOTIENT(ROW(A817)-1,3)+2)&amp;" */","  ")&amp;
IF(AND(INDEX(artwork.xlsx!F:F,QUOTIENT(ROW(A817)-1,3)+2)&lt;&gt;""),"/* "&amp;INDEX(artwork.xlsx!F:F,QUOTIENT(ROW(A817)-1,3)+2)&amp;" */","  ")&amp;IF(AND(ISERROR(MATCH("},",B822:B$5003,0)), ISERROR(MATCH("    ];",$A$5:A818,0))),"];","")</f>
        <v xml:space="preserve">    </v>
      </c>
      <c r="B822" t="str">
        <f t="shared" si="15"/>
        <v>{</v>
      </c>
      <c r="C822" t="str">
        <f>IF(AND(MOD(ROW(A817)-1,3)=0, INDEX(artwork.xlsx!J:J,QUOTIENT(ROW(A817)-1,3)+2)&lt;&gt;""),
     artwork.xlsx!$H$1&amp;": """ &amp;  INDEX(artwork.xlsx!H:H,QUOTIENT(ROW(A817)-1,3)+2) &amp;""",  " &amp;
     artwork.xlsx!$J$1&amp; ": """ &amp; INDEX(artwork.xlsx!J:J,QUOTIENT(ROW(A817)-1,3)+2) &amp;""",  " &amp;
     artwork.xlsx!$L$1&amp; ": """ &amp; SUBSTITUTE(IF(LEFT(INDEX(artwork.xlsx!L:L,QUOTIENT(ROW(A817)-1,3)+2),4)="http","",artwork.xlsx!$M$1) &amp; INDEX(artwork.xlsx!L:L,QUOTIENT(ROW(A817)-1,3)+2),artwork.xlsx!$N$1,"") &amp; """,",
 IF(AND(MOD(ROW(A817)-1,3)=1,INDEX(artwork.xlsx!J:J,QUOTIENT(ROW(A817)-1,3)+2)&lt;&gt;""),
    artwork.xlsx!$K$1&amp;": '" &amp; SUBSTITUTE(INDEX(artwork.xlsx!K:K,QUOTIENT(ROW(A817)-1,3)+2),"'","\'") &amp; "'",
IF(MOD(ROW(A817)-1,3)=2,"","")))</f>
        <v>id: "sirmichael",  frenchName: "Sir Michael",  artwork: "http://wiki.dominionstrategy.com/images/5/5a/Sir_MichaelArt.jpg",</v>
      </c>
    </row>
    <row r="823" spans="1:3" x14ac:dyDescent="0.25">
      <c r="A823" t="str">
        <f>IF(AND(MOD(ROW(A818)-1,3)=0,INDEX(artwork.xlsx!G:G,QUOTIENT(ROW(A818)-1,3)+2)&lt;&gt;""),"/* "&amp;INDEX(artwork.xlsx!G:G,QUOTIENT(ROW(A818)-1,3)+2)&amp;" */","  ")&amp;
IF(AND(INDEX(artwork.xlsx!F:F,QUOTIENT(ROW(A818)-1,3)+2)&lt;&gt;""),"/* "&amp;INDEX(artwork.xlsx!F:F,QUOTIENT(ROW(A818)-1,3)+2)&amp;" */","  ")&amp;IF(AND(ISERROR(MATCH("},",B823:B$5003,0)), ISERROR(MATCH("    ];",$A$5:A822,0))),"];","")</f>
        <v xml:space="preserve">    </v>
      </c>
      <c r="B823" t="str">
        <f t="shared" si="15"/>
        <v/>
      </c>
      <c r="C823" t="str">
        <f>IF(AND(MOD(ROW(A818)-1,3)=0, INDEX(artwork.xlsx!J:J,QUOTIENT(ROW(A818)-1,3)+2)&lt;&gt;""),
     artwork.xlsx!$H$1&amp;": """ &amp;  INDEX(artwork.xlsx!H:H,QUOTIENT(ROW(A818)-1,3)+2) &amp;""",  " &amp;
     artwork.xlsx!$J$1&amp; ": """ &amp; INDEX(artwork.xlsx!J:J,QUOTIENT(ROW(A818)-1,3)+2) &amp;""",  " &amp;
     artwork.xlsx!$L$1&amp; ": """ &amp; SUBSTITUTE(IF(LEFT(INDEX(artwork.xlsx!L:L,QUOTIENT(ROW(A818)-1,3)+2),4)="http","",artwork.xlsx!$M$1) &amp; INDEX(artwork.xlsx!L:L,QUOTIENT(ROW(A818)-1,3)+2),artwork.xlsx!$N$1,"") &amp; """,",
 IF(AND(MOD(ROW(A818)-1,3)=1,INDEX(artwork.xlsx!J:J,QUOTIENT(ROW(A818)-1,3)+2)&lt;&gt;""),
    artwork.xlsx!$K$1&amp;": '" &amp; SUBSTITUTE(INDEX(artwork.xlsx!K:K,QUOTIENT(ROW(A818)-1,3)+2),"'","\'") &amp; "'",
IF(MOD(ROW(A818)-1,3)=2,"","")))</f>
        <v>text_html: '&lt;div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v>
      </c>
    </row>
    <row r="824" spans="1:3" x14ac:dyDescent="0.25">
      <c r="A824" t="str">
        <f>IF(AND(MOD(ROW(A819)-1,3)=0,INDEX(artwork.xlsx!G:G,QUOTIENT(ROW(A819)-1,3)+2)&lt;&gt;""),"/* "&amp;INDEX(artwork.xlsx!G:G,QUOTIENT(ROW(A819)-1,3)+2)&amp;" */","  ")&amp;
IF(AND(INDEX(artwork.xlsx!F:F,QUOTIENT(ROW(A819)-1,3)+2)&lt;&gt;""),"/* "&amp;INDEX(artwork.xlsx!F:F,QUOTIENT(ROW(A819)-1,3)+2)&amp;" */","  ")&amp;IF(AND(ISERROR(MATCH("},",B824:B$5003,0)), ISERROR(MATCH("    ];",$A$5:A820,0))),"];","")</f>
        <v xml:space="preserve">    </v>
      </c>
      <c r="B824" t="str">
        <f t="shared" si="15"/>
        <v>},</v>
      </c>
      <c r="C824" t="str">
        <f>IF(AND(MOD(ROW(A819)-1,3)=0, INDEX(artwork.xlsx!J:J,QUOTIENT(ROW(A819)-1,3)+2)&lt;&gt;""),
     artwork.xlsx!$H$1&amp;": """ &amp;  INDEX(artwork.xlsx!H:H,QUOTIENT(ROW(A819)-1,3)+2) &amp;""",  " &amp;
     artwork.xlsx!$J$1&amp; ": """ &amp; INDEX(artwork.xlsx!J:J,QUOTIENT(ROW(A819)-1,3)+2) &amp;""",  " &amp;
     artwork.xlsx!$L$1&amp; ": """ &amp; SUBSTITUTE(IF(LEFT(INDEX(artwork.xlsx!L:L,QUOTIENT(ROW(A819)-1,3)+2),4)="http","",artwork.xlsx!$M$1) &amp; INDEX(artwork.xlsx!L:L,QUOTIENT(ROW(A819)-1,3)+2),artwork.xlsx!$N$1,"") &amp; """,",
 IF(AND(MOD(ROW(A819)-1,3)=1,INDEX(artwork.xlsx!J:J,QUOTIENT(ROW(A819)-1,3)+2)&lt;&gt;""),
    artwork.xlsx!$K$1&amp;": '" &amp; SUBSTITUTE(INDEX(artwork.xlsx!K:K,QUOTIENT(ROW(A819)-1,3)+2),"'","\'") &amp; "'",
IF(MOD(ROW(A819)-1,3)=2,"","")))</f>
        <v/>
      </c>
    </row>
    <row r="825" spans="1:3" x14ac:dyDescent="0.25">
      <c r="A825" t="str">
        <f>IF(AND(MOD(ROW(A820)-1,3)=0,INDEX(artwork.xlsx!G:G,QUOTIENT(ROW(A820)-1,3)+2)&lt;&gt;""),"/* "&amp;INDEX(artwork.xlsx!G:G,QUOTIENT(ROW(A820)-1,3)+2)&amp;" */","  ")&amp;
IF(AND(INDEX(artwork.xlsx!F:F,QUOTIENT(ROW(A820)-1,3)+2)&lt;&gt;""),"/* "&amp;INDEX(artwork.xlsx!F:F,QUOTIENT(ROW(A820)-1,3)+2)&amp;" */","  ")&amp;IF(AND(ISERROR(MATCH("},",B825:B$5003,0)), ISERROR(MATCH("    ];",$A$5:A824,0))),"];","")</f>
        <v xml:space="preserve">    </v>
      </c>
      <c r="B825" t="str">
        <f t="shared" si="15"/>
        <v>{</v>
      </c>
      <c r="C825" t="str">
        <f>IF(AND(MOD(ROW(A820)-1,3)=0, INDEX(artwork.xlsx!J:J,QUOTIENT(ROW(A820)-1,3)+2)&lt;&gt;""),
     artwork.xlsx!$H$1&amp;": """ &amp;  INDEX(artwork.xlsx!H:H,QUOTIENT(ROW(A820)-1,3)+2) &amp;""",  " &amp;
     artwork.xlsx!$J$1&amp; ": """ &amp; INDEX(artwork.xlsx!J:J,QUOTIENT(ROW(A820)-1,3)+2) &amp;""",  " &amp;
     artwork.xlsx!$L$1&amp; ": """ &amp; SUBSTITUTE(IF(LEFT(INDEX(artwork.xlsx!L:L,QUOTIENT(ROW(A820)-1,3)+2),4)="http","",artwork.xlsx!$M$1) &amp; INDEX(artwork.xlsx!L:L,QUOTIENT(ROW(A820)-1,3)+2),artwork.xlsx!$N$1,"") &amp; """,",
 IF(AND(MOD(ROW(A820)-1,3)=1,INDEX(artwork.xlsx!J:J,QUOTIENT(ROW(A820)-1,3)+2)&lt;&gt;""),
    artwork.xlsx!$K$1&amp;": '" &amp; SUBSTITUTE(INDEX(artwork.xlsx!K:K,QUOTIENT(ROW(A820)-1,3)+2),"'","\'") &amp; "'",
IF(MOD(ROW(A820)-1,3)=2,"","")))</f>
        <v>id: "sirvander",  frenchName: "Sir Vander",  artwork: "http://wiki.dominionstrategy.com/images/1/1d/Sir_VanderArt.jpg",</v>
      </c>
    </row>
    <row r="826" spans="1:3" x14ac:dyDescent="0.25">
      <c r="A826" t="str">
        <f>IF(AND(MOD(ROW(A821)-1,3)=0,INDEX(artwork.xlsx!G:G,QUOTIENT(ROW(A821)-1,3)+2)&lt;&gt;""),"/* "&amp;INDEX(artwork.xlsx!G:G,QUOTIENT(ROW(A821)-1,3)+2)&amp;" */","  ")&amp;
IF(AND(INDEX(artwork.xlsx!F:F,QUOTIENT(ROW(A821)-1,3)+2)&lt;&gt;""),"/* "&amp;INDEX(artwork.xlsx!F:F,QUOTIENT(ROW(A821)-1,3)+2)&amp;" */","  ")&amp;IF(AND(ISERROR(MATCH("},",B826:B$5003,0)), ISERROR(MATCH("    ];",$A$5:A822,0))),"];","")</f>
        <v xml:space="preserve">    </v>
      </c>
      <c r="B826" t="str">
        <f t="shared" si="15"/>
        <v/>
      </c>
      <c r="C826" t="str">
        <f>IF(AND(MOD(ROW(A821)-1,3)=0, INDEX(artwork.xlsx!J:J,QUOTIENT(ROW(A821)-1,3)+2)&lt;&gt;""),
     artwork.xlsx!$H$1&amp;": """ &amp;  INDEX(artwork.xlsx!H:H,QUOTIENT(ROW(A821)-1,3)+2) &amp;""",  " &amp;
     artwork.xlsx!$J$1&amp; ": """ &amp; INDEX(artwork.xlsx!J:J,QUOTIENT(ROW(A821)-1,3)+2) &amp;""",  " &amp;
     artwork.xlsx!$L$1&amp; ": """ &amp; SUBSTITUTE(IF(LEFT(INDEX(artwork.xlsx!L:L,QUOTIENT(ROW(A821)-1,3)+2),4)="http","",artwork.xlsx!$M$1) &amp; INDEX(artwork.xlsx!L:L,QUOTIENT(ROW(A821)-1,3)+2),artwork.xlsx!$N$1,"") &amp; """,",
 IF(AND(MOD(ROW(A821)-1,3)=1,INDEX(artwork.xlsx!J:J,QUOTIENT(ROW(A821)-1,3)+2)&lt;&gt;""),
    artwork.xlsx!$K$1&amp;": '" &amp; SUBSTITUTE(INDEX(artwork.xlsx!K:K,QUOTIENT(ROW(A821)-1,3)+2),"'","\'") &amp; "'",
IF(MOD(ROW(A821)-1,3)=2,"","")))</f>
        <v>text_html: '&lt;div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v>
      </c>
    </row>
    <row r="827" spans="1:3" x14ac:dyDescent="0.25">
      <c r="A827" t="str">
        <f>IF(AND(MOD(ROW(A822)-1,3)=0,INDEX(artwork.xlsx!G:G,QUOTIENT(ROW(A822)-1,3)+2)&lt;&gt;""),"/* "&amp;INDEX(artwork.xlsx!G:G,QUOTIENT(ROW(A822)-1,3)+2)&amp;" */","  ")&amp;
IF(AND(INDEX(artwork.xlsx!F:F,QUOTIENT(ROW(A822)-1,3)+2)&lt;&gt;""),"/* "&amp;INDEX(artwork.xlsx!F:F,QUOTIENT(ROW(A822)-1,3)+2)&amp;" */","  ")&amp;IF(AND(ISERROR(MATCH("},",B827:B$5003,0)), ISERROR(MATCH("    ];",$A$5:A826,0))),"];","")</f>
        <v xml:space="preserve">    </v>
      </c>
      <c r="B827" t="str">
        <f t="shared" si="15"/>
        <v>},</v>
      </c>
      <c r="C827" t="str">
        <f>IF(AND(MOD(ROW(A822)-1,3)=0, INDEX(artwork.xlsx!J:J,QUOTIENT(ROW(A822)-1,3)+2)&lt;&gt;""),
     artwork.xlsx!$H$1&amp;": """ &amp;  INDEX(artwork.xlsx!H:H,QUOTIENT(ROW(A822)-1,3)+2) &amp;""",  " &amp;
     artwork.xlsx!$J$1&amp; ": """ &amp; INDEX(artwork.xlsx!J:J,QUOTIENT(ROW(A822)-1,3)+2) &amp;""",  " &amp;
     artwork.xlsx!$L$1&amp; ": """ &amp; SUBSTITUTE(IF(LEFT(INDEX(artwork.xlsx!L:L,QUOTIENT(ROW(A822)-1,3)+2),4)="http","",artwork.xlsx!$M$1) &amp; INDEX(artwork.xlsx!L:L,QUOTIENT(ROW(A822)-1,3)+2),artwork.xlsx!$N$1,"") &amp; """,",
 IF(AND(MOD(ROW(A822)-1,3)=1,INDEX(artwork.xlsx!J:J,QUOTIENT(ROW(A822)-1,3)+2)&lt;&gt;""),
    artwork.xlsx!$K$1&amp;": '" &amp; SUBSTITUTE(INDEX(artwork.xlsx!K:K,QUOTIENT(ROW(A822)-1,3)+2),"'","\'") &amp; "'",
IF(MOD(ROW(A822)-1,3)=2,"","")))</f>
        <v/>
      </c>
    </row>
    <row r="828" spans="1:3" x14ac:dyDescent="0.25">
      <c r="A828" t="str">
        <f>IF(AND(MOD(ROW(A823)-1,3)=0,INDEX(artwork.xlsx!G:G,QUOTIENT(ROW(A823)-1,3)+2)&lt;&gt;""),"/* "&amp;INDEX(artwork.xlsx!G:G,QUOTIENT(ROW(A823)-1,3)+2)&amp;" */","  ")&amp;
IF(AND(INDEX(artwork.xlsx!F:F,QUOTIENT(ROW(A823)-1,3)+2)&lt;&gt;""),"/* "&amp;INDEX(artwork.xlsx!F:F,QUOTIENT(ROW(A823)-1,3)+2)&amp;" */","  ")&amp;IF(AND(ISERROR(MATCH("},",B828:B$5003,0)), ISERROR(MATCH("    ];",$A$5:A824,0))),"];","")</f>
        <v xml:space="preserve">/* Adventures */  </v>
      </c>
      <c r="B828" t="str">
        <f t="shared" si="15"/>
        <v>{</v>
      </c>
      <c r="C828" t="str">
        <f>IF(AND(MOD(ROW(A823)-1,3)=0, INDEX(artwork.xlsx!J:J,QUOTIENT(ROW(A823)-1,3)+2)&lt;&gt;""),
     artwork.xlsx!$H$1&amp;": """ &amp;  INDEX(artwork.xlsx!H:H,QUOTIENT(ROW(A823)-1,3)+2) &amp;""",  " &amp;
     artwork.xlsx!$J$1&amp; ": """ &amp; INDEX(artwork.xlsx!J:J,QUOTIENT(ROW(A823)-1,3)+2) &amp;""",  " &amp;
     artwork.xlsx!$L$1&amp; ": """ &amp; SUBSTITUTE(IF(LEFT(INDEX(artwork.xlsx!L:L,QUOTIENT(ROW(A823)-1,3)+2),4)="http","",artwork.xlsx!$M$1) &amp; INDEX(artwork.xlsx!L:L,QUOTIENT(ROW(A823)-1,3)+2),artwork.xlsx!$N$1,"") &amp; """,",
 IF(AND(MOD(ROW(A823)-1,3)=1,INDEX(artwork.xlsx!J:J,QUOTIENT(ROW(A823)-1,3)+2)&lt;&gt;""),
    artwork.xlsx!$K$1&amp;": '" &amp; SUBSTITUTE(INDEX(artwork.xlsx!K:K,QUOTIENT(ROW(A823)-1,3)+2),"'","\'") &amp; "'",
IF(MOD(ROW(A823)-1,3)=2,"","")))</f>
        <v>id: "amulet",  frenchName: "Amulette",  artwork: "http://wiki.dominionstrategy.com/images/4/48/AmuletArt.jpg",</v>
      </c>
    </row>
    <row r="829" spans="1:3" x14ac:dyDescent="0.25">
      <c r="A829" t="str">
        <f>IF(AND(MOD(ROW(A824)-1,3)=0,INDEX(artwork.xlsx!G:G,QUOTIENT(ROW(A824)-1,3)+2)&lt;&gt;""),"/* "&amp;INDEX(artwork.xlsx!G:G,QUOTIENT(ROW(A824)-1,3)+2)&amp;" */","  ")&amp;
IF(AND(INDEX(artwork.xlsx!F:F,QUOTIENT(ROW(A824)-1,3)+2)&lt;&gt;""),"/* "&amp;INDEX(artwork.xlsx!F:F,QUOTIENT(ROW(A824)-1,3)+2)&amp;" */","  ")&amp;IF(AND(ISERROR(MATCH("},",B829:B$5003,0)), ISERROR(MATCH("    ];",$A$5:A828,0))),"];","")</f>
        <v xml:space="preserve">    </v>
      </c>
      <c r="B829" t="str">
        <f t="shared" si="15"/>
        <v/>
      </c>
      <c r="C829" t="str">
        <f>IF(AND(MOD(ROW(A824)-1,3)=0, INDEX(artwork.xlsx!J:J,QUOTIENT(ROW(A824)-1,3)+2)&lt;&gt;""),
     artwork.xlsx!$H$1&amp;": """ &amp;  INDEX(artwork.xlsx!H:H,QUOTIENT(ROW(A824)-1,3)+2) &amp;""",  " &amp;
     artwork.xlsx!$J$1&amp; ": """ &amp; INDEX(artwork.xlsx!J:J,QUOTIENT(ROW(A824)-1,3)+2) &amp;""",  " &amp;
     artwork.xlsx!$L$1&amp; ": """ &amp; SUBSTITUTE(IF(LEFT(INDEX(artwork.xlsx!L:L,QUOTIENT(ROW(A824)-1,3)+2),4)="http","",artwork.xlsx!$M$1) &amp; INDEX(artwork.xlsx!L:L,QUOTIENT(ROW(A824)-1,3)+2),artwork.xlsx!$N$1,"") &amp; """,",
 IF(AND(MOD(ROW(A824)-1,3)=1,INDEX(artwork.xlsx!J:J,QUOTIENT(ROW(A824)-1,3)+2)&lt;&gt;""),
    artwork.xlsx!$K$1&amp;": '" &amp; SUBSTITUTE(INDEX(artwork.xlsx!K:K,QUOTIENT(ROW(A824)-1,3)+2),"'","\'") &amp; "'",
IF(MOD(ROW(A824)-1,3)=2,"","")))</f>
        <v>text_html: '&lt;div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v>
      </c>
    </row>
    <row r="830" spans="1:3" x14ac:dyDescent="0.25">
      <c r="A830" t="str">
        <f>IF(AND(MOD(ROW(A825)-1,3)=0,INDEX(artwork.xlsx!G:G,QUOTIENT(ROW(A825)-1,3)+2)&lt;&gt;""),"/* "&amp;INDEX(artwork.xlsx!G:G,QUOTIENT(ROW(A825)-1,3)+2)&amp;" */","  ")&amp;
IF(AND(INDEX(artwork.xlsx!F:F,QUOTIENT(ROW(A825)-1,3)+2)&lt;&gt;""),"/* "&amp;INDEX(artwork.xlsx!F:F,QUOTIENT(ROW(A825)-1,3)+2)&amp;" */","  ")&amp;IF(AND(ISERROR(MATCH("},",B830:B$5003,0)), ISERROR(MATCH("    ];",$A$5:A826,0))),"];","")</f>
        <v xml:space="preserve">    </v>
      </c>
      <c r="B830" t="str">
        <f t="shared" si="15"/>
        <v>},</v>
      </c>
      <c r="C830" t="str">
        <f>IF(AND(MOD(ROW(A825)-1,3)=0, INDEX(artwork.xlsx!J:J,QUOTIENT(ROW(A825)-1,3)+2)&lt;&gt;""),
     artwork.xlsx!$H$1&amp;": """ &amp;  INDEX(artwork.xlsx!H:H,QUOTIENT(ROW(A825)-1,3)+2) &amp;""",  " &amp;
     artwork.xlsx!$J$1&amp; ": """ &amp; INDEX(artwork.xlsx!J:J,QUOTIENT(ROW(A825)-1,3)+2) &amp;""",  " &amp;
     artwork.xlsx!$L$1&amp; ": """ &amp; SUBSTITUTE(IF(LEFT(INDEX(artwork.xlsx!L:L,QUOTIENT(ROW(A825)-1,3)+2),4)="http","",artwork.xlsx!$M$1) &amp; INDEX(artwork.xlsx!L:L,QUOTIENT(ROW(A825)-1,3)+2),artwork.xlsx!$N$1,"") &amp; """,",
 IF(AND(MOD(ROW(A825)-1,3)=1,INDEX(artwork.xlsx!J:J,QUOTIENT(ROW(A825)-1,3)+2)&lt;&gt;""),
    artwork.xlsx!$K$1&amp;": '" &amp; SUBSTITUTE(INDEX(artwork.xlsx!K:K,QUOTIENT(ROW(A825)-1,3)+2),"'","\'") &amp; "'",
IF(MOD(ROW(A825)-1,3)=2,"","")))</f>
        <v/>
      </c>
    </row>
    <row r="831" spans="1:3" x14ac:dyDescent="0.25">
      <c r="A831" t="str">
        <f>IF(AND(MOD(ROW(A826)-1,3)=0,INDEX(artwork.xlsx!G:G,QUOTIENT(ROW(A826)-1,3)+2)&lt;&gt;""),"/* "&amp;INDEX(artwork.xlsx!G:G,QUOTIENT(ROW(A826)-1,3)+2)&amp;" */","  ")&amp;
IF(AND(INDEX(artwork.xlsx!F:F,QUOTIENT(ROW(A826)-1,3)+2)&lt;&gt;""),"/* "&amp;INDEX(artwork.xlsx!F:F,QUOTIENT(ROW(A826)-1,3)+2)&amp;" */","  ")&amp;IF(AND(ISERROR(MATCH("},",B831:B$5003,0)), ISERROR(MATCH("    ];",$A$5:A830,0))),"];","")</f>
        <v xml:space="preserve">    </v>
      </c>
      <c r="B831" t="str">
        <f t="shared" si="15"/>
        <v>{</v>
      </c>
      <c r="C831" t="str">
        <f>IF(AND(MOD(ROW(A826)-1,3)=0, INDEX(artwork.xlsx!J:J,QUOTIENT(ROW(A826)-1,3)+2)&lt;&gt;""),
     artwork.xlsx!$H$1&amp;": """ &amp;  INDEX(artwork.xlsx!H:H,QUOTIENT(ROW(A826)-1,3)+2) &amp;""",  " &amp;
     artwork.xlsx!$J$1&amp; ": """ &amp; INDEX(artwork.xlsx!J:J,QUOTIENT(ROW(A826)-1,3)+2) &amp;""",  " &amp;
     artwork.xlsx!$L$1&amp; ": """ &amp; SUBSTITUTE(IF(LEFT(INDEX(artwork.xlsx!L:L,QUOTIENT(ROW(A826)-1,3)+2),4)="http","",artwork.xlsx!$M$1) &amp; INDEX(artwork.xlsx!L:L,QUOTIENT(ROW(A826)-1,3)+2),artwork.xlsx!$N$1,"") &amp; """,",
 IF(AND(MOD(ROW(A826)-1,3)=1,INDEX(artwork.xlsx!J:J,QUOTIENT(ROW(A826)-1,3)+2)&lt;&gt;""),
    artwork.xlsx!$K$1&amp;": '" &amp; SUBSTITUTE(INDEX(artwork.xlsx!K:K,QUOTIENT(ROW(A826)-1,3)+2),"'","\'") &amp; "'",
IF(MOD(ROW(A826)-1,3)=2,"","")))</f>
        <v>id: "artificer",  frenchName: "Maître artisan",  artwork: "http://wiki.dominionstrategy.com/images/6/6b/ArtificerArt.jpg",</v>
      </c>
    </row>
    <row r="832" spans="1:3" x14ac:dyDescent="0.25">
      <c r="A832" t="str">
        <f>IF(AND(MOD(ROW(A827)-1,3)=0,INDEX(artwork.xlsx!G:G,QUOTIENT(ROW(A827)-1,3)+2)&lt;&gt;""),"/* "&amp;INDEX(artwork.xlsx!G:G,QUOTIENT(ROW(A827)-1,3)+2)&amp;" */","  ")&amp;
IF(AND(INDEX(artwork.xlsx!F:F,QUOTIENT(ROW(A827)-1,3)+2)&lt;&gt;""),"/* "&amp;INDEX(artwork.xlsx!F:F,QUOTIENT(ROW(A827)-1,3)+2)&amp;" */","  ")&amp;IF(AND(ISERROR(MATCH("},",B832:B$5003,0)), ISERROR(MATCH("    ];",$A$5:A828,0))),"];","")</f>
        <v xml:space="preserve">    </v>
      </c>
      <c r="B832" t="str">
        <f t="shared" si="15"/>
        <v/>
      </c>
      <c r="C832" t="str">
        <f>IF(AND(MOD(ROW(A827)-1,3)=0, INDEX(artwork.xlsx!J:J,QUOTIENT(ROW(A827)-1,3)+2)&lt;&gt;""),
     artwork.xlsx!$H$1&amp;": """ &amp;  INDEX(artwork.xlsx!H:H,QUOTIENT(ROW(A827)-1,3)+2) &amp;""",  " &amp;
     artwork.xlsx!$J$1&amp; ": """ &amp; INDEX(artwork.xlsx!J:J,QUOTIENT(ROW(A827)-1,3)+2) &amp;""",  " &amp;
     artwork.xlsx!$L$1&amp; ": """ &amp; SUBSTITUTE(IF(LEFT(INDEX(artwork.xlsx!L:L,QUOTIENT(ROW(A827)-1,3)+2),4)="http","",artwork.xlsx!$M$1) &amp; INDEX(artwork.xlsx!L:L,QUOTIENT(ROW(A827)-1,3)+2),artwork.xlsx!$N$1,"") &amp; """,",
 IF(AND(MOD(ROW(A827)-1,3)=1,INDEX(artwork.xlsx!J:J,QUOTIENT(ROW(A827)-1,3)+2)&lt;&gt;""),
    artwork.xlsx!$K$1&amp;": '" &amp; SUBSTITUTE(INDEX(artwork.xlsx!K:K,QUOTIENT(ROW(A827)-1,3)+2),"'","\'") &amp; "'",
IF(MOD(ROW(A827)-1,3)=2,"","")))</f>
        <v>text_html: '&lt;div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v>
      </c>
    </row>
    <row r="833" spans="1:3" x14ac:dyDescent="0.25">
      <c r="A833" t="str">
        <f>IF(AND(MOD(ROW(A828)-1,3)=0,INDEX(artwork.xlsx!G:G,QUOTIENT(ROW(A828)-1,3)+2)&lt;&gt;""),"/* "&amp;INDEX(artwork.xlsx!G:G,QUOTIENT(ROW(A828)-1,3)+2)&amp;" */","  ")&amp;
IF(AND(INDEX(artwork.xlsx!F:F,QUOTIENT(ROW(A828)-1,3)+2)&lt;&gt;""),"/* "&amp;INDEX(artwork.xlsx!F:F,QUOTIENT(ROW(A828)-1,3)+2)&amp;" */","  ")&amp;IF(AND(ISERROR(MATCH("},",B833:B$5003,0)), ISERROR(MATCH("    ];",$A$5:A832,0))),"];","")</f>
        <v xml:space="preserve">    </v>
      </c>
      <c r="B833" t="str">
        <f t="shared" si="15"/>
        <v>},</v>
      </c>
      <c r="C833" t="str">
        <f>IF(AND(MOD(ROW(A828)-1,3)=0, INDEX(artwork.xlsx!J:J,QUOTIENT(ROW(A828)-1,3)+2)&lt;&gt;""),
     artwork.xlsx!$H$1&amp;": """ &amp;  INDEX(artwork.xlsx!H:H,QUOTIENT(ROW(A828)-1,3)+2) &amp;""",  " &amp;
     artwork.xlsx!$J$1&amp; ": """ &amp; INDEX(artwork.xlsx!J:J,QUOTIENT(ROW(A828)-1,3)+2) &amp;""",  " &amp;
     artwork.xlsx!$L$1&amp; ": """ &amp; SUBSTITUTE(IF(LEFT(INDEX(artwork.xlsx!L:L,QUOTIENT(ROW(A828)-1,3)+2),4)="http","",artwork.xlsx!$M$1) &amp; INDEX(artwork.xlsx!L:L,QUOTIENT(ROW(A828)-1,3)+2),artwork.xlsx!$N$1,"") &amp; """,",
 IF(AND(MOD(ROW(A828)-1,3)=1,INDEX(artwork.xlsx!J:J,QUOTIENT(ROW(A828)-1,3)+2)&lt;&gt;""),
    artwork.xlsx!$K$1&amp;": '" &amp; SUBSTITUTE(INDEX(artwork.xlsx!K:K,QUOTIENT(ROW(A828)-1,3)+2),"'","\'") &amp; "'",
IF(MOD(ROW(A828)-1,3)=2,"","")))</f>
        <v/>
      </c>
    </row>
    <row r="834" spans="1:3" x14ac:dyDescent="0.25">
      <c r="A834" t="str">
        <f>IF(AND(MOD(ROW(A829)-1,3)=0,INDEX(artwork.xlsx!G:G,QUOTIENT(ROW(A829)-1,3)+2)&lt;&gt;""),"/* "&amp;INDEX(artwork.xlsx!G:G,QUOTIENT(ROW(A829)-1,3)+2)&amp;" */","  ")&amp;
IF(AND(INDEX(artwork.xlsx!F:F,QUOTIENT(ROW(A829)-1,3)+2)&lt;&gt;""),"/* "&amp;INDEX(artwork.xlsx!F:F,QUOTIENT(ROW(A829)-1,3)+2)&amp;" */","  ")&amp;IF(AND(ISERROR(MATCH("},",B834:B$5003,0)), ISERROR(MATCH("    ];",$A$5:A830,0))),"];","")</f>
        <v xml:space="preserve">    </v>
      </c>
      <c r="B834" t="str">
        <f t="shared" si="15"/>
        <v>{</v>
      </c>
      <c r="C834" t="str">
        <f>IF(AND(MOD(ROW(A829)-1,3)=0, INDEX(artwork.xlsx!J:J,QUOTIENT(ROW(A829)-1,3)+2)&lt;&gt;""),
     artwork.xlsx!$H$1&amp;": """ &amp;  INDEX(artwork.xlsx!H:H,QUOTIENT(ROW(A829)-1,3)+2) &amp;""",  " &amp;
     artwork.xlsx!$J$1&amp; ": """ &amp; INDEX(artwork.xlsx!J:J,QUOTIENT(ROW(A829)-1,3)+2) &amp;""",  " &amp;
     artwork.xlsx!$L$1&amp; ": """ &amp; SUBSTITUTE(IF(LEFT(INDEX(artwork.xlsx!L:L,QUOTIENT(ROW(A829)-1,3)+2),4)="http","",artwork.xlsx!$M$1) &amp; INDEX(artwork.xlsx!L:L,QUOTIENT(ROW(A829)-1,3)+2),artwork.xlsx!$N$1,"") &amp; """,",
 IF(AND(MOD(ROW(A829)-1,3)=1,INDEX(artwork.xlsx!J:J,QUOTIENT(ROW(A829)-1,3)+2)&lt;&gt;""),
    artwork.xlsx!$K$1&amp;": '" &amp; SUBSTITUTE(INDEX(artwork.xlsx!K:K,QUOTIENT(ROW(A829)-1,3)+2),"'","\'") &amp; "'",
IF(MOD(ROW(A829)-1,3)=2,"","")))</f>
        <v>id: "bridgetroll",  frenchName: "Pont aux trolls",  artwork: "http://wiki.dominionstrategy.com/images/a/a1/BridgeTrollArt.jpg",</v>
      </c>
    </row>
    <row r="835" spans="1:3" x14ac:dyDescent="0.25">
      <c r="A835" t="str">
        <f>IF(AND(MOD(ROW(A830)-1,3)=0,INDEX(artwork.xlsx!G:G,QUOTIENT(ROW(A830)-1,3)+2)&lt;&gt;""),"/* "&amp;INDEX(artwork.xlsx!G:G,QUOTIENT(ROW(A830)-1,3)+2)&amp;" */","  ")&amp;
IF(AND(INDEX(artwork.xlsx!F:F,QUOTIENT(ROW(A830)-1,3)+2)&lt;&gt;""),"/* "&amp;INDEX(artwork.xlsx!F:F,QUOTIENT(ROW(A830)-1,3)+2)&amp;" */","  ")&amp;IF(AND(ISERROR(MATCH("},",B835:B$5003,0)), ISERROR(MATCH("    ];",$A$5:A834,0))),"];","")</f>
        <v xml:space="preserve">    </v>
      </c>
      <c r="B835" t="str">
        <f t="shared" si="15"/>
        <v/>
      </c>
      <c r="C835" t="str">
        <f>IF(AND(MOD(ROW(A830)-1,3)=0, INDEX(artwork.xlsx!J:J,QUOTIENT(ROW(A830)-1,3)+2)&lt;&gt;""),
     artwork.xlsx!$H$1&amp;": """ &amp;  INDEX(artwork.xlsx!H:H,QUOTIENT(ROW(A830)-1,3)+2) &amp;""",  " &amp;
     artwork.xlsx!$J$1&amp; ": """ &amp; INDEX(artwork.xlsx!J:J,QUOTIENT(ROW(A830)-1,3)+2) &amp;""",  " &amp;
     artwork.xlsx!$L$1&amp; ": """ &amp; SUBSTITUTE(IF(LEFT(INDEX(artwork.xlsx!L:L,QUOTIENT(ROW(A830)-1,3)+2),4)="http","",artwork.xlsx!$M$1) &amp; INDEX(artwork.xlsx!L:L,QUOTIENT(ROW(A830)-1,3)+2),artwork.xlsx!$N$1,"") &amp; """,",
 IF(AND(MOD(ROW(A830)-1,3)=1,INDEX(artwork.xlsx!J:J,QUOTIENT(ROW(A830)-1,3)+2)&lt;&gt;""),
    artwork.xlsx!$K$1&amp;": '" &amp; SUBSTITUTE(INDEX(artwork.xlsx!K:K,QUOTIENT(ROW(A830)-1,3)+2),"'","\'") &amp; "'",
IF(MOD(ROW(A830)-1,3)=2,"","")))</f>
        <v>text_html: '&lt;div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v>
      </c>
    </row>
    <row r="836" spans="1:3" x14ac:dyDescent="0.25">
      <c r="A836" t="str">
        <f>IF(AND(MOD(ROW(A831)-1,3)=0,INDEX(artwork.xlsx!G:G,QUOTIENT(ROW(A831)-1,3)+2)&lt;&gt;""),"/* "&amp;INDEX(artwork.xlsx!G:G,QUOTIENT(ROW(A831)-1,3)+2)&amp;" */","  ")&amp;
IF(AND(INDEX(artwork.xlsx!F:F,QUOTIENT(ROW(A831)-1,3)+2)&lt;&gt;""),"/* "&amp;INDEX(artwork.xlsx!F:F,QUOTIENT(ROW(A831)-1,3)+2)&amp;" */","  ")&amp;IF(AND(ISERROR(MATCH("},",B836:B$5003,0)), ISERROR(MATCH("    ];",$A$5:A832,0))),"];","")</f>
        <v xml:space="preserve">    </v>
      </c>
      <c r="B836" t="str">
        <f t="shared" si="15"/>
        <v>},</v>
      </c>
      <c r="C836" t="str">
        <f>IF(AND(MOD(ROW(A831)-1,3)=0, INDEX(artwork.xlsx!J:J,QUOTIENT(ROW(A831)-1,3)+2)&lt;&gt;""),
     artwork.xlsx!$H$1&amp;": """ &amp;  INDEX(artwork.xlsx!H:H,QUOTIENT(ROW(A831)-1,3)+2) &amp;""",  " &amp;
     artwork.xlsx!$J$1&amp; ": """ &amp; INDEX(artwork.xlsx!J:J,QUOTIENT(ROW(A831)-1,3)+2) &amp;""",  " &amp;
     artwork.xlsx!$L$1&amp; ": """ &amp; SUBSTITUTE(IF(LEFT(INDEX(artwork.xlsx!L:L,QUOTIENT(ROW(A831)-1,3)+2),4)="http","",artwork.xlsx!$M$1) &amp; INDEX(artwork.xlsx!L:L,QUOTIENT(ROW(A831)-1,3)+2),artwork.xlsx!$N$1,"") &amp; """,",
 IF(AND(MOD(ROW(A831)-1,3)=1,INDEX(artwork.xlsx!J:J,QUOTIENT(ROW(A831)-1,3)+2)&lt;&gt;""),
    artwork.xlsx!$K$1&amp;": '" &amp; SUBSTITUTE(INDEX(artwork.xlsx!K:K,QUOTIENT(ROW(A831)-1,3)+2),"'","\'") &amp; "'",
IF(MOD(ROW(A831)-1,3)=2,"","")))</f>
        <v/>
      </c>
    </row>
    <row r="837" spans="1:3" x14ac:dyDescent="0.25">
      <c r="A837" t="str">
        <f>IF(AND(MOD(ROW(A832)-1,3)=0,INDEX(artwork.xlsx!G:G,QUOTIENT(ROW(A832)-1,3)+2)&lt;&gt;""),"/* "&amp;INDEX(artwork.xlsx!G:G,QUOTIENT(ROW(A832)-1,3)+2)&amp;" */","  ")&amp;
IF(AND(INDEX(artwork.xlsx!F:F,QUOTIENT(ROW(A832)-1,3)+2)&lt;&gt;""),"/* "&amp;INDEX(artwork.xlsx!F:F,QUOTIENT(ROW(A832)-1,3)+2)&amp;" */","  ")&amp;IF(AND(ISERROR(MATCH("},",B837:B$5003,0)), ISERROR(MATCH("    ];",$A$5:A836,0))),"];","")</f>
        <v xml:space="preserve">    </v>
      </c>
      <c r="B837" t="str">
        <f t="shared" si="15"/>
        <v>{</v>
      </c>
      <c r="C837" t="str">
        <f>IF(AND(MOD(ROW(A832)-1,3)=0, INDEX(artwork.xlsx!J:J,QUOTIENT(ROW(A832)-1,3)+2)&lt;&gt;""),
     artwork.xlsx!$H$1&amp;": """ &amp;  INDEX(artwork.xlsx!H:H,QUOTIENT(ROW(A832)-1,3)+2) &amp;""",  " &amp;
     artwork.xlsx!$J$1&amp; ": """ &amp; INDEX(artwork.xlsx!J:J,QUOTIENT(ROW(A832)-1,3)+2) &amp;""",  " &amp;
     artwork.xlsx!$L$1&amp; ": """ &amp; SUBSTITUTE(IF(LEFT(INDEX(artwork.xlsx!L:L,QUOTIENT(ROW(A832)-1,3)+2),4)="http","",artwork.xlsx!$M$1) &amp; INDEX(artwork.xlsx!L:L,QUOTIENT(ROW(A832)-1,3)+2),artwork.xlsx!$N$1,"") &amp; """,",
 IF(AND(MOD(ROW(A832)-1,3)=1,INDEX(artwork.xlsx!J:J,QUOTIENT(ROW(A832)-1,3)+2)&lt;&gt;""),
    artwork.xlsx!$K$1&amp;": '" &amp; SUBSTITUTE(INDEX(artwork.xlsx!K:K,QUOTIENT(ROW(A832)-1,3)+2),"'","\'") &amp; "'",
IF(MOD(ROW(A832)-1,3)=2,"","")))</f>
        <v>id: "caravanguard",  frenchName: "Escorte",  artwork: "http://wiki.dominionstrategy.com/images/9/96/Caravan_GuardArt.jpg",</v>
      </c>
    </row>
    <row r="838" spans="1:3" x14ac:dyDescent="0.25">
      <c r="A838" t="str">
        <f>IF(AND(MOD(ROW(A833)-1,3)=0,INDEX(artwork.xlsx!G:G,QUOTIENT(ROW(A833)-1,3)+2)&lt;&gt;""),"/* "&amp;INDEX(artwork.xlsx!G:G,QUOTIENT(ROW(A833)-1,3)+2)&amp;" */","  ")&amp;
IF(AND(INDEX(artwork.xlsx!F:F,QUOTIENT(ROW(A833)-1,3)+2)&lt;&gt;""),"/* "&amp;INDEX(artwork.xlsx!F:F,QUOTIENT(ROW(A833)-1,3)+2)&amp;" */","  ")&amp;IF(AND(ISERROR(MATCH("},",B838:B$5003,0)), ISERROR(MATCH("    ];",$A$5:A834,0))),"];","")</f>
        <v xml:space="preserve">    </v>
      </c>
      <c r="B838" t="str">
        <f t="shared" si="15"/>
        <v/>
      </c>
      <c r="C838" t="str">
        <f>IF(AND(MOD(ROW(A833)-1,3)=0, INDEX(artwork.xlsx!J:J,QUOTIENT(ROW(A833)-1,3)+2)&lt;&gt;""),
     artwork.xlsx!$H$1&amp;": """ &amp;  INDEX(artwork.xlsx!H:H,QUOTIENT(ROW(A833)-1,3)+2) &amp;""",  " &amp;
     artwork.xlsx!$J$1&amp; ": """ &amp; INDEX(artwork.xlsx!J:J,QUOTIENT(ROW(A833)-1,3)+2) &amp;""",  " &amp;
     artwork.xlsx!$L$1&amp; ": """ &amp; SUBSTITUTE(IF(LEFT(INDEX(artwork.xlsx!L:L,QUOTIENT(ROW(A833)-1,3)+2),4)="http","",artwork.xlsx!$M$1) &amp; INDEX(artwork.xlsx!L:L,QUOTIENT(ROW(A833)-1,3)+2),artwork.xlsx!$N$1,"") &amp; """,",
 IF(AND(MOD(ROW(A833)-1,3)=1,INDEX(artwork.xlsx!J:J,QUOTIENT(ROW(A833)-1,3)+2)&lt;&gt;""),
    artwork.xlsx!$K$1&amp;": '" &amp; SUBSTITUTE(INDEX(artwork.xlsx!K:K,QUOTIENT(ROW(A833)-1,3)+2),"'","\'") &amp; "'",
IF(MOD(ROW(A833)-1,3)=2,"","")))</f>
        <v>text_html: '&lt;div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v>
      </c>
    </row>
    <row r="839" spans="1:3" x14ac:dyDescent="0.25">
      <c r="A839" t="str">
        <f>IF(AND(MOD(ROW(A834)-1,3)=0,INDEX(artwork.xlsx!G:G,QUOTIENT(ROW(A834)-1,3)+2)&lt;&gt;""),"/* "&amp;INDEX(artwork.xlsx!G:G,QUOTIENT(ROW(A834)-1,3)+2)&amp;" */","  ")&amp;
IF(AND(INDEX(artwork.xlsx!F:F,QUOTIENT(ROW(A834)-1,3)+2)&lt;&gt;""),"/* "&amp;INDEX(artwork.xlsx!F:F,QUOTIENT(ROW(A834)-1,3)+2)&amp;" */","  ")&amp;IF(AND(ISERROR(MATCH("},",B839:B$5003,0)), ISERROR(MATCH("    ];",$A$5:A838,0))),"];","")</f>
        <v xml:space="preserve">    </v>
      </c>
      <c r="B839" t="str">
        <f t="shared" si="15"/>
        <v>},</v>
      </c>
      <c r="C839" t="str">
        <f>IF(AND(MOD(ROW(A834)-1,3)=0, INDEX(artwork.xlsx!J:J,QUOTIENT(ROW(A834)-1,3)+2)&lt;&gt;""),
     artwork.xlsx!$H$1&amp;": """ &amp;  INDEX(artwork.xlsx!H:H,QUOTIENT(ROW(A834)-1,3)+2) &amp;""",  " &amp;
     artwork.xlsx!$J$1&amp; ": """ &amp; INDEX(artwork.xlsx!J:J,QUOTIENT(ROW(A834)-1,3)+2) &amp;""",  " &amp;
     artwork.xlsx!$L$1&amp; ": """ &amp; SUBSTITUTE(IF(LEFT(INDEX(artwork.xlsx!L:L,QUOTIENT(ROW(A834)-1,3)+2),4)="http","",artwork.xlsx!$M$1) &amp; INDEX(artwork.xlsx!L:L,QUOTIENT(ROW(A834)-1,3)+2),artwork.xlsx!$N$1,"") &amp; """,",
 IF(AND(MOD(ROW(A834)-1,3)=1,INDEX(artwork.xlsx!J:J,QUOTIENT(ROW(A834)-1,3)+2)&lt;&gt;""),
    artwork.xlsx!$K$1&amp;": '" &amp; SUBSTITUTE(INDEX(artwork.xlsx!K:K,QUOTIENT(ROW(A834)-1,3)+2),"'","\'") &amp; "'",
IF(MOD(ROW(A834)-1,3)=2,"","")))</f>
        <v/>
      </c>
    </row>
    <row r="840" spans="1:3" x14ac:dyDescent="0.25">
      <c r="A840" t="str">
        <f>IF(AND(MOD(ROW(A835)-1,3)=0,INDEX(artwork.xlsx!G:G,QUOTIENT(ROW(A835)-1,3)+2)&lt;&gt;""),"/* "&amp;INDEX(artwork.xlsx!G:G,QUOTIENT(ROW(A835)-1,3)+2)&amp;" */","  ")&amp;
IF(AND(INDEX(artwork.xlsx!F:F,QUOTIENT(ROW(A835)-1,3)+2)&lt;&gt;""),"/* "&amp;INDEX(artwork.xlsx!F:F,QUOTIENT(ROW(A835)-1,3)+2)&amp;" */","  ")&amp;IF(AND(ISERROR(MATCH("},",B840:B$5003,0)), ISERROR(MATCH("    ];",$A$5:A836,0))),"];","")</f>
        <v xml:space="preserve">    </v>
      </c>
      <c r="B840" t="str">
        <f t="shared" si="15"/>
        <v>{</v>
      </c>
      <c r="C840" t="str">
        <f>IF(AND(MOD(ROW(A835)-1,3)=0, INDEX(artwork.xlsx!J:J,QUOTIENT(ROW(A835)-1,3)+2)&lt;&gt;""),
     artwork.xlsx!$H$1&amp;": """ &amp;  INDEX(artwork.xlsx!H:H,QUOTIENT(ROW(A835)-1,3)+2) &amp;""",  " &amp;
     artwork.xlsx!$J$1&amp; ": """ &amp; INDEX(artwork.xlsx!J:J,QUOTIENT(ROW(A835)-1,3)+2) &amp;""",  " &amp;
     artwork.xlsx!$L$1&amp; ": """ &amp; SUBSTITUTE(IF(LEFT(INDEX(artwork.xlsx!L:L,QUOTIENT(ROW(A835)-1,3)+2),4)="http","",artwork.xlsx!$M$1) &amp; INDEX(artwork.xlsx!L:L,QUOTIENT(ROW(A835)-1,3)+2),artwork.xlsx!$N$1,"") &amp; """,",
 IF(AND(MOD(ROW(A835)-1,3)=1,INDEX(artwork.xlsx!J:J,QUOTIENT(ROW(A835)-1,3)+2)&lt;&gt;""),
    artwork.xlsx!$K$1&amp;": '" &amp; SUBSTITUTE(INDEX(artwork.xlsx!K:K,QUOTIENT(ROW(A835)-1,3)+2),"'","\'") &amp; "'",
IF(MOD(ROW(A835)-1,3)=2,"","")))</f>
        <v>id: "distantlands",  frenchName: "Terres lointaines",  artwork: "http://wiki.dominionstrategy.com/images/c/c4/Distant_LandsArt.jpg",</v>
      </c>
    </row>
    <row r="841" spans="1:3" x14ac:dyDescent="0.25">
      <c r="A841" t="str">
        <f>IF(AND(MOD(ROW(A836)-1,3)=0,INDEX(artwork.xlsx!G:G,QUOTIENT(ROW(A836)-1,3)+2)&lt;&gt;""),"/* "&amp;INDEX(artwork.xlsx!G:G,QUOTIENT(ROW(A836)-1,3)+2)&amp;" */","  ")&amp;
IF(AND(INDEX(artwork.xlsx!F:F,QUOTIENT(ROW(A836)-1,3)+2)&lt;&gt;""),"/* "&amp;INDEX(artwork.xlsx!F:F,QUOTIENT(ROW(A836)-1,3)+2)&amp;" */","  ")&amp;IF(AND(ISERROR(MATCH("},",B841:B$5003,0)), ISERROR(MATCH("    ];",$A$5:A840,0))),"];","")</f>
        <v xml:space="preserve">    </v>
      </c>
      <c r="B841" t="str">
        <f t="shared" si="15"/>
        <v/>
      </c>
      <c r="C841" t="str">
        <f>IF(AND(MOD(ROW(A836)-1,3)=0, INDEX(artwork.xlsx!J:J,QUOTIENT(ROW(A836)-1,3)+2)&lt;&gt;""),
     artwork.xlsx!$H$1&amp;": """ &amp;  INDEX(artwork.xlsx!H:H,QUOTIENT(ROW(A836)-1,3)+2) &amp;""",  " &amp;
     artwork.xlsx!$J$1&amp; ": """ &amp; INDEX(artwork.xlsx!J:J,QUOTIENT(ROW(A836)-1,3)+2) &amp;""",  " &amp;
     artwork.xlsx!$L$1&amp; ": """ &amp; SUBSTITUTE(IF(LEFT(INDEX(artwork.xlsx!L:L,QUOTIENT(ROW(A836)-1,3)+2),4)="http","",artwork.xlsx!$M$1) &amp; INDEX(artwork.xlsx!L:L,QUOTIENT(ROW(A836)-1,3)+2),artwork.xlsx!$N$1,"") &amp; """,",
 IF(AND(MOD(ROW(A836)-1,3)=1,INDEX(artwork.xlsx!J:J,QUOTIENT(ROW(A836)-1,3)+2)&lt;&gt;""),
    artwork.xlsx!$K$1&amp;": '" &amp; SUBSTITUTE(INDEX(artwork.xlsx!K:K,QUOTIENT(ROW(A836)-1,3)+2),"'","\'") &amp; "'",
IF(MOD(ROW(A836)-1,3)=2,"","")))</f>
        <v>text_html: '&lt;div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v>
      </c>
    </row>
    <row r="842" spans="1:3" x14ac:dyDescent="0.25">
      <c r="A842" t="str">
        <f>IF(AND(MOD(ROW(A837)-1,3)=0,INDEX(artwork.xlsx!G:G,QUOTIENT(ROW(A837)-1,3)+2)&lt;&gt;""),"/* "&amp;INDEX(artwork.xlsx!G:G,QUOTIENT(ROW(A837)-1,3)+2)&amp;" */","  ")&amp;
IF(AND(INDEX(artwork.xlsx!F:F,QUOTIENT(ROW(A837)-1,3)+2)&lt;&gt;""),"/* "&amp;INDEX(artwork.xlsx!F:F,QUOTIENT(ROW(A837)-1,3)+2)&amp;" */","  ")&amp;IF(AND(ISERROR(MATCH("},",B842:B$5003,0)), ISERROR(MATCH("    ];",$A$5:A838,0))),"];","")</f>
        <v xml:space="preserve">    </v>
      </c>
      <c r="B842" t="str">
        <f t="shared" si="15"/>
        <v>},</v>
      </c>
      <c r="C842" t="str">
        <f>IF(AND(MOD(ROW(A837)-1,3)=0, INDEX(artwork.xlsx!J:J,QUOTIENT(ROW(A837)-1,3)+2)&lt;&gt;""),
     artwork.xlsx!$H$1&amp;": """ &amp;  INDEX(artwork.xlsx!H:H,QUOTIENT(ROW(A837)-1,3)+2) &amp;""",  " &amp;
     artwork.xlsx!$J$1&amp; ": """ &amp; INDEX(artwork.xlsx!J:J,QUOTIENT(ROW(A837)-1,3)+2) &amp;""",  " &amp;
     artwork.xlsx!$L$1&amp; ": """ &amp; SUBSTITUTE(IF(LEFT(INDEX(artwork.xlsx!L:L,QUOTIENT(ROW(A837)-1,3)+2),4)="http","",artwork.xlsx!$M$1) &amp; INDEX(artwork.xlsx!L:L,QUOTIENT(ROW(A837)-1,3)+2),artwork.xlsx!$N$1,"") &amp; """,",
 IF(AND(MOD(ROW(A837)-1,3)=1,INDEX(artwork.xlsx!J:J,QUOTIENT(ROW(A837)-1,3)+2)&lt;&gt;""),
    artwork.xlsx!$K$1&amp;": '" &amp; SUBSTITUTE(INDEX(artwork.xlsx!K:K,QUOTIENT(ROW(A837)-1,3)+2),"'","\'") &amp; "'",
IF(MOD(ROW(A837)-1,3)=2,"","")))</f>
        <v/>
      </c>
    </row>
    <row r="843" spans="1:3" x14ac:dyDescent="0.25">
      <c r="A843" t="str">
        <f>IF(AND(MOD(ROW(A838)-1,3)=0,INDEX(artwork.xlsx!G:G,QUOTIENT(ROW(A838)-1,3)+2)&lt;&gt;""),"/* "&amp;INDEX(artwork.xlsx!G:G,QUOTIENT(ROW(A838)-1,3)+2)&amp;" */","  ")&amp;
IF(AND(INDEX(artwork.xlsx!F:F,QUOTIENT(ROW(A838)-1,3)+2)&lt;&gt;""),"/* "&amp;INDEX(artwork.xlsx!F:F,QUOTIENT(ROW(A838)-1,3)+2)&amp;" */","  ")&amp;IF(AND(ISERROR(MATCH("},",B843:B$5003,0)), ISERROR(MATCH("    ];",$A$5:A842,0))),"];","")</f>
        <v xml:space="preserve">    </v>
      </c>
      <c r="B843" t="str">
        <f t="shared" si="15"/>
        <v>{</v>
      </c>
      <c r="C843" t="str">
        <f>IF(AND(MOD(ROW(A838)-1,3)=0, INDEX(artwork.xlsx!J:J,QUOTIENT(ROW(A838)-1,3)+2)&lt;&gt;""),
     artwork.xlsx!$H$1&amp;": """ &amp;  INDEX(artwork.xlsx!H:H,QUOTIENT(ROW(A838)-1,3)+2) &amp;""",  " &amp;
     artwork.xlsx!$J$1&amp; ": """ &amp; INDEX(artwork.xlsx!J:J,QUOTIENT(ROW(A838)-1,3)+2) &amp;""",  " &amp;
     artwork.xlsx!$L$1&amp; ": """ &amp; SUBSTITUTE(IF(LEFT(INDEX(artwork.xlsx!L:L,QUOTIENT(ROW(A838)-1,3)+2),4)="http","",artwork.xlsx!$M$1) &amp; INDEX(artwork.xlsx!L:L,QUOTIENT(ROW(A838)-1,3)+2),artwork.xlsx!$N$1,"") &amp; """,",
 IF(AND(MOD(ROW(A838)-1,3)=1,INDEX(artwork.xlsx!J:J,QUOTIENT(ROW(A838)-1,3)+2)&lt;&gt;""),
    artwork.xlsx!$K$1&amp;": '" &amp; SUBSTITUTE(INDEX(artwork.xlsx!K:K,QUOTIENT(ROW(A838)-1,3)+2),"'","\'") &amp; "'",
IF(MOD(ROW(A838)-1,3)=2,"","")))</f>
        <v>id: "dungeon",  frenchName: "Donjon",  artwork: "http://wiki.dominionstrategy.com/images/4/4b/DungeonArt.jpg",</v>
      </c>
    </row>
    <row r="844" spans="1:3" x14ac:dyDescent="0.25">
      <c r="A844" t="str">
        <f>IF(AND(MOD(ROW(A839)-1,3)=0,INDEX(artwork.xlsx!G:G,QUOTIENT(ROW(A839)-1,3)+2)&lt;&gt;""),"/* "&amp;INDEX(artwork.xlsx!G:G,QUOTIENT(ROW(A839)-1,3)+2)&amp;" */","  ")&amp;
IF(AND(INDEX(artwork.xlsx!F:F,QUOTIENT(ROW(A839)-1,3)+2)&lt;&gt;""),"/* "&amp;INDEX(artwork.xlsx!F:F,QUOTIENT(ROW(A839)-1,3)+2)&amp;" */","  ")&amp;IF(AND(ISERROR(MATCH("},",B844:B$5003,0)), ISERROR(MATCH("    ];",$A$5:A840,0))),"];","")</f>
        <v xml:space="preserve">    </v>
      </c>
      <c r="B844" t="str">
        <f t="shared" si="15"/>
        <v/>
      </c>
      <c r="C844" t="str">
        <f>IF(AND(MOD(ROW(A839)-1,3)=0, INDEX(artwork.xlsx!J:J,QUOTIENT(ROW(A839)-1,3)+2)&lt;&gt;""),
     artwork.xlsx!$H$1&amp;": """ &amp;  INDEX(artwork.xlsx!H:H,QUOTIENT(ROW(A839)-1,3)+2) &amp;""",  " &amp;
     artwork.xlsx!$J$1&amp; ": """ &amp; INDEX(artwork.xlsx!J:J,QUOTIENT(ROW(A839)-1,3)+2) &amp;""",  " &amp;
     artwork.xlsx!$L$1&amp; ": """ &amp; SUBSTITUTE(IF(LEFT(INDEX(artwork.xlsx!L:L,QUOTIENT(ROW(A839)-1,3)+2),4)="http","",artwork.xlsx!$M$1) &amp; INDEX(artwork.xlsx!L:L,QUOTIENT(ROW(A839)-1,3)+2),artwork.xlsx!$N$1,"") &amp; """,",
 IF(AND(MOD(ROW(A839)-1,3)=1,INDEX(artwork.xlsx!J:J,QUOTIENT(ROW(A839)-1,3)+2)&lt;&gt;""),
    artwork.xlsx!$K$1&amp;": '" &amp; SUBSTITUTE(INDEX(artwork.xlsx!K:K,QUOTIENT(ROW(A839)-1,3)+2),"'","\'") &amp; "'",
IF(MOD(ROW(A839)-1,3)=2,"","")))</f>
        <v>text_html: '&lt;div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v>
      </c>
    </row>
    <row r="845" spans="1:3" x14ac:dyDescent="0.25">
      <c r="A845" t="str">
        <f>IF(AND(MOD(ROW(A840)-1,3)=0,INDEX(artwork.xlsx!G:G,QUOTIENT(ROW(A840)-1,3)+2)&lt;&gt;""),"/* "&amp;INDEX(artwork.xlsx!G:G,QUOTIENT(ROW(A840)-1,3)+2)&amp;" */","  ")&amp;
IF(AND(INDEX(artwork.xlsx!F:F,QUOTIENT(ROW(A840)-1,3)+2)&lt;&gt;""),"/* "&amp;INDEX(artwork.xlsx!F:F,QUOTIENT(ROW(A840)-1,3)+2)&amp;" */","  ")&amp;IF(AND(ISERROR(MATCH("},",B845:B$5003,0)), ISERROR(MATCH("    ];",$A$5:A844,0))),"];","")</f>
        <v xml:space="preserve">    </v>
      </c>
      <c r="B845" t="str">
        <f t="shared" si="15"/>
        <v>},</v>
      </c>
      <c r="C845" t="str">
        <f>IF(AND(MOD(ROW(A840)-1,3)=0, INDEX(artwork.xlsx!J:J,QUOTIENT(ROW(A840)-1,3)+2)&lt;&gt;""),
     artwork.xlsx!$H$1&amp;": """ &amp;  INDEX(artwork.xlsx!H:H,QUOTIENT(ROW(A840)-1,3)+2) &amp;""",  " &amp;
     artwork.xlsx!$J$1&amp; ": """ &amp; INDEX(artwork.xlsx!J:J,QUOTIENT(ROW(A840)-1,3)+2) &amp;""",  " &amp;
     artwork.xlsx!$L$1&amp; ": """ &amp; SUBSTITUTE(IF(LEFT(INDEX(artwork.xlsx!L:L,QUOTIENT(ROW(A840)-1,3)+2),4)="http","",artwork.xlsx!$M$1) &amp; INDEX(artwork.xlsx!L:L,QUOTIENT(ROW(A840)-1,3)+2),artwork.xlsx!$N$1,"") &amp; """,",
 IF(AND(MOD(ROW(A840)-1,3)=1,INDEX(artwork.xlsx!J:J,QUOTIENT(ROW(A840)-1,3)+2)&lt;&gt;""),
    artwork.xlsx!$K$1&amp;": '" &amp; SUBSTITUTE(INDEX(artwork.xlsx!K:K,QUOTIENT(ROW(A840)-1,3)+2),"'","\'") &amp; "'",
IF(MOD(ROW(A840)-1,3)=2,"","")))</f>
        <v/>
      </c>
    </row>
    <row r="846" spans="1:3" x14ac:dyDescent="0.25">
      <c r="A846" t="str">
        <f>IF(AND(MOD(ROW(A841)-1,3)=0,INDEX(artwork.xlsx!G:G,QUOTIENT(ROW(A841)-1,3)+2)&lt;&gt;""),"/* "&amp;INDEX(artwork.xlsx!G:G,QUOTIENT(ROW(A841)-1,3)+2)&amp;" */","  ")&amp;
IF(AND(INDEX(artwork.xlsx!F:F,QUOTIENT(ROW(A841)-1,3)+2)&lt;&gt;""),"/* "&amp;INDEX(artwork.xlsx!F:F,QUOTIENT(ROW(A841)-1,3)+2)&amp;" */","  ")&amp;IF(AND(ISERROR(MATCH("},",B846:B$5003,0)), ISERROR(MATCH("    ];",$A$5:A842,0))),"];","")</f>
        <v xml:space="preserve">    </v>
      </c>
      <c r="B846" t="str">
        <f t="shared" si="15"/>
        <v>{</v>
      </c>
      <c r="C846" t="str">
        <f>IF(AND(MOD(ROW(A841)-1,3)=0, INDEX(artwork.xlsx!J:J,QUOTIENT(ROW(A841)-1,3)+2)&lt;&gt;""),
     artwork.xlsx!$H$1&amp;": """ &amp;  INDEX(artwork.xlsx!H:H,QUOTIENT(ROW(A841)-1,3)+2) &amp;""",  " &amp;
     artwork.xlsx!$J$1&amp; ": """ &amp; INDEX(artwork.xlsx!J:J,QUOTIENT(ROW(A841)-1,3)+2) &amp;""",  " &amp;
     artwork.xlsx!$L$1&amp; ": """ &amp; SUBSTITUTE(IF(LEFT(INDEX(artwork.xlsx!L:L,QUOTIENT(ROW(A841)-1,3)+2),4)="http","",artwork.xlsx!$M$1) &amp; INDEX(artwork.xlsx!L:L,QUOTIENT(ROW(A841)-1,3)+2),artwork.xlsx!$N$1,"") &amp; """,",
 IF(AND(MOD(ROW(A841)-1,3)=1,INDEX(artwork.xlsx!J:J,QUOTIENT(ROW(A841)-1,3)+2)&lt;&gt;""),
    artwork.xlsx!$K$1&amp;": '" &amp; SUBSTITUTE(INDEX(artwork.xlsx!K:K,QUOTIENT(ROW(A841)-1,3)+2),"'","\'") &amp; "'",
IF(MOD(ROW(A841)-1,3)=2,"","")))</f>
        <v>id: "duplicate",  frenchName: "Copie",  artwork: "http://wiki.dominionstrategy.com/images/0/09/DuplicateArt.jpg",</v>
      </c>
    </row>
    <row r="847" spans="1:3" x14ac:dyDescent="0.25">
      <c r="A847" t="str">
        <f>IF(AND(MOD(ROW(A842)-1,3)=0,INDEX(artwork.xlsx!G:G,QUOTIENT(ROW(A842)-1,3)+2)&lt;&gt;""),"/* "&amp;INDEX(artwork.xlsx!G:G,QUOTIENT(ROW(A842)-1,3)+2)&amp;" */","  ")&amp;
IF(AND(INDEX(artwork.xlsx!F:F,QUOTIENT(ROW(A842)-1,3)+2)&lt;&gt;""),"/* "&amp;INDEX(artwork.xlsx!F:F,QUOTIENT(ROW(A842)-1,3)+2)&amp;" */","  ")&amp;IF(AND(ISERROR(MATCH("},",B847:B$5003,0)), ISERROR(MATCH("    ];",$A$5:A846,0))),"];","")</f>
        <v xml:space="preserve">    </v>
      </c>
      <c r="B847" t="str">
        <f t="shared" ref="B847:B910" si="16">IF(AND(C846&lt;&gt;"",MOD(ROW(A845)-1,3)=2),"},","")&amp;IF(AND(C847&lt;&gt;"",MOD(ROW(A842)-1,3)=0),"{","")</f>
        <v/>
      </c>
      <c r="C847" t="str">
        <f>IF(AND(MOD(ROW(A842)-1,3)=0, INDEX(artwork.xlsx!J:J,QUOTIENT(ROW(A842)-1,3)+2)&lt;&gt;""),
     artwork.xlsx!$H$1&amp;": """ &amp;  INDEX(artwork.xlsx!H:H,QUOTIENT(ROW(A842)-1,3)+2) &amp;""",  " &amp;
     artwork.xlsx!$J$1&amp; ": """ &amp; INDEX(artwork.xlsx!J:J,QUOTIENT(ROW(A842)-1,3)+2) &amp;""",  " &amp;
     artwork.xlsx!$L$1&amp; ": """ &amp; SUBSTITUTE(IF(LEFT(INDEX(artwork.xlsx!L:L,QUOTIENT(ROW(A842)-1,3)+2),4)="http","",artwork.xlsx!$M$1) &amp; INDEX(artwork.xlsx!L:L,QUOTIENT(ROW(A842)-1,3)+2),artwork.xlsx!$N$1,"") &amp; """,",
 IF(AND(MOD(ROW(A842)-1,3)=1,INDEX(artwork.xlsx!J:J,QUOTIENT(ROW(A842)-1,3)+2)&lt;&gt;""),
    artwork.xlsx!$K$1&amp;": '" &amp; SUBSTITUTE(INDEX(artwork.xlsx!K:K,QUOTIENT(ROW(A842)-1,3)+2),"'","\'") &amp; "'",
IF(MOD(ROW(A842)-1,3)=2,"","")))</f>
        <v>text_html: '&lt;div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v>
      </c>
    </row>
    <row r="848" spans="1:3" x14ac:dyDescent="0.25">
      <c r="A848" t="str">
        <f>IF(AND(MOD(ROW(A843)-1,3)=0,INDEX(artwork.xlsx!G:G,QUOTIENT(ROW(A843)-1,3)+2)&lt;&gt;""),"/* "&amp;INDEX(artwork.xlsx!G:G,QUOTIENT(ROW(A843)-1,3)+2)&amp;" */","  ")&amp;
IF(AND(INDEX(artwork.xlsx!F:F,QUOTIENT(ROW(A843)-1,3)+2)&lt;&gt;""),"/* "&amp;INDEX(artwork.xlsx!F:F,QUOTIENT(ROW(A843)-1,3)+2)&amp;" */","  ")&amp;IF(AND(ISERROR(MATCH("},",B848:B$5003,0)), ISERROR(MATCH("    ];",$A$5:A844,0))),"];","")</f>
        <v xml:space="preserve">    </v>
      </c>
      <c r="B848" t="str">
        <f t="shared" si="16"/>
        <v>},</v>
      </c>
      <c r="C848" t="str">
        <f>IF(AND(MOD(ROW(A843)-1,3)=0, INDEX(artwork.xlsx!J:J,QUOTIENT(ROW(A843)-1,3)+2)&lt;&gt;""),
     artwork.xlsx!$H$1&amp;": """ &amp;  INDEX(artwork.xlsx!H:H,QUOTIENT(ROW(A843)-1,3)+2) &amp;""",  " &amp;
     artwork.xlsx!$J$1&amp; ": """ &amp; INDEX(artwork.xlsx!J:J,QUOTIENT(ROW(A843)-1,3)+2) &amp;""",  " &amp;
     artwork.xlsx!$L$1&amp; ": """ &amp; SUBSTITUTE(IF(LEFT(INDEX(artwork.xlsx!L:L,QUOTIENT(ROW(A843)-1,3)+2),4)="http","",artwork.xlsx!$M$1) &amp; INDEX(artwork.xlsx!L:L,QUOTIENT(ROW(A843)-1,3)+2),artwork.xlsx!$N$1,"") &amp; """,",
 IF(AND(MOD(ROW(A843)-1,3)=1,INDEX(artwork.xlsx!J:J,QUOTIENT(ROW(A843)-1,3)+2)&lt;&gt;""),
    artwork.xlsx!$K$1&amp;": '" &amp; SUBSTITUTE(INDEX(artwork.xlsx!K:K,QUOTIENT(ROW(A843)-1,3)+2),"'","\'") &amp; "'",
IF(MOD(ROW(A843)-1,3)=2,"","")))</f>
        <v/>
      </c>
    </row>
    <row r="849" spans="1:3" x14ac:dyDescent="0.25">
      <c r="A849" t="str">
        <f>IF(AND(MOD(ROW(A844)-1,3)=0,INDEX(artwork.xlsx!G:G,QUOTIENT(ROW(A844)-1,3)+2)&lt;&gt;""),"/* "&amp;INDEX(artwork.xlsx!G:G,QUOTIENT(ROW(A844)-1,3)+2)&amp;" */","  ")&amp;
IF(AND(INDEX(artwork.xlsx!F:F,QUOTIENT(ROW(A844)-1,3)+2)&lt;&gt;""),"/* "&amp;INDEX(artwork.xlsx!F:F,QUOTIENT(ROW(A844)-1,3)+2)&amp;" */","  ")&amp;IF(AND(ISERROR(MATCH("},",B849:B$5003,0)), ISERROR(MATCH("    ];",$A$5:A848,0))),"];","")</f>
        <v xml:space="preserve">    </v>
      </c>
      <c r="B849" t="str">
        <f t="shared" si="16"/>
        <v>{</v>
      </c>
      <c r="C849" t="str">
        <f>IF(AND(MOD(ROW(A844)-1,3)=0, INDEX(artwork.xlsx!J:J,QUOTIENT(ROW(A844)-1,3)+2)&lt;&gt;""),
     artwork.xlsx!$H$1&amp;": """ &amp;  INDEX(artwork.xlsx!H:H,QUOTIENT(ROW(A844)-1,3)+2) &amp;""",  " &amp;
     artwork.xlsx!$J$1&amp; ": """ &amp; INDEX(artwork.xlsx!J:J,QUOTIENT(ROW(A844)-1,3)+2) &amp;""",  " &amp;
     artwork.xlsx!$L$1&amp; ": """ &amp; SUBSTITUTE(IF(LEFT(INDEX(artwork.xlsx!L:L,QUOTIENT(ROW(A844)-1,3)+2),4)="http","",artwork.xlsx!$M$1) &amp; INDEX(artwork.xlsx!L:L,QUOTIENT(ROW(A844)-1,3)+2),artwork.xlsx!$N$1,"") &amp; """,",
 IF(AND(MOD(ROW(A844)-1,3)=1,INDEX(artwork.xlsx!J:J,QUOTIENT(ROW(A844)-1,3)+2)&lt;&gt;""),
    artwork.xlsx!$K$1&amp;": '" &amp; SUBSTITUTE(INDEX(artwork.xlsx!K:K,QUOTIENT(ROW(A844)-1,3)+2),"'","\'") &amp; "'",
IF(MOD(ROW(A844)-1,3)=2,"","")))</f>
        <v>id: "gear",  frenchName: "Equipement",  artwork: "http://wiki.dominionstrategy.com/images/6/62/GearArt.jpg",</v>
      </c>
    </row>
    <row r="850" spans="1:3" x14ac:dyDescent="0.25">
      <c r="A850" t="str">
        <f>IF(AND(MOD(ROW(A845)-1,3)=0,INDEX(artwork.xlsx!G:G,QUOTIENT(ROW(A845)-1,3)+2)&lt;&gt;""),"/* "&amp;INDEX(artwork.xlsx!G:G,QUOTIENT(ROW(A845)-1,3)+2)&amp;" */","  ")&amp;
IF(AND(INDEX(artwork.xlsx!F:F,QUOTIENT(ROW(A845)-1,3)+2)&lt;&gt;""),"/* "&amp;INDEX(artwork.xlsx!F:F,QUOTIENT(ROW(A845)-1,3)+2)&amp;" */","  ")&amp;IF(AND(ISERROR(MATCH("},",B850:B$5003,0)), ISERROR(MATCH("    ];",$A$5:A846,0))),"];","")</f>
        <v xml:space="preserve">    </v>
      </c>
      <c r="B850" t="str">
        <f t="shared" si="16"/>
        <v/>
      </c>
      <c r="C850" t="str">
        <f>IF(AND(MOD(ROW(A845)-1,3)=0, INDEX(artwork.xlsx!J:J,QUOTIENT(ROW(A845)-1,3)+2)&lt;&gt;""),
     artwork.xlsx!$H$1&amp;": """ &amp;  INDEX(artwork.xlsx!H:H,QUOTIENT(ROW(A845)-1,3)+2) &amp;""",  " &amp;
     artwork.xlsx!$J$1&amp; ": """ &amp; INDEX(artwork.xlsx!J:J,QUOTIENT(ROW(A845)-1,3)+2) &amp;""",  " &amp;
     artwork.xlsx!$L$1&amp; ": """ &amp; SUBSTITUTE(IF(LEFT(INDEX(artwork.xlsx!L:L,QUOTIENT(ROW(A845)-1,3)+2),4)="http","",artwork.xlsx!$M$1) &amp; INDEX(artwork.xlsx!L:L,QUOTIENT(ROW(A845)-1,3)+2),artwork.xlsx!$N$1,"") &amp; """,",
 IF(AND(MOD(ROW(A845)-1,3)=1,INDEX(artwork.xlsx!J:J,QUOTIENT(ROW(A845)-1,3)+2)&lt;&gt;""),
    artwork.xlsx!$K$1&amp;": '" &amp; SUBSTITUTE(INDEX(artwork.xlsx!K:K,QUOTIENT(ROW(A845)-1,3)+2),"'","\'") &amp; "'",
IF(MOD(ROW(A845)-1,3)=2,"","")))</f>
        <v>text_html: '&lt;div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v>
      </c>
    </row>
    <row r="851" spans="1:3" x14ac:dyDescent="0.25">
      <c r="A851" t="str">
        <f>IF(AND(MOD(ROW(A846)-1,3)=0,INDEX(artwork.xlsx!G:G,QUOTIENT(ROW(A846)-1,3)+2)&lt;&gt;""),"/* "&amp;INDEX(artwork.xlsx!G:G,QUOTIENT(ROW(A846)-1,3)+2)&amp;" */","  ")&amp;
IF(AND(INDEX(artwork.xlsx!F:F,QUOTIENT(ROW(A846)-1,3)+2)&lt;&gt;""),"/* "&amp;INDEX(artwork.xlsx!F:F,QUOTIENT(ROW(A846)-1,3)+2)&amp;" */","  ")&amp;IF(AND(ISERROR(MATCH("},",B851:B$5003,0)), ISERROR(MATCH("    ];",$A$5:A850,0))),"];","")</f>
        <v xml:space="preserve">    </v>
      </c>
      <c r="B851" t="str">
        <f t="shared" si="16"/>
        <v>},</v>
      </c>
      <c r="C851" t="str">
        <f>IF(AND(MOD(ROW(A846)-1,3)=0, INDEX(artwork.xlsx!J:J,QUOTIENT(ROW(A846)-1,3)+2)&lt;&gt;""),
     artwork.xlsx!$H$1&amp;": """ &amp;  INDEX(artwork.xlsx!H:H,QUOTIENT(ROW(A846)-1,3)+2) &amp;""",  " &amp;
     artwork.xlsx!$J$1&amp; ": """ &amp; INDEX(artwork.xlsx!J:J,QUOTIENT(ROW(A846)-1,3)+2) &amp;""",  " &amp;
     artwork.xlsx!$L$1&amp; ": """ &amp; SUBSTITUTE(IF(LEFT(INDEX(artwork.xlsx!L:L,QUOTIENT(ROW(A846)-1,3)+2),4)="http","",artwork.xlsx!$M$1) &amp; INDEX(artwork.xlsx!L:L,QUOTIENT(ROW(A846)-1,3)+2),artwork.xlsx!$N$1,"") &amp; """,",
 IF(AND(MOD(ROW(A846)-1,3)=1,INDEX(artwork.xlsx!J:J,QUOTIENT(ROW(A846)-1,3)+2)&lt;&gt;""),
    artwork.xlsx!$K$1&amp;": '" &amp; SUBSTITUTE(INDEX(artwork.xlsx!K:K,QUOTIENT(ROW(A846)-1,3)+2),"'","\'") &amp; "'",
IF(MOD(ROW(A846)-1,3)=2,"","")))</f>
        <v/>
      </c>
    </row>
    <row r="852" spans="1:3" x14ac:dyDescent="0.25">
      <c r="A852" t="str">
        <f>IF(AND(MOD(ROW(A847)-1,3)=0,INDEX(artwork.xlsx!G:G,QUOTIENT(ROW(A847)-1,3)+2)&lt;&gt;""),"/* "&amp;INDEX(artwork.xlsx!G:G,QUOTIENT(ROW(A847)-1,3)+2)&amp;" */","  ")&amp;
IF(AND(INDEX(artwork.xlsx!F:F,QUOTIENT(ROW(A847)-1,3)+2)&lt;&gt;""),"/* "&amp;INDEX(artwork.xlsx!F:F,QUOTIENT(ROW(A847)-1,3)+2)&amp;" */","  ")&amp;IF(AND(ISERROR(MATCH("},",B852:B$5003,0)), ISERROR(MATCH("    ];",$A$5:A848,0))),"];","")</f>
        <v xml:space="preserve">    </v>
      </c>
      <c r="B852" t="str">
        <f t="shared" si="16"/>
        <v>{</v>
      </c>
      <c r="C852" t="str">
        <f>IF(AND(MOD(ROW(A847)-1,3)=0, INDEX(artwork.xlsx!J:J,QUOTIENT(ROW(A847)-1,3)+2)&lt;&gt;""),
     artwork.xlsx!$H$1&amp;": """ &amp;  INDEX(artwork.xlsx!H:H,QUOTIENT(ROW(A847)-1,3)+2) &amp;""",  " &amp;
     artwork.xlsx!$J$1&amp; ": """ &amp; INDEX(artwork.xlsx!J:J,QUOTIENT(ROW(A847)-1,3)+2) &amp;""",  " &amp;
     artwork.xlsx!$L$1&amp; ": """ &amp; SUBSTITUTE(IF(LEFT(INDEX(artwork.xlsx!L:L,QUOTIENT(ROW(A847)-1,3)+2),4)="http","",artwork.xlsx!$M$1) &amp; INDEX(artwork.xlsx!L:L,QUOTIENT(ROW(A847)-1,3)+2),artwork.xlsx!$N$1,"") &amp; """,",
 IF(AND(MOD(ROW(A847)-1,3)=1,INDEX(artwork.xlsx!J:J,QUOTIENT(ROW(A847)-1,3)+2)&lt;&gt;""),
    artwork.xlsx!$K$1&amp;": '" &amp; SUBSTITUTE(INDEX(artwork.xlsx!K:K,QUOTIENT(ROW(A847)-1,3)+2),"'","\'") &amp; "'",
IF(MOD(ROW(A847)-1,3)=2,"","")))</f>
        <v>id: "giant",  frenchName: "Géant",  artwork: "http://wiki.dominionstrategy.com/images/3/31/GiantArt.jpg",</v>
      </c>
    </row>
    <row r="853" spans="1:3" x14ac:dyDescent="0.25">
      <c r="A853" t="str">
        <f>IF(AND(MOD(ROW(A848)-1,3)=0,INDEX(artwork.xlsx!G:G,QUOTIENT(ROW(A848)-1,3)+2)&lt;&gt;""),"/* "&amp;INDEX(artwork.xlsx!G:G,QUOTIENT(ROW(A848)-1,3)+2)&amp;" */","  ")&amp;
IF(AND(INDEX(artwork.xlsx!F:F,QUOTIENT(ROW(A848)-1,3)+2)&lt;&gt;""),"/* "&amp;INDEX(artwork.xlsx!F:F,QUOTIENT(ROW(A848)-1,3)+2)&amp;" */","  ")&amp;IF(AND(ISERROR(MATCH("},",B853:B$5003,0)), ISERROR(MATCH("    ];",$A$5:A852,0))),"];","")</f>
        <v xml:space="preserve">    </v>
      </c>
      <c r="B853" t="str">
        <f t="shared" si="16"/>
        <v/>
      </c>
      <c r="C853" t="str">
        <f>IF(AND(MOD(ROW(A848)-1,3)=0, INDEX(artwork.xlsx!J:J,QUOTIENT(ROW(A848)-1,3)+2)&lt;&gt;""),
     artwork.xlsx!$H$1&amp;": """ &amp;  INDEX(artwork.xlsx!H:H,QUOTIENT(ROW(A848)-1,3)+2) &amp;""",  " &amp;
     artwork.xlsx!$J$1&amp; ": """ &amp; INDEX(artwork.xlsx!J:J,QUOTIENT(ROW(A848)-1,3)+2) &amp;""",  " &amp;
     artwork.xlsx!$L$1&amp; ": """ &amp; SUBSTITUTE(IF(LEFT(INDEX(artwork.xlsx!L:L,QUOTIENT(ROW(A848)-1,3)+2),4)="http","",artwork.xlsx!$M$1) &amp; INDEX(artwork.xlsx!L:L,QUOTIENT(ROW(A848)-1,3)+2),artwork.xlsx!$N$1,"") &amp; """,",
 IF(AND(MOD(ROW(A848)-1,3)=1,INDEX(artwork.xlsx!J:J,QUOTIENT(ROW(A848)-1,3)+2)&lt;&gt;""),
    artwork.xlsx!$K$1&amp;": '" &amp; SUBSTITUTE(INDEX(artwork.xlsx!K:K,QUOTIENT(ROW(A848)-1,3)+2),"'","\'") &amp; "'",
IF(MOD(ROW(A848)-1,3)=2,"","")))</f>
        <v>text_html: '&lt;div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v>
      </c>
    </row>
    <row r="854" spans="1:3" x14ac:dyDescent="0.25">
      <c r="A854" t="str">
        <f>IF(AND(MOD(ROW(A849)-1,3)=0,INDEX(artwork.xlsx!G:G,QUOTIENT(ROW(A849)-1,3)+2)&lt;&gt;""),"/* "&amp;INDEX(artwork.xlsx!G:G,QUOTIENT(ROW(A849)-1,3)+2)&amp;" */","  ")&amp;
IF(AND(INDEX(artwork.xlsx!F:F,QUOTIENT(ROW(A849)-1,3)+2)&lt;&gt;""),"/* "&amp;INDEX(artwork.xlsx!F:F,QUOTIENT(ROW(A849)-1,3)+2)&amp;" */","  ")&amp;IF(AND(ISERROR(MATCH("},",B854:B$5003,0)), ISERROR(MATCH("    ];",$A$5:A850,0))),"];","")</f>
        <v xml:space="preserve">    </v>
      </c>
      <c r="B854" t="str">
        <f t="shared" si="16"/>
        <v>},</v>
      </c>
      <c r="C854" t="str">
        <f>IF(AND(MOD(ROW(A849)-1,3)=0, INDEX(artwork.xlsx!J:J,QUOTIENT(ROW(A849)-1,3)+2)&lt;&gt;""),
     artwork.xlsx!$H$1&amp;": """ &amp;  INDEX(artwork.xlsx!H:H,QUOTIENT(ROW(A849)-1,3)+2) &amp;""",  " &amp;
     artwork.xlsx!$J$1&amp; ": """ &amp; INDEX(artwork.xlsx!J:J,QUOTIENT(ROW(A849)-1,3)+2) &amp;""",  " &amp;
     artwork.xlsx!$L$1&amp; ": """ &amp; SUBSTITUTE(IF(LEFT(INDEX(artwork.xlsx!L:L,QUOTIENT(ROW(A849)-1,3)+2),4)="http","",artwork.xlsx!$M$1) &amp; INDEX(artwork.xlsx!L:L,QUOTIENT(ROW(A849)-1,3)+2),artwork.xlsx!$N$1,"") &amp; """,",
 IF(AND(MOD(ROW(A849)-1,3)=1,INDEX(artwork.xlsx!J:J,QUOTIENT(ROW(A849)-1,3)+2)&lt;&gt;""),
    artwork.xlsx!$K$1&amp;": '" &amp; SUBSTITUTE(INDEX(artwork.xlsx!K:K,QUOTIENT(ROW(A849)-1,3)+2),"'","\'") &amp; "'",
IF(MOD(ROW(A849)-1,3)=2,"","")))</f>
        <v/>
      </c>
    </row>
    <row r="855" spans="1:3" x14ac:dyDescent="0.25">
      <c r="A855" t="str">
        <f>IF(AND(MOD(ROW(A850)-1,3)=0,INDEX(artwork.xlsx!G:G,QUOTIENT(ROW(A850)-1,3)+2)&lt;&gt;""),"/* "&amp;INDEX(artwork.xlsx!G:G,QUOTIENT(ROW(A850)-1,3)+2)&amp;" */","  ")&amp;
IF(AND(INDEX(artwork.xlsx!F:F,QUOTIENT(ROW(A850)-1,3)+2)&lt;&gt;""),"/* "&amp;INDEX(artwork.xlsx!F:F,QUOTIENT(ROW(A850)-1,3)+2)&amp;" */","  ")&amp;IF(AND(ISERROR(MATCH("},",B855:B$5003,0)), ISERROR(MATCH("    ];",$A$5:A854,0))),"];","")</f>
        <v xml:space="preserve">    </v>
      </c>
      <c r="B855" t="str">
        <f t="shared" si="16"/>
        <v>{</v>
      </c>
      <c r="C855" t="str">
        <f>IF(AND(MOD(ROW(A850)-1,3)=0, INDEX(artwork.xlsx!J:J,QUOTIENT(ROW(A850)-1,3)+2)&lt;&gt;""),
     artwork.xlsx!$H$1&amp;": """ &amp;  INDEX(artwork.xlsx!H:H,QUOTIENT(ROW(A850)-1,3)+2) &amp;""",  " &amp;
     artwork.xlsx!$J$1&amp; ": """ &amp; INDEX(artwork.xlsx!J:J,QUOTIENT(ROW(A850)-1,3)+2) &amp;""",  " &amp;
     artwork.xlsx!$L$1&amp; ": """ &amp; SUBSTITUTE(IF(LEFT(INDEX(artwork.xlsx!L:L,QUOTIENT(ROW(A850)-1,3)+2),4)="http","",artwork.xlsx!$M$1) &amp; INDEX(artwork.xlsx!L:L,QUOTIENT(ROW(A850)-1,3)+2),artwork.xlsx!$N$1,"") &amp; """,",
 IF(AND(MOD(ROW(A850)-1,3)=1,INDEX(artwork.xlsx!J:J,QUOTIENT(ROW(A850)-1,3)+2)&lt;&gt;""),
    artwork.xlsx!$K$1&amp;": '" &amp; SUBSTITUTE(INDEX(artwork.xlsx!K:K,QUOTIENT(ROW(A850)-1,3)+2),"'","\'") &amp; "'",
IF(MOD(ROW(A850)-1,3)=2,"","")))</f>
        <v>id: "guide",  frenchName: "Guide",  artwork: "http://wiki.dominionstrategy.com/images/b/b7/GuideArt.jpg",</v>
      </c>
    </row>
    <row r="856" spans="1:3" x14ac:dyDescent="0.25">
      <c r="A856" t="str">
        <f>IF(AND(MOD(ROW(A851)-1,3)=0,INDEX(artwork.xlsx!G:G,QUOTIENT(ROW(A851)-1,3)+2)&lt;&gt;""),"/* "&amp;INDEX(artwork.xlsx!G:G,QUOTIENT(ROW(A851)-1,3)+2)&amp;" */","  ")&amp;
IF(AND(INDEX(artwork.xlsx!F:F,QUOTIENT(ROW(A851)-1,3)+2)&lt;&gt;""),"/* "&amp;INDEX(artwork.xlsx!F:F,QUOTIENT(ROW(A851)-1,3)+2)&amp;" */","  ")&amp;IF(AND(ISERROR(MATCH("},",B856:B$5003,0)), ISERROR(MATCH("    ];",$A$5:A852,0))),"];","")</f>
        <v xml:space="preserve">    </v>
      </c>
      <c r="B856" t="str">
        <f t="shared" si="16"/>
        <v/>
      </c>
      <c r="C856" t="str">
        <f>IF(AND(MOD(ROW(A851)-1,3)=0, INDEX(artwork.xlsx!J:J,QUOTIENT(ROW(A851)-1,3)+2)&lt;&gt;""),
     artwork.xlsx!$H$1&amp;": """ &amp;  INDEX(artwork.xlsx!H:H,QUOTIENT(ROW(A851)-1,3)+2) &amp;""",  " &amp;
     artwork.xlsx!$J$1&amp; ": """ &amp; INDEX(artwork.xlsx!J:J,QUOTIENT(ROW(A851)-1,3)+2) &amp;""",  " &amp;
     artwork.xlsx!$L$1&amp; ": """ &amp; SUBSTITUTE(IF(LEFT(INDEX(artwork.xlsx!L:L,QUOTIENT(ROW(A851)-1,3)+2),4)="http","",artwork.xlsx!$M$1) &amp; INDEX(artwork.xlsx!L:L,QUOTIENT(ROW(A851)-1,3)+2),artwork.xlsx!$N$1,"") &amp; """,",
 IF(AND(MOD(ROW(A851)-1,3)=1,INDEX(artwork.xlsx!J:J,QUOTIENT(ROW(A851)-1,3)+2)&lt;&gt;""),
    artwork.xlsx!$K$1&amp;": '" &amp; SUBSTITUTE(INDEX(artwork.xlsx!K:K,QUOTIENT(ROW(A851)-1,3)+2),"'","\'") &amp; "'",
IF(MOD(ROW(A851)-1,3)=2,"","")))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v>
      </c>
    </row>
    <row r="857" spans="1:3" x14ac:dyDescent="0.25">
      <c r="A857" t="str">
        <f>IF(AND(MOD(ROW(A852)-1,3)=0,INDEX(artwork.xlsx!G:G,QUOTIENT(ROW(A852)-1,3)+2)&lt;&gt;""),"/* "&amp;INDEX(artwork.xlsx!G:G,QUOTIENT(ROW(A852)-1,3)+2)&amp;" */","  ")&amp;
IF(AND(INDEX(artwork.xlsx!F:F,QUOTIENT(ROW(A852)-1,3)+2)&lt;&gt;""),"/* "&amp;INDEX(artwork.xlsx!F:F,QUOTIENT(ROW(A852)-1,3)+2)&amp;" */","  ")&amp;IF(AND(ISERROR(MATCH("},",B857:B$5003,0)), ISERROR(MATCH("    ];",$A$5:A856,0))),"];","")</f>
        <v xml:space="preserve">    </v>
      </c>
      <c r="B857" t="str">
        <f t="shared" si="16"/>
        <v>},</v>
      </c>
      <c r="C857" t="str">
        <f>IF(AND(MOD(ROW(A852)-1,3)=0, INDEX(artwork.xlsx!J:J,QUOTIENT(ROW(A852)-1,3)+2)&lt;&gt;""),
     artwork.xlsx!$H$1&amp;": """ &amp;  INDEX(artwork.xlsx!H:H,QUOTIENT(ROW(A852)-1,3)+2) &amp;""",  " &amp;
     artwork.xlsx!$J$1&amp; ": """ &amp; INDEX(artwork.xlsx!J:J,QUOTIENT(ROW(A852)-1,3)+2) &amp;""",  " &amp;
     artwork.xlsx!$L$1&amp; ": """ &amp; SUBSTITUTE(IF(LEFT(INDEX(artwork.xlsx!L:L,QUOTIENT(ROW(A852)-1,3)+2),4)="http","",artwork.xlsx!$M$1) &amp; INDEX(artwork.xlsx!L:L,QUOTIENT(ROW(A852)-1,3)+2),artwork.xlsx!$N$1,"") &amp; """,",
 IF(AND(MOD(ROW(A852)-1,3)=1,INDEX(artwork.xlsx!J:J,QUOTIENT(ROW(A852)-1,3)+2)&lt;&gt;""),
    artwork.xlsx!$K$1&amp;": '" &amp; SUBSTITUTE(INDEX(artwork.xlsx!K:K,QUOTIENT(ROW(A852)-1,3)+2),"'","\'") &amp; "'",
IF(MOD(ROW(A852)-1,3)=2,"","")))</f>
        <v/>
      </c>
    </row>
    <row r="858" spans="1:3" x14ac:dyDescent="0.25">
      <c r="A858" t="str">
        <f>IF(AND(MOD(ROW(A853)-1,3)=0,INDEX(artwork.xlsx!G:G,QUOTIENT(ROW(A853)-1,3)+2)&lt;&gt;""),"/* "&amp;INDEX(artwork.xlsx!G:G,QUOTIENT(ROW(A853)-1,3)+2)&amp;" */","  ")&amp;
IF(AND(INDEX(artwork.xlsx!F:F,QUOTIENT(ROW(A853)-1,3)+2)&lt;&gt;""),"/* "&amp;INDEX(artwork.xlsx!F:F,QUOTIENT(ROW(A853)-1,3)+2)&amp;" */","  ")&amp;IF(AND(ISERROR(MATCH("},",B858:B$5003,0)), ISERROR(MATCH("    ];",$A$5:A854,0))),"];","")</f>
        <v xml:space="preserve">    </v>
      </c>
      <c r="B858" t="str">
        <f t="shared" si="16"/>
        <v>{</v>
      </c>
      <c r="C858" t="str">
        <f>IF(AND(MOD(ROW(A853)-1,3)=0, INDEX(artwork.xlsx!J:J,QUOTIENT(ROW(A853)-1,3)+2)&lt;&gt;""),
     artwork.xlsx!$H$1&amp;": """ &amp;  INDEX(artwork.xlsx!H:H,QUOTIENT(ROW(A853)-1,3)+2) &amp;""",  " &amp;
     artwork.xlsx!$J$1&amp; ": """ &amp; INDEX(artwork.xlsx!J:J,QUOTIENT(ROW(A853)-1,3)+2) &amp;""",  " &amp;
     artwork.xlsx!$L$1&amp; ": """ &amp; SUBSTITUTE(IF(LEFT(INDEX(artwork.xlsx!L:L,QUOTIENT(ROW(A853)-1,3)+2),4)="http","",artwork.xlsx!$M$1) &amp; INDEX(artwork.xlsx!L:L,QUOTIENT(ROW(A853)-1,3)+2),artwork.xlsx!$N$1,"") &amp; """,",
 IF(AND(MOD(ROW(A853)-1,3)=1,INDEX(artwork.xlsx!J:J,QUOTIENT(ROW(A853)-1,3)+2)&lt;&gt;""),
    artwork.xlsx!$K$1&amp;": '" &amp; SUBSTITUTE(INDEX(artwork.xlsx!K:K,QUOTIENT(ROW(A853)-1,3)+2),"'","\'") &amp; "'",
IF(MOD(ROW(A853)-1,3)=2,"","")))</f>
        <v>id: "hauntedwoods",  frenchName: "Bois hantés",  artwork: "http://wiki.dominionstrategy.com/images/7/78/HauntedWoodsArt.jpg",</v>
      </c>
    </row>
    <row r="859" spans="1:3" x14ac:dyDescent="0.25">
      <c r="A859" t="str">
        <f>IF(AND(MOD(ROW(A854)-1,3)=0,INDEX(artwork.xlsx!G:G,QUOTIENT(ROW(A854)-1,3)+2)&lt;&gt;""),"/* "&amp;INDEX(artwork.xlsx!G:G,QUOTIENT(ROW(A854)-1,3)+2)&amp;" */","  ")&amp;
IF(AND(INDEX(artwork.xlsx!F:F,QUOTIENT(ROW(A854)-1,3)+2)&lt;&gt;""),"/* "&amp;INDEX(artwork.xlsx!F:F,QUOTIENT(ROW(A854)-1,3)+2)&amp;" */","  ")&amp;IF(AND(ISERROR(MATCH("},",B859:B$5003,0)), ISERROR(MATCH("    ];",$A$5:A858,0))),"];","")</f>
        <v xml:space="preserve">    </v>
      </c>
      <c r="B859" t="str">
        <f t="shared" si="16"/>
        <v/>
      </c>
      <c r="C859" t="str">
        <f>IF(AND(MOD(ROW(A854)-1,3)=0, INDEX(artwork.xlsx!J:J,QUOTIENT(ROW(A854)-1,3)+2)&lt;&gt;""),
     artwork.xlsx!$H$1&amp;": """ &amp;  INDEX(artwork.xlsx!H:H,QUOTIENT(ROW(A854)-1,3)+2) &amp;""",  " &amp;
     artwork.xlsx!$J$1&amp; ": """ &amp; INDEX(artwork.xlsx!J:J,QUOTIENT(ROW(A854)-1,3)+2) &amp;""",  " &amp;
     artwork.xlsx!$L$1&amp; ": """ &amp; SUBSTITUTE(IF(LEFT(INDEX(artwork.xlsx!L:L,QUOTIENT(ROW(A854)-1,3)+2),4)="http","",artwork.xlsx!$M$1) &amp; INDEX(artwork.xlsx!L:L,QUOTIENT(ROW(A854)-1,3)+2),artwork.xlsx!$N$1,"") &amp; """,",
 IF(AND(MOD(ROW(A854)-1,3)=1,INDEX(artwork.xlsx!J:J,QUOTIENT(ROW(A854)-1,3)+2)&lt;&gt;""),
    artwork.xlsx!$K$1&amp;": '" &amp; SUBSTITUTE(INDEX(artwork.xlsx!K:K,QUOTIENT(ROW(A854)-1,3)+2),"'","\'") &amp; "'",
IF(MOD(ROW(A854)-1,3)=2,"","")))</f>
        <v>text_html: '&lt;div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v>
      </c>
    </row>
    <row r="860" spans="1:3" x14ac:dyDescent="0.25">
      <c r="A860" t="str">
        <f>IF(AND(MOD(ROW(A855)-1,3)=0,INDEX(artwork.xlsx!G:G,QUOTIENT(ROW(A855)-1,3)+2)&lt;&gt;""),"/* "&amp;INDEX(artwork.xlsx!G:G,QUOTIENT(ROW(A855)-1,3)+2)&amp;" */","  ")&amp;
IF(AND(INDEX(artwork.xlsx!F:F,QUOTIENT(ROW(A855)-1,3)+2)&lt;&gt;""),"/* "&amp;INDEX(artwork.xlsx!F:F,QUOTIENT(ROW(A855)-1,3)+2)&amp;" */","  ")&amp;IF(AND(ISERROR(MATCH("},",B860:B$5003,0)), ISERROR(MATCH("    ];",$A$5:A856,0))),"];","")</f>
        <v xml:space="preserve">    </v>
      </c>
      <c r="B860" t="str">
        <f t="shared" si="16"/>
        <v>},</v>
      </c>
      <c r="C860" t="str">
        <f>IF(AND(MOD(ROW(A855)-1,3)=0, INDEX(artwork.xlsx!J:J,QUOTIENT(ROW(A855)-1,3)+2)&lt;&gt;""),
     artwork.xlsx!$H$1&amp;": """ &amp;  INDEX(artwork.xlsx!H:H,QUOTIENT(ROW(A855)-1,3)+2) &amp;""",  " &amp;
     artwork.xlsx!$J$1&amp; ": """ &amp; INDEX(artwork.xlsx!J:J,QUOTIENT(ROW(A855)-1,3)+2) &amp;""",  " &amp;
     artwork.xlsx!$L$1&amp; ": """ &amp; SUBSTITUTE(IF(LEFT(INDEX(artwork.xlsx!L:L,QUOTIENT(ROW(A855)-1,3)+2),4)="http","",artwork.xlsx!$M$1) &amp; INDEX(artwork.xlsx!L:L,QUOTIENT(ROW(A855)-1,3)+2),artwork.xlsx!$N$1,"") &amp; """,",
 IF(AND(MOD(ROW(A855)-1,3)=1,INDEX(artwork.xlsx!J:J,QUOTIENT(ROW(A855)-1,3)+2)&lt;&gt;""),
    artwork.xlsx!$K$1&amp;": '" &amp; SUBSTITUTE(INDEX(artwork.xlsx!K:K,QUOTIENT(ROW(A855)-1,3)+2),"'","\'") &amp; "'",
IF(MOD(ROW(A855)-1,3)=2,"","")))</f>
        <v/>
      </c>
    </row>
    <row r="861" spans="1:3" x14ac:dyDescent="0.25">
      <c r="A861" t="str">
        <f>IF(AND(MOD(ROW(A856)-1,3)=0,INDEX(artwork.xlsx!G:G,QUOTIENT(ROW(A856)-1,3)+2)&lt;&gt;""),"/* "&amp;INDEX(artwork.xlsx!G:G,QUOTIENT(ROW(A856)-1,3)+2)&amp;" */","  ")&amp;
IF(AND(INDEX(artwork.xlsx!F:F,QUOTIENT(ROW(A856)-1,3)+2)&lt;&gt;""),"/* "&amp;INDEX(artwork.xlsx!F:F,QUOTIENT(ROW(A856)-1,3)+2)&amp;" */","  ")&amp;IF(AND(ISERROR(MATCH("},",B861:B$5003,0)), ISERROR(MATCH("    ];",$A$5:A860,0))),"];","")</f>
        <v xml:space="preserve">    </v>
      </c>
      <c r="B861" t="str">
        <f t="shared" si="16"/>
        <v>{</v>
      </c>
      <c r="C861" t="str">
        <f>IF(AND(MOD(ROW(A856)-1,3)=0, INDEX(artwork.xlsx!J:J,QUOTIENT(ROW(A856)-1,3)+2)&lt;&gt;""),
     artwork.xlsx!$H$1&amp;": """ &amp;  INDEX(artwork.xlsx!H:H,QUOTIENT(ROW(A856)-1,3)+2) &amp;""",  " &amp;
     artwork.xlsx!$J$1&amp; ": """ &amp; INDEX(artwork.xlsx!J:J,QUOTIENT(ROW(A856)-1,3)+2) &amp;""",  " &amp;
     artwork.xlsx!$L$1&amp; ": """ &amp; SUBSTITUTE(IF(LEFT(INDEX(artwork.xlsx!L:L,QUOTIENT(ROW(A856)-1,3)+2),4)="http","",artwork.xlsx!$M$1) &amp; INDEX(artwork.xlsx!L:L,QUOTIENT(ROW(A856)-1,3)+2),artwork.xlsx!$N$1,"") &amp; """,",
 IF(AND(MOD(ROW(A856)-1,3)=1,INDEX(artwork.xlsx!J:J,QUOTIENT(ROW(A856)-1,3)+2)&lt;&gt;""),
    artwork.xlsx!$K$1&amp;": '" &amp; SUBSTITUTE(INDEX(artwork.xlsx!K:K,QUOTIENT(ROW(A856)-1,3)+2),"'","\'") &amp; "'",
IF(MOD(ROW(A856)-1,3)=2,"","")))</f>
        <v>id: "hireling",  frenchName: "Recrue",  artwork: "http://wiki.dominionstrategy.com/images/c/cf/HirelingArt.jpg",</v>
      </c>
    </row>
    <row r="862" spans="1:3" x14ac:dyDescent="0.25">
      <c r="A862" t="str">
        <f>IF(AND(MOD(ROW(A857)-1,3)=0,INDEX(artwork.xlsx!G:G,QUOTIENT(ROW(A857)-1,3)+2)&lt;&gt;""),"/* "&amp;INDEX(artwork.xlsx!G:G,QUOTIENT(ROW(A857)-1,3)+2)&amp;" */","  ")&amp;
IF(AND(INDEX(artwork.xlsx!F:F,QUOTIENT(ROW(A857)-1,3)+2)&lt;&gt;""),"/* "&amp;INDEX(artwork.xlsx!F:F,QUOTIENT(ROW(A857)-1,3)+2)&amp;" */","  ")&amp;IF(AND(ISERROR(MATCH("},",B862:B$5003,0)), ISERROR(MATCH("    ];",$A$5:A858,0))),"];","")</f>
        <v xml:space="preserve">    </v>
      </c>
      <c r="B862" t="str">
        <f t="shared" si="16"/>
        <v/>
      </c>
      <c r="C862" t="str">
        <f>IF(AND(MOD(ROW(A857)-1,3)=0, INDEX(artwork.xlsx!J:J,QUOTIENT(ROW(A857)-1,3)+2)&lt;&gt;""),
     artwork.xlsx!$H$1&amp;": """ &amp;  INDEX(artwork.xlsx!H:H,QUOTIENT(ROW(A857)-1,3)+2) &amp;""",  " &amp;
     artwork.xlsx!$J$1&amp; ": """ &amp; INDEX(artwork.xlsx!J:J,QUOTIENT(ROW(A857)-1,3)+2) &amp;""",  " &amp;
     artwork.xlsx!$L$1&amp; ": """ &amp; SUBSTITUTE(IF(LEFT(INDEX(artwork.xlsx!L:L,QUOTIENT(ROW(A857)-1,3)+2),4)="http","",artwork.xlsx!$M$1) &amp; INDEX(artwork.xlsx!L:L,QUOTIENT(ROW(A857)-1,3)+2),artwork.xlsx!$N$1,"") &amp; """,",
 IF(AND(MOD(ROW(A857)-1,3)=1,INDEX(artwork.xlsx!J:J,QUOTIENT(ROW(A857)-1,3)+2)&lt;&gt;""),
    artwork.xlsx!$K$1&amp;": '" &amp; SUBSTITUTE(INDEX(artwork.xlsx!K:K,QUOTIENT(ROW(A857)-1,3)+2),"'","\'") &amp; "'",
IF(MOD(ROW(A857)-1,3)=2,"","")))</f>
        <v>text_html: '&lt;div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v>
      </c>
    </row>
    <row r="863" spans="1:3" x14ac:dyDescent="0.25">
      <c r="A863" t="str">
        <f>IF(AND(MOD(ROW(A858)-1,3)=0,INDEX(artwork.xlsx!G:G,QUOTIENT(ROW(A858)-1,3)+2)&lt;&gt;""),"/* "&amp;INDEX(artwork.xlsx!G:G,QUOTIENT(ROW(A858)-1,3)+2)&amp;" */","  ")&amp;
IF(AND(INDEX(artwork.xlsx!F:F,QUOTIENT(ROW(A858)-1,3)+2)&lt;&gt;""),"/* "&amp;INDEX(artwork.xlsx!F:F,QUOTIENT(ROW(A858)-1,3)+2)&amp;" */","  ")&amp;IF(AND(ISERROR(MATCH("},",B863:B$5003,0)), ISERROR(MATCH("    ];",$A$5:A862,0))),"];","")</f>
        <v xml:space="preserve">    </v>
      </c>
      <c r="B863" t="str">
        <f t="shared" si="16"/>
        <v>},</v>
      </c>
      <c r="C863" t="str">
        <f>IF(AND(MOD(ROW(A858)-1,3)=0, INDEX(artwork.xlsx!J:J,QUOTIENT(ROW(A858)-1,3)+2)&lt;&gt;""),
     artwork.xlsx!$H$1&amp;": """ &amp;  INDEX(artwork.xlsx!H:H,QUOTIENT(ROW(A858)-1,3)+2) &amp;""",  " &amp;
     artwork.xlsx!$J$1&amp; ": """ &amp; INDEX(artwork.xlsx!J:J,QUOTIENT(ROW(A858)-1,3)+2) &amp;""",  " &amp;
     artwork.xlsx!$L$1&amp; ": """ &amp; SUBSTITUTE(IF(LEFT(INDEX(artwork.xlsx!L:L,QUOTIENT(ROW(A858)-1,3)+2),4)="http","",artwork.xlsx!$M$1) &amp; INDEX(artwork.xlsx!L:L,QUOTIENT(ROW(A858)-1,3)+2),artwork.xlsx!$N$1,"") &amp; """,",
 IF(AND(MOD(ROW(A858)-1,3)=1,INDEX(artwork.xlsx!J:J,QUOTIENT(ROW(A858)-1,3)+2)&lt;&gt;""),
    artwork.xlsx!$K$1&amp;": '" &amp; SUBSTITUTE(INDEX(artwork.xlsx!K:K,QUOTIENT(ROW(A858)-1,3)+2),"'","\'") &amp; "'",
IF(MOD(ROW(A858)-1,3)=2,"","")))</f>
        <v/>
      </c>
    </row>
    <row r="864" spans="1:3" x14ac:dyDescent="0.25">
      <c r="A864" t="str">
        <f>IF(AND(MOD(ROW(A859)-1,3)=0,INDEX(artwork.xlsx!G:G,QUOTIENT(ROW(A859)-1,3)+2)&lt;&gt;""),"/* "&amp;INDEX(artwork.xlsx!G:G,QUOTIENT(ROW(A859)-1,3)+2)&amp;" */","  ")&amp;
IF(AND(INDEX(artwork.xlsx!F:F,QUOTIENT(ROW(A859)-1,3)+2)&lt;&gt;""),"/* "&amp;INDEX(artwork.xlsx!F:F,QUOTIENT(ROW(A859)-1,3)+2)&amp;" */","  ")&amp;IF(AND(ISERROR(MATCH("},",B864:B$5003,0)), ISERROR(MATCH("    ];",$A$5:A860,0))),"];","")</f>
        <v xml:space="preserve">    </v>
      </c>
      <c r="B864" t="str">
        <f t="shared" si="16"/>
        <v>{</v>
      </c>
      <c r="C864" t="str">
        <f>IF(AND(MOD(ROW(A859)-1,3)=0, INDEX(artwork.xlsx!J:J,QUOTIENT(ROW(A859)-1,3)+2)&lt;&gt;""),
     artwork.xlsx!$H$1&amp;": """ &amp;  INDEX(artwork.xlsx!H:H,QUOTIENT(ROW(A859)-1,3)+2) &amp;""",  " &amp;
     artwork.xlsx!$J$1&amp; ": """ &amp; INDEX(artwork.xlsx!J:J,QUOTIENT(ROW(A859)-1,3)+2) &amp;""",  " &amp;
     artwork.xlsx!$L$1&amp; ": """ &amp; SUBSTITUTE(IF(LEFT(INDEX(artwork.xlsx!L:L,QUOTIENT(ROW(A859)-1,3)+2),4)="http","",artwork.xlsx!$M$1) &amp; INDEX(artwork.xlsx!L:L,QUOTIENT(ROW(A859)-1,3)+2),artwork.xlsx!$N$1,"") &amp; """,",
 IF(AND(MOD(ROW(A859)-1,3)=1,INDEX(artwork.xlsx!J:J,QUOTIENT(ROW(A859)-1,3)+2)&lt;&gt;""),
    artwork.xlsx!$K$1&amp;": '" &amp; SUBSTITUTE(INDEX(artwork.xlsx!K:K,QUOTIENT(ROW(A859)-1,3)+2),"'","\'") &amp; "'",
IF(MOD(ROW(A859)-1,3)=2,"","")))</f>
        <v>id: "lostcity",  frenchName: "Cité perdue",  artwork: "http://wiki.dominionstrategy.com/images/b/b1/Lost_CityArt.jpg",</v>
      </c>
    </row>
    <row r="865" spans="1:3" x14ac:dyDescent="0.25">
      <c r="A865" t="str">
        <f>IF(AND(MOD(ROW(A860)-1,3)=0,INDEX(artwork.xlsx!G:G,QUOTIENT(ROW(A860)-1,3)+2)&lt;&gt;""),"/* "&amp;INDEX(artwork.xlsx!G:G,QUOTIENT(ROW(A860)-1,3)+2)&amp;" */","  ")&amp;
IF(AND(INDEX(artwork.xlsx!F:F,QUOTIENT(ROW(A860)-1,3)+2)&lt;&gt;""),"/* "&amp;INDEX(artwork.xlsx!F:F,QUOTIENT(ROW(A860)-1,3)+2)&amp;" */","  ")&amp;IF(AND(ISERROR(MATCH("},",B865:B$5003,0)), ISERROR(MATCH("    ];",$A$5:A864,0))),"];","")</f>
        <v xml:space="preserve">    </v>
      </c>
      <c r="B865" t="str">
        <f t="shared" si="16"/>
        <v/>
      </c>
      <c r="C865" t="str">
        <f>IF(AND(MOD(ROW(A860)-1,3)=0, INDEX(artwork.xlsx!J:J,QUOTIENT(ROW(A860)-1,3)+2)&lt;&gt;""),
     artwork.xlsx!$H$1&amp;": """ &amp;  INDEX(artwork.xlsx!H:H,QUOTIENT(ROW(A860)-1,3)+2) &amp;""",  " &amp;
     artwork.xlsx!$J$1&amp; ": """ &amp; INDEX(artwork.xlsx!J:J,QUOTIENT(ROW(A860)-1,3)+2) &amp;""",  " &amp;
     artwork.xlsx!$L$1&amp; ": """ &amp; SUBSTITUTE(IF(LEFT(INDEX(artwork.xlsx!L:L,QUOTIENT(ROW(A860)-1,3)+2),4)="http","",artwork.xlsx!$M$1) &amp; INDEX(artwork.xlsx!L:L,QUOTIENT(ROW(A860)-1,3)+2),artwork.xlsx!$N$1,"") &amp; """,",
 IF(AND(MOD(ROW(A860)-1,3)=1,INDEX(artwork.xlsx!J:J,QUOTIENT(ROW(A860)-1,3)+2)&lt;&gt;""),
    artwork.xlsx!$K$1&amp;": '" &amp; SUBSTITUTE(INDEX(artwork.xlsx!K:K,QUOTIENT(ROW(A860)-1,3)+2),"'","\'") &amp; "'",
IF(MOD(ROW(A860)-1,3)=2,"","")))</f>
        <v>text_html: '&lt;div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v>
      </c>
    </row>
    <row r="866" spans="1:3" x14ac:dyDescent="0.25">
      <c r="A866" t="str">
        <f>IF(AND(MOD(ROW(A861)-1,3)=0,INDEX(artwork.xlsx!G:G,QUOTIENT(ROW(A861)-1,3)+2)&lt;&gt;""),"/* "&amp;INDEX(artwork.xlsx!G:G,QUOTIENT(ROW(A861)-1,3)+2)&amp;" */","  ")&amp;
IF(AND(INDEX(artwork.xlsx!F:F,QUOTIENT(ROW(A861)-1,3)+2)&lt;&gt;""),"/* "&amp;INDEX(artwork.xlsx!F:F,QUOTIENT(ROW(A861)-1,3)+2)&amp;" */","  ")&amp;IF(AND(ISERROR(MATCH("},",B866:B$5003,0)), ISERROR(MATCH("    ];",$A$5:A862,0))),"];","")</f>
        <v xml:space="preserve">    </v>
      </c>
      <c r="B866" t="str">
        <f t="shared" si="16"/>
        <v>},</v>
      </c>
      <c r="C866" t="str">
        <f>IF(AND(MOD(ROW(A861)-1,3)=0, INDEX(artwork.xlsx!J:J,QUOTIENT(ROW(A861)-1,3)+2)&lt;&gt;""),
     artwork.xlsx!$H$1&amp;": """ &amp;  INDEX(artwork.xlsx!H:H,QUOTIENT(ROW(A861)-1,3)+2) &amp;""",  " &amp;
     artwork.xlsx!$J$1&amp; ": """ &amp; INDEX(artwork.xlsx!J:J,QUOTIENT(ROW(A861)-1,3)+2) &amp;""",  " &amp;
     artwork.xlsx!$L$1&amp; ": """ &amp; SUBSTITUTE(IF(LEFT(INDEX(artwork.xlsx!L:L,QUOTIENT(ROW(A861)-1,3)+2),4)="http","",artwork.xlsx!$M$1) &amp; INDEX(artwork.xlsx!L:L,QUOTIENT(ROW(A861)-1,3)+2),artwork.xlsx!$N$1,"") &amp; """,",
 IF(AND(MOD(ROW(A861)-1,3)=1,INDEX(artwork.xlsx!J:J,QUOTIENT(ROW(A861)-1,3)+2)&lt;&gt;""),
    artwork.xlsx!$K$1&amp;": '" &amp; SUBSTITUTE(INDEX(artwork.xlsx!K:K,QUOTIENT(ROW(A861)-1,3)+2),"'","\'") &amp; "'",
IF(MOD(ROW(A861)-1,3)=2,"","")))</f>
        <v/>
      </c>
    </row>
    <row r="867" spans="1:3" x14ac:dyDescent="0.25">
      <c r="A867" t="str">
        <f>IF(AND(MOD(ROW(A862)-1,3)=0,INDEX(artwork.xlsx!G:G,QUOTIENT(ROW(A862)-1,3)+2)&lt;&gt;""),"/* "&amp;INDEX(artwork.xlsx!G:G,QUOTIENT(ROW(A862)-1,3)+2)&amp;" */","  ")&amp;
IF(AND(INDEX(artwork.xlsx!F:F,QUOTIENT(ROW(A862)-1,3)+2)&lt;&gt;""),"/* "&amp;INDEX(artwork.xlsx!F:F,QUOTIENT(ROW(A862)-1,3)+2)&amp;" */","  ")&amp;IF(AND(ISERROR(MATCH("},",B867:B$5003,0)), ISERROR(MATCH("    ];",$A$5:A866,0))),"];","")</f>
        <v xml:space="preserve">    </v>
      </c>
      <c r="B867" t="str">
        <f t="shared" si="16"/>
        <v>{</v>
      </c>
      <c r="C867" t="str">
        <f>IF(AND(MOD(ROW(A862)-1,3)=0, INDEX(artwork.xlsx!J:J,QUOTIENT(ROW(A862)-1,3)+2)&lt;&gt;""),
     artwork.xlsx!$H$1&amp;": """ &amp;  INDEX(artwork.xlsx!H:H,QUOTIENT(ROW(A862)-1,3)+2) &amp;""",  " &amp;
     artwork.xlsx!$J$1&amp; ": """ &amp; INDEX(artwork.xlsx!J:J,QUOTIENT(ROW(A862)-1,3)+2) &amp;""",  " &amp;
     artwork.xlsx!$L$1&amp; ": """ &amp; SUBSTITUTE(IF(LEFT(INDEX(artwork.xlsx!L:L,QUOTIENT(ROW(A862)-1,3)+2),4)="http","",artwork.xlsx!$M$1) &amp; INDEX(artwork.xlsx!L:L,QUOTIENT(ROW(A862)-1,3)+2),artwork.xlsx!$N$1,"") &amp; """,",
 IF(AND(MOD(ROW(A862)-1,3)=1,INDEX(artwork.xlsx!J:J,QUOTIENT(ROW(A862)-1,3)+2)&lt;&gt;""),
    artwork.xlsx!$K$1&amp;": '" &amp; SUBSTITUTE(INDEX(artwork.xlsx!K:K,QUOTIENT(ROW(A862)-1,3)+2),"'","\'") &amp; "'",
IF(MOD(ROW(A862)-1,3)=2,"","")))</f>
        <v>id: "magpie",  frenchName: "Pie voleuse",  artwork: "http://wiki.dominionstrategy.com/images/b/b0/MagpieArt.jpg",</v>
      </c>
    </row>
    <row r="868" spans="1:3" x14ac:dyDescent="0.25">
      <c r="A868" t="str">
        <f>IF(AND(MOD(ROW(A863)-1,3)=0,INDEX(artwork.xlsx!G:G,QUOTIENT(ROW(A863)-1,3)+2)&lt;&gt;""),"/* "&amp;INDEX(artwork.xlsx!G:G,QUOTIENT(ROW(A863)-1,3)+2)&amp;" */","  ")&amp;
IF(AND(INDEX(artwork.xlsx!F:F,QUOTIENT(ROW(A863)-1,3)+2)&lt;&gt;""),"/* "&amp;INDEX(artwork.xlsx!F:F,QUOTIENT(ROW(A863)-1,3)+2)&amp;" */","  ")&amp;IF(AND(ISERROR(MATCH("},",B868:B$5003,0)), ISERROR(MATCH("    ];",$A$5:A864,0))),"];","")</f>
        <v xml:space="preserve">    </v>
      </c>
      <c r="B868" t="str">
        <f t="shared" si="16"/>
        <v/>
      </c>
      <c r="C868" t="str">
        <f>IF(AND(MOD(ROW(A863)-1,3)=0, INDEX(artwork.xlsx!J:J,QUOTIENT(ROW(A863)-1,3)+2)&lt;&gt;""),
     artwork.xlsx!$H$1&amp;": """ &amp;  INDEX(artwork.xlsx!H:H,QUOTIENT(ROW(A863)-1,3)+2) &amp;""",  " &amp;
     artwork.xlsx!$J$1&amp; ": """ &amp; INDEX(artwork.xlsx!J:J,QUOTIENT(ROW(A863)-1,3)+2) &amp;""",  " &amp;
     artwork.xlsx!$L$1&amp; ": """ &amp; SUBSTITUTE(IF(LEFT(INDEX(artwork.xlsx!L:L,QUOTIENT(ROW(A863)-1,3)+2),4)="http","",artwork.xlsx!$M$1) &amp; INDEX(artwork.xlsx!L:L,QUOTIENT(ROW(A863)-1,3)+2),artwork.xlsx!$N$1,"") &amp; """,",
 IF(AND(MOD(ROW(A863)-1,3)=1,INDEX(artwork.xlsx!J:J,QUOTIENT(ROW(A863)-1,3)+2)&lt;&gt;""),
    artwork.xlsx!$K$1&amp;": '" &amp; SUBSTITUTE(INDEX(artwork.xlsx!K:K,QUOTIENT(ROW(A863)-1,3)+2),"'","\'") &amp; "'",
IF(MOD(ROW(A863)-1,3)=2,"","")))</f>
        <v>text_html: '&lt;div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v>
      </c>
    </row>
    <row r="869" spans="1:3" x14ac:dyDescent="0.25">
      <c r="A869" t="str">
        <f>IF(AND(MOD(ROW(A864)-1,3)=0,INDEX(artwork.xlsx!G:G,QUOTIENT(ROW(A864)-1,3)+2)&lt;&gt;""),"/* "&amp;INDEX(artwork.xlsx!G:G,QUOTIENT(ROW(A864)-1,3)+2)&amp;" */","  ")&amp;
IF(AND(INDEX(artwork.xlsx!F:F,QUOTIENT(ROW(A864)-1,3)+2)&lt;&gt;""),"/* "&amp;INDEX(artwork.xlsx!F:F,QUOTIENT(ROW(A864)-1,3)+2)&amp;" */","  ")&amp;IF(AND(ISERROR(MATCH("},",B869:B$5003,0)), ISERROR(MATCH("    ];",$A$5:A868,0))),"];","")</f>
        <v xml:space="preserve">    </v>
      </c>
      <c r="B869" t="str">
        <f t="shared" si="16"/>
        <v>},</v>
      </c>
      <c r="C869" t="str">
        <f>IF(AND(MOD(ROW(A864)-1,3)=0, INDEX(artwork.xlsx!J:J,QUOTIENT(ROW(A864)-1,3)+2)&lt;&gt;""),
     artwork.xlsx!$H$1&amp;": """ &amp;  INDEX(artwork.xlsx!H:H,QUOTIENT(ROW(A864)-1,3)+2) &amp;""",  " &amp;
     artwork.xlsx!$J$1&amp; ": """ &amp; INDEX(artwork.xlsx!J:J,QUOTIENT(ROW(A864)-1,3)+2) &amp;""",  " &amp;
     artwork.xlsx!$L$1&amp; ": """ &amp; SUBSTITUTE(IF(LEFT(INDEX(artwork.xlsx!L:L,QUOTIENT(ROW(A864)-1,3)+2),4)="http","",artwork.xlsx!$M$1) &amp; INDEX(artwork.xlsx!L:L,QUOTIENT(ROW(A864)-1,3)+2),artwork.xlsx!$N$1,"") &amp; """,",
 IF(AND(MOD(ROW(A864)-1,3)=1,INDEX(artwork.xlsx!J:J,QUOTIENT(ROW(A864)-1,3)+2)&lt;&gt;""),
    artwork.xlsx!$K$1&amp;": '" &amp; SUBSTITUTE(INDEX(artwork.xlsx!K:K,QUOTIENT(ROW(A864)-1,3)+2),"'","\'") &amp; "'",
IF(MOD(ROW(A864)-1,3)=2,"","")))</f>
        <v/>
      </c>
    </row>
    <row r="870" spans="1:3" x14ac:dyDescent="0.25">
      <c r="A870" t="str">
        <f>IF(AND(MOD(ROW(A865)-1,3)=0,INDEX(artwork.xlsx!G:G,QUOTIENT(ROW(A865)-1,3)+2)&lt;&gt;""),"/* "&amp;INDEX(artwork.xlsx!G:G,QUOTIENT(ROW(A865)-1,3)+2)&amp;" */","  ")&amp;
IF(AND(INDEX(artwork.xlsx!F:F,QUOTIENT(ROW(A865)-1,3)+2)&lt;&gt;""),"/* "&amp;INDEX(artwork.xlsx!F:F,QUOTIENT(ROW(A865)-1,3)+2)&amp;" */","  ")&amp;IF(AND(ISERROR(MATCH("},",B870:B$5003,0)), ISERROR(MATCH("    ];",$A$5:A866,0))),"];","")</f>
        <v xml:space="preserve">    </v>
      </c>
      <c r="B870" t="str">
        <f t="shared" si="16"/>
        <v>{</v>
      </c>
      <c r="C870" t="str">
        <f>IF(AND(MOD(ROW(A865)-1,3)=0, INDEX(artwork.xlsx!J:J,QUOTIENT(ROW(A865)-1,3)+2)&lt;&gt;""),
     artwork.xlsx!$H$1&amp;": """ &amp;  INDEX(artwork.xlsx!H:H,QUOTIENT(ROW(A865)-1,3)+2) &amp;""",  " &amp;
     artwork.xlsx!$J$1&amp; ": """ &amp; INDEX(artwork.xlsx!J:J,QUOTIENT(ROW(A865)-1,3)+2) &amp;""",  " &amp;
     artwork.xlsx!$L$1&amp; ": """ &amp; SUBSTITUTE(IF(LEFT(INDEX(artwork.xlsx!L:L,QUOTIENT(ROW(A865)-1,3)+2),4)="http","",artwork.xlsx!$M$1) &amp; INDEX(artwork.xlsx!L:L,QUOTIENT(ROW(A865)-1,3)+2),artwork.xlsx!$N$1,"") &amp; """,",
 IF(AND(MOD(ROW(A865)-1,3)=1,INDEX(artwork.xlsx!J:J,QUOTIENT(ROW(A865)-1,3)+2)&lt;&gt;""),
    artwork.xlsx!$K$1&amp;": '" &amp; SUBSTITUTE(INDEX(artwork.xlsx!K:K,QUOTIENT(ROW(A865)-1,3)+2),"'","\'") &amp; "'",
IF(MOD(ROW(A865)-1,3)=2,"","")))</f>
        <v>id: "messenger",  frenchName: "Courrier",  artwork: "http://wiki.dominionstrategy.com/images/9/98/MessengerArt.jpg",</v>
      </c>
    </row>
    <row r="871" spans="1:3" x14ac:dyDescent="0.25">
      <c r="A871" t="str">
        <f>IF(AND(MOD(ROW(A866)-1,3)=0,INDEX(artwork.xlsx!G:G,QUOTIENT(ROW(A866)-1,3)+2)&lt;&gt;""),"/* "&amp;INDEX(artwork.xlsx!G:G,QUOTIENT(ROW(A866)-1,3)+2)&amp;" */","  ")&amp;
IF(AND(INDEX(artwork.xlsx!F:F,QUOTIENT(ROW(A866)-1,3)+2)&lt;&gt;""),"/* "&amp;INDEX(artwork.xlsx!F:F,QUOTIENT(ROW(A866)-1,3)+2)&amp;" */","  ")&amp;IF(AND(ISERROR(MATCH("},",B871:B$5003,0)), ISERROR(MATCH("    ];",$A$5:A870,0))),"];","")</f>
        <v xml:space="preserve">    </v>
      </c>
      <c r="B871" t="str">
        <f t="shared" si="16"/>
        <v/>
      </c>
      <c r="C871" t="str">
        <f>IF(AND(MOD(ROW(A866)-1,3)=0, INDEX(artwork.xlsx!J:J,QUOTIENT(ROW(A866)-1,3)+2)&lt;&gt;""),
     artwork.xlsx!$H$1&amp;": """ &amp;  INDEX(artwork.xlsx!H:H,QUOTIENT(ROW(A866)-1,3)+2) &amp;""",  " &amp;
     artwork.xlsx!$J$1&amp; ": """ &amp; INDEX(artwork.xlsx!J:J,QUOTIENT(ROW(A866)-1,3)+2) &amp;""",  " &amp;
     artwork.xlsx!$L$1&amp; ": """ &amp; SUBSTITUTE(IF(LEFT(INDEX(artwork.xlsx!L:L,QUOTIENT(ROW(A866)-1,3)+2),4)="http","",artwork.xlsx!$M$1) &amp; INDEX(artwork.xlsx!L:L,QUOTIENT(ROW(A866)-1,3)+2),artwork.xlsx!$N$1,"") &amp; """,",
 IF(AND(MOD(ROW(A866)-1,3)=1,INDEX(artwork.xlsx!J:J,QUOTIENT(ROW(A866)-1,3)+2)&lt;&gt;""),
    artwork.xlsx!$K$1&amp;": '" &amp; SUBSTITUTE(INDEX(artwork.xlsx!K:K,QUOTIENT(ROW(A866)-1,3)+2),"'","\'") &amp; "'",
IF(MOD(ROW(A866)-1,3)=2,"","")))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v>
      </c>
    </row>
    <row r="872" spans="1:3" x14ac:dyDescent="0.25">
      <c r="A872" t="str">
        <f>IF(AND(MOD(ROW(A867)-1,3)=0,INDEX(artwork.xlsx!G:G,QUOTIENT(ROW(A867)-1,3)+2)&lt;&gt;""),"/* "&amp;INDEX(artwork.xlsx!G:G,QUOTIENT(ROW(A867)-1,3)+2)&amp;" */","  ")&amp;
IF(AND(INDEX(artwork.xlsx!F:F,QUOTIENT(ROW(A867)-1,3)+2)&lt;&gt;""),"/* "&amp;INDEX(artwork.xlsx!F:F,QUOTIENT(ROW(A867)-1,3)+2)&amp;" */","  ")&amp;IF(AND(ISERROR(MATCH("},",B872:B$5003,0)), ISERROR(MATCH("    ];",$A$5:A868,0))),"];","")</f>
        <v xml:space="preserve">    </v>
      </c>
      <c r="B872" t="str">
        <f t="shared" si="16"/>
        <v>},</v>
      </c>
      <c r="C872" t="str">
        <f>IF(AND(MOD(ROW(A867)-1,3)=0, INDEX(artwork.xlsx!J:J,QUOTIENT(ROW(A867)-1,3)+2)&lt;&gt;""),
     artwork.xlsx!$H$1&amp;": """ &amp;  INDEX(artwork.xlsx!H:H,QUOTIENT(ROW(A867)-1,3)+2) &amp;""",  " &amp;
     artwork.xlsx!$J$1&amp; ": """ &amp; INDEX(artwork.xlsx!J:J,QUOTIENT(ROW(A867)-1,3)+2) &amp;""",  " &amp;
     artwork.xlsx!$L$1&amp; ": """ &amp; SUBSTITUTE(IF(LEFT(INDEX(artwork.xlsx!L:L,QUOTIENT(ROW(A867)-1,3)+2),4)="http","",artwork.xlsx!$M$1) &amp; INDEX(artwork.xlsx!L:L,QUOTIENT(ROW(A867)-1,3)+2),artwork.xlsx!$N$1,"") &amp; """,",
 IF(AND(MOD(ROW(A867)-1,3)=1,INDEX(artwork.xlsx!J:J,QUOTIENT(ROW(A867)-1,3)+2)&lt;&gt;""),
    artwork.xlsx!$K$1&amp;": '" &amp; SUBSTITUTE(INDEX(artwork.xlsx!K:K,QUOTIENT(ROW(A867)-1,3)+2),"'","\'") &amp; "'",
IF(MOD(ROW(A867)-1,3)=2,"","")))</f>
        <v/>
      </c>
    </row>
    <row r="873" spans="1:3" x14ac:dyDescent="0.25">
      <c r="A873" t="str">
        <f>IF(AND(MOD(ROW(A868)-1,3)=0,INDEX(artwork.xlsx!G:G,QUOTIENT(ROW(A868)-1,3)+2)&lt;&gt;""),"/* "&amp;INDEX(artwork.xlsx!G:G,QUOTIENT(ROW(A868)-1,3)+2)&amp;" */","  ")&amp;
IF(AND(INDEX(artwork.xlsx!F:F,QUOTIENT(ROW(A868)-1,3)+2)&lt;&gt;""),"/* "&amp;INDEX(artwork.xlsx!F:F,QUOTIENT(ROW(A868)-1,3)+2)&amp;" */","  ")&amp;IF(AND(ISERROR(MATCH("},",B873:B$5003,0)), ISERROR(MATCH("    ];",$A$5:A872,0))),"];","")</f>
        <v xml:space="preserve">    </v>
      </c>
      <c r="B873" t="str">
        <f t="shared" si="16"/>
        <v>{</v>
      </c>
      <c r="C873" t="str">
        <f>IF(AND(MOD(ROW(A868)-1,3)=0, INDEX(artwork.xlsx!J:J,QUOTIENT(ROW(A868)-1,3)+2)&lt;&gt;""),
     artwork.xlsx!$H$1&amp;": """ &amp;  INDEX(artwork.xlsx!H:H,QUOTIENT(ROW(A868)-1,3)+2) &amp;""",  " &amp;
     artwork.xlsx!$J$1&amp; ": """ &amp; INDEX(artwork.xlsx!J:J,QUOTIENT(ROW(A868)-1,3)+2) &amp;""",  " &amp;
     artwork.xlsx!$L$1&amp; ": """ &amp; SUBSTITUTE(IF(LEFT(INDEX(artwork.xlsx!L:L,QUOTIENT(ROW(A868)-1,3)+2),4)="http","",artwork.xlsx!$M$1) &amp; INDEX(artwork.xlsx!L:L,QUOTIENT(ROW(A868)-1,3)+2),artwork.xlsx!$N$1,"") &amp; """,",
 IF(AND(MOD(ROW(A868)-1,3)=1,INDEX(artwork.xlsx!J:J,QUOTIENT(ROW(A868)-1,3)+2)&lt;&gt;""),
    artwork.xlsx!$K$1&amp;": '" &amp; SUBSTITUTE(INDEX(artwork.xlsx!K:K,QUOTIENT(ROW(A868)-1,3)+2),"'","\'") &amp; "'",
IF(MOD(ROW(A868)-1,3)=2,"","")))</f>
        <v>id: "miser",  frenchName: "Miséreux",  artwork: "http://wiki.dominionstrategy.com/images/c/c0/MiserArt.jpg",</v>
      </c>
    </row>
    <row r="874" spans="1:3" x14ac:dyDescent="0.25">
      <c r="A874" t="str">
        <f>IF(AND(MOD(ROW(A869)-1,3)=0,INDEX(artwork.xlsx!G:G,QUOTIENT(ROW(A869)-1,3)+2)&lt;&gt;""),"/* "&amp;INDEX(artwork.xlsx!G:G,QUOTIENT(ROW(A869)-1,3)+2)&amp;" */","  ")&amp;
IF(AND(INDEX(artwork.xlsx!F:F,QUOTIENT(ROW(A869)-1,3)+2)&lt;&gt;""),"/* "&amp;INDEX(artwork.xlsx!F:F,QUOTIENT(ROW(A869)-1,3)+2)&amp;" */","  ")&amp;IF(AND(ISERROR(MATCH("},",B874:B$5003,0)), ISERROR(MATCH("    ];",$A$5:A870,0))),"];","")</f>
        <v xml:space="preserve">    </v>
      </c>
      <c r="B874" t="str">
        <f t="shared" si="16"/>
        <v/>
      </c>
      <c r="C874" t="str">
        <f>IF(AND(MOD(ROW(A869)-1,3)=0, INDEX(artwork.xlsx!J:J,QUOTIENT(ROW(A869)-1,3)+2)&lt;&gt;""),
     artwork.xlsx!$H$1&amp;": """ &amp;  INDEX(artwork.xlsx!H:H,QUOTIENT(ROW(A869)-1,3)+2) &amp;""",  " &amp;
     artwork.xlsx!$J$1&amp; ": """ &amp; INDEX(artwork.xlsx!J:J,QUOTIENT(ROW(A869)-1,3)+2) &amp;""",  " &amp;
     artwork.xlsx!$L$1&amp; ": """ &amp; SUBSTITUTE(IF(LEFT(INDEX(artwork.xlsx!L:L,QUOTIENT(ROW(A869)-1,3)+2),4)="http","",artwork.xlsx!$M$1) &amp; INDEX(artwork.xlsx!L:L,QUOTIENT(ROW(A869)-1,3)+2),artwork.xlsx!$N$1,"") &amp; """,",
 IF(AND(MOD(ROW(A869)-1,3)=1,INDEX(artwork.xlsx!J:J,QUOTIENT(ROW(A869)-1,3)+2)&lt;&gt;""),
    artwork.xlsx!$K$1&amp;": '" &amp; SUBSTITUTE(INDEX(artwork.xlsx!K:K,QUOTIENT(ROW(A869)-1,3)+2),"'","\'") &amp; "'",
IF(MOD(ROW(A869)-1,3)=2,"","")))</f>
        <v>text_html: '&lt;div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v>
      </c>
    </row>
    <row r="875" spans="1:3" x14ac:dyDescent="0.25">
      <c r="A875" t="str">
        <f>IF(AND(MOD(ROW(A870)-1,3)=0,INDEX(artwork.xlsx!G:G,QUOTIENT(ROW(A870)-1,3)+2)&lt;&gt;""),"/* "&amp;INDEX(artwork.xlsx!G:G,QUOTIENT(ROW(A870)-1,3)+2)&amp;" */","  ")&amp;
IF(AND(INDEX(artwork.xlsx!F:F,QUOTIENT(ROW(A870)-1,3)+2)&lt;&gt;""),"/* "&amp;INDEX(artwork.xlsx!F:F,QUOTIENT(ROW(A870)-1,3)+2)&amp;" */","  ")&amp;IF(AND(ISERROR(MATCH("},",B875:B$5003,0)), ISERROR(MATCH("    ];",$A$5:A874,0))),"];","")</f>
        <v xml:space="preserve">    </v>
      </c>
      <c r="B875" t="str">
        <f t="shared" si="16"/>
        <v>},</v>
      </c>
      <c r="C875" t="str">
        <f>IF(AND(MOD(ROW(A870)-1,3)=0, INDEX(artwork.xlsx!J:J,QUOTIENT(ROW(A870)-1,3)+2)&lt;&gt;""),
     artwork.xlsx!$H$1&amp;": """ &amp;  INDEX(artwork.xlsx!H:H,QUOTIENT(ROW(A870)-1,3)+2) &amp;""",  " &amp;
     artwork.xlsx!$J$1&amp; ": """ &amp; INDEX(artwork.xlsx!J:J,QUOTIENT(ROW(A870)-1,3)+2) &amp;""",  " &amp;
     artwork.xlsx!$L$1&amp; ": """ &amp; SUBSTITUTE(IF(LEFT(INDEX(artwork.xlsx!L:L,QUOTIENT(ROW(A870)-1,3)+2),4)="http","",artwork.xlsx!$M$1) &amp; INDEX(artwork.xlsx!L:L,QUOTIENT(ROW(A870)-1,3)+2),artwork.xlsx!$N$1,"") &amp; """,",
 IF(AND(MOD(ROW(A870)-1,3)=1,INDEX(artwork.xlsx!J:J,QUOTIENT(ROW(A870)-1,3)+2)&lt;&gt;""),
    artwork.xlsx!$K$1&amp;": '" &amp; SUBSTITUTE(INDEX(artwork.xlsx!K:K,QUOTIENT(ROW(A870)-1,3)+2),"'","\'") &amp; "'",
IF(MOD(ROW(A870)-1,3)=2,"","")))</f>
        <v/>
      </c>
    </row>
    <row r="876" spans="1:3" x14ac:dyDescent="0.25">
      <c r="A876" t="str">
        <f>IF(AND(MOD(ROW(A871)-1,3)=0,INDEX(artwork.xlsx!G:G,QUOTIENT(ROW(A871)-1,3)+2)&lt;&gt;""),"/* "&amp;INDEX(artwork.xlsx!G:G,QUOTIENT(ROW(A871)-1,3)+2)&amp;" */","  ")&amp;
IF(AND(INDEX(artwork.xlsx!F:F,QUOTIENT(ROW(A871)-1,3)+2)&lt;&gt;""),"/* "&amp;INDEX(artwork.xlsx!F:F,QUOTIENT(ROW(A871)-1,3)+2)&amp;" */","  ")&amp;IF(AND(ISERROR(MATCH("},",B876:B$5003,0)), ISERROR(MATCH("    ];",$A$5:A872,0))),"];","")</f>
        <v xml:space="preserve">    </v>
      </c>
      <c r="B876" t="str">
        <f t="shared" si="16"/>
        <v>{</v>
      </c>
      <c r="C876" t="str">
        <f>IF(AND(MOD(ROW(A871)-1,3)=0, INDEX(artwork.xlsx!J:J,QUOTIENT(ROW(A871)-1,3)+2)&lt;&gt;""),
     artwork.xlsx!$H$1&amp;": """ &amp;  INDEX(artwork.xlsx!H:H,QUOTIENT(ROW(A871)-1,3)+2) &amp;""",  " &amp;
     artwork.xlsx!$J$1&amp; ": """ &amp; INDEX(artwork.xlsx!J:J,QUOTIENT(ROW(A871)-1,3)+2) &amp;""",  " &amp;
     artwork.xlsx!$L$1&amp; ": """ &amp; SUBSTITUTE(IF(LEFT(INDEX(artwork.xlsx!L:L,QUOTIENT(ROW(A871)-1,3)+2),4)="http","",artwork.xlsx!$M$1) &amp; INDEX(artwork.xlsx!L:L,QUOTIENT(ROW(A871)-1,3)+2),artwork.xlsx!$N$1,"") &amp; """,",
 IF(AND(MOD(ROW(A871)-1,3)=1,INDEX(artwork.xlsx!J:J,QUOTIENT(ROW(A871)-1,3)+2)&lt;&gt;""),
    artwork.xlsx!$K$1&amp;": '" &amp; SUBSTITUTE(INDEX(artwork.xlsx!K:K,QUOTIENT(ROW(A871)-1,3)+2),"'","\'") &amp; "'",
IF(MOD(ROW(A871)-1,3)=2,"","")))</f>
        <v>id: "page",  frenchName: "Page",  artwork: "http://wiki.dominionstrategy.com/images/a/ac/PageArt.jpg",</v>
      </c>
    </row>
    <row r="877" spans="1:3" x14ac:dyDescent="0.25">
      <c r="A877" t="str">
        <f>IF(AND(MOD(ROW(A872)-1,3)=0,INDEX(artwork.xlsx!G:G,QUOTIENT(ROW(A872)-1,3)+2)&lt;&gt;""),"/* "&amp;INDEX(artwork.xlsx!G:G,QUOTIENT(ROW(A872)-1,3)+2)&amp;" */","  ")&amp;
IF(AND(INDEX(artwork.xlsx!F:F,QUOTIENT(ROW(A872)-1,3)+2)&lt;&gt;""),"/* "&amp;INDEX(artwork.xlsx!F:F,QUOTIENT(ROW(A872)-1,3)+2)&amp;" */","  ")&amp;IF(AND(ISERROR(MATCH("},",B877:B$5003,0)), ISERROR(MATCH("    ];",$A$5:A876,0))),"];","")</f>
        <v xml:space="preserve">    </v>
      </c>
      <c r="B877" t="str">
        <f t="shared" si="16"/>
        <v/>
      </c>
      <c r="C877" t="str">
        <f>IF(AND(MOD(ROW(A872)-1,3)=0, INDEX(artwork.xlsx!J:J,QUOTIENT(ROW(A872)-1,3)+2)&lt;&gt;""),
     artwork.xlsx!$H$1&amp;": """ &amp;  INDEX(artwork.xlsx!H:H,QUOTIENT(ROW(A872)-1,3)+2) &amp;""",  " &amp;
     artwork.xlsx!$J$1&amp; ": """ &amp; INDEX(artwork.xlsx!J:J,QUOTIENT(ROW(A872)-1,3)+2) &amp;""",  " &amp;
     artwork.xlsx!$L$1&amp; ": """ &amp; SUBSTITUTE(IF(LEFT(INDEX(artwork.xlsx!L:L,QUOTIENT(ROW(A872)-1,3)+2),4)="http","",artwork.xlsx!$M$1) &amp; INDEX(artwork.xlsx!L:L,QUOTIENT(ROW(A872)-1,3)+2),artwork.xlsx!$N$1,"") &amp; """,",
 IF(AND(MOD(ROW(A872)-1,3)=1,INDEX(artwork.xlsx!J:J,QUOTIENT(ROW(A872)-1,3)+2)&lt;&gt;""),
    artwork.xlsx!$K$1&amp;": '" &amp; SUBSTITUTE(INDEX(artwork.xlsx!K:K,QUOTIENT(ROW(A872)-1,3)+2),"'","\'") &amp; "'",
IF(MOD(ROW(A872)-1,3)=2,"","")))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v>
      </c>
    </row>
    <row r="878" spans="1:3" x14ac:dyDescent="0.25">
      <c r="A878" t="str">
        <f>IF(AND(MOD(ROW(A873)-1,3)=0,INDEX(artwork.xlsx!G:G,QUOTIENT(ROW(A873)-1,3)+2)&lt;&gt;""),"/* "&amp;INDEX(artwork.xlsx!G:G,QUOTIENT(ROW(A873)-1,3)+2)&amp;" */","  ")&amp;
IF(AND(INDEX(artwork.xlsx!F:F,QUOTIENT(ROW(A873)-1,3)+2)&lt;&gt;""),"/* "&amp;INDEX(artwork.xlsx!F:F,QUOTIENT(ROW(A873)-1,3)+2)&amp;" */","  ")&amp;IF(AND(ISERROR(MATCH("},",B878:B$5003,0)), ISERROR(MATCH("    ];",$A$5:A874,0))),"];","")</f>
        <v xml:space="preserve">    </v>
      </c>
      <c r="B878" t="str">
        <f t="shared" si="16"/>
        <v>},</v>
      </c>
      <c r="C878" t="str">
        <f>IF(AND(MOD(ROW(A873)-1,3)=0, INDEX(artwork.xlsx!J:J,QUOTIENT(ROW(A873)-1,3)+2)&lt;&gt;""),
     artwork.xlsx!$H$1&amp;": """ &amp;  INDEX(artwork.xlsx!H:H,QUOTIENT(ROW(A873)-1,3)+2) &amp;""",  " &amp;
     artwork.xlsx!$J$1&amp; ": """ &amp; INDEX(artwork.xlsx!J:J,QUOTIENT(ROW(A873)-1,3)+2) &amp;""",  " &amp;
     artwork.xlsx!$L$1&amp; ": """ &amp; SUBSTITUTE(IF(LEFT(INDEX(artwork.xlsx!L:L,QUOTIENT(ROW(A873)-1,3)+2),4)="http","",artwork.xlsx!$M$1) &amp; INDEX(artwork.xlsx!L:L,QUOTIENT(ROW(A873)-1,3)+2),artwork.xlsx!$N$1,"") &amp; """,",
 IF(AND(MOD(ROW(A873)-1,3)=1,INDEX(artwork.xlsx!J:J,QUOTIENT(ROW(A873)-1,3)+2)&lt;&gt;""),
    artwork.xlsx!$K$1&amp;": '" &amp; SUBSTITUTE(INDEX(artwork.xlsx!K:K,QUOTIENT(ROW(A873)-1,3)+2),"'","\'") &amp; "'",
IF(MOD(ROW(A873)-1,3)=2,"","")))</f>
        <v/>
      </c>
    </row>
    <row r="879" spans="1:3" x14ac:dyDescent="0.25">
      <c r="A879" t="str">
        <f>IF(AND(MOD(ROW(A874)-1,3)=0,INDEX(artwork.xlsx!G:G,QUOTIENT(ROW(A874)-1,3)+2)&lt;&gt;""),"/* "&amp;INDEX(artwork.xlsx!G:G,QUOTIENT(ROW(A874)-1,3)+2)&amp;" */","  ")&amp;
IF(AND(INDEX(artwork.xlsx!F:F,QUOTIENT(ROW(A874)-1,3)+2)&lt;&gt;""),"/* "&amp;INDEX(artwork.xlsx!F:F,QUOTIENT(ROW(A874)-1,3)+2)&amp;" */","  ")&amp;IF(AND(ISERROR(MATCH("},",B879:B$5003,0)), ISERROR(MATCH("    ];",$A$5:A878,0))),"];","")</f>
        <v xml:space="preserve">    </v>
      </c>
      <c r="B879" t="str">
        <f t="shared" si="16"/>
        <v>{</v>
      </c>
      <c r="C879" t="str">
        <f>IF(AND(MOD(ROW(A874)-1,3)=0, INDEX(artwork.xlsx!J:J,QUOTIENT(ROW(A874)-1,3)+2)&lt;&gt;""),
     artwork.xlsx!$H$1&amp;": """ &amp;  INDEX(artwork.xlsx!H:H,QUOTIENT(ROW(A874)-1,3)+2) &amp;""",  " &amp;
     artwork.xlsx!$J$1&amp; ": """ &amp; INDEX(artwork.xlsx!J:J,QUOTIENT(ROW(A874)-1,3)+2) &amp;""",  " &amp;
     artwork.xlsx!$L$1&amp; ": """ &amp; SUBSTITUTE(IF(LEFT(INDEX(artwork.xlsx!L:L,QUOTIENT(ROW(A874)-1,3)+2),4)="http","",artwork.xlsx!$M$1) &amp; INDEX(artwork.xlsx!L:L,QUOTIENT(ROW(A874)-1,3)+2),artwork.xlsx!$N$1,"") &amp; """,",
 IF(AND(MOD(ROW(A874)-1,3)=1,INDEX(artwork.xlsx!J:J,QUOTIENT(ROW(A874)-1,3)+2)&lt;&gt;""),
    artwork.xlsx!$K$1&amp;": '" &amp; SUBSTITUTE(INDEX(artwork.xlsx!K:K,QUOTIENT(ROW(A874)-1,3)+2),"'","\'") &amp; "'",
IF(MOD(ROW(A874)-1,3)=2,"","")))</f>
        <v>id: "peasant",  frenchName: "Paysan",  artwork: "http://wiki.dominionstrategy.com/images/2/2a/PeasantArt.jpg",</v>
      </c>
    </row>
    <row r="880" spans="1:3" x14ac:dyDescent="0.25">
      <c r="A880" t="str">
        <f>IF(AND(MOD(ROW(A875)-1,3)=0,INDEX(artwork.xlsx!G:G,QUOTIENT(ROW(A875)-1,3)+2)&lt;&gt;""),"/* "&amp;INDEX(artwork.xlsx!G:G,QUOTIENT(ROW(A875)-1,3)+2)&amp;" */","  ")&amp;
IF(AND(INDEX(artwork.xlsx!F:F,QUOTIENT(ROW(A875)-1,3)+2)&lt;&gt;""),"/* "&amp;INDEX(artwork.xlsx!F:F,QUOTIENT(ROW(A875)-1,3)+2)&amp;" */","  ")&amp;IF(AND(ISERROR(MATCH("},",B880:B$5003,0)), ISERROR(MATCH("    ];",$A$5:A876,0))),"];","")</f>
        <v xml:space="preserve">    </v>
      </c>
      <c r="B880" t="str">
        <f t="shared" si="16"/>
        <v/>
      </c>
      <c r="C880" t="str">
        <f>IF(AND(MOD(ROW(A875)-1,3)=0, INDEX(artwork.xlsx!J:J,QUOTIENT(ROW(A875)-1,3)+2)&lt;&gt;""),
     artwork.xlsx!$H$1&amp;": """ &amp;  INDEX(artwork.xlsx!H:H,QUOTIENT(ROW(A875)-1,3)+2) &amp;""",  " &amp;
     artwork.xlsx!$J$1&amp; ": """ &amp; INDEX(artwork.xlsx!J:J,QUOTIENT(ROW(A875)-1,3)+2) &amp;""",  " &amp;
     artwork.xlsx!$L$1&amp; ": """ &amp; SUBSTITUTE(IF(LEFT(INDEX(artwork.xlsx!L:L,QUOTIENT(ROW(A875)-1,3)+2),4)="http","",artwork.xlsx!$M$1) &amp; INDEX(artwork.xlsx!L:L,QUOTIENT(ROW(A875)-1,3)+2),artwork.xlsx!$N$1,"") &amp; """,",
 IF(AND(MOD(ROW(A875)-1,3)=1,INDEX(artwork.xlsx!J:J,QUOTIENT(ROW(A875)-1,3)+2)&lt;&gt;""),
    artwork.xlsx!$K$1&amp;": '" &amp; SUBSTITUTE(INDEX(artwork.xlsx!K:K,QUOTIENT(ROW(A875)-1,3)+2),"'","\'") &amp; "'",
IF(MOD(ROW(A875)-1,3)=2,"","")))</f>
        <v>text_html: '&lt;div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v>
      </c>
    </row>
    <row r="881" spans="1:3" x14ac:dyDescent="0.25">
      <c r="A881" t="str">
        <f>IF(AND(MOD(ROW(A876)-1,3)=0,INDEX(artwork.xlsx!G:G,QUOTIENT(ROW(A876)-1,3)+2)&lt;&gt;""),"/* "&amp;INDEX(artwork.xlsx!G:G,QUOTIENT(ROW(A876)-1,3)+2)&amp;" */","  ")&amp;
IF(AND(INDEX(artwork.xlsx!F:F,QUOTIENT(ROW(A876)-1,3)+2)&lt;&gt;""),"/* "&amp;INDEX(artwork.xlsx!F:F,QUOTIENT(ROW(A876)-1,3)+2)&amp;" */","  ")&amp;IF(AND(ISERROR(MATCH("},",B881:B$5003,0)), ISERROR(MATCH("    ];",$A$5:A880,0))),"];","")</f>
        <v xml:space="preserve">    </v>
      </c>
      <c r="B881" t="str">
        <f t="shared" si="16"/>
        <v>},</v>
      </c>
      <c r="C881" t="str">
        <f>IF(AND(MOD(ROW(A876)-1,3)=0, INDEX(artwork.xlsx!J:J,QUOTIENT(ROW(A876)-1,3)+2)&lt;&gt;""),
     artwork.xlsx!$H$1&amp;": """ &amp;  INDEX(artwork.xlsx!H:H,QUOTIENT(ROW(A876)-1,3)+2) &amp;""",  " &amp;
     artwork.xlsx!$J$1&amp; ": """ &amp; INDEX(artwork.xlsx!J:J,QUOTIENT(ROW(A876)-1,3)+2) &amp;""",  " &amp;
     artwork.xlsx!$L$1&amp; ": """ &amp; SUBSTITUTE(IF(LEFT(INDEX(artwork.xlsx!L:L,QUOTIENT(ROW(A876)-1,3)+2),4)="http","",artwork.xlsx!$M$1) &amp; INDEX(artwork.xlsx!L:L,QUOTIENT(ROW(A876)-1,3)+2),artwork.xlsx!$N$1,"") &amp; """,",
 IF(AND(MOD(ROW(A876)-1,3)=1,INDEX(artwork.xlsx!J:J,QUOTIENT(ROW(A876)-1,3)+2)&lt;&gt;""),
    artwork.xlsx!$K$1&amp;": '" &amp; SUBSTITUTE(INDEX(artwork.xlsx!K:K,QUOTIENT(ROW(A876)-1,3)+2),"'","\'") &amp; "'",
IF(MOD(ROW(A876)-1,3)=2,"","")))</f>
        <v/>
      </c>
    </row>
    <row r="882" spans="1:3" x14ac:dyDescent="0.25">
      <c r="A882" t="str">
        <f>IF(AND(MOD(ROW(A877)-1,3)=0,INDEX(artwork.xlsx!G:G,QUOTIENT(ROW(A877)-1,3)+2)&lt;&gt;""),"/* "&amp;INDEX(artwork.xlsx!G:G,QUOTIENT(ROW(A877)-1,3)+2)&amp;" */","  ")&amp;
IF(AND(INDEX(artwork.xlsx!F:F,QUOTIENT(ROW(A877)-1,3)+2)&lt;&gt;""),"/* "&amp;INDEX(artwork.xlsx!F:F,QUOTIENT(ROW(A877)-1,3)+2)&amp;" */","  ")&amp;IF(AND(ISERROR(MATCH("},",B882:B$5003,0)), ISERROR(MATCH("    ];",$A$5:A878,0))),"];","")</f>
        <v xml:space="preserve">    </v>
      </c>
      <c r="B882" t="str">
        <f t="shared" si="16"/>
        <v>{</v>
      </c>
      <c r="C882" t="str">
        <f>IF(AND(MOD(ROW(A877)-1,3)=0, INDEX(artwork.xlsx!J:J,QUOTIENT(ROW(A877)-1,3)+2)&lt;&gt;""),
     artwork.xlsx!$H$1&amp;": """ &amp;  INDEX(artwork.xlsx!H:H,QUOTIENT(ROW(A877)-1,3)+2) &amp;""",  " &amp;
     artwork.xlsx!$J$1&amp; ": """ &amp; INDEX(artwork.xlsx!J:J,QUOTIENT(ROW(A877)-1,3)+2) &amp;""",  " &amp;
     artwork.xlsx!$L$1&amp; ": """ &amp; SUBSTITUTE(IF(LEFT(INDEX(artwork.xlsx!L:L,QUOTIENT(ROW(A877)-1,3)+2),4)="http","",artwork.xlsx!$M$1) &amp; INDEX(artwork.xlsx!L:L,QUOTIENT(ROW(A877)-1,3)+2),artwork.xlsx!$N$1,"") &amp; """,",
 IF(AND(MOD(ROW(A877)-1,3)=1,INDEX(artwork.xlsx!J:J,QUOTIENT(ROW(A877)-1,3)+2)&lt;&gt;""),
    artwork.xlsx!$K$1&amp;": '" &amp; SUBSTITUTE(INDEX(artwork.xlsx!K:K,QUOTIENT(ROW(A877)-1,3)+2),"'","\'") &amp; "'",
IF(MOD(ROW(A877)-1,3)=2,"","")))</f>
        <v>id: "port",  frenchName: "Ville portuaire",  artwork: "http://wiki.dominionstrategy.com/images/7/71/PortArt.jpg",</v>
      </c>
    </row>
    <row r="883" spans="1:3" x14ac:dyDescent="0.25">
      <c r="A883" t="str">
        <f>IF(AND(MOD(ROW(A878)-1,3)=0,INDEX(artwork.xlsx!G:G,QUOTIENT(ROW(A878)-1,3)+2)&lt;&gt;""),"/* "&amp;INDEX(artwork.xlsx!G:G,QUOTIENT(ROW(A878)-1,3)+2)&amp;" */","  ")&amp;
IF(AND(INDEX(artwork.xlsx!F:F,QUOTIENT(ROW(A878)-1,3)+2)&lt;&gt;""),"/* "&amp;INDEX(artwork.xlsx!F:F,QUOTIENT(ROW(A878)-1,3)+2)&amp;" */","  ")&amp;IF(AND(ISERROR(MATCH("},",B883:B$5003,0)), ISERROR(MATCH("    ];",$A$5:A882,0))),"];","")</f>
        <v xml:space="preserve">    </v>
      </c>
      <c r="B883" t="str">
        <f t="shared" si="16"/>
        <v/>
      </c>
      <c r="C883" t="str">
        <f>IF(AND(MOD(ROW(A878)-1,3)=0, INDEX(artwork.xlsx!J:J,QUOTIENT(ROW(A878)-1,3)+2)&lt;&gt;""),
     artwork.xlsx!$H$1&amp;": """ &amp;  INDEX(artwork.xlsx!H:H,QUOTIENT(ROW(A878)-1,3)+2) &amp;""",  " &amp;
     artwork.xlsx!$J$1&amp; ": """ &amp; INDEX(artwork.xlsx!J:J,QUOTIENT(ROW(A878)-1,3)+2) &amp;""",  " &amp;
     artwork.xlsx!$L$1&amp; ": """ &amp; SUBSTITUTE(IF(LEFT(INDEX(artwork.xlsx!L:L,QUOTIENT(ROW(A878)-1,3)+2),4)="http","",artwork.xlsx!$M$1) &amp; INDEX(artwork.xlsx!L:L,QUOTIENT(ROW(A878)-1,3)+2),artwork.xlsx!$N$1,"") &amp; """,",
 IF(AND(MOD(ROW(A878)-1,3)=1,INDEX(artwork.xlsx!J:J,QUOTIENT(ROW(A878)-1,3)+2)&lt;&gt;""),
    artwork.xlsx!$K$1&amp;": '" &amp; SUBSTITUTE(INDEX(artwork.xlsx!K:K,QUOTIENT(ROW(A878)-1,3)+2),"'","\'") &amp; "'",
IF(MOD(ROW(A878)-1,3)=2,"","")))</f>
        <v>text_html: '&lt;div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v>
      </c>
    </row>
    <row r="884" spans="1:3" x14ac:dyDescent="0.25">
      <c r="A884" t="str">
        <f>IF(AND(MOD(ROW(A879)-1,3)=0,INDEX(artwork.xlsx!G:G,QUOTIENT(ROW(A879)-1,3)+2)&lt;&gt;""),"/* "&amp;INDEX(artwork.xlsx!G:G,QUOTIENT(ROW(A879)-1,3)+2)&amp;" */","  ")&amp;
IF(AND(INDEX(artwork.xlsx!F:F,QUOTIENT(ROW(A879)-1,3)+2)&lt;&gt;""),"/* "&amp;INDEX(artwork.xlsx!F:F,QUOTIENT(ROW(A879)-1,3)+2)&amp;" */","  ")&amp;IF(AND(ISERROR(MATCH("},",B884:B$5003,0)), ISERROR(MATCH("    ];",$A$5:A880,0))),"];","")</f>
        <v xml:space="preserve">    </v>
      </c>
      <c r="B884" t="str">
        <f t="shared" si="16"/>
        <v>},</v>
      </c>
      <c r="C884" t="str">
        <f>IF(AND(MOD(ROW(A879)-1,3)=0, INDEX(artwork.xlsx!J:J,QUOTIENT(ROW(A879)-1,3)+2)&lt;&gt;""),
     artwork.xlsx!$H$1&amp;": """ &amp;  INDEX(artwork.xlsx!H:H,QUOTIENT(ROW(A879)-1,3)+2) &amp;""",  " &amp;
     artwork.xlsx!$J$1&amp; ": """ &amp; INDEX(artwork.xlsx!J:J,QUOTIENT(ROW(A879)-1,3)+2) &amp;""",  " &amp;
     artwork.xlsx!$L$1&amp; ": """ &amp; SUBSTITUTE(IF(LEFT(INDEX(artwork.xlsx!L:L,QUOTIENT(ROW(A879)-1,3)+2),4)="http","",artwork.xlsx!$M$1) &amp; INDEX(artwork.xlsx!L:L,QUOTIENT(ROW(A879)-1,3)+2),artwork.xlsx!$N$1,"") &amp; """,",
 IF(AND(MOD(ROW(A879)-1,3)=1,INDEX(artwork.xlsx!J:J,QUOTIENT(ROW(A879)-1,3)+2)&lt;&gt;""),
    artwork.xlsx!$K$1&amp;": '" &amp; SUBSTITUTE(INDEX(artwork.xlsx!K:K,QUOTIENT(ROW(A879)-1,3)+2),"'","\'") &amp; "'",
IF(MOD(ROW(A879)-1,3)=2,"","")))</f>
        <v/>
      </c>
    </row>
    <row r="885" spans="1:3" x14ac:dyDescent="0.25">
      <c r="A885" t="str">
        <f>IF(AND(MOD(ROW(A880)-1,3)=0,INDEX(artwork.xlsx!G:G,QUOTIENT(ROW(A880)-1,3)+2)&lt;&gt;""),"/* "&amp;INDEX(artwork.xlsx!G:G,QUOTIENT(ROW(A880)-1,3)+2)&amp;" */","  ")&amp;
IF(AND(INDEX(artwork.xlsx!F:F,QUOTIENT(ROW(A880)-1,3)+2)&lt;&gt;""),"/* "&amp;INDEX(artwork.xlsx!F:F,QUOTIENT(ROW(A880)-1,3)+2)&amp;" */","  ")&amp;IF(AND(ISERROR(MATCH("},",B885:B$5003,0)), ISERROR(MATCH("    ];",$A$5:A884,0))),"];","")</f>
        <v xml:space="preserve">    </v>
      </c>
      <c r="B885" t="str">
        <f t="shared" si="16"/>
        <v>{</v>
      </c>
      <c r="C885" t="str">
        <f>IF(AND(MOD(ROW(A880)-1,3)=0, INDEX(artwork.xlsx!J:J,QUOTIENT(ROW(A880)-1,3)+2)&lt;&gt;""),
     artwork.xlsx!$H$1&amp;": """ &amp;  INDEX(artwork.xlsx!H:H,QUOTIENT(ROW(A880)-1,3)+2) &amp;""",  " &amp;
     artwork.xlsx!$J$1&amp; ": """ &amp; INDEX(artwork.xlsx!J:J,QUOTIENT(ROW(A880)-1,3)+2) &amp;""",  " &amp;
     artwork.xlsx!$L$1&amp; ": """ &amp; SUBSTITUTE(IF(LEFT(INDEX(artwork.xlsx!L:L,QUOTIENT(ROW(A880)-1,3)+2),4)="http","",artwork.xlsx!$M$1) &amp; INDEX(artwork.xlsx!L:L,QUOTIENT(ROW(A880)-1,3)+2),artwork.xlsx!$N$1,"") &amp; """,",
 IF(AND(MOD(ROW(A880)-1,3)=1,INDEX(artwork.xlsx!J:J,QUOTIENT(ROW(A880)-1,3)+2)&lt;&gt;""),
    artwork.xlsx!$K$1&amp;": '" &amp; SUBSTITUTE(INDEX(artwork.xlsx!K:K,QUOTIENT(ROW(A880)-1,3)+2),"'","\'") &amp; "'",
IF(MOD(ROW(A880)-1,3)=2,"","")))</f>
        <v>id: "ranger",  frenchName: "Forestier",  artwork: "http://wiki.dominionstrategy.com/images/9/94/RangerArt.jpg",</v>
      </c>
    </row>
    <row r="886" spans="1:3" x14ac:dyDescent="0.25">
      <c r="A886" t="str">
        <f>IF(AND(MOD(ROW(A881)-1,3)=0,INDEX(artwork.xlsx!G:G,QUOTIENT(ROW(A881)-1,3)+2)&lt;&gt;""),"/* "&amp;INDEX(artwork.xlsx!G:G,QUOTIENT(ROW(A881)-1,3)+2)&amp;" */","  ")&amp;
IF(AND(INDEX(artwork.xlsx!F:F,QUOTIENT(ROW(A881)-1,3)+2)&lt;&gt;""),"/* "&amp;INDEX(artwork.xlsx!F:F,QUOTIENT(ROW(A881)-1,3)+2)&amp;" */","  ")&amp;IF(AND(ISERROR(MATCH("},",B886:B$5003,0)), ISERROR(MATCH("    ];",$A$5:A882,0))),"];","")</f>
        <v xml:space="preserve">    </v>
      </c>
      <c r="B886" t="str">
        <f t="shared" si="16"/>
        <v/>
      </c>
      <c r="C886" t="str">
        <f>IF(AND(MOD(ROW(A881)-1,3)=0, INDEX(artwork.xlsx!J:J,QUOTIENT(ROW(A881)-1,3)+2)&lt;&gt;""),
     artwork.xlsx!$H$1&amp;": """ &amp;  INDEX(artwork.xlsx!H:H,QUOTIENT(ROW(A881)-1,3)+2) &amp;""",  " &amp;
     artwork.xlsx!$J$1&amp; ": """ &amp; INDEX(artwork.xlsx!J:J,QUOTIENT(ROW(A881)-1,3)+2) &amp;""",  " &amp;
     artwork.xlsx!$L$1&amp; ": """ &amp; SUBSTITUTE(IF(LEFT(INDEX(artwork.xlsx!L:L,QUOTIENT(ROW(A881)-1,3)+2),4)="http","",artwork.xlsx!$M$1) &amp; INDEX(artwork.xlsx!L:L,QUOTIENT(ROW(A881)-1,3)+2),artwork.xlsx!$N$1,"") &amp; """,",
 IF(AND(MOD(ROW(A881)-1,3)=1,INDEX(artwork.xlsx!J:J,QUOTIENT(ROW(A881)-1,3)+2)&lt;&gt;""),
    artwork.xlsx!$K$1&amp;": '" &amp; SUBSTITUTE(INDEX(artwork.xlsx!K:K,QUOTIENT(ROW(A881)-1,3)+2),"'","\'") &amp; "'",
IF(MOD(ROW(A881)-1,3)=2,"","")))</f>
        <v>text_html: '&lt;div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v>
      </c>
    </row>
    <row r="887" spans="1:3" x14ac:dyDescent="0.25">
      <c r="A887" t="str">
        <f>IF(AND(MOD(ROW(A882)-1,3)=0,INDEX(artwork.xlsx!G:G,QUOTIENT(ROW(A882)-1,3)+2)&lt;&gt;""),"/* "&amp;INDEX(artwork.xlsx!G:G,QUOTIENT(ROW(A882)-1,3)+2)&amp;" */","  ")&amp;
IF(AND(INDEX(artwork.xlsx!F:F,QUOTIENT(ROW(A882)-1,3)+2)&lt;&gt;""),"/* "&amp;INDEX(artwork.xlsx!F:F,QUOTIENT(ROW(A882)-1,3)+2)&amp;" */","  ")&amp;IF(AND(ISERROR(MATCH("},",B887:B$5003,0)), ISERROR(MATCH("    ];",$A$5:A886,0))),"];","")</f>
        <v xml:space="preserve">    </v>
      </c>
      <c r="B887" t="str">
        <f t="shared" si="16"/>
        <v>},</v>
      </c>
      <c r="C887" t="str">
        <f>IF(AND(MOD(ROW(A882)-1,3)=0, INDEX(artwork.xlsx!J:J,QUOTIENT(ROW(A882)-1,3)+2)&lt;&gt;""),
     artwork.xlsx!$H$1&amp;": """ &amp;  INDEX(artwork.xlsx!H:H,QUOTIENT(ROW(A882)-1,3)+2) &amp;""",  " &amp;
     artwork.xlsx!$J$1&amp; ": """ &amp; INDEX(artwork.xlsx!J:J,QUOTIENT(ROW(A882)-1,3)+2) &amp;""",  " &amp;
     artwork.xlsx!$L$1&amp; ": """ &amp; SUBSTITUTE(IF(LEFT(INDEX(artwork.xlsx!L:L,QUOTIENT(ROW(A882)-1,3)+2),4)="http","",artwork.xlsx!$M$1) &amp; INDEX(artwork.xlsx!L:L,QUOTIENT(ROW(A882)-1,3)+2),artwork.xlsx!$N$1,"") &amp; """,",
 IF(AND(MOD(ROW(A882)-1,3)=1,INDEX(artwork.xlsx!J:J,QUOTIENT(ROW(A882)-1,3)+2)&lt;&gt;""),
    artwork.xlsx!$K$1&amp;": '" &amp; SUBSTITUTE(INDEX(artwork.xlsx!K:K,QUOTIENT(ROW(A882)-1,3)+2),"'","\'") &amp; "'",
IF(MOD(ROW(A882)-1,3)=2,"","")))</f>
        <v/>
      </c>
    </row>
    <row r="888" spans="1:3" x14ac:dyDescent="0.25">
      <c r="A888" t="str">
        <f>IF(AND(MOD(ROW(A883)-1,3)=0,INDEX(artwork.xlsx!G:G,QUOTIENT(ROW(A883)-1,3)+2)&lt;&gt;""),"/* "&amp;INDEX(artwork.xlsx!G:G,QUOTIENT(ROW(A883)-1,3)+2)&amp;" */","  ")&amp;
IF(AND(INDEX(artwork.xlsx!F:F,QUOTIENT(ROW(A883)-1,3)+2)&lt;&gt;""),"/* "&amp;INDEX(artwork.xlsx!F:F,QUOTIENT(ROW(A883)-1,3)+2)&amp;" */","  ")&amp;IF(AND(ISERROR(MATCH("},",B888:B$5003,0)), ISERROR(MATCH("    ];",$A$5:A884,0))),"];","")</f>
        <v xml:space="preserve">    </v>
      </c>
      <c r="B888" t="str">
        <f t="shared" si="16"/>
        <v>{</v>
      </c>
      <c r="C888" t="str">
        <f>IF(AND(MOD(ROW(A883)-1,3)=0, INDEX(artwork.xlsx!J:J,QUOTIENT(ROW(A883)-1,3)+2)&lt;&gt;""),
     artwork.xlsx!$H$1&amp;": """ &amp;  INDEX(artwork.xlsx!H:H,QUOTIENT(ROW(A883)-1,3)+2) &amp;""",  " &amp;
     artwork.xlsx!$J$1&amp; ": """ &amp; INDEX(artwork.xlsx!J:J,QUOTIENT(ROW(A883)-1,3)+2) &amp;""",  " &amp;
     artwork.xlsx!$L$1&amp; ": """ &amp; SUBSTITUTE(IF(LEFT(INDEX(artwork.xlsx!L:L,QUOTIENT(ROW(A883)-1,3)+2),4)="http","",artwork.xlsx!$M$1) &amp; INDEX(artwork.xlsx!L:L,QUOTIENT(ROW(A883)-1,3)+2),artwork.xlsx!$N$1,"") &amp; """,",
 IF(AND(MOD(ROW(A883)-1,3)=1,INDEX(artwork.xlsx!J:J,QUOTIENT(ROW(A883)-1,3)+2)&lt;&gt;""),
    artwork.xlsx!$K$1&amp;": '" &amp; SUBSTITUTE(INDEX(artwork.xlsx!K:K,QUOTIENT(ROW(A883)-1,3)+2),"'","\'") &amp; "'",
IF(MOD(ROW(A883)-1,3)=2,"","")))</f>
        <v>id: "ratcatcher",  frenchName: "Chasseur de rats",  artwork: "http://wiki.dominionstrategy.com/images/8/81/RatcatcherArt.jpg",</v>
      </c>
    </row>
    <row r="889" spans="1:3" x14ac:dyDescent="0.25">
      <c r="A889" t="str">
        <f>IF(AND(MOD(ROW(A884)-1,3)=0,INDEX(artwork.xlsx!G:G,QUOTIENT(ROW(A884)-1,3)+2)&lt;&gt;""),"/* "&amp;INDEX(artwork.xlsx!G:G,QUOTIENT(ROW(A884)-1,3)+2)&amp;" */","  ")&amp;
IF(AND(INDEX(artwork.xlsx!F:F,QUOTIENT(ROW(A884)-1,3)+2)&lt;&gt;""),"/* "&amp;INDEX(artwork.xlsx!F:F,QUOTIENT(ROW(A884)-1,3)+2)&amp;" */","  ")&amp;IF(AND(ISERROR(MATCH("},",B889:B$5003,0)), ISERROR(MATCH("    ];",$A$5:A888,0))),"];","")</f>
        <v xml:space="preserve">    </v>
      </c>
      <c r="B889" t="str">
        <f t="shared" si="16"/>
        <v/>
      </c>
      <c r="C889" t="str">
        <f>IF(AND(MOD(ROW(A884)-1,3)=0, INDEX(artwork.xlsx!J:J,QUOTIENT(ROW(A884)-1,3)+2)&lt;&gt;""),
     artwork.xlsx!$H$1&amp;": """ &amp;  INDEX(artwork.xlsx!H:H,QUOTIENT(ROW(A884)-1,3)+2) &amp;""",  " &amp;
     artwork.xlsx!$J$1&amp; ": """ &amp; INDEX(artwork.xlsx!J:J,QUOTIENT(ROW(A884)-1,3)+2) &amp;""",  " &amp;
     artwork.xlsx!$L$1&amp; ": """ &amp; SUBSTITUTE(IF(LEFT(INDEX(artwork.xlsx!L:L,QUOTIENT(ROW(A884)-1,3)+2),4)="http","",artwork.xlsx!$M$1) &amp; INDEX(artwork.xlsx!L:L,QUOTIENT(ROW(A884)-1,3)+2),artwork.xlsx!$N$1,"") &amp; """,",
 IF(AND(MOD(ROW(A884)-1,3)=1,INDEX(artwork.xlsx!J:J,QUOTIENT(ROW(A884)-1,3)+2)&lt;&gt;""),
    artwork.xlsx!$K$1&amp;": '" &amp; SUBSTITUTE(INDEX(artwork.xlsx!K:K,QUOTIENT(ROW(A884)-1,3)+2),"'","\'") &amp; "'",
IF(MOD(ROW(A884)-1,3)=2,"","")))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v>
      </c>
    </row>
    <row r="890" spans="1:3" x14ac:dyDescent="0.25">
      <c r="A890" t="str">
        <f>IF(AND(MOD(ROW(A885)-1,3)=0,INDEX(artwork.xlsx!G:G,QUOTIENT(ROW(A885)-1,3)+2)&lt;&gt;""),"/* "&amp;INDEX(artwork.xlsx!G:G,QUOTIENT(ROW(A885)-1,3)+2)&amp;" */","  ")&amp;
IF(AND(INDEX(artwork.xlsx!F:F,QUOTIENT(ROW(A885)-1,3)+2)&lt;&gt;""),"/* "&amp;INDEX(artwork.xlsx!F:F,QUOTIENT(ROW(A885)-1,3)+2)&amp;" */","  ")&amp;IF(AND(ISERROR(MATCH("},",B890:B$5003,0)), ISERROR(MATCH("    ];",$A$5:A886,0))),"];","")</f>
        <v xml:space="preserve">    </v>
      </c>
      <c r="B890" t="str">
        <f t="shared" si="16"/>
        <v>},</v>
      </c>
      <c r="C890" t="str">
        <f>IF(AND(MOD(ROW(A885)-1,3)=0, INDEX(artwork.xlsx!J:J,QUOTIENT(ROW(A885)-1,3)+2)&lt;&gt;""),
     artwork.xlsx!$H$1&amp;": """ &amp;  INDEX(artwork.xlsx!H:H,QUOTIENT(ROW(A885)-1,3)+2) &amp;""",  " &amp;
     artwork.xlsx!$J$1&amp; ": """ &amp; INDEX(artwork.xlsx!J:J,QUOTIENT(ROW(A885)-1,3)+2) &amp;""",  " &amp;
     artwork.xlsx!$L$1&amp; ": """ &amp; SUBSTITUTE(IF(LEFT(INDEX(artwork.xlsx!L:L,QUOTIENT(ROW(A885)-1,3)+2),4)="http","",artwork.xlsx!$M$1) &amp; INDEX(artwork.xlsx!L:L,QUOTIENT(ROW(A885)-1,3)+2),artwork.xlsx!$N$1,"") &amp; """,",
 IF(AND(MOD(ROW(A885)-1,3)=1,INDEX(artwork.xlsx!J:J,QUOTIENT(ROW(A885)-1,3)+2)&lt;&gt;""),
    artwork.xlsx!$K$1&amp;": '" &amp; SUBSTITUTE(INDEX(artwork.xlsx!K:K,QUOTIENT(ROW(A885)-1,3)+2),"'","\'") &amp; "'",
IF(MOD(ROW(A885)-1,3)=2,"","")))</f>
        <v/>
      </c>
    </row>
    <row r="891" spans="1:3" x14ac:dyDescent="0.25">
      <c r="A891" t="str">
        <f>IF(AND(MOD(ROW(A886)-1,3)=0,INDEX(artwork.xlsx!G:G,QUOTIENT(ROW(A886)-1,3)+2)&lt;&gt;""),"/* "&amp;INDEX(artwork.xlsx!G:G,QUOTIENT(ROW(A886)-1,3)+2)&amp;" */","  ")&amp;
IF(AND(INDEX(artwork.xlsx!F:F,QUOTIENT(ROW(A886)-1,3)+2)&lt;&gt;""),"/* "&amp;INDEX(artwork.xlsx!F:F,QUOTIENT(ROW(A886)-1,3)+2)&amp;" */","  ")&amp;IF(AND(ISERROR(MATCH("},",B891:B$5003,0)), ISERROR(MATCH("    ];",$A$5:A890,0))),"];","")</f>
        <v xml:space="preserve">    </v>
      </c>
      <c r="B891" t="str">
        <f t="shared" si="16"/>
        <v>{</v>
      </c>
      <c r="C891" t="str">
        <f>IF(AND(MOD(ROW(A886)-1,3)=0, INDEX(artwork.xlsx!J:J,QUOTIENT(ROW(A886)-1,3)+2)&lt;&gt;""),
     artwork.xlsx!$H$1&amp;": """ &amp;  INDEX(artwork.xlsx!H:H,QUOTIENT(ROW(A886)-1,3)+2) &amp;""",  " &amp;
     artwork.xlsx!$J$1&amp; ": """ &amp; INDEX(artwork.xlsx!J:J,QUOTIENT(ROW(A886)-1,3)+2) &amp;""",  " &amp;
     artwork.xlsx!$L$1&amp; ": """ &amp; SUBSTITUTE(IF(LEFT(INDEX(artwork.xlsx!L:L,QUOTIENT(ROW(A886)-1,3)+2),4)="http","",artwork.xlsx!$M$1) &amp; INDEX(artwork.xlsx!L:L,QUOTIENT(ROW(A886)-1,3)+2),artwork.xlsx!$N$1,"") &amp; """,",
 IF(AND(MOD(ROW(A886)-1,3)=1,INDEX(artwork.xlsx!J:J,QUOTIENT(ROW(A886)-1,3)+2)&lt;&gt;""),
    artwork.xlsx!$K$1&amp;": '" &amp; SUBSTITUTE(INDEX(artwork.xlsx!K:K,QUOTIENT(ROW(A886)-1,3)+2),"'","\'") &amp; "'",
IF(MOD(ROW(A886)-1,3)=2,"","")))</f>
        <v>id: "raze",  frenchName: "Démolition",  artwork: "http://wiki.dominionstrategy.com/images/c/c8/RazeArt.jpg",</v>
      </c>
    </row>
    <row r="892" spans="1:3" x14ac:dyDescent="0.25">
      <c r="A892" t="str">
        <f>IF(AND(MOD(ROW(A887)-1,3)=0,INDEX(artwork.xlsx!G:G,QUOTIENT(ROW(A887)-1,3)+2)&lt;&gt;""),"/* "&amp;INDEX(artwork.xlsx!G:G,QUOTIENT(ROW(A887)-1,3)+2)&amp;" */","  ")&amp;
IF(AND(INDEX(artwork.xlsx!F:F,QUOTIENT(ROW(A887)-1,3)+2)&lt;&gt;""),"/* "&amp;INDEX(artwork.xlsx!F:F,QUOTIENT(ROW(A887)-1,3)+2)&amp;" */","  ")&amp;IF(AND(ISERROR(MATCH("},",B892:B$5003,0)), ISERROR(MATCH("    ];",$A$5:A888,0))),"];","")</f>
        <v xml:space="preserve">    </v>
      </c>
      <c r="B892" t="str">
        <f t="shared" si="16"/>
        <v/>
      </c>
      <c r="C892" t="str">
        <f>IF(AND(MOD(ROW(A887)-1,3)=0, INDEX(artwork.xlsx!J:J,QUOTIENT(ROW(A887)-1,3)+2)&lt;&gt;""),
     artwork.xlsx!$H$1&amp;": """ &amp;  INDEX(artwork.xlsx!H:H,QUOTIENT(ROW(A887)-1,3)+2) &amp;""",  " &amp;
     artwork.xlsx!$J$1&amp; ": """ &amp; INDEX(artwork.xlsx!J:J,QUOTIENT(ROW(A887)-1,3)+2) &amp;""",  " &amp;
     artwork.xlsx!$L$1&amp; ": """ &amp; SUBSTITUTE(IF(LEFT(INDEX(artwork.xlsx!L:L,QUOTIENT(ROW(A887)-1,3)+2),4)="http","",artwork.xlsx!$M$1) &amp; INDEX(artwork.xlsx!L:L,QUOTIENT(ROW(A887)-1,3)+2),artwork.xlsx!$N$1,"") &amp; """,",
 IF(AND(MOD(ROW(A887)-1,3)=1,INDEX(artwork.xlsx!J:J,QUOTIENT(ROW(A887)-1,3)+2)&lt;&gt;""),
    artwork.xlsx!$K$1&amp;": '" &amp; SUBSTITUTE(INDEX(artwork.xlsx!K:K,QUOTIENT(ROW(A887)-1,3)+2),"'","\'") &amp; "'",
IF(MOD(ROW(A887)-1,3)=2,"","")))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v>
      </c>
    </row>
    <row r="893" spans="1:3" x14ac:dyDescent="0.25">
      <c r="A893" t="str">
        <f>IF(AND(MOD(ROW(A888)-1,3)=0,INDEX(artwork.xlsx!G:G,QUOTIENT(ROW(A888)-1,3)+2)&lt;&gt;""),"/* "&amp;INDEX(artwork.xlsx!G:G,QUOTIENT(ROW(A888)-1,3)+2)&amp;" */","  ")&amp;
IF(AND(INDEX(artwork.xlsx!F:F,QUOTIENT(ROW(A888)-1,3)+2)&lt;&gt;""),"/* "&amp;INDEX(artwork.xlsx!F:F,QUOTIENT(ROW(A888)-1,3)+2)&amp;" */","  ")&amp;IF(AND(ISERROR(MATCH("},",B893:B$5003,0)), ISERROR(MATCH("    ];",$A$5:A892,0))),"];","")</f>
        <v xml:space="preserve">    </v>
      </c>
      <c r="B893" t="str">
        <f t="shared" si="16"/>
        <v>},</v>
      </c>
      <c r="C893" t="str">
        <f>IF(AND(MOD(ROW(A888)-1,3)=0, INDEX(artwork.xlsx!J:J,QUOTIENT(ROW(A888)-1,3)+2)&lt;&gt;""),
     artwork.xlsx!$H$1&amp;": """ &amp;  INDEX(artwork.xlsx!H:H,QUOTIENT(ROW(A888)-1,3)+2) &amp;""",  " &amp;
     artwork.xlsx!$J$1&amp; ": """ &amp; INDEX(artwork.xlsx!J:J,QUOTIENT(ROW(A888)-1,3)+2) &amp;""",  " &amp;
     artwork.xlsx!$L$1&amp; ": """ &amp; SUBSTITUTE(IF(LEFT(INDEX(artwork.xlsx!L:L,QUOTIENT(ROW(A888)-1,3)+2),4)="http","",artwork.xlsx!$M$1) &amp; INDEX(artwork.xlsx!L:L,QUOTIENT(ROW(A888)-1,3)+2),artwork.xlsx!$N$1,"") &amp; """,",
 IF(AND(MOD(ROW(A888)-1,3)=1,INDEX(artwork.xlsx!J:J,QUOTIENT(ROW(A888)-1,3)+2)&lt;&gt;""),
    artwork.xlsx!$K$1&amp;": '" &amp; SUBSTITUTE(INDEX(artwork.xlsx!K:K,QUOTIENT(ROW(A888)-1,3)+2),"'","\'") &amp; "'",
IF(MOD(ROW(A888)-1,3)=2,"","")))</f>
        <v/>
      </c>
    </row>
    <row r="894" spans="1:3" x14ac:dyDescent="0.25">
      <c r="A894" t="str">
        <f>IF(AND(MOD(ROW(A889)-1,3)=0,INDEX(artwork.xlsx!G:G,QUOTIENT(ROW(A889)-1,3)+2)&lt;&gt;""),"/* "&amp;INDEX(artwork.xlsx!G:G,QUOTIENT(ROW(A889)-1,3)+2)&amp;" */","  ")&amp;
IF(AND(INDEX(artwork.xlsx!F:F,QUOTIENT(ROW(A889)-1,3)+2)&lt;&gt;""),"/* "&amp;INDEX(artwork.xlsx!F:F,QUOTIENT(ROW(A889)-1,3)+2)&amp;" */","  ")&amp;IF(AND(ISERROR(MATCH("},",B894:B$5003,0)), ISERROR(MATCH("    ];",$A$5:A890,0))),"];","")</f>
        <v xml:space="preserve">    </v>
      </c>
      <c r="B894" t="str">
        <f t="shared" si="16"/>
        <v>{</v>
      </c>
      <c r="C894" t="str">
        <f>IF(AND(MOD(ROW(A889)-1,3)=0, INDEX(artwork.xlsx!J:J,QUOTIENT(ROW(A889)-1,3)+2)&lt;&gt;""),
     artwork.xlsx!$H$1&amp;": """ &amp;  INDEX(artwork.xlsx!H:H,QUOTIENT(ROW(A889)-1,3)+2) &amp;""",  " &amp;
     artwork.xlsx!$J$1&amp; ": """ &amp; INDEX(artwork.xlsx!J:J,QUOTIENT(ROW(A889)-1,3)+2) &amp;""",  " &amp;
     artwork.xlsx!$L$1&amp; ": """ &amp; SUBSTITUTE(IF(LEFT(INDEX(artwork.xlsx!L:L,QUOTIENT(ROW(A889)-1,3)+2),4)="http","",artwork.xlsx!$M$1) &amp; INDEX(artwork.xlsx!L:L,QUOTIENT(ROW(A889)-1,3)+2),artwork.xlsx!$N$1,"") &amp; """,",
 IF(AND(MOD(ROW(A889)-1,3)=1,INDEX(artwork.xlsx!J:J,QUOTIENT(ROW(A889)-1,3)+2)&lt;&gt;""),
    artwork.xlsx!$K$1&amp;": '" &amp; SUBSTITUTE(INDEX(artwork.xlsx!K:K,QUOTIENT(ROW(A889)-1,3)+2),"'","\'") &amp; "'",
IF(MOD(ROW(A889)-1,3)=2,"","")))</f>
        <v>id: "relic",  frenchName: "Relique",  artwork: "http://wiki.dominionstrategy.com/images/9/93/RelicArt.jpg",</v>
      </c>
    </row>
    <row r="895" spans="1:3" x14ac:dyDescent="0.25">
      <c r="A895" t="str">
        <f>IF(AND(MOD(ROW(A890)-1,3)=0,INDEX(artwork.xlsx!G:G,QUOTIENT(ROW(A890)-1,3)+2)&lt;&gt;""),"/* "&amp;INDEX(artwork.xlsx!G:G,QUOTIENT(ROW(A890)-1,3)+2)&amp;" */","  ")&amp;
IF(AND(INDEX(artwork.xlsx!F:F,QUOTIENT(ROW(A890)-1,3)+2)&lt;&gt;""),"/* "&amp;INDEX(artwork.xlsx!F:F,QUOTIENT(ROW(A890)-1,3)+2)&amp;" */","  ")&amp;IF(AND(ISERROR(MATCH("},",B895:B$5003,0)), ISERROR(MATCH("    ];",$A$5:A894,0))),"];","")</f>
        <v xml:space="preserve">    </v>
      </c>
      <c r="B895" t="str">
        <f t="shared" si="16"/>
        <v/>
      </c>
      <c r="C895" t="str">
        <f>IF(AND(MOD(ROW(A890)-1,3)=0, INDEX(artwork.xlsx!J:J,QUOTIENT(ROW(A890)-1,3)+2)&lt;&gt;""),
     artwork.xlsx!$H$1&amp;": """ &amp;  INDEX(artwork.xlsx!H:H,QUOTIENT(ROW(A890)-1,3)+2) &amp;""",  " &amp;
     artwork.xlsx!$J$1&amp; ": """ &amp; INDEX(artwork.xlsx!J:J,QUOTIENT(ROW(A890)-1,3)+2) &amp;""",  " &amp;
     artwork.xlsx!$L$1&amp; ": """ &amp; SUBSTITUTE(IF(LEFT(INDEX(artwork.xlsx!L:L,QUOTIENT(ROW(A890)-1,3)+2),4)="http","",artwork.xlsx!$M$1) &amp; INDEX(artwork.xlsx!L:L,QUOTIENT(ROW(A890)-1,3)+2),artwork.xlsx!$N$1,"") &amp; """,",
 IF(AND(MOD(ROW(A890)-1,3)=1,INDEX(artwork.xlsx!J:J,QUOTIENT(ROW(A890)-1,3)+2)&lt;&gt;""),
    artwork.xlsx!$K$1&amp;": '" &amp; SUBSTITUTE(INDEX(artwork.xlsx!K:K,QUOTIENT(ROW(A890)-1,3)+2),"'","\'") &amp; "'",
IF(MOD(ROW(A890)-1,3)=2,"","")))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v>
      </c>
    </row>
    <row r="896" spans="1:3" x14ac:dyDescent="0.25">
      <c r="A896" t="str">
        <f>IF(AND(MOD(ROW(A891)-1,3)=0,INDEX(artwork.xlsx!G:G,QUOTIENT(ROW(A891)-1,3)+2)&lt;&gt;""),"/* "&amp;INDEX(artwork.xlsx!G:G,QUOTIENT(ROW(A891)-1,3)+2)&amp;" */","  ")&amp;
IF(AND(INDEX(artwork.xlsx!F:F,QUOTIENT(ROW(A891)-1,3)+2)&lt;&gt;""),"/* "&amp;INDEX(artwork.xlsx!F:F,QUOTIENT(ROW(A891)-1,3)+2)&amp;" */","  ")&amp;IF(AND(ISERROR(MATCH("},",B896:B$5003,0)), ISERROR(MATCH("    ];",$A$5:A892,0))),"];","")</f>
        <v xml:space="preserve">    </v>
      </c>
      <c r="B896" t="str">
        <f t="shared" si="16"/>
        <v>},</v>
      </c>
      <c r="C896" t="str">
        <f>IF(AND(MOD(ROW(A891)-1,3)=0, INDEX(artwork.xlsx!J:J,QUOTIENT(ROW(A891)-1,3)+2)&lt;&gt;""),
     artwork.xlsx!$H$1&amp;": """ &amp;  INDEX(artwork.xlsx!H:H,QUOTIENT(ROW(A891)-1,3)+2) &amp;""",  " &amp;
     artwork.xlsx!$J$1&amp; ": """ &amp; INDEX(artwork.xlsx!J:J,QUOTIENT(ROW(A891)-1,3)+2) &amp;""",  " &amp;
     artwork.xlsx!$L$1&amp; ": """ &amp; SUBSTITUTE(IF(LEFT(INDEX(artwork.xlsx!L:L,QUOTIENT(ROW(A891)-1,3)+2),4)="http","",artwork.xlsx!$M$1) &amp; INDEX(artwork.xlsx!L:L,QUOTIENT(ROW(A891)-1,3)+2),artwork.xlsx!$N$1,"") &amp; """,",
 IF(AND(MOD(ROW(A891)-1,3)=1,INDEX(artwork.xlsx!J:J,QUOTIENT(ROW(A891)-1,3)+2)&lt;&gt;""),
    artwork.xlsx!$K$1&amp;": '" &amp; SUBSTITUTE(INDEX(artwork.xlsx!K:K,QUOTIENT(ROW(A891)-1,3)+2),"'","\'") &amp; "'",
IF(MOD(ROW(A891)-1,3)=2,"","")))</f>
        <v/>
      </c>
    </row>
    <row r="897" spans="1:3" x14ac:dyDescent="0.25">
      <c r="A897" t="str">
        <f>IF(AND(MOD(ROW(A892)-1,3)=0,INDEX(artwork.xlsx!G:G,QUOTIENT(ROW(A892)-1,3)+2)&lt;&gt;""),"/* "&amp;INDEX(artwork.xlsx!G:G,QUOTIENT(ROW(A892)-1,3)+2)&amp;" */","  ")&amp;
IF(AND(INDEX(artwork.xlsx!F:F,QUOTIENT(ROW(A892)-1,3)+2)&lt;&gt;""),"/* "&amp;INDEX(artwork.xlsx!F:F,QUOTIENT(ROW(A892)-1,3)+2)&amp;" */","  ")&amp;IF(AND(ISERROR(MATCH("},",B897:B$5003,0)), ISERROR(MATCH("    ];",$A$5:A896,0))),"];","")</f>
        <v xml:space="preserve">    </v>
      </c>
      <c r="B897" t="str">
        <f t="shared" si="16"/>
        <v>{</v>
      </c>
      <c r="C897" t="str">
        <f>IF(AND(MOD(ROW(A892)-1,3)=0, INDEX(artwork.xlsx!J:J,QUOTIENT(ROW(A892)-1,3)+2)&lt;&gt;""),
     artwork.xlsx!$H$1&amp;": """ &amp;  INDEX(artwork.xlsx!H:H,QUOTIENT(ROW(A892)-1,3)+2) &amp;""",  " &amp;
     artwork.xlsx!$J$1&amp; ": """ &amp; INDEX(artwork.xlsx!J:J,QUOTIENT(ROW(A892)-1,3)+2) &amp;""",  " &amp;
     artwork.xlsx!$L$1&amp; ": """ &amp; SUBSTITUTE(IF(LEFT(INDEX(artwork.xlsx!L:L,QUOTIENT(ROW(A892)-1,3)+2),4)="http","",artwork.xlsx!$M$1) &amp; INDEX(artwork.xlsx!L:L,QUOTIENT(ROW(A892)-1,3)+2),artwork.xlsx!$N$1,"") &amp; """,",
 IF(AND(MOD(ROW(A892)-1,3)=1,INDEX(artwork.xlsx!J:J,QUOTIENT(ROW(A892)-1,3)+2)&lt;&gt;""),
    artwork.xlsx!$K$1&amp;": '" &amp; SUBSTITUTE(INDEX(artwork.xlsx!K:K,QUOTIENT(ROW(A892)-1,3)+2),"'","\'") &amp; "'",
IF(MOD(ROW(A892)-1,3)=2,"","")))</f>
        <v>id: "royalcarriage",  frenchName: "Cortège royal",  artwork: "http://wiki.dominionstrategy.com/images/a/a6/Royal_CarriageArt.jpg",</v>
      </c>
    </row>
    <row r="898" spans="1:3" x14ac:dyDescent="0.25">
      <c r="A898" t="str">
        <f>IF(AND(MOD(ROW(A893)-1,3)=0,INDEX(artwork.xlsx!G:G,QUOTIENT(ROW(A893)-1,3)+2)&lt;&gt;""),"/* "&amp;INDEX(artwork.xlsx!G:G,QUOTIENT(ROW(A893)-1,3)+2)&amp;" */","  ")&amp;
IF(AND(INDEX(artwork.xlsx!F:F,QUOTIENT(ROW(A893)-1,3)+2)&lt;&gt;""),"/* "&amp;INDEX(artwork.xlsx!F:F,QUOTIENT(ROW(A893)-1,3)+2)&amp;" */","  ")&amp;IF(AND(ISERROR(MATCH("},",B898:B$5003,0)), ISERROR(MATCH("    ];",$A$5:A894,0))),"];","")</f>
        <v xml:space="preserve">    </v>
      </c>
      <c r="B898" t="str">
        <f t="shared" si="16"/>
        <v/>
      </c>
      <c r="C898" t="str">
        <f>IF(AND(MOD(ROW(A893)-1,3)=0, INDEX(artwork.xlsx!J:J,QUOTIENT(ROW(A893)-1,3)+2)&lt;&gt;""),
     artwork.xlsx!$H$1&amp;": """ &amp;  INDEX(artwork.xlsx!H:H,QUOTIENT(ROW(A893)-1,3)+2) &amp;""",  " &amp;
     artwork.xlsx!$J$1&amp; ": """ &amp; INDEX(artwork.xlsx!J:J,QUOTIENT(ROW(A893)-1,3)+2) &amp;""",  " &amp;
     artwork.xlsx!$L$1&amp; ": """ &amp; SUBSTITUTE(IF(LEFT(INDEX(artwork.xlsx!L:L,QUOTIENT(ROW(A893)-1,3)+2),4)="http","",artwork.xlsx!$M$1) &amp; INDEX(artwork.xlsx!L:L,QUOTIENT(ROW(A893)-1,3)+2),artwork.xlsx!$N$1,"") &amp; """,",
 IF(AND(MOD(ROW(A893)-1,3)=1,INDEX(artwork.xlsx!J:J,QUOTIENT(ROW(A893)-1,3)+2)&lt;&gt;""),
    artwork.xlsx!$K$1&amp;": '" &amp; SUBSTITUTE(INDEX(artwork.xlsx!K:K,QUOTIENT(ROW(A893)-1,3)+2),"'","\'") &amp; "'",
IF(MOD(ROW(A893)-1,3)=2,"","")))</f>
        <v>text_html: '&lt;div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v>
      </c>
    </row>
    <row r="899" spans="1:3" x14ac:dyDescent="0.25">
      <c r="A899" t="str">
        <f>IF(AND(MOD(ROW(A894)-1,3)=0,INDEX(artwork.xlsx!G:G,QUOTIENT(ROW(A894)-1,3)+2)&lt;&gt;""),"/* "&amp;INDEX(artwork.xlsx!G:G,QUOTIENT(ROW(A894)-1,3)+2)&amp;" */","  ")&amp;
IF(AND(INDEX(artwork.xlsx!F:F,QUOTIENT(ROW(A894)-1,3)+2)&lt;&gt;""),"/* "&amp;INDEX(artwork.xlsx!F:F,QUOTIENT(ROW(A894)-1,3)+2)&amp;" */","  ")&amp;IF(AND(ISERROR(MATCH("},",B899:B$5003,0)), ISERROR(MATCH("    ];",$A$5:A898,0))),"];","")</f>
        <v xml:space="preserve">    </v>
      </c>
      <c r="B899" t="str">
        <f t="shared" si="16"/>
        <v>},</v>
      </c>
      <c r="C899" t="str">
        <f>IF(AND(MOD(ROW(A894)-1,3)=0, INDEX(artwork.xlsx!J:J,QUOTIENT(ROW(A894)-1,3)+2)&lt;&gt;""),
     artwork.xlsx!$H$1&amp;": """ &amp;  INDEX(artwork.xlsx!H:H,QUOTIENT(ROW(A894)-1,3)+2) &amp;""",  " &amp;
     artwork.xlsx!$J$1&amp; ": """ &amp; INDEX(artwork.xlsx!J:J,QUOTIENT(ROW(A894)-1,3)+2) &amp;""",  " &amp;
     artwork.xlsx!$L$1&amp; ": """ &amp; SUBSTITUTE(IF(LEFT(INDEX(artwork.xlsx!L:L,QUOTIENT(ROW(A894)-1,3)+2),4)="http","",artwork.xlsx!$M$1) &amp; INDEX(artwork.xlsx!L:L,QUOTIENT(ROW(A894)-1,3)+2),artwork.xlsx!$N$1,"") &amp; """,",
 IF(AND(MOD(ROW(A894)-1,3)=1,INDEX(artwork.xlsx!J:J,QUOTIENT(ROW(A894)-1,3)+2)&lt;&gt;""),
    artwork.xlsx!$K$1&amp;": '" &amp; SUBSTITUTE(INDEX(artwork.xlsx!K:K,QUOTIENT(ROW(A894)-1,3)+2),"'","\'") &amp; "'",
IF(MOD(ROW(A894)-1,3)=2,"","")))</f>
        <v/>
      </c>
    </row>
    <row r="900" spans="1:3" x14ac:dyDescent="0.25">
      <c r="A900" t="str">
        <f>IF(AND(MOD(ROW(A895)-1,3)=0,INDEX(artwork.xlsx!G:G,QUOTIENT(ROW(A895)-1,3)+2)&lt;&gt;""),"/* "&amp;INDEX(artwork.xlsx!G:G,QUOTIENT(ROW(A895)-1,3)+2)&amp;" */","  ")&amp;
IF(AND(INDEX(artwork.xlsx!F:F,QUOTIENT(ROW(A895)-1,3)+2)&lt;&gt;""),"/* "&amp;INDEX(artwork.xlsx!F:F,QUOTIENT(ROW(A895)-1,3)+2)&amp;" */","  ")&amp;IF(AND(ISERROR(MATCH("},",B900:B$5003,0)), ISERROR(MATCH("    ];",$A$5:A896,0))),"];","")</f>
        <v xml:space="preserve">    </v>
      </c>
      <c r="B900" t="str">
        <f t="shared" si="16"/>
        <v>{</v>
      </c>
      <c r="C900" t="str">
        <f>IF(AND(MOD(ROW(A895)-1,3)=0, INDEX(artwork.xlsx!J:J,QUOTIENT(ROW(A895)-1,3)+2)&lt;&gt;""),
     artwork.xlsx!$H$1&amp;": """ &amp;  INDEX(artwork.xlsx!H:H,QUOTIENT(ROW(A895)-1,3)+2) &amp;""",  " &amp;
     artwork.xlsx!$J$1&amp; ": """ &amp; INDEX(artwork.xlsx!J:J,QUOTIENT(ROW(A895)-1,3)+2) &amp;""",  " &amp;
     artwork.xlsx!$L$1&amp; ": """ &amp; SUBSTITUTE(IF(LEFT(INDEX(artwork.xlsx!L:L,QUOTIENT(ROW(A895)-1,3)+2),4)="http","",artwork.xlsx!$M$1) &amp; INDEX(artwork.xlsx!L:L,QUOTIENT(ROW(A895)-1,3)+2),artwork.xlsx!$N$1,"") &amp; """,",
 IF(AND(MOD(ROW(A895)-1,3)=1,INDEX(artwork.xlsx!J:J,QUOTIENT(ROW(A895)-1,3)+2)&lt;&gt;""),
    artwork.xlsx!$K$1&amp;": '" &amp; SUBSTITUTE(INDEX(artwork.xlsx!K:K,QUOTIENT(ROW(A895)-1,3)+2),"'","\'") &amp; "'",
IF(MOD(ROW(A895)-1,3)=2,"","")))</f>
        <v>id: "storyteller",  frenchName: "Conteuse",  artwork: "http://wiki.dominionstrategy.com/images/b/bc/StorytellerArt.jpg",</v>
      </c>
    </row>
    <row r="901" spans="1:3" x14ac:dyDescent="0.25">
      <c r="A901" t="str">
        <f>IF(AND(MOD(ROW(A896)-1,3)=0,INDEX(artwork.xlsx!G:G,QUOTIENT(ROW(A896)-1,3)+2)&lt;&gt;""),"/* "&amp;INDEX(artwork.xlsx!G:G,QUOTIENT(ROW(A896)-1,3)+2)&amp;" */","  ")&amp;
IF(AND(INDEX(artwork.xlsx!F:F,QUOTIENT(ROW(A896)-1,3)+2)&lt;&gt;""),"/* "&amp;INDEX(artwork.xlsx!F:F,QUOTIENT(ROW(A896)-1,3)+2)&amp;" */","  ")&amp;IF(AND(ISERROR(MATCH("},",B901:B$5003,0)), ISERROR(MATCH("    ];",$A$5:A900,0))),"];","")</f>
        <v xml:space="preserve">    </v>
      </c>
      <c r="B901" t="str">
        <f t="shared" si="16"/>
        <v/>
      </c>
      <c r="C901" t="str">
        <f>IF(AND(MOD(ROW(A896)-1,3)=0, INDEX(artwork.xlsx!J:J,QUOTIENT(ROW(A896)-1,3)+2)&lt;&gt;""),
     artwork.xlsx!$H$1&amp;": """ &amp;  INDEX(artwork.xlsx!H:H,QUOTIENT(ROW(A896)-1,3)+2) &amp;""",  " &amp;
     artwork.xlsx!$J$1&amp; ": """ &amp; INDEX(artwork.xlsx!J:J,QUOTIENT(ROW(A896)-1,3)+2) &amp;""",  " &amp;
     artwork.xlsx!$L$1&amp; ": """ &amp; SUBSTITUTE(IF(LEFT(INDEX(artwork.xlsx!L:L,QUOTIENT(ROW(A896)-1,3)+2),4)="http","",artwork.xlsx!$M$1) &amp; INDEX(artwork.xlsx!L:L,QUOTIENT(ROW(A896)-1,3)+2),artwork.xlsx!$N$1,"") &amp; """,",
 IF(AND(MOD(ROW(A896)-1,3)=1,INDEX(artwork.xlsx!J:J,QUOTIENT(ROW(A896)-1,3)+2)&lt;&gt;""),
    artwork.xlsx!$K$1&amp;": '" &amp; SUBSTITUTE(INDEX(artwork.xlsx!K:K,QUOTIENT(ROW(A896)-1,3)+2),"'","\'") &amp; "'",
IF(MOD(ROW(A896)-1,3)=2,"","")))</f>
        <v>text_html: '&lt;div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v>
      </c>
    </row>
    <row r="902" spans="1:3" x14ac:dyDescent="0.25">
      <c r="A902" t="str">
        <f>IF(AND(MOD(ROW(A897)-1,3)=0,INDEX(artwork.xlsx!G:G,QUOTIENT(ROW(A897)-1,3)+2)&lt;&gt;""),"/* "&amp;INDEX(artwork.xlsx!G:G,QUOTIENT(ROW(A897)-1,3)+2)&amp;" */","  ")&amp;
IF(AND(INDEX(artwork.xlsx!F:F,QUOTIENT(ROW(A897)-1,3)+2)&lt;&gt;""),"/* "&amp;INDEX(artwork.xlsx!F:F,QUOTIENT(ROW(A897)-1,3)+2)&amp;" */","  ")&amp;IF(AND(ISERROR(MATCH("},",B902:B$5003,0)), ISERROR(MATCH("    ];",$A$5:A898,0))),"];","")</f>
        <v xml:space="preserve">    </v>
      </c>
      <c r="B902" t="str">
        <f t="shared" si="16"/>
        <v>},</v>
      </c>
      <c r="C902" t="str">
        <f>IF(AND(MOD(ROW(A897)-1,3)=0, INDEX(artwork.xlsx!J:J,QUOTIENT(ROW(A897)-1,3)+2)&lt;&gt;""),
     artwork.xlsx!$H$1&amp;": """ &amp;  INDEX(artwork.xlsx!H:H,QUOTIENT(ROW(A897)-1,3)+2) &amp;""",  " &amp;
     artwork.xlsx!$J$1&amp; ": """ &amp; INDEX(artwork.xlsx!J:J,QUOTIENT(ROW(A897)-1,3)+2) &amp;""",  " &amp;
     artwork.xlsx!$L$1&amp; ": """ &amp; SUBSTITUTE(IF(LEFT(INDEX(artwork.xlsx!L:L,QUOTIENT(ROW(A897)-1,3)+2),4)="http","",artwork.xlsx!$M$1) &amp; INDEX(artwork.xlsx!L:L,QUOTIENT(ROW(A897)-1,3)+2),artwork.xlsx!$N$1,"") &amp; """,",
 IF(AND(MOD(ROW(A897)-1,3)=1,INDEX(artwork.xlsx!J:J,QUOTIENT(ROW(A897)-1,3)+2)&lt;&gt;""),
    artwork.xlsx!$K$1&amp;": '" &amp; SUBSTITUTE(INDEX(artwork.xlsx!K:K,QUOTIENT(ROW(A897)-1,3)+2),"'","\'") &amp; "'",
IF(MOD(ROW(A897)-1,3)=2,"","")))</f>
        <v/>
      </c>
    </row>
    <row r="903" spans="1:3" x14ac:dyDescent="0.25">
      <c r="A903" t="str">
        <f>IF(AND(MOD(ROW(A898)-1,3)=0,INDEX(artwork.xlsx!G:G,QUOTIENT(ROW(A898)-1,3)+2)&lt;&gt;""),"/* "&amp;INDEX(artwork.xlsx!G:G,QUOTIENT(ROW(A898)-1,3)+2)&amp;" */","  ")&amp;
IF(AND(INDEX(artwork.xlsx!F:F,QUOTIENT(ROW(A898)-1,3)+2)&lt;&gt;""),"/* "&amp;INDEX(artwork.xlsx!F:F,QUOTIENT(ROW(A898)-1,3)+2)&amp;" */","  ")&amp;IF(AND(ISERROR(MATCH("},",B903:B$5003,0)), ISERROR(MATCH("    ];",$A$5:A902,0))),"];","")</f>
        <v xml:space="preserve">    </v>
      </c>
      <c r="B903" t="str">
        <f t="shared" si="16"/>
        <v>{</v>
      </c>
      <c r="C903" t="str">
        <f>IF(AND(MOD(ROW(A898)-1,3)=0, INDEX(artwork.xlsx!J:J,QUOTIENT(ROW(A898)-1,3)+2)&lt;&gt;""),
     artwork.xlsx!$H$1&amp;": """ &amp;  INDEX(artwork.xlsx!H:H,QUOTIENT(ROW(A898)-1,3)+2) &amp;""",  " &amp;
     artwork.xlsx!$J$1&amp; ": """ &amp; INDEX(artwork.xlsx!J:J,QUOTIENT(ROW(A898)-1,3)+2) &amp;""",  " &amp;
     artwork.xlsx!$L$1&amp; ": """ &amp; SUBSTITUTE(IF(LEFT(INDEX(artwork.xlsx!L:L,QUOTIENT(ROW(A898)-1,3)+2),4)="http","",artwork.xlsx!$M$1) &amp; INDEX(artwork.xlsx!L:L,QUOTIENT(ROW(A898)-1,3)+2),artwork.xlsx!$N$1,"") &amp; """,",
 IF(AND(MOD(ROW(A898)-1,3)=1,INDEX(artwork.xlsx!J:J,QUOTIENT(ROW(A898)-1,3)+2)&lt;&gt;""),
    artwork.xlsx!$K$1&amp;": '" &amp; SUBSTITUTE(INDEX(artwork.xlsx!K:K,QUOTIENT(ROW(A898)-1,3)+2),"'","\'") &amp; "'",
IF(MOD(ROW(A898)-1,3)=2,"","")))</f>
        <v>id: "swamphag",  frenchName: "Sorcière des marais",  artwork: "http://wiki.dominionstrategy.com/images/3/35/Swamp_HagArt.jpg",</v>
      </c>
    </row>
    <row r="904" spans="1:3" x14ac:dyDescent="0.25">
      <c r="A904" t="str">
        <f>IF(AND(MOD(ROW(A899)-1,3)=0,INDEX(artwork.xlsx!G:G,QUOTIENT(ROW(A899)-1,3)+2)&lt;&gt;""),"/* "&amp;INDEX(artwork.xlsx!G:G,QUOTIENT(ROW(A899)-1,3)+2)&amp;" */","  ")&amp;
IF(AND(INDEX(artwork.xlsx!F:F,QUOTIENT(ROW(A899)-1,3)+2)&lt;&gt;""),"/* "&amp;INDEX(artwork.xlsx!F:F,QUOTIENT(ROW(A899)-1,3)+2)&amp;" */","  ")&amp;IF(AND(ISERROR(MATCH("},",B904:B$5003,0)), ISERROR(MATCH("    ];",$A$5:A900,0))),"];","")</f>
        <v xml:space="preserve">    </v>
      </c>
      <c r="B904" t="str">
        <f t="shared" si="16"/>
        <v/>
      </c>
      <c r="C904" t="str">
        <f>IF(AND(MOD(ROW(A899)-1,3)=0, INDEX(artwork.xlsx!J:J,QUOTIENT(ROW(A899)-1,3)+2)&lt;&gt;""),
     artwork.xlsx!$H$1&amp;": """ &amp;  INDEX(artwork.xlsx!H:H,QUOTIENT(ROW(A899)-1,3)+2) &amp;""",  " &amp;
     artwork.xlsx!$J$1&amp; ": """ &amp; INDEX(artwork.xlsx!J:J,QUOTIENT(ROW(A899)-1,3)+2) &amp;""",  " &amp;
     artwork.xlsx!$L$1&amp; ": """ &amp; SUBSTITUTE(IF(LEFT(INDEX(artwork.xlsx!L:L,QUOTIENT(ROW(A899)-1,3)+2),4)="http","",artwork.xlsx!$M$1) &amp; INDEX(artwork.xlsx!L:L,QUOTIENT(ROW(A899)-1,3)+2),artwork.xlsx!$N$1,"") &amp; """,",
 IF(AND(MOD(ROW(A899)-1,3)=1,INDEX(artwork.xlsx!J:J,QUOTIENT(ROW(A899)-1,3)+2)&lt;&gt;""),
    artwork.xlsx!$K$1&amp;": '" &amp; SUBSTITUTE(INDEX(artwork.xlsx!K:K,QUOTIENT(ROW(A899)-1,3)+2),"'","\'") &amp; "'",
IF(MOD(ROW(A899)-1,3)=2,"","")))</f>
        <v>text_html: '&lt;div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v>
      </c>
    </row>
    <row r="905" spans="1:3" x14ac:dyDescent="0.25">
      <c r="A905" t="str">
        <f>IF(AND(MOD(ROW(A900)-1,3)=0,INDEX(artwork.xlsx!G:G,QUOTIENT(ROW(A900)-1,3)+2)&lt;&gt;""),"/* "&amp;INDEX(artwork.xlsx!G:G,QUOTIENT(ROW(A900)-1,3)+2)&amp;" */","  ")&amp;
IF(AND(INDEX(artwork.xlsx!F:F,QUOTIENT(ROW(A900)-1,3)+2)&lt;&gt;""),"/* "&amp;INDEX(artwork.xlsx!F:F,QUOTIENT(ROW(A900)-1,3)+2)&amp;" */","  ")&amp;IF(AND(ISERROR(MATCH("},",B905:B$5003,0)), ISERROR(MATCH("    ];",$A$5:A904,0))),"];","")</f>
        <v xml:space="preserve">    </v>
      </c>
      <c r="B905" t="str">
        <f t="shared" si="16"/>
        <v>},</v>
      </c>
      <c r="C905" t="str">
        <f>IF(AND(MOD(ROW(A900)-1,3)=0, INDEX(artwork.xlsx!J:J,QUOTIENT(ROW(A900)-1,3)+2)&lt;&gt;""),
     artwork.xlsx!$H$1&amp;": """ &amp;  INDEX(artwork.xlsx!H:H,QUOTIENT(ROW(A900)-1,3)+2) &amp;""",  " &amp;
     artwork.xlsx!$J$1&amp; ": """ &amp; INDEX(artwork.xlsx!J:J,QUOTIENT(ROW(A900)-1,3)+2) &amp;""",  " &amp;
     artwork.xlsx!$L$1&amp; ": """ &amp; SUBSTITUTE(IF(LEFT(INDEX(artwork.xlsx!L:L,QUOTIENT(ROW(A900)-1,3)+2),4)="http","",artwork.xlsx!$M$1) &amp; INDEX(artwork.xlsx!L:L,QUOTIENT(ROW(A900)-1,3)+2),artwork.xlsx!$N$1,"") &amp; """,",
 IF(AND(MOD(ROW(A900)-1,3)=1,INDEX(artwork.xlsx!J:J,QUOTIENT(ROW(A900)-1,3)+2)&lt;&gt;""),
    artwork.xlsx!$K$1&amp;": '" &amp; SUBSTITUTE(INDEX(artwork.xlsx!K:K,QUOTIENT(ROW(A900)-1,3)+2),"'","\'") &amp; "'",
IF(MOD(ROW(A900)-1,3)=2,"","")))</f>
        <v/>
      </c>
    </row>
    <row r="906" spans="1:3" x14ac:dyDescent="0.25">
      <c r="A906" t="str">
        <f>IF(AND(MOD(ROW(A901)-1,3)=0,INDEX(artwork.xlsx!G:G,QUOTIENT(ROW(A901)-1,3)+2)&lt;&gt;""),"/* "&amp;INDEX(artwork.xlsx!G:G,QUOTIENT(ROW(A901)-1,3)+2)&amp;" */","  ")&amp;
IF(AND(INDEX(artwork.xlsx!F:F,QUOTIENT(ROW(A901)-1,3)+2)&lt;&gt;""),"/* "&amp;INDEX(artwork.xlsx!F:F,QUOTIENT(ROW(A901)-1,3)+2)&amp;" */","  ")&amp;IF(AND(ISERROR(MATCH("},",B906:B$5003,0)), ISERROR(MATCH("    ];",$A$5:A902,0))),"];","")</f>
        <v xml:space="preserve">    </v>
      </c>
      <c r="B906" t="str">
        <f t="shared" si="16"/>
        <v>{</v>
      </c>
      <c r="C906" t="str">
        <f>IF(AND(MOD(ROW(A901)-1,3)=0, INDEX(artwork.xlsx!J:J,QUOTIENT(ROW(A901)-1,3)+2)&lt;&gt;""),
     artwork.xlsx!$H$1&amp;": """ &amp;  INDEX(artwork.xlsx!H:H,QUOTIENT(ROW(A901)-1,3)+2) &amp;""",  " &amp;
     artwork.xlsx!$J$1&amp; ": """ &amp; INDEX(artwork.xlsx!J:J,QUOTIENT(ROW(A901)-1,3)+2) &amp;""",  " &amp;
     artwork.xlsx!$L$1&amp; ": """ &amp; SUBSTITUTE(IF(LEFT(INDEX(artwork.xlsx!L:L,QUOTIENT(ROW(A901)-1,3)+2),4)="http","",artwork.xlsx!$M$1) &amp; INDEX(artwork.xlsx!L:L,QUOTIENT(ROW(A901)-1,3)+2),artwork.xlsx!$N$1,"") &amp; """,",
 IF(AND(MOD(ROW(A901)-1,3)=1,INDEX(artwork.xlsx!J:J,QUOTIENT(ROW(A901)-1,3)+2)&lt;&gt;""),
    artwork.xlsx!$K$1&amp;": '" &amp; SUBSTITUTE(INDEX(artwork.xlsx!K:K,QUOTIENT(ROW(A901)-1,3)+2),"'","\'") &amp; "'",
IF(MOD(ROW(A901)-1,3)=2,"","")))</f>
        <v>id: "transmogrify",  frenchName: "Transfiguration",  artwork: "http://wiki.dominionstrategy.com/images/d/dc/TransmogrifyArt.jpg",</v>
      </c>
    </row>
    <row r="907" spans="1:3" x14ac:dyDescent="0.25">
      <c r="A907" t="str">
        <f>IF(AND(MOD(ROW(A902)-1,3)=0,INDEX(artwork.xlsx!G:G,QUOTIENT(ROW(A902)-1,3)+2)&lt;&gt;""),"/* "&amp;INDEX(artwork.xlsx!G:G,QUOTIENT(ROW(A902)-1,3)+2)&amp;" */","  ")&amp;
IF(AND(INDEX(artwork.xlsx!F:F,QUOTIENT(ROW(A902)-1,3)+2)&lt;&gt;""),"/* "&amp;INDEX(artwork.xlsx!F:F,QUOTIENT(ROW(A902)-1,3)+2)&amp;" */","  ")&amp;IF(AND(ISERROR(MATCH("},",B907:B$5003,0)), ISERROR(MATCH("    ];",$A$5:A906,0))),"];","")</f>
        <v xml:space="preserve">    </v>
      </c>
      <c r="B907" t="str">
        <f t="shared" si="16"/>
        <v/>
      </c>
      <c r="C907" t="str">
        <f>IF(AND(MOD(ROW(A902)-1,3)=0, INDEX(artwork.xlsx!J:J,QUOTIENT(ROW(A902)-1,3)+2)&lt;&gt;""),
     artwork.xlsx!$H$1&amp;": """ &amp;  INDEX(artwork.xlsx!H:H,QUOTIENT(ROW(A902)-1,3)+2) &amp;""",  " &amp;
     artwork.xlsx!$J$1&amp; ": """ &amp; INDEX(artwork.xlsx!J:J,QUOTIENT(ROW(A902)-1,3)+2) &amp;""",  " &amp;
     artwork.xlsx!$L$1&amp; ": """ &amp; SUBSTITUTE(IF(LEFT(INDEX(artwork.xlsx!L:L,QUOTIENT(ROW(A902)-1,3)+2),4)="http","",artwork.xlsx!$M$1) &amp; INDEX(artwork.xlsx!L:L,QUOTIENT(ROW(A902)-1,3)+2),artwork.xlsx!$N$1,"") &amp; """,",
 IF(AND(MOD(ROW(A902)-1,3)=1,INDEX(artwork.xlsx!J:J,QUOTIENT(ROW(A902)-1,3)+2)&lt;&gt;""),
    artwork.xlsx!$K$1&amp;": '" &amp; SUBSTITUTE(INDEX(artwork.xlsx!K:K,QUOTIENT(ROW(A902)-1,3)+2),"'","\'") &amp; "'",
IF(MOD(ROW(A902)-1,3)=2,"","")))</f>
        <v>text_html: '&lt;div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v>
      </c>
    </row>
    <row r="908" spans="1:3" x14ac:dyDescent="0.25">
      <c r="A908" t="str">
        <f>IF(AND(MOD(ROW(A903)-1,3)=0,INDEX(artwork.xlsx!G:G,QUOTIENT(ROW(A903)-1,3)+2)&lt;&gt;""),"/* "&amp;INDEX(artwork.xlsx!G:G,QUOTIENT(ROW(A903)-1,3)+2)&amp;" */","  ")&amp;
IF(AND(INDEX(artwork.xlsx!F:F,QUOTIENT(ROW(A903)-1,3)+2)&lt;&gt;""),"/* "&amp;INDEX(artwork.xlsx!F:F,QUOTIENT(ROW(A903)-1,3)+2)&amp;" */","  ")&amp;IF(AND(ISERROR(MATCH("},",B908:B$5003,0)), ISERROR(MATCH("    ];",$A$5:A904,0))),"];","")</f>
        <v xml:space="preserve">    </v>
      </c>
      <c r="B908" t="str">
        <f t="shared" si="16"/>
        <v>},</v>
      </c>
      <c r="C908" t="str">
        <f>IF(AND(MOD(ROW(A903)-1,3)=0, INDEX(artwork.xlsx!J:J,QUOTIENT(ROW(A903)-1,3)+2)&lt;&gt;""),
     artwork.xlsx!$H$1&amp;": """ &amp;  INDEX(artwork.xlsx!H:H,QUOTIENT(ROW(A903)-1,3)+2) &amp;""",  " &amp;
     artwork.xlsx!$J$1&amp; ": """ &amp; INDEX(artwork.xlsx!J:J,QUOTIENT(ROW(A903)-1,3)+2) &amp;""",  " &amp;
     artwork.xlsx!$L$1&amp; ": """ &amp; SUBSTITUTE(IF(LEFT(INDEX(artwork.xlsx!L:L,QUOTIENT(ROW(A903)-1,3)+2),4)="http","",artwork.xlsx!$M$1) &amp; INDEX(artwork.xlsx!L:L,QUOTIENT(ROW(A903)-1,3)+2),artwork.xlsx!$N$1,"") &amp; """,",
 IF(AND(MOD(ROW(A903)-1,3)=1,INDEX(artwork.xlsx!J:J,QUOTIENT(ROW(A903)-1,3)+2)&lt;&gt;""),
    artwork.xlsx!$K$1&amp;": '" &amp; SUBSTITUTE(INDEX(artwork.xlsx!K:K,QUOTIENT(ROW(A903)-1,3)+2),"'","\'") &amp; "'",
IF(MOD(ROW(A903)-1,3)=2,"","")))</f>
        <v/>
      </c>
    </row>
    <row r="909" spans="1:3" x14ac:dyDescent="0.25">
      <c r="A909" t="str">
        <f>IF(AND(MOD(ROW(A904)-1,3)=0,INDEX(artwork.xlsx!G:G,QUOTIENT(ROW(A904)-1,3)+2)&lt;&gt;""),"/* "&amp;INDEX(artwork.xlsx!G:G,QUOTIENT(ROW(A904)-1,3)+2)&amp;" */","  ")&amp;
IF(AND(INDEX(artwork.xlsx!F:F,QUOTIENT(ROW(A904)-1,3)+2)&lt;&gt;""),"/* "&amp;INDEX(artwork.xlsx!F:F,QUOTIENT(ROW(A904)-1,3)+2)&amp;" */","  ")&amp;IF(AND(ISERROR(MATCH("},",B909:B$5003,0)), ISERROR(MATCH("    ];",$A$5:A908,0))),"];","")</f>
        <v xml:space="preserve">  /* t */</v>
      </c>
      <c r="B909" t="str">
        <f t="shared" si="16"/>
        <v>{</v>
      </c>
      <c r="C909" t="str">
        <f>IF(AND(MOD(ROW(A904)-1,3)=0, INDEX(artwork.xlsx!J:J,QUOTIENT(ROW(A904)-1,3)+2)&lt;&gt;""),
     artwork.xlsx!$H$1&amp;": """ &amp;  INDEX(artwork.xlsx!H:H,QUOTIENT(ROW(A904)-1,3)+2) &amp;""",  " &amp;
     artwork.xlsx!$J$1&amp; ": """ &amp; INDEX(artwork.xlsx!J:J,QUOTIENT(ROW(A904)-1,3)+2) &amp;""",  " &amp;
     artwork.xlsx!$L$1&amp; ": """ &amp; SUBSTITUTE(IF(LEFT(INDEX(artwork.xlsx!L:L,QUOTIENT(ROW(A904)-1,3)+2),4)="http","",artwork.xlsx!$M$1) &amp; INDEX(artwork.xlsx!L:L,QUOTIENT(ROW(A904)-1,3)+2),artwork.xlsx!$N$1,"") &amp; """,",
 IF(AND(MOD(ROW(A904)-1,3)=1,INDEX(artwork.xlsx!J:J,QUOTIENT(ROW(A904)-1,3)+2)&lt;&gt;""),
    artwork.xlsx!$K$1&amp;": '" &amp; SUBSTITUTE(INDEX(artwork.xlsx!K:K,QUOTIENT(ROW(A904)-1,3)+2),"'","\'") &amp; "'",
IF(MOD(ROW(A904)-1,3)=2,"","")))</f>
        <v>id: "treasuretrove",  frenchName: "Pierres précieuses",  artwork: "http://wiki.dominionstrategy.com/images/9/94/Treasure_TroveArt.jpg",</v>
      </c>
    </row>
    <row r="910" spans="1:3" x14ac:dyDescent="0.25">
      <c r="A910" t="str">
        <f>IF(AND(MOD(ROW(A905)-1,3)=0,INDEX(artwork.xlsx!G:G,QUOTIENT(ROW(A905)-1,3)+2)&lt;&gt;""),"/* "&amp;INDEX(artwork.xlsx!G:G,QUOTIENT(ROW(A905)-1,3)+2)&amp;" */","  ")&amp;
IF(AND(INDEX(artwork.xlsx!F:F,QUOTIENT(ROW(A905)-1,3)+2)&lt;&gt;""),"/* "&amp;INDEX(artwork.xlsx!F:F,QUOTIENT(ROW(A905)-1,3)+2)&amp;" */","  ")&amp;IF(AND(ISERROR(MATCH("},",B910:B$5003,0)), ISERROR(MATCH("    ];",$A$5:A906,0))),"];","")</f>
        <v xml:space="preserve">  /* t */</v>
      </c>
      <c r="B910" t="str">
        <f t="shared" si="16"/>
        <v/>
      </c>
      <c r="C910" t="str">
        <f>IF(AND(MOD(ROW(A905)-1,3)=0, INDEX(artwork.xlsx!J:J,QUOTIENT(ROW(A905)-1,3)+2)&lt;&gt;""),
     artwork.xlsx!$H$1&amp;": """ &amp;  INDEX(artwork.xlsx!H:H,QUOTIENT(ROW(A905)-1,3)+2) &amp;""",  " &amp;
     artwork.xlsx!$J$1&amp; ": """ &amp; INDEX(artwork.xlsx!J:J,QUOTIENT(ROW(A905)-1,3)+2) &amp;""",  " &amp;
     artwork.xlsx!$L$1&amp; ": """ &amp; SUBSTITUTE(IF(LEFT(INDEX(artwork.xlsx!L:L,QUOTIENT(ROW(A905)-1,3)+2),4)="http","",artwork.xlsx!$M$1) &amp; INDEX(artwork.xlsx!L:L,QUOTIENT(ROW(A905)-1,3)+2),artwork.xlsx!$N$1,"") &amp; """,",
 IF(AND(MOD(ROW(A905)-1,3)=1,INDEX(artwork.xlsx!J:J,QUOTIENT(ROW(A905)-1,3)+2)&lt;&gt;""),
    artwork.xlsx!$K$1&amp;": '" &amp; SUBSTITUTE(INDEX(artwork.xlsx!K:K,QUOTIENT(ROW(A905)-1,3)+2),"'","\'") &amp; "'",
IF(MOD(ROW(A905)-1,3)=2,"","")))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v>
      </c>
    </row>
    <row r="911" spans="1:3" x14ac:dyDescent="0.25">
      <c r="A911" t="str">
        <f>IF(AND(MOD(ROW(A906)-1,3)=0,INDEX(artwork.xlsx!G:G,QUOTIENT(ROW(A906)-1,3)+2)&lt;&gt;""),"/* "&amp;INDEX(artwork.xlsx!G:G,QUOTIENT(ROW(A906)-1,3)+2)&amp;" */","  ")&amp;
IF(AND(INDEX(artwork.xlsx!F:F,QUOTIENT(ROW(A906)-1,3)+2)&lt;&gt;""),"/* "&amp;INDEX(artwork.xlsx!F:F,QUOTIENT(ROW(A906)-1,3)+2)&amp;" */","  ")&amp;IF(AND(ISERROR(MATCH("},",B911:B$5003,0)), ISERROR(MATCH("    ];",$A$5:A910,0))),"];","")</f>
        <v xml:space="preserve">  /* t */</v>
      </c>
      <c r="B911" t="str">
        <f t="shared" ref="B911:B974" si="17">IF(AND(C910&lt;&gt;"",MOD(ROW(A909)-1,3)=2),"},","")&amp;IF(AND(C911&lt;&gt;"",MOD(ROW(A906)-1,3)=0),"{","")</f>
        <v>},</v>
      </c>
      <c r="C911" t="str">
        <f>IF(AND(MOD(ROW(A906)-1,3)=0, INDEX(artwork.xlsx!J:J,QUOTIENT(ROW(A906)-1,3)+2)&lt;&gt;""),
     artwork.xlsx!$H$1&amp;": """ &amp;  INDEX(artwork.xlsx!H:H,QUOTIENT(ROW(A906)-1,3)+2) &amp;""",  " &amp;
     artwork.xlsx!$J$1&amp; ": """ &amp; INDEX(artwork.xlsx!J:J,QUOTIENT(ROW(A906)-1,3)+2) &amp;""",  " &amp;
     artwork.xlsx!$L$1&amp; ": """ &amp; SUBSTITUTE(IF(LEFT(INDEX(artwork.xlsx!L:L,QUOTIENT(ROW(A906)-1,3)+2),4)="http","",artwork.xlsx!$M$1) &amp; INDEX(artwork.xlsx!L:L,QUOTIENT(ROW(A906)-1,3)+2),artwork.xlsx!$N$1,"") &amp; """,",
 IF(AND(MOD(ROW(A906)-1,3)=1,INDEX(artwork.xlsx!J:J,QUOTIENT(ROW(A906)-1,3)+2)&lt;&gt;""),
    artwork.xlsx!$K$1&amp;": '" &amp; SUBSTITUTE(INDEX(artwork.xlsx!K:K,QUOTIENT(ROW(A906)-1,3)+2),"'","\'") &amp; "'",
IF(MOD(ROW(A906)-1,3)=2,"","")))</f>
        <v/>
      </c>
    </row>
    <row r="912" spans="1:3" x14ac:dyDescent="0.25">
      <c r="A912" t="str">
        <f>IF(AND(MOD(ROW(A907)-1,3)=0,INDEX(artwork.xlsx!G:G,QUOTIENT(ROW(A907)-1,3)+2)&lt;&gt;""),"/* "&amp;INDEX(artwork.xlsx!G:G,QUOTIENT(ROW(A907)-1,3)+2)&amp;" */","  ")&amp;
IF(AND(INDEX(artwork.xlsx!F:F,QUOTIENT(ROW(A907)-1,3)+2)&lt;&gt;""),"/* "&amp;INDEX(artwork.xlsx!F:F,QUOTIENT(ROW(A907)-1,3)+2)&amp;" */","  ")&amp;IF(AND(ISERROR(MATCH("},",B912:B$5003,0)), ISERROR(MATCH("    ];",$A$5:A908,0))),"];","")</f>
        <v xml:space="preserve">    </v>
      </c>
      <c r="B912" t="str">
        <f t="shared" si="17"/>
        <v>{</v>
      </c>
      <c r="C912" t="str">
        <f>IF(AND(MOD(ROW(A907)-1,3)=0, INDEX(artwork.xlsx!J:J,QUOTIENT(ROW(A907)-1,3)+2)&lt;&gt;""),
     artwork.xlsx!$H$1&amp;": """ &amp;  INDEX(artwork.xlsx!H:H,QUOTIENT(ROW(A907)-1,3)+2) &amp;""",  " &amp;
     artwork.xlsx!$J$1&amp; ": """ &amp; INDEX(artwork.xlsx!J:J,QUOTIENT(ROW(A907)-1,3)+2) &amp;""",  " &amp;
     artwork.xlsx!$L$1&amp; ": """ &amp; SUBSTITUTE(IF(LEFT(INDEX(artwork.xlsx!L:L,QUOTIENT(ROW(A907)-1,3)+2),4)="http","",artwork.xlsx!$M$1) &amp; INDEX(artwork.xlsx!L:L,QUOTIENT(ROW(A907)-1,3)+2),artwork.xlsx!$N$1,"") &amp; """,",
 IF(AND(MOD(ROW(A907)-1,3)=1,INDEX(artwork.xlsx!J:J,QUOTIENT(ROW(A907)-1,3)+2)&lt;&gt;""),
    artwork.xlsx!$K$1&amp;": '" &amp; SUBSTITUTE(INDEX(artwork.xlsx!K:K,QUOTIENT(ROW(A907)-1,3)+2),"'","\'") &amp; "'",
IF(MOD(ROW(A907)-1,3)=2,"","")))</f>
        <v>id: "winemerchant",  frenchName: "Marchand de vin",  artwork: "http://wiki.dominionstrategy.com/images/6/61/WineMerchantArt.jpg",</v>
      </c>
    </row>
    <row r="913" spans="1:22" x14ac:dyDescent="0.25">
      <c r="A913" t="str">
        <f>IF(AND(MOD(ROW(A908)-1,3)=0,INDEX(artwork.xlsx!G:G,QUOTIENT(ROW(A908)-1,3)+2)&lt;&gt;""),"/* "&amp;INDEX(artwork.xlsx!G:G,QUOTIENT(ROW(A908)-1,3)+2)&amp;" */","  ")&amp;
IF(AND(INDEX(artwork.xlsx!F:F,QUOTIENT(ROW(A908)-1,3)+2)&lt;&gt;""),"/* "&amp;INDEX(artwork.xlsx!F:F,QUOTIENT(ROW(A908)-1,3)+2)&amp;" */","  ")&amp;IF(AND(ISERROR(MATCH("},",B913:B$5003,0)), ISERROR(MATCH("    ];",$A$5:A912,0))),"];","")</f>
        <v xml:space="preserve">    </v>
      </c>
      <c r="B913" t="str">
        <f t="shared" si="17"/>
        <v/>
      </c>
      <c r="C913" t="str">
        <f>IF(AND(MOD(ROW(A908)-1,3)=0, INDEX(artwork.xlsx!J:J,QUOTIENT(ROW(A908)-1,3)+2)&lt;&gt;""),
     artwork.xlsx!$H$1&amp;": """ &amp;  INDEX(artwork.xlsx!H:H,QUOTIENT(ROW(A908)-1,3)+2) &amp;""",  " &amp;
     artwork.xlsx!$J$1&amp; ": """ &amp; INDEX(artwork.xlsx!J:J,QUOTIENT(ROW(A908)-1,3)+2) &amp;""",  " &amp;
     artwork.xlsx!$L$1&amp; ": """ &amp; SUBSTITUTE(IF(LEFT(INDEX(artwork.xlsx!L:L,QUOTIENT(ROW(A908)-1,3)+2),4)="http","",artwork.xlsx!$M$1) &amp; INDEX(artwork.xlsx!L:L,QUOTIENT(ROW(A908)-1,3)+2),artwork.xlsx!$N$1,"") &amp; """,",
 IF(AND(MOD(ROW(A908)-1,3)=1,INDEX(artwork.xlsx!J:J,QUOTIENT(ROW(A908)-1,3)+2)&lt;&gt;""),
    artwork.xlsx!$K$1&amp;": '" &amp; SUBSTITUTE(INDEX(artwork.xlsx!K:K,QUOTIENT(ROW(A908)-1,3)+2),"'","\'") &amp; "'",
IF(MOD(ROW(A908)-1,3)=2,"","")))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v>
      </c>
    </row>
    <row r="914" spans="1:22" x14ac:dyDescent="0.25">
      <c r="A914" t="str">
        <f>IF(AND(MOD(ROW(A909)-1,3)=0,INDEX(artwork.xlsx!G:G,QUOTIENT(ROW(A909)-1,3)+2)&lt;&gt;""),"/* "&amp;INDEX(artwork.xlsx!G:G,QUOTIENT(ROW(A909)-1,3)+2)&amp;" */","  ")&amp;
IF(AND(INDEX(artwork.xlsx!F:F,QUOTIENT(ROW(A909)-1,3)+2)&lt;&gt;""),"/* "&amp;INDEX(artwork.xlsx!F:F,QUOTIENT(ROW(A909)-1,3)+2)&amp;" */","  ")&amp;IF(AND(ISERROR(MATCH("},",B914:B$5003,0)), ISERROR(MATCH("    ];",$A$5:A910,0))),"];","")</f>
        <v xml:space="preserve">    </v>
      </c>
      <c r="B914" t="str">
        <f t="shared" si="17"/>
        <v>},</v>
      </c>
      <c r="C914" t="str">
        <f>IF(AND(MOD(ROW(A909)-1,3)=0, INDEX(artwork.xlsx!J:J,QUOTIENT(ROW(A909)-1,3)+2)&lt;&gt;""),
     artwork.xlsx!$H$1&amp;": """ &amp;  INDEX(artwork.xlsx!H:H,QUOTIENT(ROW(A909)-1,3)+2) &amp;""",  " &amp;
     artwork.xlsx!$J$1&amp; ": """ &amp; INDEX(artwork.xlsx!J:J,QUOTIENT(ROW(A909)-1,3)+2) &amp;""",  " &amp;
     artwork.xlsx!$L$1&amp; ": """ &amp; SUBSTITUTE(IF(LEFT(INDEX(artwork.xlsx!L:L,QUOTIENT(ROW(A909)-1,3)+2),4)="http","",artwork.xlsx!$M$1) &amp; INDEX(artwork.xlsx!L:L,QUOTIENT(ROW(A909)-1,3)+2),artwork.xlsx!$N$1,"") &amp; """,",
 IF(AND(MOD(ROW(A909)-1,3)=1,INDEX(artwork.xlsx!J:J,QUOTIENT(ROW(A909)-1,3)+2)&lt;&gt;""),
    artwork.xlsx!$K$1&amp;": '" &amp; SUBSTITUTE(INDEX(artwork.xlsx!K:K,QUOTIENT(ROW(A909)-1,3)+2),"'","\'") &amp; "'",
IF(MOD(ROW(A909)-1,3)=2,"","")))</f>
        <v/>
      </c>
    </row>
    <row r="915" spans="1:22" x14ac:dyDescent="0.25">
      <c r="A915" t="str">
        <f>IF(AND(MOD(ROW(A910)-1,3)=0,INDEX(artwork.xlsx!G:G,QUOTIENT(ROW(A910)-1,3)+2)&lt;&gt;""),"/* "&amp;INDEX(artwork.xlsx!G:G,QUOTIENT(ROW(A910)-1,3)+2)&amp;" */","  ")&amp;
IF(AND(INDEX(artwork.xlsx!F:F,QUOTIENT(ROW(A910)-1,3)+2)&lt;&gt;""),"/* "&amp;INDEX(artwork.xlsx!F:F,QUOTIENT(ROW(A910)-1,3)+2)&amp;" */","  ")&amp;IF(AND(ISERROR(MATCH("},",B915:B$5003,0)), ISERROR(MATCH("    ];",$A$5:A914,0))),"];","")</f>
        <v xml:space="preserve">  /* t */</v>
      </c>
      <c r="B915" t="str">
        <f t="shared" si="17"/>
        <v>{</v>
      </c>
      <c r="C915" t="str">
        <f>IF(AND(MOD(ROW(A910)-1,3)=0, INDEX(artwork.xlsx!J:J,QUOTIENT(ROW(A910)-1,3)+2)&lt;&gt;""),
     artwork.xlsx!$H$1&amp;": """ &amp;  INDEX(artwork.xlsx!H:H,QUOTIENT(ROW(A910)-1,3)+2) &amp;""",  " &amp;
     artwork.xlsx!$J$1&amp; ": """ &amp; INDEX(artwork.xlsx!J:J,QUOTIENT(ROW(A910)-1,3)+2) &amp;""",  " &amp;
     artwork.xlsx!$L$1&amp; ": """ &amp; SUBSTITUTE(IF(LEFT(INDEX(artwork.xlsx!L:L,QUOTIENT(ROW(A910)-1,3)+2),4)="http","",artwork.xlsx!$M$1) &amp; INDEX(artwork.xlsx!L:L,QUOTIENT(ROW(A910)-1,3)+2),artwork.xlsx!$N$1,"") &amp; """,",
 IF(AND(MOD(ROW(A910)-1,3)=1,INDEX(artwork.xlsx!J:J,QUOTIENT(ROW(A910)-1,3)+2)&lt;&gt;""),
    artwork.xlsx!$K$1&amp;": '" &amp; SUBSTITUTE(INDEX(artwork.xlsx!K:K,QUOTIENT(ROW(A910)-1,3)+2),"'","\'") &amp; "'",
IF(MOD(ROW(A910)-1,3)=2,"","")))</f>
        <v>id: "coinoftherealm",  frenchName: "Monnaie royale",  artwork: "http://wiki.dominionstrategy.com/images/4/43/Coin_of_the_RealmArt.jpg",</v>
      </c>
    </row>
    <row r="916" spans="1:22" x14ac:dyDescent="0.25">
      <c r="A916" t="str">
        <f>IF(AND(MOD(ROW(A911)-1,3)=0,INDEX(artwork.xlsx!G:G,QUOTIENT(ROW(A911)-1,3)+2)&lt;&gt;""),"/* "&amp;INDEX(artwork.xlsx!G:G,QUOTIENT(ROW(A911)-1,3)+2)&amp;" */","  ")&amp;
IF(AND(INDEX(artwork.xlsx!F:F,QUOTIENT(ROW(A911)-1,3)+2)&lt;&gt;""),"/* "&amp;INDEX(artwork.xlsx!F:F,QUOTIENT(ROW(A911)-1,3)+2)&amp;" */","  ")&amp;IF(AND(ISERROR(MATCH("},",B916:B$5003,0)), ISERROR(MATCH("    ];",$A$5:A912,0))),"];","")</f>
        <v xml:space="preserve">  /* t */</v>
      </c>
      <c r="B916" t="str">
        <f t="shared" si="17"/>
        <v/>
      </c>
      <c r="C916" t="str">
        <f>IF(AND(MOD(ROW(A911)-1,3)=0, INDEX(artwork.xlsx!J:J,QUOTIENT(ROW(A911)-1,3)+2)&lt;&gt;""),
     artwork.xlsx!$H$1&amp;": """ &amp;  INDEX(artwork.xlsx!H:H,QUOTIENT(ROW(A911)-1,3)+2) &amp;""",  " &amp;
     artwork.xlsx!$J$1&amp; ": """ &amp; INDEX(artwork.xlsx!J:J,QUOTIENT(ROW(A911)-1,3)+2) &amp;""",  " &amp;
     artwork.xlsx!$L$1&amp; ": """ &amp; SUBSTITUTE(IF(LEFT(INDEX(artwork.xlsx!L:L,QUOTIENT(ROW(A911)-1,3)+2),4)="http","",artwork.xlsx!$M$1) &amp; INDEX(artwork.xlsx!L:L,QUOTIENT(ROW(A911)-1,3)+2),artwork.xlsx!$N$1,"") &amp; """,",
 IF(AND(MOD(ROW(A911)-1,3)=1,INDEX(artwork.xlsx!J:J,QUOTIENT(ROW(A911)-1,3)+2)&lt;&gt;""),
    artwork.xlsx!$K$1&amp;": '" &amp; SUBSTITUTE(INDEX(artwork.xlsx!K:K,QUOTIENT(ROW(A911)-1,3)+2),"'","\'") &amp; "'",
IF(MOD(ROW(A911)-1,3)=2,"","")))</f>
        <v>text_html: '&lt;div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v>
      </c>
    </row>
    <row r="917" spans="1:22" x14ac:dyDescent="0.25">
      <c r="A917" t="str">
        <f>IF(AND(MOD(ROW(A912)-1,3)=0,INDEX(artwork.xlsx!G:G,QUOTIENT(ROW(A912)-1,3)+2)&lt;&gt;""),"/* "&amp;INDEX(artwork.xlsx!G:G,QUOTIENT(ROW(A912)-1,3)+2)&amp;" */","  ")&amp;
IF(AND(INDEX(artwork.xlsx!F:F,QUOTIENT(ROW(A912)-1,3)+2)&lt;&gt;""),"/* "&amp;INDEX(artwork.xlsx!F:F,QUOTIENT(ROW(A912)-1,3)+2)&amp;" */","  ")&amp;IF(AND(ISERROR(MATCH("},",B917:B$5003,0)), ISERROR(MATCH("    ];",$A$5:A916,0))),"];","")</f>
        <v xml:space="preserve">  /* t */</v>
      </c>
      <c r="B917" t="str">
        <f t="shared" si="17"/>
        <v>},</v>
      </c>
      <c r="C917" t="str">
        <f>IF(AND(MOD(ROW(A912)-1,3)=0, INDEX(artwork.xlsx!J:J,QUOTIENT(ROW(A912)-1,3)+2)&lt;&gt;""),
     artwork.xlsx!$H$1&amp;": """ &amp;  INDEX(artwork.xlsx!H:H,QUOTIENT(ROW(A912)-1,3)+2) &amp;""",  " &amp;
     artwork.xlsx!$J$1&amp; ": """ &amp; INDEX(artwork.xlsx!J:J,QUOTIENT(ROW(A912)-1,3)+2) &amp;""",  " &amp;
     artwork.xlsx!$L$1&amp; ": """ &amp; SUBSTITUTE(IF(LEFT(INDEX(artwork.xlsx!L:L,QUOTIENT(ROW(A912)-1,3)+2),4)="http","",artwork.xlsx!$M$1) &amp; INDEX(artwork.xlsx!L:L,QUOTIENT(ROW(A912)-1,3)+2),artwork.xlsx!$N$1,"") &amp; """,",
 IF(AND(MOD(ROW(A912)-1,3)=1,INDEX(artwork.xlsx!J:J,QUOTIENT(ROW(A912)-1,3)+2)&lt;&gt;""),
    artwork.xlsx!$K$1&amp;": '" &amp; SUBSTITUTE(INDEX(artwork.xlsx!K:K,QUOTIENT(ROW(A912)-1,3)+2),"'","\'") &amp; "'",
IF(MOD(ROW(A912)-1,3)=2,"","")))</f>
        <v/>
      </c>
    </row>
    <row r="918" spans="1:22" x14ac:dyDescent="0.25">
      <c r="A918" t="str">
        <f>IF(AND(MOD(ROW(A913)-1,3)=0,INDEX(artwork.xlsx!G:G,QUOTIENT(ROW(A913)-1,3)+2)&lt;&gt;""),"/* "&amp;INDEX(artwork.xlsx!G:G,QUOTIENT(ROW(A913)-1,3)+2)&amp;" */","  ")&amp;
IF(AND(INDEX(artwork.xlsx!F:F,QUOTIENT(ROW(A913)-1,3)+2)&lt;&gt;""),"/* "&amp;INDEX(artwork.xlsx!F:F,QUOTIENT(ROW(A913)-1,3)+2)&amp;" */","  ")&amp;IF(AND(ISERROR(MATCH("},",B918:B$5003,0)), ISERROR(MATCH("    ];",$A$5:A914,0))),"];","")</f>
        <v xml:space="preserve">  /* landscape */</v>
      </c>
      <c r="B918" t="str">
        <f t="shared" si="17"/>
        <v>{</v>
      </c>
      <c r="C918" t="str">
        <f>IF(AND(MOD(ROW(A913)-1,3)=0, INDEX(artwork.xlsx!J:J,QUOTIENT(ROW(A913)-1,3)+2)&lt;&gt;""),
     artwork.xlsx!$H$1&amp;": """ &amp;  INDEX(artwork.xlsx!H:H,QUOTIENT(ROW(A913)-1,3)+2) &amp;""",  " &amp;
     artwork.xlsx!$J$1&amp; ": """ &amp; INDEX(artwork.xlsx!J:J,QUOTIENT(ROW(A913)-1,3)+2) &amp;""",  " &amp;
     artwork.xlsx!$L$1&amp; ": """ &amp; SUBSTITUTE(IF(LEFT(INDEX(artwork.xlsx!L:L,QUOTIENT(ROW(A913)-1,3)+2),4)="http","",artwork.xlsx!$M$1) &amp; INDEX(artwork.xlsx!L:L,QUOTIENT(ROW(A913)-1,3)+2),artwork.xlsx!$N$1,"") &amp; """,",
 IF(AND(MOD(ROW(A913)-1,3)=1,INDEX(artwork.xlsx!J:J,QUOTIENT(ROW(A913)-1,3)+2)&lt;&gt;""),
    artwork.xlsx!$K$1&amp;": '" &amp; SUBSTITUTE(INDEX(artwork.xlsx!K:K,QUOTIENT(ROW(A913)-1,3)+2),"'","\'") &amp; "'",
IF(MOD(ROW(A913)-1,3)=2,"","")))</f>
        <v>id: "alms",  frenchName: "Aumône",  artwork: "http://wiki.dominionstrategy.com/images/a/ab/AlmsArt.jpg",</v>
      </c>
      <c r="J918" t="s">
        <v>2408</v>
      </c>
      <c r="K918" t="s">
        <v>3728</v>
      </c>
      <c r="U918" t="str">
        <f>RIGHT(LEFT(K918,FIND(""",",K918)-1),LEN(LEFT(K918,FIND(""",",K918)-1)) -LEN("id: '"))</f>
        <v>alms</v>
      </c>
      <c r="V918" t="str">
        <f>SUBSTITUTE(LEFT(RIGHT(K919,LEN(K919) -LEN("text_html: '")),LEN(RIGHT(K919,LEN(K919) -LEN("text_html: '")))-1),"\'","'")</f>
        <v>&lt;div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row>
    <row r="919" spans="1:22" x14ac:dyDescent="0.25">
      <c r="A919" t="str">
        <f>IF(AND(MOD(ROW(A914)-1,3)=0,INDEX(artwork.xlsx!G:G,QUOTIENT(ROW(A914)-1,3)+2)&lt;&gt;""),"/* "&amp;INDEX(artwork.xlsx!G:G,QUOTIENT(ROW(A914)-1,3)+2)&amp;" */","  ")&amp;
IF(AND(INDEX(artwork.xlsx!F:F,QUOTIENT(ROW(A914)-1,3)+2)&lt;&gt;""),"/* "&amp;INDEX(artwork.xlsx!F:F,QUOTIENT(ROW(A914)-1,3)+2)&amp;" */","  ")&amp;IF(AND(ISERROR(MATCH("},",B919:B$5003,0)), ISERROR(MATCH("    ];",$A$5:A918,0))),"];","")</f>
        <v xml:space="preserve">  /* landscape */</v>
      </c>
      <c r="B919" t="str">
        <f t="shared" si="17"/>
        <v/>
      </c>
      <c r="C919" t="str">
        <f>IF(AND(MOD(ROW(A914)-1,3)=0, INDEX(artwork.xlsx!J:J,QUOTIENT(ROW(A914)-1,3)+2)&lt;&gt;""),
     artwork.xlsx!$H$1&amp;": """ &amp;  INDEX(artwork.xlsx!H:H,QUOTIENT(ROW(A914)-1,3)+2) &amp;""",  " &amp;
     artwork.xlsx!$J$1&amp; ": """ &amp; INDEX(artwork.xlsx!J:J,QUOTIENT(ROW(A914)-1,3)+2) &amp;""",  " &amp;
     artwork.xlsx!$L$1&amp; ": """ &amp; SUBSTITUTE(IF(LEFT(INDEX(artwork.xlsx!L:L,QUOTIENT(ROW(A914)-1,3)+2),4)="http","",artwork.xlsx!$M$1) &amp; INDEX(artwork.xlsx!L:L,QUOTIENT(ROW(A914)-1,3)+2),artwork.xlsx!$N$1,"") &amp; """,",
 IF(AND(MOD(ROW(A914)-1,3)=1,INDEX(artwork.xlsx!J:J,QUOTIENT(ROW(A914)-1,3)+2)&lt;&gt;""),
    artwork.xlsx!$K$1&amp;": '" &amp; SUBSTITUTE(INDEX(artwork.xlsx!K:K,QUOTIENT(ROW(A914)-1,3)+2),"'","\'") &amp; "'",
IF(MOD(ROW(A914)-1,3)=2,"","")))</f>
        <v>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c r="K919" t="s">
        <v>3729</v>
      </c>
      <c r="U919" t="e">
        <f t="shared" ref="U919:U932" si="18">RIGHT(LEFT(K919,FIND(""",",K919)-1),LEN(LEFT(K919,FIND(""",",K919)-1)) -LEN("id: '"))</f>
        <v>#VALUE!</v>
      </c>
      <c r="V919" t="e">
        <f t="shared" ref="V919:V932" si="19">SUBSTITUTE(LEFT(RIGHT(K920,LEN(K920) -LEN("text_html: '")),LEN(RIGHT(K920,LEN(K920) -LEN("text_html: '")))-1),"\'","'")</f>
        <v>#VALUE!</v>
      </c>
    </row>
    <row r="920" spans="1:22" x14ac:dyDescent="0.25">
      <c r="A920" t="str">
        <f>IF(AND(MOD(ROW(A915)-1,3)=0,INDEX(artwork.xlsx!G:G,QUOTIENT(ROW(A915)-1,3)+2)&lt;&gt;""),"/* "&amp;INDEX(artwork.xlsx!G:G,QUOTIENT(ROW(A915)-1,3)+2)&amp;" */","  ")&amp;
IF(AND(INDEX(artwork.xlsx!F:F,QUOTIENT(ROW(A915)-1,3)+2)&lt;&gt;""),"/* "&amp;INDEX(artwork.xlsx!F:F,QUOTIENT(ROW(A915)-1,3)+2)&amp;" */","  ")&amp;IF(AND(ISERROR(MATCH("},",B920:B$5003,0)), ISERROR(MATCH("    ];",$A$5:A916,0))),"];","")</f>
        <v xml:space="preserve">  /* landscape */</v>
      </c>
      <c r="B920" t="str">
        <f t="shared" si="17"/>
        <v>},</v>
      </c>
      <c r="C920" t="str">
        <f>IF(AND(MOD(ROW(A915)-1,3)=0, INDEX(artwork.xlsx!J:J,QUOTIENT(ROW(A915)-1,3)+2)&lt;&gt;""),
     artwork.xlsx!$H$1&amp;": """ &amp;  INDEX(artwork.xlsx!H:H,QUOTIENT(ROW(A915)-1,3)+2) &amp;""",  " &amp;
     artwork.xlsx!$J$1&amp; ": """ &amp; INDEX(artwork.xlsx!J:J,QUOTIENT(ROW(A915)-1,3)+2) &amp;""",  " &amp;
     artwork.xlsx!$L$1&amp; ": """ &amp; SUBSTITUTE(IF(LEFT(INDEX(artwork.xlsx!L:L,QUOTIENT(ROW(A915)-1,3)+2),4)="http","",artwork.xlsx!$M$1) &amp; INDEX(artwork.xlsx!L:L,QUOTIENT(ROW(A915)-1,3)+2),artwork.xlsx!$N$1,"") &amp; """,",
 IF(AND(MOD(ROW(A915)-1,3)=1,INDEX(artwork.xlsx!J:J,QUOTIENT(ROW(A915)-1,3)+2)&lt;&gt;""),
    artwork.xlsx!$K$1&amp;": '" &amp; SUBSTITUTE(INDEX(artwork.xlsx!K:K,QUOTIENT(ROW(A915)-1,3)+2),"'","\'") &amp; "'",
IF(MOD(ROW(A915)-1,3)=2,"","")))</f>
        <v/>
      </c>
      <c r="J920" t="s">
        <v>3730</v>
      </c>
      <c r="U920" t="e">
        <f t="shared" si="18"/>
        <v>#VALUE!</v>
      </c>
      <c r="V920" t="str">
        <f t="shared" si="19"/>
        <v xml:space="preserve"> frenchName: "Bal",  artwork: "http://wiki.dominionstrategy.com/images/e/e5/BallArt.jpg"</v>
      </c>
    </row>
    <row r="921" spans="1:22" x14ac:dyDescent="0.25">
      <c r="A921" t="str">
        <f>IF(AND(MOD(ROW(A916)-1,3)=0,INDEX(artwork.xlsx!G:G,QUOTIENT(ROW(A916)-1,3)+2)&lt;&gt;""),"/* "&amp;INDEX(artwork.xlsx!G:G,QUOTIENT(ROW(A916)-1,3)+2)&amp;" */","  ")&amp;
IF(AND(INDEX(artwork.xlsx!F:F,QUOTIENT(ROW(A916)-1,3)+2)&lt;&gt;""),"/* "&amp;INDEX(artwork.xlsx!F:F,QUOTIENT(ROW(A916)-1,3)+2)&amp;" */","  ")&amp;IF(AND(ISERROR(MATCH("},",B921:B$5003,0)), ISERROR(MATCH("    ];",$A$5:A920,0))),"];","")</f>
        <v xml:space="preserve">  /* landscape */</v>
      </c>
      <c r="B921" t="str">
        <f t="shared" si="17"/>
        <v>{</v>
      </c>
      <c r="C921" t="str">
        <f>IF(AND(MOD(ROW(A916)-1,3)=0, INDEX(artwork.xlsx!J:J,QUOTIENT(ROW(A916)-1,3)+2)&lt;&gt;""),
     artwork.xlsx!$H$1&amp;": """ &amp;  INDEX(artwork.xlsx!H:H,QUOTIENT(ROW(A916)-1,3)+2) &amp;""",  " &amp;
     artwork.xlsx!$J$1&amp; ": """ &amp; INDEX(artwork.xlsx!J:J,QUOTIENT(ROW(A916)-1,3)+2) &amp;""",  " &amp;
     artwork.xlsx!$L$1&amp; ": """ &amp; SUBSTITUTE(IF(LEFT(INDEX(artwork.xlsx!L:L,QUOTIENT(ROW(A916)-1,3)+2),4)="http","",artwork.xlsx!$M$1) &amp; INDEX(artwork.xlsx!L:L,QUOTIENT(ROW(A916)-1,3)+2),artwork.xlsx!$N$1,"") &amp; """,",
 IF(AND(MOD(ROW(A916)-1,3)=1,INDEX(artwork.xlsx!J:J,QUOTIENT(ROW(A916)-1,3)+2)&lt;&gt;""),
    artwork.xlsx!$K$1&amp;": '" &amp; SUBSTITUTE(INDEX(artwork.xlsx!K:K,QUOTIENT(ROW(A916)-1,3)+2),"'","\'") &amp; "'",
IF(MOD(ROW(A916)-1,3)=2,"","")))</f>
        <v>id: "ball",  frenchName: "Bal",  artwork: "http://wiki.dominionstrategy.com/images/e/e5/BallArt.jpg",</v>
      </c>
      <c r="J921" t="s">
        <v>2408</v>
      </c>
      <c r="K921" t="s">
        <v>3731</v>
      </c>
      <c r="U921" t="str">
        <f t="shared" si="18"/>
        <v>ball</v>
      </c>
      <c r="V921" t="str">
        <f t="shared" si="19"/>
        <v>&lt;div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row>
    <row r="922" spans="1:22" x14ac:dyDescent="0.25">
      <c r="A922" t="str">
        <f>IF(AND(MOD(ROW(A917)-1,3)=0,INDEX(artwork.xlsx!G:G,QUOTIENT(ROW(A917)-1,3)+2)&lt;&gt;""),"/* "&amp;INDEX(artwork.xlsx!G:G,QUOTIENT(ROW(A917)-1,3)+2)&amp;" */","  ")&amp;
IF(AND(INDEX(artwork.xlsx!F:F,QUOTIENT(ROW(A917)-1,3)+2)&lt;&gt;""),"/* "&amp;INDEX(artwork.xlsx!F:F,QUOTIENT(ROW(A917)-1,3)+2)&amp;" */","  ")&amp;IF(AND(ISERROR(MATCH("},",B922:B$5003,0)), ISERROR(MATCH("    ];",$A$5:A918,0))),"];","")</f>
        <v xml:space="preserve">  /* landscape */</v>
      </c>
      <c r="B922" t="str">
        <f t="shared" si="17"/>
        <v/>
      </c>
      <c r="C922" t="str">
        <f>IF(AND(MOD(ROW(A917)-1,3)=0, INDEX(artwork.xlsx!J:J,QUOTIENT(ROW(A917)-1,3)+2)&lt;&gt;""),
     artwork.xlsx!$H$1&amp;": """ &amp;  INDEX(artwork.xlsx!H:H,QUOTIENT(ROW(A917)-1,3)+2) &amp;""",  " &amp;
     artwork.xlsx!$J$1&amp; ": """ &amp; INDEX(artwork.xlsx!J:J,QUOTIENT(ROW(A917)-1,3)+2) &amp;""",  " &amp;
     artwork.xlsx!$L$1&amp; ": """ &amp; SUBSTITUTE(IF(LEFT(INDEX(artwork.xlsx!L:L,QUOTIENT(ROW(A917)-1,3)+2),4)="http","",artwork.xlsx!$M$1) &amp; INDEX(artwork.xlsx!L:L,QUOTIENT(ROW(A917)-1,3)+2),artwork.xlsx!$N$1,"") &amp; """,",
 IF(AND(MOD(ROW(A917)-1,3)=1,INDEX(artwork.xlsx!J:J,QUOTIENT(ROW(A917)-1,3)+2)&lt;&gt;""),
    artwork.xlsx!$K$1&amp;": '" &amp; SUBSTITUTE(INDEX(artwork.xlsx!K:K,QUOTIENT(ROW(A917)-1,3)+2),"'","\'") &amp; "'",
IF(MOD(ROW(A917)-1,3)=2,"","")))</f>
        <v>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c r="K922" t="s">
        <v>3732</v>
      </c>
      <c r="U922" t="e">
        <f t="shared" si="18"/>
        <v>#VALUE!</v>
      </c>
      <c r="V922" t="e">
        <f t="shared" si="19"/>
        <v>#VALUE!</v>
      </c>
    </row>
    <row r="923" spans="1:22" x14ac:dyDescent="0.25">
      <c r="A923" t="str">
        <f>IF(AND(MOD(ROW(A918)-1,3)=0,INDEX(artwork.xlsx!G:G,QUOTIENT(ROW(A918)-1,3)+2)&lt;&gt;""),"/* "&amp;INDEX(artwork.xlsx!G:G,QUOTIENT(ROW(A918)-1,3)+2)&amp;" */","  ")&amp;
IF(AND(INDEX(artwork.xlsx!F:F,QUOTIENT(ROW(A918)-1,3)+2)&lt;&gt;""),"/* "&amp;INDEX(artwork.xlsx!F:F,QUOTIENT(ROW(A918)-1,3)+2)&amp;" */","  ")&amp;IF(AND(ISERROR(MATCH("},",B923:B$5003,0)), ISERROR(MATCH("    ];",$A$5:A922,0))),"];","")</f>
        <v xml:space="preserve">  /* landscape */</v>
      </c>
      <c r="B923" t="str">
        <f t="shared" si="17"/>
        <v>},</v>
      </c>
      <c r="C923" t="str">
        <f>IF(AND(MOD(ROW(A918)-1,3)=0, INDEX(artwork.xlsx!J:J,QUOTIENT(ROW(A918)-1,3)+2)&lt;&gt;""),
     artwork.xlsx!$H$1&amp;": """ &amp;  INDEX(artwork.xlsx!H:H,QUOTIENT(ROW(A918)-1,3)+2) &amp;""",  " &amp;
     artwork.xlsx!$J$1&amp; ": """ &amp; INDEX(artwork.xlsx!J:J,QUOTIENT(ROW(A918)-1,3)+2) &amp;""",  " &amp;
     artwork.xlsx!$L$1&amp; ": """ &amp; SUBSTITUTE(IF(LEFT(INDEX(artwork.xlsx!L:L,QUOTIENT(ROW(A918)-1,3)+2),4)="http","",artwork.xlsx!$M$1) &amp; INDEX(artwork.xlsx!L:L,QUOTIENT(ROW(A918)-1,3)+2),artwork.xlsx!$N$1,"") &amp; """,",
 IF(AND(MOD(ROW(A918)-1,3)=1,INDEX(artwork.xlsx!J:J,QUOTIENT(ROW(A918)-1,3)+2)&lt;&gt;""),
    artwork.xlsx!$K$1&amp;": '" &amp; SUBSTITUTE(INDEX(artwork.xlsx!K:K,QUOTIENT(ROW(A918)-1,3)+2),"'","\'") &amp; "'",
IF(MOD(ROW(A918)-1,3)=2,"","")))</f>
        <v/>
      </c>
      <c r="J923" t="s">
        <v>3730</v>
      </c>
      <c r="U923" t="e">
        <f t="shared" si="18"/>
        <v>#VALUE!</v>
      </c>
      <c r="V923" t="str">
        <f t="shared" si="19"/>
        <v>",  frenchName: "Feu de joie",  artwork: "http://wiki.dominionstrategy.com/images/4/4c/BonfireArt.jpg"</v>
      </c>
    </row>
    <row r="924" spans="1:22" x14ac:dyDescent="0.25">
      <c r="A924" t="str">
        <f>IF(AND(MOD(ROW(A919)-1,3)=0,INDEX(artwork.xlsx!G:G,QUOTIENT(ROW(A919)-1,3)+2)&lt;&gt;""),"/* "&amp;INDEX(artwork.xlsx!G:G,QUOTIENT(ROW(A919)-1,3)+2)&amp;" */","  ")&amp;
IF(AND(INDEX(artwork.xlsx!F:F,QUOTIENT(ROW(A919)-1,3)+2)&lt;&gt;""),"/* "&amp;INDEX(artwork.xlsx!F:F,QUOTIENT(ROW(A919)-1,3)+2)&amp;" */","  ")&amp;IF(AND(ISERROR(MATCH("},",B924:B$5003,0)), ISERROR(MATCH("    ];",$A$5:A920,0))),"];","")</f>
        <v xml:space="preserve">  /* landscape */</v>
      </c>
      <c r="B924" t="str">
        <f t="shared" si="17"/>
        <v>{</v>
      </c>
      <c r="C924" t="str">
        <f>IF(AND(MOD(ROW(A919)-1,3)=0, INDEX(artwork.xlsx!J:J,QUOTIENT(ROW(A919)-1,3)+2)&lt;&gt;""),
     artwork.xlsx!$H$1&amp;": """ &amp;  INDEX(artwork.xlsx!H:H,QUOTIENT(ROW(A919)-1,3)+2) &amp;""",  " &amp;
     artwork.xlsx!$J$1&amp; ": """ &amp; INDEX(artwork.xlsx!J:J,QUOTIENT(ROW(A919)-1,3)+2) &amp;""",  " &amp;
     artwork.xlsx!$L$1&amp; ": """ &amp; SUBSTITUTE(IF(LEFT(INDEX(artwork.xlsx!L:L,QUOTIENT(ROW(A919)-1,3)+2),4)="http","",artwork.xlsx!$M$1) &amp; INDEX(artwork.xlsx!L:L,QUOTIENT(ROW(A919)-1,3)+2),artwork.xlsx!$N$1,"") &amp; """,",
 IF(AND(MOD(ROW(A919)-1,3)=1,INDEX(artwork.xlsx!J:J,QUOTIENT(ROW(A919)-1,3)+2)&lt;&gt;""),
    artwork.xlsx!$K$1&amp;": '" &amp; SUBSTITUTE(INDEX(artwork.xlsx!K:K,QUOTIENT(ROW(A919)-1,3)+2),"'","\'") &amp; "'",
IF(MOD(ROW(A919)-1,3)=2,"","")))</f>
        <v>id: "bonfire",  frenchName: "Feu de joie",  artwork: "http://wiki.dominionstrategy.com/images/4/4c/BonfireArt.jpg",</v>
      </c>
      <c r="J924" t="s">
        <v>2408</v>
      </c>
      <c r="K924" t="s">
        <v>3733</v>
      </c>
      <c r="U924" t="str">
        <f t="shared" si="18"/>
        <v>bonfire</v>
      </c>
      <c r="V924" t="str">
        <f t="shared" si="19"/>
        <v>&lt;div class="landscape-text" style="top:14px;"&gt;&lt;div style="display:inline;"&gt;&lt;div style="display:inline; font-size:22px;"&gt;Écartez jusqu'à 2 cartes en jeu.&lt;/div&gt;&lt;/div&gt;&lt;br&gt;&lt;/div&gt;</v>
      </c>
    </row>
    <row r="925" spans="1:22" x14ac:dyDescent="0.25">
      <c r="A925" t="str">
        <f>IF(AND(MOD(ROW(A920)-1,3)=0,INDEX(artwork.xlsx!G:G,QUOTIENT(ROW(A920)-1,3)+2)&lt;&gt;""),"/* "&amp;INDEX(artwork.xlsx!G:G,QUOTIENT(ROW(A920)-1,3)+2)&amp;" */","  ")&amp;
IF(AND(INDEX(artwork.xlsx!F:F,QUOTIENT(ROW(A920)-1,3)+2)&lt;&gt;""),"/* "&amp;INDEX(artwork.xlsx!F:F,QUOTIENT(ROW(A920)-1,3)+2)&amp;" */","  ")&amp;IF(AND(ISERROR(MATCH("},",B925:B$5003,0)), ISERROR(MATCH("    ];",$A$5:A924,0))),"];","")</f>
        <v xml:space="preserve">  /* landscape */</v>
      </c>
      <c r="B925" t="str">
        <f t="shared" si="17"/>
        <v/>
      </c>
      <c r="C925" t="str">
        <f>IF(AND(MOD(ROW(A920)-1,3)=0, INDEX(artwork.xlsx!J:J,QUOTIENT(ROW(A920)-1,3)+2)&lt;&gt;""),
     artwork.xlsx!$H$1&amp;": """ &amp;  INDEX(artwork.xlsx!H:H,QUOTIENT(ROW(A920)-1,3)+2) &amp;""",  " &amp;
     artwork.xlsx!$J$1&amp; ": """ &amp; INDEX(artwork.xlsx!J:J,QUOTIENT(ROW(A920)-1,3)+2) &amp;""",  " &amp;
     artwork.xlsx!$L$1&amp; ": """ &amp; SUBSTITUTE(IF(LEFT(INDEX(artwork.xlsx!L:L,QUOTIENT(ROW(A920)-1,3)+2),4)="http","",artwork.xlsx!$M$1) &amp; INDEX(artwork.xlsx!L:L,QUOTIENT(ROW(A920)-1,3)+2),artwork.xlsx!$N$1,"") &amp; """,",
 IF(AND(MOD(ROW(A920)-1,3)=1,INDEX(artwork.xlsx!J:J,QUOTIENT(ROW(A920)-1,3)+2)&lt;&gt;""),
    artwork.xlsx!$K$1&amp;": '" &amp; SUBSTITUTE(INDEX(artwork.xlsx!K:K,QUOTIENT(ROW(A920)-1,3)+2),"'","\'") &amp; "'",
IF(MOD(ROW(A920)-1,3)=2,"","")))</f>
        <v>text_html: '&lt;div class="landscape-text" style="top:14px;"&gt;&lt;div style="display:inline;"&gt;&lt;div style="display:inline; font-size:22px;"&gt;Écartez jusqu\'à 2 cartes en jeu.&lt;/div&gt;&lt;/div&gt;&lt;br&gt;&lt;/div&gt;'</v>
      </c>
      <c r="K925" t="s">
        <v>3734</v>
      </c>
      <c r="U925" t="e">
        <f t="shared" si="18"/>
        <v>#VALUE!</v>
      </c>
      <c r="V925" t="e">
        <f t="shared" si="19"/>
        <v>#VALUE!</v>
      </c>
    </row>
    <row r="926" spans="1:22" x14ac:dyDescent="0.25">
      <c r="A926" t="str">
        <f>IF(AND(MOD(ROW(A921)-1,3)=0,INDEX(artwork.xlsx!G:G,QUOTIENT(ROW(A921)-1,3)+2)&lt;&gt;""),"/* "&amp;INDEX(artwork.xlsx!G:G,QUOTIENT(ROW(A921)-1,3)+2)&amp;" */","  ")&amp;
IF(AND(INDEX(artwork.xlsx!F:F,QUOTIENT(ROW(A921)-1,3)+2)&lt;&gt;""),"/* "&amp;INDEX(artwork.xlsx!F:F,QUOTIENT(ROW(A921)-1,3)+2)&amp;" */","  ")&amp;IF(AND(ISERROR(MATCH("},",B926:B$5003,0)), ISERROR(MATCH("    ];",$A$5:A922,0))),"];","")</f>
        <v xml:space="preserve">  /* landscape */</v>
      </c>
      <c r="B926" t="str">
        <f t="shared" si="17"/>
        <v>},</v>
      </c>
      <c r="C926" t="str">
        <f>IF(AND(MOD(ROW(A921)-1,3)=0, INDEX(artwork.xlsx!J:J,QUOTIENT(ROW(A921)-1,3)+2)&lt;&gt;""),
     artwork.xlsx!$H$1&amp;": """ &amp;  INDEX(artwork.xlsx!H:H,QUOTIENT(ROW(A921)-1,3)+2) &amp;""",  " &amp;
     artwork.xlsx!$J$1&amp; ": """ &amp; INDEX(artwork.xlsx!J:J,QUOTIENT(ROW(A921)-1,3)+2) &amp;""",  " &amp;
     artwork.xlsx!$L$1&amp; ": """ &amp; SUBSTITUTE(IF(LEFT(INDEX(artwork.xlsx!L:L,QUOTIENT(ROW(A921)-1,3)+2),4)="http","",artwork.xlsx!$M$1) &amp; INDEX(artwork.xlsx!L:L,QUOTIENT(ROW(A921)-1,3)+2),artwork.xlsx!$N$1,"") &amp; """,",
 IF(AND(MOD(ROW(A921)-1,3)=1,INDEX(artwork.xlsx!J:J,QUOTIENT(ROW(A921)-1,3)+2)&lt;&gt;""),
    artwork.xlsx!$K$1&amp;": '" &amp; SUBSTITUTE(INDEX(artwork.xlsx!K:K,QUOTIENT(ROW(A921)-1,3)+2),"'","\'") &amp; "'",
IF(MOD(ROW(A921)-1,3)=2,"","")))</f>
        <v/>
      </c>
      <c r="J926" t="s">
        <v>3730</v>
      </c>
      <c r="U926" t="e">
        <f t="shared" si="18"/>
        <v>#VALUE!</v>
      </c>
      <c r="V926" t="str">
        <f t="shared" si="19"/>
        <v>,  frenchName: "Emprunt",  artwork: "http://wiki.dominionstrategy.com/images/a/af/BorrowArt.jpg"</v>
      </c>
    </row>
    <row r="927" spans="1:22" x14ac:dyDescent="0.25">
      <c r="A927" t="str">
        <f>IF(AND(MOD(ROW(A922)-1,3)=0,INDEX(artwork.xlsx!G:G,QUOTIENT(ROW(A922)-1,3)+2)&lt;&gt;""),"/* "&amp;INDEX(artwork.xlsx!G:G,QUOTIENT(ROW(A922)-1,3)+2)&amp;" */","  ")&amp;
IF(AND(INDEX(artwork.xlsx!F:F,QUOTIENT(ROW(A922)-1,3)+2)&lt;&gt;""),"/* "&amp;INDEX(artwork.xlsx!F:F,QUOTIENT(ROW(A922)-1,3)+2)&amp;" */","  ")&amp;IF(AND(ISERROR(MATCH("},",B927:B$5003,0)), ISERROR(MATCH("    ];",$A$5:A926,0))),"];","")</f>
        <v xml:space="preserve">  /* landscape */</v>
      </c>
      <c r="B927" t="str">
        <f t="shared" si="17"/>
        <v>{</v>
      </c>
      <c r="C927" t="str">
        <f>IF(AND(MOD(ROW(A922)-1,3)=0, INDEX(artwork.xlsx!J:J,QUOTIENT(ROW(A922)-1,3)+2)&lt;&gt;""),
     artwork.xlsx!$H$1&amp;": """ &amp;  INDEX(artwork.xlsx!H:H,QUOTIENT(ROW(A922)-1,3)+2) &amp;""",  " &amp;
     artwork.xlsx!$J$1&amp; ": """ &amp; INDEX(artwork.xlsx!J:J,QUOTIENT(ROW(A922)-1,3)+2) &amp;""",  " &amp;
     artwork.xlsx!$L$1&amp; ": """ &amp; SUBSTITUTE(IF(LEFT(INDEX(artwork.xlsx!L:L,QUOTIENT(ROW(A922)-1,3)+2),4)="http","",artwork.xlsx!$M$1) &amp; INDEX(artwork.xlsx!L:L,QUOTIENT(ROW(A922)-1,3)+2),artwork.xlsx!$N$1,"") &amp; """,",
 IF(AND(MOD(ROW(A922)-1,3)=1,INDEX(artwork.xlsx!J:J,QUOTIENT(ROW(A922)-1,3)+2)&lt;&gt;""),
    artwork.xlsx!$K$1&amp;": '" &amp; SUBSTITUTE(INDEX(artwork.xlsx!K:K,QUOTIENT(ROW(A922)-1,3)+2),"'","\'") &amp; "'",
IF(MOD(ROW(A922)-1,3)=2,"","")))</f>
        <v>id: "borrow",  frenchName: "Emprunt",  artwork: "http://wiki.dominionstrategy.com/images/a/af/BorrowArt.jpg",</v>
      </c>
      <c r="J927" t="s">
        <v>2408</v>
      </c>
      <c r="K927" t="s">
        <v>3735</v>
      </c>
      <c r="U927" t="str">
        <f t="shared" si="18"/>
        <v>borrow</v>
      </c>
      <c r="V927" t="str">
        <f t="shared" si="19"/>
        <v>&lt;div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row>
    <row r="928" spans="1:22" x14ac:dyDescent="0.25">
      <c r="A928" t="str">
        <f>IF(AND(MOD(ROW(A923)-1,3)=0,INDEX(artwork.xlsx!G:G,QUOTIENT(ROW(A923)-1,3)+2)&lt;&gt;""),"/* "&amp;INDEX(artwork.xlsx!G:G,QUOTIENT(ROW(A923)-1,3)+2)&amp;" */","  ")&amp;
IF(AND(INDEX(artwork.xlsx!F:F,QUOTIENT(ROW(A923)-1,3)+2)&lt;&gt;""),"/* "&amp;INDEX(artwork.xlsx!F:F,QUOTIENT(ROW(A923)-1,3)+2)&amp;" */","  ")&amp;IF(AND(ISERROR(MATCH("},",B928:B$5003,0)), ISERROR(MATCH("    ];",$A$5:A924,0))),"];","")</f>
        <v xml:space="preserve">  /* landscape */</v>
      </c>
      <c r="B928" t="str">
        <f t="shared" si="17"/>
        <v/>
      </c>
      <c r="C928" t="str">
        <f>IF(AND(MOD(ROW(A923)-1,3)=0, INDEX(artwork.xlsx!J:J,QUOTIENT(ROW(A923)-1,3)+2)&lt;&gt;""),
     artwork.xlsx!$H$1&amp;": """ &amp;  INDEX(artwork.xlsx!H:H,QUOTIENT(ROW(A923)-1,3)+2) &amp;""",  " &amp;
     artwork.xlsx!$J$1&amp; ": """ &amp; INDEX(artwork.xlsx!J:J,QUOTIENT(ROW(A923)-1,3)+2) &amp;""",  " &amp;
     artwork.xlsx!$L$1&amp; ": """ &amp; SUBSTITUTE(IF(LEFT(INDEX(artwork.xlsx!L:L,QUOTIENT(ROW(A923)-1,3)+2),4)="http","",artwork.xlsx!$M$1) &amp; INDEX(artwork.xlsx!L:L,QUOTIENT(ROW(A923)-1,3)+2),artwork.xlsx!$N$1,"") &amp; """,",
 IF(AND(MOD(ROW(A923)-1,3)=1,INDEX(artwork.xlsx!J:J,QUOTIENT(ROW(A923)-1,3)+2)&lt;&gt;""),
    artwork.xlsx!$K$1&amp;": '" &amp; SUBSTITUTE(INDEX(artwork.xlsx!K:K,QUOTIENT(ROW(A923)-1,3)+2),"'","\'") &amp; "'",
IF(MOD(ROW(A923)-1,3)=2,"","")))</f>
        <v>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c r="K928" t="s">
        <v>3736</v>
      </c>
      <c r="U928" t="e">
        <f t="shared" si="18"/>
        <v>#VALUE!</v>
      </c>
      <c r="V928" t="e">
        <f t="shared" si="19"/>
        <v>#VALUE!</v>
      </c>
    </row>
    <row r="929" spans="1:22" x14ac:dyDescent="0.25">
      <c r="A929" t="str">
        <f>IF(AND(MOD(ROW(A924)-1,3)=0,INDEX(artwork.xlsx!G:G,QUOTIENT(ROW(A924)-1,3)+2)&lt;&gt;""),"/* "&amp;INDEX(artwork.xlsx!G:G,QUOTIENT(ROW(A924)-1,3)+2)&amp;" */","  ")&amp;
IF(AND(INDEX(artwork.xlsx!F:F,QUOTIENT(ROW(A924)-1,3)+2)&lt;&gt;""),"/* "&amp;INDEX(artwork.xlsx!F:F,QUOTIENT(ROW(A924)-1,3)+2)&amp;" */","  ")&amp;IF(AND(ISERROR(MATCH("},",B929:B$5003,0)), ISERROR(MATCH("    ];",$A$5:A928,0))),"];","")</f>
        <v xml:space="preserve">  /* landscape */</v>
      </c>
      <c r="B929" t="str">
        <f t="shared" si="17"/>
        <v>},</v>
      </c>
      <c r="C929" t="str">
        <f>IF(AND(MOD(ROW(A924)-1,3)=0, INDEX(artwork.xlsx!J:J,QUOTIENT(ROW(A924)-1,3)+2)&lt;&gt;""),
     artwork.xlsx!$H$1&amp;": """ &amp;  INDEX(artwork.xlsx!H:H,QUOTIENT(ROW(A924)-1,3)+2) &amp;""",  " &amp;
     artwork.xlsx!$J$1&amp; ": """ &amp; INDEX(artwork.xlsx!J:J,QUOTIENT(ROW(A924)-1,3)+2) &amp;""",  " &amp;
     artwork.xlsx!$L$1&amp; ": """ &amp; SUBSTITUTE(IF(LEFT(INDEX(artwork.xlsx!L:L,QUOTIENT(ROW(A924)-1,3)+2),4)="http","",artwork.xlsx!$M$1) &amp; INDEX(artwork.xlsx!L:L,QUOTIENT(ROW(A924)-1,3)+2),artwork.xlsx!$N$1,"") &amp; """,",
 IF(AND(MOD(ROW(A924)-1,3)=1,INDEX(artwork.xlsx!J:J,QUOTIENT(ROW(A924)-1,3)+2)&lt;&gt;""),
    artwork.xlsx!$K$1&amp;": '" &amp; SUBSTITUTE(INDEX(artwork.xlsx!K:K,QUOTIENT(ROW(A924)-1,3)+2),"'","\'") &amp; "'",
IF(MOD(ROW(A924)-1,3)=2,"","")))</f>
        <v/>
      </c>
      <c r="J929" t="s">
        <v>3730</v>
      </c>
      <c r="U929" t="e">
        <f t="shared" si="18"/>
        <v>#VALUE!</v>
      </c>
      <c r="V929" t="str">
        <f t="shared" si="19"/>
        <v>ion",  frenchName: "Expedition",  artwork: "http://wiki.dominionstrategy.com/images/c/c0/ExpeditionArt.jpg"</v>
      </c>
    </row>
    <row r="930" spans="1:22" x14ac:dyDescent="0.25">
      <c r="A930" t="str">
        <f>IF(AND(MOD(ROW(A925)-1,3)=0,INDEX(artwork.xlsx!G:G,QUOTIENT(ROW(A925)-1,3)+2)&lt;&gt;""),"/* "&amp;INDEX(artwork.xlsx!G:G,QUOTIENT(ROW(A925)-1,3)+2)&amp;" */","  ")&amp;
IF(AND(INDEX(artwork.xlsx!F:F,QUOTIENT(ROW(A925)-1,3)+2)&lt;&gt;""),"/* "&amp;INDEX(artwork.xlsx!F:F,QUOTIENT(ROW(A925)-1,3)+2)&amp;" */","  ")&amp;IF(AND(ISERROR(MATCH("},",B930:B$5003,0)), ISERROR(MATCH("    ];",$A$5:A926,0))),"];","")</f>
        <v xml:space="preserve">  /* landscape */</v>
      </c>
      <c r="B930" t="str">
        <f t="shared" si="17"/>
        <v>{</v>
      </c>
      <c r="C930" t="str">
        <f>IF(AND(MOD(ROW(A925)-1,3)=0, INDEX(artwork.xlsx!J:J,QUOTIENT(ROW(A925)-1,3)+2)&lt;&gt;""),
     artwork.xlsx!$H$1&amp;": """ &amp;  INDEX(artwork.xlsx!H:H,QUOTIENT(ROW(A925)-1,3)+2) &amp;""",  " &amp;
     artwork.xlsx!$J$1&amp; ": """ &amp; INDEX(artwork.xlsx!J:J,QUOTIENT(ROW(A925)-1,3)+2) &amp;""",  " &amp;
     artwork.xlsx!$L$1&amp; ": """ &amp; SUBSTITUTE(IF(LEFT(INDEX(artwork.xlsx!L:L,QUOTIENT(ROW(A925)-1,3)+2),4)="http","",artwork.xlsx!$M$1) &amp; INDEX(artwork.xlsx!L:L,QUOTIENT(ROW(A925)-1,3)+2),artwork.xlsx!$N$1,"") &amp; """,",
 IF(AND(MOD(ROW(A925)-1,3)=1,INDEX(artwork.xlsx!J:J,QUOTIENT(ROW(A925)-1,3)+2)&lt;&gt;""),
    artwork.xlsx!$K$1&amp;": '" &amp; SUBSTITUTE(INDEX(artwork.xlsx!K:K,QUOTIENT(ROW(A925)-1,3)+2),"'","\'") &amp; "'",
IF(MOD(ROW(A925)-1,3)=2,"","")))</f>
        <v>id: "expedition",  frenchName: "Expedition",  artwork: "http://wiki.dominionstrategy.com/images/c/c0/ExpeditionArt.jpg",</v>
      </c>
      <c r="J930" t="s">
        <v>2408</v>
      </c>
      <c r="K930" t="s">
        <v>3737</v>
      </c>
      <c r="U930" t="str">
        <f t="shared" si="18"/>
        <v>expedition</v>
      </c>
      <c r="V930" t="str">
        <f t="shared" si="19"/>
        <v>&lt;div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row>
    <row r="931" spans="1:22" x14ac:dyDescent="0.25">
      <c r="A931" t="str">
        <f>IF(AND(MOD(ROW(A926)-1,3)=0,INDEX(artwork.xlsx!G:G,QUOTIENT(ROW(A926)-1,3)+2)&lt;&gt;""),"/* "&amp;INDEX(artwork.xlsx!G:G,QUOTIENT(ROW(A926)-1,3)+2)&amp;" */","  ")&amp;
IF(AND(INDEX(artwork.xlsx!F:F,QUOTIENT(ROW(A926)-1,3)+2)&lt;&gt;""),"/* "&amp;INDEX(artwork.xlsx!F:F,QUOTIENT(ROW(A926)-1,3)+2)&amp;" */","  ")&amp;IF(AND(ISERROR(MATCH("},",B931:B$5003,0)), ISERROR(MATCH("    ];",$A$5:A930,0))),"];","")</f>
        <v xml:space="preserve">  /* landscape */</v>
      </c>
      <c r="B931" t="str">
        <f t="shared" si="17"/>
        <v/>
      </c>
      <c r="C931" t="str">
        <f>IF(AND(MOD(ROW(A926)-1,3)=0, INDEX(artwork.xlsx!J:J,QUOTIENT(ROW(A926)-1,3)+2)&lt;&gt;""),
     artwork.xlsx!$H$1&amp;": """ &amp;  INDEX(artwork.xlsx!H:H,QUOTIENT(ROW(A926)-1,3)+2) &amp;""",  " &amp;
     artwork.xlsx!$J$1&amp; ": """ &amp; INDEX(artwork.xlsx!J:J,QUOTIENT(ROW(A926)-1,3)+2) &amp;""",  " &amp;
     artwork.xlsx!$L$1&amp; ": """ &amp; SUBSTITUTE(IF(LEFT(INDEX(artwork.xlsx!L:L,QUOTIENT(ROW(A926)-1,3)+2),4)="http","",artwork.xlsx!$M$1) &amp; INDEX(artwork.xlsx!L:L,QUOTIENT(ROW(A926)-1,3)+2),artwork.xlsx!$N$1,"") &amp; """,",
 IF(AND(MOD(ROW(A926)-1,3)=1,INDEX(artwork.xlsx!J:J,QUOTIENT(ROW(A926)-1,3)+2)&lt;&gt;""),
    artwork.xlsx!$K$1&amp;": '" &amp; SUBSTITUTE(INDEX(artwork.xlsx!K:K,QUOTIENT(ROW(A926)-1,3)+2),"'","\'") &amp; "'",
IF(MOD(ROW(A926)-1,3)=2,"","")))</f>
        <v>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c r="K931" t="s">
        <v>3738</v>
      </c>
      <c r="U931" t="e">
        <f t="shared" si="18"/>
        <v>#VALUE!</v>
      </c>
      <c r="V931" t="e">
        <f t="shared" si="19"/>
        <v>#VALUE!</v>
      </c>
    </row>
    <row r="932" spans="1:22" x14ac:dyDescent="0.25">
      <c r="A932" t="str">
        <f>IF(AND(MOD(ROW(A927)-1,3)=0,INDEX(artwork.xlsx!G:G,QUOTIENT(ROW(A927)-1,3)+2)&lt;&gt;""),"/* "&amp;INDEX(artwork.xlsx!G:G,QUOTIENT(ROW(A927)-1,3)+2)&amp;" */","  ")&amp;
IF(AND(INDEX(artwork.xlsx!F:F,QUOTIENT(ROW(A927)-1,3)+2)&lt;&gt;""),"/* "&amp;INDEX(artwork.xlsx!F:F,QUOTIENT(ROW(A927)-1,3)+2)&amp;" */","  ")&amp;IF(AND(ISERROR(MATCH("},",B932:B$5003,0)), ISERROR(MATCH("    ];",$A$5:A928,0))),"];","")</f>
        <v xml:space="preserve">  /* landscape */</v>
      </c>
      <c r="B932" t="str">
        <f t="shared" si="17"/>
        <v>},</v>
      </c>
      <c r="C932" t="str">
        <f>IF(AND(MOD(ROW(A927)-1,3)=0, INDEX(artwork.xlsx!J:J,QUOTIENT(ROW(A927)-1,3)+2)&lt;&gt;""),
     artwork.xlsx!$H$1&amp;": """ &amp;  INDEX(artwork.xlsx!H:H,QUOTIENT(ROW(A927)-1,3)+2) &amp;""",  " &amp;
     artwork.xlsx!$J$1&amp; ": """ &amp; INDEX(artwork.xlsx!J:J,QUOTIENT(ROW(A927)-1,3)+2) &amp;""",  " &amp;
     artwork.xlsx!$L$1&amp; ": """ &amp; SUBSTITUTE(IF(LEFT(INDEX(artwork.xlsx!L:L,QUOTIENT(ROW(A927)-1,3)+2),4)="http","",artwork.xlsx!$M$1) &amp; INDEX(artwork.xlsx!L:L,QUOTIENT(ROW(A927)-1,3)+2),artwork.xlsx!$N$1,"") &amp; """,",
 IF(AND(MOD(ROW(A927)-1,3)=1,INDEX(artwork.xlsx!J:J,QUOTIENT(ROW(A927)-1,3)+2)&lt;&gt;""),
    artwork.xlsx!$K$1&amp;": '" &amp; SUBSTITUTE(INDEX(artwork.xlsx!K:K,QUOTIENT(ROW(A927)-1,3)+2),"'","\'") &amp; "'",
IF(MOD(ROW(A927)-1,3)=2,"","")))</f>
        <v/>
      </c>
      <c r="J932" t="s">
        <v>3730</v>
      </c>
      <c r="U932" t="e">
        <f t="shared" si="18"/>
        <v>#VALUE!</v>
      </c>
      <c r="V932" t="str">
        <f t="shared" si="19"/>
        <v xml:space="preserve">  frenchName: "Bac",  artwork: "http://wiki.dominionstrategy.com/images/7/7a/FerryArt.jpg"</v>
      </c>
    </row>
    <row r="933" spans="1:22" x14ac:dyDescent="0.25">
      <c r="A933" t="str">
        <f>IF(AND(MOD(ROW(A928)-1,3)=0,INDEX(artwork.xlsx!G:G,QUOTIENT(ROW(A928)-1,3)+2)&lt;&gt;""),"/* "&amp;INDEX(artwork.xlsx!G:G,QUOTIENT(ROW(A928)-1,3)+2)&amp;" */","  ")&amp;
IF(AND(INDEX(artwork.xlsx!F:F,QUOTIENT(ROW(A928)-1,3)+2)&lt;&gt;""),"/* "&amp;INDEX(artwork.xlsx!F:F,QUOTIENT(ROW(A928)-1,3)+2)&amp;" */","  ")&amp;IF(AND(ISERROR(MATCH("},",B933:B$5003,0)), ISERROR(MATCH("    ];",$A$5:A932,0))),"];","")</f>
        <v xml:space="preserve">  /* landscape */</v>
      </c>
      <c r="B933" t="str">
        <f t="shared" si="17"/>
        <v>{</v>
      </c>
      <c r="C933" t="str">
        <f>IF(AND(MOD(ROW(A928)-1,3)=0, INDEX(artwork.xlsx!J:J,QUOTIENT(ROW(A928)-1,3)+2)&lt;&gt;""),
     artwork.xlsx!$H$1&amp;": """ &amp;  INDEX(artwork.xlsx!H:H,QUOTIENT(ROW(A928)-1,3)+2) &amp;""",  " &amp;
     artwork.xlsx!$J$1&amp; ": """ &amp; INDEX(artwork.xlsx!J:J,QUOTIENT(ROW(A928)-1,3)+2) &amp;""",  " &amp;
     artwork.xlsx!$L$1&amp; ": """ &amp; SUBSTITUTE(IF(LEFT(INDEX(artwork.xlsx!L:L,QUOTIENT(ROW(A928)-1,3)+2),4)="http","",artwork.xlsx!$M$1) &amp; INDEX(artwork.xlsx!L:L,QUOTIENT(ROW(A928)-1,3)+2),artwork.xlsx!$N$1,"") &amp; """,",
 IF(AND(MOD(ROW(A928)-1,3)=1,INDEX(artwork.xlsx!J:J,QUOTIENT(ROW(A928)-1,3)+2)&lt;&gt;""),
    artwork.xlsx!$K$1&amp;": '" &amp; SUBSTITUTE(INDEX(artwork.xlsx!K:K,QUOTIENT(ROW(A928)-1,3)+2),"'","\'") &amp; "'",
IF(MOD(ROW(A928)-1,3)=2,"","")))</f>
        <v>id: "ferry",  frenchName: "Bac",  artwork: "http://wiki.dominionstrategy.com/images/7/7a/FerryArt.jpg",</v>
      </c>
      <c r="J933" t="s">
        <v>2408</v>
      </c>
      <c r="K933" t="s">
        <v>3739</v>
      </c>
      <c r="U933" t="str">
        <f t="shared" ref="U933:U975" si="20">RIGHT(LEFT(K933,FIND(""",",K933)-1),LEN(LEFT(K933,FIND(""",",K933)-1)) -LEN("id: '"))</f>
        <v>ferry</v>
      </c>
      <c r="V933" t="str">
        <f t="shared" ref="V933:V975" si="21">SUBSTITUTE(LEFT(RIGHT(K934,LEN(K934) -LEN("text_html: '")),LEN(RIGHT(K934,LEN(K934) -LEN("text_html: '")))-1),"\'","'")</f>
        <v>&lt;div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row>
    <row r="934" spans="1:22" x14ac:dyDescent="0.25">
      <c r="A934" t="str">
        <f>IF(AND(MOD(ROW(A929)-1,3)=0,INDEX(artwork.xlsx!G:G,QUOTIENT(ROW(A929)-1,3)+2)&lt;&gt;""),"/* "&amp;INDEX(artwork.xlsx!G:G,QUOTIENT(ROW(A929)-1,3)+2)&amp;" */","  ")&amp;
IF(AND(INDEX(artwork.xlsx!F:F,QUOTIENT(ROW(A929)-1,3)+2)&lt;&gt;""),"/* "&amp;INDEX(artwork.xlsx!F:F,QUOTIENT(ROW(A929)-1,3)+2)&amp;" */","  ")&amp;IF(AND(ISERROR(MATCH("},",B934:B$5003,0)), ISERROR(MATCH("    ];",$A$5:A930,0))),"];","")</f>
        <v xml:space="preserve">  /* landscape */</v>
      </c>
      <c r="B934" t="str">
        <f t="shared" si="17"/>
        <v/>
      </c>
      <c r="C934" t="str">
        <f>IF(AND(MOD(ROW(A929)-1,3)=0, INDEX(artwork.xlsx!J:J,QUOTIENT(ROW(A929)-1,3)+2)&lt;&gt;""),
     artwork.xlsx!$H$1&amp;": """ &amp;  INDEX(artwork.xlsx!H:H,QUOTIENT(ROW(A929)-1,3)+2) &amp;""",  " &amp;
     artwork.xlsx!$J$1&amp; ": """ &amp; INDEX(artwork.xlsx!J:J,QUOTIENT(ROW(A929)-1,3)+2) &amp;""",  " &amp;
     artwork.xlsx!$L$1&amp; ": """ &amp; SUBSTITUTE(IF(LEFT(INDEX(artwork.xlsx!L:L,QUOTIENT(ROW(A929)-1,3)+2),4)="http","",artwork.xlsx!$M$1) &amp; INDEX(artwork.xlsx!L:L,QUOTIENT(ROW(A929)-1,3)+2),artwork.xlsx!$N$1,"") &amp; """,",
 IF(AND(MOD(ROW(A929)-1,3)=1,INDEX(artwork.xlsx!J:J,QUOTIENT(ROW(A929)-1,3)+2)&lt;&gt;""),
    artwork.xlsx!$K$1&amp;": '" &amp; SUBSTITUTE(INDEX(artwork.xlsx!K:K,QUOTIENT(ROW(A929)-1,3)+2),"'","\'") &amp; "'",
IF(MOD(ROW(A929)-1,3)=2,"","")))</f>
        <v>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c r="K934" t="s">
        <v>3740</v>
      </c>
      <c r="U934" t="e">
        <f t="shared" si="20"/>
        <v>#VALUE!</v>
      </c>
      <c r="V934" t="e">
        <f t="shared" si="21"/>
        <v>#VALUE!</v>
      </c>
    </row>
    <row r="935" spans="1:22" x14ac:dyDescent="0.25">
      <c r="A935" t="str">
        <f>IF(AND(MOD(ROW(A930)-1,3)=0,INDEX(artwork.xlsx!G:G,QUOTIENT(ROW(A930)-1,3)+2)&lt;&gt;""),"/* "&amp;INDEX(artwork.xlsx!G:G,QUOTIENT(ROW(A930)-1,3)+2)&amp;" */","  ")&amp;
IF(AND(INDEX(artwork.xlsx!F:F,QUOTIENT(ROW(A930)-1,3)+2)&lt;&gt;""),"/* "&amp;INDEX(artwork.xlsx!F:F,QUOTIENT(ROW(A930)-1,3)+2)&amp;" */","  ")&amp;IF(AND(ISERROR(MATCH("},",B935:B$5003,0)), ISERROR(MATCH("    ];",$A$5:A934,0))),"];","")</f>
        <v xml:space="preserve">  /* landscape */</v>
      </c>
      <c r="B935" t="str">
        <f t="shared" si="17"/>
        <v>},</v>
      </c>
      <c r="C935" t="str">
        <f>IF(AND(MOD(ROW(A930)-1,3)=0, INDEX(artwork.xlsx!J:J,QUOTIENT(ROW(A930)-1,3)+2)&lt;&gt;""),
     artwork.xlsx!$H$1&amp;": """ &amp;  INDEX(artwork.xlsx!H:H,QUOTIENT(ROW(A930)-1,3)+2) &amp;""",  " &amp;
     artwork.xlsx!$J$1&amp; ": """ &amp; INDEX(artwork.xlsx!J:J,QUOTIENT(ROW(A930)-1,3)+2) &amp;""",  " &amp;
     artwork.xlsx!$L$1&amp; ": """ &amp; SUBSTITUTE(IF(LEFT(INDEX(artwork.xlsx!L:L,QUOTIENT(ROW(A930)-1,3)+2),4)="http","",artwork.xlsx!$M$1) &amp; INDEX(artwork.xlsx!L:L,QUOTIENT(ROW(A930)-1,3)+2),artwork.xlsx!$N$1,"") &amp; """,",
 IF(AND(MOD(ROW(A930)-1,3)=1,INDEX(artwork.xlsx!J:J,QUOTIENT(ROW(A930)-1,3)+2)&lt;&gt;""),
    artwork.xlsx!$K$1&amp;": '" &amp; SUBSTITUTE(INDEX(artwork.xlsx!K:K,QUOTIENT(ROW(A930)-1,3)+2),"'","\'") &amp; "'",
IF(MOD(ROW(A930)-1,3)=2,"","")))</f>
        <v/>
      </c>
      <c r="J935" t="s">
        <v>3730</v>
      </c>
      <c r="U935" t="e">
        <f t="shared" si="20"/>
        <v>#VALUE!</v>
      </c>
      <c r="V935" t="str">
        <f t="shared" si="21"/>
        <v>ance",  frenchName: "Héritage",  artwork: "http://wiki.dominionstrategy.com/images/d/dd/InheritanceArt.jpg"</v>
      </c>
    </row>
    <row r="936" spans="1:22" x14ac:dyDescent="0.25">
      <c r="A936" t="str">
        <f>IF(AND(MOD(ROW(A931)-1,3)=0,INDEX(artwork.xlsx!G:G,QUOTIENT(ROW(A931)-1,3)+2)&lt;&gt;""),"/* "&amp;INDEX(artwork.xlsx!G:G,QUOTIENT(ROW(A931)-1,3)+2)&amp;" */","  ")&amp;
IF(AND(INDEX(artwork.xlsx!F:F,QUOTIENT(ROW(A931)-1,3)+2)&lt;&gt;""),"/* "&amp;INDEX(artwork.xlsx!F:F,QUOTIENT(ROW(A931)-1,3)+2)&amp;" */","  ")&amp;IF(AND(ISERROR(MATCH("},",B936:B$5003,0)), ISERROR(MATCH("    ];",$A$5:A932,0))),"];","")</f>
        <v xml:space="preserve">  /* landscape */</v>
      </c>
      <c r="B936" t="str">
        <f t="shared" si="17"/>
        <v>{</v>
      </c>
      <c r="C936" t="str">
        <f>IF(AND(MOD(ROW(A931)-1,3)=0, INDEX(artwork.xlsx!J:J,QUOTIENT(ROW(A931)-1,3)+2)&lt;&gt;""),
     artwork.xlsx!$H$1&amp;": """ &amp;  INDEX(artwork.xlsx!H:H,QUOTIENT(ROW(A931)-1,3)+2) &amp;""",  " &amp;
     artwork.xlsx!$J$1&amp; ": """ &amp; INDEX(artwork.xlsx!J:J,QUOTIENT(ROW(A931)-1,3)+2) &amp;""",  " &amp;
     artwork.xlsx!$L$1&amp; ": """ &amp; SUBSTITUTE(IF(LEFT(INDEX(artwork.xlsx!L:L,QUOTIENT(ROW(A931)-1,3)+2),4)="http","",artwork.xlsx!$M$1) &amp; INDEX(artwork.xlsx!L:L,QUOTIENT(ROW(A931)-1,3)+2),artwork.xlsx!$N$1,"") &amp; """,",
 IF(AND(MOD(ROW(A931)-1,3)=1,INDEX(artwork.xlsx!J:J,QUOTIENT(ROW(A931)-1,3)+2)&lt;&gt;""),
    artwork.xlsx!$K$1&amp;": '" &amp; SUBSTITUTE(INDEX(artwork.xlsx!K:K,QUOTIENT(ROW(A931)-1,3)+2),"'","\'") &amp; "'",
IF(MOD(ROW(A931)-1,3)=2,"","")))</f>
        <v>id: "inheritance",  frenchName: "Héritage",  artwork: "http://wiki.dominionstrategy.com/images/d/dd/InheritanceArt.jpg",</v>
      </c>
      <c r="J936" t="s">
        <v>2408</v>
      </c>
      <c r="K936" t="s">
        <v>3741</v>
      </c>
      <c r="U936" t="str">
        <f t="shared" si="20"/>
        <v>inheritance</v>
      </c>
      <c r="V936" t="str">
        <f t="shared" si="21"/>
        <v>&lt;div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row>
    <row r="937" spans="1:22" x14ac:dyDescent="0.25">
      <c r="A937" t="str">
        <f>IF(AND(MOD(ROW(A932)-1,3)=0,INDEX(artwork.xlsx!G:G,QUOTIENT(ROW(A932)-1,3)+2)&lt;&gt;""),"/* "&amp;INDEX(artwork.xlsx!G:G,QUOTIENT(ROW(A932)-1,3)+2)&amp;" */","  ")&amp;
IF(AND(INDEX(artwork.xlsx!F:F,QUOTIENT(ROW(A932)-1,3)+2)&lt;&gt;""),"/* "&amp;INDEX(artwork.xlsx!F:F,QUOTIENT(ROW(A932)-1,3)+2)&amp;" */","  ")&amp;IF(AND(ISERROR(MATCH("},",B937:B$5003,0)), ISERROR(MATCH("    ];",$A$5:A936,0))),"];","")</f>
        <v xml:space="preserve">  /* landscape */</v>
      </c>
      <c r="B937" t="str">
        <f t="shared" si="17"/>
        <v/>
      </c>
      <c r="C937" t="str">
        <f>IF(AND(MOD(ROW(A932)-1,3)=0, INDEX(artwork.xlsx!J:J,QUOTIENT(ROW(A932)-1,3)+2)&lt;&gt;""),
     artwork.xlsx!$H$1&amp;": """ &amp;  INDEX(artwork.xlsx!H:H,QUOTIENT(ROW(A932)-1,3)+2) &amp;""",  " &amp;
     artwork.xlsx!$J$1&amp; ": """ &amp; INDEX(artwork.xlsx!J:J,QUOTIENT(ROW(A932)-1,3)+2) &amp;""",  " &amp;
     artwork.xlsx!$L$1&amp; ": """ &amp; SUBSTITUTE(IF(LEFT(INDEX(artwork.xlsx!L:L,QUOTIENT(ROW(A932)-1,3)+2),4)="http","",artwork.xlsx!$M$1) &amp; INDEX(artwork.xlsx!L:L,QUOTIENT(ROW(A932)-1,3)+2),artwork.xlsx!$N$1,"") &amp; """,",
 IF(AND(MOD(ROW(A932)-1,3)=1,INDEX(artwork.xlsx!J:J,QUOTIENT(ROW(A932)-1,3)+2)&lt;&gt;""),
    artwork.xlsx!$K$1&amp;": '" &amp; SUBSTITUTE(INDEX(artwork.xlsx!K:K,QUOTIENT(ROW(A932)-1,3)+2),"'","\'") &amp; "'",
IF(MOD(ROW(A932)-1,3)=2,"","")))</f>
        <v>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c r="K937" t="s">
        <v>3742</v>
      </c>
      <c r="U937" t="e">
        <f t="shared" si="20"/>
        <v>#VALUE!</v>
      </c>
      <c r="V937" t="e">
        <f t="shared" si="21"/>
        <v>#VALUE!</v>
      </c>
    </row>
    <row r="938" spans="1:22" x14ac:dyDescent="0.25">
      <c r="A938" t="str">
        <f>IF(AND(MOD(ROW(A933)-1,3)=0,INDEX(artwork.xlsx!G:G,QUOTIENT(ROW(A933)-1,3)+2)&lt;&gt;""),"/* "&amp;INDEX(artwork.xlsx!G:G,QUOTIENT(ROW(A933)-1,3)+2)&amp;" */","  ")&amp;
IF(AND(INDEX(artwork.xlsx!F:F,QUOTIENT(ROW(A933)-1,3)+2)&lt;&gt;""),"/* "&amp;INDEX(artwork.xlsx!F:F,QUOTIENT(ROW(A933)-1,3)+2)&amp;" */","  ")&amp;IF(AND(ISERROR(MATCH("},",B938:B$5003,0)), ISERROR(MATCH("    ];",$A$5:A934,0))),"];","")</f>
        <v xml:space="preserve">  /* landscape */</v>
      </c>
      <c r="B938" t="str">
        <f t="shared" si="17"/>
        <v>},</v>
      </c>
      <c r="C938" t="str">
        <f>IF(AND(MOD(ROW(A933)-1,3)=0, INDEX(artwork.xlsx!J:J,QUOTIENT(ROW(A933)-1,3)+2)&lt;&gt;""),
     artwork.xlsx!$H$1&amp;": """ &amp;  INDEX(artwork.xlsx!H:H,QUOTIENT(ROW(A933)-1,3)+2) &amp;""",  " &amp;
     artwork.xlsx!$J$1&amp; ": """ &amp; INDEX(artwork.xlsx!J:J,QUOTIENT(ROW(A933)-1,3)+2) &amp;""",  " &amp;
     artwork.xlsx!$L$1&amp; ": """ &amp; SUBSTITUTE(IF(LEFT(INDEX(artwork.xlsx!L:L,QUOTIENT(ROW(A933)-1,3)+2),4)="http","",artwork.xlsx!$M$1) &amp; INDEX(artwork.xlsx!L:L,QUOTIENT(ROW(A933)-1,3)+2),artwork.xlsx!$N$1,"") &amp; """,",
 IF(AND(MOD(ROW(A933)-1,3)=1,INDEX(artwork.xlsx!J:J,QUOTIENT(ROW(A933)-1,3)+2)&lt;&gt;""),
    artwork.xlsx!$K$1&amp;": '" &amp; SUBSTITUTE(INDEX(artwork.xlsx!K:K,QUOTIENT(ROW(A933)-1,3)+2),"'","\'") &amp; "'",
IF(MOD(ROW(A933)-1,3)=2,"","")))</f>
        <v/>
      </c>
      <c r="J938" t="s">
        <v>3730</v>
      </c>
      <c r="U938" t="e">
        <f t="shared" si="20"/>
        <v>#VALUE!</v>
      </c>
      <c r="V938" t="str">
        <f t="shared" si="21"/>
        <v>s",  frenchName: "Arts anciens",  artwork: "http://wiki.dominionstrategy.com/images/4/49/LostArtsArt.jpg"</v>
      </c>
    </row>
    <row r="939" spans="1:22" x14ac:dyDescent="0.25">
      <c r="A939" t="str">
        <f>IF(AND(MOD(ROW(A934)-1,3)=0,INDEX(artwork.xlsx!G:G,QUOTIENT(ROW(A934)-1,3)+2)&lt;&gt;""),"/* "&amp;INDEX(artwork.xlsx!G:G,QUOTIENT(ROW(A934)-1,3)+2)&amp;" */","  ")&amp;
IF(AND(INDEX(artwork.xlsx!F:F,QUOTIENT(ROW(A934)-1,3)+2)&lt;&gt;""),"/* "&amp;INDEX(artwork.xlsx!F:F,QUOTIENT(ROW(A934)-1,3)+2)&amp;" */","  ")&amp;IF(AND(ISERROR(MATCH("},",B939:B$5003,0)), ISERROR(MATCH("    ];",$A$5:A938,0))),"];","")</f>
        <v xml:space="preserve">  /* landscape */</v>
      </c>
      <c r="B939" t="str">
        <f t="shared" si="17"/>
        <v>{</v>
      </c>
      <c r="C939" t="str">
        <f>IF(AND(MOD(ROW(A934)-1,3)=0, INDEX(artwork.xlsx!J:J,QUOTIENT(ROW(A934)-1,3)+2)&lt;&gt;""),
     artwork.xlsx!$H$1&amp;": """ &amp;  INDEX(artwork.xlsx!H:H,QUOTIENT(ROW(A934)-1,3)+2) &amp;""",  " &amp;
     artwork.xlsx!$J$1&amp; ": """ &amp; INDEX(artwork.xlsx!J:J,QUOTIENT(ROW(A934)-1,3)+2) &amp;""",  " &amp;
     artwork.xlsx!$L$1&amp; ": """ &amp; SUBSTITUTE(IF(LEFT(INDEX(artwork.xlsx!L:L,QUOTIENT(ROW(A934)-1,3)+2),4)="http","",artwork.xlsx!$M$1) &amp; INDEX(artwork.xlsx!L:L,QUOTIENT(ROW(A934)-1,3)+2),artwork.xlsx!$N$1,"") &amp; """,",
 IF(AND(MOD(ROW(A934)-1,3)=1,INDEX(artwork.xlsx!J:J,QUOTIENT(ROW(A934)-1,3)+2)&lt;&gt;""),
    artwork.xlsx!$K$1&amp;": '" &amp; SUBSTITUTE(INDEX(artwork.xlsx!K:K,QUOTIENT(ROW(A934)-1,3)+2),"'","\'") &amp; "'",
IF(MOD(ROW(A934)-1,3)=2,"","")))</f>
        <v>id: "lostarts",  frenchName: "Arts anciens",  artwork: "http://wiki.dominionstrategy.com/images/4/49/LostArtsArt.jpg",</v>
      </c>
      <c r="J939" t="s">
        <v>2408</v>
      </c>
      <c r="K939" t="s">
        <v>3743</v>
      </c>
      <c r="U939" t="str">
        <f t="shared" si="20"/>
        <v>lostarts</v>
      </c>
      <c r="V939" t="str">
        <f t="shared" si="21"/>
        <v>&lt;div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row>
    <row r="940" spans="1:22" x14ac:dyDescent="0.25">
      <c r="A940" t="str">
        <f>IF(AND(MOD(ROW(A935)-1,3)=0,INDEX(artwork.xlsx!G:G,QUOTIENT(ROW(A935)-1,3)+2)&lt;&gt;""),"/* "&amp;INDEX(artwork.xlsx!G:G,QUOTIENT(ROW(A935)-1,3)+2)&amp;" */","  ")&amp;
IF(AND(INDEX(artwork.xlsx!F:F,QUOTIENT(ROW(A935)-1,3)+2)&lt;&gt;""),"/* "&amp;INDEX(artwork.xlsx!F:F,QUOTIENT(ROW(A935)-1,3)+2)&amp;" */","  ")&amp;IF(AND(ISERROR(MATCH("},",B940:B$5003,0)), ISERROR(MATCH("    ];",$A$5:A936,0))),"];","")</f>
        <v xml:space="preserve">  /* landscape */</v>
      </c>
      <c r="B940" t="str">
        <f t="shared" si="17"/>
        <v/>
      </c>
      <c r="C940" t="str">
        <f>IF(AND(MOD(ROW(A935)-1,3)=0, INDEX(artwork.xlsx!J:J,QUOTIENT(ROW(A935)-1,3)+2)&lt;&gt;""),
     artwork.xlsx!$H$1&amp;": """ &amp;  INDEX(artwork.xlsx!H:H,QUOTIENT(ROW(A935)-1,3)+2) &amp;""",  " &amp;
     artwork.xlsx!$J$1&amp; ": """ &amp; INDEX(artwork.xlsx!J:J,QUOTIENT(ROW(A935)-1,3)+2) &amp;""",  " &amp;
     artwork.xlsx!$L$1&amp; ": """ &amp; SUBSTITUTE(IF(LEFT(INDEX(artwork.xlsx!L:L,QUOTIENT(ROW(A935)-1,3)+2),4)="http","",artwork.xlsx!$M$1) &amp; INDEX(artwork.xlsx!L:L,QUOTIENT(ROW(A935)-1,3)+2),artwork.xlsx!$N$1,"") &amp; """,",
 IF(AND(MOD(ROW(A935)-1,3)=1,INDEX(artwork.xlsx!J:J,QUOTIENT(ROW(A935)-1,3)+2)&lt;&gt;""),
    artwork.xlsx!$K$1&amp;": '" &amp; SUBSTITUTE(INDEX(artwork.xlsx!K:K,QUOTIENT(ROW(A935)-1,3)+2),"'","\'") &amp; "'",
IF(MOD(ROW(A935)-1,3)=2,"","")))</f>
        <v>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c r="K940" t="s">
        <v>3744</v>
      </c>
      <c r="U940" t="e">
        <f t="shared" si="20"/>
        <v>#VALUE!</v>
      </c>
      <c r="V940" t="e">
        <f t="shared" si="21"/>
        <v>#VALUE!</v>
      </c>
    </row>
    <row r="941" spans="1:22" x14ac:dyDescent="0.25">
      <c r="A941" t="str">
        <f>IF(AND(MOD(ROW(A936)-1,3)=0,INDEX(artwork.xlsx!G:G,QUOTIENT(ROW(A936)-1,3)+2)&lt;&gt;""),"/* "&amp;INDEX(artwork.xlsx!G:G,QUOTIENT(ROW(A936)-1,3)+2)&amp;" */","  ")&amp;
IF(AND(INDEX(artwork.xlsx!F:F,QUOTIENT(ROW(A936)-1,3)+2)&lt;&gt;""),"/* "&amp;INDEX(artwork.xlsx!F:F,QUOTIENT(ROW(A936)-1,3)+2)&amp;" */","  ")&amp;IF(AND(ISERROR(MATCH("},",B941:B$5003,0)), ISERROR(MATCH("    ];",$A$5:A940,0))),"];","")</f>
        <v xml:space="preserve">  /* landscape */</v>
      </c>
      <c r="B941" t="str">
        <f t="shared" si="17"/>
        <v>},</v>
      </c>
      <c r="C941" t="str">
        <f>IF(AND(MOD(ROW(A936)-1,3)=0, INDEX(artwork.xlsx!J:J,QUOTIENT(ROW(A936)-1,3)+2)&lt;&gt;""),
     artwork.xlsx!$H$1&amp;": """ &amp;  INDEX(artwork.xlsx!H:H,QUOTIENT(ROW(A936)-1,3)+2) &amp;""",  " &amp;
     artwork.xlsx!$J$1&amp; ": """ &amp; INDEX(artwork.xlsx!J:J,QUOTIENT(ROW(A936)-1,3)+2) &amp;""",  " &amp;
     artwork.xlsx!$L$1&amp; ": """ &amp; SUBSTITUTE(IF(LEFT(INDEX(artwork.xlsx!L:L,QUOTIENT(ROW(A936)-1,3)+2),4)="http","",artwork.xlsx!$M$1) &amp; INDEX(artwork.xlsx!L:L,QUOTIENT(ROW(A936)-1,3)+2),artwork.xlsx!$N$1,"") &amp; """,",
 IF(AND(MOD(ROW(A936)-1,3)=1,INDEX(artwork.xlsx!J:J,QUOTIENT(ROW(A936)-1,3)+2)&lt;&gt;""),
    artwork.xlsx!$K$1&amp;": '" &amp; SUBSTITUTE(INDEX(artwork.xlsx!K:K,QUOTIENT(ROW(A936)-1,3)+2),"'","\'") &amp; "'",
IF(MOD(ROW(A936)-1,3)=2,"","")))</f>
        <v/>
      </c>
      <c r="J941" t="s">
        <v>3730</v>
      </c>
      <c r="U941" t="e">
        <f t="shared" si="20"/>
        <v>#VALUE!</v>
      </c>
      <c r="V941" t="str">
        <f t="shared" si="21"/>
        <v>",  frenchName: "Mission",  artwork: "http://wiki.dominionstrategy.com/images/9/90/MissionArt.jpg"</v>
      </c>
    </row>
    <row r="942" spans="1:22" x14ac:dyDescent="0.25">
      <c r="A942" t="str">
        <f>IF(AND(MOD(ROW(A937)-1,3)=0,INDEX(artwork.xlsx!G:G,QUOTIENT(ROW(A937)-1,3)+2)&lt;&gt;""),"/* "&amp;INDEX(artwork.xlsx!G:G,QUOTIENT(ROW(A937)-1,3)+2)&amp;" */","  ")&amp;
IF(AND(INDEX(artwork.xlsx!F:F,QUOTIENT(ROW(A937)-1,3)+2)&lt;&gt;""),"/* "&amp;INDEX(artwork.xlsx!F:F,QUOTIENT(ROW(A937)-1,3)+2)&amp;" */","  ")&amp;IF(AND(ISERROR(MATCH("},",B942:B$5003,0)), ISERROR(MATCH("    ];",$A$5:A938,0))),"];","")</f>
        <v xml:space="preserve">  /* landscape */</v>
      </c>
      <c r="B942" t="str">
        <f t="shared" si="17"/>
        <v>{</v>
      </c>
      <c r="C942" t="str">
        <f>IF(AND(MOD(ROW(A937)-1,3)=0, INDEX(artwork.xlsx!J:J,QUOTIENT(ROW(A937)-1,3)+2)&lt;&gt;""),
     artwork.xlsx!$H$1&amp;": """ &amp;  INDEX(artwork.xlsx!H:H,QUOTIENT(ROW(A937)-1,3)+2) &amp;""",  " &amp;
     artwork.xlsx!$J$1&amp; ": """ &amp; INDEX(artwork.xlsx!J:J,QUOTIENT(ROW(A937)-1,3)+2) &amp;""",  " &amp;
     artwork.xlsx!$L$1&amp; ": """ &amp; SUBSTITUTE(IF(LEFT(INDEX(artwork.xlsx!L:L,QUOTIENT(ROW(A937)-1,3)+2),4)="http","",artwork.xlsx!$M$1) &amp; INDEX(artwork.xlsx!L:L,QUOTIENT(ROW(A937)-1,3)+2),artwork.xlsx!$N$1,"") &amp; """,",
 IF(AND(MOD(ROW(A937)-1,3)=1,INDEX(artwork.xlsx!J:J,QUOTIENT(ROW(A937)-1,3)+2)&lt;&gt;""),
    artwork.xlsx!$K$1&amp;": '" &amp; SUBSTITUTE(INDEX(artwork.xlsx!K:K,QUOTIENT(ROW(A937)-1,3)+2),"'","\'") &amp; "'",
IF(MOD(ROW(A937)-1,3)=2,"","")))</f>
        <v>id: "mission",  frenchName: "Mission",  artwork: "http://wiki.dominionstrategy.com/images/9/90/MissionArt.jpg",</v>
      </c>
      <c r="J942" t="s">
        <v>2408</v>
      </c>
      <c r="K942" t="s">
        <v>3745</v>
      </c>
      <c r="U942" t="str">
        <f t="shared" si="20"/>
        <v>mission</v>
      </c>
      <c r="V942" t="str">
        <f t="shared" si="21"/>
        <v>&lt;div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row>
    <row r="943" spans="1:22" x14ac:dyDescent="0.25">
      <c r="A943" t="str">
        <f>IF(AND(MOD(ROW(A938)-1,3)=0,INDEX(artwork.xlsx!G:G,QUOTIENT(ROW(A938)-1,3)+2)&lt;&gt;""),"/* "&amp;INDEX(artwork.xlsx!G:G,QUOTIENT(ROW(A938)-1,3)+2)&amp;" */","  ")&amp;
IF(AND(INDEX(artwork.xlsx!F:F,QUOTIENT(ROW(A938)-1,3)+2)&lt;&gt;""),"/* "&amp;INDEX(artwork.xlsx!F:F,QUOTIENT(ROW(A938)-1,3)+2)&amp;" */","  ")&amp;IF(AND(ISERROR(MATCH("},",B943:B$5003,0)), ISERROR(MATCH("    ];",$A$5:A942,0))),"];","")</f>
        <v xml:space="preserve">  /* landscape */</v>
      </c>
      <c r="B943" t="str">
        <f t="shared" si="17"/>
        <v/>
      </c>
      <c r="C943" t="str">
        <f>IF(AND(MOD(ROW(A938)-1,3)=0, INDEX(artwork.xlsx!J:J,QUOTIENT(ROW(A938)-1,3)+2)&lt;&gt;""),
     artwork.xlsx!$H$1&amp;": """ &amp;  INDEX(artwork.xlsx!H:H,QUOTIENT(ROW(A938)-1,3)+2) &amp;""",  " &amp;
     artwork.xlsx!$J$1&amp; ": """ &amp; INDEX(artwork.xlsx!J:J,QUOTIENT(ROW(A938)-1,3)+2) &amp;""",  " &amp;
     artwork.xlsx!$L$1&amp; ": """ &amp; SUBSTITUTE(IF(LEFT(INDEX(artwork.xlsx!L:L,QUOTIENT(ROW(A938)-1,3)+2),4)="http","",artwork.xlsx!$M$1) &amp; INDEX(artwork.xlsx!L:L,QUOTIENT(ROW(A938)-1,3)+2),artwork.xlsx!$N$1,"") &amp; """,",
 IF(AND(MOD(ROW(A938)-1,3)=1,INDEX(artwork.xlsx!J:J,QUOTIENT(ROW(A938)-1,3)+2)&lt;&gt;""),
    artwork.xlsx!$K$1&amp;": '" &amp; SUBSTITUTE(INDEX(artwork.xlsx!K:K,QUOTIENT(ROW(A938)-1,3)+2),"'","\'") &amp; "'",
IF(MOD(ROW(A938)-1,3)=2,"","")))</f>
        <v>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c r="K943" t="s">
        <v>3746</v>
      </c>
      <c r="U943" t="e">
        <f t="shared" si="20"/>
        <v>#VALUE!</v>
      </c>
      <c r="V943" t="e">
        <f t="shared" si="21"/>
        <v>#VALUE!</v>
      </c>
    </row>
    <row r="944" spans="1:22" x14ac:dyDescent="0.25">
      <c r="A944" t="str">
        <f>IF(AND(MOD(ROW(A939)-1,3)=0,INDEX(artwork.xlsx!G:G,QUOTIENT(ROW(A939)-1,3)+2)&lt;&gt;""),"/* "&amp;INDEX(artwork.xlsx!G:G,QUOTIENT(ROW(A939)-1,3)+2)&amp;" */","  ")&amp;
IF(AND(INDEX(artwork.xlsx!F:F,QUOTIENT(ROW(A939)-1,3)+2)&lt;&gt;""),"/* "&amp;INDEX(artwork.xlsx!F:F,QUOTIENT(ROW(A939)-1,3)+2)&amp;" */","  ")&amp;IF(AND(ISERROR(MATCH("},",B944:B$5003,0)), ISERROR(MATCH("    ];",$A$5:A940,0))),"];","")</f>
        <v xml:space="preserve">  /* landscape */</v>
      </c>
      <c r="B944" t="str">
        <f t="shared" si="17"/>
        <v>},</v>
      </c>
      <c r="C944" t="str">
        <f>IF(AND(MOD(ROW(A939)-1,3)=0, INDEX(artwork.xlsx!J:J,QUOTIENT(ROW(A939)-1,3)+2)&lt;&gt;""),
     artwork.xlsx!$H$1&amp;": """ &amp;  INDEX(artwork.xlsx!H:H,QUOTIENT(ROW(A939)-1,3)+2) &amp;""",  " &amp;
     artwork.xlsx!$J$1&amp; ": """ &amp; INDEX(artwork.xlsx!J:J,QUOTIENT(ROW(A939)-1,3)+2) &amp;""",  " &amp;
     artwork.xlsx!$L$1&amp; ": """ &amp; SUBSTITUTE(IF(LEFT(INDEX(artwork.xlsx!L:L,QUOTIENT(ROW(A939)-1,3)+2),4)="http","",artwork.xlsx!$M$1) &amp; INDEX(artwork.xlsx!L:L,QUOTIENT(ROW(A939)-1,3)+2),artwork.xlsx!$N$1,"") &amp; """,",
 IF(AND(MOD(ROW(A939)-1,3)=1,INDEX(artwork.xlsx!J:J,QUOTIENT(ROW(A939)-1,3)+2)&lt;&gt;""),
    artwork.xlsx!$K$1&amp;": '" &amp; SUBSTITUTE(INDEX(artwork.xlsx!K:K,QUOTIENT(ROW(A939)-1,3)+2),"'","\'") &amp; "'",
IF(MOD(ROW(A939)-1,3)=2,"","")))</f>
        <v/>
      </c>
      <c r="J944" t="s">
        <v>3730</v>
      </c>
      <c r="U944" t="e">
        <f t="shared" si="20"/>
        <v>#VALUE!</v>
      </c>
      <c r="V944" t="str">
        <f t="shared" si="21"/>
        <v>ding",  frenchName: "Reconnaissance",  artwork: "http://wiki.dominionstrategy.com/images/a/a3/PathfindingArt.jpg"</v>
      </c>
    </row>
    <row r="945" spans="1:22" x14ac:dyDescent="0.25">
      <c r="A945" t="str">
        <f>IF(AND(MOD(ROW(A940)-1,3)=0,INDEX(artwork.xlsx!G:G,QUOTIENT(ROW(A940)-1,3)+2)&lt;&gt;""),"/* "&amp;INDEX(artwork.xlsx!G:G,QUOTIENT(ROW(A940)-1,3)+2)&amp;" */","  ")&amp;
IF(AND(INDEX(artwork.xlsx!F:F,QUOTIENT(ROW(A940)-1,3)+2)&lt;&gt;""),"/* "&amp;INDEX(artwork.xlsx!F:F,QUOTIENT(ROW(A940)-1,3)+2)&amp;" */","  ")&amp;IF(AND(ISERROR(MATCH("},",B945:B$5003,0)), ISERROR(MATCH("    ];",$A$5:A944,0))),"];","")</f>
        <v xml:space="preserve">  /* landscape */</v>
      </c>
      <c r="B945" t="str">
        <f t="shared" si="17"/>
        <v>{</v>
      </c>
      <c r="C945" t="str">
        <f>IF(AND(MOD(ROW(A940)-1,3)=0, INDEX(artwork.xlsx!J:J,QUOTIENT(ROW(A940)-1,3)+2)&lt;&gt;""),
     artwork.xlsx!$H$1&amp;": """ &amp;  INDEX(artwork.xlsx!H:H,QUOTIENT(ROW(A940)-1,3)+2) &amp;""",  " &amp;
     artwork.xlsx!$J$1&amp; ": """ &amp; INDEX(artwork.xlsx!J:J,QUOTIENT(ROW(A940)-1,3)+2) &amp;""",  " &amp;
     artwork.xlsx!$L$1&amp; ": """ &amp; SUBSTITUTE(IF(LEFT(INDEX(artwork.xlsx!L:L,QUOTIENT(ROW(A940)-1,3)+2),4)="http","",artwork.xlsx!$M$1) &amp; INDEX(artwork.xlsx!L:L,QUOTIENT(ROW(A940)-1,3)+2),artwork.xlsx!$N$1,"") &amp; """,",
 IF(AND(MOD(ROW(A940)-1,3)=1,INDEX(artwork.xlsx!J:J,QUOTIENT(ROW(A940)-1,3)+2)&lt;&gt;""),
    artwork.xlsx!$K$1&amp;": '" &amp; SUBSTITUTE(INDEX(artwork.xlsx!K:K,QUOTIENT(ROW(A940)-1,3)+2),"'","\'") &amp; "'",
IF(MOD(ROW(A940)-1,3)=2,"","")))</f>
        <v>id: "pathfinding",  frenchName: "Reconnaissance",  artwork: "http://wiki.dominionstrategy.com/images/a/a3/PathfindingArt.jpg",</v>
      </c>
      <c r="J945" t="s">
        <v>2408</v>
      </c>
      <c r="K945" t="s">
        <v>3747</v>
      </c>
      <c r="U945" t="str">
        <f t="shared" si="20"/>
        <v>pathfinding</v>
      </c>
      <c r="V945" t="str">
        <f t="shared" si="21"/>
        <v>&lt;div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row>
    <row r="946" spans="1:22" x14ac:dyDescent="0.25">
      <c r="A946" t="str">
        <f>IF(AND(MOD(ROW(A941)-1,3)=0,INDEX(artwork.xlsx!G:G,QUOTIENT(ROW(A941)-1,3)+2)&lt;&gt;""),"/* "&amp;INDEX(artwork.xlsx!G:G,QUOTIENT(ROW(A941)-1,3)+2)&amp;" */","  ")&amp;
IF(AND(INDEX(artwork.xlsx!F:F,QUOTIENT(ROW(A941)-1,3)+2)&lt;&gt;""),"/* "&amp;INDEX(artwork.xlsx!F:F,QUOTIENT(ROW(A941)-1,3)+2)&amp;" */","  ")&amp;IF(AND(ISERROR(MATCH("},",B946:B$5003,0)), ISERROR(MATCH("    ];",$A$5:A942,0))),"];","")</f>
        <v xml:space="preserve">  /* landscape */</v>
      </c>
      <c r="B946" t="str">
        <f t="shared" si="17"/>
        <v/>
      </c>
      <c r="C946" t="str">
        <f>IF(AND(MOD(ROW(A941)-1,3)=0, INDEX(artwork.xlsx!J:J,QUOTIENT(ROW(A941)-1,3)+2)&lt;&gt;""),
     artwork.xlsx!$H$1&amp;": """ &amp;  INDEX(artwork.xlsx!H:H,QUOTIENT(ROW(A941)-1,3)+2) &amp;""",  " &amp;
     artwork.xlsx!$J$1&amp; ": """ &amp; INDEX(artwork.xlsx!J:J,QUOTIENT(ROW(A941)-1,3)+2) &amp;""",  " &amp;
     artwork.xlsx!$L$1&amp; ": """ &amp; SUBSTITUTE(IF(LEFT(INDEX(artwork.xlsx!L:L,QUOTIENT(ROW(A941)-1,3)+2),4)="http","",artwork.xlsx!$M$1) &amp; INDEX(artwork.xlsx!L:L,QUOTIENT(ROW(A941)-1,3)+2),artwork.xlsx!$N$1,"") &amp; """,",
 IF(AND(MOD(ROW(A941)-1,3)=1,INDEX(artwork.xlsx!J:J,QUOTIENT(ROW(A941)-1,3)+2)&lt;&gt;""),
    artwork.xlsx!$K$1&amp;": '" &amp; SUBSTITUTE(INDEX(artwork.xlsx!K:K,QUOTIENT(ROW(A941)-1,3)+2),"'","\'") &amp; "'",
IF(MOD(ROW(A941)-1,3)=2,"","")))</f>
        <v>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c r="K946" t="s">
        <v>3748</v>
      </c>
      <c r="U946" t="e">
        <f t="shared" si="20"/>
        <v>#VALUE!</v>
      </c>
      <c r="V946" t="e">
        <f t="shared" si="21"/>
        <v>#VALUE!</v>
      </c>
    </row>
    <row r="947" spans="1:22" x14ac:dyDescent="0.25">
      <c r="A947" t="str">
        <f>IF(AND(MOD(ROW(A942)-1,3)=0,INDEX(artwork.xlsx!G:G,QUOTIENT(ROW(A942)-1,3)+2)&lt;&gt;""),"/* "&amp;INDEX(artwork.xlsx!G:G,QUOTIENT(ROW(A942)-1,3)+2)&amp;" */","  ")&amp;
IF(AND(INDEX(artwork.xlsx!F:F,QUOTIENT(ROW(A942)-1,3)+2)&lt;&gt;""),"/* "&amp;INDEX(artwork.xlsx!F:F,QUOTIENT(ROW(A942)-1,3)+2)&amp;" */","  ")&amp;IF(AND(ISERROR(MATCH("},",B947:B$5003,0)), ISERROR(MATCH("    ];",$A$5:A946,0))),"];","")</f>
        <v xml:space="preserve">  /* landscape */</v>
      </c>
      <c r="B947" t="str">
        <f t="shared" si="17"/>
        <v>},</v>
      </c>
      <c r="C947" t="str">
        <f>IF(AND(MOD(ROW(A942)-1,3)=0, INDEX(artwork.xlsx!J:J,QUOTIENT(ROW(A942)-1,3)+2)&lt;&gt;""),
     artwork.xlsx!$H$1&amp;": """ &amp;  INDEX(artwork.xlsx!H:H,QUOTIENT(ROW(A942)-1,3)+2) &amp;""",  " &amp;
     artwork.xlsx!$J$1&amp; ": """ &amp; INDEX(artwork.xlsx!J:J,QUOTIENT(ROW(A942)-1,3)+2) &amp;""",  " &amp;
     artwork.xlsx!$L$1&amp; ": """ &amp; SUBSTITUTE(IF(LEFT(INDEX(artwork.xlsx!L:L,QUOTIENT(ROW(A942)-1,3)+2),4)="http","",artwork.xlsx!$M$1) &amp; INDEX(artwork.xlsx!L:L,QUOTIENT(ROW(A942)-1,3)+2),artwork.xlsx!$N$1,"") &amp; """,",
 IF(AND(MOD(ROW(A942)-1,3)=1,INDEX(artwork.xlsx!J:J,QUOTIENT(ROW(A942)-1,3)+2)&lt;&gt;""),
    artwork.xlsx!$K$1&amp;": '" &amp; SUBSTITUTE(INDEX(artwork.xlsx!K:K,QUOTIENT(ROW(A942)-1,3)+2),"'","\'") &amp; "'",
IF(MOD(ROW(A942)-1,3)=2,"","")))</f>
        <v/>
      </c>
      <c r="J947" t="s">
        <v>3730</v>
      </c>
      <c r="U947" t="e">
        <f t="shared" si="20"/>
        <v>#VALUE!</v>
      </c>
      <c r="V947" t="str">
        <f t="shared" si="21"/>
        <v>age",  frenchName: "Pèlerinage",  artwork: "http://wiki.dominionstrategy.com/images/a/a2/PilgrimageArt.jpg"</v>
      </c>
    </row>
    <row r="948" spans="1:22" x14ac:dyDescent="0.25">
      <c r="A948" t="str">
        <f>IF(AND(MOD(ROW(A943)-1,3)=0,INDEX(artwork.xlsx!G:G,QUOTIENT(ROW(A943)-1,3)+2)&lt;&gt;""),"/* "&amp;INDEX(artwork.xlsx!G:G,QUOTIENT(ROW(A943)-1,3)+2)&amp;" */","  ")&amp;
IF(AND(INDEX(artwork.xlsx!F:F,QUOTIENT(ROW(A943)-1,3)+2)&lt;&gt;""),"/* "&amp;INDEX(artwork.xlsx!F:F,QUOTIENT(ROW(A943)-1,3)+2)&amp;" */","  ")&amp;IF(AND(ISERROR(MATCH("},",B948:B$5003,0)), ISERROR(MATCH("    ];",$A$5:A944,0))),"];","")</f>
        <v xml:space="preserve">  /* landscape */</v>
      </c>
      <c r="B948" t="str">
        <f t="shared" si="17"/>
        <v>{</v>
      </c>
      <c r="C948" t="str">
        <f>IF(AND(MOD(ROW(A943)-1,3)=0, INDEX(artwork.xlsx!J:J,QUOTIENT(ROW(A943)-1,3)+2)&lt;&gt;""),
     artwork.xlsx!$H$1&amp;": """ &amp;  INDEX(artwork.xlsx!H:H,QUOTIENT(ROW(A943)-1,3)+2) &amp;""",  " &amp;
     artwork.xlsx!$J$1&amp; ": """ &amp; INDEX(artwork.xlsx!J:J,QUOTIENT(ROW(A943)-1,3)+2) &amp;""",  " &amp;
     artwork.xlsx!$L$1&amp; ": """ &amp; SUBSTITUTE(IF(LEFT(INDEX(artwork.xlsx!L:L,QUOTIENT(ROW(A943)-1,3)+2),4)="http","",artwork.xlsx!$M$1) &amp; INDEX(artwork.xlsx!L:L,QUOTIENT(ROW(A943)-1,3)+2),artwork.xlsx!$N$1,"") &amp; """,",
 IF(AND(MOD(ROW(A943)-1,3)=1,INDEX(artwork.xlsx!J:J,QUOTIENT(ROW(A943)-1,3)+2)&lt;&gt;""),
    artwork.xlsx!$K$1&amp;": '" &amp; SUBSTITUTE(INDEX(artwork.xlsx!K:K,QUOTIENT(ROW(A943)-1,3)+2),"'","\'") &amp; "'",
IF(MOD(ROW(A943)-1,3)=2,"","")))</f>
        <v>id: "pilgrimage",  frenchName: "Pèlerinage",  artwork: "http://wiki.dominionstrategy.com/images/a/a2/PilgrimageArt.jpg",</v>
      </c>
      <c r="J948" t="s">
        <v>2408</v>
      </c>
      <c r="K948" t="s">
        <v>3749</v>
      </c>
      <c r="U948" t="str">
        <f t="shared" si="20"/>
        <v>pilgrimage</v>
      </c>
      <c r="V948" t="str">
        <f t="shared" si="21"/>
        <v>&lt;div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row>
    <row r="949" spans="1:22" x14ac:dyDescent="0.25">
      <c r="A949" t="str">
        <f>IF(AND(MOD(ROW(A944)-1,3)=0,INDEX(artwork.xlsx!G:G,QUOTIENT(ROW(A944)-1,3)+2)&lt;&gt;""),"/* "&amp;INDEX(artwork.xlsx!G:G,QUOTIENT(ROW(A944)-1,3)+2)&amp;" */","  ")&amp;
IF(AND(INDEX(artwork.xlsx!F:F,QUOTIENT(ROW(A944)-1,3)+2)&lt;&gt;""),"/* "&amp;INDEX(artwork.xlsx!F:F,QUOTIENT(ROW(A944)-1,3)+2)&amp;" */","  ")&amp;IF(AND(ISERROR(MATCH("},",B949:B$5003,0)), ISERROR(MATCH("    ];",$A$5:A948,0))),"];","")</f>
        <v xml:space="preserve">  /* landscape */</v>
      </c>
      <c r="B949" t="str">
        <f t="shared" si="17"/>
        <v/>
      </c>
      <c r="C949" t="str">
        <f>IF(AND(MOD(ROW(A944)-1,3)=0, INDEX(artwork.xlsx!J:J,QUOTIENT(ROW(A944)-1,3)+2)&lt;&gt;""),
     artwork.xlsx!$H$1&amp;": """ &amp;  INDEX(artwork.xlsx!H:H,QUOTIENT(ROW(A944)-1,3)+2) &amp;""",  " &amp;
     artwork.xlsx!$J$1&amp; ": """ &amp; INDEX(artwork.xlsx!J:J,QUOTIENT(ROW(A944)-1,3)+2) &amp;""",  " &amp;
     artwork.xlsx!$L$1&amp; ": """ &amp; SUBSTITUTE(IF(LEFT(INDEX(artwork.xlsx!L:L,QUOTIENT(ROW(A944)-1,3)+2),4)="http","",artwork.xlsx!$M$1) &amp; INDEX(artwork.xlsx!L:L,QUOTIENT(ROW(A944)-1,3)+2),artwork.xlsx!$N$1,"") &amp; """,",
 IF(AND(MOD(ROW(A944)-1,3)=1,INDEX(artwork.xlsx!J:J,QUOTIENT(ROW(A944)-1,3)+2)&lt;&gt;""),
    artwork.xlsx!$K$1&amp;": '" &amp; SUBSTITUTE(INDEX(artwork.xlsx!K:K,QUOTIENT(ROW(A944)-1,3)+2),"'","\'") &amp; "'",
IF(MOD(ROW(A944)-1,3)=2,"","")))</f>
        <v>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c r="K949" t="s">
        <v>3750</v>
      </c>
      <c r="U949" t="e">
        <f t="shared" si="20"/>
        <v>#VALUE!</v>
      </c>
      <c r="V949" t="e">
        <f t="shared" si="21"/>
        <v>#VALUE!</v>
      </c>
    </row>
    <row r="950" spans="1:22" x14ac:dyDescent="0.25">
      <c r="A950" t="str">
        <f>IF(AND(MOD(ROW(A945)-1,3)=0,INDEX(artwork.xlsx!G:G,QUOTIENT(ROW(A945)-1,3)+2)&lt;&gt;""),"/* "&amp;INDEX(artwork.xlsx!G:G,QUOTIENT(ROW(A945)-1,3)+2)&amp;" */","  ")&amp;
IF(AND(INDEX(artwork.xlsx!F:F,QUOTIENT(ROW(A945)-1,3)+2)&lt;&gt;""),"/* "&amp;INDEX(artwork.xlsx!F:F,QUOTIENT(ROW(A945)-1,3)+2)&amp;" */","  ")&amp;IF(AND(ISERROR(MATCH("},",B950:B$5003,0)), ISERROR(MATCH("    ];",$A$5:A946,0))),"];","")</f>
        <v xml:space="preserve">  /* landscape */</v>
      </c>
      <c r="B950" t="str">
        <f t="shared" si="17"/>
        <v>},</v>
      </c>
      <c r="C950" t="str">
        <f>IF(AND(MOD(ROW(A945)-1,3)=0, INDEX(artwork.xlsx!J:J,QUOTIENT(ROW(A945)-1,3)+2)&lt;&gt;""),
     artwork.xlsx!$H$1&amp;": """ &amp;  INDEX(artwork.xlsx!H:H,QUOTIENT(ROW(A945)-1,3)+2) &amp;""",  " &amp;
     artwork.xlsx!$J$1&amp; ": """ &amp; INDEX(artwork.xlsx!J:J,QUOTIENT(ROW(A945)-1,3)+2) &amp;""",  " &amp;
     artwork.xlsx!$L$1&amp; ": """ &amp; SUBSTITUTE(IF(LEFT(INDEX(artwork.xlsx!L:L,QUOTIENT(ROW(A945)-1,3)+2),4)="http","",artwork.xlsx!$M$1) &amp; INDEX(artwork.xlsx!L:L,QUOTIENT(ROW(A945)-1,3)+2),artwork.xlsx!$N$1,"") &amp; """,",
 IF(AND(MOD(ROW(A945)-1,3)=1,INDEX(artwork.xlsx!J:J,QUOTIENT(ROW(A945)-1,3)+2)&lt;&gt;""),
    artwork.xlsx!$K$1&amp;": '" &amp; SUBSTITUTE(INDEX(artwork.xlsx!K:K,QUOTIENT(ROW(A945)-1,3)+2),"'","\'") &amp; "'",
IF(MOD(ROW(A945)-1,3)=2,"","")))</f>
        <v/>
      </c>
      <c r="J950" t="s">
        <v>3730</v>
      </c>
      <c r="U950" t="e">
        <f t="shared" si="20"/>
        <v>#VALUE!</v>
      </c>
      <c r="V950" t="str">
        <f t="shared" si="21"/>
        <v xml:space="preserve"> frenchName: "Plan de bataille",  artwork: "http://wiki.dominionstrategy.com/images/f/f2/PlanArt.jpg"</v>
      </c>
    </row>
    <row r="951" spans="1:22" x14ac:dyDescent="0.25">
      <c r="A951" t="str">
        <f>IF(AND(MOD(ROW(A946)-1,3)=0,INDEX(artwork.xlsx!G:G,QUOTIENT(ROW(A946)-1,3)+2)&lt;&gt;""),"/* "&amp;INDEX(artwork.xlsx!G:G,QUOTIENT(ROW(A946)-1,3)+2)&amp;" */","  ")&amp;
IF(AND(INDEX(artwork.xlsx!F:F,QUOTIENT(ROW(A946)-1,3)+2)&lt;&gt;""),"/* "&amp;INDEX(artwork.xlsx!F:F,QUOTIENT(ROW(A946)-1,3)+2)&amp;" */","  ")&amp;IF(AND(ISERROR(MATCH("},",B951:B$5003,0)), ISERROR(MATCH("    ];",$A$5:A950,0))),"];","")</f>
        <v xml:space="preserve">  /* landscape */</v>
      </c>
      <c r="B951" t="str">
        <f t="shared" si="17"/>
        <v>{</v>
      </c>
      <c r="C951" t="str">
        <f>IF(AND(MOD(ROW(A946)-1,3)=0, INDEX(artwork.xlsx!J:J,QUOTIENT(ROW(A946)-1,3)+2)&lt;&gt;""),
     artwork.xlsx!$H$1&amp;": """ &amp;  INDEX(artwork.xlsx!H:H,QUOTIENT(ROW(A946)-1,3)+2) &amp;""",  " &amp;
     artwork.xlsx!$J$1&amp; ": """ &amp; INDEX(artwork.xlsx!J:J,QUOTIENT(ROW(A946)-1,3)+2) &amp;""",  " &amp;
     artwork.xlsx!$L$1&amp; ": """ &amp; SUBSTITUTE(IF(LEFT(INDEX(artwork.xlsx!L:L,QUOTIENT(ROW(A946)-1,3)+2),4)="http","",artwork.xlsx!$M$1) &amp; INDEX(artwork.xlsx!L:L,QUOTIENT(ROW(A946)-1,3)+2),artwork.xlsx!$N$1,"") &amp; """,",
 IF(AND(MOD(ROW(A946)-1,3)=1,INDEX(artwork.xlsx!J:J,QUOTIENT(ROW(A946)-1,3)+2)&lt;&gt;""),
    artwork.xlsx!$K$1&amp;": '" &amp; SUBSTITUTE(INDEX(artwork.xlsx!K:K,QUOTIENT(ROW(A946)-1,3)+2),"'","\'") &amp; "'",
IF(MOD(ROW(A946)-1,3)=2,"","")))</f>
        <v>id: "plan",  frenchName: "Plan de bataille",  artwork: "http://wiki.dominionstrategy.com/images/5/53/Battle_PlanArt.jpg",</v>
      </c>
      <c r="J951" t="s">
        <v>2408</v>
      </c>
      <c r="K951" t="s">
        <v>3751</v>
      </c>
      <c r="U951" t="str">
        <f t="shared" si="20"/>
        <v>plan</v>
      </c>
      <c r="V951" t="str">
        <f t="shared" si="21"/>
        <v>&lt;div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row>
    <row r="952" spans="1:22" x14ac:dyDescent="0.25">
      <c r="A952" t="str">
        <f>IF(AND(MOD(ROW(A947)-1,3)=0,INDEX(artwork.xlsx!G:G,QUOTIENT(ROW(A947)-1,3)+2)&lt;&gt;""),"/* "&amp;INDEX(artwork.xlsx!G:G,QUOTIENT(ROW(A947)-1,3)+2)&amp;" */","  ")&amp;
IF(AND(INDEX(artwork.xlsx!F:F,QUOTIENT(ROW(A947)-1,3)+2)&lt;&gt;""),"/* "&amp;INDEX(artwork.xlsx!F:F,QUOTIENT(ROW(A947)-1,3)+2)&amp;" */","  ")&amp;IF(AND(ISERROR(MATCH("},",B952:B$5003,0)), ISERROR(MATCH("    ];",$A$5:A948,0))),"];","")</f>
        <v xml:space="preserve">  /* landscape */</v>
      </c>
      <c r="B952" t="str">
        <f t="shared" si="17"/>
        <v/>
      </c>
      <c r="C952" t="str">
        <f>IF(AND(MOD(ROW(A947)-1,3)=0, INDEX(artwork.xlsx!J:J,QUOTIENT(ROW(A947)-1,3)+2)&lt;&gt;""),
     artwork.xlsx!$H$1&amp;": """ &amp;  INDEX(artwork.xlsx!H:H,QUOTIENT(ROW(A947)-1,3)+2) &amp;""",  " &amp;
     artwork.xlsx!$J$1&amp; ": """ &amp; INDEX(artwork.xlsx!J:J,QUOTIENT(ROW(A947)-1,3)+2) &amp;""",  " &amp;
     artwork.xlsx!$L$1&amp; ": """ &amp; SUBSTITUTE(IF(LEFT(INDEX(artwork.xlsx!L:L,QUOTIENT(ROW(A947)-1,3)+2),4)="http","",artwork.xlsx!$M$1) &amp; INDEX(artwork.xlsx!L:L,QUOTIENT(ROW(A947)-1,3)+2),artwork.xlsx!$N$1,"") &amp; """,",
 IF(AND(MOD(ROW(A947)-1,3)=1,INDEX(artwork.xlsx!J:J,QUOTIENT(ROW(A947)-1,3)+2)&lt;&gt;""),
    artwork.xlsx!$K$1&amp;": '" &amp; SUBSTITUTE(INDEX(artwork.xlsx!K:K,QUOTIENT(ROW(A947)-1,3)+2),"'","\'") &amp; "'",
IF(MOD(ROW(A947)-1,3)=2,"","")))</f>
        <v>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c r="K952" t="s">
        <v>3752</v>
      </c>
      <c r="U952" t="e">
        <f t="shared" si="20"/>
        <v>#VALUE!</v>
      </c>
      <c r="V952" t="e">
        <f t="shared" si="21"/>
        <v>#VALUE!</v>
      </c>
    </row>
    <row r="953" spans="1:22" x14ac:dyDescent="0.25">
      <c r="A953" t="str">
        <f>IF(AND(MOD(ROW(A948)-1,3)=0,INDEX(artwork.xlsx!G:G,QUOTIENT(ROW(A948)-1,3)+2)&lt;&gt;""),"/* "&amp;INDEX(artwork.xlsx!G:G,QUOTIENT(ROW(A948)-1,3)+2)&amp;" */","  ")&amp;
IF(AND(INDEX(artwork.xlsx!F:F,QUOTIENT(ROW(A948)-1,3)+2)&lt;&gt;""),"/* "&amp;INDEX(artwork.xlsx!F:F,QUOTIENT(ROW(A948)-1,3)+2)&amp;" */","  ")&amp;IF(AND(ISERROR(MATCH("},",B953:B$5003,0)), ISERROR(MATCH("    ];",$A$5:A952,0))),"];","")</f>
        <v xml:space="preserve">  /* landscape */</v>
      </c>
      <c r="B953" t="str">
        <f t="shared" si="17"/>
        <v>},</v>
      </c>
      <c r="C953" t="str">
        <f>IF(AND(MOD(ROW(A948)-1,3)=0, INDEX(artwork.xlsx!J:J,QUOTIENT(ROW(A948)-1,3)+2)&lt;&gt;""),
     artwork.xlsx!$H$1&amp;": """ &amp;  INDEX(artwork.xlsx!H:H,QUOTIENT(ROW(A948)-1,3)+2) &amp;""",  " &amp;
     artwork.xlsx!$J$1&amp; ": """ &amp; INDEX(artwork.xlsx!J:J,QUOTIENT(ROW(A948)-1,3)+2) &amp;""",  " &amp;
     artwork.xlsx!$L$1&amp; ": """ &amp; SUBSTITUTE(IF(LEFT(INDEX(artwork.xlsx!L:L,QUOTIENT(ROW(A948)-1,3)+2),4)="http","",artwork.xlsx!$M$1) &amp; INDEX(artwork.xlsx!L:L,QUOTIENT(ROW(A948)-1,3)+2),artwork.xlsx!$N$1,"") &amp; """,",
 IF(AND(MOD(ROW(A948)-1,3)=1,INDEX(artwork.xlsx!J:J,QUOTIENT(ROW(A948)-1,3)+2)&lt;&gt;""),
    artwork.xlsx!$K$1&amp;": '" &amp; SUBSTITUTE(INDEX(artwork.xlsx!K:K,QUOTIENT(ROW(A948)-1,3)+2),"'","\'") &amp; "'",
IF(MOD(ROW(A948)-1,3)=2,"","")))</f>
        <v/>
      </c>
      <c r="J953" t="s">
        <v>3730</v>
      </c>
      <c r="U953" t="e">
        <f t="shared" si="20"/>
        <v>#VALUE!</v>
      </c>
      <c r="V953" t="str">
        <f t="shared" si="21"/>
        <v xml:space="preserve">  frenchName: "Quête",  artwork: "http://wiki.dominionstrategy.com/images/b/b9/QuestArt.jpg"</v>
      </c>
    </row>
    <row r="954" spans="1:22" x14ac:dyDescent="0.25">
      <c r="A954" t="str">
        <f>IF(AND(MOD(ROW(A949)-1,3)=0,INDEX(artwork.xlsx!G:G,QUOTIENT(ROW(A949)-1,3)+2)&lt;&gt;""),"/* "&amp;INDEX(artwork.xlsx!G:G,QUOTIENT(ROW(A949)-1,3)+2)&amp;" */","  ")&amp;
IF(AND(INDEX(artwork.xlsx!F:F,QUOTIENT(ROW(A949)-1,3)+2)&lt;&gt;""),"/* "&amp;INDEX(artwork.xlsx!F:F,QUOTIENT(ROW(A949)-1,3)+2)&amp;" */","  ")&amp;IF(AND(ISERROR(MATCH("},",B954:B$5003,0)), ISERROR(MATCH("    ];",$A$5:A950,0))),"];","")</f>
        <v xml:space="preserve">  /* landscape */</v>
      </c>
      <c r="B954" t="str">
        <f t="shared" si="17"/>
        <v>{</v>
      </c>
      <c r="C954" t="str">
        <f>IF(AND(MOD(ROW(A949)-1,3)=0, INDEX(artwork.xlsx!J:J,QUOTIENT(ROW(A949)-1,3)+2)&lt;&gt;""),
     artwork.xlsx!$H$1&amp;": """ &amp;  INDEX(artwork.xlsx!H:H,QUOTIENT(ROW(A949)-1,3)+2) &amp;""",  " &amp;
     artwork.xlsx!$J$1&amp; ": """ &amp; INDEX(artwork.xlsx!J:J,QUOTIENT(ROW(A949)-1,3)+2) &amp;""",  " &amp;
     artwork.xlsx!$L$1&amp; ": """ &amp; SUBSTITUTE(IF(LEFT(INDEX(artwork.xlsx!L:L,QUOTIENT(ROW(A949)-1,3)+2),4)="http","",artwork.xlsx!$M$1) &amp; INDEX(artwork.xlsx!L:L,QUOTIENT(ROW(A949)-1,3)+2),artwork.xlsx!$N$1,"") &amp; """,",
 IF(AND(MOD(ROW(A949)-1,3)=1,INDEX(artwork.xlsx!J:J,QUOTIENT(ROW(A949)-1,3)+2)&lt;&gt;""),
    artwork.xlsx!$K$1&amp;": '" &amp; SUBSTITUTE(INDEX(artwork.xlsx!K:K,QUOTIENT(ROW(A949)-1,3)+2),"'","\'") &amp; "'",
IF(MOD(ROW(A949)-1,3)=2,"","")))</f>
        <v>id: "quest",  frenchName: "Quête",  artwork: "http://wiki.dominionstrategy.com/images/9/96/ConquestArt.jpg",</v>
      </c>
      <c r="J954" t="s">
        <v>2408</v>
      </c>
      <c r="K954" t="s">
        <v>3753</v>
      </c>
      <c r="U954" t="str">
        <f t="shared" si="20"/>
        <v>quest</v>
      </c>
      <c r="V954" t="str">
        <f t="shared" si="21"/>
        <v>&lt;div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row>
    <row r="955" spans="1:22" x14ac:dyDescent="0.25">
      <c r="A955" t="str">
        <f>IF(AND(MOD(ROW(A950)-1,3)=0,INDEX(artwork.xlsx!G:G,QUOTIENT(ROW(A950)-1,3)+2)&lt;&gt;""),"/* "&amp;INDEX(artwork.xlsx!G:G,QUOTIENT(ROW(A950)-1,3)+2)&amp;" */","  ")&amp;
IF(AND(INDEX(artwork.xlsx!F:F,QUOTIENT(ROW(A950)-1,3)+2)&lt;&gt;""),"/* "&amp;INDEX(artwork.xlsx!F:F,QUOTIENT(ROW(A950)-1,3)+2)&amp;" */","  ")&amp;IF(AND(ISERROR(MATCH("},",B955:B$5003,0)), ISERROR(MATCH("    ];",$A$5:A954,0))),"];","")</f>
        <v xml:space="preserve">  /* landscape */</v>
      </c>
      <c r="B955" t="str">
        <f t="shared" si="17"/>
        <v/>
      </c>
      <c r="C955" t="str">
        <f>IF(AND(MOD(ROW(A950)-1,3)=0, INDEX(artwork.xlsx!J:J,QUOTIENT(ROW(A950)-1,3)+2)&lt;&gt;""),
     artwork.xlsx!$H$1&amp;": """ &amp;  INDEX(artwork.xlsx!H:H,QUOTIENT(ROW(A950)-1,3)+2) &amp;""",  " &amp;
     artwork.xlsx!$J$1&amp; ": """ &amp; INDEX(artwork.xlsx!J:J,QUOTIENT(ROW(A950)-1,3)+2) &amp;""",  " &amp;
     artwork.xlsx!$L$1&amp; ": """ &amp; SUBSTITUTE(IF(LEFT(INDEX(artwork.xlsx!L:L,QUOTIENT(ROW(A950)-1,3)+2),4)="http","",artwork.xlsx!$M$1) &amp; INDEX(artwork.xlsx!L:L,QUOTIENT(ROW(A950)-1,3)+2),artwork.xlsx!$N$1,"") &amp; """,",
 IF(AND(MOD(ROW(A950)-1,3)=1,INDEX(artwork.xlsx!J:J,QUOTIENT(ROW(A950)-1,3)+2)&lt;&gt;""),
    artwork.xlsx!$K$1&amp;": '" &amp; SUBSTITUTE(INDEX(artwork.xlsx!K:K,QUOTIENT(ROW(A950)-1,3)+2),"'","\'") &amp; "'",
IF(MOD(ROW(A950)-1,3)=2,"","")))</f>
        <v>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c r="K955" t="s">
        <v>3754</v>
      </c>
      <c r="U955" t="e">
        <f t="shared" si="20"/>
        <v>#VALUE!</v>
      </c>
      <c r="V955" t="e">
        <f t="shared" si="21"/>
        <v>#VALUE!</v>
      </c>
    </row>
    <row r="956" spans="1:22" x14ac:dyDescent="0.25">
      <c r="A956" t="str">
        <f>IF(AND(MOD(ROW(A951)-1,3)=0,INDEX(artwork.xlsx!G:G,QUOTIENT(ROW(A951)-1,3)+2)&lt;&gt;""),"/* "&amp;INDEX(artwork.xlsx!G:G,QUOTIENT(ROW(A951)-1,3)+2)&amp;" */","  ")&amp;
IF(AND(INDEX(artwork.xlsx!F:F,QUOTIENT(ROW(A951)-1,3)+2)&lt;&gt;""),"/* "&amp;INDEX(artwork.xlsx!F:F,QUOTIENT(ROW(A951)-1,3)+2)&amp;" */","  ")&amp;IF(AND(ISERROR(MATCH("},",B956:B$5003,0)), ISERROR(MATCH("    ];",$A$5:A952,0))),"];","")</f>
        <v xml:space="preserve">  /* landscape */</v>
      </c>
      <c r="B956" t="str">
        <f t="shared" si="17"/>
        <v>},</v>
      </c>
      <c r="C956" t="str">
        <f>IF(AND(MOD(ROW(A951)-1,3)=0, INDEX(artwork.xlsx!J:J,QUOTIENT(ROW(A951)-1,3)+2)&lt;&gt;""),
     artwork.xlsx!$H$1&amp;": """ &amp;  INDEX(artwork.xlsx!H:H,QUOTIENT(ROW(A951)-1,3)+2) &amp;""",  " &amp;
     artwork.xlsx!$J$1&amp; ": """ &amp; INDEX(artwork.xlsx!J:J,QUOTIENT(ROW(A951)-1,3)+2) &amp;""",  " &amp;
     artwork.xlsx!$L$1&amp; ": """ &amp; SUBSTITUTE(IF(LEFT(INDEX(artwork.xlsx!L:L,QUOTIENT(ROW(A951)-1,3)+2),4)="http","",artwork.xlsx!$M$1) &amp; INDEX(artwork.xlsx!L:L,QUOTIENT(ROW(A951)-1,3)+2),artwork.xlsx!$N$1,"") &amp; """,",
 IF(AND(MOD(ROW(A951)-1,3)=1,INDEX(artwork.xlsx!J:J,QUOTIENT(ROW(A951)-1,3)+2)&lt;&gt;""),
    artwork.xlsx!$K$1&amp;": '" &amp; SUBSTITUTE(INDEX(artwork.xlsx!K:K,QUOTIENT(ROW(A951)-1,3)+2),"'","\'") &amp; "'",
IF(MOD(ROW(A951)-1,3)=2,"","")))</f>
        <v/>
      </c>
      <c r="J956" t="s">
        <v>3730</v>
      </c>
      <c r="U956" t="e">
        <f t="shared" si="20"/>
        <v>#VALUE!</v>
      </c>
      <c r="V956" t="str">
        <f t="shared" si="21"/>
        <v xml:space="preserve"> frenchName: "Raid",  artwork: "http://wiki.dominionstrategy.com/images/2/21/RaidArt.jpg"</v>
      </c>
    </row>
    <row r="957" spans="1:22" x14ac:dyDescent="0.25">
      <c r="A957" t="str">
        <f>IF(AND(MOD(ROW(A952)-1,3)=0,INDEX(artwork.xlsx!G:G,QUOTIENT(ROW(A952)-1,3)+2)&lt;&gt;""),"/* "&amp;INDEX(artwork.xlsx!G:G,QUOTIENT(ROW(A952)-1,3)+2)&amp;" */","  ")&amp;
IF(AND(INDEX(artwork.xlsx!F:F,QUOTIENT(ROW(A952)-1,3)+2)&lt;&gt;""),"/* "&amp;INDEX(artwork.xlsx!F:F,QUOTIENT(ROW(A952)-1,3)+2)&amp;" */","  ")&amp;IF(AND(ISERROR(MATCH("},",B957:B$5003,0)), ISERROR(MATCH("    ];",$A$5:A956,0))),"];","")</f>
        <v xml:space="preserve">  /* landscape */</v>
      </c>
      <c r="B957" t="str">
        <f t="shared" si="17"/>
        <v>{</v>
      </c>
      <c r="C957" t="str">
        <f>IF(AND(MOD(ROW(A952)-1,3)=0, INDEX(artwork.xlsx!J:J,QUOTIENT(ROW(A952)-1,3)+2)&lt;&gt;""),
     artwork.xlsx!$H$1&amp;": """ &amp;  INDEX(artwork.xlsx!H:H,QUOTIENT(ROW(A952)-1,3)+2) &amp;""",  " &amp;
     artwork.xlsx!$J$1&amp; ": """ &amp; INDEX(artwork.xlsx!J:J,QUOTIENT(ROW(A952)-1,3)+2) &amp;""",  " &amp;
     artwork.xlsx!$L$1&amp; ": """ &amp; SUBSTITUTE(IF(LEFT(INDEX(artwork.xlsx!L:L,QUOTIENT(ROW(A952)-1,3)+2),4)="http","",artwork.xlsx!$M$1) &amp; INDEX(artwork.xlsx!L:L,QUOTIENT(ROW(A952)-1,3)+2),artwork.xlsx!$N$1,"") &amp; """,",
 IF(AND(MOD(ROW(A952)-1,3)=1,INDEX(artwork.xlsx!J:J,QUOTIENT(ROW(A952)-1,3)+2)&lt;&gt;""),
    artwork.xlsx!$K$1&amp;": '" &amp; SUBSTITUTE(INDEX(artwork.xlsx!K:K,QUOTIENT(ROW(A952)-1,3)+2),"'","\'") &amp; "'",
IF(MOD(ROW(A952)-1,3)=2,"","")))</f>
        <v>id: "raid",  frenchName: "Raid",  artwork: "http://wiki.dominionstrategy.com/images/2/21/RaidArt.jpg",</v>
      </c>
      <c r="J957" t="s">
        <v>2408</v>
      </c>
      <c r="K957" t="s">
        <v>3755</v>
      </c>
      <c r="U957" t="str">
        <f t="shared" si="20"/>
        <v>raid</v>
      </c>
      <c r="V957" t="str">
        <f t="shared" si="21"/>
        <v>&lt;div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row>
    <row r="958" spans="1:22" x14ac:dyDescent="0.25">
      <c r="A958" t="str">
        <f>IF(AND(MOD(ROW(A953)-1,3)=0,INDEX(artwork.xlsx!G:G,QUOTIENT(ROW(A953)-1,3)+2)&lt;&gt;""),"/* "&amp;INDEX(artwork.xlsx!G:G,QUOTIENT(ROW(A953)-1,3)+2)&amp;" */","  ")&amp;
IF(AND(INDEX(artwork.xlsx!F:F,QUOTIENT(ROW(A953)-1,3)+2)&lt;&gt;""),"/* "&amp;INDEX(artwork.xlsx!F:F,QUOTIENT(ROW(A953)-1,3)+2)&amp;" */","  ")&amp;IF(AND(ISERROR(MATCH("},",B958:B$5003,0)), ISERROR(MATCH("    ];",$A$5:A954,0))),"];","")</f>
        <v xml:space="preserve">  /* landscape */</v>
      </c>
      <c r="B958" t="str">
        <f t="shared" si="17"/>
        <v/>
      </c>
      <c r="C958" t="str">
        <f>IF(AND(MOD(ROW(A953)-1,3)=0, INDEX(artwork.xlsx!J:J,QUOTIENT(ROW(A953)-1,3)+2)&lt;&gt;""),
     artwork.xlsx!$H$1&amp;": """ &amp;  INDEX(artwork.xlsx!H:H,QUOTIENT(ROW(A953)-1,3)+2) &amp;""",  " &amp;
     artwork.xlsx!$J$1&amp; ": """ &amp; INDEX(artwork.xlsx!J:J,QUOTIENT(ROW(A953)-1,3)+2) &amp;""",  " &amp;
     artwork.xlsx!$L$1&amp; ": """ &amp; SUBSTITUTE(IF(LEFT(INDEX(artwork.xlsx!L:L,QUOTIENT(ROW(A953)-1,3)+2),4)="http","",artwork.xlsx!$M$1) &amp; INDEX(artwork.xlsx!L:L,QUOTIENT(ROW(A953)-1,3)+2),artwork.xlsx!$N$1,"") &amp; """,",
 IF(AND(MOD(ROW(A953)-1,3)=1,INDEX(artwork.xlsx!J:J,QUOTIENT(ROW(A953)-1,3)+2)&lt;&gt;""),
    artwork.xlsx!$K$1&amp;": '" &amp; SUBSTITUTE(INDEX(artwork.xlsx!K:K,QUOTIENT(ROW(A953)-1,3)+2),"'","\'") &amp; "'",
IF(MOD(ROW(A953)-1,3)=2,"","")))</f>
        <v>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c r="K958" t="s">
        <v>3756</v>
      </c>
      <c r="U958" t="e">
        <f t="shared" si="20"/>
        <v>#VALUE!</v>
      </c>
      <c r="V958" t="e">
        <f t="shared" si="21"/>
        <v>#VALUE!</v>
      </c>
    </row>
    <row r="959" spans="1:22" x14ac:dyDescent="0.25">
      <c r="A959" t="str">
        <f>IF(AND(MOD(ROW(A954)-1,3)=0,INDEX(artwork.xlsx!G:G,QUOTIENT(ROW(A954)-1,3)+2)&lt;&gt;""),"/* "&amp;INDEX(artwork.xlsx!G:G,QUOTIENT(ROW(A954)-1,3)+2)&amp;" */","  ")&amp;
IF(AND(INDEX(artwork.xlsx!F:F,QUOTIENT(ROW(A954)-1,3)+2)&lt;&gt;""),"/* "&amp;INDEX(artwork.xlsx!F:F,QUOTIENT(ROW(A954)-1,3)+2)&amp;" */","  ")&amp;IF(AND(ISERROR(MATCH("},",B959:B$5003,0)), ISERROR(MATCH("    ];",$A$5:A958,0))),"];","")</f>
        <v xml:space="preserve">  /* landscape */</v>
      </c>
      <c r="B959" t="str">
        <f t="shared" si="17"/>
        <v>},</v>
      </c>
      <c r="C959" t="str">
        <f>IF(AND(MOD(ROW(A954)-1,3)=0, INDEX(artwork.xlsx!J:J,QUOTIENT(ROW(A954)-1,3)+2)&lt;&gt;""),
     artwork.xlsx!$H$1&amp;": """ &amp;  INDEX(artwork.xlsx!H:H,QUOTIENT(ROW(A954)-1,3)+2) &amp;""",  " &amp;
     artwork.xlsx!$J$1&amp; ": """ &amp; INDEX(artwork.xlsx!J:J,QUOTIENT(ROW(A954)-1,3)+2) &amp;""",  " &amp;
     artwork.xlsx!$L$1&amp; ": """ &amp; SUBSTITUTE(IF(LEFT(INDEX(artwork.xlsx!L:L,QUOTIENT(ROW(A954)-1,3)+2),4)="http","",artwork.xlsx!$M$1) &amp; INDEX(artwork.xlsx!L:L,QUOTIENT(ROW(A954)-1,3)+2),artwork.xlsx!$N$1,"") &amp; """,",
 IF(AND(MOD(ROW(A954)-1,3)=1,INDEX(artwork.xlsx!J:J,QUOTIENT(ROW(A954)-1,3)+2)&lt;&gt;""),
    artwork.xlsx!$K$1&amp;": '" &amp; SUBSTITUTE(INDEX(artwork.xlsx!K:K,QUOTIENT(ROW(A954)-1,3)+2),"'","\'") &amp; "'",
IF(MOD(ROW(A954)-1,3)=2,"","")))</f>
        <v/>
      </c>
      <c r="J959" t="s">
        <v>3730</v>
      </c>
      <c r="U959" t="e">
        <f t="shared" si="20"/>
        <v>#VALUE!</v>
      </c>
      <c r="V959" t="str">
        <f t="shared" si="21"/>
        <v xml:space="preserve"> frenchName: "Resserre",  artwork: "http://wiki.dominionstrategy.com/images/6/6a/SaveArt.jpg"</v>
      </c>
    </row>
    <row r="960" spans="1:22" x14ac:dyDescent="0.25">
      <c r="A960" t="str">
        <f>IF(AND(MOD(ROW(A955)-1,3)=0,INDEX(artwork.xlsx!G:G,QUOTIENT(ROW(A955)-1,3)+2)&lt;&gt;""),"/* "&amp;INDEX(artwork.xlsx!G:G,QUOTIENT(ROW(A955)-1,3)+2)&amp;" */","  ")&amp;
IF(AND(INDEX(artwork.xlsx!F:F,QUOTIENT(ROW(A955)-1,3)+2)&lt;&gt;""),"/* "&amp;INDEX(artwork.xlsx!F:F,QUOTIENT(ROW(A955)-1,3)+2)&amp;" */","  ")&amp;IF(AND(ISERROR(MATCH("},",B960:B$5003,0)), ISERROR(MATCH("    ];",$A$5:A956,0))),"];","")</f>
        <v xml:space="preserve">  /* landscape */</v>
      </c>
      <c r="B960" t="str">
        <f t="shared" si="17"/>
        <v>{</v>
      </c>
      <c r="C960" t="str">
        <f>IF(AND(MOD(ROW(A955)-1,3)=0, INDEX(artwork.xlsx!J:J,QUOTIENT(ROW(A955)-1,3)+2)&lt;&gt;""),
     artwork.xlsx!$H$1&amp;": """ &amp;  INDEX(artwork.xlsx!H:H,QUOTIENT(ROW(A955)-1,3)+2) &amp;""",  " &amp;
     artwork.xlsx!$J$1&amp; ": """ &amp; INDEX(artwork.xlsx!J:J,QUOTIENT(ROW(A955)-1,3)+2) &amp;""",  " &amp;
     artwork.xlsx!$L$1&amp; ": """ &amp; SUBSTITUTE(IF(LEFT(INDEX(artwork.xlsx!L:L,QUOTIENT(ROW(A955)-1,3)+2),4)="http","",artwork.xlsx!$M$1) &amp; INDEX(artwork.xlsx!L:L,QUOTIENT(ROW(A955)-1,3)+2),artwork.xlsx!$N$1,"") &amp; """,",
 IF(AND(MOD(ROW(A955)-1,3)=1,INDEX(artwork.xlsx!J:J,QUOTIENT(ROW(A955)-1,3)+2)&lt;&gt;""),
    artwork.xlsx!$K$1&amp;": '" &amp; SUBSTITUTE(INDEX(artwork.xlsx!K:K,QUOTIENT(ROW(A955)-1,3)+2),"'","\'") &amp; "'",
IF(MOD(ROW(A955)-1,3)=2,"","")))</f>
        <v>id: "save",  frenchName: "Resserre",  artwork: "http://wiki.dominionstrategy.com/images/6/6a/SaveArt.jpg",</v>
      </c>
      <c r="J960" t="s">
        <v>2408</v>
      </c>
      <c r="K960" t="s">
        <v>3757</v>
      </c>
      <c r="U960" t="str">
        <f t="shared" si="20"/>
        <v>save</v>
      </c>
      <c r="V960" t="str">
        <f t="shared" si="21"/>
        <v>&lt;div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row>
    <row r="961" spans="1:22" x14ac:dyDescent="0.25">
      <c r="A961" t="str">
        <f>IF(AND(MOD(ROW(A956)-1,3)=0,INDEX(artwork.xlsx!G:G,QUOTIENT(ROW(A956)-1,3)+2)&lt;&gt;""),"/* "&amp;INDEX(artwork.xlsx!G:G,QUOTIENT(ROW(A956)-1,3)+2)&amp;" */","  ")&amp;
IF(AND(INDEX(artwork.xlsx!F:F,QUOTIENT(ROW(A956)-1,3)+2)&lt;&gt;""),"/* "&amp;INDEX(artwork.xlsx!F:F,QUOTIENT(ROW(A956)-1,3)+2)&amp;" */","  ")&amp;IF(AND(ISERROR(MATCH("},",B961:B$5003,0)), ISERROR(MATCH("    ];",$A$5:A960,0))),"];","")</f>
        <v xml:space="preserve">  /* landscape */</v>
      </c>
      <c r="B961" t="str">
        <f t="shared" si="17"/>
        <v/>
      </c>
      <c r="C961" t="str">
        <f>IF(AND(MOD(ROW(A956)-1,3)=0, INDEX(artwork.xlsx!J:J,QUOTIENT(ROW(A956)-1,3)+2)&lt;&gt;""),
     artwork.xlsx!$H$1&amp;": """ &amp;  INDEX(artwork.xlsx!H:H,QUOTIENT(ROW(A956)-1,3)+2) &amp;""",  " &amp;
     artwork.xlsx!$J$1&amp; ": """ &amp; INDEX(artwork.xlsx!J:J,QUOTIENT(ROW(A956)-1,3)+2) &amp;""",  " &amp;
     artwork.xlsx!$L$1&amp; ": """ &amp; SUBSTITUTE(IF(LEFT(INDEX(artwork.xlsx!L:L,QUOTIENT(ROW(A956)-1,3)+2),4)="http","",artwork.xlsx!$M$1) &amp; INDEX(artwork.xlsx!L:L,QUOTIENT(ROW(A956)-1,3)+2),artwork.xlsx!$N$1,"") &amp; """,",
 IF(AND(MOD(ROW(A956)-1,3)=1,INDEX(artwork.xlsx!J:J,QUOTIENT(ROW(A956)-1,3)+2)&lt;&gt;""),
    artwork.xlsx!$K$1&amp;": '" &amp; SUBSTITUTE(INDEX(artwork.xlsx!K:K,QUOTIENT(ROW(A956)-1,3)+2),"'","\'") &amp; "'",
IF(MOD(ROW(A956)-1,3)=2,"","")))</f>
        <v>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c r="K961" t="s">
        <v>3758</v>
      </c>
      <c r="U961" t="e">
        <f t="shared" si="20"/>
        <v>#VALUE!</v>
      </c>
      <c r="V961" t="e">
        <f t="shared" si="21"/>
        <v>#VALUE!</v>
      </c>
    </row>
    <row r="962" spans="1:22" x14ac:dyDescent="0.25">
      <c r="A962" t="str">
        <f>IF(AND(MOD(ROW(A957)-1,3)=0,INDEX(artwork.xlsx!G:G,QUOTIENT(ROW(A957)-1,3)+2)&lt;&gt;""),"/* "&amp;INDEX(artwork.xlsx!G:G,QUOTIENT(ROW(A957)-1,3)+2)&amp;" */","  ")&amp;
IF(AND(INDEX(artwork.xlsx!F:F,QUOTIENT(ROW(A957)-1,3)+2)&lt;&gt;""),"/* "&amp;INDEX(artwork.xlsx!F:F,QUOTIENT(ROW(A957)-1,3)+2)&amp;" */","  ")&amp;IF(AND(ISERROR(MATCH("},",B962:B$5003,0)), ISERROR(MATCH("    ];",$A$5:A958,0))),"];","")</f>
        <v xml:space="preserve">  /* landscape */</v>
      </c>
      <c r="B962" t="str">
        <f t="shared" si="17"/>
        <v>},</v>
      </c>
      <c r="C962" t="str">
        <f>IF(AND(MOD(ROW(A957)-1,3)=0, INDEX(artwork.xlsx!J:J,QUOTIENT(ROW(A957)-1,3)+2)&lt;&gt;""),
     artwork.xlsx!$H$1&amp;": """ &amp;  INDEX(artwork.xlsx!H:H,QUOTIENT(ROW(A957)-1,3)+2) &amp;""",  " &amp;
     artwork.xlsx!$J$1&amp; ": """ &amp; INDEX(artwork.xlsx!J:J,QUOTIENT(ROW(A957)-1,3)+2) &amp;""",  " &amp;
     artwork.xlsx!$L$1&amp; ": """ &amp; SUBSTITUTE(IF(LEFT(INDEX(artwork.xlsx!L:L,QUOTIENT(ROW(A957)-1,3)+2),4)="http","",artwork.xlsx!$M$1) &amp; INDEX(artwork.xlsx!L:L,QUOTIENT(ROW(A957)-1,3)+2),artwork.xlsx!$N$1,"") &amp; """,",
 IF(AND(MOD(ROW(A957)-1,3)=1,INDEX(artwork.xlsx!J:J,QUOTIENT(ROW(A957)-1,3)+2)&lt;&gt;""),
    artwork.xlsx!$K$1&amp;": '" &amp; SUBSTITUTE(INDEX(artwork.xlsx!K:K,QUOTIENT(ROW(A957)-1,3)+2),"'","\'") &amp; "'",
IF(MOD(ROW(A957)-1,3)=2,"","")))</f>
        <v/>
      </c>
      <c r="J962" t="s">
        <v>3730</v>
      </c>
      <c r="U962" t="e">
        <f t="shared" si="20"/>
        <v>#VALUE!</v>
      </c>
      <c r="V962" t="str">
        <f t="shared" si="21"/>
        <v>gparty",  frenchName: "Pistage",  artwork: "http://wiki.dominionstrategy.com/images/0/0d/ScoutingPartyArt.jpg"</v>
      </c>
    </row>
    <row r="963" spans="1:22" x14ac:dyDescent="0.25">
      <c r="A963" t="str">
        <f>IF(AND(MOD(ROW(A958)-1,3)=0,INDEX(artwork.xlsx!G:G,QUOTIENT(ROW(A958)-1,3)+2)&lt;&gt;""),"/* "&amp;INDEX(artwork.xlsx!G:G,QUOTIENT(ROW(A958)-1,3)+2)&amp;" */","  ")&amp;
IF(AND(INDEX(artwork.xlsx!F:F,QUOTIENT(ROW(A958)-1,3)+2)&lt;&gt;""),"/* "&amp;INDEX(artwork.xlsx!F:F,QUOTIENT(ROW(A958)-1,3)+2)&amp;" */","  ")&amp;IF(AND(ISERROR(MATCH("},",B963:B$5003,0)), ISERROR(MATCH("    ];",$A$5:A962,0))),"];","")</f>
        <v xml:space="preserve">  /* landscape */</v>
      </c>
      <c r="B963" t="str">
        <f t="shared" si="17"/>
        <v>{</v>
      </c>
      <c r="C963" t="str">
        <f>IF(AND(MOD(ROW(A958)-1,3)=0, INDEX(artwork.xlsx!J:J,QUOTIENT(ROW(A958)-1,3)+2)&lt;&gt;""),
     artwork.xlsx!$H$1&amp;": """ &amp;  INDEX(artwork.xlsx!H:H,QUOTIENT(ROW(A958)-1,3)+2) &amp;""",  " &amp;
     artwork.xlsx!$J$1&amp; ": """ &amp; INDEX(artwork.xlsx!J:J,QUOTIENT(ROW(A958)-1,3)+2) &amp;""",  " &amp;
     artwork.xlsx!$L$1&amp; ": """ &amp; SUBSTITUTE(IF(LEFT(INDEX(artwork.xlsx!L:L,QUOTIENT(ROW(A958)-1,3)+2),4)="http","",artwork.xlsx!$M$1) &amp; INDEX(artwork.xlsx!L:L,QUOTIENT(ROW(A958)-1,3)+2),artwork.xlsx!$N$1,"") &amp; """,",
 IF(AND(MOD(ROW(A958)-1,3)=1,INDEX(artwork.xlsx!J:J,QUOTIENT(ROW(A958)-1,3)+2)&lt;&gt;""),
    artwork.xlsx!$K$1&amp;": '" &amp; SUBSTITUTE(INDEX(artwork.xlsx!K:K,QUOTIENT(ROW(A958)-1,3)+2),"'","\'") &amp; "'",
IF(MOD(ROW(A958)-1,3)=2,"","")))</f>
        <v>id: "scoutingparty",  frenchName: "Pistage",  artwork: "http://wiki.dominionstrategy.com/images/0/0d/ScoutingPartyArt.jpg",</v>
      </c>
      <c r="J963" t="s">
        <v>2408</v>
      </c>
      <c r="K963" t="s">
        <v>3759</v>
      </c>
      <c r="U963" t="str">
        <f t="shared" si="20"/>
        <v>scoutingparty</v>
      </c>
      <c r="V963" t="str">
        <f t="shared" si="21"/>
        <v>&lt;div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row>
    <row r="964" spans="1:22" x14ac:dyDescent="0.25">
      <c r="A964" t="str">
        <f>IF(AND(MOD(ROW(A959)-1,3)=0,INDEX(artwork.xlsx!G:G,QUOTIENT(ROW(A959)-1,3)+2)&lt;&gt;""),"/* "&amp;INDEX(artwork.xlsx!G:G,QUOTIENT(ROW(A959)-1,3)+2)&amp;" */","  ")&amp;
IF(AND(INDEX(artwork.xlsx!F:F,QUOTIENT(ROW(A959)-1,3)+2)&lt;&gt;""),"/* "&amp;INDEX(artwork.xlsx!F:F,QUOTIENT(ROW(A959)-1,3)+2)&amp;" */","  ")&amp;IF(AND(ISERROR(MATCH("},",B964:B$5003,0)), ISERROR(MATCH("    ];",$A$5:A960,0))),"];","")</f>
        <v xml:space="preserve">  /* landscape */</v>
      </c>
      <c r="B964" t="str">
        <f t="shared" si="17"/>
        <v/>
      </c>
      <c r="C964" t="str">
        <f>IF(AND(MOD(ROW(A959)-1,3)=0, INDEX(artwork.xlsx!J:J,QUOTIENT(ROW(A959)-1,3)+2)&lt;&gt;""),
     artwork.xlsx!$H$1&amp;": """ &amp;  INDEX(artwork.xlsx!H:H,QUOTIENT(ROW(A959)-1,3)+2) &amp;""",  " &amp;
     artwork.xlsx!$J$1&amp; ": """ &amp; INDEX(artwork.xlsx!J:J,QUOTIENT(ROW(A959)-1,3)+2) &amp;""",  " &amp;
     artwork.xlsx!$L$1&amp; ": """ &amp; SUBSTITUTE(IF(LEFT(INDEX(artwork.xlsx!L:L,QUOTIENT(ROW(A959)-1,3)+2),4)="http","",artwork.xlsx!$M$1) &amp; INDEX(artwork.xlsx!L:L,QUOTIENT(ROW(A959)-1,3)+2),artwork.xlsx!$N$1,"") &amp; """,",
 IF(AND(MOD(ROW(A959)-1,3)=1,INDEX(artwork.xlsx!J:J,QUOTIENT(ROW(A959)-1,3)+2)&lt;&gt;""),
    artwork.xlsx!$K$1&amp;": '" &amp; SUBSTITUTE(INDEX(artwork.xlsx!K:K,QUOTIENT(ROW(A959)-1,3)+2),"'","\'") &amp; "'",
IF(MOD(ROW(A959)-1,3)=2,"","")))</f>
        <v>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c r="K964" t="s">
        <v>3760</v>
      </c>
      <c r="U964" t="e">
        <f t="shared" si="20"/>
        <v>#VALUE!</v>
      </c>
      <c r="V964" t="e">
        <f t="shared" si="21"/>
        <v>#VALUE!</v>
      </c>
    </row>
    <row r="965" spans="1:22" x14ac:dyDescent="0.25">
      <c r="A965" t="str">
        <f>IF(AND(MOD(ROW(A960)-1,3)=0,INDEX(artwork.xlsx!G:G,QUOTIENT(ROW(A960)-1,3)+2)&lt;&gt;""),"/* "&amp;INDEX(artwork.xlsx!G:G,QUOTIENT(ROW(A960)-1,3)+2)&amp;" */","  ")&amp;
IF(AND(INDEX(artwork.xlsx!F:F,QUOTIENT(ROW(A960)-1,3)+2)&lt;&gt;""),"/* "&amp;INDEX(artwork.xlsx!F:F,QUOTIENT(ROW(A960)-1,3)+2)&amp;" */","  ")&amp;IF(AND(ISERROR(MATCH("},",B965:B$5003,0)), ISERROR(MATCH("    ];",$A$5:A964,0))),"];","")</f>
        <v xml:space="preserve">  /* landscape */</v>
      </c>
      <c r="B965" t="str">
        <f t="shared" si="17"/>
        <v>},</v>
      </c>
      <c r="C965" t="str">
        <f>IF(AND(MOD(ROW(A960)-1,3)=0, INDEX(artwork.xlsx!J:J,QUOTIENT(ROW(A960)-1,3)+2)&lt;&gt;""),
     artwork.xlsx!$H$1&amp;": """ &amp;  INDEX(artwork.xlsx!H:H,QUOTIENT(ROW(A960)-1,3)+2) &amp;""",  " &amp;
     artwork.xlsx!$J$1&amp; ": """ &amp; INDEX(artwork.xlsx!J:J,QUOTIENT(ROW(A960)-1,3)+2) &amp;""",  " &amp;
     artwork.xlsx!$L$1&amp; ": """ &amp; SUBSTITUTE(IF(LEFT(INDEX(artwork.xlsx!L:L,QUOTIENT(ROW(A960)-1,3)+2),4)="http","",artwork.xlsx!$M$1) &amp; INDEX(artwork.xlsx!L:L,QUOTIENT(ROW(A960)-1,3)+2),artwork.xlsx!$N$1,"") &amp; """,",
 IF(AND(MOD(ROW(A960)-1,3)=1,INDEX(artwork.xlsx!J:J,QUOTIENT(ROW(A960)-1,3)+2)&lt;&gt;""),
    artwork.xlsx!$K$1&amp;": '" &amp; SUBSTITUTE(INDEX(artwork.xlsx!K:K,QUOTIENT(ROW(A960)-1,3)+2),"'","\'") &amp; "'",
IF(MOD(ROW(A960)-1,3)=2,"","")))</f>
        <v/>
      </c>
      <c r="J965" t="s">
        <v>3730</v>
      </c>
      <c r="U965" t="e">
        <f t="shared" si="20"/>
        <v>#VALUE!</v>
      </c>
      <c r="V965" t="str">
        <f t="shared" si="21"/>
        <v>,  frenchName: "Route maritime",  artwork: "http://wiki.dominionstrategy.com/images/e/ec/SeawayArt.jpg"</v>
      </c>
    </row>
    <row r="966" spans="1:22" x14ac:dyDescent="0.25">
      <c r="A966" t="str">
        <f>IF(AND(MOD(ROW(A961)-1,3)=0,INDEX(artwork.xlsx!G:G,QUOTIENT(ROW(A961)-1,3)+2)&lt;&gt;""),"/* "&amp;INDEX(artwork.xlsx!G:G,QUOTIENT(ROW(A961)-1,3)+2)&amp;" */","  ")&amp;
IF(AND(INDEX(artwork.xlsx!F:F,QUOTIENT(ROW(A961)-1,3)+2)&lt;&gt;""),"/* "&amp;INDEX(artwork.xlsx!F:F,QUOTIENT(ROW(A961)-1,3)+2)&amp;" */","  ")&amp;IF(AND(ISERROR(MATCH("},",B966:B$5003,0)), ISERROR(MATCH("    ];",$A$5:A962,0))),"];","")</f>
        <v xml:space="preserve">  /* landscape */</v>
      </c>
      <c r="B966" t="str">
        <f t="shared" si="17"/>
        <v>{</v>
      </c>
      <c r="C966" t="str">
        <f>IF(AND(MOD(ROW(A961)-1,3)=0, INDEX(artwork.xlsx!J:J,QUOTIENT(ROW(A961)-1,3)+2)&lt;&gt;""),
     artwork.xlsx!$H$1&amp;": """ &amp;  INDEX(artwork.xlsx!H:H,QUOTIENT(ROW(A961)-1,3)+2) &amp;""",  " &amp;
     artwork.xlsx!$J$1&amp; ": """ &amp; INDEX(artwork.xlsx!J:J,QUOTIENT(ROW(A961)-1,3)+2) &amp;""",  " &amp;
     artwork.xlsx!$L$1&amp; ": """ &amp; SUBSTITUTE(IF(LEFT(INDEX(artwork.xlsx!L:L,QUOTIENT(ROW(A961)-1,3)+2),4)="http","",artwork.xlsx!$M$1) &amp; INDEX(artwork.xlsx!L:L,QUOTIENT(ROW(A961)-1,3)+2),artwork.xlsx!$N$1,"") &amp; """,",
 IF(AND(MOD(ROW(A961)-1,3)=1,INDEX(artwork.xlsx!J:J,QUOTIENT(ROW(A961)-1,3)+2)&lt;&gt;""),
    artwork.xlsx!$K$1&amp;": '" &amp; SUBSTITUTE(INDEX(artwork.xlsx!K:K,QUOTIENT(ROW(A961)-1,3)+2),"'","\'") &amp; "'",
IF(MOD(ROW(A961)-1,3)=2,"","")))</f>
        <v>id: "seaway",  frenchName: "Route maritime",  artwork: "http://wiki.dominionstrategy.com/images/e/ec/SeawayArt.jpg",</v>
      </c>
      <c r="J966" t="s">
        <v>2408</v>
      </c>
      <c r="K966" t="s">
        <v>3761</v>
      </c>
      <c r="U966" t="str">
        <f t="shared" si="20"/>
        <v>seaway</v>
      </c>
      <c r="V966" t="str">
        <f t="shared" si="21"/>
        <v>&lt;div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row>
    <row r="967" spans="1:22" x14ac:dyDescent="0.25">
      <c r="A967" t="str">
        <f>IF(AND(MOD(ROW(A962)-1,3)=0,INDEX(artwork.xlsx!G:G,QUOTIENT(ROW(A962)-1,3)+2)&lt;&gt;""),"/* "&amp;INDEX(artwork.xlsx!G:G,QUOTIENT(ROW(A962)-1,3)+2)&amp;" */","  ")&amp;
IF(AND(INDEX(artwork.xlsx!F:F,QUOTIENT(ROW(A962)-1,3)+2)&lt;&gt;""),"/* "&amp;INDEX(artwork.xlsx!F:F,QUOTIENT(ROW(A962)-1,3)+2)&amp;" */","  ")&amp;IF(AND(ISERROR(MATCH("},",B967:B$5003,0)), ISERROR(MATCH("    ];",$A$5:A966,0))),"];","")</f>
        <v xml:space="preserve">  /* landscape */</v>
      </c>
      <c r="B967" t="str">
        <f t="shared" si="17"/>
        <v/>
      </c>
      <c r="C967" t="str">
        <f>IF(AND(MOD(ROW(A962)-1,3)=0, INDEX(artwork.xlsx!J:J,QUOTIENT(ROW(A962)-1,3)+2)&lt;&gt;""),
     artwork.xlsx!$H$1&amp;": """ &amp;  INDEX(artwork.xlsx!H:H,QUOTIENT(ROW(A962)-1,3)+2) &amp;""",  " &amp;
     artwork.xlsx!$J$1&amp; ": """ &amp; INDEX(artwork.xlsx!J:J,QUOTIENT(ROW(A962)-1,3)+2) &amp;""",  " &amp;
     artwork.xlsx!$L$1&amp; ": """ &amp; SUBSTITUTE(IF(LEFT(INDEX(artwork.xlsx!L:L,QUOTIENT(ROW(A962)-1,3)+2),4)="http","",artwork.xlsx!$M$1) &amp; INDEX(artwork.xlsx!L:L,QUOTIENT(ROW(A962)-1,3)+2),artwork.xlsx!$N$1,"") &amp; """,",
 IF(AND(MOD(ROW(A962)-1,3)=1,INDEX(artwork.xlsx!J:J,QUOTIENT(ROW(A962)-1,3)+2)&lt;&gt;""),
    artwork.xlsx!$K$1&amp;": '" &amp; SUBSTITUTE(INDEX(artwork.xlsx!K:K,QUOTIENT(ROW(A962)-1,3)+2),"'","\'") &amp; "'",
IF(MOD(ROW(A962)-1,3)=2,"","")))</f>
        <v>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c r="K967" t="s">
        <v>3762</v>
      </c>
      <c r="U967" t="e">
        <f t="shared" si="20"/>
        <v>#VALUE!</v>
      </c>
      <c r="V967" t="e">
        <f t="shared" si="21"/>
        <v>#VALUE!</v>
      </c>
    </row>
    <row r="968" spans="1:22" x14ac:dyDescent="0.25">
      <c r="A968" t="str">
        <f>IF(AND(MOD(ROW(A963)-1,3)=0,INDEX(artwork.xlsx!G:G,QUOTIENT(ROW(A963)-1,3)+2)&lt;&gt;""),"/* "&amp;INDEX(artwork.xlsx!G:G,QUOTIENT(ROW(A963)-1,3)+2)&amp;" */","  ")&amp;
IF(AND(INDEX(artwork.xlsx!F:F,QUOTIENT(ROW(A963)-1,3)+2)&lt;&gt;""),"/* "&amp;INDEX(artwork.xlsx!F:F,QUOTIENT(ROW(A963)-1,3)+2)&amp;" */","  ")&amp;IF(AND(ISERROR(MATCH("},",B968:B$5003,0)), ISERROR(MATCH("    ];",$A$5:A964,0))),"];","")</f>
        <v xml:space="preserve">  /* landscape */</v>
      </c>
      <c r="B968" t="str">
        <f t="shared" si="17"/>
        <v>},</v>
      </c>
      <c r="C968" t="str">
        <f>IF(AND(MOD(ROW(A963)-1,3)=0, INDEX(artwork.xlsx!J:J,QUOTIENT(ROW(A963)-1,3)+2)&lt;&gt;""),
     artwork.xlsx!$H$1&amp;": """ &amp;  INDEX(artwork.xlsx!H:H,QUOTIENT(ROW(A963)-1,3)+2) &amp;""",  " &amp;
     artwork.xlsx!$J$1&amp; ": """ &amp; INDEX(artwork.xlsx!J:J,QUOTIENT(ROW(A963)-1,3)+2) &amp;""",  " &amp;
     artwork.xlsx!$L$1&amp; ": """ &amp; SUBSTITUTE(IF(LEFT(INDEX(artwork.xlsx!L:L,QUOTIENT(ROW(A963)-1,3)+2),4)="http","",artwork.xlsx!$M$1) &amp; INDEX(artwork.xlsx!L:L,QUOTIENT(ROW(A963)-1,3)+2),artwork.xlsx!$N$1,"") &amp; """,",
 IF(AND(MOD(ROW(A963)-1,3)=1,INDEX(artwork.xlsx!J:J,QUOTIENT(ROW(A963)-1,3)+2)&lt;&gt;""),
    artwork.xlsx!$K$1&amp;": '" &amp; SUBSTITUTE(INDEX(artwork.xlsx!K:K,QUOTIENT(ROW(A963)-1,3)+2),"'","\'") &amp; "'",
IF(MOD(ROW(A963)-1,3)=2,"","")))</f>
        <v/>
      </c>
      <c r="J968" t="s">
        <v>3730</v>
      </c>
      <c r="U968" t="e">
        <f t="shared" si="20"/>
        <v>#VALUE!</v>
      </c>
      <c r="V968" t="str">
        <f t="shared" si="21"/>
        <v>ingfair",  frenchName: "Forains",  artwork: "http://wiki.dominionstrategy.com/images/d/d4/Travelling_FairArt.jpg"</v>
      </c>
    </row>
    <row r="969" spans="1:22" x14ac:dyDescent="0.25">
      <c r="A969" t="str">
        <f>IF(AND(MOD(ROW(A964)-1,3)=0,INDEX(artwork.xlsx!G:G,QUOTIENT(ROW(A964)-1,3)+2)&lt;&gt;""),"/* "&amp;INDEX(artwork.xlsx!G:G,QUOTIENT(ROW(A964)-1,3)+2)&amp;" */","  ")&amp;
IF(AND(INDEX(artwork.xlsx!F:F,QUOTIENT(ROW(A964)-1,3)+2)&lt;&gt;""),"/* "&amp;INDEX(artwork.xlsx!F:F,QUOTIENT(ROW(A964)-1,3)+2)&amp;" */","  ")&amp;IF(AND(ISERROR(MATCH("},",B969:B$5003,0)), ISERROR(MATCH("    ];",$A$5:A968,0))),"];","")</f>
        <v xml:space="preserve">  /* landscape */</v>
      </c>
      <c r="B969" t="str">
        <f t="shared" si="17"/>
        <v>{</v>
      </c>
      <c r="C969" t="str">
        <f>IF(AND(MOD(ROW(A964)-1,3)=0, INDEX(artwork.xlsx!J:J,QUOTIENT(ROW(A964)-1,3)+2)&lt;&gt;""),
     artwork.xlsx!$H$1&amp;": """ &amp;  INDEX(artwork.xlsx!H:H,QUOTIENT(ROW(A964)-1,3)+2) &amp;""",  " &amp;
     artwork.xlsx!$J$1&amp; ": """ &amp; INDEX(artwork.xlsx!J:J,QUOTIENT(ROW(A964)-1,3)+2) &amp;""",  " &amp;
     artwork.xlsx!$L$1&amp; ": """ &amp; SUBSTITUTE(IF(LEFT(INDEX(artwork.xlsx!L:L,QUOTIENT(ROW(A964)-1,3)+2),4)="http","",artwork.xlsx!$M$1) &amp; INDEX(artwork.xlsx!L:L,QUOTIENT(ROW(A964)-1,3)+2),artwork.xlsx!$N$1,"") &amp; """,",
 IF(AND(MOD(ROW(A964)-1,3)=1,INDEX(artwork.xlsx!J:J,QUOTIENT(ROW(A964)-1,3)+2)&lt;&gt;""),
    artwork.xlsx!$K$1&amp;": '" &amp; SUBSTITUTE(INDEX(artwork.xlsx!K:K,QUOTIENT(ROW(A964)-1,3)+2),"'","\'") &amp; "'",
IF(MOD(ROW(A964)-1,3)=2,"","")))</f>
        <v>id: "travellingfair",  frenchName: "Forains",  artwork: "http://wiki.dominionstrategy.com/images/d/d4/Travelling_FairArt.jpg",</v>
      </c>
      <c r="J969" t="s">
        <v>2408</v>
      </c>
      <c r="K969" t="s">
        <v>3763</v>
      </c>
      <c r="U969" t="str">
        <f t="shared" si="20"/>
        <v>travellingfair</v>
      </c>
      <c r="V969" t="str">
        <f t="shared" si="21"/>
        <v>&lt;div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row>
    <row r="970" spans="1:22" x14ac:dyDescent="0.25">
      <c r="A970" t="str">
        <f>IF(AND(MOD(ROW(A965)-1,3)=0,INDEX(artwork.xlsx!G:G,QUOTIENT(ROW(A965)-1,3)+2)&lt;&gt;""),"/* "&amp;INDEX(artwork.xlsx!G:G,QUOTIENT(ROW(A965)-1,3)+2)&amp;" */","  ")&amp;
IF(AND(INDEX(artwork.xlsx!F:F,QUOTIENT(ROW(A965)-1,3)+2)&lt;&gt;""),"/* "&amp;INDEX(artwork.xlsx!F:F,QUOTIENT(ROW(A965)-1,3)+2)&amp;" */","  ")&amp;IF(AND(ISERROR(MATCH("},",B970:B$5003,0)), ISERROR(MATCH("    ];",$A$5:A966,0))),"];","")</f>
        <v xml:space="preserve">  /* landscape */</v>
      </c>
      <c r="B970" t="str">
        <f t="shared" si="17"/>
        <v/>
      </c>
      <c r="C970" t="str">
        <f>IF(AND(MOD(ROW(A965)-1,3)=0, INDEX(artwork.xlsx!J:J,QUOTIENT(ROW(A965)-1,3)+2)&lt;&gt;""),
     artwork.xlsx!$H$1&amp;": """ &amp;  INDEX(artwork.xlsx!H:H,QUOTIENT(ROW(A965)-1,3)+2) &amp;""",  " &amp;
     artwork.xlsx!$J$1&amp; ": """ &amp; INDEX(artwork.xlsx!J:J,QUOTIENT(ROW(A965)-1,3)+2) &amp;""",  " &amp;
     artwork.xlsx!$L$1&amp; ": """ &amp; SUBSTITUTE(IF(LEFT(INDEX(artwork.xlsx!L:L,QUOTIENT(ROW(A965)-1,3)+2),4)="http","",artwork.xlsx!$M$1) &amp; INDEX(artwork.xlsx!L:L,QUOTIENT(ROW(A965)-1,3)+2),artwork.xlsx!$N$1,"") &amp; """,",
 IF(AND(MOD(ROW(A965)-1,3)=1,INDEX(artwork.xlsx!J:J,QUOTIENT(ROW(A965)-1,3)+2)&lt;&gt;""),
    artwork.xlsx!$K$1&amp;": '" &amp; SUBSTITUTE(INDEX(artwork.xlsx!K:K,QUOTIENT(ROW(A965)-1,3)+2),"'","\'") &amp; "'",
IF(MOD(ROW(A965)-1,3)=2,"","")))</f>
        <v>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c r="K970" t="s">
        <v>3764</v>
      </c>
      <c r="U970" t="e">
        <f t="shared" si="20"/>
        <v>#VALUE!</v>
      </c>
      <c r="V970" t="e">
        <f t="shared" si="21"/>
        <v>#VALUE!</v>
      </c>
    </row>
    <row r="971" spans="1:22" x14ac:dyDescent="0.25">
      <c r="A971" t="str">
        <f>IF(AND(MOD(ROW(A966)-1,3)=0,INDEX(artwork.xlsx!G:G,QUOTIENT(ROW(A966)-1,3)+2)&lt;&gt;""),"/* "&amp;INDEX(artwork.xlsx!G:G,QUOTIENT(ROW(A966)-1,3)+2)&amp;" */","  ")&amp;
IF(AND(INDEX(artwork.xlsx!F:F,QUOTIENT(ROW(A966)-1,3)+2)&lt;&gt;""),"/* "&amp;INDEX(artwork.xlsx!F:F,QUOTIENT(ROW(A966)-1,3)+2)&amp;" */","  ")&amp;IF(AND(ISERROR(MATCH("},",B971:B$5003,0)), ISERROR(MATCH("    ];",$A$5:A970,0))),"];","")</f>
        <v xml:space="preserve">  /* landscape */</v>
      </c>
      <c r="B971" t="str">
        <f t="shared" si="17"/>
        <v>},</v>
      </c>
      <c r="C971" t="str">
        <f>IF(AND(MOD(ROW(A966)-1,3)=0, INDEX(artwork.xlsx!J:J,QUOTIENT(ROW(A966)-1,3)+2)&lt;&gt;""),
     artwork.xlsx!$H$1&amp;": """ &amp;  INDEX(artwork.xlsx!H:H,QUOTIENT(ROW(A966)-1,3)+2) &amp;""",  " &amp;
     artwork.xlsx!$J$1&amp; ": """ &amp; INDEX(artwork.xlsx!J:J,QUOTIENT(ROW(A966)-1,3)+2) &amp;""",  " &amp;
     artwork.xlsx!$L$1&amp; ": """ &amp; SUBSTITUTE(IF(LEFT(INDEX(artwork.xlsx!L:L,QUOTIENT(ROW(A966)-1,3)+2),4)="http","",artwork.xlsx!$M$1) &amp; INDEX(artwork.xlsx!L:L,QUOTIENT(ROW(A966)-1,3)+2),artwork.xlsx!$N$1,"") &amp; """,",
 IF(AND(MOD(ROW(A966)-1,3)=1,INDEX(artwork.xlsx!J:J,QUOTIENT(ROW(A966)-1,3)+2)&lt;&gt;""),
    artwork.xlsx!$K$1&amp;": '" &amp; SUBSTITUTE(INDEX(artwork.xlsx!K:K,QUOTIENT(ROW(A966)-1,3)+2),"'","\'") &amp; "'",
IF(MOD(ROW(A966)-1,3)=2,"","")))</f>
        <v/>
      </c>
      <c r="J971" t="s">
        <v>3730</v>
      </c>
      <c r="U971" t="e">
        <f t="shared" si="20"/>
        <v>#VALUE!</v>
      </c>
      <c r="V971" t="str">
        <f t="shared" si="21"/>
        <v xml:space="preserve">  frenchName: "Commerce",  artwork: "http://wiki.dominionstrategy.com/images/f/f7/TradeArt.jpg"</v>
      </c>
    </row>
    <row r="972" spans="1:22" x14ac:dyDescent="0.25">
      <c r="A972" t="str">
        <f>IF(AND(MOD(ROW(A967)-1,3)=0,INDEX(artwork.xlsx!G:G,QUOTIENT(ROW(A967)-1,3)+2)&lt;&gt;""),"/* "&amp;INDEX(artwork.xlsx!G:G,QUOTIENT(ROW(A967)-1,3)+2)&amp;" */","  ")&amp;
IF(AND(INDEX(artwork.xlsx!F:F,QUOTIENT(ROW(A967)-1,3)+2)&lt;&gt;""),"/* "&amp;INDEX(artwork.xlsx!F:F,QUOTIENT(ROW(A967)-1,3)+2)&amp;" */","  ")&amp;IF(AND(ISERROR(MATCH("},",B972:B$5003,0)), ISERROR(MATCH("    ];",$A$5:A968,0))),"];","")</f>
        <v xml:space="preserve">  /* landscape */</v>
      </c>
      <c r="B972" t="str">
        <f t="shared" si="17"/>
        <v>{</v>
      </c>
      <c r="C972" t="str">
        <f>IF(AND(MOD(ROW(A967)-1,3)=0, INDEX(artwork.xlsx!J:J,QUOTIENT(ROW(A967)-1,3)+2)&lt;&gt;""),
     artwork.xlsx!$H$1&amp;": """ &amp;  INDEX(artwork.xlsx!H:H,QUOTIENT(ROW(A967)-1,3)+2) &amp;""",  " &amp;
     artwork.xlsx!$J$1&amp; ": """ &amp; INDEX(artwork.xlsx!J:J,QUOTIENT(ROW(A967)-1,3)+2) &amp;""",  " &amp;
     artwork.xlsx!$L$1&amp; ": """ &amp; SUBSTITUTE(IF(LEFT(INDEX(artwork.xlsx!L:L,QUOTIENT(ROW(A967)-1,3)+2),4)="http","",artwork.xlsx!$M$1) &amp; INDEX(artwork.xlsx!L:L,QUOTIENT(ROW(A967)-1,3)+2),artwork.xlsx!$N$1,"") &amp; """,",
 IF(AND(MOD(ROW(A967)-1,3)=1,INDEX(artwork.xlsx!J:J,QUOTIENT(ROW(A967)-1,3)+2)&lt;&gt;""),
    artwork.xlsx!$K$1&amp;": '" &amp; SUBSTITUTE(INDEX(artwork.xlsx!K:K,QUOTIENT(ROW(A967)-1,3)+2),"'","\'") &amp; "'",
IF(MOD(ROW(A967)-1,3)=2,"","")))</f>
        <v>id: "trade",  frenchName: "Commerce",  artwork: "http://wiki.dominionstrategy.com/images/f/f7/TradeArt.jpg",</v>
      </c>
      <c r="J972" t="s">
        <v>2408</v>
      </c>
      <c r="K972" t="s">
        <v>3765</v>
      </c>
      <c r="U972" t="str">
        <f t="shared" si="20"/>
        <v>trade</v>
      </c>
      <c r="V972" t="str">
        <f t="shared" si="21"/>
        <v>&lt;div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row>
    <row r="973" spans="1:22" x14ac:dyDescent="0.25">
      <c r="A973" t="str">
        <f>IF(AND(MOD(ROW(A968)-1,3)=0,INDEX(artwork.xlsx!G:G,QUOTIENT(ROW(A968)-1,3)+2)&lt;&gt;""),"/* "&amp;INDEX(artwork.xlsx!G:G,QUOTIENT(ROW(A968)-1,3)+2)&amp;" */","  ")&amp;
IF(AND(INDEX(artwork.xlsx!F:F,QUOTIENT(ROW(A968)-1,3)+2)&lt;&gt;""),"/* "&amp;INDEX(artwork.xlsx!F:F,QUOTIENT(ROW(A968)-1,3)+2)&amp;" */","  ")&amp;IF(AND(ISERROR(MATCH("},",B973:B$5003,0)), ISERROR(MATCH("    ];",$A$5:A972,0))),"];","")</f>
        <v xml:space="preserve">  /* landscape */</v>
      </c>
      <c r="B973" t="str">
        <f t="shared" si="17"/>
        <v/>
      </c>
      <c r="C973" t="str">
        <f>IF(AND(MOD(ROW(A968)-1,3)=0, INDEX(artwork.xlsx!J:J,QUOTIENT(ROW(A968)-1,3)+2)&lt;&gt;""),
     artwork.xlsx!$H$1&amp;": """ &amp;  INDEX(artwork.xlsx!H:H,QUOTIENT(ROW(A968)-1,3)+2) &amp;""",  " &amp;
     artwork.xlsx!$J$1&amp; ": """ &amp; INDEX(artwork.xlsx!J:J,QUOTIENT(ROW(A968)-1,3)+2) &amp;""",  " &amp;
     artwork.xlsx!$L$1&amp; ": """ &amp; SUBSTITUTE(IF(LEFT(INDEX(artwork.xlsx!L:L,QUOTIENT(ROW(A968)-1,3)+2),4)="http","",artwork.xlsx!$M$1) &amp; INDEX(artwork.xlsx!L:L,QUOTIENT(ROW(A968)-1,3)+2),artwork.xlsx!$N$1,"") &amp; """,",
 IF(AND(MOD(ROW(A968)-1,3)=1,INDEX(artwork.xlsx!J:J,QUOTIENT(ROW(A968)-1,3)+2)&lt;&gt;""),
    artwork.xlsx!$K$1&amp;": '" &amp; SUBSTITUTE(INDEX(artwork.xlsx!K:K,QUOTIENT(ROW(A968)-1,3)+2),"'","\'") &amp; "'",
IF(MOD(ROW(A968)-1,3)=2,"","")))</f>
        <v>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c r="K973" t="s">
        <v>3766</v>
      </c>
      <c r="U973" t="e">
        <f t="shared" si="20"/>
        <v>#VALUE!</v>
      </c>
      <c r="V973" t="e">
        <f t="shared" si="21"/>
        <v>#VALUE!</v>
      </c>
    </row>
    <row r="974" spans="1:22" x14ac:dyDescent="0.25">
      <c r="A974" t="str">
        <f>IF(AND(MOD(ROW(A969)-1,3)=0,INDEX(artwork.xlsx!G:G,QUOTIENT(ROW(A969)-1,3)+2)&lt;&gt;""),"/* "&amp;INDEX(artwork.xlsx!G:G,QUOTIENT(ROW(A969)-1,3)+2)&amp;" */","  ")&amp;
IF(AND(INDEX(artwork.xlsx!F:F,QUOTIENT(ROW(A969)-1,3)+2)&lt;&gt;""),"/* "&amp;INDEX(artwork.xlsx!F:F,QUOTIENT(ROW(A969)-1,3)+2)&amp;" */","  ")&amp;IF(AND(ISERROR(MATCH("},",B974:B$5003,0)), ISERROR(MATCH("    ];",$A$5:A970,0))),"];","")</f>
        <v xml:space="preserve">  /* landscape */</v>
      </c>
      <c r="B974" t="str">
        <f t="shared" si="17"/>
        <v>},</v>
      </c>
      <c r="C974" t="str">
        <f>IF(AND(MOD(ROW(A969)-1,3)=0, INDEX(artwork.xlsx!J:J,QUOTIENT(ROW(A969)-1,3)+2)&lt;&gt;""),
     artwork.xlsx!$H$1&amp;": """ &amp;  INDEX(artwork.xlsx!H:H,QUOTIENT(ROW(A969)-1,3)+2) &amp;""",  " &amp;
     artwork.xlsx!$J$1&amp; ": """ &amp; INDEX(artwork.xlsx!J:J,QUOTIENT(ROW(A969)-1,3)+2) &amp;""",  " &amp;
     artwork.xlsx!$L$1&amp; ": """ &amp; SUBSTITUTE(IF(LEFT(INDEX(artwork.xlsx!L:L,QUOTIENT(ROW(A969)-1,3)+2),4)="http","",artwork.xlsx!$M$1) &amp; INDEX(artwork.xlsx!L:L,QUOTIENT(ROW(A969)-1,3)+2),artwork.xlsx!$N$1,"") &amp; """,",
 IF(AND(MOD(ROW(A969)-1,3)=1,INDEX(artwork.xlsx!J:J,QUOTIENT(ROW(A969)-1,3)+2)&lt;&gt;""),
    artwork.xlsx!$K$1&amp;": '" &amp; SUBSTITUTE(INDEX(artwork.xlsx!K:K,QUOTIENT(ROW(A969)-1,3)+2),"'","\'") &amp; "'",
IF(MOD(ROW(A969)-1,3)=2,"","")))</f>
        <v/>
      </c>
      <c r="J974" t="s">
        <v>3730</v>
      </c>
      <c r="U974" t="e">
        <f t="shared" si="20"/>
        <v>#VALUE!</v>
      </c>
      <c r="V974" t="str">
        <f t="shared" si="21"/>
        <v>g",  frenchName: "Entraînement",  artwork: "http://wiki.dominionstrategy.com/images/3/34/TrainingArt.jpg"</v>
      </c>
    </row>
    <row r="975" spans="1:22" x14ac:dyDescent="0.25">
      <c r="A975" t="str">
        <f>IF(AND(MOD(ROW(A970)-1,3)=0,INDEX(artwork.xlsx!G:G,QUOTIENT(ROW(A970)-1,3)+2)&lt;&gt;""),"/* "&amp;INDEX(artwork.xlsx!G:G,QUOTIENT(ROW(A970)-1,3)+2)&amp;" */","  ")&amp;
IF(AND(INDEX(artwork.xlsx!F:F,QUOTIENT(ROW(A970)-1,3)+2)&lt;&gt;""),"/* "&amp;INDEX(artwork.xlsx!F:F,QUOTIENT(ROW(A970)-1,3)+2)&amp;" */","  ")&amp;IF(AND(ISERROR(MATCH("},",B975:B$5003,0)), ISERROR(MATCH("    ];",$A$5:A974,0))),"];","")</f>
        <v xml:space="preserve">  /* landscape */</v>
      </c>
      <c r="B975" t="str">
        <f t="shared" ref="B975:B1038" si="22">IF(AND(C974&lt;&gt;"",MOD(ROW(A973)-1,3)=2),"},","")&amp;IF(AND(C975&lt;&gt;"",MOD(ROW(A970)-1,3)=0),"{","")</f>
        <v>{</v>
      </c>
      <c r="C975" t="str">
        <f>IF(AND(MOD(ROW(A970)-1,3)=0, INDEX(artwork.xlsx!J:J,QUOTIENT(ROW(A970)-1,3)+2)&lt;&gt;""),
     artwork.xlsx!$H$1&amp;": """ &amp;  INDEX(artwork.xlsx!H:H,QUOTIENT(ROW(A970)-1,3)+2) &amp;""",  " &amp;
     artwork.xlsx!$J$1&amp; ": """ &amp; INDEX(artwork.xlsx!J:J,QUOTIENT(ROW(A970)-1,3)+2) &amp;""",  " &amp;
     artwork.xlsx!$L$1&amp; ": """ &amp; SUBSTITUTE(IF(LEFT(INDEX(artwork.xlsx!L:L,QUOTIENT(ROW(A970)-1,3)+2),4)="http","",artwork.xlsx!$M$1) &amp; INDEX(artwork.xlsx!L:L,QUOTIENT(ROW(A970)-1,3)+2),artwork.xlsx!$N$1,"") &amp; """,",
 IF(AND(MOD(ROW(A970)-1,3)=1,INDEX(artwork.xlsx!J:J,QUOTIENT(ROW(A970)-1,3)+2)&lt;&gt;""),
    artwork.xlsx!$K$1&amp;": '" &amp; SUBSTITUTE(INDEX(artwork.xlsx!K:K,QUOTIENT(ROW(A970)-1,3)+2),"'","\'") &amp; "'",
IF(MOD(ROW(A970)-1,3)=2,"","")))</f>
        <v>id: "training",  frenchName: "Entraînement",  artwork: "http://wiki.dominionstrategy.com/images/3/34/TrainingArt.jpg",</v>
      </c>
      <c r="J975" t="s">
        <v>2408</v>
      </c>
      <c r="K975" t="s">
        <v>3767</v>
      </c>
      <c r="U975" t="str">
        <f t="shared" si="20"/>
        <v>training</v>
      </c>
      <c r="V975" t="str">
        <f t="shared" si="21"/>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row>
    <row r="976" spans="1:22" x14ac:dyDescent="0.25">
      <c r="A976" t="str">
        <f>IF(AND(MOD(ROW(A971)-1,3)=0,INDEX(artwork.xlsx!G:G,QUOTIENT(ROW(A971)-1,3)+2)&lt;&gt;""),"/* "&amp;INDEX(artwork.xlsx!G:G,QUOTIENT(ROW(A971)-1,3)+2)&amp;" */","  ")&amp;
IF(AND(INDEX(artwork.xlsx!F:F,QUOTIENT(ROW(A971)-1,3)+2)&lt;&gt;""),"/* "&amp;INDEX(artwork.xlsx!F:F,QUOTIENT(ROW(A971)-1,3)+2)&amp;" */","  ")&amp;IF(AND(ISERROR(MATCH("},",B976:B$5003,0)), ISERROR(MATCH("    ];",$A$5:A972,0))),"];","")</f>
        <v xml:space="preserve">  /* landscape */</v>
      </c>
      <c r="B976" t="str">
        <f t="shared" si="22"/>
        <v/>
      </c>
      <c r="C976" t="str">
        <f>IF(AND(MOD(ROW(A971)-1,3)=0, INDEX(artwork.xlsx!J:J,QUOTIENT(ROW(A971)-1,3)+2)&lt;&gt;""),
     artwork.xlsx!$H$1&amp;": """ &amp;  INDEX(artwork.xlsx!H:H,QUOTIENT(ROW(A971)-1,3)+2) &amp;""",  " &amp;
     artwork.xlsx!$J$1&amp; ": """ &amp; INDEX(artwork.xlsx!J:J,QUOTIENT(ROW(A971)-1,3)+2) &amp;""",  " &amp;
     artwork.xlsx!$L$1&amp; ": """ &amp; SUBSTITUTE(IF(LEFT(INDEX(artwork.xlsx!L:L,QUOTIENT(ROW(A971)-1,3)+2),4)="http","",artwork.xlsx!$M$1) &amp; INDEX(artwork.xlsx!L:L,QUOTIENT(ROW(A971)-1,3)+2),artwork.xlsx!$N$1,"") &amp; """,",
 IF(AND(MOD(ROW(A971)-1,3)=1,INDEX(artwork.xlsx!J:J,QUOTIENT(ROW(A971)-1,3)+2)&lt;&gt;""),
    artwork.xlsx!$K$1&amp;": '" &amp; SUBSTITUTE(INDEX(artwork.xlsx!K:K,QUOTIENT(ROW(A971)-1,3)+2),"'","\'") &amp; "'",
IF(MOD(ROW(A971)-1,3)=2,"","")))</f>
        <v>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K976" t="s">
        <v>3768</v>
      </c>
      <c r="U976" t="e">
        <f t="shared" ref="U976:U977" si="23">RIGHT(LEFT(K976,FIND(""",",K976)-1),LEN(LEFT(K976,FIND(""",",K976)-1)) -LEN("id: '"))</f>
        <v>#VALUE!</v>
      </c>
      <c r="V976" t="e">
        <f t="shared" ref="V976:V977" si="24">SUBSTITUTE(LEFT(RIGHT(K977,LEN(K977) -LEN("text_html: '")),LEN(RIGHT(K977,LEN(K977) -LEN("text_html: '")))-1),"\'","'")</f>
        <v>#VALUE!</v>
      </c>
    </row>
    <row r="977" spans="1:22" x14ac:dyDescent="0.25">
      <c r="A977" t="str">
        <f>IF(AND(MOD(ROW(A972)-1,3)=0,INDEX(artwork.xlsx!G:G,QUOTIENT(ROW(A972)-1,3)+2)&lt;&gt;""),"/* "&amp;INDEX(artwork.xlsx!G:G,QUOTIENT(ROW(A972)-1,3)+2)&amp;" */","  ")&amp;
IF(AND(INDEX(artwork.xlsx!F:F,QUOTIENT(ROW(A972)-1,3)+2)&lt;&gt;""),"/* "&amp;INDEX(artwork.xlsx!F:F,QUOTIENT(ROW(A972)-1,3)+2)&amp;" */","  ")&amp;IF(AND(ISERROR(MATCH("},",B977:B$5003,0)), ISERROR(MATCH("    ];",$A$5:A976,0))),"];","")</f>
        <v xml:space="preserve">  /* landscape */</v>
      </c>
      <c r="B977" t="str">
        <f t="shared" si="22"/>
        <v>},</v>
      </c>
      <c r="C977" t="str">
        <f>IF(AND(MOD(ROW(A972)-1,3)=0, INDEX(artwork.xlsx!J:J,QUOTIENT(ROW(A972)-1,3)+2)&lt;&gt;""),
     artwork.xlsx!$H$1&amp;": """ &amp;  INDEX(artwork.xlsx!H:H,QUOTIENT(ROW(A972)-1,3)+2) &amp;""",  " &amp;
     artwork.xlsx!$J$1&amp; ": """ &amp; INDEX(artwork.xlsx!J:J,QUOTIENT(ROW(A972)-1,3)+2) &amp;""",  " &amp;
     artwork.xlsx!$L$1&amp; ": """ &amp; SUBSTITUTE(IF(LEFT(INDEX(artwork.xlsx!L:L,QUOTIENT(ROW(A972)-1,3)+2),4)="http","",artwork.xlsx!$M$1) &amp; INDEX(artwork.xlsx!L:L,QUOTIENT(ROW(A972)-1,3)+2),artwork.xlsx!$N$1,"") &amp; """,",
 IF(AND(MOD(ROW(A972)-1,3)=1,INDEX(artwork.xlsx!J:J,QUOTIENT(ROW(A972)-1,3)+2)&lt;&gt;""),
    artwork.xlsx!$K$1&amp;": '" &amp; SUBSTITUTE(INDEX(artwork.xlsx!K:K,QUOTIENT(ROW(A972)-1,3)+2),"'","\'") &amp; "'",
IF(MOD(ROW(A972)-1,3)=2,"","")))</f>
        <v/>
      </c>
      <c r="J977" t="s">
        <v>3730</v>
      </c>
      <c r="U977" t="e">
        <f t="shared" si="23"/>
        <v>#VALUE!</v>
      </c>
      <c r="V977" t="e">
        <f t="shared" si="24"/>
        <v>#VALUE!</v>
      </c>
    </row>
    <row r="978" spans="1:22" x14ac:dyDescent="0.25">
      <c r="A978" t="str">
        <f>IF(AND(MOD(ROW(A973)-1,3)=0,INDEX(artwork.xlsx!G:G,QUOTIENT(ROW(A973)-1,3)+2)&lt;&gt;""),"/* "&amp;INDEX(artwork.xlsx!G:G,QUOTIENT(ROW(A973)-1,3)+2)&amp;" */","  ")&amp;
IF(AND(INDEX(artwork.xlsx!F:F,QUOTIENT(ROW(A973)-1,3)+2)&lt;&gt;""),"/* "&amp;INDEX(artwork.xlsx!F:F,QUOTIENT(ROW(A973)-1,3)+2)&amp;" */","  ")&amp;IF(AND(ISERROR(MATCH("},",B978:B$5003,0)), ISERROR(MATCH("    ];",$A$5:A974,0))),"];","")</f>
        <v xml:space="preserve">    </v>
      </c>
      <c r="B978" t="str">
        <f t="shared" si="22"/>
        <v>{</v>
      </c>
      <c r="C978" t="str">
        <f>IF(AND(MOD(ROW(A973)-1,3)=0, INDEX(artwork.xlsx!J:J,QUOTIENT(ROW(A973)-1,3)+2)&lt;&gt;""),
     artwork.xlsx!$H$1&amp;": """ &amp;  INDEX(artwork.xlsx!H:H,QUOTIENT(ROW(A973)-1,3)+2) &amp;""",  " &amp;
     artwork.xlsx!$J$1&amp; ": """ &amp; INDEX(artwork.xlsx!J:J,QUOTIENT(ROW(A973)-1,3)+2) &amp;""",  " &amp;
     artwork.xlsx!$L$1&amp; ": """ &amp; SUBSTITUTE(IF(LEFT(INDEX(artwork.xlsx!L:L,QUOTIENT(ROW(A973)-1,3)+2),4)="http","",artwork.xlsx!$M$1) &amp; INDEX(artwork.xlsx!L:L,QUOTIENT(ROW(A973)-1,3)+2),artwork.xlsx!$N$1,"") &amp; """,",
 IF(AND(MOD(ROW(A973)-1,3)=1,INDEX(artwork.xlsx!J:J,QUOTIENT(ROW(A973)-1,3)+2)&lt;&gt;""),
    artwork.xlsx!$K$1&amp;": '" &amp; SUBSTITUTE(INDEX(artwork.xlsx!K:K,QUOTIENT(ROW(A973)-1,3)+2),"'","\'") &amp; "'",
IF(MOD(ROW(A973)-1,3)=2,"","")))</f>
        <v>id: "treasurehunter",  frenchName: "Chasseuse de trèsor",  artwork: "http://wiki.dominionstrategy.com/images/c/c1/Treasure_HunterArt.jpg",</v>
      </c>
    </row>
    <row r="979" spans="1:22" x14ac:dyDescent="0.25">
      <c r="A979" t="str">
        <f>IF(AND(MOD(ROW(A974)-1,3)=0,INDEX(artwork.xlsx!G:G,QUOTIENT(ROW(A974)-1,3)+2)&lt;&gt;""),"/* "&amp;INDEX(artwork.xlsx!G:G,QUOTIENT(ROW(A974)-1,3)+2)&amp;" */","  ")&amp;
IF(AND(INDEX(artwork.xlsx!F:F,QUOTIENT(ROW(A974)-1,3)+2)&lt;&gt;""),"/* "&amp;INDEX(artwork.xlsx!F:F,QUOTIENT(ROW(A974)-1,3)+2)&amp;" */","  ")&amp;IF(AND(ISERROR(MATCH("},",B979:B$5003,0)), ISERROR(MATCH("    ];",$A$5:A978,0))),"];","")</f>
        <v xml:space="preserve">    </v>
      </c>
      <c r="B979" t="str">
        <f t="shared" si="22"/>
        <v/>
      </c>
      <c r="C979" t="str">
        <f>IF(AND(MOD(ROW(A974)-1,3)=0, INDEX(artwork.xlsx!J:J,QUOTIENT(ROW(A974)-1,3)+2)&lt;&gt;""),
     artwork.xlsx!$H$1&amp;": """ &amp;  INDEX(artwork.xlsx!H:H,QUOTIENT(ROW(A974)-1,3)+2) &amp;""",  " &amp;
     artwork.xlsx!$J$1&amp; ": """ &amp; INDEX(artwork.xlsx!J:J,QUOTIENT(ROW(A974)-1,3)+2) &amp;""",  " &amp;
     artwork.xlsx!$L$1&amp; ": """ &amp; SUBSTITUTE(IF(LEFT(INDEX(artwork.xlsx!L:L,QUOTIENT(ROW(A974)-1,3)+2),4)="http","",artwork.xlsx!$M$1) &amp; INDEX(artwork.xlsx!L:L,QUOTIENT(ROW(A974)-1,3)+2),artwork.xlsx!$N$1,"") &amp; """,",
 IF(AND(MOD(ROW(A974)-1,3)=1,INDEX(artwork.xlsx!J:J,QUOTIENT(ROW(A974)-1,3)+2)&lt;&gt;""),
    artwork.xlsx!$K$1&amp;": '" &amp; SUBSTITUTE(INDEX(artwork.xlsx!K:K,QUOTIENT(ROW(A974)-1,3)+2),"'","\'") &amp; "'",
IF(MOD(ROW(A974)-1,3)=2,"","")))</f>
        <v>text_html: '&lt;div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v>
      </c>
    </row>
    <row r="980" spans="1:22" x14ac:dyDescent="0.25">
      <c r="A980" t="str">
        <f>IF(AND(MOD(ROW(A975)-1,3)=0,INDEX(artwork.xlsx!G:G,QUOTIENT(ROW(A975)-1,3)+2)&lt;&gt;""),"/* "&amp;INDEX(artwork.xlsx!G:G,QUOTIENT(ROW(A975)-1,3)+2)&amp;" */","  ")&amp;
IF(AND(INDEX(artwork.xlsx!F:F,QUOTIENT(ROW(A975)-1,3)+2)&lt;&gt;""),"/* "&amp;INDEX(artwork.xlsx!F:F,QUOTIENT(ROW(A975)-1,3)+2)&amp;" */","  ")&amp;IF(AND(ISERROR(MATCH("},",B980:B$5003,0)), ISERROR(MATCH("    ];",$A$5:A976,0))),"];","")</f>
        <v xml:space="preserve">    </v>
      </c>
      <c r="B980" t="str">
        <f t="shared" si="22"/>
        <v>},</v>
      </c>
      <c r="C980" t="str">
        <f>IF(AND(MOD(ROW(A975)-1,3)=0, INDEX(artwork.xlsx!J:J,QUOTIENT(ROW(A975)-1,3)+2)&lt;&gt;""),
     artwork.xlsx!$H$1&amp;": """ &amp;  INDEX(artwork.xlsx!H:H,QUOTIENT(ROW(A975)-1,3)+2) &amp;""",  " &amp;
     artwork.xlsx!$J$1&amp; ": """ &amp; INDEX(artwork.xlsx!J:J,QUOTIENT(ROW(A975)-1,3)+2) &amp;""",  " &amp;
     artwork.xlsx!$L$1&amp; ": """ &amp; SUBSTITUTE(IF(LEFT(INDEX(artwork.xlsx!L:L,QUOTIENT(ROW(A975)-1,3)+2),4)="http","",artwork.xlsx!$M$1) &amp; INDEX(artwork.xlsx!L:L,QUOTIENT(ROW(A975)-1,3)+2),artwork.xlsx!$N$1,"") &amp; """,",
 IF(AND(MOD(ROW(A975)-1,3)=1,INDEX(artwork.xlsx!J:J,QUOTIENT(ROW(A975)-1,3)+2)&lt;&gt;""),
    artwork.xlsx!$K$1&amp;": '" &amp; SUBSTITUTE(INDEX(artwork.xlsx!K:K,QUOTIENT(ROW(A975)-1,3)+2),"'","\'") &amp; "'",
IF(MOD(ROW(A975)-1,3)=2,"","")))</f>
        <v/>
      </c>
    </row>
    <row r="981" spans="1:22" x14ac:dyDescent="0.25">
      <c r="A981" t="str">
        <f>IF(AND(MOD(ROW(A976)-1,3)=0,INDEX(artwork.xlsx!G:G,QUOTIENT(ROW(A976)-1,3)+2)&lt;&gt;""),"/* "&amp;INDEX(artwork.xlsx!G:G,QUOTIENT(ROW(A976)-1,3)+2)&amp;" */","  ")&amp;
IF(AND(INDEX(artwork.xlsx!F:F,QUOTIENT(ROW(A976)-1,3)+2)&lt;&gt;""),"/* "&amp;INDEX(artwork.xlsx!F:F,QUOTIENT(ROW(A976)-1,3)+2)&amp;" */","  ")&amp;IF(AND(ISERROR(MATCH("},",B981:B$5003,0)), ISERROR(MATCH("    ];",$A$5:A980,0))),"];","")</f>
        <v xml:space="preserve">    </v>
      </c>
      <c r="B981" t="str">
        <f t="shared" si="22"/>
        <v>{</v>
      </c>
      <c r="C981" t="str">
        <f>IF(AND(MOD(ROW(A976)-1,3)=0, INDEX(artwork.xlsx!J:J,QUOTIENT(ROW(A976)-1,3)+2)&lt;&gt;""),
     artwork.xlsx!$H$1&amp;": """ &amp;  INDEX(artwork.xlsx!H:H,QUOTIENT(ROW(A976)-1,3)+2) &amp;""",  " &amp;
     artwork.xlsx!$J$1&amp; ": """ &amp; INDEX(artwork.xlsx!J:J,QUOTIENT(ROW(A976)-1,3)+2) &amp;""",  " &amp;
     artwork.xlsx!$L$1&amp; ": """ &amp; SUBSTITUTE(IF(LEFT(INDEX(artwork.xlsx!L:L,QUOTIENT(ROW(A976)-1,3)+2),4)="http","",artwork.xlsx!$M$1) &amp; INDEX(artwork.xlsx!L:L,QUOTIENT(ROW(A976)-1,3)+2),artwork.xlsx!$N$1,"") &amp; """,",
 IF(AND(MOD(ROW(A976)-1,3)=1,INDEX(artwork.xlsx!J:J,QUOTIENT(ROW(A976)-1,3)+2)&lt;&gt;""),
    artwork.xlsx!$K$1&amp;": '" &amp; SUBSTITUTE(INDEX(artwork.xlsx!K:K,QUOTIENT(ROW(A976)-1,3)+2),"'","\'") &amp; "'",
IF(MOD(ROW(A976)-1,3)=2,"","")))</f>
        <v>id: "warrior",  frenchName: "Guerrière",  artwork: "http://wiki.dominionstrategy.com/images/b/bf/WarriorArt.jpg",</v>
      </c>
    </row>
    <row r="982" spans="1:22" x14ac:dyDescent="0.25">
      <c r="A982" t="str">
        <f>IF(AND(MOD(ROW(A977)-1,3)=0,INDEX(artwork.xlsx!G:G,QUOTIENT(ROW(A977)-1,3)+2)&lt;&gt;""),"/* "&amp;INDEX(artwork.xlsx!G:G,QUOTIENT(ROW(A977)-1,3)+2)&amp;" */","  ")&amp;
IF(AND(INDEX(artwork.xlsx!F:F,QUOTIENT(ROW(A977)-1,3)+2)&lt;&gt;""),"/* "&amp;INDEX(artwork.xlsx!F:F,QUOTIENT(ROW(A977)-1,3)+2)&amp;" */","  ")&amp;IF(AND(ISERROR(MATCH("},",B982:B$5003,0)), ISERROR(MATCH("    ];",$A$5:A978,0))),"];","")</f>
        <v xml:space="preserve">    </v>
      </c>
      <c r="B982" t="str">
        <f t="shared" si="22"/>
        <v/>
      </c>
      <c r="C982" t="str">
        <f>IF(AND(MOD(ROW(A977)-1,3)=0, INDEX(artwork.xlsx!J:J,QUOTIENT(ROW(A977)-1,3)+2)&lt;&gt;""),
     artwork.xlsx!$H$1&amp;": """ &amp;  INDEX(artwork.xlsx!H:H,QUOTIENT(ROW(A977)-1,3)+2) &amp;""",  " &amp;
     artwork.xlsx!$J$1&amp; ": """ &amp; INDEX(artwork.xlsx!J:J,QUOTIENT(ROW(A977)-1,3)+2) &amp;""",  " &amp;
     artwork.xlsx!$L$1&amp; ": """ &amp; SUBSTITUTE(IF(LEFT(INDEX(artwork.xlsx!L:L,QUOTIENT(ROW(A977)-1,3)+2),4)="http","",artwork.xlsx!$M$1) &amp; INDEX(artwork.xlsx!L:L,QUOTIENT(ROW(A977)-1,3)+2),artwork.xlsx!$N$1,"") &amp; """,",
 IF(AND(MOD(ROW(A977)-1,3)=1,INDEX(artwork.xlsx!J:J,QUOTIENT(ROW(A977)-1,3)+2)&lt;&gt;""),
    artwork.xlsx!$K$1&amp;": '" &amp; SUBSTITUTE(INDEX(artwork.xlsx!K:K,QUOTIENT(ROW(A977)-1,3)+2),"'","\'") &amp; "'",
IF(MOD(ROW(A977)-1,3)=2,"","")))</f>
        <v>text_html: '&lt;div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v>
      </c>
    </row>
    <row r="983" spans="1:22" x14ac:dyDescent="0.25">
      <c r="A983" t="str">
        <f>IF(AND(MOD(ROW(A978)-1,3)=0,INDEX(artwork.xlsx!G:G,QUOTIENT(ROW(A978)-1,3)+2)&lt;&gt;""),"/* "&amp;INDEX(artwork.xlsx!G:G,QUOTIENT(ROW(A978)-1,3)+2)&amp;" */","  ")&amp;
IF(AND(INDEX(artwork.xlsx!F:F,QUOTIENT(ROW(A978)-1,3)+2)&lt;&gt;""),"/* "&amp;INDEX(artwork.xlsx!F:F,QUOTIENT(ROW(A978)-1,3)+2)&amp;" */","  ")&amp;IF(AND(ISERROR(MATCH("},",B983:B$5003,0)), ISERROR(MATCH("    ];",$A$5:A982,0))),"];","")</f>
        <v xml:space="preserve">    </v>
      </c>
      <c r="B983" t="str">
        <f t="shared" si="22"/>
        <v>},</v>
      </c>
      <c r="C983" t="str">
        <f>IF(AND(MOD(ROW(A978)-1,3)=0, INDEX(artwork.xlsx!J:J,QUOTIENT(ROW(A978)-1,3)+2)&lt;&gt;""),
     artwork.xlsx!$H$1&amp;": """ &amp;  INDEX(artwork.xlsx!H:H,QUOTIENT(ROW(A978)-1,3)+2) &amp;""",  " &amp;
     artwork.xlsx!$J$1&amp; ": """ &amp; INDEX(artwork.xlsx!J:J,QUOTIENT(ROW(A978)-1,3)+2) &amp;""",  " &amp;
     artwork.xlsx!$L$1&amp; ": """ &amp; SUBSTITUTE(IF(LEFT(INDEX(artwork.xlsx!L:L,QUOTIENT(ROW(A978)-1,3)+2),4)="http","",artwork.xlsx!$M$1) &amp; INDEX(artwork.xlsx!L:L,QUOTIENT(ROW(A978)-1,3)+2),artwork.xlsx!$N$1,"") &amp; """,",
 IF(AND(MOD(ROW(A978)-1,3)=1,INDEX(artwork.xlsx!J:J,QUOTIENT(ROW(A978)-1,3)+2)&lt;&gt;""),
    artwork.xlsx!$K$1&amp;": '" &amp; SUBSTITUTE(INDEX(artwork.xlsx!K:K,QUOTIENT(ROW(A978)-1,3)+2),"'","\'") &amp; "'",
IF(MOD(ROW(A978)-1,3)=2,"","")))</f>
        <v/>
      </c>
    </row>
    <row r="984" spans="1:22" x14ac:dyDescent="0.25">
      <c r="A984" t="str">
        <f>IF(AND(MOD(ROW(A979)-1,3)=0,INDEX(artwork.xlsx!G:G,QUOTIENT(ROW(A979)-1,3)+2)&lt;&gt;""),"/* "&amp;INDEX(artwork.xlsx!G:G,QUOTIENT(ROW(A979)-1,3)+2)&amp;" */","  ")&amp;
IF(AND(INDEX(artwork.xlsx!F:F,QUOTIENT(ROW(A979)-1,3)+2)&lt;&gt;""),"/* "&amp;INDEX(artwork.xlsx!F:F,QUOTIENT(ROW(A979)-1,3)+2)&amp;" */","  ")&amp;IF(AND(ISERROR(MATCH("},",B984:B$5003,0)), ISERROR(MATCH("    ];",$A$5:A980,0))),"];","")</f>
        <v xml:space="preserve">    </v>
      </c>
      <c r="B984" t="str">
        <f t="shared" si="22"/>
        <v>{</v>
      </c>
      <c r="C984" t="str">
        <f>IF(AND(MOD(ROW(A979)-1,3)=0, INDEX(artwork.xlsx!J:J,QUOTIENT(ROW(A979)-1,3)+2)&lt;&gt;""),
     artwork.xlsx!$H$1&amp;": """ &amp;  INDEX(artwork.xlsx!H:H,QUOTIENT(ROW(A979)-1,3)+2) &amp;""",  " &amp;
     artwork.xlsx!$J$1&amp; ": """ &amp; INDEX(artwork.xlsx!J:J,QUOTIENT(ROW(A979)-1,3)+2) &amp;""",  " &amp;
     artwork.xlsx!$L$1&amp; ": """ &amp; SUBSTITUTE(IF(LEFT(INDEX(artwork.xlsx!L:L,QUOTIENT(ROW(A979)-1,3)+2),4)="http","",artwork.xlsx!$M$1) &amp; INDEX(artwork.xlsx!L:L,QUOTIENT(ROW(A979)-1,3)+2),artwork.xlsx!$N$1,"") &amp; """,",
 IF(AND(MOD(ROW(A979)-1,3)=1,INDEX(artwork.xlsx!J:J,QUOTIENT(ROW(A979)-1,3)+2)&lt;&gt;""),
    artwork.xlsx!$K$1&amp;": '" &amp; SUBSTITUTE(INDEX(artwork.xlsx!K:K,QUOTIENT(ROW(A979)-1,3)+2),"'","\'") &amp; "'",
IF(MOD(ROW(A979)-1,3)=2,"","")))</f>
        <v>id: "hero",  frenchName: "Héroïne",  artwork: "http://wiki.dominionstrategy.com/images/6/60/HeroArt.jpg",</v>
      </c>
    </row>
    <row r="985" spans="1:22" x14ac:dyDescent="0.25">
      <c r="A985" t="str">
        <f>IF(AND(MOD(ROW(A980)-1,3)=0,INDEX(artwork.xlsx!G:G,QUOTIENT(ROW(A980)-1,3)+2)&lt;&gt;""),"/* "&amp;INDEX(artwork.xlsx!G:G,QUOTIENT(ROW(A980)-1,3)+2)&amp;" */","  ")&amp;
IF(AND(INDEX(artwork.xlsx!F:F,QUOTIENT(ROW(A980)-1,3)+2)&lt;&gt;""),"/* "&amp;INDEX(artwork.xlsx!F:F,QUOTIENT(ROW(A980)-1,3)+2)&amp;" */","  ")&amp;IF(AND(ISERROR(MATCH("},",B985:B$5003,0)), ISERROR(MATCH("    ];",$A$5:A984,0))),"];","")</f>
        <v xml:space="preserve">    </v>
      </c>
      <c r="B985" t="str">
        <f t="shared" si="22"/>
        <v/>
      </c>
      <c r="C985" t="str">
        <f>IF(AND(MOD(ROW(A980)-1,3)=0, INDEX(artwork.xlsx!J:J,QUOTIENT(ROW(A980)-1,3)+2)&lt;&gt;""),
     artwork.xlsx!$H$1&amp;": """ &amp;  INDEX(artwork.xlsx!H:H,QUOTIENT(ROW(A980)-1,3)+2) &amp;""",  " &amp;
     artwork.xlsx!$J$1&amp; ": """ &amp; INDEX(artwork.xlsx!J:J,QUOTIENT(ROW(A980)-1,3)+2) &amp;""",  " &amp;
     artwork.xlsx!$L$1&amp; ": """ &amp; SUBSTITUTE(IF(LEFT(INDEX(artwork.xlsx!L:L,QUOTIENT(ROW(A980)-1,3)+2),4)="http","",artwork.xlsx!$M$1) &amp; INDEX(artwork.xlsx!L:L,QUOTIENT(ROW(A980)-1,3)+2),artwork.xlsx!$N$1,"") &amp; """,",
 IF(AND(MOD(ROW(A980)-1,3)=1,INDEX(artwork.xlsx!J:J,QUOTIENT(ROW(A980)-1,3)+2)&lt;&gt;""),
    artwork.xlsx!$K$1&amp;": '" &amp; SUBSTITUTE(INDEX(artwork.xlsx!K:K,QUOTIENT(ROW(A980)-1,3)+2),"'","\'") &amp; "'",
IF(MOD(ROW(A980)-1,3)=2,"","")))</f>
        <v>text_html: '&lt;div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v>
      </c>
    </row>
    <row r="986" spans="1:22" x14ac:dyDescent="0.25">
      <c r="A986" t="str">
        <f>IF(AND(MOD(ROW(A981)-1,3)=0,INDEX(artwork.xlsx!G:G,QUOTIENT(ROW(A981)-1,3)+2)&lt;&gt;""),"/* "&amp;INDEX(artwork.xlsx!G:G,QUOTIENT(ROW(A981)-1,3)+2)&amp;" */","  ")&amp;
IF(AND(INDEX(artwork.xlsx!F:F,QUOTIENT(ROW(A981)-1,3)+2)&lt;&gt;""),"/* "&amp;INDEX(artwork.xlsx!F:F,QUOTIENT(ROW(A981)-1,3)+2)&amp;" */","  ")&amp;IF(AND(ISERROR(MATCH("},",B986:B$5003,0)), ISERROR(MATCH("    ];",$A$5:A982,0))),"];","")</f>
        <v xml:space="preserve">    </v>
      </c>
      <c r="B986" t="str">
        <f t="shared" si="22"/>
        <v>},</v>
      </c>
      <c r="C986" t="str">
        <f>IF(AND(MOD(ROW(A981)-1,3)=0, INDEX(artwork.xlsx!J:J,QUOTIENT(ROW(A981)-1,3)+2)&lt;&gt;""),
     artwork.xlsx!$H$1&amp;": """ &amp;  INDEX(artwork.xlsx!H:H,QUOTIENT(ROW(A981)-1,3)+2) &amp;""",  " &amp;
     artwork.xlsx!$J$1&amp; ": """ &amp; INDEX(artwork.xlsx!J:J,QUOTIENT(ROW(A981)-1,3)+2) &amp;""",  " &amp;
     artwork.xlsx!$L$1&amp; ": """ &amp; SUBSTITUTE(IF(LEFT(INDEX(artwork.xlsx!L:L,QUOTIENT(ROW(A981)-1,3)+2),4)="http","",artwork.xlsx!$M$1) &amp; INDEX(artwork.xlsx!L:L,QUOTIENT(ROW(A981)-1,3)+2),artwork.xlsx!$N$1,"") &amp; """,",
 IF(AND(MOD(ROW(A981)-1,3)=1,INDEX(artwork.xlsx!J:J,QUOTIENT(ROW(A981)-1,3)+2)&lt;&gt;""),
    artwork.xlsx!$K$1&amp;": '" &amp; SUBSTITUTE(INDEX(artwork.xlsx!K:K,QUOTIENT(ROW(A981)-1,3)+2),"'","\'") &amp; "'",
IF(MOD(ROW(A981)-1,3)=2,"","")))</f>
        <v/>
      </c>
    </row>
    <row r="987" spans="1:22" x14ac:dyDescent="0.25">
      <c r="A987" t="str">
        <f>IF(AND(MOD(ROW(A982)-1,3)=0,INDEX(artwork.xlsx!G:G,QUOTIENT(ROW(A982)-1,3)+2)&lt;&gt;""),"/* "&amp;INDEX(artwork.xlsx!G:G,QUOTIENT(ROW(A982)-1,3)+2)&amp;" */","  ")&amp;
IF(AND(INDEX(artwork.xlsx!F:F,QUOTIENT(ROW(A982)-1,3)+2)&lt;&gt;""),"/* "&amp;INDEX(artwork.xlsx!F:F,QUOTIENT(ROW(A982)-1,3)+2)&amp;" */","  ")&amp;IF(AND(ISERROR(MATCH("},",B987:B$5003,0)), ISERROR(MATCH("    ];",$A$5:A986,0))),"];","")</f>
        <v xml:space="preserve">    </v>
      </c>
      <c r="B987" t="str">
        <f t="shared" si="22"/>
        <v>{</v>
      </c>
      <c r="C987" t="str">
        <f>IF(AND(MOD(ROW(A982)-1,3)=0, INDEX(artwork.xlsx!J:J,QUOTIENT(ROW(A982)-1,3)+2)&lt;&gt;""),
     artwork.xlsx!$H$1&amp;": """ &amp;  INDEX(artwork.xlsx!H:H,QUOTIENT(ROW(A982)-1,3)+2) &amp;""",  " &amp;
     artwork.xlsx!$J$1&amp; ": """ &amp; INDEX(artwork.xlsx!J:J,QUOTIENT(ROW(A982)-1,3)+2) &amp;""",  " &amp;
     artwork.xlsx!$L$1&amp; ": """ &amp; SUBSTITUTE(IF(LEFT(INDEX(artwork.xlsx!L:L,QUOTIENT(ROW(A982)-1,3)+2),4)="http","",artwork.xlsx!$M$1) &amp; INDEX(artwork.xlsx!L:L,QUOTIENT(ROW(A982)-1,3)+2),artwork.xlsx!$N$1,"") &amp; """,",
 IF(AND(MOD(ROW(A982)-1,3)=1,INDEX(artwork.xlsx!J:J,QUOTIENT(ROW(A982)-1,3)+2)&lt;&gt;""),
    artwork.xlsx!$K$1&amp;": '" &amp; SUBSTITUTE(INDEX(artwork.xlsx!K:K,QUOTIENT(ROW(A982)-1,3)+2),"'","\'") &amp; "'",
IF(MOD(ROW(A982)-1,3)=2,"","")))</f>
        <v>id: "champion",  frenchName: "Championne",  artwork: "http://wiki.dominionstrategy.com/images/3/32/ChampionArt.jpg",</v>
      </c>
    </row>
    <row r="988" spans="1:22" x14ac:dyDescent="0.25">
      <c r="A988" t="str">
        <f>IF(AND(MOD(ROW(A983)-1,3)=0,INDEX(artwork.xlsx!G:G,QUOTIENT(ROW(A983)-1,3)+2)&lt;&gt;""),"/* "&amp;INDEX(artwork.xlsx!G:G,QUOTIENT(ROW(A983)-1,3)+2)&amp;" */","  ")&amp;
IF(AND(INDEX(artwork.xlsx!F:F,QUOTIENT(ROW(A983)-1,3)+2)&lt;&gt;""),"/* "&amp;INDEX(artwork.xlsx!F:F,QUOTIENT(ROW(A983)-1,3)+2)&amp;" */","  ")&amp;IF(AND(ISERROR(MATCH("},",B988:B$5003,0)), ISERROR(MATCH("    ];",$A$5:A984,0))),"];","")</f>
        <v xml:space="preserve">    </v>
      </c>
      <c r="B988" t="str">
        <f t="shared" si="22"/>
        <v/>
      </c>
      <c r="C988" t="str">
        <f>IF(AND(MOD(ROW(A983)-1,3)=0, INDEX(artwork.xlsx!J:J,QUOTIENT(ROW(A983)-1,3)+2)&lt;&gt;""),
     artwork.xlsx!$H$1&amp;": """ &amp;  INDEX(artwork.xlsx!H:H,QUOTIENT(ROW(A983)-1,3)+2) &amp;""",  " &amp;
     artwork.xlsx!$J$1&amp; ": """ &amp; INDEX(artwork.xlsx!J:J,QUOTIENT(ROW(A983)-1,3)+2) &amp;""",  " &amp;
     artwork.xlsx!$L$1&amp; ": """ &amp; SUBSTITUTE(IF(LEFT(INDEX(artwork.xlsx!L:L,QUOTIENT(ROW(A983)-1,3)+2),4)="http","",artwork.xlsx!$M$1) &amp; INDEX(artwork.xlsx!L:L,QUOTIENT(ROW(A983)-1,3)+2),artwork.xlsx!$N$1,"") &amp; """,",
 IF(AND(MOD(ROW(A983)-1,3)=1,INDEX(artwork.xlsx!J:J,QUOTIENT(ROW(A983)-1,3)+2)&lt;&gt;""),
    artwork.xlsx!$K$1&amp;": '" &amp; SUBSTITUTE(INDEX(artwork.xlsx!K:K,QUOTIENT(ROW(A983)-1,3)+2),"'","\'") &amp; "'",
IF(MOD(ROW(A983)-1,3)=2,"","")))</f>
        <v>text_html: '&lt;div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v>
      </c>
    </row>
    <row r="989" spans="1:22" x14ac:dyDescent="0.25">
      <c r="A989" t="str">
        <f>IF(AND(MOD(ROW(A984)-1,3)=0,INDEX(artwork.xlsx!G:G,QUOTIENT(ROW(A984)-1,3)+2)&lt;&gt;""),"/* "&amp;INDEX(artwork.xlsx!G:G,QUOTIENT(ROW(A984)-1,3)+2)&amp;" */","  ")&amp;
IF(AND(INDEX(artwork.xlsx!F:F,QUOTIENT(ROW(A984)-1,3)+2)&lt;&gt;""),"/* "&amp;INDEX(artwork.xlsx!F:F,QUOTIENT(ROW(A984)-1,3)+2)&amp;" */","  ")&amp;IF(AND(ISERROR(MATCH("},",B989:B$5003,0)), ISERROR(MATCH("    ];",$A$5:A988,0))),"];","")</f>
        <v xml:space="preserve">    </v>
      </c>
      <c r="B989" t="str">
        <f t="shared" si="22"/>
        <v>},</v>
      </c>
      <c r="C989" t="str">
        <f>IF(AND(MOD(ROW(A984)-1,3)=0, INDEX(artwork.xlsx!J:J,QUOTIENT(ROW(A984)-1,3)+2)&lt;&gt;""),
     artwork.xlsx!$H$1&amp;": """ &amp;  INDEX(artwork.xlsx!H:H,QUOTIENT(ROW(A984)-1,3)+2) &amp;""",  " &amp;
     artwork.xlsx!$J$1&amp; ": """ &amp; INDEX(artwork.xlsx!J:J,QUOTIENT(ROW(A984)-1,3)+2) &amp;""",  " &amp;
     artwork.xlsx!$L$1&amp; ": """ &amp; SUBSTITUTE(IF(LEFT(INDEX(artwork.xlsx!L:L,QUOTIENT(ROW(A984)-1,3)+2),4)="http","",artwork.xlsx!$M$1) &amp; INDEX(artwork.xlsx!L:L,QUOTIENT(ROW(A984)-1,3)+2),artwork.xlsx!$N$1,"") &amp; """,",
 IF(AND(MOD(ROW(A984)-1,3)=1,INDEX(artwork.xlsx!J:J,QUOTIENT(ROW(A984)-1,3)+2)&lt;&gt;""),
    artwork.xlsx!$K$1&amp;": '" &amp; SUBSTITUTE(INDEX(artwork.xlsx!K:K,QUOTIENT(ROW(A984)-1,3)+2),"'","\'") &amp; "'",
IF(MOD(ROW(A984)-1,3)=2,"","")))</f>
        <v/>
      </c>
    </row>
    <row r="990" spans="1:22" x14ac:dyDescent="0.25">
      <c r="A990" t="str">
        <f>IF(AND(MOD(ROW(A985)-1,3)=0,INDEX(artwork.xlsx!G:G,QUOTIENT(ROW(A985)-1,3)+2)&lt;&gt;""),"/* "&amp;INDEX(artwork.xlsx!G:G,QUOTIENT(ROW(A985)-1,3)+2)&amp;" */","  ")&amp;
IF(AND(INDEX(artwork.xlsx!F:F,QUOTIENT(ROW(A985)-1,3)+2)&lt;&gt;""),"/* "&amp;INDEX(artwork.xlsx!F:F,QUOTIENT(ROW(A985)-1,3)+2)&amp;" */","  ")&amp;IF(AND(ISERROR(MATCH("},",B990:B$5003,0)), ISERROR(MATCH("    ];",$A$5:A986,0))),"];","")</f>
        <v xml:space="preserve">    </v>
      </c>
      <c r="B990" t="str">
        <f t="shared" si="22"/>
        <v>{</v>
      </c>
      <c r="C990" t="str">
        <f>IF(AND(MOD(ROW(A985)-1,3)=0, INDEX(artwork.xlsx!J:J,QUOTIENT(ROW(A985)-1,3)+2)&lt;&gt;""),
     artwork.xlsx!$H$1&amp;": """ &amp;  INDEX(artwork.xlsx!H:H,QUOTIENT(ROW(A985)-1,3)+2) &amp;""",  " &amp;
     artwork.xlsx!$J$1&amp; ": """ &amp; INDEX(artwork.xlsx!J:J,QUOTIENT(ROW(A985)-1,3)+2) &amp;""",  " &amp;
     artwork.xlsx!$L$1&amp; ": """ &amp; SUBSTITUTE(IF(LEFT(INDEX(artwork.xlsx!L:L,QUOTIENT(ROW(A985)-1,3)+2),4)="http","",artwork.xlsx!$M$1) &amp; INDEX(artwork.xlsx!L:L,QUOTIENT(ROW(A985)-1,3)+2),artwork.xlsx!$N$1,"") &amp; """,",
 IF(AND(MOD(ROW(A985)-1,3)=1,INDEX(artwork.xlsx!J:J,QUOTIENT(ROW(A985)-1,3)+2)&lt;&gt;""),
    artwork.xlsx!$K$1&amp;": '" &amp; SUBSTITUTE(INDEX(artwork.xlsx!K:K,QUOTIENT(ROW(A985)-1,3)+2),"'","\'") &amp; "'",
IF(MOD(ROW(A985)-1,3)=2,"","")))</f>
        <v>id: "soldier",  frenchName: "Soldat",  artwork: "http://wiki.dominionstrategy.com/images/3/36/SoldierArt.jpg",</v>
      </c>
    </row>
    <row r="991" spans="1:22" x14ac:dyDescent="0.25">
      <c r="A991" t="str">
        <f>IF(AND(MOD(ROW(A986)-1,3)=0,INDEX(artwork.xlsx!G:G,QUOTIENT(ROW(A986)-1,3)+2)&lt;&gt;""),"/* "&amp;INDEX(artwork.xlsx!G:G,QUOTIENT(ROW(A986)-1,3)+2)&amp;" */","  ")&amp;
IF(AND(INDEX(artwork.xlsx!F:F,QUOTIENT(ROW(A986)-1,3)+2)&lt;&gt;""),"/* "&amp;INDEX(artwork.xlsx!F:F,QUOTIENT(ROW(A986)-1,3)+2)&amp;" */","  ")&amp;IF(AND(ISERROR(MATCH("},",B991:B$5003,0)), ISERROR(MATCH("    ];",$A$5:A990,0))),"];","")</f>
        <v xml:space="preserve">    </v>
      </c>
      <c r="B991" t="str">
        <f t="shared" si="22"/>
        <v/>
      </c>
      <c r="C991" t="str">
        <f>IF(AND(MOD(ROW(A986)-1,3)=0, INDEX(artwork.xlsx!J:J,QUOTIENT(ROW(A986)-1,3)+2)&lt;&gt;""),
     artwork.xlsx!$H$1&amp;": """ &amp;  INDEX(artwork.xlsx!H:H,QUOTIENT(ROW(A986)-1,3)+2) &amp;""",  " &amp;
     artwork.xlsx!$J$1&amp; ": """ &amp; INDEX(artwork.xlsx!J:J,QUOTIENT(ROW(A986)-1,3)+2) &amp;""",  " &amp;
     artwork.xlsx!$L$1&amp; ": """ &amp; SUBSTITUTE(IF(LEFT(INDEX(artwork.xlsx!L:L,QUOTIENT(ROW(A986)-1,3)+2),4)="http","",artwork.xlsx!$M$1) &amp; INDEX(artwork.xlsx!L:L,QUOTIENT(ROW(A986)-1,3)+2),artwork.xlsx!$N$1,"") &amp; """,",
 IF(AND(MOD(ROW(A986)-1,3)=1,INDEX(artwork.xlsx!J:J,QUOTIENT(ROW(A986)-1,3)+2)&lt;&gt;""),
    artwork.xlsx!$K$1&amp;": '" &amp; SUBSTITUTE(INDEX(artwork.xlsx!K:K,QUOTIENT(ROW(A986)-1,3)+2),"'","\'") &amp; "'",
IF(MOD(ROW(A986)-1,3)=2,"","")))</f>
        <v>text_html: '&lt;div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v>
      </c>
    </row>
    <row r="992" spans="1:22" x14ac:dyDescent="0.25">
      <c r="A992" t="str">
        <f>IF(AND(MOD(ROW(A987)-1,3)=0,INDEX(artwork.xlsx!G:G,QUOTIENT(ROW(A987)-1,3)+2)&lt;&gt;""),"/* "&amp;INDEX(artwork.xlsx!G:G,QUOTIENT(ROW(A987)-1,3)+2)&amp;" */","  ")&amp;
IF(AND(INDEX(artwork.xlsx!F:F,QUOTIENT(ROW(A987)-1,3)+2)&lt;&gt;""),"/* "&amp;INDEX(artwork.xlsx!F:F,QUOTIENT(ROW(A987)-1,3)+2)&amp;" */","  ")&amp;IF(AND(ISERROR(MATCH("},",B992:B$5003,0)), ISERROR(MATCH("    ];",$A$5:A988,0))),"];","")</f>
        <v xml:space="preserve">    </v>
      </c>
      <c r="B992" t="str">
        <f t="shared" si="22"/>
        <v>},</v>
      </c>
      <c r="C992" t="str">
        <f>IF(AND(MOD(ROW(A987)-1,3)=0, INDEX(artwork.xlsx!J:J,QUOTIENT(ROW(A987)-1,3)+2)&lt;&gt;""),
     artwork.xlsx!$H$1&amp;": """ &amp;  INDEX(artwork.xlsx!H:H,QUOTIENT(ROW(A987)-1,3)+2) &amp;""",  " &amp;
     artwork.xlsx!$J$1&amp; ": """ &amp; INDEX(artwork.xlsx!J:J,QUOTIENT(ROW(A987)-1,3)+2) &amp;""",  " &amp;
     artwork.xlsx!$L$1&amp; ": """ &amp; SUBSTITUTE(IF(LEFT(INDEX(artwork.xlsx!L:L,QUOTIENT(ROW(A987)-1,3)+2),4)="http","",artwork.xlsx!$M$1) &amp; INDEX(artwork.xlsx!L:L,QUOTIENT(ROW(A987)-1,3)+2),artwork.xlsx!$N$1,"") &amp; """,",
 IF(AND(MOD(ROW(A987)-1,3)=1,INDEX(artwork.xlsx!J:J,QUOTIENT(ROW(A987)-1,3)+2)&lt;&gt;""),
    artwork.xlsx!$K$1&amp;": '" &amp; SUBSTITUTE(INDEX(artwork.xlsx!K:K,QUOTIENT(ROW(A987)-1,3)+2),"'","\'") &amp; "'",
IF(MOD(ROW(A987)-1,3)=2,"","")))</f>
        <v/>
      </c>
    </row>
    <row r="993" spans="1:3" x14ac:dyDescent="0.25">
      <c r="A993" t="str">
        <f>IF(AND(MOD(ROW(A988)-1,3)=0,INDEX(artwork.xlsx!G:G,QUOTIENT(ROW(A988)-1,3)+2)&lt;&gt;""),"/* "&amp;INDEX(artwork.xlsx!G:G,QUOTIENT(ROW(A988)-1,3)+2)&amp;" */","  ")&amp;
IF(AND(INDEX(artwork.xlsx!F:F,QUOTIENT(ROW(A988)-1,3)+2)&lt;&gt;""),"/* "&amp;INDEX(artwork.xlsx!F:F,QUOTIENT(ROW(A988)-1,3)+2)&amp;" */","  ")&amp;IF(AND(ISERROR(MATCH("},",B993:B$5003,0)), ISERROR(MATCH("    ];",$A$5:A992,0))),"];","")</f>
        <v xml:space="preserve">    </v>
      </c>
      <c r="B993" t="str">
        <f t="shared" si="22"/>
        <v>{</v>
      </c>
      <c r="C993" t="str">
        <f>IF(AND(MOD(ROW(A988)-1,3)=0, INDEX(artwork.xlsx!J:J,QUOTIENT(ROW(A988)-1,3)+2)&lt;&gt;""),
     artwork.xlsx!$H$1&amp;": """ &amp;  INDEX(artwork.xlsx!H:H,QUOTIENT(ROW(A988)-1,3)+2) &amp;""",  " &amp;
     artwork.xlsx!$J$1&amp; ": """ &amp; INDEX(artwork.xlsx!J:J,QUOTIENT(ROW(A988)-1,3)+2) &amp;""",  " &amp;
     artwork.xlsx!$L$1&amp; ": """ &amp; SUBSTITUTE(IF(LEFT(INDEX(artwork.xlsx!L:L,QUOTIENT(ROW(A988)-1,3)+2),4)="http","",artwork.xlsx!$M$1) &amp; INDEX(artwork.xlsx!L:L,QUOTIENT(ROW(A988)-1,3)+2),artwork.xlsx!$N$1,"") &amp; """,",
 IF(AND(MOD(ROW(A988)-1,3)=1,INDEX(artwork.xlsx!J:J,QUOTIENT(ROW(A988)-1,3)+2)&lt;&gt;""),
    artwork.xlsx!$K$1&amp;": '" &amp; SUBSTITUTE(INDEX(artwork.xlsx!K:K,QUOTIENT(ROW(A988)-1,3)+2),"'","\'") &amp; "'",
IF(MOD(ROW(A988)-1,3)=2,"","")))</f>
        <v>id: "fugitive",  frenchName: "Fugitif",  artwork: "http://wiki.dominionstrategy.com/images/f/f7/FugitiveArt.jpg",</v>
      </c>
    </row>
    <row r="994" spans="1:3" x14ac:dyDescent="0.25">
      <c r="A994" t="str">
        <f>IF(AND(MOD(ROW(A989)-1,3)=0,INDEX(artwork.xlsx!G:G,QUOTIENT(ROW(A989)-1,3)+2)&lt;&gt;""),"/* "&amp;INDEX(artwork.xlsx!G:G,QUOTIENT(ROW(A989)-1,3)+2)&amp;" */","  ")&amp;
IF(AND(INDEX(artwork.xlsx!F:F,QUOTIENT(ROW(A989)-1,3)+2)&lt;&gt;""),"/* "&amp;INDEX(artwork.xlsx!F:F,QUOTIENT(ROW(A989)-1,3)+2)&amp;" */","  ")&amp;IF(AND(ISERROR(MATCH("},",B994:B$5003,0)), ISERROR(MATCH("    ];",$A$5:A990,0))),"];","")</f>
        <v xml:space="preserve">    </v>
      </c>
      <c r="B994" t="str">
        <f t="shared" si="22"/>
        <v/>
      </c>
      <c r="C994" t="str">
        <f>IF(AND(MOD(ROW(A989)-1,3)=0, INDEX(artwork.xlsx!J:J,QUOTIENT(ROW(A989)-1,3)+2)&lt;&gt;""),
     artwork.xlsx!$H$1&amp;": """ &amp;  INDEX(artwork.xlsx!H:H,QUOTIENT(ROW(A989)-1,3)+2) &amp;""",  " &amp;
     artwork.xlsx!$J$1&amp; ": """ &amp; INDEX(artwork.xlsx!J:J,QUOTIENT(ROW(A989)-1,3)+2) &amp;""",  " &amp;
     artwork.xlsx!$L$1&amp; ": """ &amp; SUBSTITUTE(IF(LEFT(INDEX(artwork.xlsx!L:L,QUOTIENT(ROW(A989)-1,3)+2),4)="http","",artwork.xlsx!$M$1) &amp; INDEX(artwork.xlsx!L:L,QUOTIENT(ROW(A989)-1,3)+2),artwork.xlsx!$N$1,"") &amp; """,",
 IF(AND(MOD(ROW(A989)-1,3)=1,INDEX(artwork.xlsx!J:J,QUOTIENT(ROW(A989)-1,3)+2)&lt;&gt;""),
    artwork.xlsx!$K$1&amp;": '" &amp; SUBSTITUTE(INDEX(artwork.xlsx!K:K,QUOTIENT(ROW(A989)-1,3)+2),"'","\'") &amp; "'",
IF(MOD(ROW(A989)-1,3)=2,"","")))</f>
        <v>text_html: '&lt;div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v>
      </c>
    </row>
    <row r="995" spans="1:3" x14ac:dyDescent="0.25">
      <c r="A995" t="str">
        <f>IF(AND(MOD(ROW(A990)-1,3)=0,INDEX(artwork.xlsx!G:G,QUOTIENT(ROW(A990)-1,3)+2)&lt;&gt;""),"/* "&amp;INDEX(artwork.xlsx!G:G,QUOTIENT(ROW(A990)-1,3)+2)&amp;" */","  ")&amp;
IF(AND(INDEX(artwork.xlsx!F:F,QUOTIENT(ROW(A990)-1,3)+2)&lt;&gt;""),"/* "&amp;INDEX(artwork.xlsx!F:F,QUOTIENT(ROW(A990)-1,3)+2)&amp;" */","  ")&amp;IF(AND(ISERROR(MATCH("},",B995:B$5003,0)), ISERROR(MATCH("    ];",$A$5:A994,0))),"];","")</f>
        <v xml:space="preserve">    </v>
      </c>
      <c r="B995" t="str">
        <f t="shared" si="22"/>
        <v>},</v>
      </c>
      <c r="C995" t="str">
        <f>IF(AND(MOD(ROW(A990)-1,3)=0, INDEX(artwork.xlsx!J:J,QUOTIENT(ROW(A990)-1,3)+2)&lt;&gt;""),
     artwork.xlsx!$H$1&amp;": """ &amp;  INDEX(artwork.xlsx!H:H,QUOTIENT(ROW(A990)-1,3)+2) &amp;""",  " &amp;
     artwork.xlsx!$J$1&amp; ": """ &amp; INDEX(artwork.xlsx!J:J,QUOTIENT(ROW(A990)-1,3)+2) &amp;""",  " &amp;
     artwork.xlsx!$L$1&amp; ": """ &amp; SUBSTITUTE(IF(LEFT(INDEX(artwork.xlsx!L:L,QUOTIENT(ROW(A990)-1,3)+2),4)="http","",artwork.xlsx!$M$1) &amp; INDEX(artwork.xlsx!L:L,QUOTIENT(ROW(A990)-1,3)+2),artwork.xlsx!$N$1,"") &amp; """,",
 IF(AND(MOD(ROW(A990)-1,3)=1,INDEX(artwork.xlsx!J:J,QUOTIENT(ROW(A990)-1,3)+2)&lt;&gt;""),
    artwork.xlsx!$K$1&amp;": '" &amp; SUBSTITUTE(INDEX(artwork.xlsx!K:K,QUOTIENT(ROW(A990)-1,3)+2),"'","\'") &amp; "'",
IF(MOD(ROW(A990)-1,3)=2,"","")))</f>
        <v/>
      </c>
    </row>
    <row r="996" spans="1:3" x14ac:dyDescent="0.25">
      <c r="A996" t="str">
        <f>IF(AND(MOD(ROW(A991)-1,3)=0,INDEX(artwork.xlsx!G:G,QUOTIENT(ROW(A991)-1,3)+2)&lt;&gt;""),"/* "&amp;INDEX(artwork.xlsx!G:G,QUOTIENT(ROW(A991)-1,3)+2)&amp;" */","  ")&amp;
IF(AND(INDEX(artwork.xlsx!F:F,QUOTIENT(ROW(A991)-1,3)+2)&lt;&gt;""),"/* "&amp;INDEX(artwork.xlsx!F:F,QUOTIENT(ROW(A991)-1,3)+2)&amp;" */","  ")&amp;IF(AND(ISERROR(MATCH("},",B996:B$5003,0)), ISERROR(MATCH("    ];",$A$5:A992,0))),"];","")</f>
        <v xml:space="preserve">    </v>
      </c>
      <c r="B996" t="str">
        <f t="shared" si="22"/>
        <v>{</v>
      </c>
      <c r="C996" t="str">
        <f>IF(AND(MOD(ROW(A991)-1,3)=0, INDEX(artwork.xlsx!J:J,QUOTIENT(ROW(A991)-1,3)+2)&lt;&gt;""),
     artwork.xlsx!$H$1&amp;": """ &amp;  INDEX(artwork.xlsx!H:H,QUOTIENT(ROW(A991)-1,3)+2) &amp;""",  " &amp;
     artwork.xlsx!$J$1&amp; ": """ &amp; INDEX(artwork.xlsx!J:J,QUOTIENT(ROW(A991)-1,3)+2) &amp;""",  " &amp;
     artwork.xlsx!$L$1&amp; ": """ &amp; SUBSTITUTE(IF(LEFT(INDEX(artwork.xlsx!L:L,QUOTIENT(ROW(A991)-1,3)+2),4)="http","",artwork.xlsx!$M$1) &amp; INDEX(artwork.xlsx!L:L,QUOTIENT(ROW(A991)-1,3)+2),artwork.xlsx!$N$1,"") &amp; """,",
 IF(AND(MOD(ROW(A991)-1,3)=1,INDEX(artwork.xlsx!J:J,QUOTIENT(ROW(A991)-1,3)+2)&lt;&gt;""),
    artwork.xlsx!$K$1&amp;": '" &amp; SUBSTITUTE(INDEX(artwork.xlsx!K:K,QUOTIENT(ROW(A991)-1,3)+2),"'","\'") &amp; "'",
IF(MOD(ROW(A991)-1,3)=2,"","")))</f>
        <v>id: "disciple",  frenchName: "Disciple",  artwork: "http://wiki.dominionstrategy.com/images/b/b9/DiscipleArt.jpg",</v>
      </c>
    </row>
    <row r="997" spans="1:3" x14ac:dyDescent="0.25">
      <c r="A997" t="str">
        <f>IF(AND(MOD(ROW(A992)-1,3)=0,INDEX(artwork.xlsx!G:G,QUOTIENT(ROW(A992)-1,3)+2)&lt;&gt;""),"/* "&amp;INDEX(artwork.xlsx!G:G,QUOTIENT(ROW(A992)-1,3)+2)&amp;" */","  ")&amp;
IF(AND(INDEX(artwork.xlsx!F:F,QUOTIENT(ROW(A992)-1,3)+2)&lt;&gt;""),"/* "&amp;INDEX(artwork.xlsx!F:F,QUOTIENT(ROW(A992)-1,3)+2)&amp;" */","  ")&amp;IF(AND(ISERROR(MATCH("},",B997:B$5003,0)), ISERROR(MATCH("    ];",$A$5:A996,0))),"];","")</f>
        <v xml:space="preserve">    </v>
      </c>
      <c r="B997" t="str">
        <f t="shared" si="22"/>
        <v/>
      </c>
      <c r="C997" t="str">
        <f>IF(AND(MOD(ROW(A992)-1,3)=0, INDEX(artwork.xlsx!J:J,QUOTIENT(ROW(A992)-1,3)+2)&lt;&gt;""),
     artwork.xlsx!$H$1&amp;": """ &amp;  INDEX(artwork.xlsx!H:H,QUOTIENT(ROW(A992)-1,3)+2) &amp;""",  " &amp;
     artwork.xlsx!$J$1&amp; ": """ &amp; INDEX(artwork.xlsx!J:J,QUOTIENT(ROW(A992)-1,3)+2) &amp;""",  " &amp;
     artwork.xlsx!$L$1&amp; ": """ &amp; SUBSTITUTE(IF(LEFT(INDEX(artwork.xlsx!L:L,QUOTIENT(ROW(A992)-1,3)+2),4)="http","",artwork.xlsx!$M$1) &amp; INDEX(artwork.xlsx!L:L,QUOTIENT(ROW(A992)-1,3)+2),artwork.xlsx!$N$1,"") &amp; """,",
 IF(AND(MOD(ROW(A992)-1,3)=1,INDEX(artwork.xlsx!J:J,QUOTIENT(ROW(A992)-1,3)+2)&lt;&gt;""),
    artwork.xlsx!$K$1&amp;": '" &amp; SUBSTITUTE(INDEX(artwork.xlsx!K:K,QUOTIENT(ROW(A992)-1,3)+2),"'","\'") &amp; "'",
IF(MOD(ROW(A992)-1,3)=2,"","")))</f>
        <v>text_html: '&lt;div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v>
      </c>
    </row>
    <row r="998" spans="1:3" x14ac:dyDescent="0.25">
      <c r="A998" t="str">
        <f>IF(AND(MOD(ROW(A993)-1,3)=0,INDEX(artwork.xlsx!G:G,QUOTIENT(ROW(A993)-1,3)+2)&lt;&gt;""),"/* "&amp;INDEX(artwork.xlsx!G:G,QUOTIENT(ROW(A993)-1,3)+2)&amp;" */","  ")&amp;
IF(AND(INDEX(artwork.xlsx!F:F,QUOTIENT(ROW(A993)-1,3)+2)&lt;&gt;""),"/* "&amp;INDEX(artwork.xlsx!F:F,QUOTIENT(ROW(A993)-1,3)+2)&amp;" */","  ")&amp;IF(AND(ISERROR(MATCH("},",B998:B$5003,0)), ISERROR(MATCH("    ];",$A$5:A994,0))),"];","")</f>
        <v xml:space="preserve">    </v>
      </c>
      <c r="B998" t="str">
        <f t="shared" si="22"/>
        <v>},</v>
      </c>
      <c r="C998" t="str">
        <f>IF(AND(MOD(ROW(A993)-1,3)=0, INDEX(artwork.xlsx!J:J,QUOTIENT(ROW(A993)-1,3)+2)&lt;&gt;""),
     artwork.xlsx!$H$1&amp;": """ &amp;  INDEX(artwork.xlsx!H:H,QUOTIENT(ROW(A993)-1,3)+2) &amp;""",  " &amp;
     artwork.xlsx!$J$1&amp; ": """ &amp; INDEX(artwork.xlsx!J:J,QUOTIENT(ROW(A993)-1,3)+2) &amp;""",  " &amp;
     artwork.xlsx!$L$1&amp; ": """ &amp; SUBSTITUTE(IF(LEFT(INDEX(artwork.xlsx!L:L,QUOTIENT(ROW(A993)-1,3)+2),4)="http","",artwork.xlsx!$M$1) &amp; INDEX(artwork.xlsx!L:L,QUOTIENT(ROW(A993)-1,3)+2),artwork.xlsx!$N$1,"") &amp; """,",
 IF(AND(MOD(ROW(A993)-1,3)=1,INDEX(artwork.xlsx!J:J,QUOTIENT(ROW(A993)-1,3)+2)&lt;&gt;""),
    artwork.xlsx!$K$1&amp;": '" &amp; SUBSTITUTE(INDEX(artwork.xlsx!K:K,QUOTIENT(ROW(A993)-1,3)+2),"'","\'") &amp; "'",
IF(MOD(ROW(A993)-1,3)=2,"","")))</f>
        <v/>
      </c>
    </row>
    <row r="999" spans="1:3" x14ac:dyDescent="0.25">
      <c r="A999" t="str">
        <f>IF(AND(MOD(ROW(A994)-1,3)=0,INDEX(artwork.xlsx!G:G,QUOTIENT(ROW(A994)-1,3)+2)&lt;&gt;""),"/* "&amp;INDEX(artwork.xlsx!G:G,QUOTIENT(ROW(A994)-1,3)+2)&amp;" */","  ")&amp;
IF(AND(INDEX(artwork.xlsx!F:F,QUOTIENT(ROW(A994)-1,3)+2)&lt;&gt;""),"/* "&amp;INDEX(artwork.xlsx!F:F,QUOTIENT(ROW(A994)-1,3)+2)&amp;" */","  ")&amp;IF(AND(ISERROR(MATCH("},",B999:B$5003,0)), ISERROR(MATCH("    ];",$A$5:A998,0))),"];","")</f>
        <v xml:space="preserve">    </v>
      </c>
      <c r="B999" t="str">
        <f t="shared" si="22"/>
        <v>{</v>
      </c>
      <c r="C999" t="str">
        <f>IF(AND(MOD(ROW(A994)-1,3)=0, INDEX(artwork.xlsx!J:J,QUOTIENT(ROW(A994)-1,3)+2)&lt;&gt;""),
     artwork.xlsx!$H$1&amp;": """ &amp;  INDEX(artwork.xlsx!H:H,QUOTIENT(ROW(A994)-1,3)+2) &amp;""",  " &amp;
     artwork.xlsx!$J$1&amp; ": """ &amp; INDEX(artwork.xlsx!J:J,QUOTIENT(ROW(A994)-1,3)+2) &amp;""",  " &amp;
     artwork.xlsx!$L$1&amp; ": """ &amp; SUBSTITUTE(IF(LEFT(INDEX(artwork.xlsx!L:L,QUOTIENT(ROW(A994)-1,3)+2),4)="http","",artwork.xlsx!$M$1) &amp; INDEX(artwork.xlsx!L:L,QUOTIENT(ROW(A994)-1,3)+2),artwork.xlsx!$N$1,"") &amp; """,",
 IF(AND(MOD(ROW(A994)-1,3)=1,INDEX(artwork.xlsx!J:J,QUOTIENT(ROW(A994)-1,3)+2)&lt;&gt;""),
    artwork.xlsx!$K$1&amp;": '" &amp; SUBSTITUTE(INDEX(artwork.xlsx!K:K,QUOTIENT(ROW(A994)-1,3)+2),"'","\'") &amp; "'",
IF(MOD(ROW(A994)-1,3)=2,"","")))</f>
        <v>id: "teacher",  frenchName: "Maître",  artwork: "http://wiki.dominionstrategy.com/images/8/8c/TeacherArt.jpg",</v>
      </c>
    </row>
    <row r="1000" spans="1:3" x14ac:dyDescent="0.25">
      <c r="A1000" t="str">
        <f>IF(AND(MOD(ROW(A995)-1,3)=0,INDEX(artwork.xlsx!G:G,QUOTIENT(ROW(A995)-1,3)+2)&lt;&gt;""),"/* "&amp;INDEX(artwork.xlsx!G:G,QUOTIENT(ROW(A995)-1,3)+2)&amp;" */","  ")&amp;
IF(AND(INDEX(artwork.xlsx!F:F,QUOTIENT(ROW(A995)-1,3)+2)&lt;&gt;""),"/* "&amp;INDEX(artwork.xlsx!F:F,QUOTIENT(ROW(A995)-1,3)+2)&amp;" */","  ")&amp;IF(AND(ISERROR(MATCH("},",B1000:B$5003,0)), ISERROR(MATCH("    ];",$A$5:A996,0))),"];","")</f>
        <v xml:space="preserve">    </v>
      </c>
      <c r="B1000" t="str">
        <f t="shared" si="22"/>
        <v/>
      </c>
      <c r="C1000" t="str">
        <f>IF(AND(MOD(ROW(A995)-1,3)=0, INDEX(artwork.xlsx!J:J,QUOTIENT(ROW(A995)-1,3)+2)&lt;&gt;""),
     artwork.xlsx!$H$1&amp;": """ &amp;  INDEX(artwork.xlsx!H:H,QUOTIENT(ROW(A995)-1,3)+2) &amp;""",  " &amp;
     artwork.xlsx!$J$1&amp; ": """ &amp; INDEX(artwork.xlsx!J:J,QUOTIENT(ROW(A995)-1,3)+2) &amp;""",  " &amp;
     artwork.xlsx!$L$1&amp; ": """ &amp; SUBSTITUTE(IF(LEFT(INDEX(artwork.xlsx!L:L,QUOTIENT(ROW(A995)-1,3)+2),4)="http","",artwork.xlsx!$M$1) &amp; INDEX(artwork.xlsx!L:L,QUOTIENT(ROW(A995)-1,3)+2),artwork.xlsx!$N$1,"") &amp; """,",
 IF(AND(MOD(ROW(A995)-1,3)=1,INDEX(artwork.xlsx!J:J,QUOTIENT(ROW(A995)-1,3)+2)&lt;&gt;""),
    artwork.xlsx!$K$1&amp;": '" &amp; SUBSTITUTE(INDEX(artwork.xlsx!K:K,QUOTIENT(ROW(A995)-1,3)+2),"'","\'") &amp; "'",
IF(MOD(ROW(A995)-1,3)=2,"","")))</f>
        <v>text_html: '&lt;div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v>
      </c>
    </row>
    <row r="1001" spans="1:3" x14ac:dyDescent="0.25">
      <c r="A1001" t="str">
        <f>IF(AND(MOD(ROW(A996)-1,3)=0,INDEX(artwork.xlsx!G:G,QUOTIENT(ROW(A996)-1,3)+2)&lt;&gt;""),"/* "&amp;INDEX(artwork.xlsx!G:G,QUOTIENT(ROW(A996)-1,3)+2)&amp;" */","  ")&amp;
IF(AND(INDEX(artwork.xlsx!F:F,QUOTIENT(ROW(A996)-1,3)+2)&lt;&gt;""),"/* "&amp;INDEX(artwork.xlsx!F:F,QUOTIENT(ROW(A996)-1,3)+2)&amp;" */","  ")&amp;IF(AND(ISERROR(MATCH("},",B1001:B$5003,0)), ISERROR(MATCH("    ];",$A$5:A1000,0))),"];","")</f>
        <v xml:space="preserve">    </v>
      </c>
      <c r="B1001" t="str">
        <f t="shared" si="22"/>
        <v>},</v>
      </c>
      <c r="C1001" t="str">
        <f>IF(AND(MOD(ROW(A996)-1,3)=0, INDEX(artwork.xlsx!J:J,QUOTIENT(ROW(A996)-1,3)+2)&lt;&gt;""),
     artwork.xlsx!$H$1&amp;": """ &amp;  INDEX(artwork.xlsx!H:H,QUOTIENT(ROW(A996)-1,3)+2) &amp;""",  " &amp;
     artwork.xlsx!$J$1&amp; ": """ &amp; INDEX(artwork.xlsx!J:J,QUOTIENT(ROW(A996)-1,3)+2) &amp;""",  " &amp;
     artwork.xlsx!$L$1&amp; ": """ &amp; SUBSTITUTE(IF(LEFT(INDEX(artwork.xlsx!L:L,QUOTIENT(ROW(A996)-1,3)+2),4)="http","",artwork.xlsx!$M$1) &amp; INDEX(artwork.xlsx!L:L,QUOTIENT(ROW(A996)-1,3)+2),artwork.xlsx!$N$1,"") &amp; """,",
 IF(AND(MOD(ROW(A996)-1,3)=1,INDEX(artwork.xlsx!J:J,QUOTIENT(ROW(A996)-1,3)+2)&lt;&gt;""),
    artwork.xlsx!$K$1&amp;": '" &amp; SUBSTITUTE(INDEX(artwork.xlsx!K:K,QUOTIENT(ROW(A996)-1,3)+2),"'","\'") &amp; "'",
IF(MOD(ROW(A996)-1,3)=2,"","")))</f>
        <v/>
      </c>
    </row>
    <row r="1002" spans="1:3" x14ac:dyDescent="0.25">
      <c r="A1002" t="str">
        <f>IF(AND(MOD(ROW(A997)-1,3)=0,INDEX(artwork.xlsx!G:G,QUOTIENT(ROW(A997)-1,3)+2)&lt;&gt;""),"/* "&amp;INDEX(artwork.xlsx!G:G,QUOTIENT(ROW(A997)-1,3)+2)&amp;" */","  ")&amp;
IF(AND(INDEX(artwork.xlsx!F:F,QUOTIENT(ROW(A997)-1,3)+2)&lt;&gt;""),"/* "&amp;INDEX(artwork.xlsx!F:F,QUOTIENT(ROW(A997)-1,3)+2)&amp;" */","  ")&amp;IF(AND(ISERROR(MATCH("},",B1002:B$5003,0)), ISERROR(MATCH("    ];",$A$5:A998,0))),"];","")</f>
        <v xml:space="preserve">/* Empires */  </v>
      </c>
      <c r="B1002" t="str">
        <f t="shared" si="22"/>
        <v>{</v>
      </c>
      <c r="C1002" t="str">
        <f>IF(AND(MOD(ROW(A997)-1,3)=0, INDEX(artwork.xlsx!J:J,QUOTIENT(ROW(A997)-1,3)+2)&lt;&gt;""),
     artwork.xlsx!$H$1&amp;": """ &amp;  INDEX(artwork.xlsx!H:H,QUOTIENT(ROW(A997)-1,3)+2) &amp;""",  " &amp;
     artwork.xlsx!$J$1&amp; ": """ &amp; INDEX(artwork.xlsx!J:J,QUOTIENT(ROW(A997)-1,3)+2) &amp;""",  " &amp;
     artwork.xlsx!$L$1&amp; ": """ &amp; SUBSTITUTE(IF(LEFT(INDEX(artwork.xlsx!L:L,QUOTIENT(ROW(A997)-1,3)+2),4)="http","",artwork.xlsx!$M$1) &amp; INDEX(artwork.xlsx!L:L,QUOTIENT(ROW(A997)-1,3)+2),artwork.xlsx!$N$1,"") &amp; """,",
 IF(AND(MOD(ROW(A997)-1,3)=1,INDEX(artwork.xlsx!J:J,QUOTIENT(ROW(A997)-1,3)+2)&lt;&gt;""),
    artwork.xlsx!$K$1&amp;": '" &amp; SUBSTITUTE(INDEX(artwork.xlsx!K:K,QUOTIENT(ROW(A997)-1,3)+2),"'","\'") &amp; "'",
IF(MOD(ROW(A997)-1,3)=2,"","")))</f>
        <v>id: "engineer",  frenchName: "Ingénieur",  artwork: "http://wiki.dominionstrategy.com/images/2/2b/EngineerArt.jpg",</v>
      </c>
    </row>
    <row r="1003" spans="1:3" x14ac:dyDescent="0.25">
      <c r="A1003" t="str">
        <f>IF(AND(MOD(ROW(A998)-1,3)=0,INDEX(artwork.xlsx!G:G,QUOTIENT(ROW(A998)-1,3)+2)&lt;&gt;""),"/* "&amp;INDEX(artwork.xlsx!G:G,QUOTIENT(ROW(A998)-1,3)+2)&amp;" */","  ")&amp;
IF(AND(INDEX(artwork.xlsx!F:F,QUOTIENT(ROW(A998)-1,3)+2)&lt;&gt;""),"/* "&amp;INDEX(artwork.xlsx!F:F,QUOTIENT(ROW(A998)-1,3)+2)&amp;" */","  ")&amp;IF(AND(ISERROR(MATCH("},",B1003:B$5003,0)), ISERROR(MATCH("    ];",$A$5:A1002,0))),"];","")</f>
        <v xml:space="preserve">    </v>
      </c>
      <c r="B1003" t="str">
        <f t="shared" si="22"/>
        <v/>
      </c>
      <c r="C1003" t="str">
        <f>IF(AND(MOD(ROW(A998)-1,3)=0, INDEX(artwork.xlsx!J:J,QUOTIENT(ROW(A998)-1,3)+2)&lt;&gt;""),
     artwork.xlsx!$H$1&amp;": """ &amp;  INDEX(artwork.xlsx!H:H,QUOTIENT(ROW(A998)-1,3)+2) &amp;""",  " &amp;
     artwork.xlsx!$J$1&amp; ": """ &amp; INDEX(artwork.xlsx!J:J,QUOTIENT(ROW(A998)-1,3)+2) &amp;""",  " &amp;
     artwork.xlsx!$L$1&amp; ": """ &amp; SUBSTITUTE(IF(LEFT(INDEX(artwork.xlsx!L:L,QUOTIENT(ROW(A998)-1,3)+2),4)="http","",artwork.xlsx!$M$1) &amp; INDEX(artwork.xlsx!L:L,QUOTIENT(ROW(A998)-1,3)+2),artwork.xlsx!$N$1,"") &amp; """,",
 IF(AND(MOD(ROW(A998)-1,3)=1,INDEX(artwork.xlsx!J:J,QUOTIENT(ROW(A998)-1,3)+2)&lt;&gt;""),
    artwork.xlsx!$K$1&amp;": '" &amp; SUBSTITUTE(INDEX(artwork.xlsx!K:K,QUOTIENT(ROW(A998)-1,3)+2),"'","\'") &amp; "'",
IF(MOD(ROW(A998)-1,3)=2,"","")))</f>
        <v>text_html: '&lt;div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v>
      </c>
    </row>
    <row r="1004" spans="1:3" x14ac:dyDescent="0.25">
      <c r="A1004" t="str">
        <f>IF(AND(MOD(ROW(A999)-1,3)=0,INDEX(artwork.xlsx!G:G,QUOTIENT(ROW(A999)-1,3)+2)&lt;&gt;""),"/* "&amp;INDEX(artwork.xlsx!G:G,QUOTIENT(ROW(A999)-1,3)+2)&amp;" */","  ")&amp;
IF(AND(INDEX(artwork.xlsx!F:F,QUOTIENT(ROW(A999)-1,3)+2)&lt;&gt;""),"/* "&amp;INDEX(artwork.xlsx!F:F,QUOTIENT(ROW(A999)-1,3)+2)&amp;" */","  ")&amp;IF(AND(ISERROR(MATCH("},",B1004:B$5003,0)), ISERROR(MATCH("    ];",$A$5:A1000,0))),"];","")</f>
        <v xml:space="preserve">    </v>
      </c>
      <c r="B1004" t="str">
        <f t="shared" si="22"/>
        <v>},</v>
      </c>
      <c r="C1004" t="str">
        <f>IF(AND(MOD(ROW(A999)-1,3)=0, INDEX(artwork.xlsx!J:J,QUOTIENT(ROW(A999)-1,3)+2)&lt;&gt;""),
     artwork.xlsx!$H$1&amp;": """ &amp;  INDEX(artwork.xlsx!H:H,QUOTIENT(ROW(A999)-1,3)+2) &amp;""",  " &amp;
     artwork.xlsx!$J$1&amp; ": """ &amp; INDEX(artwork.xlsx!J:J,QUOTIENT(ROW(A999)-1,3)+2) &amp;""",  " &amp;
     artwork.xlsx!$L$1&amp; ": """ &amp; SUBSTITUTE(IF(LEFT(INDEX(artwork.xlsx!L:L,QUOTIENT(ROW(A999)-1,3)+2),4)="http","",artwork.xlsx!$M$1) &amp; INDEX(artwork.xlsx!L:L,QUOTIENT(ROW(A999)-1,3)+2),artwork.xlsx!$N$1,"") &amp; """,",
 IF(AND(MOD(ROW(A999)-1,3)=1,INDEX(artwork.xlsx!J:J,QUOTIENT(ROW(A999)-1,3)+2)&lt;&gt;""),
    artwork.xlsx!$K$1&amp;": '" &amp; SUBSTITUTE(INDEX(artwork.xlsx!K:K,QUOTIENT(ROW(A999)-1,3)+2),"'","\'") &amp; "'",
IF(MOD(ROW(A999)-1,3)=2,"","")))</f>
        <v/>
      </c>
    </row>
    <row r="1005" spans="1:3" x14ac:dyDescent="0.25">
      <c r="A1005" t="str">
        <f>IF(AND(MOD(ROW(A1000)-1,3)=0,INDEX(artwork.xlsx!G:G,QUOTIENT(ROW(A1000)-1,3)+2)&lt;&gt;""),"/* "&amp;INDEX(artwork.xlsx!G:G,QUOTIENT(ROW(A1000)-1,3)+2)&amp;" */","  ")&amp;
IF(AND(INDEX(artwork.xlsx!F:F,QUOTIENT(ROW(A1000)-1,3)+2)&lt;&gt;""),"/* "&amp;INDEX(artwork.xlsx!F:F,QUOTIENT(ROW(A1000)-1,3)+2)&amp;" */","  ")&amp;IF(AND(ISERROR(MATCH("},",B1005:B$5003,0)), ISERROR(MATCH("    ];",$A$5:A1004,0))),"];","")</f>
        <v xml:space="preserve">    </v>
      </c>
      <c r="B1005" t="str">
        <f t="shared" si="22"/>
        <v>{</v>
      </c>
      <c r="C1005" t="str">
        <f>IF(AND(MOD(ROW(A1000)-1,3)=0, INDEX(artwork.xlsx!J:J,QUOTIENT(ROW(A1000)-1,3)+2)&lt;&gt;""),
     artwork.xlsx!$H$1&amp;": """ &amp;  INDEX(artwork.xlsx!H:H,QUOTIENT(ROW(A1000)-1,3)+2) &amp;""",  " &amp;
     artwork.xlsx!$J$1&amp; ": """ &amp; INDEX(artwork.xlsx!J:J,QUOTIENT(ROW(A1000)-1,3)+2) &amp;""",  " &amp;
     artwork.xlsx!$L$1&amp; ": """ &amp; SUBSTITUTE(IF(LEFT(INDEX(artwork.xlsx!L:L,QUOTIENT(ROW(A1000)-1,3)+2),4)="http","",artwork.xlsx!$M$1) &amp; INDEX(artwork.xlsx!L:L,QUOTIENT(ROW(A1000)-1,3)+2),artwork.xlsx!$N$1,"") &amp; """,",
 IF(AND(MOD(ROW(A1000)-1,3)=1,INDEX(artwork.xlsx!J:J,QUOTIENT(ROW(A1000)-1,3)+2)&lt;&gt;""),
    artwork.xlsx!$K$1&amp;": '" &amp; SUBSTITUTE(INDEX(artwork.xlsx!K:K,QUOTIENT(ROW(A1000)-1,3)+2),"'","\'") &amp; "'",
IF(MOD(ROW(A1000)-1,3)=2,"","")))</f>
        <v>id: "cityquarter",  frenchName: "Faubourg",  artwork: "http://wiki.dominionstrategy.com/images/6/68/City_QuarterArt.jpg",</v>
      </c>
    </row>
    <row r="1006" spans="1:3" x14ac:dyDescent="0.25">
      <c r="A1006" t="str">
        <f>IF(AND(MOD(ROW(A1001)-1,3)=0,INDEX(artwork.xlsx!G:G,QUOTIENT(ROW(A1001)-1,3)+2)&lt;&gt;""),"/* "&amp;INDEX(artwork.xlsx!G:G,QUOTIENT(ROW(A1001)-1,3)+2)&amp;" */","  ")&amp;
IF(AND(INDEX(artwork.xlsx!F:F,QUOTIENT(ROW(A1001)-1,3)+2)&lt;&gt;""),"/* "&amp;INDEX(artwork.xlsx!F:F,QUOTIENT(ROW(A1001)-1,3)+2)&amp;" */","  ")&amp;IF(AND(ISERROR(MATCH("},",B1006:B$5003,0)), ISERROR(MATCH("    ];",$A$5:A1002,0))),"];","")</f>
        <v xml:space="preserve">    </v>
      </c>
      <c r="B1006" t="str">
        <f t="shared" si="22"/>
        <v/>
      </c>
      <c r="C1006" t="str">
        <f>IF(AND(MOD(ROW(A1001)-1,3)=0, INDEX(artwork.xlsx!J:J,QUOTIENT(ROW(A1001)-1,3)+2)&lt;&gt;""),
     artwork.xlsx!$H$1&amp;": """ &amp;  INDEX(artwork.xlsx!H:H,QUOTIENT(ROW(A1001)-1,3)+2) &amp;""",  " &amp;
     artwork.xlsx!$J$1&amp; ": """ &amp; INDEX(artwork.xlsx!J:J,QUOTIENT(ROW(A1001)-1,3)+2) &amp;""",  " &amp;
     artwork.xlsx!$L$1&amp; ": """ &amp; SUBSTITUTE(IF(LEFT(INDEX(artwork.xlsx!L:L,QUOTIENT(ROW(A1001)-1,3)+2),4)="http","",artwork.xlsx!$M$1) &amp; INDEX(artwork.xlsx!L:L,QUOTIENT(ROW(A1001)-1,3)+2),artwork.xlsx!$N$1,"") &amp; """,",
 IF(AND(MOD(ROW(A1001)-1,3)=1,INDEX(artwork.xlsx!J:J,QUOTIENT(ROW(A1001)-1,3)+2)&lt;&gt;""),
    artwork.xlsx!$K$1&amp;": '" &amp; SUBSTITUTE(INDEX(artwork.xlsx!K:K,QUOTIENT(ROW(A1001)-1,3)+2),"'","\'") &amp; "'",
IF(MOD(ROW(A1001)-1,3)=2,"","")))</f>
        <v>text_html: '&lt;div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v>
      </c>
    </row>
    <row r="1007" spans="1:3" x14ac:dyDescent="0.25">
      <c r="A1007" t="str">
        <f>IF(AND(MOD(ROW(A1002)-1,3)=0,INDEX(artwork.xlsx!G:G,QUOTIENT(ROW(A1002)-1,3)+2)&lt;&gt;""),"/* "&amp;INDEX(artwork.xlsx!G:G,QUOTIENT(ROW(A1002)-1,3)+2)&amp;" */","  ")&amp;
IF(AND(INDEX(artwork.xlsx!F:F,QUOTIENT(ROW(A1002)-1,3)+2)&lt;&gt;""),"/* "&amp;INDEX(artwork.xlsx!F:F,QUOTIENT(ROW(A1002)-1,3)+2)&amp;" */","  ")&amp;IF(AND(ISERROR(MATCH("},",B1007:B$5003,0)), ISERROR(MATCH("    ];",$A$5:A1006,0))),"];","")</f>
        <v xml:space="preserve">    </v>
      </c>
      <c r="B1007" t="str">
        <f t="shared" si="22"/>
        <v>},</v>
      </c>
      <c r="C1007" t="str">
        <f>IF(AND(MOD(ROW(A1002)-1,3)=0, INDEX(artwork.xlsx!J:J,QUOTIENT(ROW(A1002)-1,3)+2)&lt;&gt;""),
     artwork.xlsx!$H$1&amp;": """ &amp;  INDEX(artwork.xlsx!H:H,QUOTIENT(ROW(A1002)-1,3)+2) &amp;""",  " &amp;
     artwork.xlsx!$J$1&amp; ": """ &amp; INDEX(artwork.xlsx!J:J,QUOTIENT(ROW(A1002)-1,3)+2) &amp;""",  " &amp;
     artwork.xlsx!$L$1&amp; ": """ &amp; SUBSTITUTE(IF(LEFT(INDEX(artwork.xlsx!L:L,QUOTIENT(ROW(A1002)-1,3)+2),4)="http","",artwork.xlsx!$M$1) &amp; INDEX(artwork.xlsx!L:L,QUOTIENT(ROW(A1002)-1,3)+2),artwork.xlsx!$N$1,"") &amp; """,",
 IF(AND(MOD(ROW(A1002)-1,3)=1,INDEX(artwork.xlsx!J:J,QUOTIENT(ROW(A1002)-1,3)+2)&lt;&gt;""),
    artwork.xlsx!$K$1&amp;": '" &amp; SUBSTITUTE(INDEX(artwork.xlsx!K:K,QUOTIENT(ROW(A1002)-1,3)+2),"'","\'") &amp; "'",
IF(MOD(ROW(A1002)-1,3)=2,"","")))</f>
        <v/>
      </c>
    </row>
    <row r="1008" spans="1:3" x14ac:dyDescent="0.25">
      <c r="A1008" t="str">
        <f>IF(AND(MOD(ROW(A1003)-1,3)=0,INDEX(artwork.xlsx!G:G,QUOTIENT(ROW(A1003)-1,3)+2)&lt;&gt;""),"/* "&amp;INDEX(artwork.xlsx!G:G,QUOTIENT(ROW(A1003)-1,3)+2)&amp;" */","  ")&amp;
IF(AND(INDEX(artwork.xlsx!F:F,QUOTIENT(ROW(A1003)-1,3)+2)&lt;&gt;""),"/* "&amp;INDEX(artwork.xlsx!F:F,QUOTIENT(ROW(A1003)-1,3)+2)&amp;" */","  ")&amp;IF(AND(ISERROR(MATCH("},",B1008:B$5003,0)), ISERROR(MATCH("    ];",$A$5:A1004,0))),"];","")</f>
        <v xml:space="preserve">    </v>
      </c>
      <c r="B1008" t="str">
        <f t="shared" si="22"/>
        <v>{</v>
      </c>
      <c r="C1008" t="str">
        <f>IF(AND(MOD(ROW(A1003)-1,3)=0, INDEX(artwork.xlsx!J:J,QUOTIENT(ROW(A1003)-1,3)+2)&lt;&gt;""),
     artwork.xlsx!$H$1&amp;": """ &amp;  INDEX(artwork.xlsx!H:H,QUOTIENT(ROW(A1003)-1,3)+2) &amp;""",  " &amp;
     artwork.xlsx!$J$1&amp; ": """ &amp; INDEX(artwork.xlsx!J:J,QUOTIENT(ROW(A1003)-1,3)+2) &amp;""",  " &amp;
     artwork.xlsx!$L$1&amp; ": """ &amp; SUBSTITUTE(IF(LEFT(INDEX(artwork.xlsx!L:L,QUOTIENT(ROW(A1003)-1,3)+2),4)="http","",artwork.xlsx!$M$1) &amp; INDEX(artwork.xlsx!L:L,QUOTIENT(ROW(A1003)-1,3)+2),artwork.xlsx!$N$1,"") &amp; """,",
 IF(AND(MOD(ROW(A1003)-1,3)=1,INDEX(artwork.xlsx!J:J,QUOTIENT(ROW(A1003)-1,3)+2)&lt;&gt;""),
    artwork.xlsx!$K$1&amp;": '" &amp; SUBSTITUTE(INDEX(artwork.xlsx!K:K,QUOTIENT(ROW(A1003)-1,3)+2),"'","\'") &amp; "'",
IF(MOD(ROW(A1003)-1,3)=2,"","")))</f>
        <v>id: "overlord",  frenchName: "Seigneur",  artwork: "http://wiki.dominionstrategy.com/images/c/c0/OverlordArt.jpg",</v>
      </c>
    </row>
    <row r="1009" spans="1:3" x14ac:dyDescent="0.25">
      <c r="A1009" t="str">
        <f>IF(AND(MOD(ROW(A1004)-1,3)=0,INDEX(artwork.xlsx!G:G,QUOTIENT(ROW(A1004)-1,3)+2)&lt;&gt;""),"/* "&amp;INDEX(artwork.xlsx!G:G,QUOTIENT(ROW(A1004)-1,3)+2)&amp;" */","  ")&amp;
IF(AND(INDEX(artwork.xlsx!F:F,QUOTIENT(ROW(A1004)-1,3)+2)&lt;&gt;""),"/* "&amp;INDEX(artwork.xlsx!F:F,QUOTIENT(ROW(A1004)-1,3)+2)&amp;" */","  ")&amp;IF(AND(ISERROR(MATCH("},",B1009:B$5003,0)), ISERROR(MATCH("    ];",$A$5:A1008,0))),"];","")</f>
        <v xml:space="preserve">    </v>
      </c>
      <c r="B1009" t="str">
        <f t="shared" si="22"/>
        <v/>
      </c>
      <c r="C1009" t="str">
        <f>IF(AND(MOD(ROW(A1004)-1,3)=0, INDEX(artwork.xlsx!J:J,QUOTIENT(ROW(A1004)-1,3)+2)&lt;&gt;""),
     artwork.xlsx!$H$1&amp;": """ &amp;  INDEX(artwork.xlsx!H:H,QUOTIENT(ROW(A1004)-1,3)+2) &amp;""",  " &amp;
     artwork.xlsx!$J$1&amp; ": """ &amp; INDEX(artwork.xlsx!J:J,QUOTIENT(ROW(A1004)-1,3)+2) &amp;""",  " &amp;
     artwork.xlsx!$L$1&amp; ": """ &amp; SUBSTITUTE(IF(LEFT(INDEX(artwork.xlsx!L:L,QUOTIENT(ROW(A1004)-1,3)+2),4)="http","",artwork.xlsx!$M$1) &amp; INDEX(artwork.xlsx!L:L,QUOTIENT(ROW(A1004)-1,3)+2),artwork.xlsx!$N$1,"") &amp; """,",
 IF(AND(MOD(ROW(A1004)-1,3)=1,INDEX(artwork.xlsx!J:J,QUOTIENT(ROW(A1004)-1,3)+2)&lt;&gt;""),
    artwork.xlsx!$K$1&amp;": '" &amp; SUBSTITUTE(INDEX(artwork.xlsx!K:K,QUOTIENT(ROW(A1004)-1,3)+2),"'","\'") &amp; "'",
IF(MOD(ROW(A1004)-1,3)=2,"","")))</f>
        <v>text_html: '&lt;div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v>
      </c>
    </row>
    <row r="1010" spans="1:3" x14ac:dyDescent="0.25">
      <c r="A1010" t="str">
        <f>IF(AND(MOD(ROW(A1005)-1,3)=0,INDEX(artwork.xlsx!G:G,QUOTIENT(ROW(A1005)-1,3)+2)&lt;&gt;""),"/* "&amp;INDEX(artwork.xlsx!G:G,QUOTIENT(ROW(A1005)-1,3)+2)&amp;" */","  ")&amp;
IF(AND(INDEX(artwork.xlsx!F:F,QUOTIENT(ROW(A1005)-1,3)+2)&lt;&gt;""),"/* "&amp;INDEX(artwork.xlsx!F:F,QUOTIENT(ROW(A1005)-1,3)+2)&amp;" */","  ")&amp;IF(AND(ISERROR(MATCH("},",B1010:B$5003,0)), ISERROR(MATCH("    ];",$A$5:A1006,0))),"];","")</f>
        <v xml:space="preserve">    </v>
      </c>
      <c r="B1010" t="str">
        <f t="shared" si="22"/>
        <v>},</v>
      </c>
      <c r="C1010" t="str">
        <f>IF(AND(MOD(ROW(A1005)-1,3)=0, INDEX(artwork.xlsx!J:J,QUOTIENT(ROW(A1005)-1,3)+2)&lt;&gt;""),
     artwork.xlsx!$H$1&amp;": """ &amp;  INDEX(artwork.xlsx!H:H,QUOTIENT(ROW(A1005)-1,3)+2) &amp;""",  " &amp;
     artwork.xlsx!$J$1&amp; ": """ &amp; INDEX(artwork.xlsx!J:J,QUOTIENT(ROW(A1005)-1,3)+2) &amp;""",  " &amp;
     artwork.xlsx!$L$1&amp; ": """ &amp; SUBSTITUTE(IF(LEFT(INDEX(artwork.xlsx!L:L,QUOTIENT(ROW(A1005)-1,3)+2),4)="http","",artwork.xlsx!$M$1) &amp; INDEX(artwork.xlsx!L:L,QUOTIENT(ROW(A1005)-1,3)+2),artwork.xlsx!$N$1,"") &amp; """,",
 IF(AND(MOD(ROW(A1005)-1,3)=1,INDEX(artwork.xlsx!J:J,QUOTIENT(ROW(A1005)-1,3)+2)&lt;&gt;""),
    artwork.xlsx!$K$1&amp;": '" &amp; SUBSTITUTE(INDEX(artwork.xlsx!K:K,QUOTIENT(ROW(A1005)-1,3)+2),"'","\'") &amp; "'",
IF(MOD(ROW(A1005)-1,3)=2,"","")))</f>
        <v/>
      </c>
    </row>
    <row r="1011" spans="1:3" x14ac:dyDescent="0.25">
      <c r="A1011" t="str">
        <f>IF(AND(MOD(ROW(A1006)-1,3)=0,INDEX(artwork.xlsx!G:G,QUOTIENT(ROW(A1006)-1,3)+2)&lt;&gt;""),"/* "&amp;INDEX(artwork.xlsx!G:G,QUOTIENT(ROW(A1006)-1,3)+2)&amp;" */","  ")&amp;
IF(AND(INDEX(artwork.xlsx!F:F,QUOTIENT(ROW(A1006)-1,3)+2)&lt;&gt;""),"/* "&amp;INDEX(artwork.xlsx!F:F,QUOTIENT(ROW(A1006)-1,3)+2)&amp;" */","  ")&amp;IF(AND(ISERROR(MATCH("},",B1011:B$5003,0)), ISERROR(MATCH("    ];",$A$5:A1010,0))),"];","")</f>
        <v xml:space="preserve">    </v>
      </c>
      <c r="B1011" t="str">
        <f t="shared" si="22"/>
        <v>{</v>
      </c>
      <c r="C1011" t="str">
        <f>IF(AND(MOD(ROW(A1006)-1,3)=0, INDEX(artwork.xlsx!J:J,QUOTIENT(ROW(A1006)-1,3)+2)&lt;&gt;""),
     artwork.xlsx!$H$1&amp;": """ &amp;  INDEX(artwork.xlsx!H:H,QUOTIENT(ROW(A1006)-1,3)+2) &amp;""",  " &amp;
     artwork.xlsx!$J$1&amp; ": """ &amp; INDEX(artwork.xlsx!J:J,QUOTIENT(ROW(A1006)-1,3)+2) &amp;""",  " &amp;
     artwork.xlsx!$L$1&amp; ": """ &amp; SUBSTITUTE(IF(LEFT(INDEX(artwork.xlsx!L:L,QUOTIENT(ROW(A1006)-1,3)+2),4)="http","",artwork.xlsx!$M$1) &amp; INDEX(artwork.xlsx!L:L,QUOTIENT(ROW(A1006)-1,3)+2),artwork.xlsx!$N$1,"") &amp; """,",
 IF(AND(MOD(ROW(A1006)-1,3)=1,INDEX(artwork.xlsx!J:J,QUOTIENT(ROW(A1006)-1,3)+2)&lt;&gt;""),
    artwork.xlsx!$K$1&amp;": '" &amp; SUBSTITUTE(INDEX(artwork.xlsx!K:K,QUOTIENT(ROW(A1006)-1,3)+2),"'","\'") &amp; "'",
IF(MOD(ROW(A1006)-1,3)=2,"","")))</f>
        <v>id: "royalblacksmith",  frenchName: "Forgeron royal",  artwork: "http://wiki.dominionstrategy.com/images/6/6e/Royal_BlacksmithArt.jpg",</v>
      </c>
    </row>
    <row r="1012" spans="1:3" x14ac:dyDescent="0.25">
      <c r="A1012" t="str">
        <f>IF(AND(MOD(ROW(A1007)-1,3)=0,INDEX(artwork.xlsx!G:G,QUOTIENT(ROW(A1007)-1,3)+2)&lt;&gt;""),"/* "&amp;INDEX(artwork.xlsx!G:G,QUOTIENT(ROW(A1007)-1,3)+2)&amp;" */","  ")&amp;
IF(AND(INDEX(artwork.xlsx!F:F,QUOTIENT(ROW(A1007)-1,3)+2)&lt;&gt;""),"/* "&amp;INDEX(artwork.xlsx!F:F,QUOTIENT(ROW(A1007)-1,3)+2)&amp;" */","  ")&amp;IF(AND(ISERROR(MATCH("},",B1012:B$5003,0)), ISERROR(MATCH("    ];",$A$5:A1008,0))),"];","")</f>
        <v xml:space="preserve">    </v>
      </c>
      <c r="B1012" t="str">
        <f t="shared" si="22"/>
        <v/>
      </c>
      <c r="C1012" t="str">
        <f>IF(AND(MOD(ROW(A1007)-1,3)=0, INDEX(artwork.xlsx!J:J,QUOTIENT(ROW(A1007)-1,3)+2)&lt;&gt;""),
     artwork.xlsx!$H$1&amp;": """ &amp;  INDEX(artwork.xlsx!H:H,QUOTIENT(ROW(A1007)-1,3)+2) &amp;""",  " &amp;
     artwork.xlsx!$J$1&amp; ": """ &amp; INDEX(artwork.xlsx!J:J,QUOTIENT(ROW(A1007)-1,3)+2) &amp;""",  " &amp;
     artwork.xlsx!$L$1&amp; ": """ &amp; SUBSTITUTE(IF(LEFT(INDEX(artwork.xlsx!L:L,QUOTIENT(ROW(A1007)-1,3)+2),4)="http","",artwork.xlsx!$M$1) &amp; INDEX(artwork.xlsx!L:L,QUOTIENT(ROW(A1007)-1,3)+2),artwork.xlsx!$N$1,"") &amp; """,",
 IF(AND(MOD(ROW(A1007)-1,3)=1,INDEX(artwork.xlsx!J:J,QUOTIENT(ROW(A1007)-1,3)+2)&lt;&gt;""),
    artwork.xlsx!$K$1&amp;": '" &amp; SUBSTITUTE(INDEX(artwork.xlsx!K:K,QUOTIENT(ROW(A1007)-1,3)+2),"'","\'") &amp; "'",
IF(MOD(ROW(A1007)-1,3)=2,"","")))</f>
        <v>text_html: '&lt;div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v>
      </c>
    </row>
    <row r="1013" spans="1:3" x14ac:dyDescent="0.25">
      <c r="A1013" t="str">
        <f>IF(AND(MOD(ROW(A1008)-1,3)=0,INDEX(artwork.xlsx!G:G,QUOTIENT(ROW(A1008)-1,3)+2)&lt;&gt;""),"/* "&amp;INDEX(artwork.xlsx!G:G,QUOTIENT(ROW(A1008)-1,3)+2)&amp;" */","  ")&amp;
IF(AND(INDEX(artwork.xlsx!F:F,QUOTIENT(ROW(A1008)-1,3)+2)&lt;&gt;""),"/* "&amp;INDEX(artwork.xlsx!F:F,QUOTIENT(ROW(A1008)-1,3)+2)&amp;" */","  ")&amp;IF(AND(ISERROR(MATCH("},",B1013:B$5003,0)), ISERROR(MATCH("    ];",$A$5:A1012,0))),"];","")</f>
        <v xml:space="preserve">    </v>
      </c>
      <c r="B1013" t="str">
        <f t="shared" si="22"/>
        <v>},</v>
      </c>
      <c r="C1013" t="str">
        <f>IF(AND(MOD(ROW(A1008)-1,3)=0, INDEX(artwork.xlsx!J:J,QUOTIENT(ROW(A1008)-1,3)+2)&lt;&gt;""),
     artwork.xlsx!$H$1&amp;": """ &amp;  INDEX(artwork.xlsx!H:H,QUOTIENT(ROW(A1008)-1,3)+2) &amp;""",  " &amp;
     artwork.xlsx!$J$1&amp; ": """ &amp; INDEX(artwork.xlsx!J:J,QUOTIENT(ROW(A1008)-1,3)+2) &amp;""",  " &amp;
     artwork.xlsx!$L$1&amp; ": """ &amp; SUBSTITUTE(IF(LEFT(INDEX(artwork.xlsx!L:L,QUOTIENT(ROW(A1008)-1,3)+2),4)="http","",artwork.xlsx!$M$1) &amp; INDEX(artwork.xlsx!L:L,QUOTIENT(ROW(A1008)-1,3)+2),artwork.xlsx!$N$1,"") &amp; """,",
 IF(AND(MOD(ROW(A1008)-1,3)=1,INDEX(artwork.xlsx!J:J,QUOTIENT(ROW(A1008)-1,3)+2)&lt;&gt;""),
    artwork.xlsx!$K$1&amp;": '" &amp; SUBSTITUTE(INDEX(artwork.xlsx!K:K,QUOTIENT(ROW(A1008)-1,3)+2),"'","\'") &amp; "'",
IF(MOD(ROW(A1008)-1,3)=2,"","")))</f>
        <v/>
      </c>
    </row>
    <row r="1014" spans="1:3" x14ac:dyDescent="0.25">
      <c r="A1014" t="str">
        <f>IF(AND(MOD(ROW(A1009)-1,3)=0,INDEX(artwork.xlsx!G:G,QUOTIENT(ROW(A1009)-1,3)+2)&lt;&gt;""),"/* "&amp;INDEX(artwork.xlsx!G:G,QUOTIENT(ROW(A1009)-1,3)+2)&amp;" */","  ")&amp;
IF(AND(INDEX(artwork.xlsx!F:F,QUOTIENT(ROW(A1009)-1,3)+2)&lt;&gt;""),"/* "&amp;INDEX(artwork.xlsx!F:F,QUOTIENT(ROW(A1009)-1,3)+2)&amp;" */","  ")&amp;IF(AND(ISERROR(MATCH("},",B1014:B$5003,0)), ISERROR(MATCH("    ];",$A$5:A1010,0))),"];","")</f>
        <v xml:space="preserve">    </v>
      </c>
      <c r="B1014" t="str">
        <f t="shared" si="22"/>
        <v>{</v>
      </c>
      <c r="C1014" t="str">
        <f>IF(AND(MOD(ROW(A1009)-1,3)=0, INDEX(artwork.xlsx!J:J,QUOTIENT(ROW(A1009)-1,3)+2)&lt;&gt;""),
     artwork.xlsx!$H$1&amp;": """ &amp;  INDEX(artwork.xlsx!H:H,QUOTIENT(ROW(A1009)-1,3)+2) &amp;""",  " &amp;
     artwork.xlsx!$J$1&amp; ": """ &amp; INDEX(artwork.xlsx!J:J,QUOTIENT(ROW(A1009)-1,3)+2) &amp;""",  " &amp;
     artwork.xlsx!$L$1&amp; ": """ &amp; SUBSTITUTE(IF(LEFT(INDEX(artwork.xlsx!L:L,QUOTIENT(ROW(A1009)-1,3)+2),4)="http","",artwork.xlsx!$M$1) &amp; INDEX(artwork.xlsx!L:L,QUOTIENT(ROW(A1009)-1,3)+2),artwork.xlsx!$N$1,"") &amp; """,",
 IF(AND(MOD(ROW(A1009)-1,3)=1,INDEX(artwork.xlsx!J:J,QUOTIENT(ROW(A1009)-1,3)+2)&lt;&gt;""),
    artwork.xlsx!$K$1&amp;": '" &amp; SUBSTITUTE(INDEX(artwork.xlsx!K:K,QUOTIENT(ROW(A1009)-1,3)+2),"'","\'") &amp; "'",
IF(MOD(ROW(A1009)-1,3)=2,"","")))</f>
        <v>id: "encampmentplunder",  frenchName: "Camp/Saccage",  artwork: "/img/artworks/encampmentplunderArt.jpg",</v>
      </c>
    </row>
    <row r="1015" spans="1:3" x14ac:dyDescent="0.25">
      <c r="A1015" t="str">
        <f>IF(AND(MOD(ROW(A1010)-1,3)=0,INDEX(artwork.xlsx!G:G,QUOTIENT(ROW(A1010)-1,3)+2)&lt;&gt;""),"/* "&amp;INDEX(artwork.xlsx!G:G,QUOTIENT(ROW(A1010)-1,3)+2)&amp;" */","  ")&amp;
IF(AND(INDEX(artwork.xlsx!F:F,QUOTIENT(ROW(A1010)-1,3)+2)&lt;&gt;""),"/* "&amp;INDEX(artwork.xlsx!F:F,QUOTIENT(ROW(A1010)-1,3)+2)&amp;" */","  ")&amp;IF(AND(ISERROR(MATCH("},",B1015:B$5003,0)), ISERROR(MATCH("    ];",$A$5:A1014,0))),"];","")</f>
        <v xml:space="preserve">    </v>
      </c>
      <c r="B1015" t="str">
        <f t="shared" si="22"/>
        <v/>
      </c>
      <c r="C1015" t="str">
        <f>IF(AND(MOD(ROW(A1010)-1,3)=0, INDEX(artwork.xlsx!J:J,QUOTIENT(ROW(A1010)-1,3)+2)&lt;&gt;""),
     artwork.xlsx!$H$1&amp;": """ &amp;  INDEX(artwork.xlsx!H:H,QUOTIENT(ROW(A1010)-1,3)+2) &amp;""",  " &amp;
     artwork.xlsx!$J$1&amp; ": """ &amp; INDEX(artwork.xlsx!J:J,QUOTIENT(ROW(A1010)-1,3)+2) &amp;""",  " &amp;
     artwork.xlsx!$L$1&amp; ": """ &amp; SUBSTITUTE(IF(LEFT(INDEX(artwork.xlsx!L:L,QUOTIENT(ROW(A1010)-1,3)+2),4)="http","",artwork.xlsx!$M$1) &amp; INDEX(artwork.xlsx!L:L,QUOTIENT(ROW(A1010)-1,3)+2),artwork.xlsx!$N$1,"") &amp; """,",
 IF(AND(MOD(ROW(A1010)-1,3)=1,INDEX(artwork.xlsx!J:J,QUOTIENT(ROW(A1010)-1,3)+2)&lt;&gt;""),
    artwork.xlsx!$K$1&amp;": '" &amp; SUBSTITUTE(INDEX(artwork.xlsx!K:K,QUOTIENT(ROW(A1010)-1,3)+2),"'","\'") &amp; "'",
IF(MOD(ROW(A1010)-1,3)=2,"","")))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16" spans="1:3" x14ac:dyDescent="0.25">
      <c r="A1016" t="str">
        <f>IF(AND(MOD(ROW(A1011)-1,3)=0,INDEX(artwork.xlsx!G:G,QUOTIENT(ROW(A1011)-1,3)+2)&lt;&gt;""),"/* "&amp;INDEX(artwork.xlsx!G:G,QUOTIENT(ROW(A1011)-1,3)+2)&amp;" */","  ")&amp;
IF(AND(INDEX(artwork.xlsx!F:F,QUOTIENT(ROW(A1011)-1,3)+2)&lt;&gt;""),"/* "&amp;INDEX(artwork.xlsx!F:F,QUOTIENT(ROW(A1011)-1,3)+2)&amp;" */","  ")&amp;IF(AND(ISERROR(MATCH("},",B1016:B$5003,0)), ISERROR(MATCH("    ];",$A$5:A1012,0))),"];","")</f>
        <v xml:space="preserve">    </v>
      </c>
      <c r="B1016" t="str">
        <f t="shared" si="22"/>
        <v>},</v>
      </c>
      <c r="C1016" t="str">
        <f>IF(AND(MOD(ROW(A1011)-1,3)=0, INDEX(artwork.xlsx!J:J,QUOTIENT(ROW(A1011)-1,3)+2)&lt;&gt;""),
     artwork.xlsx!$H$1&amp;": """ &amp;  INDEX(artwork.xlsx!H:H,QUOTIENT(ROW(A1011)-1,3)+2) &amp;""",  " &amp;
     artwork.xlsx!$J$1&amp; ": """ &amp; INDEX(artwork.xlsx!J:J,QUOTIENT(ROW(A1011)-1,3)+2) &amp;""",  " &amp;
     artwork.xlsx!$L$1&amp; ": """ &amp; SUBSTITUTE(IF(LEFT(INDEX(artwork.xlsx!L:L,QUOTIENT(ROW(A1011)-1,3)+2),4)="http","",artwork.xlsx!$M$1) &amp; INDEX(artwork.xlsx!L:L,QUOTIENT(ROW(A1011)-1,3)+2),artwork.xlsx!$N$1,"") &amp; """,",
 IF(AND(MOD(ROW(A1011)-1,3)=1,INDEX(artwork.xlsx!J:J,QUOTIENT(ROW(A1011)-1,3)+2)&lt;&gt;""),
    artwork.xlsx!$K$1&amp;": '" &amp; SUBSTITUTE(INDEX(artwork.xlsx!K:K,QUOTIENT(ROW(A1011)-1,3)+2),"'","\'") &amp; "'",
IF(MOD(ROW(A1011)-1,3)=2,"","")))</f>
        <v/>
      </c>
    </row>
    <row r="1017" spans="1:3" x14ac:dyDescent="0.25">
      <c r="A1017" t="str">
        <f>IF(AND(MOD(ROW(A1012)-1,3)=0,INDEX(artwork.xlsx!G:G,QUOTIENT(ROW(A1012)-1,3)+2)&lt;&gt;""),"/* "&amp;INDEX(artwork.xlsx!G:G,QUOTIENT(ROW(A1012)-1,3)+2)&amp;" */","  ")&amp;
IF(AND(INDEX(artwork.xlsx!F:F,QUOTIENT(ROW(A1012)-1,3)+2)&lt;&gt;""),"/* "&amp;INDEX(artwork.xlsx!F:F,QUOTIENT(ROW(A1012)-1,3)+2)&amp;" */","  ")&amp;IF(AND(ISERROR(MATCH("},",B1017:B$5003,0)), ISERROR(MATCH("    ];",$A$5:A1016,0))),"];","")</f>
        <v xml:space="preserve">    </v>
      </c>
      <c r="B1017" t="str">
        <f t="shared" si="22"/>
        <v>{</v>
      </c>
      <c r="C1017" t="str">
        <f>IF(AND(MOD(ROW(A1012)-1,3)=0, INDEX(artwork.xlsx!J:J,QUOTIENT(ROW(A1012)-1,3)+2)&lt;&gt;""),
     artwork.xlsx!$H$1&amp;": """ &amp;  INDEX(artwork.xlsx!H:H,QUOTIENT(ROW(A1012)-1,3)+2) &amp;""",  " &amp;
     artwork.xlsx!$J$1&amp; ": """ &amp; INDEX(artwork.xlsx!J:J,QUOTIENT(ROW(A1012)-1,3)+2) &amp;""",  " &amp;
     artwork.xlsx!$L$1&amp; ": """ &amp; SUBSTITUTE(IF(LEFT(INDEX(artwork.xlsx!L:L,QUOTIENT(ROW(A1012)-1,3)+2),4)="http","",artwork.xlsx!$M$1) &amp; INDEX(artwork.xlsx!L:L,QUOTIENT(ROW(A1012)-1,3)+2),artwork.xlsx!$N$1,"") &amp; """,",
 IF(AND(MOD(ROW(A1012)-1,3)=1,INDEX(artwork.xlsx!J:J,QUOTIENT(ROW(A1012)-1,3)+2)&lt;&gt;""),
    artwork.xlsx!$K$1&amp;": '" &amp; SUBSTITUTE(INDEX(artwork.xlsx!K:K,QUOTIENT(ROW(A1012)-1,3)+2),"'","\'") &amp; "'",
IF(MOD(ROW(A1012)-1,3)=2,"","")))</f>
        <v>id: "encampment",  frenchName: "Camp",  artwork: "http://wiki.dominionstrategy.com/images/6/63/EncampmentArt.jpg",</v>
      </c>
    </row>
    <row r="1018" spans="1:3" x14ac:dyDescent="0.25">
      <c r="A1018" t="str">
        <f>IF(AND(MOD(ROW(A1013)-1,3)=0,INDEX(artwork.xlsx!G:G,QUOTIENT(ROW(A1013)-1,3)+2)&lt;&gt;""),"/* "&amp;INDEX(artwork.xlsx!G:G,QUOTIENT(ROW(A1013)-1,3)+2)&amp;" */","  ")&amp;
IF(AND(INDEX(artwork.xlsx!F:F,QUOTIENT(ROW(A1013)-1,3)+2)&lt;&gt;""),"/* "&amp;INDEX(artwork.xlsx!F:F,QUOTIENT(ROW(A1013)-1,3)+2)&amp;" */","  ")&amp;IF(AND(ISERROR(MATCH("},",B1018:B$5003,0)), ISERROR(MATCH("    ];",$A$5:A1014,0))),"];","")</f>
        <v xml:space="preserve">    </v>
      </c>
      <c r="B1018" t="str">
        <f t="shared" si="22"/>
        <v/>
      </c>
      <c r="C1018" t="str">
        <f>IF(AND(MOD(ROW(A1013)-1,3)=0, INDEX(artwork.xlsx!J:J,QUOTIENT(ROW(A1013)-1,3)+2)&lt;&gt;""),
     artwork.xlsx!$H$1&amp;": """ &amp;  INDEX(artwork.xlsx!H:H,QUOTIENT(ROW(A1013)-1,3)+2) &amp;""",  " &amp;
     artwork.xlsx!$J$1&amp; ": """ &amp; INDEX(artwork.xlsx!J:J,QUOTIENT(ROW(A1013)-1,3)+2) &amp;""",  " &amp;
     artwork.xlsx!$L$1&amp; ": """ &amp; SUBSTITUTE(IF(LEFT(INDEX(artwork.xlsx!L:L,QUOTIENT(ROW(A1013)-1,3)+2),4)="http","",artwork.xlsx!$M$1) &amp; INDEX(artwork.xlsx!L:L,QUOTIENT(ROW(A1013)-1,3)+2),artwork.xlsx!$N$1,"") &amp; """,",
 IF(AND(MOD(ROW(A1013)-1,3)=1,INDEX(artwork.xlsx!J:J,QUOTIENT(ROW(A1013)-1,3)+2)&lt;&gt;""),
    artwork.xlsx!$K$1&amp;": '" &amp; SUBSTITUTE(INDEX(artwork.xlsx!K:K,QUOTIENT(ROW(A1013)-1,3)+2),"'","\'") &amp; "'",
IF(MOD(ROW(A1013)-1,3)=2,"","")))</f>
        <v>text_html: '&lt;div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v>
      </c>
    </row>
    <row r="1019" spans="1:3" x14ac:dyDescent="0.25">
      <c r="A1019" t="str">
        <f>IF(AND(MOD(ROW(A1014)-1,3)=0,INDEX(artwork.xlsx!G:G,QUOTIENT(ROW(A1014)-1,3)+2)&lt;&gt;""),"/* "&amp;INDEX(artwork.xlsx!G:G,QUOTIENT(ROW(A1014)-1,3)+2)&amp;" */","  ")&amp;
IF(AND(INDEX(artwork.xlsx!F:F,QUOTIENT(ROW(A1014)-1,3)+2)&lt;&gt;""),"/* "&amp;INDEX(artwork.xlsx!F:F,QUOTIENT(ROW(A1014)-1,3)+2)&amp;" */","  ")&amp;IF(AND(ISERROR(MATCH("},",B1019:B$5003,0)), ISERROR(MATCH("    ];",$A$5:A1018,0))),"];","")</f>
        <v xml:space="preserve">    </v>
      </c>
      <c r="B1019" t="str">
        <f t="shared" si="22"/>
        <v>},</v>
      </c>
      <c r="C1019" t="str">
        <f>IF(AND(MOD(ROW(A1014)-1,3)=0, INDEX(artwork.xlsx!J:J,QUOTIENT(ROW(A1014)-1,3)+2)&lt;&gt;""),
     artwork.xlsx!$H$1&amp;": """ &amp;  INDEX(artwork.xlsx!H:H,QUOTIENT(ROW(A1014)-1,3)+2) &amp;""",  " &amp;
     artwork.xlsx!$J$1&amp; ": """ &amp; INDEX(artwork.xlsx!J:J,QUOTIENT(ROW(A1014)-1,3)+2) &amp;""",  " &amp;
     artwork.xlsx!$L$1&amp; ": """ &amp; SUBSTITUTE(IF(LEFT(INDEX(artwork.xlsx!L:L,QUOTIENT(ROW(A1014)-1,3)+2),4)="http","",artwork.xlsx!$M$1) &amp; INDEX(artwork.xlsx!L:L,QUOTIENT(ROW(A1014)-1,3)+2),artwork.xlsx!$N$1,"") &amp; """,",
 IF(AND(MOD(ROW(A1014)-1,3)=1,INDEX(artwork.xlsx!J:J,QUOTIENT(ROW(A1014)-1,3)+2)&lt;&gt;""),
    artwork.xlsx!$K$1&amp;": '" &amp; SUBSTITUTE(INDEX(artwork.xlsx!K:K,QUOTIENT(ROW(A1014)-1,3)+2),"'","\'") &amp; "'",
IF(MOD(ROW(A1014)-1,3)=2,"","")))</f>
        <v/>
      </c>
    </row>
    <row r="1020" spans="1:3" x14ac:dyDescent="0.25">
      <c r="A1020" t="str">
        <f>IF(AND(MOD(ROW(A1015)-1,3)=0,INDEX(artwork.xlsx!G:G,QUOTIENT(ROW(A1015)-1,3)+2)&lt;&gt;""),"/* "&amp;INDEX(artwork.xlsx!G:G,QUOTIENT(ROW(A1015)-1,3)+2)&amp;" */","  ")&amp;
IF(AND(INDEX(artwork.xlsx!F:F,QUOTIENT(ROW(A1015)-1,3)+2)&lt;&gt;""),"/* "&amp;INDEX(artwork.xlsx!F:F,QUOTIENT(ROW(A1015)-1,3)+2)&amp;" */","  ")&amp;IF(AND(ISERROR(MATCH("},",B1020:B$5003,0)), ISERROR(MATCH("    ];",$A$5:A1016,0))),"];","")</f>
        <v xml:space="preserve">    </v>
      </c>
      <c r="B1020" t="str">
        <f t="shared" si="22"/>
        <v>{</v>
      </c>
      <c r="C1020" t="str">
        <f>IF(AND(MOD(ROW(A1015)-1,3)=0, INDEX(artwork.xlsx!J:J,QUOTIENT(ROW(A1015)-1,3)+2)&lt;&gt;""),
     artwork.xlsx!$H$1&amp;": """ &amp;  INDEX(artwork.xlsx!H:H,QUOTIENT(ROW(A1015)-1,3)+2) &amp;""",  " &amp;
     artwork.xlsx!$J$1&amp; ": """ &amp; INDEX(artwork.xlsx!J:J,QUOTIENT(ROW(A1015)-1,3)+2) &amp;""",  " &amp;
     artwork.xlsx!$L$1&amp; ": """ &amp; SUBSTITUTE(IF(LEFT(INDEX(artwork.xlsx!L:L,QUOTIENT(ROW(A1015)-1,3)+2),4)="http","",artwork.xlsx!$M$1) &amp; INDEX(artwork.xlsx!L:L,QUOTIENT(ROW(A1015)-1,3)+2),artwork.xlsx!$N$1,"") &amp; """,",
 IF(AND(MOD(ROW(A1015)-1,3)=1,INDEX(artwork.xlsx!J:J,QUOTIENT(ROW(A1015)-1,3)+2)&lt;&gt;""),
    artwork.xlsx!$K$1&amp;": '" &amp; SUBSTITUTE(INDEX(artwork.xlsx!K:K,QUOTIENT(ROW(A1015)-1,3)+2),"'","\'") &amp; "'",
IF(MOD(ROW(A1015)-1,3)=2,"","")))</f>
        <v>id: "plunder",  frenchName: "Saccage",  artwork: "http://wiki.dominionstrategy.com/images/1/10/PlunderArt.jpg",</v>
      </c>
    </row>
    <row r="1021" spans="1:3" x14ac:dyDescent="0.25">
      <c r="A1021" t="str">
        <f>IF(AND(MOD(ROW(A1016)-1,3)=0,INDEX(artwork.xlsx!G:G,QUOTIENT(ROW(A1016)-1,3)+2)&lt;&gt;""),"/* "&amp;INDEX(artwork.xlsx!G:G,QUOTIENT(ROW(A1016)-1,3)+2)&amp;" */","  ")&amp;
IF(AND(INDEX(artwork.xlsx!F:F,QUOTIENT(ROW(A1016)-1,3)+2)&lt;&gt;""),"/* "&amp;INDEX(artwork.xlsx!F:F,QUOTIENT(ROW(A1016)-1,3)+2)&amp;" */","  ")&amp;IF(AND(ISERROR(MATCH("},",B1021:B$5003,0)), ISERROR(MATCH("    ];",$A$5:A1020,0))),"];","")</f>
        <v xml:space="preserve">    </v>
      </c>
      <c r="B1021" t="str">
        <f t="shared" si="22"/>
        <v/>
      </c>
      <c r="C1021" t="str">
        <f>IF(AND(MOD(ROW(A1016)-1,3)=0, INDEX(artwork.xlsx!J:J,QUOTIENT(ROW(A1016)-1,3)+2)&lt;&gt;""),
     artwork.xlsx!$H$1&amp;": """ &amp;  INDEX(artwork.xlsx!H:H,QUOTIENT(ROW(A1016)-1,3)+2) &amp;""",  " &amp;
     artwork.xlsx!$J$1&amp; ": """ &amp; INDEX(artwork.xlsx!J:J,QUOTIENT(ROW(A1016)-1,3)+2) &amp;""",  " &amp;
     artwork.xlsx!$L$1&amp; ": """ &amp; SUBSTITUTE(IF(LEFT(INDEX(artwork.xlsx!L:L,QUOTIENT(ROW(A1016)-1,3)+2),4)="http","",artwork.xlsx!$M$1) &amp; INDEX(artwork.xlsx!L:L,QUOTIENT(ROW(A1016)-1,3)+2),artwork.xlsx!$N$1,"") &amp; """,",
 IF(AND(MOD(ROW(A1016)-1,3)=1,INDEX(artwork.xlsx!J:J,QUOTIENT(ROW(A1016)-1,3)+2)&lt;&gt;""),
    artwork.xlsx!$K$1&amp;": '" &amp; SUBSTITUTE(INDEX(artwork.xlsx!K:K,QUOTIENT(ROW(A1016)-1,3)+2),"'","\'") &amp; "'",
IF(MOD(ROW(A1016)-1,3)=2,"","")))</f>
        <v>text_html: '&lt;div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v>
      </c>
    </row>
    <row r="1022" spans="1:3" x14ac:dyDescent="0.25">
      <c r="A1022" t="str">
        <f>IF(AND(MOD(ROW(A1017)-1,3)=0,INDEX(artwork.xlsx!G:G,QUOTIENT(ROW(A1017)-1,3)+2)&lt;&gt;""),"/* "&amp;INDEX(artwork.xlsx!G:G,QUOTIENT(ROW(A1017)-1,3)+2)&amp;" */","  ")&amp;
IF(AND(INDEX(artwork.xlsx!F:F,QUOTIENT(ROW(A1017)-1,3)+2)&lt;&gt;""),"/* "&amp;INDEX(artwork.xlsx!F:F,QUOTIENT(ROW(A1017)-1,3)+2)&amp;" */","  ")&amp;IF(AND(ISERROR(MATCH("},",B1022:B$5003,0)), ISERROR(MATCH("    ];",$A$5:A1018,0))),"];","")</f>
        <v xml:space="preserve">    </v>
      </c>
      <c r="B1022" t="str">
        <f t="shared" si="22"/>
        <v>},</v>
      </c>
      <c r="C1022" t="str">
        <f>IF(AND(MOD(ROW(A1017)-1,3)=0, INDEX(artwork.xlsx!J:J,QUOTIENT(ROW(A1017)-1,3)+2)&lt;&gt;""),
     artwork.xlsx!$H$1&amp;": """ &amp;  INDEX(artwork.xlsx!H:H,QUOTIENT(ROW(A1017)-1,3)+2) &amp;""",  " &amp;
     artwork.xlsx!$J$1&amp; ": """ &amp; INDEX(artwork.xlsx!J:J,QUOTIENT(ROW(A1017)-1,3)+2) &amp;""",  " &amp;
     artwork.xlsx!$L$1&amp; ": """ &amp; SUBSTITUTE(IF(LEFT(INDEX(artwork.xlsx!L:L,QUOTIENT(ROW(A1017)-1,3)+2),4)="http","",artwork.xlsx!$M$1) &amp; INDEX(artwork.xlsx!L:L,QUOTIENT(ROW(A1017)-1,3)+2),artwork.xlsx!$N$1,"") &amp; """,",
 IF(AND(MOD(ROW(A1017)-1,3)=1,INDEX(artwork.xlsx!J:J,QUOTIENT(ROW(A1017)-1,3)+2)&lt;&gt;""),
    artwork.xlsx!$K$1&amp;": '" &amp; SUBSTITUTE(INDEX(artwork.xlsx!K:K,QUOTIENT(ROW(A1017)-1,3)+2),"'","\'") &amp; "'",
IF(MOD(ROW(A1017)-1,3)=2,"","")))</f>
        <v/>
      </c>
    </row>
    <row r="1023" spans="1:3" x14ac:dyDescent="0.25">
      <c r="A1023" t="str">
        <f>IF(AND(MOD(ROW(A1018)-1,3)=0,INDEX(artwork.xlsx!G:G,QUOTIENT(ROW(A1018)-1,3)+2)&lt;&gt;""),"/* "&amp;INDEX(artwork.xlsx!G:G,QUOTIENT(ROW(A1018)-1,3)+2)&amp;" */","  ")&amp;
IF(AND(INDEX(artwork.xlsx!F:F,QUOTIENT(ROW(A1018)-1,3)+2)&lt;&gt;""),"/* "&amp;INDEX(artwork.xlsx!F:F,QUOTIENT(ROW(A1018)-1,3)+2)&amp;" */","  ")&amp;IF(AND(ISERROR(MATCH("},",B1023:B$5003,0)), ISERROR(MATCH("    ];",$A$5:A1022,0))),"];","")</f>
        <v xml:space="preserve">    </v>
      </c>
      <c r="B1023" t="str">
        <f t="shared" si="22"/>
        <v>{</v>
      </c>
      <c r="C1023" t="str">
        <f>IF(AND(MOD(ROW(A1018)-1,3)=0, INDEX(artwork.xlsx!J:J,QUOTIENT(ROW(A1018)-1,3)+2)&lt;&gt;""),
     artwork.xlsx!$H$1&amp;": """ &amp;  INDEX(artwork.xlsx!H:H,QUOTIENT(ROW(A1018)-1,3)+2) &amp;""",  " &amp;
     artwork.xlsx!$J$1&amp; ": """ &amp; INDEX(artwork.xlsx!J:J,QUOTIENT(ROW(A1018)-1,3)+2) &amp;""",  " &amp;
     artwork.xlsx!$L$1&amp; ": """ &amp; SUBSTITUTE(IF(LEFT(INDEX(artwork.xlsx!L:L,QUOTIENT(ROW(A1018)-1,3)+2),4)="http","",artwork.xlsx!$M$1) &amp; INDEX(artwork.xlsx!L:L,QUOTIENT(ROW(A1018)-1,3)+2),artwork.xlsx!$N$1,"") &amp; """,",
 IF(AND(MOD(ROW(A1018)-1,3)=1,INDEX(artwork.xlsx!J:J,QUOTIENT(ROW(A1018)-1,3)+2)&lt;&gt;""),
    artwork.xlsx!$K$1&amp;": '" &amp; SUBSTITUTE(INDEX(artwork.xlsx!K:K,QUOTIENT(ROW(A1018)-1,3)+2),"'","\'") &amp; "'",
IF(MOD(ROW(A1018)-1,3)=2,"","")))</f>
        <v>id: "patricianemporium",  frenchName: "Patricien/Emporium",  artwork: "/img/artworks/patricianemporiumArt.jpg",</v>
      </c>
    </row>
    <row r="1024" spans="1:3" x14ac:dyDescent="0.25">
      <c r="A1024" t="str">
        <f>IF(AND(MOD(ROW(A1019)-1,3)=0,INDEX(artwork.xlsx!G:G,QUOTIENT(ROW(A1019)-1,3)+2)&lt;&gt;""),"/* "&amp;INDEX(artwork.xlsx!G:G,QUOTIENT(ROW(A1019)-1,3)+2)&amp;" */","  ")&amp;
IF(AND(INDEX(artwork.xlsx!F:F,QUOTIENT(ROW(A1019)-1,3)+2)&lt;&gt;""),"/* "&amp;INDEX(artwork.xlsx!F:F,QUOTIENT(ROW(A1019)-1,3)+2)&amp;" */","  ")&amp;IF(AND(ISERROR(MATCH("},",B1024:B$5003,0)), ISERROR(MATCH("    ];",$A$5:A1020,0))),"];","")</f>
        <v xml:space="preserve">    </v>
      </c>
      <c r="B1024" t="str">
        <f t="shared" si="22"/>
        <v/>
      </c>
      <c r="C1024" t="str">
        <f>IF(AND(MOD(ROW(A1019)-1,3)=0, INDEX(artwork.xlsx!J:J,QUOTIENT(ROW(A1019)-1,3)+2)&lt;&gt;""),
     artwork.xlsx!$H$1&amp;": """ &amp;  INDEX(artwork.xlsx!H:H,QUOTIENT(ROW(A1019)-1,3)+2) &amp;""",  " &amp;
     artwork.xlsx!$J$1&amp; ": """ &amp; INDEX(artwork.xlsx!J:J,QUOTIENT(ROW(A1019)-1,3)+2) &amp;""",  " &amp;
     artwork.xlsx!$L$1&amp; ": """ &amp; SUBSTITUTE(IF(LEFT(INDEX(artwork.xlsx!L:L,QUOTIENT(ROW(A1019)-1,3)+2),4)="http","",artwork.xlsx!$M$1) &amp; INDEX(artwork.xlsx!L:L,QUOTIENT(ROW(A1019)-1,3)+2),artwork.xlsx!$N$1,"") &amp; """,",
 IF(AND(MOD(ROW(A1019)-1,3)=1,INDEX(artwork.xlsx!J:J,QUOTIENT(ROW(A1019)-1,3)+2)&lt;&gt;""),
    artwork.xlsx!$K$1&amp;": '" &amp; SUBSTITUTE(INDEX(artwork.xlsx!K:K,QUOTIENT(ROW(A1019)-1,3)+2),"'","\'") &amp; "'",
IF(MOD(ROW(A1019)-1,3)=2,"","")))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25" spans="1:3" x14ac:dyDescent="0.25">
      <c r="A1025" t="str">
        <f>IF(AND(MOD(ROW(A1020)-1,3)=0,INDEX(artwork.xlsx!G:G,QUOTIENT(ROW(A1020)-1,3)+2)&lt;&gt;""),"/* "&amp;INDEX(artwork.xlsx!G:G,QUOTIENT(ROW(A1020)-1,3)+2)&amp;" */","  ")&amp;
IF(AND(INDEX(artwork.xlsx!F:F,QUOTIENT(ROW(A1020)-1,3)+2)&lt;&gt;""),"/* "&amp;INDEX(artwork.xlsx!F:F,QUOTIENT(ROW(A1020)-1,3)+2)&amp;" */","  ")&amp;IF(AND(ISERROR(MATCH("},",B1025:B$5003,0)), ISERROR(MATCH("    ];",$A$5:A1024,0))),"];","")</f>
        <v xml:space="preserve">    </v>
      </c>
      <c r="B1025" t="str">
        <f t="shared" si="22"/>
        <v>},</v>
      </c>
      <c r="C1025" t="str">
        <f>IF(AND(MOD(ROW(A1020)-1,3)=0, INDEX(artwork.xlsx!J:J,QUOTIENT(ROW(A1020)-1,3)+2)&lt;&gt;""),
     artwork.xlsx!$H$1&amp;": """ &amp;  INDEX(artwork.xlsx!H:H,QUOTIENT(ROW(A1020)-1,3)+2) &amp;""",  " &amp;
     artwork.xlsx!$J$1&amp; ": """ &amp; INDEX(artwork.xlsx!J:J,QUOTIENT(ROW(A1020)-1,3)+2) &amp;""",  " &amp;
     artwork.xlsx!$L$1&amp; ": """ &amp; SUBSTITUTE(IF(LEFT(INDEX(artwork.xlsx!L:L,QUOTIENT(ROW(A1020)-1,3)+2),4)="http","",artwork.xlsx!$M$1) &amp; INDEX(artwork.xlsx!L:L,QUOTIENT(ROW(A1020)-1,3)+2),artwork.xlsx!$N$1,"") &amp; """,",
 IF(AND(MOD(ROW(A1020)-1,3)=1,INDEX(artwork.xlsx!J:J,QUOTIENT(ROW(A1020)-1,3)+2)&lt;&gt;""),
    artwork.xlsx!$K$1&amp;": '" &amp; SUBSTITUTE(INDEX(artwork.xlsx!K:K,QUOTIENT(ROW(A1020)-1,3)+2),"'","\'") &amp; "'",
IF(MOD(ROW(A1020)-1,3)=2,"","")))</f>
        <v/>
      </c>
    </row>
    <row r="1026" spans="1:3" x14ac:dyDescent="0.25">
      <c r="A1026" t="str">
        <f>IF(AND(MOD(ROW(A1021)-1,3)=0,INDEX(artwork.xlsx!G:G,QUOTIENT(ROW(A1021)-1,3)+2)&lt;&gt;""),"/* "&amp;INDEX(artwork.xlsx!G:G,QUOTIENT(ROW(A1021)-1,3)+2)&amp;" */","  ")&amp;
IF(AND(INDEX(artwork.xlsx!F:F,QUOTIENT(ROW(A1021)-1,3)+2)&lt;&gt;""),"/* "&amp;INDEX(artwork.xlsx!F:F,QUOTIENT(ROW(A1021)-1,3)+2)&amp;" */","  ")&amp;IF(AND(ISERROR(MATCH("},",B1026:B$5003,0)), ISERROR(MATCH("    ];",$A$5:A1022,0))),"];","")</f>
        <v xml:space="preserve">    </v>
      </c>
      <c r="B1026" t="str">
        <f t="shared" si="22"/>
        <v>{</v>
      </c>
      <c r="C1026" t="str">
        <f>IF(AND(MOD(ROW(A1021)-1,3)=0, INDEX(artwork.xlsx!J:J,QUOTIENT(ROW(A1021)-1,3)+2)&lt;&gt;""),
     artwork.xlsx!$H$1&amp;": """ &amp;  INDEX(artwork.xlsx!H:H,QUOTIENT(ROW(A1021)-1,3)+2) &amp;""",  " &amp;
     artwork.xlsx!$J$1&amp; ": """ &amp; INDEX(artwork.xlsx!J:J,QUOTIENT(ROW(A1021)-1,3)+2) &amp;""",  " &amp;
     artwork.xlsx!$L$1&amp; ": """ &amp; SUBSTITUTE(IF(LEFT(INDEX(artwork.xlsx!L:L,QUOTIENT(ROW(A1021)-1,3)+2),4)="http","",artwork.xlsx!$M$1) &amp; INDEX(artwork.xlsx!L:L,QUOTIENT(ROW(A1021)-1,3)+2),artwork.xlsx!$N$1,"") &amp; """,",
 IF(AND(MOD(ROW(A1021)-1,3)=1,INDEX(artwork.xlsx!J:J,QUOTIENT(ROW(A1021)-1,3)+2)&lt;&gt;""),
    artwork.xlsx!$K$1&amp;": '" &amp; SUBSTITUTE(INDEX(artwork.xlsx!K:K,QUOTIENT(ROW(A1021)-1,3)+2),"'","\'") &amp; "'",
IF(MOD(ROW(A1021)-1,3)=2,"","")))</f>
        <v>id: "patrician",  frenchName: "Patricien",  artwork: "http://wiki.dominionstrategy.com/images/0/00/PatricianArt.jpg",</v>
      </c>
    </row>
    <row r="1027" spans="1:3" x14ac:dyDescent="0.25">
      <c r="A1027" t="str">
        <f>IF(AND(MOD(ROW(A1022)-1,3)=0,INDEX(artwork.xlsx!G:G,QUOTIENT(ROW(A1022)-1,3)+2)&lt;&gt;""),"/* "&amp;INDEX(artwork.xlsx!G:G,QUOTIENT(ROW(A1022)-1,3)+2)&amp;" */","  ")&amp;
IF(AND(INDEX(artwork.xlsx!F:F,QUOTIENT(ROW(A1022)-1,3)+2)&lt;&gt;""),"/* "&amp;INDEX(artwork.xlsx!F:F,QUOTIENT(ROW(A1022)-1,3)+2)&amp;" */","  ")&amp;IF(AND(ISERROR(MATCH("},",B1027:B$5003,0)), ISERROR(MATCH("    ];",$A$5:A1026,0))),"];","")</f>
        <v xml:space="preserve">    </v>
      </c>
      <c r="B1027" t="str">
        <f t="shared" si="22"/>
        <v/>
      </c>
      <c r="C1027" t="str">
        <f>IF(AND(MOD(ROW(A1022)-1,3)=0, INDEX(artwork.xlsx!J:J,QUOTIENT(ROW(A1022)-1,3)+2)&lt;&gt;""),
     artwork.xlsx!$H$1&amp;": """ &amp;  INDEX(artwork.xlsx!H:H,QUOTIENT(ROW(A1022)-1,3)+2) &amp;""",  " &amp;
     artwork.xlsx!$J$1&amp; ": """ &amp; INDEX(artwork.xlsx!J:J,QUOTIENT(ROW(A1022)-1,3)+2) &amp;""",  " &amp;
     artwork.xlsx!$L$1&amp; ": """ &amp; SUBSTITUTE(IF(LEFT(INDEX(artwork.xlsx!L:L,QUOTIENT(ROW(A1022)-1,3)+2),4)="http","",artwork.xlsx!$M$1) &amp; INDEX(artwork.xlsx!L:L,QUOTIENT(ROW(A1022)-1,3)+2),artwork.xlsx!$N$1,"") &amp; """,",
 IF(AND(MOD(ROW(A1022)-1,3)=1,INDEX(artwork.xlsx!J:J,QUOTIENT(ROW(A1022)-1,3)+2)&lt;&gt;""),
    artwork.xlsx!$K$1&amp;": '" &amp; SUBSTITUTE(INDEX(artwork.xlsx!K:K,QUOTIENT(ROW(A1022)-1,3)+2),"'","\'") &amp; "'",
IF(MOD(ROW(A1022)-1,3)=2,"","")))</f>
        <v>text_html: '&lt;div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v>
      </c>
    </row>
    <row r="1028" spans="1:3" x14ac:dyDescent="0.25">
      <c r="A1028" t="str">
        <f>IF(AND(MOD(ROW(A1023)-1,3)=0,INDEX(artwork.xlsx!G:G,QUOTIENT(ROW(A1023)-1,3)+2)&lt;&gt;""),"/* "&amp;INDEX(artwork.xlsx!G:G,QUOTIENT(ROW(A1023)-1,3)+2)&amp;" */","  ")&amp;
IF(AND(INDEX(artwork.xlsx!F:F,QUOTIENT(ROW(A1023)-1,3)+2)&lt;&gt;""),"/* "&amp;INDEX(artwork.xlsx!F:F,QUOTIENT(ROW(A1023)-1,3)+2)&amp;" */","  ")&amp;IF(AND(ISERROR(MATCH("},",B1028:B$5003,0)), ISERROR(MATCH("    ];",$A$5:A1024,0))),"];","")</f>
        <v xml:space="preserve">    </v>
      </c>
      <c r="B1028" t="str">
        <f t="shared" si="22"/>
        <v>},</v>
      </c>
      <c r="C1028" t="str">
        <f>IF(AND(MOD(ROW(A1023)-1,3)=0, INDEX(artwork.xlsx!J:J,QUOTIENT(ROW(A1023)-1,3)+2)&lt;&gt;""),
     artwork.xlsx!$H$1&amp;": """ &amp;  INDEX(artwork.xlsx!H:H,QUOTIENT(ROW(A1023)-1,3)+2) &amp;""",  " &amp;
     artwork.xlsx!$J$1&amp; ": """ &amp; INDEX(artwork.xlsx!J:J,QUOTIENT(ROW(A1023)-1,3)+2) &amp;""",  " &amp;
     artwork.xlsx!$L$1&amp; ": """ &amp; SUBSTITUTE(IF(LEFT(INDEX(artwork.xlsx!L:L,QUOTIENT(ROW(A1023)-1,3)+2),4)="http","",artwork.xlsx!$M$1) &amp; INDEX(artwork.xlsx!L:L,QUOTIENT(ROW(A1023)-1,3)+2),artwork.xlsx!$N$1,"") &amp; """,",
 IF(AND(MOD(ROW(A1023)-1,3)=1,INDEX(artwork.xlsx!J:J,QUOTIENT(ROW(A1023)-1,3)+2)&lt;&gt;""),
    artwork.xlsx!$K$1&amp;": '" &amp; SUBSTITUTE(INDEX(artwork.xlsx!K:K,QUOTIENT(ROW(A1023)-1,3)+2),"'","\'") &amp; "'",
IF(MOD(ROW(A1023)-1,3)=2,"","")))</f>
        <v/>
      </c>
    </row>
    <row r="1029" spans="1:3" x14ac:dyDescent="0.25">
      <c r="A1029" t="str">
        <f>IF(AND(MOD(ROW(A1024)-1,3)=0,INDEX(artwork.xlsx!G:G,QUOTIENT(ROW(A1024)-1,3)+2)&lt;&gt;""),"/* "&amp;INDEX(artwork.xlsx!G:G,QUOTIENT(ROW(A1024)-1,3)+2)&amp;" */","  ")&amp;
IF(AND(INDEX(artwork.xlsx!F:F,QUOTIENT(ROW(A1024)-1,3)+2)&lt;&gt;""),"/* "&amp;INDEX(artwork.xlsx!F:F,QUOTIENT(ROW(A1024)-1,3)+2)&amp;" */","  ")&amp;IF(AND(ISERROR(MATCH("},",B1029:B$5003,0)), ISERROR(MATCH("    ];",$A$5:A1028,0))),"];","")</f>
        <v xml:space="preserve">    </v>
      </c>
      <c r="B1029" t="str">
        <f t="shared" si="22"/>
        <v>{</v>
      </c>
      <c r="C1029" t="str">
        <f>IF(AND(MOD(ROW(A1024)-1,3)=0, INDEX(artwork.xlsx!J:J,QUOTIENT(ROW(A1024)-1,3)+2)&lt;&gt;""),
     artwork.xlsx!$H$1&amp;": """ &amp;  INDEX(artwork.xlsx!H:H,QUOTIENT(ROW(A1024)-1,3)+2) &amp;""",  " &amp;
     artwork.xlsx!$J$1&amp; ": """ &amp; INDEX(artwork.xlsx!J:J,QUOTIENT(ROW(A1024)-1,3)+2) &amp;""",  " &amp;
     artwork.xlsx!$L$1&amp; ": """ &amp; SUBSTITUTE(IF(LEFT(INDEX(artwork.xlsx!L:L,QUOTIENT(ROW(A1024)-1,3)+2),4)="http","",artwork.xlsx!$M$1) &amp; INDEX(artwork.xlsx!L:L,QUOTIENT(ROW(A1024)-1,3)+2),artwork.xlsx!$N$1,"") &amp; """,",
 IF(AND(MOD(ROW(A1024)-1,3)=1,INDEX(artwork.xlsx!J:J,QUOTIENT(ROW(A1024)-1,3)+2)&lt;&gt;""),
    artwork.xlsx!$K$1&amp;": '" &amp; SUBSTITUTE(INDEX(artwork.xlsx!K:K,QUOTIENT(ROW(A1024)-1,3)+2),"'","\'") &amp; "'",
IF(MOD(ROW(A1024)-1,3)=2,"","")))</f>
        <v>id: "emporium",  frenchName: "Emporium",  artwork: "http://wiki.dominionstrategy.com/images/c/c2/EmporiumArt.jpg",</v>
      </c>
    </row>
    <row r="1030" spans="1:3" x14ac:dyDescent="0.25">
      <c r="A1030" t="str">
        <f>IF(AND(MOD(ROW(A1025)-1,3)=0,INDEX(artwork.xlsx!G:G,QUOTIENT(ROW(A1025)-1,3)+2)&lt;&gt;""),"/* "&amp;INDEX(artwork.xlsx!G:G,QUOTIENT(ROW(A1025)-1,3)+2)&amp;" */","  ")&amp;
IF(AND(INDEX(artwork.xlsx!F:F,QUOTIENT(ROW(A1025)-1,3)+2)&lt;&gt;""),"/* "&amp;INDEX(artwork.xlsx!F:F,QUOTIENT(ROW(A1025)-1,3)+2)&amp;" */","  ")&amp;IF(AND(ISERROR(MATCH("},",B1030:B$5003,0)), ISERROR(MATCH("    ];",$A$5:A1026,0))),"];","")</f>
        <v xml:space="preserve">    </v>
      </c>
      <c r="B1030" t="str">
        <f t="shared" si="22"/>
        <v/>
      </c>
      <c r="C1030" t="str">
        <f>IF(AND(MOD(ROW(A1025)-1,3)=0, INDEX(artwork.xlsx!J:J,QUOTIENT(ROW(A1025)-1,3)+2)&lt;&gt;""),
     artwork.xlsx!$H$1&amp;": """ &amp;  INDEX(artwork.xlsx!H:H,QUOTIENT(ROW(A1025)-1,3)+2) &amp;""",  " &amp;
     artwork.xlsx!$J$1&amp; ": """ &amp; INDEX(artwork.xlsx!J:J,QUOTIENT(ROW(A1025)-1,3)+2) &amp;""",  " &amp;
     artwork.xlsx!$L$1&amp; ": """ &amp; SUBSTITUTE(IF(LEFT(INDEX(artwork.xlsx!L:L,QUOTIENT(ROW(A1025)-1,3)+2),4)="http","",artwork.xlsx!$M$1) &amp; INDEX(artwork.xlsx!L:L,QUOTIENT(ROW(A1025)-1,3)+2),artwork.xlsx!$N$1,"") &amp; """,",
 IF(AND(MOD(ROW(A1025)-1,3)=1,INDEX(artwork.xlsx!J:J,QUOTIENT(ROW(A1025)-1,3)+2)&lt;&gt;""),
    artwork.xlsx!$K$1&amp;": '" &amp; SUBSTITUTE(INDEX(artwork.xlsx!K:K,QUOTIENT(ROW(A1025)-1,3)+2),"'","\'") &amp; "'",
IF(MOD(ROW(A1025)-1,3)=2,"","")))</f>
        <v>text_html: '&lt;div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v>
      </c>
    </row>
    <row r="1031" spans="1:3" x14ac:dyDescent="0.25">
      <c r="A1031" t="str">
        <f>IF(AND(MOD(ROW(A1026)-1,3)=0,INDEX(artwork.xlsx!G:G,QUOTIENT(ROW(A1026)-1,3)+2)&lt;&gt;""),"/* "&amp;INDEX(artwork.xlsx!G:G,QUOTIENT(ROW(A1026)-1,3)+2)&amp;" */","  ")&amp;
IF(AND(INDEX(artwork.xlsx!F:F,QUOTIENT(ROW(A1026)-1,3)+2)&lt;&gt;""),"/* "&amp;INDEX(artwork.xlsx!F:F,QUOTIENT(ROW(A1026)-1,3)+2)&amp;" */","  ")&amp;IF(AND(ISERROR(MATCH("},",B1031:B$5003,0)), ISERROR(MATCH("    ];",$A$5:A1030,0))),"];","")</f>
        <v xml:space="preserve">    </v>
      </c>
      <c r="B1031" t="str">
        <f t="shared" si="22"/>
        <v>},</v>
      </c>
      <c r="C1031" t="str">
        <f>IF(AND(MOD(ROW(A1026)-1,3)=0, INDEX(artwork.xlsx!J:J,QUOTIENT(ROW(A1026)-1,3)+2)&lt;&gt;""),
     artwork.xlsx!$H$1&amp;": """ &amp;  INDEX(artwork.xlsx!H:H,QUOTIENT(ROW(A1026)-1,3)+2) &amp;""",  " &amp;
     artwork.xlsx!$J$1&amp; ": """ &amp; INDEX(artwork.xlsx!J:J,QUOTIENT(ROW(A1026)-1,3)+2) &amp;""",  " &amp;
     artwork.xlsx!$L$1&amp; ": """ &amp; SUBSTITUTE(IF(LEFT(INDEX(artwork.xlsx!L:L,QUOTIENT(ROW(A1026)-1,3)+2),4)="http","",artwork.xlsx!$M$1) &amp; INDEX(artwork.xlsx!L:L,QUOTIENT(ROW(A1026)-1,3)+2),artwork.xlsx!$N$1,"") &amp; """,",
 IF(AND(MOD(ROW(A1026)-1,3)=1,INDEX(artwork.xlsx!J:J,QUOTIENT(ROW(A1026)-1,3)+2)&lt;&gt;""),
    artwork.xlsx!$K$1&amp;": '" &amp; SUBSTITUTE(INDEX(artwork.xlsx!K:K,QUOTIENT(ROW(A1026)-1,3)+2),"'","\'") &amp; "'",
IF(MOD(ROW(A1026)-1,3)=2,"","")))</f>
        <v/>
      </c>
    </row>
    <row r="1032" spans="1:3" x14ac:dyDescent="0.25">
      <c r="A1032" t="str">
        <f>IF(AND(MOD(ROW(A1027)-1,3)=0,INDEX(artwork.xlsx!G:G,QUOTIENT(ROW(A1027)-1,3)+2)&lt;&gt;""),"/* "&amp;INDEX(artwork.xlsx!G:G,QUOTIENT(ROW(A1027)-1,3)+2)&amp;" */","  ")&amp;
IF(AND(INDEX(artwork.xlsx!F:F,QUOTIENT(ROW(A1027)-1,3)+2)&lt;&gt;""),"/* "&amp;INDEX(artwork.xlsx!F:F,QUOTIENT(ROW(A1027)-1,3)+2)&amp;" */","  ")&amp;IF(AND(ISERROR(MATCH("},",B1032:B$5003,0)), ISERROR(MATCH("    ];",$A$5:A1028,0))),"];","")</f>
        <v xml:space="preserve">    </v>
      </c>
      <c r="B1032" t="str">
        <f t="shared" si="22"/>
        <v>{</v>
      </c>
      <c r="C1032" t="str">
        <f>IF(AND(MOD(ROW(A1027)-1,3)=0, INDEX(artwork.xlsx!J:J,QUOTIENT(ROW(A1027)-1,3)+2)&lt;&gt;""),
     artwork.xlsx!$H$1&amp;": """ &amp;  INDEX(artwork.xlsx!H:H,QUOTIENT(ROW(A1027)-1,3)+2) &amp;""",  " &amp;
     artwork.xlsx!$J$1&amp; ": """ &amp; INDEX(artwork.xlsx!J:J,QUOTIENT(ROW(A1027)-1,3)+2) &amp;""",  " &amp;
     artwork.xlsx!$L$1&amp; ": """ &amp; SUBSTITUTE(IF(LEFT(INDEX(artwork.xlsx!L:L,QUOTIENT(ROW(A1027)-1,3)+2),4)="http","",artwork.xlsx!$M$1) &amp; INDEX(artwork.xlsx!L:L,QUOTIENT(ROW(A1027)-1,3)+2),artwork.xlsx!$N$1,"") &amp; """,",
 IF(AND(MOD(ROW(A1027)-1,3)=1,INDEX(artwork.xlsx!J:J,QUOTIENT(ROW(A1027)-1,3)+2)&lt;&gt;""),
    artwork.xlsx!$K$1&amp;": '" &amp; SUBSTITUTE(INDEX(artwork.xlsx!K:K,QUOTIENT(ROW(A1027)-1,3)+2),"'","\'") &amp; "'",
IF(MOD(ROW(A1027)-1,3)=2,"","")))</f>
        <v>id: "settlersbustlingvillage",  frenchName: "Colons/Village en effervescence",  artwork: "/img/artworks/settlersbustlingvillageArt.jpg",</v>
      </c>
    </row>
    <row r="1033" spans="1:3" x14ac:dyDescent="0.25">
      <c r="A1033" t="str">
        <f>IF(AND(MOD(ROW(A1028)-1,3)=0,INDEX(artwork.xlsx!G:G,QUOTIENT(ROW(A1028)-1,3)+2)&lt;&gt;""),"/* "&amp;INDEX(artwork.xlsx!G:G,QUOTIENT(ROW(A1028)-1,3)+2)&amp;" */","  ")&amp;
IF(AND(INDEX(artwork.xlsx!F:F,QUOTIENT(ROW(A1028)-1,3)+2)&lt;&gt;""),"/* "&amp;INDEX(artwork.xlsx!F:F,QUOTIENT(ROW(A1028)-1,3)+2)&amp;" */","  ")&amp;IF(AND(ISERROR(MATCH("},",B1033:B$5003,0)), ISERROR(MATCH("    ];",$A$5:A1032,0))),"];","")</f>
        <v xml:space="preserve">    </v>
      </c>
      <c r="B1033" t="str">
        <f t="shared" si="22"/>
        <v/>
      </c>
      <c r="C1033" t="str">
        <f>IF(AND(MOD(ROW(A1028)-1,3)=0, INDEX(artwork.xlsx!J:J,QUOTIENT(ROW(A1028)-1,3)+2)&lt;&gt;""),
     artwork.xlsx!$H$1&amp;": """ &amp;  INDEX(artwork.xlsx!H:H,QUOTIENT(ROW(A1028)-1,3)+2) &amp;""",  " &amp;
     artwork.xlsx!$J$1&amp; ": """ &amp; INDEX(artwork.xlsx!J:J,QUOTIENT(ROW(A1028)-1,3)+2) &amp;""",  " &amp;
     artwork.xlsx!$L$1&amp; ": """ &amp; SUBSTITUTE(IF(LEFT(INDEX(artwork.xlsx!L:L,QUOTIENT(ROW(A1028)-1,3)+2),4)="http","",artwork.xlsx!$M$1) &amp; INDEX(artwork.xlsx!L:L,QUOTIENT(ROW(A1028)-1,3)+2),artwork.xlsx!$N$1,"") &amp; """,",
 IF(AND(MOD(ROW(A1028)-1,3)=1,INDEX(artwork.xlsx!J:J,QUOTIENT(ROW(A1028)-1,3)+2)&lt;&gt;""),
    artwork.xlsx!$K$1&amp;": '" &amp; SUBSTITUTE(INDEX(artwork.xlsx!K:K,QUOTIENT(ROW(A1028)-1,3)+2),"'","\'") &amp; "'",
IF(MOD(ROW(A1028)-1,3)=2,"","")))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34" spans="1:3" x14ac:dyDescent="0.25">
      <c r="A1034" t="str">
        <f>IF(AND(MOD(ROW(A1029)-1,3)=0,INDEX(artwork.xlsx!G:G,QUOTIENT(ROW(A1029)-1,3)+2)&lt;&gt;""),"/* "&amp;INDEX(artwork.xlsx!G:G,QUOTIENT(ROW(A1029)-1,3)+2)&amp;" */","  ")&amp;
IF(AND(INDEX(artwork.xlsx!F:F,QUOTIENT(ROW(A1029)-1,3)+2)&lt;&gt;""),"/* "&amp;INDEX(artwork.xlsx!F:F,QUOTIENT(ROW(A1029)-1,3)+2)&amp;" */","  ")&amp;IF(AND(ISERROR(MATCH("},",B1034:B$5003,0)), ISERROR(MATCH("    ];",$A$5:A1030,0))),"];","")</f>
        <v xml:space="preserve">    </v>
      </c>
      <c r="B1034" t="str">
        <f t="shared" si="22"/>
        <v>},</v>
      </c>
      <c r="C1034" t="str">
        <f>IF(AND(MOD(ROW(A1029)-1,3)=0, INDEX(artwork.xlsx!J:J,QUOTIENT(ROW(A1029)-1,3)+2)&lt;&gt;""),
     artwork.xlsx!$H$1&amp;": """ &amp;  INDEX(artwork.xlsx!H:H,QUOTIENT(ROW(A1029)-1,3)+2) &amp;""",  " &amp;
     artwork.xlsx!$J$1&amp; ": """ &amp; INDEX(artwork.xlsx!J:J,QUOTIENT(ROW(A1029)-1,3)+2) &amp;""",  " &amp;
     artwork.xlsx!$L$1&amp; ": """ &amp; SUBSTITUTE(IF(LEFT(INDEX(artwork.xlsx!L:L,QUOTIENT(ROW(A1029)-1,3)+2),4)="http","",artwork.xlsx!$M$1) &amp; INDEX(artwork.xlsx!L:L,QUOTIENT(ROW(A1029)-1,3)+2),artwork.xlsx!$N$1,"") &amp; """,",
 IF(AND(MOD(ROW(A1029)-1,3)=1,INDEX(artwork.xlsx!J:J,QUOTIENT(ROW(A1029)-1,3)+2)&lt;&gt;""),
    artwork.xlsx!$K$1&amp;": '" &amp; SUBSTITUTE(INDEX(artwork.xlsx!K:K,QUOTIENT(ROW(A1029)-1,3)+2),"'","\'") &amp; "'",
IF(MOD(ROW(A1029)-1,3)=2,"","")))</f>
        <v/>
      </c>
    </row>
    <row r="1035" spans="1:3" x14ac:dyDescent="0.25">
      <c r="A1035" t="str">
        <f>IF(AND(MOD(ROW(A1030)-1,3)=0,INDEX(artwork.xlsx!G:G,QUOTIENT(ROW(A1030)-1,3)+2)&lt;&gt;""),"/* "&amp;INDEX(artwork.xlsx!G:G,QUOTIENT(ROW(A1030)-1,3)+2)&amp;" */","  ")&amp;
IF(AND(INDEX(artwork.xlsx!F:F,QUOTIENT(ROW(A1030)-1,3)+2)&lt;&gt;""),"/* "&amp;INDEX(artwork.xlsx!F:F,QUOTIENT(ROW(A1030)-1,3)+2)&amp;" */","  ")&amp;IF(AND(ISERROR(MATCH("},",B1035:B$5003,0)), ISERROR(MATCH("    ];",$A$5:A1034,0))),"];","")</f>
        <v xml:space="preserve">    </v>
      </c>
      <c r="B1035" t="str">
        <f t="shared" si="22"/>
        <v>{</v>
      </c>
      <c r="C1035" t="str">
        <f>IF(AND(MOD(ROW(A1030)-1,3)=0, INDEX(artwork.xlsx!J:J,QUOTIENT(ROW(A1030)-1,3)+2)&lt;&gt;""),
     artwork.xlsx!$H$1&amp;": """ &amp;  INDEX(artwork.xlsx!H:H,QUOTIENT(ROW(A1030)-1,3)+2) &amp;""",  " &amp;
     artwork.xlsx!$J$1&amp; ": """ &amp; INDEX(artwork.xlsx!J:J,QUOTIENT(ROW(A1030)-1,3)+2) &amp;""",  " &amp;
     artwork.xlsx!$L$1&amp; ": """ &amp; SUBSTITUTE(IF(LEFT(INDEX(artwork.xlsx!L:L,QUOTIENT(ROW(A1030)-1,3)+2),4)="http","",artwork.xlsx!$M$1) &amp; INDEX(artwork.xlsx!L:L,QUOTIENT(ROW(A1030)-1,3)+2),artwork.xlsx!$N$1,"") &amp; """,",
 IF(AND(MOD(ROW(A1030)-1,3)=1,INDEX(artwork.xlsx!J:J,QUOTIENT(ROW(A1030)-1,3)+2)&lt;&gt;""),
    artwork.xlsx!$K$1&amp;": '" &amp; SUBSTITUTE(INDEX(artwork.xlsx!K:K,QUOTIENT(ROW(A1030)-1,3)+2),"'","\'") &amp; "'",
IF(MOD(ROW(A1030)-1,3)=2,"","")))</f>
        <v>id: "settlers",  frenchName: "Colons",  artwork: "http://wiki.dominionstrategy.com/images/5/50/SettlersArt.jpg",</v>
      </c>
    </row>
    <row r="1036" spans="1:3" x14ac:dyDescent="0.25">
      <c r="A1036" t="str">
        <f>IF(AND(MOD(ROW(A1031)-1,3)=0,INDEX(artwork.xlsx!G:G,QUOTIENT(ROW(A1031)-1,3)+2)&lt;&gt;""),"/* "&amp;INDEX(artwork.xlsx!G:G,QUOTIENT(ROW(A1031)-1,3)+2)&amp;" */","  ")&amp;
IF(AND(INDEX(artwork.xlsx!F:F,QUOTIENT(ROW(A1031)-1,3)+2)&lt;&gt;""),"/* "&amp;INDEX(artwork.xlsx!F:F,QUOTIENT(ROW(A1031)-1,3)+2)&amp;" */","  ")&amp;IF(AND(ISERROR(MATCH("},",B1036:B$5003,0)), ISERROR(MATCH("    ];",$A$5:A1032,0))),"];","")</f>
        <v xml:space="preserve">    </v>
      </c>
      <c r="B1036" t="str">
        <f t="shared" si="22"/>
        <v/>
      </c>
      <c r="C1036" t="str">
        <f>IF(AND(MOD(ROW(A1031)-1,3)=0, INDEX(artwork.xlsx!J:J,QUOTIENT(ROW(A1031)-1,3)+2)&lt;&gt;""),
     artwork.xlsx!$H$1&amp;": """ &amp;  INDEX(artwork.xlsx!H:H,QUOTIENT(ROW(A1031)-1,3)+2) &amp;""",  " &amp;
     artwork.xlsx!$J$1&amp; ": """ &amp; INDEX(artwork.xlsx!J:J,QUOTIENT(ROW(A1031)-1,3)+2) &amp;""",  " &amp;
     artwork.xlsx!$L$1&amp; ": """ &amp; SUBSTITUTE(IF(LEFT(INDEX(artwork.xlsx!L:L,QUOTIENT(ROW(A1031)-1,3)+2),4)="http","",artwork.xlsx!$M$1) &amp; INDEX(artwork.xlsx!L:L,QUOTIENT(ROW(A1031)-1,3)+2),artwork.xlsx!$N$1,"") &amp; """,",
 IF(AND(MOD(ROW(A1031)-1,3)=1,INDEX(artwork.xlsx!J:J,QUOTIENT(ROW(A1031)-1,3)+2)&lt;&gt;""),
    artwork.xlsx!$K$1&amp;": '" &amp; SUBSTITUTE(INDEX(artwork.xlsx!K:K,QUOTIENT(ROW(A1031)-1,3)+2),"'","\'") &amp; "'",
IF(MOD(ROW(A1031)-1,3)=2,"","")))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v>
      </c>
    </row>
    <row r="1037" spans="1:3" x14ac:dyDescent="0.25">
      <c r="A1037" t="str">
        <f>IF(AND(MOD(ROW(A1032)-1,3)=0,INDEX(artwork.xlsx!G:G,QUOTIENT(ROW(A1032)-1,3)+2)&lt;&gt;""),"/* "&amp;INDEX(artwork.xlsx!G:G,QUOTIENT(ROW(A1032)-1,3)+2)&amp;" */","  ")&amp;
IF(AND(INDEX(artwork.xlsx!F:F,QUOTIENT(ROW(A1032)-1,3)+2)&lt;&gt;""),"/* "&amp;INDEX(artwork.xlsx!F:F,QUOTIENT(ROW(A1032)-1,3)+2)&amp;" */","  ")&amp;IF(AND(ISERROR(MATCH("},",B1037:B$5003,0)), ISERROR(MATCH("    ];",$A$5:A1036,0))),"];","")</f>
        <v xml:space="preserve">    </v>
      </c>
      <c r="B1037" t="str">
        <f t="shared" si="22"/>
        <v>},</v>
      </c>
      <c r="C1037" t="str">
        <f>IF(AND(MOD(ROW(A1032)-1,3)=0, INDEX(artwork.xlsx!J:J,QUOTIENT(ROW(A1032)-1,3)+2)&lt;&gt;""),
     artwork.xlsx!$H$1&amp;": """ &amp;  INDEX(artwork.xlsx!H:H,QUOTIENT(ROW(A1032)-1,3)+2) &amp;""",  " &amp;
     artwork.xlsx!$J$1&amp; ": """ &amp; INDEX(artwork.xlsx!J:J,QUOTIENT(ROW(A1032)-1,3)+2) &amp;""",  " &amp;
     artwork.xlsx!$L$1&amp; ": """ &amp; SUBSTITUTE(IF(LEFT(INDEX(artwork.xlsx!L:L,QUOTIENT(ROW(A1032)-1,3)+2),4)="http","",artwork.xlsx!$M$1) &amp; INDEX(artwork.xlsx!L:L,QUOTIENT(ROW(A1032)-1,3)+2),artwork.xlsx!$N$1,"") &amp; """,",
 IF(AND(MOD(ROW(A1032)-1,3)=1,INDEX(artwork.xlsx!J:J,QUOTIENT(ROW(A1032)-1,3)+2)&lt;&gt;""),
    artwork.xlsx!$K$1&amp;": '" &amp; SUBSTITUTE(INDEX(artwork.xlsx!K:K,QUOTIENT(ROW(A1032)-1,3)+2),"'","\'") &amp; "'",
IF(MOD(ROW(A1032)-1,3)=2,"","")))</f>
        <v/>
      </c>
    </row>
    <row r="1038" spans="1:3" x14ac:dyDescent="0.25">
      <c r="A1038" t="str">
        <f>IF(AND(MOD(ROW(A1033)-1,3)=0,INDEX(artwork.xlsx!G:G,QUOTIENT(ROW(A1033)-1,3)+2)&lt;&gt;""),"/* "&amp;INDEX(artwork.xlsx!G:G,QUOTIENT(ROW(A1033)-1,3)+2)&amp;" */","  ")&amp;
IF(AND(INDEX(artwork.xlsx!F:F,QUOTIENT(ROW(A1033)-1,3)+2)&lt;&gt;""),"/* "&amp;INDEX(artwork.xlsx!F:F,QUOTIENT(ROW(A1033)-1,3)+2)&amp;" */","  ")&amp;IF(AND(ISERROR(MATCH("},",B1038:B$5003,0)), ISERROR(MATCH("    ];",$A$5:A1034,0))),"];","")</f>
        <v xml:space="preserve">    </v>
      </c>
      <c r="B1038" t="str">
        <f t="shared" si="22"/>
        <v>{</v>
      </c>
      <c r="C1038" t="str">
        <f>IF(AND(MOD(ROW(A1033)-1,3)=0, INDEX(artwork.xlsx!J:J,QUOTIENT(ROW(A1033)-1,3)+2)&lt;&gt;""),
     artwork.xlsx!$H$1&amp;": """ &amp;  INDEX(artwork.xlsx!H:H,QUOTIENT(ROW(A1033)-1,3)+2) &amp;""",  " &amp;
     artwork.xlsx!$J$1&amp; ": """ &amp; INDEX(artwork.xlsx!J:J,QUOTIENT(ROW(A1033)-1,3)+2) &amp;""",  " &amp;
     artwork.xlsx!$L$1&amp; ": """ &amp; SUBSTITUTE(IF(LEFT(INDEX(artwork.xlsx!L:L,QUOTIENT(ROW(A1033)-1,3)+2),4)="http","",artwork.xlsx!$M$1) &amp; INDEX(artwork.xlsx!L:L,QUOTIENT(ROW(A1033)-1,3)+2),artwork.xlsx!$N$1,"") &amp; """,",
 IF(AND(MOD(ROW(A1033)-1,3)=1,INDEX(artwork.xlsx!J:J,QUOTIENT(ROW(A1033)-1,3)+2)&lt;&gt;""),
    artwork.xlsx!$K$1&amp;": '" &amp; SUBSTITUTE(INDEX(artwork.xlsx!K:K,QUOTIENT(ROW(A1033)-1,3)+2),"'","\'") &amp; "'",
IF(MOD(ROW(A1033)-1,3)=2,"","")))</f>
        <v>id: "bustlingvillage",  frenchName: "Village en effervescence",  artwork: "http://wiki.dominionstrategy.com/images/0/0a/Bustling_VillageArt.jpg",</v>
      </c>
    </row>
    <row r="1039" spans="1:3" x14ac:dyDescent="0.25">
      <c r="A1039" t="str">
        <f>IF(AND(MOD(ROW(A1034)-1,3)=0,INDEX(artwork.xlsx!G:G,QUOTIENT(ROW(A1034)-1,3)+2)&lt;&gt;""),"/* "&amp;INDEX(artwork.xlsx!G:G,QUOTIENT(ROW(A1034)-1,3)+2)&amp;" */","  ")&amp;
IF(AND(INDEX(artwork.xlsx!F:F,QUOTIENT(ROW(A1034)-1,3)+2)&lt;&gt;""),"/* "&amp;INDEX(artwork.xlsx!F:F,QUOTIENT(ROW(A1034)-1,3)+2)&amp;" */","  ")&amp;IF(AND(ISERROR(MATCH("},",B1039:B$5003,0)), ISERROR(MATCH("    ];",$A$5:A1038,0))),"];","")</f>
        <v xml:space="preserve">    </v>
      </c>
      <c r="B1039" t="str">
        <f t="shared" ref="B1039:B1102" si="25">IF(AND(C1038&lt;&gt;"",MOD(ROW(A1037)-1,3)=2),"},","")&amp;IF(AND(C1039&lt;&gt;"",MOD(ROW(A1034)-1,3)=0),"{","")</f>
        <v/>
      </c>
      <c r="C1039" t="str">
        <f>IF(AND(MOD(ROW(A1034)-1,3)=0, INDEX(artwork.xlsx!J:J,QUOTIENT(ROW(A1034)-1,3)+2)&lt;&gt;""),
     artwork.xlsx!$H$1&amp;": """ &amp;  INDEX(artwork.xlsx!H:H,QUOTIENT(ROW(A1034)-1,3)+2) &amp;""",  " &amp;
     artwork.xlsx!$J$1&amp; ": """ &amp; INDEX(artwork.xlsx!J:J,QUOTIENT(ROW(A1034)-1,3)+2) &amp;""",  " &amp;
     artwork.xlsx!$L$1&amp; ": """ &amp; SUBSTITUTE(IF(LEFT(INDEX(artwork.xlsx!L:L,QUOTIENT(ROW(A1034)-1,3)+2),4)="http","",artwork.xlsx!$M$1) &amp; INDEX(artwork.xlsx!L:L,QUOTIENT(ROW(A1034)-1,3)+2),artwork.xlsx!$N$1,"") &amp; """,",
 IF(AND(MOD(ROW(A1034)-1,3)=1,INDEX(artwork.xlsx!J:J,QUOTIENT(ROW(A1034)-1,3)+2)&lt;&gt;""),
    artwork.xlsx!$K$1&amp;": '" &amp; SUBSTITUTE(INDEX(artwork.xlsx!K:K,QUOTIENT(ROW(A1034)-1,3)+2),"'","\'") &amp; "'",
IF(MOD(ROW(A1034)-1,3)=2,"","")))</f>
        <v>text_html: '&lt;div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v>
      </c>
    </row>
    <row r="1040" spans="1:3" x14ac:dyDescent="0.25">
      <c r="A1040" t="str">
        <f>IF(AND(MOD(ROW(A1035)-1,3)=0,INDEX(artwork.xlsx!G:G,QUOTIENT(ROW(A1035)-1,3)+2)&lt;&gt;""),"/* "&amp;INDEX(artwork.xlsx!G:G,QUOTIENT(ROW(A1035)-1,3)+2)&amp;" */","  ")&amp;
IF(AND(INDEX(artwork.xlsx!F:F,QUOTIENT(ROW(A1035)-1,3)+2)&lt;&gt;""),"/* "&amp;INDEX(artwork.xlsx!F:F,QUOTIENT(ROW(A1035)-1,3)+2)&amp;" */","  ")&amp;IF(AND(ISERROR(MATCH("},",B1040:B$5003,0)), ISERROR(MATCH("    ];",$A$5:A1036,0))),"];","")</f>
        <v xml:space="preserve">    </v>
      </c>
      <c r="B1040" t="str">
        <f t="shared" si="25"/>
        <v>},</v>
      </c>
      <c r="C1040" t="str">
        <f>IF(AND(MOD(ROW(A1035)-1,3)=0, INDEX(artwork.xlsx!J:J,QUOTIENT(ROW(A1035)-1,3)+2)&lt;&gt;""),
     artwork.xlsx!$H$1&amp;": """ &amp;  INDEX(artwork.xlsx!H:H,QUOTIENT(ROW(A1035)-1,3)+2) &amp;""",  " &amp;
     artwork.xlsx!$J$1&amp; ": """ &amp; INDEX(artwork.xlsx!J:J,QUOTIENT(ROW(A1035)-1,3)+2) &amp;""",  " &amp;
     artwork.xlsx!$L$1&amp; ": """ &amp; SUBSTITUTE(IF(LEFT(INDEX(artwork.xlsx!L:L,QUOTIENT(ROW(A1035)-1,3)+2),4)="http","",artwork.xlsx!$M$1) &amp; INDEX(artwork.xlsx!L:L,QUOTIENT(ROW(A1035)-1,3)+2),artwork.xlsx!$N$1,"") &amp; """,",
 IF(AND(MOD(ROW(A1035)-1,3)=1,INDEX(artwork.xlsx!J:J,QUOTIENT(ROW(A1035)-1,3)+2)&lt;&gt;""),
    artwork.xlsx!$K$1&amp;": '" &amp; SUBSTITUTE(INDEX(artwork.xlsx!K:K,QUOTIENT(ROW(A1035)-1,3)+2),"'","\'") &amp; "'",
IF(MOD(ROW(A1035)-1,3)=2,"","")))</f>
        <v/>
      </c>
    </row>
    <row r="1041" spans="1:3" x14ac:dyDescent="0.25">
      <c r="A1041" t="str">
        <f>IF(AND(MOD(ROW(A1036)-1,3)=0,INDEX(artwork.xlsx!G:G,QUOTIENT(ROW(A1036)-1,3)+2)&lt;&gt;""),"/* "&amp;INDEX(artwork.xlsx!G:G,QUOTIENT(ROW(A1036)-1,3)+2)&amp;" */","  ")&amp;
IF(AND(INDEX(artwork.xlsx!F:F,QUOTIENT(ROW(A1036)-1,3)+2)&lt;&gt;""),"/* "&amp;INDEX(artwork.xlsx!F:F,QUOTIENT(ROW(A1036)-1,3)+2)&amp;" */","  ")&amp;IF(AND(ISERROR(MATCH("},",B1041:B$5003,0)), ISERROR(MATCH("    ];",$A$5:A1037,0))),"];","")</f>
        <v xml:space="preserve">    </v>
      </c>
      <c r="B1041" t="str">
        <f t="shared" ref="B1041:B1043" si="26">IF(AND(C1040&lt;&gt;"",MOD(ROW(A1039)-1,3)=2),"},","")&amp;IF(AND(C1041&lt;&gt;"",MOD(ROW(A1036)-1,3)=0),"{","")</f>
        <v>{</v>
      </c>
      <c r="C1041" t="str">
        <f>IF(AND(MOD(ROW(A1036)-1,3)=0, INDEX(artwork.xlsx!J:J,QUOTIENT(ROW(A1036)-1,3)+2)&lt;&gt;""),
     artwork.xlsx!$H$1&amp;": """ &amp;  INDEX(artwork.xlsx!H:H,QUOTIENT(ROW(A1036)-1,3)+2) &amp;""",  " &amp;
     artwork.xlsx!$J$1&amp; ": """ &amp; INDEX(artwork.xlsx!J:J,QUOTIENT(ROW(A1036)-1,3)+2) &amp;""",  " &amp;
     artwork.xlsx!$L$1&amp; ": """ &amp; SUBSTITUTE(IF(LEFT(INDEX(artwork.xlsx!L:L,QUOTIENT(ROW(A1036)-1,3)+2),4)="http","",artwork.xlsx!$M$1) &amp; INDEX(artwork.xlsx!L:L,QUOTIENT(ROW(A1036)-1,3)+2),artwork.xlsx!$N$1,"") &amp; """,",
 IF(AND(MOD(ROW(A1036)-1,3)=1,INDEX(artwork.xlsx!J:J,QUOTIENT(ROW(A1036)-1,3)+2)&lt;&gt;""),
    artwork.xlsx!$K$1&amp;": '" &amp; SUBSTITUTE(INDEX(artwork.xlsx!K:K,QUOTIENT(ROW(A1036)-1,3)+2),"'","\'") &amp; "'",
IF(MOD(ROW(A1036)-1,3)=2,"","")))</f>
        <v>id: "castles",  frenchName: "Châteaux",  artwork: "http://wiki.dominionstrategy.com/images/1/13/CastlesArt.jpg",</v>
      </c>
    </row>
    <row r="1042" spans="1:3" x14ac:dyDescent="0.25">
      <c r="A1042" t="str">
        <f>IF(AND(MOD(ROW(A1037)-1,3)=0,INDEX(artwork.xlsx!G:G,QUOTIENT(ROW(A1037)-1,3)+2)&lt;&gt;""),"/* "&amp;INDEX(artwork.xlsx!G:G,QUOTIENT(ROW(A1037)-1,3)+2)&amp;" */","  ")&amp;
IF(AND(INDEX(artwork.xlsx!F:F,QUOTIENT(ROW(A1037)-1,3)+2)&lt;&gt;""),"/* "&amp;INDEX(artwork.xlsx!F:F,QUOTIENT(ROW(A1037)-1,3)+2)&amp;" */","  ")&amp;IF(AND(ISERROR(MATCH("},",B1042:B$5003,0)), ISERROR(MATCH("    ];",$A$5:A1038,0))),"];","")</f>
        <v xml:space="preserve">    </v>
      </c>
      <c r="B1042" t="str">
        <f t="shared" si="26"/>
        <v/>
      </c>
      <c r="C1042" t="str">
        <f>IF(AND(MOD(ROW(A1037)-1,3)=0, INDEX(artwork.xlsx!J:J,QUOTIENT(ROW(A1037)-1,3)+2)&lt;&gt;""),
     artwork.xlsx!$H$1&amp;": """ &amp;  INDEX(artwork.xlsx!H:H,QUOTIENT(ROW(A1037)-1,3)+2) &amp;""",  " &amp;
     artwork.xlsx!$J$1&amp; ": """ &amp; INDEX(artwork.xlsx!J:J,QUOTIENT(ROW(A1037)-1,3)+2) &amp;""",  " &amp;
     artwork.xlsx!$L$1&amp; ": """ &amp; SUBSTITUTE(IF(LEFT(INDEX(artwork.xlsx!L:L,QUOTIENT(ROW(A1037)-1,3)+2),4)="http","",artwork.xlsx!$M$1) &amp; INDEX(artwork.xlsx!L:L,QUOTIENT(ROW(A1037)-1,3)+2),artwork.xlsx!$N$1,"") &amp; """,",
 IF(AND(MOD(ROW(A1037)-1,3)=1,INDEX(artwork.xlsx!J:J,QUOTIENT(ROW(A1037)-1,3)+2)&lt;&gt;""),
    artwork.xlsx!$K$1&amp;": '" &amp; SUBSTITUTE(INDEX(artwork.xlsx!K:K,QUOTIENT(ROW(A1037)-1,3)+2),"'","\'") &amp; "'",
IF(MOD(ROW(A1037)-1,3)=2,"","")))</f>
        <v>text_html: '&lt;div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v>
      </c>
    </row>
    <row r="1043" spans="1:3" x14ac:dyDescent="0.25">
      <c r="A1043" t="str">
        <f>IF(AND(MOD(ROW(A1038)-1,3)=0,INDEX(artwork.xlsx!G:G,QUOTIENT(ROW(A1038)-1,3)+2)&lt;&gt;""),"/* "&amp;INDEX(artwork.xlsx!G:G,QUOTIENT(ROW(A1038)-1,3)+2)&amp;" */","  ")&amp;
IF(AND(INDEX(artwork.xlsx!F:F,QUOTIENT(ROW(A1038)-1,3)+2)&lt;&gt;""),"/* "&amp;INDEX(artwork.xlsx!F:F,QUOTIENT(ROW(A1038)-1,3)+2)&amp;" */","  ")&amp;IF(AND(ISERROR(MATCH("},",B1043:B$5003,0)), ISERROR(MATCH("    ];",$A$5:A1039,0))),"];","")</f>
        <v xml:space="preserve">    </v>
      </c>
      <c r="B1043" t="str">
        <f t="shared" si="26"/>
        <v>},</v>
      </c>
      <c r="C1043" t="str">
        <f>IF(AND(MOD(ROW(A1038)-1,3)=0, INDEX(artwork.xlsx!J:J,QUOTIENT(ROW(A1038)-1,3)+2)&lt;&gt;""),
     artwork.xlsx!$H$1&amp;": """ &amp;  INDEX(artwork.xlsx!H:H,QUOTIENT(ROW(A1038)-1,3)+2) &amp;""",  " &amp;
     artwork.xlsx!$J$1&amp; ": """ &amp; INDEX(artwork.xlsx!J:J,QUOTIENT(ROW(A1038)-1,3)+2) &amp;""",  " &amp;
     artwork.xlsx!$L$1&amp; ": """ &amp; SUBSTITUTE(IF(LEFT(INDEX(artwork.xlsx!L:L,QUOTIENT(ROW(A1038)-1,3)+2),4)="http","",artwork.xlsx!$M$1) &amp; INDEX(artwork.xlsx!L:L,QUOTIENT(ROW(A1038)-1,3)+2),artwork.xlsx!$N$1,"") &amp; """,",
 IF(AND(MOD(ROW(A1038)-1,3)=1,INDEX(artwork.xlsx!J:J,QUOTIENT(ROW(A1038)-1,3)+2)&lt;&gt;""),
    artwork.xlsx!$K$1&amp;": '" &amp; SUBSTITUTE(INDEX(artwork.xlsx!K:K,QUOTIENT(ROW(A1038)-1,3)+2),"'","\'") &amp; "'",
IF(MOD(ROW(A1038)-1,3)=2,"","")))</f>
        <v/>
      </c>
    </row>
    <row r="1044" spans="1:3" x14ac:dyDescent="0.25">
      <c r="A1044" t="str">
        <f>IF(AND(MOD(ROW(A1039)-1,3)=0,INDEX(artwork.xlsx!G:G,QUOTIENT(ROW(A1039)-1,3)+2)&lt;&gt;""),"/* "&amp;INDEX(artwork.xlsx!G:G,QUOTIENT(ROW(A1039)-1,3)+2)&amp;" */","  ")&amp;
IF(AND(INDEX(artwork.xlsx!F:F,QUOTIENT(ROW(A1039)-1,3)+2)&lt;&gt;""),"/* "&amp;INDEX(artwork.xlsx!F:F,QUOTIENT(ROW(A1039)-1,3)+2)&amp;" */","  ")&amp;IF(AND(ISERROR(MATCH("},",B1044:B$5003,0)), ISERROR(MATCH("    ];",$A$5:A1040,0))),"];","")</f>
        <v xml:space="preserve">    </v>
      </c>
      <c r="B1044" t="str">
        <f t="shared" si="25"/>
        <v>{</v>
      </c>
      <c r="C1044" t="str">
        <f>IF(AND(MOD(ROW(A1039)-1,3)=0, INDEX(artwork.xlsx!J:J,QUOTIENT(ROW(A1039)-1,3)+2)&lt;&gt;""),
     artwork.xlsx!$H$1&amp;": """ &amp;  INDEX(artwork.xlsx!H:H,QUOTIENT(ROW(A1039)-1,3)+2) &amp;""",  " &amp;
     artwork.xlsx!$J$1&amp; ": """ &amp; INDEX(artwork.xlsx!J:J,QUOTIENT(ROW(A1039)-1,3)+2) &amp;""",  " &amp;
     artwork.xlsx!$L$1&amp; ": """ &amp; SUBSTITUTE(IF(LEFT(INDEX(artwork.xlsx!L:L,QUOTIENT(ROW(A1039)-1,3)+2),4)="http","",artwork.xlsx!$M$1) &amp; INDEX(artwork.xlsx!L:L,QUOTIENT(ROW(A1039)-1,3)+2),artwork.xlsx!$N$1,"") &amp; """,",
 IF(AND(MOD(ROW(A1039)-1,3)=1,INDEX(artwork.xlsx!J:J,QUOTIENT(ROW(A1039)-1,3)+2)&lt;&gt;""),
    artwork.xlsx!$K$1&amp;": '" &amp; SUBSTITUTE(INDEX(artwork.xlsx!K:K,QUOTIENT(ROW(A1039)-1,3)+2),"'","\'") &amp; "'",
IF(MOD(ROW(A1039)-1,3)=2,"","")))</f>
        <v>id: "catapultrocks",  frenchName: "Catapulte/Rocher",  artwork: "/img/artworks/catapultrocksArt.jpg",</v>
      </c>
    </row>
    <row r="1045" spans="1:3" x14ac:dyDescent="0.25">
      <c r="A1045" t="str">
        <f>IF(AND(MOD(ROW(A1040)-1,3)=0,INDEX(artwork.xlsx!G:G,QUOTIENT(ROW(A1040)-1,3)+2)&lt;&gt;""),"/* "&amp;INDEX(artwork.xlsx!G:G,QUOTIENT(ROW(A1040)-1,3)+2)&amp;" */","  ")&amp;
IF(AND(INDEX(artwork.xlsx!F:F,QUOTIENT(ROW(A1040)-1,3)+2)&lt;&gt;""),"/* "&amp;INDEX(artwork.xlsx!F:F,QUOTIENT(ROW(A1040)-1,3)+2)&amp;" */","  ")&amp;IF(AND(ISERROR(MATCH("},",B1045:B$5003,0)), ISERROR(MATCH("    ];",$A$5:A1044,0))),"];","")</f>
        <v xml:space="preserve">    </v>
      </c>
      <c r="B1045" t="str">
        <f t="shared" si="25"/>
        <v/>
      </c>
      <c r="C1045" t="str">
        <f>IF(AND(MOD(ROW(A1040)-1,3)=0, INDEX(artwork.xlsx!J:J,QUOTIENT(ROW(A1040)-1,3)+2)&lt;&gt;""),
     artwork.xlsx!$H$1&amp;": """ &amp;  INDEX(artwork.xlsx!H:H,QUOTIENT(ROW(A1040)-1,3)+2) &amp;""",  " &amp;
     artwork.xlsx!$J$1&amp; ": """ &amp; INDEX(artwork.xlsx!J:J,QUOTIENT(ROW(A1040)-1,3)+2) &amp;""",  " &amp;
     artwork.xlsx!$L$1&amp; ": """ &amp; SUBSTITUTE(IF(LEFT(INDEX(artwork.xlsx!L:L,QUOTIENT(ROW(A1040)-1,3)+2),4)="http","",artwork.xlsx!$M$1) &amp; INDEX(artwork.xlsx!L:L,QUOTIENT(ROW(A1040)-1,3)+2),artwork.xlsx!$N$1,"") &amp; """,",
 IF(AND(MOD(ROW(A1040)-1,3)=1,INDEX(artwork.xlsx!J:J,QUOTIENT(ROW(A1040)-1,3)+2)&lt;&gt;""),
    artwork.xlsx!$K$1&amp;": '" &amp; SUBSTITUTE(INDEX(artwork.xlsx!K:K,QUOTIENT(ROW(A1040)-1,3)+2),"'","\'") &amp; "'",
IF(MOD(ROW(A1040)-1,3)=2,"","")))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46" spans="1:3" x14ac:dyDescent="0.25">
      <c r="A1046" t="str">
        <f>IF(AND(MOD(ROW(A1041)-1,3)=0,INDEX(artwork.xlsx!G:G,QUOTIENT(ROW(A1041)-1,3)+2)&lt;&gt;""),"/* "&amp;INDEX(artwork.xlsx!G:G,QUOTIENT(ROW(A1041)-1,3)+2)&amp;" */","  ")&amp;
IF(AND(INDEX(artwork.xlsx!F:F,QUOTIENT(ROW(A1041)-1,3)+2)&lt;&gt;""),"/* "&amp;INDEX(artwork.xlsx!F:F,QUOTIENT(ROW(A1041)-1,3)+2)&amp;" */","  ")&amp;IF(AND(ISERROR(MATCH("},",B1046:B$5003,0)), ISERROR(MATCH("    ];",$A$5:A1042,0))),"];","")</f>
        <v xml:space="preserve">    </v>
      </c>
      <c r="B1046" t="str">
        <f t="shared" si="25"/>
        <v>},</v>
      </c>
      <c r="C1046" t="str">
        <f>IF(AND(MOD(ROW(A1041)-1,3)=0, INDEX(artwork.xlsx!J:J,QUOTIENT(ROW(A1041)-1,3)+2)&lt;&gt;""),
     artwork.xlsx!$H$1&amp;": """ &amp;  INDEX(artwork.xlsx!H:H,QUOTIENT(ROW(A1041)-1,3)+2) &amp;""",  " &amp;
     artwork.xlsx!$J$1&amp; ": """ &amp; INDEX(artwork.xlsx!J:J,QUOTIENT(ROW(A1041)-1,3)+2) &amp;""",  " &amp;
     artwork.xlsx!$L$1&amp; ": """ &amp; SUBSTITUTE(IF(LEFT(INDEX(artwork.xlsx!L:L,QUOTIENT(ROW(A1041)-1,3)+2),4)="http","",artwork.xlsx!$M$1) &amp; INDEX(artwork.xlsx!L:L,QUOTIENT(ROW(A1041)-1,3)+2),artwork.xlsx!$N$1,"") &amp; """,",
 IF(AND(MOD(ROW(A1041)-1,3)=1,INDEX(artwork.xlsx!J:J,QUOTIENT(ROW(A1041)-1,3)+2)&lt;&gt;""),
    artwork.xlsx!$K$1&amp;": '" &amp; SUBSTITUTE(INDEX(artwork.xlsx!K:K,QUOTIENT(ROW(A1041)-1,3)+2),"'","\'") &amp; "'",
IF(MOD(ROW(A1041)-1,3)=2,"","")))</f>
        <v/>
      </c>
    </row>
    <row r="1047" spans="1:3" x14ac:dyDescent="0.25">
      <c r="A1047" t="str">
        <f>IF(AND(MOD(ROW(A1042)-1,3)=0,INDEX(artwork.xlsx!G:G,QUOTIENT(ROW(A1042)-1,3)+2)&lt;&gt;""),"/* "&amp;INDEX(artwork.xlsx!G:G,QUOTIENT(ROW(A1042)-1,3)+2)&amp;" */","  ")&amp;
IF(AND(INDEX(artwork.xlsx!F:F,QUOTIENT(ROW(A1042)-1,3)+2)&lt;&gt;""),"/* "&amp;INDEX(artwork.xlsx!F:F,QUOTIENT(ROW(A1042)-1,3)+2)&amp;" */","  ")&amp;IF(AND(ISERROR(MATCH("},",B1047:B$5003,0)), ISERROR(MATCH("    ];",$A$5:A1046,0))),"];","")</f>
        <v xml:space="preserve">    </v>
      </c>
      <c r="B1047" t="str">
        <f t="shared" si="25"/>
        <v>{</v>
      </c>
      <c r="C1047" t="str">
        <f>IF(AND(MOD(ROW(A1042)-1,3)=0, INDEX(artwork.xlsx!J:J,QUOTIENT(ROW(A1042)-1,3)+2)&lt;&gt;""),
     artwork.xlsx!$H$1&amp;": """ &amp;  INDEX(artwork.xlsx!H:H,QUOTIENT(ROW(A1042)-1,3)+2) &amp;""",  " &amp;
     artwork.xlsx!$J$1&amp; ": """ &amp; INDEX(artwork.xlsx!J:J,QUOTIENT(ROW(A1042)-1,3)+2) &amp;""",  " &amp;
     artwork.xlsx!$L$1&amp; ": """ &amp; SUBSTITUTE(IF(LEFT(INDEX(artwork.xlsx!L:L,QUOTIENT(ROW(A1042)-1,3)+2),4)="http","",artwork.xlsx!$M$1) &amp; INDEX(artwork.xlsx!L:L,QUOTIENT(ROW(A1042)-1,3)+2),artwork.xlsx!$N$1,"") &amp; """,",
 IF(AND(MOD(ROW(A1042)-1,3)=1,INDEX(artwork.xlsx!J:J,QUOTIENT(ROW(A1042)-1,3)+2)&lt;&gt;""),
    artwork.xlsx!$K$1&amp;": '" &amp; SUBSTITUTE(INDEX(artwork.xlsx!K:K,QUOTIENT(ROW(A1042)-1,3)+2),"'","\'") &amp; "'",
IF(MOD(ROW(A1042)-1,3)=2,"","")))</f>
        <v>id: "catapult",  frenchName: "Catapulte",  artwork: "http://wiki.dominionstrategy.com/images/b/bd/CatapultArt.jpg",</v>
      </c>
    </row>
    <row r="1048" spans="1:3" x14ac:dyDescent="0.25">
      <c r="A1048" t="str">
        <f>IF(AND(MOD(ROW(A1043)-1,3)=0,INDEX(artwork.xlsx!G:G,QUOTIENT(ROW(A1043)-1,3)+2)&lt;&gt;""),"/* "&amp;INDEX(artwork.xlsx!G:G,QUOTIENT(ROW(A1043)-1,3)+2)&amp;" */","  ")&amp;
IF(AND(INDEX(artwork.xlsx!F:F,QUOTIENT(ROW(A1043)-1,3)+2)&lt;&gt;""),"/* "&amp;INDEX(artwork.xlsx!F:F,QUOTIENT(ROW(A1043)-1,3)+2)&amp;" */","  ")&amp;IF(AND(ISERROR(MATCH("},",B1048:B$5003,0)), ISERROR(MATCH("    ];",$A$5:A1044,0))),"];","")</f>
        <v xml:space="preserve">    </v>
      </c>
      <c r="B1048" t="str">
        <f t="shared" si="25"/>
        <v/>
      </c>
      <c r="C1048" t="str">
        <f>IF(AND(MOD(ROW(A1043)-1,3)=0, INDEX(artwork.xlsx!J:J,QUOTIENT(ROW(A1043)-1,3)+2)&lt;&gt;""),
     artwork.xlsx!$H$1&amp;": """ &amp;  INDEX(artwork.xlsx!H:H,QUOTIENT(ROW(A1043)-1,3)+2) &amp;""",  " &amp;
     artwork.xlsx!$J$1&amp; ": """ &amp; INDEX(artwork.xlsx!J:J,QUOTIENT(ROW(A1043)-1,3)+2) &amp;""",  " &amp;
     artwork.xlsx!$L$1&amp; ": """ &amp; SUBSTITUTE(IF(LEFT(INDEX(artwork.xlsx!L:L,QUOTIENT(ROW(A1043)-1,3)+2),4)="http","",artwork.xlsx!$M$1) &amp; INDEX(artwork.xlsx!L:L,QUOTIENT(ROW(A1043)-1,3)+2),artwork.xlsx!$N$1,"") &amp; """,",
 IF(AND(MOD(ROW(A1043)-1,3)=1,INDEX(artwork.xlsx!J:J,QUOTIENT(ROW(A1043)-1,3)+2)&lt;&gt;""),
    artwork.xlsx!$K$1&amp;": '" &amp; SUBSTITUTE(INDEX(artwork.xlsx!K:K,QUOTIENT(ROW(A1043)-1,3)+2),"'","\'") &amp; "'",
IF(MOD(ROW(A1043)-1,3)=2,"","")))</f>
        <v>text_html: '&lt;div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v>
      </c>
    </row>
    <row r="1049" spans="1:3" x14ac:dyDescent="0.25">
      <c r="A1049" t="str">
        <f>IF(AND(MOD(ROW(A1044)-1,3)=0,INDEX(artwork.xlsx!G:G,QUOTIENT(ROW(A1044)-1,3)+2)&lt;&gt;""),"/* "&amp;INDEX(artwork.xlsx!G:G,QUOTIENT(ROW(A1044)-1,3)+2)&amp;" */","  ")&amp;
IF(AND(INDEX(artwork.xlsx!F:F,QUOTIENT(ROW(A1044)-1,3)+2)&lt;&gt;""),"/* "&amp;INDEX(artwork.xlsx!F:F,QUOTIENT(ROW(A1044)-1,3)+2)&amp;" */","  ")&amp;IF(AND(ISERROR(MATCH("},",B1049:B$5003,0)), ISERROR(MATCH("    ];",$A$5:A1048,0))),"];","")</f>
        <v xml:space="preserve">    </v>
      </c>
      <c r="B1049" t="str">
        <f t="shared" si="25"/>
        <v>},</v>
      </c>
      <c r="C1049" t="str">
        <f>IF(AND(MOD(ROW(A1044)-1,3)=0, INDEX(artwork.xlsx!J:J,QUOTIENT(ROW(A1044)-1,3)+2)&lt;&gt;""),
     artwork.xlsx!$H$1&amp;": """ &amp;  INDEX(artwork.xlsx!H:H,QUOTIENT(ROW(A1044)-1,3)+2) &amp;""",  " &amp;
     artwork.xlsx!$J$1&amp; ": """ &amp; INDEX(artwork.xlsx!J:J,QUOTIENT(ROW(A1044)-1,3)+2) &amp;""",  " &amp;
     artwork.xlsx!$L$1&amp; ": """ &amp; SUBSTITUTE(IF(LEFT(INDEX(artwork.xlsx!L:L,QUOTIENT(ROW(A1044)-1,3)+2),4)="http","",artwork.xlsx!$M$1) &amp; INDEX(artwork.xlsx!L:L,QUOTIENT(ROW(A1044)-1,3)+2),artwork.xlsx!$N$1,"") &amp; """,",
 IF(AND(MOD(ROW(A1044)-1,3)=1,INDEX(artwork.xlsx!J:J,QUOTIENT(ROW(A1044)-1,3)+2)&lt;&gt;""),
    artwork.xlsx!$K$1&amp;": '" &amp; SUBSTITUTE(INDEX(artwork.xlsx!K:K,QUOTIENT(ROW(A1044)-1,3)+2),"'","\'") &amp; "'",
IF(MOD(ROW(A1044)-1,3)=2,"","")))</f>
        <v/>
      </c>
    </row>
    <row r="1050" spans="1:3" x14ac:dyDescent="0.25">
      <c r="A1050" t="str">
        <f>IF(AND(MOD(ROW(A1045)-1,3)=0,INDEX(artwork.xlsx!G:G,QUOTIENT(ROW(A1045)-1,3)+2)&lt;&gt;""),"/* "&amp;INDEX(artwork.xlsx!G:G,QUOTIENT(ROW(A1045)-1,3)+2)&amp;" */","  ")&amp;
IF(AND(INDEX(artwork.xlsx!F:F,QUOTIENT(ROW(A1045)-1,3)+2)&lt;&gt;""),"/* "&amp;INDEX(artwork.xlsx!F:F,QUOTIENT(ROW(A1045)-1,3)+2)&amp;" */","  ")&amp;IF(AND(ISERROR(MATCH("},",B1050:B$5003,0)), ISERROR(MATCH("    ];",$A$5:A1046,0))),"];","")</f>
        <v xml:space="preserve">    </v>
      </c>
      <c r="B1050" t="str">
        <f t="shared" si="25"/>
        <v>{</v>
      </c>
      <c r="C1050" t="str">
        <f>IF(AND(MOD(ROW(A1045)-1,3)=0, INDEX(artwork.xlsx!J:J,QUOTIENT(ROW(A1045)-1,3)+2)&lt;&gt;""),
     artwork.xlsx!$H$1&amp;": """ &amp;  INDEX(artwork.xlsx!H:H,QUOTIENT(ROW(A1045)-1,3)+2) &amp;""",  " &amp;
     artwork.xlsx!$J$1&amp; ": """ &amp; INDEX(artwork.xlsx!J:J,QUOTIENT(ROW(A1045)-1,3)+2) &amp;""",  " &amp;
     artwork.xlsx!$L$1&amp; ": """ &amp; SUBSTITUTE(IF(LEFT(INDEX(artwork.xlsx!L:L,QUOTIENT(ROW(A1045)-1,3)+2),4)="http","",artwork.xlsx!$M$1) &amp; INDEX(artwork.xlsx!L:L,QUOTIENT(ROW(A1045)-1,3)+2),artwork.xlsx!$N$1,"") &amp; """,",
 IF(AND(MOD(ROW(A1045)-1,3)=1,INDEX(artwork.xlsx!J:J,QUOTIENT(ROW(A1045)-1,3)+2)&lt;&gt;""),
    artwork.xlsx!$K$1&amp;": '" &amp; SUBSTITUTE(INDEX(artwork.xlsx!K:K,QUOTIENT(ROW(A1045)-1,3)+2),"'","\'") &amp; "'",
IF(MOD(ROW(A1045)-1,3)=2,"","")))</f>
        <v>id: "rocks",  frenchName: "Rocher",  artwork: "http://wiki.dominionstrategy.com/images/f/fc/RocksArt.jpg",</v>
      </c>
    </row>
    <row r="1051" spans="1:3" x14ac:dyDescent="0.25">
      <c r="A1051" t="str">
        <f>IF(AND(MOD(ROW(A1046)-1,3)=0,INDEX(artwork.xlsx!G:G,QUOTIENT(ROW(A1046)-1,3)+2)&lt;&gt;""),"/* "&amp;INDEX(artwork.xlsx!G:G,QUOTIENT(ROW(A1046)-1,3)+2)&amp;" */","  ")&amp;
IF(AND(INDEX(artwork.xlsx!F:F,QUOTIENT(ROW(A1046)-1,3)+2)&lt;&gt;""),"/* "&amp;INDEX(artwork.xlsx!F:F,QUOTIENT(ROW(A1046)-1,3)+2)&amp;" */","  ")&amp;IF(AND(ISERROR(MATCH("},",B1051:B$5003,0)), ISERROR(MATCH("    ];",$A$5:A1050,0))),"];","")</f>
        <v xml:space="preserve">    </v>
      </c>
      <c r="B1051" t="str">
        <f t="shared" si="25"/>
        <v/>
      </c>
      <c r="C1051" t="str">
        <f>IF(AND(MOD(ROW(A1046)-1,3)=0, INDEX(artwork.xlsx!J:J,QUOTIENT(ROW(A1046)-1,3)+2)&lt;&gt;""),
     artwork.xlsx!$H$1&amp;": """ &amp;  INDEX(artwork.xlsx!H:H,QUOTIENT(ROW(A1046)-1,3)+2) &amp;""",  " &amp;
     artwork.xlsx!$J$1&amp; ": """ &amp; INDEX(artwork.xlsx!J:J,QUOTIENT(ROW(A1046)-1,3)+2) &amp;""",  " &amp;
     artwork.xlsx!$L$1&amp; ": """ &amp; SUBSTITUTE(IF(LEFT(INDEX(artwork.xlsx!L:L,QUOTIENT(ROW(A1046)-1,3)+2),4)="http","",artwork.xlsx!$M$1) &amp; INDEX(artwork.xlsx!L:L,QUOTIENT(ROW(A1046)-1,3)+2),artwork.xlsx!$N$1,"") &amp; """,",
 IF(AND(MOD(ROW(A1046)-1,3)=1,INDEX(artwork.xlsx!J:J,QUOTIENT(ROW(A1046)-1,3)+2)&lt;&gt;""),
    artwork.xlsx!$K$1&amp;": '" &amp; SUBSTITUTE(INDEX(artwork.xlsx!K:K,QUOTIENT(ROW(A1046)-1,3)+2),"'","\'") &amp; "'",
IF(MOD(ROW(A1046)-1,3)=2,"","")))</f>
        <v>text_html: '&lt;div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v>
      </c>
    </row>
    <row r="1052" spans="1:3" x14ac:dyDescent="0.25">
      <c r="A1052" t="str">
        <f>IF(AND(MOD(ROW(A1047)-1,3)=0,INDEX(artwork.xlsx!G:G,QUOTIENT(ROW(A1047)-1,3)+2)&lt;&gt;""),"/* "&amp;INDEX(artwork.xlsx!G:G,QUOTIENT(ROW(A1047)-1,3)+2)&amp;" */","  ")&amp;
IF(AND(INDEX(artwork.xlsx!F:F,QUOTIENT(ROW(A1047)-1,3)+2)&lt;&gt;""),"/* "&amp;INDEX(artwork.xlsx!F:F,QUOTIENT(ROW(A1047)-1,3)+2)&amp;" */","  ")&amp;IF(AND(ISERROR(MATCH("},",B1052:B$5003,0)), ISERROR(MATCH("    ];",$A$5:A1048,0))),"];","")</f>
        <v xml:space="preserve">    </v>
      </c>
      <c r="B1052" t="str">
        <f t="shared" si="25"/>
        <v>},</v>
      </c>
      <c r="C1052" t="str">
        <f>IF(AND(MOD(ROW(A1047)-1,3)=0, INDEX(artwork.xlsx!J:J,QUOTIENT(ROW(A1047)-1,3)+2)&lt;&gt;""),
     artwork.xlsx!$H$1&amp;": """ &amp;  INDEX(artwork.xlsx!H:H,QUOTIENT(ROW(A1047)-1,3)+2) &amp;""",  " &amp;
     artwork.xlsx!$J$1&amp; ": """ &amp; INDEX(artwork.xlsx!J:J,QUOTIENT(ROW(A1047)-1,3)+2) &amp;""",  " &amp;
     artwork.xlsx!$L$1&amp; ": """ &amp; SUBSTITUTE(IF(LEFT(INDEX(artwork.xlsx!L:L,QUOTIENT(ROW(A1047)-1,3)+2),4)="http","",artwork.xlsx!$M$1) &amp; INDEX(artwork.xlsx!L:L,QUOTIENT(ROW(A1047)-1,3)+2),artwork.xlsx!$N$1,"") &amp; """,",
 IF(AND(MOD(ROW(A1047)-1,3)=1,INDEX(artwork.xlsx!J:J,QUOTIENT(ROW(A1047)-1,3)+2)&lt;&gt;""),
    artwork.xlsx!$K$1&amp;": '" &amp; SUBSTITUTE(INDEX(artwork.xlsx!K:K,QUOTIENT(ROW(A1047)-1,3)+2),"'","\'") &amp; "'",
IF(MOD(ROW(A1047)-1,3)=2,"","")))</f>
        <v/>
      </c>
    </row>
    <row r="1053" spans="1:3" x14ac:dyDescent="0.25">
      <c r="A1053" t="str">
        <f>IF(AND(MOD(ROW(A1048)-1,3)=0,INDEX(artwork.xlsx!G:G,QUOTIENT(ROW(A1048)-1,3)+2)&lt;&gt;""),"/* "&amp;INDEX(artwork.xlsx!G:G,QUOTIENT(ROW(A1048)-1,3)+2)&amp;" */","  ")&amp;
IF(AND(INDEX(artwork.xlsx!F:F,QUOTIENT(ROW(A1048)-1,3)+2)&lt;&gt;""),"/* "&amp;INDEX(artwork.xlsx!F:F,QUOTIENT(ROW(A1048)-1,3)+2)&amp;" */","  ")&amp;IF(AND(ISERROR(MATCH("},",B1053:B$5003,0)), ISERROR(MATCH("    ];",$A$5:A1052,0))),"];","")</f>
        <v xml:space="preserve">    </v>
      </c>
      <c r="B1053" t="str">
        <f t="shared" si="25"/>
        <v>{</v>
      </c>
      <c r="C1053" t="str">
        <f>IF(AND(MOD(ROW(A1048)-1,3)=0, INDEX(artwork.xlsx!J:J,QUOTIENT(ROW(A1048)-1,3)+2)&lt;&gt;""),
     artwork.xlsx!$H$1&amp;": """ &amp;  INDEX(artwork.xlsx!H:H,QUOTIENT(ROW(A1048)-1,3)+2) &amp;""",  " &amp;
     artwork.xlsx!$J$1&amp; ": """ &amp; INDEX(artwork.xlsx!J:J,QUOTIENT(ROW(A1048)-1,3)+2) &amp;""",  " &amp;
     artwork.xlsx!$L$1&amp; ": """ &amp; SUBSTITUTE(IF(LEFT(INDEX(artwork.xlsx!L:L,QUOTIENT(ROW(A1048)-1,3)+2),4)="http","",artwork.xlsx!$M$1) &amp; INDEX(artwork.xlsx!L:L,QUOTIENT(ROW(A1048)-1,3)+2),artwork.xlsx!$N$1,"") &amp; """,",
 IF(AND(MOD(ROW(A1048)-1,3)=1,INDEX(artwork.xlsx!J:J,QUOTIENT(ROW(A1048)-1,3)+2)&lt;&gt;""),
    artwork.xlsx!$K$1&amp;": '" &amp; SUBSTITUTE(INDEX(artwork.xlsx!K:K,QUOTIENT(ROW(A1048)-1,3)+2),"'","\'") &amp; "'",
IF(MOD(ROW(A1048)-1,3)=2,"","")))</f>
        <v>id: "chariotrace",  frenchName: "Course de char",  artwork: "http://wiki.dominionstrategy.com/images/c/c9/Chariot_RaceArt.jpg",</v>
      </c>
    </row>
    <row r="1054" spans="1:3" x14ac:dyDescent="0.25">
      <c r="A1054" t="str">
        <f>IF(AND(MOD(ROW(A1049)-1,3)=0,INDEX(artwork.xlsx!G:G,QUOTIENT(ROW(A1049)-1,3)+2)&lt;&gt;""),"/* "&amp;INDEX(artwork.xlsx!G:G,QUOTIENT(ROW(A1049)-1,3)+2)&amp;" */","  ")&amp;
IF(AND(INDEX(artwork.xlsx!F:F,QUOTIENT(ROW(A1049)-1,3)+2)&lt;&gt;""),"/* "&amp;INDEX(artwork.xlsx!F:F,QUOTIENT(ROW(A1049)-1,3)+2)&amp;" */","  ")&amp;IF(AND(ISERROR(MATCH("},",B1054:B$5003,0)), ISERROR(MATCH("    ];",$A$5:A1050,0))),"];","")</f>
        <v xml:space="preserve">    </v>
      </c>
      <c r="B1054" t="str">
        <f t="shared" si="25"/>
        <v/>
      </c>
      <c r="C1054" t="str">
        <f>IF(AND(MOD(ROW(A1049)-1,3)=0, INDEX(artwork.xlsx!J:J,QUOTIENT(ROW(A1049)-1,3)+2)&lt;&gt;""),
     artwork.xlsx!$H$1&amp;": """ &amp;  INDEX(artwork.xlsx!H:H,QUOTIENT(ROW(A1049)-1,3)+2) &amp;""",  " &amp;
     artwork.xlsx!$J$1&amp; ": """ &amp; INDEX(artwork.xlsx!J:J,QUOTIENT(ROW(A1049)-1,3)+2) &amp;""",  " &amp;
     artwork.xlsx!$L$1&amp; ": """ &amp; SUBSTITUTE(IF(LEFT(INDEX(artwork.xlsx!L:L,QUOTIENT(ROW(A1049)-1,3)+2),4)="http","",artwork.xlsx!$M$1) &amp; INDEX(artwork.xlsx!L:L,QUOTIENT(ROW(A1049)-1,3)+2),artwork.xlsx!$N$1,"") &amp; """,",
 IF(AND(MOD(ROW(A1049)-1,3)=1,INDEX(artwork.xlsx!J:J,QUOTIENT(ROW(A1049)-1,3)+2)&lt;&gt;""),
    artwork.xlsx!$K$1&amp;": '" &amp; SUBSTITUTE(INDEX(artwork.xlsx!K:K,QUOTIENT(ROW(A1049)-1,3)+2),"'","\'") &amp; "'",
IF(MOD(ROW(A1049)-1,3)=2,"","")))</f>
        <v>text_html: '&lt;div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v>
      </c>
    </row>
    <row r="1055" spans="1:3" x14ac:dyDescent="0.25">
      <c r="A1055" t="str">
        <f>IF(AND(MOD(ROW(A1050)-1,3)=0,INDEX(artwork.xlsx!G:G,QUOTIENT(ROW(A1050)-1,3)+2)&lt;&gt;""),"/* "&amp;INDEX(artwork.xlsx!G:G,QUOTIENT(ROW(A1050)-1,3)+2)&amp;" */","  ")&amp;
IF(AND(INDEX(artwork.xlsx!F:F,QUOTIENT(ROW(A1050)-1,3)+2)&lt;&gt;""),"/* "&amp;INDEX(artwork.xlsx!F:F,QUOTIENT(ROW(A1050)-1,3)+2)&amp;" */","  ")&amp;IF(AND(ISERROR(MATCH("},",B1055:B$5003,0)), ISERROR(MATCH("    ];",$A$5:A1054,0))),"];","")</f>
        <v xml:space="preserve">    </v>
      </c>
      <c r="B1055" t="str">
        <f t="shared" si="25"/>
        <v>},</v>
      </c>
      <c r="C1055" t="str">
        <f>IF(AND(MOD(ROW(A1050)-1,3)=0, INDEX(artwork.xlsx!J:J,QUOTIENT(ROW(A1050)-1,3)+2)&lt;&gt;""),
     artwork.xlsx!$H$1&amp;": """ &amp;  INDEX(artwork.xlsx!H:H,QUOTIENT(ROW(A1050)-1,3)+2) &amp;""",  " &amp;
     artwork.xlsx!$J$1&amp; ": """ &amp; INDEX(artwork.xlsx!J:J,QUOTIENT(ROW(A1050)-1,3)+2) &amp;""",  " &amp;
     artwork.xlsx!$L$1&amp; ": """ &amp; SUBSTITUTE(IF(LEFT(INDEX(artwork.xlsx!L:L,QUOTIENT(ROW(A1050)-1,3)+2),4)="http","",artwork.xlsx!$M$1) &amp; INDEX(artwork.xlsx!L:L,QUOTIENT(ROW(A1050)-1,3)+2),artwork.xlsx!$N$1,"") &amp; """,",
 IF(AND(MOD(ROW(A1050)-1,3)=1,INDEX(artwork.xlsx!J:J,QUOTIENT(ROW(A1050)-1,3)+2)&lt;&gt;""),
    artwork.xlsx!$K$1&amp;": '" &amp; SUBSTITUTE(INDEX(artwork.xlsx!K:K,QUOTIENT(ROW(A1050)-1,3)+2),"'","\'") &amp; "'",
IF(MOD(ROW(A1050)-1,3)=2,"","")))</f>
        <v/>
      </c>
    </row>
    <row r="1056" spans="1:3" x14ac:dyDescent="0.25">
      <c r="A1056" t="str">
        <f>IF(AND(MOD(ROW(A1051)-1,3)=0,INDEX(artwork.xlsx!G:G,QUOTIENT(ROW(A1051)-1,3)+2)&lt;&gt;""),"/* "&amp;INDEX(artwork.xlsx!G:G,QUOTIENT(ROW(A1051)-1,3)+2)&amp;" */","  ")&amp;
IF(AND(INDEX(artwork.xlsx!F:F,QUOTIENT(ROW(A1051)-1,3)+2)&lt;&gt;""),"/* "&amp;INDEX(artwork.xlsx!F:F,QUOTIENT(ROW(A1051)-1,3)+2)&amp;" */","  ")&amp;IF(AND(ISERROR(MATCH("},",B1056:B$5003,0)), ISERROR(MATCH("    ];",$A$5:A1052,0))),"];","")</f>
        <v xml:space="preserve">    </v>
      </c>
      <c r="B1056" t="str">
        <f t="shared" si="25"/>
        <v>{</v>
      </c>
      <c r="C1056" t="str">
        <f>IF(AND(MOD(ROW(A1051)-1,3)=0, INDEX(artwork.xlsx!J:J,QUOTIENT(ROW(A1051)-1,3)+2)&lt;&gt;""),
     artwork.xlsx!$H$1&amp;": """ &amp;  INDEX(artwork.xlsx!H:H,QUOTIENT(ROW(A1051)-1,3)+2) &amp;""",  " &amp;
     artwork.xlsx!$J$1&amp; ": """ &amp; INDEX(artwork.xlsx!J:J,QUOTIENT(ROW(A1051)-1,3)+2) &amp;""",  " &amp;
     artwork.xlsx!$L$1&amp; ": """ &amp; SUBSTITUTE(IF(LEFT(INDEX(artwork.xlsx!L:L,QUOTIENT(ROW(A1051)-1,3)+2),4)="http","",artwork.xlsx!$M$1) &amp; INDEX(artwork.xlsx!L:L,QUOTIENT(ROW(A1051)-1,3)+2),artwork.xlsx!$N$1,"") &amp; """,",
 IF(AND(MOD(ROW(A1051)-1,3)=1,INDEX(artwork.xlsx!J:J,QUOTIENT(ROW(A1051)-1,3)+2)&lt;&gt;""),
    artwork.xlsx!$K$1&amp;": '" &amp; SUBSTITUTE(INDEX(artwork.xlsx!K:K,QUOTIENT(ROW(A1051)-1,3)+2),"'","\'") &amp; "'",
IF(MOD(ROW(A1051)-1,3)=2,"","")))</f>
        <v>id: "enchantress",  frenchName: "Magicienne",  artwork: "http://wiki.dominionstrategy.com/images/f/f7/EnchantressArt.jpg",</v>
      </c>
    </row>
    <row r="1057" spans="1:3" x14ac:dyDescent="0.25">
      <c r="A1057" t="str">
        <f>IF(AND(MOD(ROW(A1052)-1,3)=0,INDEX(artwork.xlsx!G:G,QUOTIENT(ROW(A1052)-1,3)+2)&lt;&gt;""),"/* "&amp;INDEX(artwork.xlsx!G:G,QUOTIENT(ROW(A1052)-1,3)+2)&amp;" */","  ")&amp;
IF(AND(INDEX(artwork.xlsx!F:F,QUOTIENT(ROW(A1052)-1,3)+2)&lt;&gt;""),"/* "&amp;INDEX(artwork.xlsx!F:F,QUOTIENT(ROW(A1052)-1,3)+2)&amp;" */","  ")&amp;IF(AND(ISERROR(MATCH("},",B1057:B$5003,0)), ISERROR(MATCH("    ];",$A$5:A1056,0))),"];","")</f>
        <v xml:space="preserve">    </v>
      </c>
      <c r="B1057" t="str">
        <f t="shared" si="25"/>
        <v/>
      </c>
      <c r="C1057" t="str">
        <f>IF(AND(MOD(ROW(A1052)-1,3)=0, INDEX(artwork.xlsx!J:J,QUOTIENT(ROW(A1052)-1,3)+2)&lt;&gt;""),
     artwork.xlsx!$H$1&amp;": """ &amp;  INDEX(artwork.xlsx!H:H,QUOTIENT(ROW(A1052)-1,3)+2) &amp;""",  " &amp;
     artwork.xlsx!$J$1&amp; ": """ &amp; INDEX(artwork.xlsx!J:J,QUOTIENT(ROW(A1052)-1,3)+2) &amp;""",  " &amp;
     artwork.xlsx!$L$1&amp; ": """ &amp; SUBSTITUTE(IF(LEFT(INDEX(artwork.xlsx!L:L,QUOTIENT(ROW(A1052)-1,3)+2),4)="http","",artwork.xlsx!$M$1) &amp; INDEX(artwork.xlsx!L:L,QUOTIENT(ROW(A1052)-1,3)+2),artwork.xlsx!$N$1,"") &amp; """,",
 IF(AND(MOD(ROW(A1052)-1,3)=1,INDEX(artwork.xlsx!J:J,QUOTIENT(ROW(A1052)-1,3)+2)&lt;&gt;""),
    artwork.xlsx!$K$1&amp;": '" &amp; SUBSTITUTE(INDEX(artwork.xlsx!K:K,QUOTIENT(ROW(A1052)-1,3)+2),"'","\'") &amp; "'",
IF(MOD(ROW(A1052)-1,3)=2,"","")))</f>
        <v>text_html: '&lt;div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v>
      </c>
    </row>
    <row r="1058" spans="1:3" x14ac:dyDescent="0.25">
      <c r="A1058" t="str">
        <f>IF(AND(MOD(ROW(A1053)-1,3)=0,INDEX(artwork.xlsx!G:G,QUOTIENT(ROW(A1053)-1,3)+2)&lt;&gt;""),"/* "&amp;INDEX(artwork.xlsx!G:G,QUOTIENT(ROW(A1053)-1,3)+2)&amp;" */","  ")&amp;
IF(AND(INDEX(artwork.xlsx!F:F,QUOTIENT(ROW(A1053)-1,3)+2)&lt;&gt;""),"/* "&amp;INDEX(artwork.xlsx!F:F,QUOTIENT(ROW(A1053)-1,3)+2)&amp;" */","  ")&amp;IF(AND(ISERROR(MATCH("},",B1058:B$5003,0)), ISERROR(MATCH("    ];",$A$5:A1054,0))),"];","")</f>
        <v xml:space="preserve">    </v>
      </c>
      <c r="B1058" t="str">
        <f t="shared" si="25"/>
        <v>},</v>
      </c>
      <c r="C1058" t="str">
        <f>IF(AND(MOD(ROW(A1053)-1,3)=0, INDEX(artwork.xlsx!J:J,QUOTIENT(ROW(A1053)-1,3)+2)&lt;&gt;""),
     artwork.xlsx!$H$1&amp;": """ &amp;  INDEX(artwork.xlsx!H:H,QUOTIENT(ROW(A1053)-1,3)+2) &amp;""",  " &amp;
     artwork.xlsx!$J$1&amp; ": """ &amp; INDEX(artwork.xlsx!J:J,QUOTIENT(ROW(A1053)-1,3)+2) &amp;""",  " &amp;
     artwork.xlsx!$L$1&amp; ": """ &amp; SUBSTITUTE(IF(LEFT(INDEX(artwork.xlsx!L:L,QUOTIENT(ROW(A1053)-1,3)+2),4)="http","",artwork.xlsx!$M$1) &amp; INDEX(artwork.xlsx!L:L,QUOTIENT(ROW(A1053)-1,3)+2),artwork.xlsx!$N$1,"") &amp; """,",
 IF(AND(MOD(ROW(A1053)-1,3)=1,INDEX(artwork.xlsx!J:J,QUOTIENT(ROW(A1053)-1,3)+2)&lt;&gt;""),
    artwork.xlsx!$K$1&amp;": '" &amp; SUBSTITUTE(INDEX(artwork.xlsx!K:K,QUOTIENT(ROW(A1053)-1,3)+2),"'","\'") &amp; "'",
IF(MOD(ROW(A1053)-1,3)=2,"","")))</f>
        <v/>
      </c>
    </row>
    <row r="1059" spans="1:3" x14ac:dyDescent="0.25">
      <c r="A1059" t="str">
        <f>IF(AND(MOD(ROW(A1054)-1,3)=0,INDEX(artwork.xlsx!G:G,QUOTIENT(ROW(A1054)-1,3)+2)&lt;&gt;""),"/* "&amp;INDEX(artwork.xlsx!G:G,QUOTIENT(ROW(A1054)-1,3)+2)&amp;" */","  ")&amp;
IF(AND(INDEX(artwork.xlsx!F:F,QUOTIENT(ROW(A1054)-1,3)+2)&lt;&gt;""),"/* "&amp;INDEX(artwork.xlsx!F:F,QUOTIENT(ROW(A1054)-1,3)+2)&amp;" */","  ")&amp;IF(AND(ISERROR(MATCH("},",B1059:B$5003,0)), ISERROR(MATCH("    ];",$A$5:A1058,0))),"];","")</f>
        <v xml:space="preserve">    </v>
      </c>
      <c r="B1059" t="str">
        <f t="shared" si="25"/>
        <v>{</v>
      </c>
      <c r="C1059" t="str">
        <f>IF(AND(MOD(ROW(A1054)-1,3)=0, INDEX(artwork.xlsx!J:J,QUOTIENT(ROW(A1054)-1,3)+2)&lt;&gt;""),
     artwork.xlsx!$H$1&amp;": """ &amp;  INDEX(artwork.xlsx!H:H,QUOTIENT(ROW(A1054)-1,3)+2) &amp;""",  " &amp;
     artwork.xlsx!$J$1&amp; ": """ &amp; INDEX(artwork.xlsx!J:J,QUOTIENT(ROW(A1054)-1,3)+2) &amp;""",  " &amp;
     artwork.xlsx!$L$1&amp; ": """ &amp; SUBSTITUTE(IF(LEFT(INDEX(artwork.xlsx!L:L,QUOTIENT(ROW(A1054)-1,3)+2),4)="http","",artwork.xlsx!$M$1) &amp; INDEX(artwork.xlsx!L:L,QUOTIENT(ROW(A1054)-1,3)+2),artwork.xlsx!$N$1,"") &amp; """,",
 IF(AND(MOD(ROW(A1054)-1,3)=1,INDEX(artwork.xlsx!J:J,QUOTIENT(ROW(A1054)-1,3)+2)&lt;&gt;""),
    artwork.xlsx!$K$1&amp;": '" &amp; SUBSTITUTE(INDEX(artwork.xlsx!K:K,QUOTIENT(ROW(A1054)-1,3)+2),"'","\'") &amp; "'",
IF(MOD(ROW(A1054)-1,3)=2,"","")))</f>
        <v>id: "farmersmarket",  frenchName: "Marché agricole",  artwork: "http://wiki.dominionstrategy.com/images/d/d2/Farmers%27_MarketArt.jpg",</v>
      </c>
    </row>
    <row r="1060" spans="1:3" x14ac:dyDescent="0.25">
      <c r="A1060" t="str">
        <f>IF(AND(MOD(ROW(A1055)-1,3)=0,INDEX(artwork.xlsx!G:G,QUOTIENT(ROW(A1055)-1,3)+2)&lt;&gt;""),"/* "&amp;INDEX(artwork.xlsx!G:G,QUOTIENT(ROW(A1055)-1,3)+2)&amp;" */","  ")&amp;
IF(AND(INDEX(artwork.xlsx!F:F,QUOTIENT(ROW(A1055)-1,3)+2)&lt;&gt;""),"/* "&amp;INDEX(artwork.xlsx!F:F,QUOTIENT(ROW(A1055)-1,3)+2)&amp;" */","  ")&amp;IF(AND(ISERROR(MATCH("},",B1060:B$5003,0)), ISERROR(MATCH("    ];",$A$5:A1056,0))),"];","")</f>
        <v xml:space="preserve">    </v>
      </c>
      <c r="B1060" t="str">
        <f t="shared" si="25"/>
        <v/>
      </c>
      <c r="C1060" t="str">
        <f>IF(AND(MOD(ROW(A1055)-1,3)=0, INDEX(artwork.xlsx!J:J,QUOTIENT(ROW(A1055)-1,3)+2)&lt;&gt;""),
     artwork.xlsx!$H$1&amp;": """ &amp;  INDEX(artwork.xlsx!H:H,QUOTIENT(ROW(A1055)-1,3)+2) &amp;""",  " &amp;
     artwork.xlsx!$J$1&amp; ": """ &amp; INDEX(artwork.xlsx!J:J,QUOTIENT(ROW(A1055)-1,3)+2) &amp;""",  " &amp;
     artwork.xlsx!$L$1&amp; ": """ &amp; SUBSTITUTE(IF(LEFT(INDEX(artwork.xlsx!L:L,QUOTIENT(ROW(A1055)-1,3)+2),4)="http","",artwork.xlsx!$M$1) &amp; INDEX(artwork.xlsx!L:L,QUOTIENT(ROW(A1055)-1,3)+2),artwork.xlsx!$N$1,"") &amp; """,",
 IF(AND(MOD(ROW(A1055)-1,3)=1,INDEX(artwork.xlsx!J:J,QUOTIENT(ROW(A1055)-1,3)+2)&lt;&gt;""),
    artwork.xlsx!$K$1&amp;": '" &amp; SUBSTITUTE(INDEX(artwork.xlsx!K:K,QUOTIENT(ROW(A1055)-1,3)+2),"'","\'") &amp; "'",
IF(MOD(ROW(A1055)-1,3)=2,"","")))</f>
        <v>text_html: '&lt;div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v>
      </c>
    </row>
    <row r="1061" spans="1:3" x14ac:dyDescent="0.25">
      <c r="A1061" t="str">
        <f>IF(AND(MOD(ROW(A1056)-1,3)=0,INDEX(artwork.xlsx!G:G,QUOTIENT(ROW(A1056)-1,3)+2)&lt;&gt;""),"/* "&amp;INDEX(artwork.xlsx!G:G,QUOTIENT(ROW(A1056)-1,3)+2)&amp;" */","  ")&amp;
IF(AND(INDEX(artwork.xlsx!F:F,QUOTIENT(ROW(A1056)-1,3)+2)&lt;&gt;""),"/* "&amp;INDEX(artwork.xlsx!F:F,QUOTIENT(ROW(A1056)-1,3)+2)&amp;" */","  ")&amp;IF(AND(ISERROR(MATCH("},",B1061:B$5003,0)), ISERROR(MATCH("    ];",$A$5:A1060,0))),"];","")</f>
        <v xml:space="preserve">    </v>
      </c>
      <c r="B1061" t="str">
        <f t="shared" si="25"/>
        <v>},</v>
      </c>
      <c r="C1061" t="str">
        <f>IF(AND(MOD(ROW(A1056)-1,3)=0, INDEX(artwork.xlsx!J:J,QUOTIENT(ROW(A1056)-1,3)+2)&lt;&gt;""),
     artwork.xlsx!$H$1&amp;": """ &amp;  INDEX(artwork.xlsx!H:H,QUOTIENT(ROW(A1056)-1,3)+2) &amp;""",  " &amp;
     artwork.xlsx!$J$1&amp; ": """ &amp; INDEX(artwork.xlsx!J:J,QUOTIENT(ROW(A1056)-1,3)+2) &amp;""",  " &amp;
     artwork.xlsx!$L$1&amp; ": """ &amp; SUBSTITUTE(IF(LEFT(INDEX(artwork.xlsx!L:L,QUOTIENT(ROW(A1056)-1,3)+2),4)="http","",artwork.xlsx!$M$1) &amp; INDEX(artwork.xlsx!L:L,QUOTIENT(ROW(A1056)-1,3)+2),artwork.xlsx!$N$1,"") &amp; """,",
 IF(AND(MOD(ROW(A1056)-1,3)=1,INDEX(artwork.xlsx!J:J,QUOTIENT(ROW(A1056)-1,3)+2)&lt;&gt;""),
    artwork.xlsx!$K$1&amp;": '" &amp; SUBSTITUTE(INDEX(artwork.xlsx!K:K,QUOTIENT(ROW(A1056)-1,3)+2),"'","\'") &amp; "'",
IF(MOD(ROW(A1056)-1,3)=2,"","")))</f>
        <v/>
      </c>
    </row>
    <row r="1062" spans="1:3" x14ac:dyDescent="0.25">
      <c r="A1062" t="str">
        <f>IF(AND(MOD(ROW(A1057)-1,3)=0,INDEX(artwork.xlsx!G:G,QUOTIENT(ROW(A1057)-1,3)+2)&lt;&gt;""),"/* "&amp;INDEX(artwork.xlsx!G:G,QUOTIENT(ROW(A1057)-1,3)+2)&amp;" */","  ")&amp;
IF(AND(INDEX(artwork.xlsx!F:F,QUOTIENT(ROW(A1057)-1,3)+2)&lt;&gt;""),"/* "&amp;INDEX(artwork.xlsx!F:F,QUOTIENT(ROW(A1057)-1,3)+2)&amp;" */","  ")&amp;IF(AND(ISERROR(MATCH("},",B1062:B$5003,0)), ISERROR(MATCH("    ];",$A$5:A1058,0))),"];","")</f>
        <v xml:space="preserve">    </v>
      </c>
      <c r="B1062" t="str">
        <f t="shared" si="25"/>
        <v>{</v>
      </c>
      <c r="C1062" t="str">
        <f>IF(AND(MOD(ROW(A1057)-1,3)=0, INDEX(artwork.xlsx!J:J,QUOTIENT(ROW(A1057)-1,3)+2)&lt;&gt;""),
     artwork.xlsx!$H$1&amp;": """ &amp;  INDEX(artwork.xlsx!H:H,QUOTIENT(ROW(A1057)-1,3)+2) &amp;""",  " &amp;
     artwork.xlsx!$J$1&amp; ": """ &amp; INDEX(artwork.xlsx!J:J,QUOTIENT(ROW(A1057)-1,3)+2) &amp;""",  " &amp;
     artwork.xlsx!$L$1&amp; ": """ &amp; SUBSTITUTE(IF(LEFT(INDEX(artwork.xlsx!L:L,QUOTIENT(ROW(A1057)-1,3)+2),4)="http","",artwork.xlsx!$M$1) &amp; INDEX(artwork.xlsx!L:L,QUOTIENT(ROW(A1057)-1,3)+2),artwork.xlsx!$N$1,"") &amp; """,",
 IF(AND(MOD(ROW(A1057)-1,3)=1,INDEX(artwork.xlsx!J:J,QUOTIENT(ROW(A1057)-1,3)+2)&lt;&gt;""),
    artwork.xlsx!$K$1&amp;": '" &amp; SUBSTITUTE(INDEX(artwork.xlsx!K:K,QUOTIENT(ROW(A1057)-1,3)+2),"'","\'") &amp; "'",
IF(MOD(ROW(A1057)-1,3)=2,"","")))</f>
        <v>id: "gladiatorfortune",  frenchName: "Gladiateur/Fortune",  artwork: "/img/artworks/gladiatorfortuneArt.jpg",</v>
      </c>
    </row>
    <row r="1063" spans="1:3" x14ac:dyDescent="0.25">
      <c r="A1063" t="str">
        <f>IF(AND(MOD(ROW(A1058)-1,3)=0,INDEX(artwork.xlsx!G:G,QUOTIENT(ROW(A1058)-1,3)+2)&lt;&gt;""),"/* "&amp;INDEX(artwork.xlsx!G:G,QUOTIENT(ROW(A1058)-1,3)+2)&amp;" */","  ")&amp;
IF(AND(INDEX(artwork.xlsx!F:F,QUOTIENT(ROW(A1058)-1,3)+2)&lt;&gt;""),"/* "&amp;INDEX(artwork.xlsx!F:F,QUOTIENT(ROW(A1058)-1,3)+2)&amp;" */","  ")&amp;IF(AND(ISERROR(MATCH("},",B1063:B$5003,0)), ISERROR(MATCH("    ];",$A$5:A1062,0))),"];","")</f>
        <v xml:space="preserve">    </v>
      </c>
      <c r="B1063" t="str">
        <f t="shared" si="25"/>
        <v/>
      </c>
      <c r="C1063" t="str">
        <f>IF(AND(MOD(ROW(A1058)-1,3)=0, INDEX(artwork.xlsx!J:J,QUOTIENT(ROW(A1058)-1,3)+2)&lt;&gt;""),
     artwork.xlsx!$H$1&amp;": """ &amp;  INDEX(artwork.xlsx!H:H,QUOTIENT(ROW(A1058)-1,3)+2) &amp;""",  " &amp;
     artwork.xlsx!$J$1&amp; ": """ &amp; INDEX(artwork.xlsx!J:J,QUOTIENT(ROW(A1058)-1,3)+2) &amp;""",  " &amp;
     artwork.xlsx!$L$1&amp; ": """ &amp; SUBSTITUTE(IF(LEFT(INDEX(artwork.xlsx!L:L,QUOTIENT(ROW(A1058)-1,3)+2),4)="http","",artwork.xlsx!$M$1) &amp; INDEX(artwork.xlsx!L:L,QUOTIENT(ROW(A1058)-1,3)+2),artwork.xlsx!$N$1,"") &amp; """,",
 IF(AND(MOD(ROW(A1058)-1,3)=1,INDEX(artwork.xlsx!J:J,QUOTIENT(ROW(A1058)-1,3)+2)&lt;&gt;""),
    artwork.xlsx!$K$1&amp;": '" &amp; SUBSTITUTE(INDEX(artwork.xlsx!K:K,QUOTIENT(ROW(A1058)-1,3)+2),"'","\'") &amp; "'",
IF(MOD(ROW(A1058)-1,3)=2,"","")))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64" spans="1:3" x14ac:dyDescent="0.25">
      <c r="A1064" t="str">
        <f>IF(AND(MOD(ROW(A1059)-1,3)=0,INDEX(artwork.xlsx!G:G,QUOTIENT(ROW(A1059)-1,3)+2)&lt;&gt;""),"/* "&amp;INDEX(artwork.xlsx!G:G,QUOTIENT(ROW(A1059)-1,3)+2)&amp;" */","  ")&amp;
IF(AND(INDEX(artwork.xlsx!F:F,QUOTIENT(ROW(A1059)-1,3)+2)&lt;&gt;""),"/* "&amp;INDEX(artwork.xlsx!F:F,QUOTIENT(ROW(A1059)-1,3)+2)&amp;" */","  ")&amp;IF(AND(ISERROR(MATCH("},",B1064:B$5003,0)), ISERROR(MATCH("    ];",$A$5:A1060,0))),"];","")</f>
        <v xml:space="preserve">    </v>
      </c>
      <c r="B1064" t="str">
        <f t="shared" si="25"/>
        <v>},</v>
      </c>
      <c r="C1064" t="str">
        <f>IF(AND(MOD(ROW(A1059)-1,3)=0, INDEX(artwork.xlsx!J:J,QUOTIENT(ROW(A1059)-1,3)+2)&lt;&gt;""),
     artwork.xlsx!$H$1&amp;": """ &amp;  INDEX(artwork.xlsx!H:H,QUOTIENT(ROW(A1059)-1,3)+2) &amp;""",  " &amp;
     artwork.xlsx!$J$1&amp; ": """ &amp; INDEX(artwork.xlsx!J:J,QUOTIENT(ROW(A1059)-1,3)+2) &amp;""",  " &amp;
     artwork.xlsx!$L$1&amp; ": """ &amp; SUBSTITUTE(IF(LEFT(INDEX(artwork.xlsx!L:L,QUOTIENT(ROW(A1059)-1,3)+2),4)="http","",artwork.xlsx!$M$1) &amp; INDEX(artwork.xlsx!L:L,QUOTIENT(ROW(A1059)-1,3)+2),artwork.xlsx!$N$1,"") &amp; """,",
 IF(AND(MOD(ROW(A1059)-1,3)=1,INDEX(artwork.xlsx!J:J,QUOTIENT(ROW(A1059)-1,3)+2)&lt;&gt;""),
    artwork.xlsx!$K$1&amp;": '" &amp; SUBSTITUTE(INDEX(artwork.xlsx!K:K,QUOTIENT(ROW(A1059)-1,3)+2),"'","\'") &amp; "'",
IF(MOD(ROW(A1059)-1,3)=2,"","")))</f>
        <v/>
      </c>
    </row>
    <row r="1065" spans="1:3" x14ac:dyDescent="0.25">
      <c r="A1065" t="str">
        <f>IF(AND(MOD(ROW(A1060)-1,3)=0,INDEX(artwork.xlsx!G:G,QUOTIENT(ROW(A1060)-1,3)+2)&lt;&gt;""),"/* "&amp;INDEX(artwork.xlsx!G:G,QUOTIENT(ROW(A1060)-1,3)+2)&amp;" */","  ")&amp;
IF(AND(INDEX(artwork.xlsx!F:F,QUOTIENT(ROW(A1060)-1,3)+2)&lt;&gt;""),"/* "&amp;INDEX(artwork.xlsx!F:F,QUOTIENT(ROW(A1060)-1,3)+2)&amp;" */","  ")&amp;IF(AND(ISERROR(MATCH("},",B1065:B$5003,0)), ISERROR(MATCH("    ];",$A$5:A1064,0))),"];","")</f>
        <v xml:space="preserve">    </v>
      </c>
      <c r="B1065" t="str">
        <f t="shared" si="25"/>
        <v>{</v>
      </c>
      <c r="C1065" t="str">
        <f>IF(AND(MOD(ROW(A1060)-1,3)=0, INDEX(artwork.xlsx!J:J,QUOTIENT(ROW(A1060)-1,3)+2)&lt;&gt;""),
     artwork.xlsx!$H$1&amp;": """ &amp;  INDEX(artwork.xlsx!H:H,QUOTIENT(ROW(A1060)-1,3)+2) &amp;""",  " &amp;
     artwork.xlsx!$J$1&amp; ": """ &amp; INDEX(artwork.xlsx!J:J,QUOTIENT(ROW(A1060)-1,3)+2) &amp;""",  " &amp;
     artwork.xlsx!$L$1&amp; ": """ &amp; SUBSTITUTE(IF(LEFT(INDEX(artwork.xlsx!L:L,QUOTIENT(ROW(A1060)-1,3)+2),4)="http","",artwork.xlsx!$M$1) &amp; INDEX(artwork.xlsx!L:L,QUOTIENT(ROW(A1060)-1,3)+2),artwork.xlsx!$N$1,"") &amp; """,",
 IF(AND(MOD(ROW(A1060)-1,3)=1,INDEX(artwork.xlsx!J:J,QUOTIENT(ROW(A1060)-1,3)+2)&lt;&gt;""),
    artwork.xlsx!$K$1&amp;": '" &amp; SUBSTITUTE(INDEX(artwork.xlsx!K:K,QUOTIENT(ROW(A1060)-1,3)+2),"'","\'") &amp; "'",
IF(MOD(ROW(A1060)-1,3)=2,"","")))</f>
        <v>id: "gladiator",  frenchName: "Gladiateur",  artwork: "http://wiki.dominionstrategy.com/images/a/a7/GladiatorArt.jpg",</v>
      </c>
    </row>
    <row r="1066" spans="1:3" x14ac:dyDescent="0.25">
      <c r="A1066" t="str">
        <f>IF(AND(MOD(ROW(A1061)-1,3)=0,INDEX(artwork.xlsx!G:G,QUOTIENT(ROW(A1061)-1,3)+2)&lt;&gt;""),"/* "&amp;INDEX(artwork.xlsx!G:G,QUOTIENT(ROW(A1061)-1,3)+2)&amp;" */","  ")&amp;
IF(AND(INDEX(artwork.xlsx!F:F,QUOTIENT(ROW(A1061)-1,3)+2)&lt;&gt;""),"/* "&amp;INDEX(artwork.xlsx!F:F,QUOTIENT(ROW(A1061)-1,3)+2)&amp;" */","  ")&amp;IF(AND(ISERROR(MATCH("},",B1066:B$5003,0)), ISERROR(MATCH("    ];",$A$5:A1062,0))),"];","")</f>
        <v xml:space="preserve">    </v>
      </c>
      <c r="B1066" t="str">
        <f t="shared" si="25"/>
        <v/>
      </c>
      <c r="C1066" t="str">
        <f>IF(AND(MOD(ROW(A1061)-1,3)=0, INDEX(artwork.xlsx!J:J,QUOTIENT(ROW(A1061)-1,3)+2)&lt;&gt;""),
     artwork.xlsx!$H$1&amp;": """ &amp;  INDEX(artwork.xlsx!H:H,QUOTIENT(ROW(A1061)-1,3)+2) &amp;""",  " &amp;
     artwork.xlsx!$J$1&amp; ": """ &amp; INDEX(artwork.xlsx!J:J,QUOTIENT(ROW(A1061)-1,3)+2) &amp;""",  " &amp;
     artwork.xlsx!$L$1&amp; ": """ &amp; SUBSTITUTE(IF(LEFT(INDEX(artwork.xlsx!L:L,QUOTIENT(ROW(A1061)-1,3)+2),4)="http","",artwork.xlsx!$M$1) &amp; INDEX(artwork.xlsx!L:L,QUOTIENT(ROW(A1061)-1,3)+2),artwork.xlsx!$N$1,"") &amp; """,",
 IF(AND(MOD(ROW(A1061)-1,3)=1,INDEX(artwork.xlsx!J:J,QUOTIENT(ROW(A1061)-1,3)+2)&lt;&gt;""),
    artwork.xlsx!$K$1&amp;": '" &amp; SUBSTITUTE(INDEX(artwork.xlsx!K:K,QUOTIENT(ROW(A1061)-1,3)+2),"'","\'") &amp; "'",
IF(MOD(ROW(A1061)-1,3)=2,"","")))</f>
        <v>text_html: '&lt;div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v>
      </c>
    </row>
    <row r="1067" spans="1:3" x14ac:dyDescent="0.25">
      <c r="A1067" t="str">
        <f>IF(AND(MOD(ROW(A1062)-1,3)=0,INDEX(artwork.xlsx!G:G,QUOTIENT(ROW(A1062)-1,3)+2)&lt;&gt;""),"/* "&amp;INDEX(artwork.xlsx!G:G,QUOTIENT(ROW(A1062)-1,3)+2)&amp;" */","  ")&amp;
IF(AND(INDEX(artwork.xlsx!F:F,QUOTIENT(ROW(A1062)-1,3)+2)&lt;&gt;""),"/* "&amp;INDEX(artwork.xlsx!F:F,QUOTIENT(ROW(A1062)-1,3)+2)&amp;" */","  ")&amp;IF(AND(ISERROR(MATCH("},",B1067:B$5003,0)), ISERROR(MATCH("    ];",$A$5:A1066,0))),"];","")</f>
        <v xml:space="preserve">    </v>
      </c>
      <c r="B1067" t="str">
        <f t="shared" si="25"/>
        <v>},</v>
      </c>
      <c r="C1067" t="str">
        <f>IF(AND(MOD(ROW(A1062)-1,3)=0, INDEX(artwork.xlsx!J:J,QUOTIENT(ROW(A1062)-1,3)+2)&lt;&gt;""),
     artwork.xlsx!$H$1&amp;": """ &amp;  INDEX(artwork.xlsx!H:H,QUOTIENT(ROW(A1062)-1,3)+2) &amp;""",  " &amp;
     artwork.xlsx!$J$1&amp; ": """ &amp; INDEX(artwork.xlsx!J:J,QUOTIENT(ROW(A1062)-1,3)+2) &amp;""",  " &amp;
     artwork.xlsx!$L$1&amp; ": """ &amp; SUBSTITUTE(IF(LEFT(INDEX(artwork.xlsx!L:L,QUOTIENT(ROW(A1062)-1,3)+2),4)="http","",artwork.xlsx!$M$1) &amp; INDEX(artwork.xlsx!L:L,QUOTIENT(ROW(A1062)-1,3)+2),artwork.xlsx!$N$1,"") &amp; """,",
 IF(AND(MOD(ROW(A1062)-1,3)=1,INDEX(artwork.xlsx!J:J,QUOTIENT(ROW(A1062)-1,3)+2)&lt;&gt;""),
    artwork.xlsx!$K$1&amp;": '" &amp; SUBSTITUTE(INDEX(artwork.xlsx!K:K,QUOTIENT(ROW(A1062)-1,3)+2),"'","\'") &amp; "'",
IF(MOD(ROW(A1062)-1,3)=2,"","")))</f>
        <v/>
      </c>
    </row>
    <row r="1068" spans="1:3" x14ac:dyDescent="0.25">
      <c r="A1068" t="str">
        <f>IF(AND(MOD(ROW(A1063)-1,3)=0,INDEX(artwork.xlsx!G:G,QUOTIENT(ROW(A1063)-1,3)+2)&lt;&gt;""),"/* "&amp;INDEX(artwork.xlsx!G:G,QUOTIENT(ROW(A1063)-1,3)+2)&amp;" */","  ")&amp;
IF(AND(INDEX(artwork.xlsx!F:F,QUOTIENT(ROW(A1063)-1,3)+2)&lt;&gt;""),"/* "&amp;INDEX(artwork.xlsx!F:F,QUOTIENT(ROW(A1063)-1,3)+2)&amp;" */","  ")&amp;IF(AND(ISERROR(MATCH("},",B1068:B$5003,0)), ISERROR(MATCH("    ];",$A$5:A1064,0))),"];","")</f>
        <v xml:space="preserve">  /* t */</v>
      </c>
      <c r="B1068" t="str">
        <f t="shared" si="25"/>
        <v>{</v>
      </c>
      <c r="C1068" t="str">
        <f>IF(AND(MOD(ROW(A1063)-1,3)=0, INDEX(artwork.xlsx!J:J,QUOTIENT(ROW(A1063)-1,3)+2)&lt;&gt;""),
     artwork.xlsx!$H$1&amp;": """ &amp;  INDEX(artwork.xlsx!H:H,QUOTIENT(ROW(A1063)-1,3)+2) &amp;""",  " &amp;
     artwork.xlsx!$J$1&amp; ": """ &amp; INDEX(artwork.xlsx!J:J,QUOTIENT(ROW(A1063)-1,3)+2) &amp;""",  " &amp;
     artwork.xlsx!$L$1&amp; ": """ &amp; SUBSTITUTE(IF(LEFT(INDEX(artwork.xlsx!L:L,QUOTIENT(ROW(A1063)-1,3)+2),4)="http","",artwork.xlsx!$M$1) &amp; INDEX(artwork.xlsx!L:L,QUOTIENT(ROW(A1063)-1,3)+2),artwork.xlsx!$N$1,"") &amp; """,",
 IF(AND(MOD(ROW(A1063)-1,3)=1,INDEX(artwork.xlsx!J:J,QUOTIENT(ROW(A1063)-1,3)+2)&lt;&gt;""),
    artwork.xlsx!$K$1&amp;": '" &amp; SUBSTITUTE(INDEX(artwork.xlsx!K:K,QUOTIENT(ROW(A1063)-1,3)+2),"'","\'") &amp; "'",
IF(MOD(ROW(A1063)-1,3)=2,"","")))</f>
        <v>id: "fortune",  frenchName: "Fortune",  artwork: "http://wiki.dominionstrategy.com/images/f/fd/FortuneArt.jpg",</v>
      </c>
    </row>
    <row r="1069" spans="1:3" x14ac:dyDescent="0.25">
      <c r="A1069" t="str">
        <f>IF(AND(MOD(ROW(A1064)-1,3)=0,INDEX(artwork.xlsx!G:G,QUOTIENT(ROW(A1064)-1,3)+2)&lt;&gt;""),"/* "&amp;INDEX(artwork.xlsx!G:G,QUOTIENT(ROW(A1064)-1,3)+2)&amp;" */","  ")&amp;
IF(AND(INDEX(artwork.xlsx!F:F,QUOTIENT(ROW(A1064)-1,3)+2)&lt;&gt;""),"/* "&amp;INDEX(artwork.xlsx!F:F,QUOTIENT(ROW(A1064)-1,3)+2)&amp;" */","  ")&amp;IF(AND(ISERROR(MATCH("},",B1069:B$5003,0)), ISERROR(MATCH("    ];",$A$5:A1068,0))),"];","")</f>
        <v xml:space="preserve">  /* t */</v>
      </c>
      <c r="B1069" t="str">
        <f t="shared" si="25"/>
        <v/>
      </c>
      <c r="C1069" t="str">
        <f>IF(AND(MOD(ROW(A1064)-1,3)=0, INDEX(artwork.xlsx!J:J,QUOTIENT(ROW(A1064)-1,3)+2)&lt;&gt;""),
     artwork.xlsx!$H$1&amp;": """ &amp;  INDEX(artwork.xlsx!H:H,QUOTIENT(ROW(A1064)-1,3)+2) &amp;""",  " &amp;
     artwork.xlsx!$J$1&amp; ": """ &amp; INDEX(artwork.xlsx!J:J,QUOTIENT(ROW(A1064)-1,3)+2) &amp;""",  " &amp;
     artwork.xlsx!$L$1&amp; ": """ &amp; SUBSTITUTE(IF(LEFT(INDEX(artwork.xlsx!L:L,QUOTIENT(ROW(A1064)-1,3)+2),4)="http","",artwork.xlsx!$M$1) &amp; INDEX(artwork.xlsx!L:L,QUOTIENT(ROW(A1064)-1,3)+2),artwork.xlsx!$N$1,"") &amp; """,",
 IF(AND(MOD(ROW(A1064)-1,3)=1,INDEX(artwork.xlsx!J:J,QUOTIENT(ROW(A1064)-1,3)+2)&lt;&gt;""),
    artwork.xlsx!$K$1&amp;": '" &amp; SUBSTITUTE(INDEX(artwork.xlsx!K:K,QUOTIENT(ROW(A1064)-1,3)+2),"'","\'") &amp; "'",
IF(MOD(ROW(A1064)-1,3)=2,"","")))</f>
        <v>text_html: '&lt;div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v>
      </c>
    </row>
    <row r="1070" spans="1:3" x14ac:dyDescent="0.25">
      <c r="A1070" t="str">
        <f>IF(AND(MOD(ROW(A1065)-1,3)=0,INDEX(artwork.xlsx!G:G,QUOTIENT(ROW(A1065)-1,3)+2)&lt;&gt;""),"/* "&amp;INDEX(artwork.xlsx!G:G,QUOTIENT(ROW(A1065)-1,3)+2)&amp;" */","  ")&amp;
IF(AND(INDEX(artwork.xlsx!F:F,QUOTIENT(ROW(A1065)-1,3)+2)&lt;&gt;""),"/* "&amp;INDEX(artwork.xlsx!F:F,QUOTIENT(ROW(A1065)-1,3)+2)&amp;" */","  ")&amp;IF(AND(ISERROR(MATCH("},",B1070:B$5003,0)), ISERROR(MATCH("    ];",$A$5:A1066,0))),"];","")</f>
        <v xml:space="preserve">  /* t */</v>
      </c>
      <c r="B1070" t="str">
        <f t="shared" si="25"/>
        <v>},</v>
      </c>
      <c r="C1070" t="str">
        <f>IF(AND(MOD(ROW(A1065)-1,3)=0, INDEX(artwork.xlsx!J:J,QUOTIENT(ROW(A1065)-1,3)+2)&lt;&gt;""),
     artwork.xlsx!$H$1&amp;": """ &amp;  INDEX(artwork.xlsx!H:H,QUOTIENT(ROW(A1065)-1,3)+2) &amp;""",  " &amp;
     artwork.xlsx!$J$1&amp; ": """ &amp; INDEX(artwork.xlsx!J:J,QUOTIENT(ROW(A1065)-1,3)+2) &amp;""",  " &amp;
     artwork.xlsx!$L$1&amp; ": """ &amp; SUBSTITUTE(IF(LEFT(INDEX(artwork.xlsx!L:L,QUOTIENT(ROW(A1065)-1,3)+2),4)="http","",artwork.xlsx!$M$1) &amp; INDEX(artwork.xlsx!L:L,QUOTIENT(ROW(A1065)-1,3)+2),artwork.xlsx!$N$1,"") &amp; """,",
 IF(AND(MOD(ROW(A1065)-1,3)=1,INDEX(artwork.xlsx!J:J,QUOTIENT(ROW(A1065)-1,3)+2)&lt;&gt;""),
    artwork.xlsx!$K$1&amp;": '" &amp; SUBSTITUTE(INDEX(artwork.xlsx!K:K,QUOTIENT(ROW(A1065)-1,3)+2),"'","\'") &amp; "'",
IF(MOD(ROW(A1065)-1,3)=2,"","")))</f>
        <v/>
      </c>
    </row>
    <row r="1071" spans="1:3" x14ac:dyDescent="0.25">
      <c r="A1071" t="str">
        <f>IF(AND(MOD(ROW(A1066)-1,3)=0,INDEX(artwork.xlsx!G:G,QUOTIENT(ROW(A1066)-1,3)+2)&lt;&gt;""),"/* "&amp;INDEX(artwork.xlsx!G:G,QUOTIENT(ROW(A1066)-1,3)+2)&amp;" */","  ")&amp;
IF(AND(INDEX(artwork.xlsx!F:F,QUOTIENT(ROW(A1066)-1,3)+2)&lt;&gt;""),"/* "&amp;INDEX(artwork.xlsx!F:F,QUOTIENT(ROW(A1066)-1,3)+2)&amp;" */","  ")&amp;IF(AND(ISERROR(MATCH("},",B1071:B$5003,0)), ISERROR(MATCH("    ];",$A$5:A1070,0))),"];","")</f>
        <v xml:space="preserve">    </v>
      </c>
      <c r="B1071" t="str">
        <f t="shared" si="25"/>
        <v>{</v>
      </c>
      <c r="C1071" t="str">
        <f>IF(AND(MOD(ROW(A1066)-1,3)=0, INDEX(artwork.xlsx!J:J,QUOTIENT(ROW(A1066)-1,3)+2)&lt;&gt;""),
     artwork.xlsx!$H$1&amp;": """ &amp;  INDEX(artwork.xlsx!H:H,QUOTIENT(ROW(A1066)-1,3)+2) &amp;""",  " &amp;
     artwork.xlsx!$J$1&amp; ": """ &amp; INDEX(artwork.xlsx!J:J,QUOTIENT(ROW(A1066)-1,3)+2) &amp;""",  " &amp;
     artwork.xlsx!$L$1&amp; ": """ &amp; SUBSTITUTE(IF(LEFT(INDEX(artwork.xlsx!L:L,QUOTIENT(ROW(A1066)-1,3)+2),4)="http","",artwork.xlsx!$M$1) &amp; INDEX(artwork.xlsx!L:L,QUOTIENT(ROW(A1066)-1,3)+2),artwork.xlsx!$N$1,"") &amp; """,",
 IF(AND(MOD(ROW(A1066)-1,3)=1,INDEX(artwork.xlsx!J:J,QUOTIENT(ROW(A1066)-1,3)+2)&lt;&gt;""),
    artwork.xlsx!$K$1&amp;": '" &amp; SUBSTITUTE(INDEX(artwork.xlsx!K:K,QUOTIENT(ROW(A1066)-1,3)+2),"'","\'") &amp; "'",
IF(MOD(ROW(A1066)-1,3)=2,"","")))</f>
        <v>id: "sacrifice",  frenchName: "Sacrifice",  artwork: "http://wiki.dominionstrategy.com/images/d/d7/SacrificeArt.jpg",</v>
      </c>
    </row>
    <row r="1072" spans="1:3" x14ac:dyDescent="0.25">
      <c r="A1072" t="str">
        <f>IF(AND(MOD(ROW(A1067)-1,3)=0,INDEX(artwork.xlsx!G:G,QUOTIENT(ROW(A1067)-1,3)+2)&lt;&gt;""),"/* "&amp;INDEX(artwork.xlsx!G:G,QUOTIENT(ROW(A1067)-1,3)+2)&amp;" */","  ")&amp;
IF(AND(INDEX(artwork.xlsx!F:F,QUOTIENT(ROW(A1067)-1,3)+2)&lt;&gt;""),"/* "&amp;INDEX(artwork.xlsx!F:F,QUOTIENT(ROW(A1067)-1,3)+2)&amp;" */","  ")&amp;IF(AND(ISERROR(MATCH("},",B1072:B$5003,0)), ISERROR(MATCH("    ];",$A$5:A1068,0))),"];","")</f>
        <v xml:space="preserve">    </v>
      </c>
      <c r="B1072" t="str">
        <f t="shared" si="25"/>
        <v/>
      </c>
      <c r="C1072" t="str">
        <f>IF(AND(MOD(ROW(A1067)-1,3)=0, INDEX(artwork.xlsx!J:J,QUOTIENT(ROW(A1067)-1,3)+2)&lt;&gt;""),
     artwork.xlsx!$H$1&amp;": """ &amp;  INDEX(artwork.xlsx!H:H,QUOTIENT(ROW(A1067)-1,3)+2) &amp;""",  " &amp;
     artwork.xlsx!$J$1&amp; ": """ &amp; INDEX(artwork.xlsx!J:J,QUOTIENT(ROW(A1067)-1,3)+2) &amp;""",  " &amp;
     artwork.xlsx!$L$1&amp; ": """ &amp; SUBSTITUTE(IF(LEFT(INDEX(artwork.xlsx!L:L,QUOTIENT(ROW(A1067)-1,3)+2),4)="http","",artwork.xlsx!$M$1) &amp; INDEX(artwork.xlsx!L:L,QUOTIENT(ROW(A1067)-1,3)+2),artwork.xlsx!$N$1,"") &amp; """,",
 IF(AND(MOD(ROW(A1067)-1,3)=1,INDEX(artwork.xlsx!J:J,QUOTIENT(ROW(A1067)-1,3)+2)&lt;&gt;""),
    artwork.xlsx!$K$1&amp;": '" &amp; SUBSTITUTE(INDEX(artwork.xlsx!K:K,QUOTIENT(ROW(A1067)-1,3)+2),"'","\'") &amp; "'",
IF(MOD(ROW(A1067)-1,3)=2,"","")))</f>
        <v>text_html: '&lt;div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v>
      </c>
    </row>
    <row r="1073" spans="1:3" x14ac:dyDescent="0.25">
      <c r="A1073" t="str">
        <f>IF(AND(MOD(ROW(A1068)-1,3)=0,INDEX(artwork.xlsx!G:G,QUOTIENT(ROW(A1068)-1,3)+2)&lt;&gt;""),"/* "&amp;INDEX(artwork.xlsx!G:G,QUOTIENT(ROW(A1068)-1,3)+2)&amp;" */","  ")&amp;
IF(AND(INDEX(artwork.xlsx!F:F,QUOTIENT(ROW(A1068)-1,3)+2)&lt;&gt;""),"/* "&amp;INDEX(artwork.xlsx!F:F,QUOTIENT(ROW(A1068)-1,3)+2)&amp;" */","  ")&amp;IF(AND(ISERROR(MATCH("},",B1073:B$5003,0)), ISERROR(MATCH("    ];",$A$5:A1072,0))),"];","")</f>
        <v xml:space="preserve">    </v>
      </c>
      <c r="B1073" t="str">
        <f t="shared" si="25"/>
        <v>},</v>
      </c>
      <c r="C1073" t="str">
        <f>IF(AND(MOD(ROW(A1068)-1,3)=0, INDEX(artwork.xlsx!J:J,QUOTIENT(ROW(A1068)-1,3)+2)&lt;&gt;""),
     artwork.xlsx!$H$1&amp;": """ &amp;  INDEX(artwork.xlsx!H:H,QUOTIENT(ROW(A1068)-1,3)+2) &amp;""",  " &amp;
     artwork.xlsx!$J$1&amp; ": """ &amp; INDEX(artwork.xlsx!J:J,QUOTIENT(ROW(A1068)-1,3)+2) &amp;""",  " &amp;
     artwork.xlsx!$L$1&amp; ": """ &amp; SUBSTITUTE(IF(LEFT(INDEX(artwork.xlsx!L:L,QUOTIENT(ROW(A1068)-1,3)+2),4)="http","",artwork.xlsx!$M$1) &amp; INDEX(artwork.xlsx!L:L,QUOTIENT(ROW(A1068)-1,3)+2),artwork.xlsx!$N$1,"") &amp; """,",
 IF(AND(MOD(ROW(A1068)-1,3)=1,INDEX(artwork.xlsx!J:J,QUOTIENT(ROW(A1068)-1,3)+2)&lt;&gt;""),
    artwork.xlsx!$K$1&amp;": '" &amp; SUBSTITUTE(INDEX(artwork.xlsx!K:K,QUOTIENT(ROW(A1068)-1,3)+2),"'","\'") &amp; "'",
IF(MOD(ROW(A1068)-1,3)=2,"","")))</f>
        <v/>
      </c>
    </row>
    <row r="1074" spans="1:3" x14ac:dyDescent="0.25">
      <c r="A1074" t="str">
        <f>IF(AND(MOD(ROW(A1069)-1,3)=0,INDEX(artwork.xlsx!G:G,QUOTIENT(ROW(A1069)-1,3)+2)&lt;&gt;""),"/* "&amp;INDEX(artwork.xlsx!G:G,QUOTIENT(ROW(A1069)-1,3)+2)&amp;" */","  ")&amp;
IF(AND(INDEX(artwork.xlsx!F:F,QUOTIENT(ROW(A1069)-1,3)+2)&lt;&gt;""),"/* "&amp;INDEX(artwork.xlsx!F:F,QUOTIENT(ROW(A1069)-1,3)+2)&amp;" */","  ")&amp;IF(AND(ISERROR(MATCH("},",B1074:B$5003,0)), ISERROR(MATCH("    ];",$A$5:A1070,0))),"];","")</f>
        <v xml:space="preserve">    </v>
      </c>
      <c r="B1074" t="str">
        <f t="shared" si="25"/>
        <v>{</v>
      </c>
      <c r="C1074" t="str">
        <f>IF(AND(MOD(ROW(A1069)-1,3)=0, INDEX(artwork.xlsx!J:J,QUOTIENT(ROW(A1069)-1,3)+2)&lt;&gt;""),
     artwork.xlsx!$H$1&amp;": """ &amp;  INDEX(artwork.xlsx!H:H,QUOTIENT(ROW(A1069)-1,3)+2) &amp;""",  " &amp;
     artwork.xlsx!$J$1&amp; ": """ &amp; INDEX(artwork.xlsx!J:J,QUOTIENT(ROW(A1069)-1,3)+2) &amp;""",  " &amp;
     artwork.xlsx!$L$1&amp; ": """ &amp; SUBSTITUTE(IF(LEFT(INDEX(artwork.xlsx!L:L,QUOTIENT(ROW(A1069)-1,3)+2),4)="http","",artwork.xlsx!$M$1) &amp; INDEX(artwork.xlsx!L:L,QUOTIENT(ROW(A1069)-1,3)+2),artwork.xlsx!$N$1,"") &amp; """,",
 IF(AND(MOD(ROW(A1069)-1,3)=1,INDEX(artwork.xlsx!J:J,QUOTIENT(ROW(A1069)-1,3)+2)&lt;&gt;""),
    artwork.xlsx!$K$1&amp;": '" &amp; SUBSTITUTE(INDEX(artwork.xlsx!K:K,QUOTIENT(ROW(A1069)-1,3)+2),"'","\'") &amp; "'",
IF(MOD(ROW(A1069)-1,3)=2,"","")))</f>
        <v>id: "temple",  frenchName: "Temple",  artwork: "http://wiki.dominionstrategy.com/images/5/56/TempleArt.jpg",</v>
      </c>
    </row>
    <row r="1075" spans="1:3" x14ac:dyDescent="0.25">
      <c r="A1075" t="str">
        <f>IF(AND(MOD(ROW(A1070)-1,3)=0,INDEX(artwork.xlsx!G:G,QUOTIENT(ROW(A1070)-1,3)+2)&lt;&gt;""),"/* "&amp;INDEX(artwork.xlsx!G:G,QUOTIENT(ROW(A1070)-1,3)+2)&amp;" */","  ")&amp;
IF(AND(INDEX(artwork.xlsx!F:F,QUOTIENT(ROW(A1070)-1,3)+2)&lt;&gt;""),"/* "&amp;INDEX(artwork.xlsx!F:F,QUOTIENT(ROW(A1070)-1,3)+2)&amp;" */","  ")&amp;IF(AND(ISERROR(MATCH("},",B1075:B$5003,0)), ISERROR(MATCH("    ];",$A$5:A1074,0))),"];","")</f>
        <v xml:space="preserve">    </v>
      </c>
      <c r="B1075" t="str">
        <f t="shared" si="25"/>
        <v/>
      </c>
      <c r="C1075" t="str">
        <f>IF(AND(MOD(ROW(A1070)-1,3)=0, INDEX(artwork.xlsx!J:J,QUOTIENT(ROW(A1070)-1,3)+2)&lt;&gt;""),
     artwork.xlsx!$H$1&amp;": """ &amp;  INDEX(artwork.xlsx!H:H,QUOTIENT(ROW(A1070)-1,3)+2) &amp;""",  " &amp;
     artwork.xlsx!$J$1&amp; ": """ &amp; INDEX(artwork.xlsx!J:J,QUOTIENT(ROW(A1070)-1,3)+2) &amp;""",  " &amp;
     artwork.xlsx!$L$1&amp; ": """ &amp; SUBSTITUTE(IF(LEFT(INDEX(artwork.xlsx!L:L,QUOTIENT(ROW(A1070)-1,3)+2),4)="http","",artwork.xlsx!$M$1) &amp; INDEX(artwork.xlsx!L:L,QUOTIENT(ROW(A1070)-1,3)+2),artwork.xlsx!$N$1,"") &amp; """,",
 IF(AND(MOD(ROW(A1070)-1,3)=1,INDEX(artwork.xlsx!J:J,QUOTIENT(ROW(A1070)-1,3)+2)&lt;&gt;""),
    artwork.xlsx!$K$1&amp;": '" &amp; SUBSTITUTE(INDEX(artwork.xlsx!K:K,QUOTIENT(ROW(A1070)-1,3)+2),"'","\'") &amp; "'",
IF(MOD(ROW(A1070)-1,3)=2,"","")))</f>
        <v>text_html: '&lt;div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v>
      </c>
    </row>
    <row r="1076" spans="1:3" x14ac:dyDescent="0.25">
      <c r="A1076" t="str">
        <f>IF(AND(MOD(ROW(A1071)-1,3)=0,INDEX(artwork.xlsx!G:G,QUOTIENT(ROW(A1071)-1,3)+2)&lt;&gt;""),"/* "&amp;INDEX(artwork.xlsx!G:G,QUOTIENT(ROW(A1071)-1,3)+2)&amp;" */","  ")&amp;
IF(AND(INDEX(artwork.xlsx!F:F,QUOTIENT(ROW(A1071)-1,3)+2)&lt;&gt;""),"/* "&amp;INDEX(artwork.xlsx!F:F,QUOTIENT(ROW(A1071)-1,3)+2)&amp;" */","  ")&amp;IF(AND(ISERROR(MATCH("},",B1076:B$5003,0)), ISERROR(MATCH("    ];",$A$5:A1072,0))),"];","")</f>
        <v xml:space="preserve">    </v>
      </c>
      <c r="B1076" t="str">
        <f t="shared" si="25"/>
        <v>},</v>
      </c>
      <c r="C1076" t="str">
        <f>IF(AND(MOD(ROW(A1071)-1,3)=0, INDEX(artwork.xlsx!J:J,QUOTIENT(ROW(A1071)-1,3)+2)&lt;&gt;""),
     artwork.xlsx!$H$1&amp;": """ &amp;  INDEX(artwork.xlsx!H:H,QUOTIENT(ROW(A1071)-1,3)+2) &amp;""",  " &amp;
     artwork.xlsx!$J$1&amp; ": """ &amp; INDEX(artwork.xlsx!J:J,QUOTIENT(ROW(A1071)-1,3)+2) &amp;""",  " &amp;
     artwork.xlsx!$L$1&amp; ": """ &amp; SUBSTITUTE(IF(LEFT(INDEX(artwork.xlsx!L:L,QUOTIENT(ROW(A1071)-1,3)+2),4)="http","",artwork.xlsx!$M$1) &amp; INDEX(artwork.xlsx!L:L,QUOTIENT(ROW(A1071)-1,3)+2),artwork.xlsx!$N$1,"") &amp; """,",
 IF(AND(MOD(ROW(A1071)-1,3)=1,INDEX(artwork.xlsx!J:J,QUOTIENT(ROW(A1071)-1,3)+2)&lt;&gt;""),
    artwork.xlsx!$K$1&amp;": '" &amp; SUBSTITUTE(INDEX(artwork.xlsx!K:K,QUOTIENT(ROW(A1071)-1,3)+2),"'","\'") &amp; "'",
IF(MOD(ROW(A1071)-1,3)=2,"","")))</f>
        <v/>
      </c>
    </row>
    <row r="1077" spans="1:3" x14ac:dyDescent="0.25">
      <c r="A1077" t="str">
        <f>IF(AND(MOD(ROW(A1072)-1,3)=0,INDEX(artwork.xlsx!G:G,QUOTIENT(ROW(A1072)-1,3)+2)&lt;&gt;""),"/* "&amp;INDEX(artwork.xlsx!G:G,QUOTIENT(ROW(A1072)-1,3)+2)&amp;" */","  ")&amp;
IF(AND(INDEX(artwork.xlsx!F:F,QUOTIENT(ROW(A1072)-1,3)+2)&lt;&gt;""),"/* "&amp;INDEX(artwork.xlsx!F:F,QUOTIENT(ROW(A1072)-1,3)+2)&amp;" */","  ")&amp;IF(AND(ISERROR(MATCH("},",B1077:B$5003,0)), ISERROR(MATCH("    ];",$A$5:A1076,0))),"];","")</f>
        <v xml:space="preserve">    </v>
      </c>
      <c r="B1077" t="str">
        <f t="shared" si="25"/>
        <v>{</v>
      </c>
      <c r="C1077" t="str">
        <f>IF(AND(MOD(ROW(A1072)-1,3)=0, INDEX(artwork.xlsx!J:J,QUOTIENT(ROW(A1072)-1,3)+2)&lt;&gt;""),
     artwork.xlsx!$H$1&amp;": """ &amp;  INDEX(artwork.xlsx!H:H,QUOTIENT(ROW(A1072)-1,3)+2) &amp;""",  " &amp;
     artwork.xlsx!$J$1&amp; ": """ &amp; INDEX(artwork.xlsx!J:J,QUOTIENT(ROW(A1072)-1,3)+2) &amp;""",  " &amp;
     artwork.xlsx!$L$1&amp; ": """ &amp; SUBSTITUTE(IF(LEFT(INDEX(artwork.xlsx!L:L,QUOTIENT(ROW(A1072)-1,3)+2),4)="http","",artwork.xlsx!$M$1) &amp; INDEX(artwork.xlsx!L:L,QUOTIENT(ROW(A1072)-1,3)+2),artwork.xlsx!$N$1,"") &amp; """,",
 IF(AND(MOD(ROW(A1072)-1,3)=1,INDEX(artwork.xlsx!J:J,QUOTIENT(ROW(A1072)-1,3)+2)&lt;&gt;""),
    artwork.xlsx!$K$1&amp;": '" &amp; SUBSTITUTE(INDEX(artwork.xlsx!K:K,QUOTIENT(ROW(A1072)-1,3)+2),"'","\'") &amp; "'",
IF(MOD(ROW(A1072)-1,3)=2,"","")))</f>
        <v>id: "villa",  frenchName: "Villa",  artwork: "http://wiki.dominionstrategy.com/images/0/03/VillaArt.jpg",</v>
      </c>
    </row>
    <row r="1078" spans="1:3" x14ac:dyDescent="0.25">
      <c r="A1078" t="str">
        <f>IF(AND(MOD(ROW(A1073)-1,3)=0,INDEX(artwork.xlsx!G:G,QUOTIENT(ROW(A1073)-1,3)+2)&lt;&gt;""),"/* "&amp;INDEX(artwork.xlsx!G:G,QUOTIENT(ROW(A1073)-1,3)+2)&amp;" */","  ")&amp;
IF(AND(INDEX(artwork.xlsx!F:F,QUOTIENT(ROW(A1073)-1,3)+2)&lt;&gt;""),"/* "&amp;INDEX(artwork.xlsx!F:F,QUOTIENT(ROW(A1073)-1,3)+2)&amp;" */","  ")&amp;IF(AND(ISERROR(MATCH("},",B1078:B$5003,0)), ISERROR(MATCH("    ];",$A$5:A1074,0))),"];","")</f>
        <v xml:space="preserve">    </v>
      </c>
      <c r="B1078" t="str">
        <f t="shared" si="25"/>
        <v/>
      </c>
      <c r="C1078" t="str">
        <f>IF(AND(MOD(ROW(A1073)-1,3)=0, INDEX(artwork.xlsx!J:J,QUOTIENT(ROW(A1073)-1,3)+2)&lt;&gt;""),
     artwork.xlsx!$H$1&amp;": """ &amp;  INDEX(artwork.xlsx!H:H,QUOTIENT(ROW(A1073)-1,3)+2) &amp;""",  " &amp;
     artwork.xlsx!$J$1&amp; ": """ &amp; INDEX(artwork.xlsx!J:J,QUOTIENT(ROW(A1073)-1,3)+2) &amp;""",  " &amp;
     artwork.xlsx!$L$1&amp; ": """ &amp; SUBSTITUTE(IF(LEFT(INDEX(artwork.xlsx!L:L,QUOTIENT(ROW(A1073)-1,3)+2),4)="http","",artwork.xlsx!$M$1) &amp; INDEX(artwork.xlsx!L:L,QUOTIENT(ROW(A1073)-1,3)+2),artwork.xlsx!$N$1,"") &amp; """,",
 IF(AND(MOD(ROW(A1073)-1,3)=1,INDEX(artwork.xlsx!J:J,QUOTIENT(ROW(A1073)-1,3)+2)&lt;&gt;""),
    artwork.xlsx!$K$1&amp;": '" &amp; SUBSTITUTE(INDEX(artwork.xlsx!K:K,QUOTIENT(ROW(A1073)-1,3)+2),"'","\'") &amp; "'",
IF(MOD(ROW(A1073)-1,3)=2,"","")))</f>
        <v>text_html: '&lt;div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v>
      </c>
    </row>
    <row r="1079" spans="1:3" x14ac:dyDescent="0.25">
      <c r="A1079" t="str">
        <f>IF(AND(MOD(ROW(A1074)-1,3)=0,INDEX(artwork.xlsx!G:G,QUOTIENT(ROW(A1074)-1,3)+2)&lt;&gt;""),"/* "&amp;INDEX(artwork.xlsx!G:G,QUOTIENT(ROW(A1074)-1,3)+2)&amp;" */","  ")&amp;
IF(AND(INDEX(artwork.xlsx!F:F,QUOTIENT(ROW(A1074)-1,3)+2)&lt;&gt;""),"/* "&amp;INDEX(artwork.xlsx!F:F,QUOTIENT(ROW(A1074)-1,3)+2)&amp;" */","  ")&amp;IF(AND(ISERROR(MATCH("},",B1079:B$5003,0)), ISERROR(MATCH("    ];",$A$5:A1078,0))),"];","")</f>
        <v xml:space="preserve">    </v>
      </c>
      <c r="B1079" t="str">
        <f t="shared" si="25"/>
        <v>},</v>
      </c>
      <c r="C1079" t="str">
        <f>IF(AND(MOD(ROW(A1074)-1,3)=0, INDEX(artwork.xlsx!J:J,QUOTIENT(ROW(A1074)-1,3)+2)&lt;&gt;""),
     artwork.xlsx!$H$1&amp;": """ &amp;  INDEX(artwork.xlsx!H:H,QUOTIENT(ROW(A1074)-1,3)+2) &amp;""",  " &amp;
     artwork.xlsx!$J$1&amp; ": """ &amp; INDEX(artwork.xlsx!J:J,QUOTIENT(ROW(A1074)-1,3)+2) &amp;""",  " &amp;
     artwork.xlsx!$L$1&amp; ": """ &amp; SUBSTITUTE(IF(LEFT(INDEX(artwork.xlsx!L:L,QUOTIENT(ROW(A1074)-1,3)+2),4)="http","",artwork.xlsx!$M$1) &amp; INDEX(artwork.xlsx!L:L,QUOTIENT(ROW(A1074)-1,3)+2),artwork.xlsx!$N$1,"") &amp; """,",
 IF(AND(MOD(ROW(A1074)-1,3)=1,INDEX(artwork.xlsx!J:J,QUOTIENT(ROW(A1074)-1,3)+2)&lt;&gt;""),
    artwork.xlsx!$K$1&amp;": '" &amp; SUBSTITUTE(INDEX(artwork.xlsx!K:K,QUOTIENT(ROW(A1074)-1,3)+2),"'","\'") &amp; "'",
IF(MOD(ROW(A1074)-1,3)=2,"","")))</f>
        <v/>
      </c>
    </row>
    <row r="1080" spans="1:3" x14ac:dyDescent="0.25">
      <c r="A1080" t="str">
        <f>IF(AND(MOD(ROW(A1075)-1,3)=0,INDEX(artwork.xlsx!G:G,QUOTIENT(ROW(A1075)-1,3)+2)&lt;&gt;""),"/* "&amp;INDEX(artwork.xlsx!G:G,QUOTIENT(ROW(A1075)-1,3)+2)&amp;" */","  ")&amp;
IF(AND(INDEX(artwork.xlsx!F:F,QUOTIENT(ROW(A1075)-1,3)+2)&lt;&gt;""),"/* "&amp;INDEX(artwork.xlsx!F:F,QUOTIENT(ROW(A1075)-1,3)+2)&amp;" */","  ")&amp;IF(AND(ISERROR(MATCH("},",B1080:B$5003,0)), ISERROR(MATCH("    ];",$A$5:A1076,0))),"];","")</f>
        <v xml:space="preserve">    </v>
      </c>
      <c r="B1080" t="str">
        <f t="shared" si="25"/>
        <v>{</v>
      </c>
      <c r="C1080" t="str">
        <f>IF(AND(MOD(ROW(A1075)-1,3)=0, INDEX(artwork.xlsx!J:J,QUOTIENT(ROW(A1075)-1,3)+2)&lt;&gt;""),
     artwork.xlsx!$H$1&amp;": """ &amp;  INDEX(artwork.xlsx!H:H,QUOTIENT(ROW(A1075)-1,3)+2) &amp;""",  " &amp;
     artwork.xlsx!$J$1&amp; ": """ &amp; INDEX(artwork.xlsx!J:J,QUOTIENT(ROW(A1075)-1,3)+2) &amp;""",  " &amp;
     artwork.xlsx!$L$1&amp; ": """ &amp; SUBSTITUTE(IF(LEFT(INDEX(artwork.xlsx!L:L,QUOTIENT(ROW(A1075)-1,3)+2),4)="http","",artwork.xlsx!$M$1) &amp; INDEX(artwork.xlsx!L:L,QUOTIENT(ROW(A1075)-1,3)+2),artwork.xlsx!$N$1,"") &amp; """,",
 IF(AND(MOD(ROW(A1075)-1,3)=1,INDEX(artwork.xlsx!J:J,QUOTIENT(ROW(A1075)-1,3)+2)&lt;&gt;""),
    artwork.xlsx!$K$1&amp;": '" &amp; SUBSTITUTE(INDEX(artwork.xlsx!K:K,QUOTIENT(ROW(A1075)-1,3)+2),"'","\'") &amp; "'",
IF(MOD(ROW(A1075)-1,3)=2,"","")))</f>
        <v>id: "archive",  frenchName: "Archives",  artwork: "http://wiki.dominionstrategy.com/images/7/74/ArchiveArt.jpg",</v>
      </c>
    </row>
    <row r="1081" spans="1:3" x14ac:dyDescent="0.25">
      <c r="A1081" t="str">
        <f>IF(AND(MOD(ROW(A1076)-1,3)=0,INDEX(artwork.xlsx!G:G,QUOTIENT(ROW(A1076)-1,3)+2)&lt;&gt;""),"/* "&amp;INDEX(artwork.xlsx!G:G,QUOTIENT(ROW(A1076)-1,3)+2)&amp;" */","  ")&amp;
IF(AND(INDEX(artwork.xlsx!F:F,QUOTIENT(ROW(A1076)-1,3)+2)&lt;&gt;""),"/* "&amp;INDEX(artwork.xlsx!F:F,QUOTIENT(ROW(A1076)-1,3)+2)&amp;" */","  ")&amp;IF(AND(ISERROR(MATCH("},",B1081:B$5003,0)), ISERROR(MATCH("    ];",$A$5:A1080,0))),"];","")</f>
        <v xml:space="preserve">    </v>
      </c>
      <c r="B1081" t="str">
        <f t="shared" si="25"/>
        <v/>
      </c>
      <c r="C1081" t="str">
        <f>IF(AND(MOD(ROW(A1076)-1,3)=0, INDEX(artwork.xlsx!J:J,QUOTIENT(ROW(A1076)-1,3)+2)&lt;&gt;""),
     artwork.xlsx!$H$1&amp;": """ &amp;  INDEX(artwork.xlsx!H:H,QUOTIENT(ROW(A1076)-1,3)+2) &amp;""",  " &amp;
     artwork.xlsx!$J$1&amp; ": """ &amp; INDEX(artwork.xlsx!J:J,QUOTIENT(ROW(A1076)-1,3)+2) &amp;""",  " &amp;
     artwork.xlsx!$L$1&amp; ": """ &amp; SUBSTITUTE(IF(LEFT(INDEX(artwork.xlsx!L:L,QUOTIENT(ROW(A1076)-1,3)+2),4)="http","",artwork.xlsx!$M$1) &amp; INDEX(artwork.xlsx!L:L,QUOTIENT(ROW(A1076)-1,3)+2),artwork.xlsx!$N$1,"") &amp; """,",
 IF(AND(MOD(ROW(A1076)-1,3)=1,INDEX(artwork.xlsx!J:J,QUOTIENT(ROW(A1076)-1,3)+2)&lt;&gt;""),
    artwork.xlsx!$K$1&amp;": '" &amp; SUBSTITUTE(INDEX(artwork.xlsx!K:K,QUOTIENT(ROW(A1076)-1,3)+2),"'","\'") &amp; "'",
IF(MOD(ROW(A1076)-1,3)=2,"","")))</f>
        <v>text_html: '&lt;div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v>
      </c>
    </row>
    <row r="1082" spans="1:3" x14ac:dyDescent="0.25">
      <c r="A1082" t="str">
        <f>IF(AND(MOD(ROW(A1077)-1,3)=0,INDEX(artwork.xlsx!G:G,QUOTIENT(ROW(A1077)-1,3)+2)&lt;&gt;""),"/* "&amp;INDEX(artwork.xlsx!G:G,QUOTIENT(ROW(A1077)-1,3)+2)&amp;" */","  ")&amp;
IF(AND(INDEX(artwork.xlsx!F:F,QUOTIENT(ROW(A1077)-1,3)+2)&lt;&gt;""),"/* "&amp;INDEX(artwork.xlsx!F:F,QUOTIENT(ROW(A1077)-1,3)+2)&amp;" */","  ")&amp;IF(AND(ISERROR(MATCH("},",B1082:B$5003,0)), ISERROR(MATCH("    ];",$A$5:A1078,0))),"];","")</f>
        <v xml:space="preserve">    </v>
      </c>
      <c r="B1082" t="str">
        <f t="shared" si="25"/>
        <v>},</v>
      </c>
      <c r="C1082" t="str">
        <f>IF(AND(MOD(ROW(A1077)-1,3)=0, INDEX(artwork.xlsx!J:J,QUOTIENT(ROW(A1077)-1,3)+2)&lt;&gt;""),
     artwork.xlsx!$H$1&amp;": """ &amp;  INDEX(artwork.xlsx!H:H,QUOTIENT(ROW(A1077)-1,3)+2) &amp;""",  " &amp;
     artwork.xlsx!$J$1&amp; ": """ &amp; INDEX(artwork.xlsx!J:J,QUOTIENT(ROW(A1077)-1,3)+2) &amp;""",  " &amp;
     artwork.xlsx!$L$1&amp; ": """ &amp; SUBSTITUTE(IF(LEFT(INDEX(artwork.xlsx!L:L,QUOTIENT(ROW(A1077)-1,3)+2),4)="http","",artwork.xlsx!$M$1) &amp; INDEX(artwork.xlsx!L:L,QUOTIENT(ROW(A1077)-1,3)+2),artwork.xlsx!$N$1,"") &amp; """,",
 IF(AND(MOD(ROW(A1077)-1,3)=1,INDEX(artwork.xlsx!J:J,QUOTIENT(ROW(A1077)-1,3)+2)&lt;&gt;""),
    artwork.xlsx!$K$1&amp;": '" &amp; SUBSTITUTE(INDEX(artwork.xlsx!K:K,QUOTIENT(ROW(A1077)-1,3)+2),"'","\'") &amp; "'",
IF(MOD(ROW(A1077)-1,3)=2,"","")))</f>
        <v/>
      </c>
    </row>
    <row r="1083" spans="1:3" x14ac:dyDescent="0.25">
      <c r="A1083" t="str">
        <f>IF(AND(MOD(ROW(A1078)-1,3)=0,INDEX(artwork.xlsx!G:G,QUOTIENT(ROW(A1078)-1,3)+2)&lt;&gt;""),"/* "&amp;INDEX(artwork.xlsx!G:G,QUOTIENT(ROW(A1078)-1,3)+2)&amp;" */","  ")&amp;
IF(AND(INDEX(artwork.xlsx!F:F,QUOTIENT(ROW(A1078)-1,3)+2)&lt;&gt;""),"/* "&amp;INDEX(artwork.xlsx!F:F,QUOTIENT(ROW(A1078)-1,3)+2)&amp;" */","  ")&amp;IF(AND(ISERROR(MATCH("},",B1083:B$5003,0)), ISERROR(MATCH("    ];",$A$5:A1082,0))),"];","")</f>
        <v xml:space="preserve">    </v>
      </c>
      <c r="B1083" t="str">
        <f t="shared" si="25"/>
        <v>{</v>
      </c>
      <c r="C1083" t="str">
        <f>IF(AND(MOD(ROW(A1078)-1,3)=0, INDEX(artwork.xlsx!J:J,QUOTIENT(ROW(A1078)-1,3)+2)&lt;&gt;""),
     artwork.xlsx!$H$1&amp;": """ &amp;  INDEX(artwork.xlsx!H:H,QUOTIENT(ROW(A1078)-1,3)+2) &amp;""",  " &amp;
     artwork.xlsx!$J$1&amp; ": """ &amp; INDEX(artwork.xlsx!J:J,QUOTIENT(ROW(A1078)-1,3)+2) &amp;""",  " &amp;
     artwork.xlsx!$L$1&amp; ": """ &amp; SUBSTITUTE(IF(LEFT(INDEX(artwork.xlsx!L:L,QUOTIENT(ROW(A1078)-1,3)+2),4)="http","",artwork.xlsx!$M$1) &amp; INDEX(artwork.xlsx!L:L,QUOTIENT(ROW(A1078)-1,3)+2),artwork.xlsx!$N$1,"") &amp; """,",
 IF(AND(MOD(ROW(A1078)-1,3)=1,INDEX(artwork.xlsx!J:J,QUOTIENT(ROW(A1078)-1,3)+2)&lt;&gt;""),
    artwork.xlsx!$K$1&amp;": '" &amp; SUBSTITUTE(INDEX(artwork.xlsx!K:K,QUOTIENT(ROW(A1078)-1,3)+2),"'","\'") &amp; "'",
IF(MOD(ROW(A1078)-1,3)=2,"","")))</f>
        <v>id: "capital",  frenchName: "Capital",  artwork: "http://wiki.dominionstrategy.com/images/a/a5/CapitalArt.jpg",</v>
      </c>
    </row>
    <row r="1084" spans="1:3" x14ac:dyDescent="0.25">
      <c r="A1084" t="str">
        <f>IF(AND(MOD(ROW(A1079)-1,3)=0,INDEX(artwork.xlsx!G:G,QUOTIENT(ROW(A1079)-1,3)+2)&lt;&gt;""),"/* "&amp;INDEX(artwork.xlsx!G:G,QUOTIENT(ROW(A1079)-1,3)+2)&amp;" */","  ")&amp;
IF(AND(INDEX(artwork.xlsx!F:F,QUOTIENT(ROW(A1079)-1,3)+2)&lt;&gt;""),"/* "&amp;INDEX(artwork.xlsx!F:F,QUOTIENT(ROW(A1079)-1,3)+2)&amp;" */","  ")&amp;IF(AND(ISERROR(MATCH("},",B1084:B$5003,0)), ISERROR(MATCH("    ];",$A$5:A1080,0))),"];","")</f>
        <v xml:space="preserve">    </v>
      </c>
      <c r="B1084" t="str">
        <f t="shared" si="25"/>
        <v/>
      </c>
      <c r="C1084" t="str">
        <f>IF(AND(MOD(ROW(A1079)-1,3)=0, INDEX(artwork.xlsx!J:J,QUOTIENT(ROW(A1079)-1,3)+2)&lt;&gt;""),
     artwork.xlsx!$H$1&amp;": """ &amp;  INDEX(artwork.xlsx!H:H,QUOTIENT(ROW(A1079)-1,3)+2) &amp;""",  " &amp;
     artwork.xlsx!$J$1&amp; ": """ &amp; INDEX(artwork.xlsx!J:J,QUOTIENT(ROW(A1079)-1,3)+2) &amp;""",  " &amp;
     artwork.xlsx!$L$1&amp; ": """ &amp; SUBSTITUTE(IF(LEFT(INDEX(artwork.xlsx!L:L,QUOTIENT(ROW(A1079)-1,3)+2),4)="http","",artwork.xlsx!$M$1) &amp; INDEX(artwork.xlsx!L:L,QUOTIENT(ROW(A1079)-1,3)+2),artwork.xlsx!$N$1,"") &amp; """,",
 IF(AND(MOD(ROW(A1079)-1,3)=1,INDEX(artwork.xlsx!J:J,QUOTIENT(ROW(A1079)-1,3)+2)&lt;&gt;""),
    artwork.xlsx!$K$1&amp;": '" &amp; SUBSTITUTE(INDEX(artwork.xlsx!K:K,QUOTIENT(ROW(A1079)-1,3)+2),"'","\'") &amp; "'",
IF(MOD(ROW(A1079)-1,3)=2,"","")))</f>
        <v>text_html: '&lt;div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v>
      </c>
    </row>
    <row r="1085" spans="1:3" x14ac:dyDescent="0.25">
      <c r="A1085" t="str">
        <f>IF(AND(MOD(ROW(A1080)-1,3)=0,INDEX(artwork.xlsx!G:G,QUOTIENT(ROW(A1080)-1,3)+2)&lt;&gt;""),"/* "&amp;INDEX(artwork.xlsx!G:G,QUOTIENT(ROW(A1080)-1,3)+2)&amp;" */","  ")&amp;
IF(AND(INDEX(artwork.xlsx!F:F,QUOTIENT(ROW(A1080)-1,3)+2)&lt;&gt;""),"/* "&amp;INDEX(artwork.xlsx!F:F,QUOTIENT(ROW(A1080)-1,3)+2)&amp;" */","  ")&amp;IF(AND(ISERROR(MATCH("},",B1085:B$5003,0)), ISERROR(MATCH("    ];",$A$5:A1084,0))),"];","")</f>
        <v xml:space="preserve">    </v>
      </c>
      <c r="B1085" t="str">
        <f t="shared" si="25"/>
        <v>},</v>
      </c>
      <c r="C1085" t="str">
        <f>IF(AND(MOD(ROW(A1080)-1,3)=0, INDEX(artwork.xlsx!J:J,QUOTIENT(ROW(A1080)-1,3)+2)&lt;&gt;""),
     artwork.xlsx!$H$1&amp;": """ &amp;  INDEX(artwork.xlsx!H:H,QUOTIENT(ROW(A1080)-1,3)+2) &amp;""",  " &amp;
     artwork.xlsx!$J$1&amp; ": """ &amp; INDEX(artwork.xlsx!J:J,QUOTIENT(ROW(A1080)-1,3)+2) &amp;""",  " &amp;
     artwork.xlsx!$L$1&amp; ": """ &amp; SUBSTITUTE(IF(LEFT(INDEX(artwork.xlsx!L:L,QUOTIENT(ROW(A1080)-1,3)+2),4)="http","",artwork.xlsx!$M$1) &amp; INDEX(artwork.xlsx!L:L,QUOTIENT(ROW(A1080)-1,3)+2),artwork.xlsx!$N$1,"") &amp; """,",
 IF(AND(MOD(ROW(A1080)-1,3)=1,INDEX(artwork.xlsx!J:J,QUOTIENT(ROW(A1080)-1,3)+2)&lt;&gt;""),
    artwork.xlsx!$K$1&amp;": '" &amp; SUBSTITUTE(INDEX(artwork.xlsx!K:K,QUOTIENT(ROW(A1080)-1,3)+2),"'","\'") &amp; "'",
IF(MOD(ROW(A1080)-1,3)=2,"","")))</f>
        <v/>
      </c>
    </row>
    <row r="1086" spans="1:3" x14ac:dyDescent="0.25">
      <c r="A1086" t="str">
        <f>IF(AND(MOD(ROW(A1081)-1,3)=0,INDEX(artwork.xlsx!G:G,QUOTIENT(ROW(A1081)-1,3)+2)&lt;&gt;""),"/* "&amp;INDEX(artwork.xlsx!G:G,QUOTIENT(ROW(A1081)-1,3)+2)&amp;" */","  ")&amp;
IF(AND(INDEX(artwork.xlsx!F:F,QUOTIENT(ROW(A1081)-1,3)+2)&lt;&gt;""),"/* "&amp;INDEX(artwork.xlsx!F:F,QUOTIENT(ROW(A1081)-1,3)+2)&amp;" */","  ")&amp;IF(AND(ISERROR(MATCH("},",B1086:B$5003,0)), ISERROR(MATCH("    ];",$A$5:A1082,0))),"];","")</f>
        <v xml:space="preserve">    </v>
      </c>
      <c r="B1086" t="str">
        <f t="shared" si="25"/>
        <v>{</v>
      </c>
      <c r="C1086" t="str">
        <f>IF(AND(MOD(ROW(A1081)-1,3)=0, INDEX(artwork.xlsx!J:J,QUOTIENT(ROW(A1081)-1,3)+2)&lt;&gt;""),
     artwork.xlsx!$H$1&amp;": """ &amp;  INDEX(artwork.xlsx!H:H,QUOTIENT(ROW(A1081)-1,3)+2) &amp;""",  " &amp;
     artwork.xlsx!$J$1&amp; ": """ &amp; INDEX(artwork.xlsx!J:J,QUOTIENT(ROW(A1081)-1,3)+2) &amp;""",  " &amp;
     artwork.xlsx!$L$1&amp; ": """ &amp; SUBSTITUTE(IF(LEFT(INDEX(artwork.xlsx!L:L,QUOTIENT(ROW(A1081)-1,3)+2),4)="http","",artwork.xlsx!$M$1) &amp; INDEX(artwork.xlsx!L:L,QUOTIENT(ROW(A1081)-1,3)+2),artwork.xlsx!$N$1,"") &amp; """,",
 IF(AND(MOD(ROW(A1081)-1,3)=1,INDEX(artwork.xlsx!J:J,QUOTIENT(ROW(A1081)-1,3)+2)&lt;&gt;""),
    artwork.xlsx!$K$1&amp;": '" &amp; SUBSTITUTE(INDEX(artwork.xlsx!K:K,QUOTIENT(ROW(A1081)-1,3)+2),"'","\'") &amp; "'",
IF(MOD(ROW(A1081)-1,3)=2,"","")))</f>
        <v>id: "charm",  frenchName: "Sort",  artwork: "http://wiki.dominionstrategy.com/images/3/35/CharmArt.jpg",</v>
      </c>
    </row>
    <row r="1087" spans="1:3" x14ac:dyDescent="0.25">
      <c r="A1087" t="str">
        <f>IF(AND(MOD(ROW(A1082)-1,3)=0,INDEX(artwork.xlsx!G:G,QUOTIENT(ROW(A1082)-1,3)+2)&lt;&gt;""),"/* "&amp;INDEX(artwork.xlsx!G:G,QUOTIENT(ROW(A1082)-1,3)+2)&amp;" */","  ")&amp;
IF(AND(INDEX(artwork.xlsx!F:F,QUOTIENT(ROW(A1082)-1,3)+2)&lt;&gt;""),"/* "&amp;INDEX(artwork.xlsx!F:F,QUOTIENT(ROW(A1082)-1,3)+2)&amp;" */","  ")&amp;IF(AND(ISERROR(MATCH("},",B1087:B$5003,0)), ISERROR(MATCH("    ];",$A$5:A1086,0))),"];","")</f>
        <v xml:space="preserve">    </v>
      </c>
      <c r="B1087" t="str">
        <f t="shared" si="25"/>
        <v/>
      </c>
      <c r="C1087" t="str">
        <f>IF(AND(MOD(ROW(A1082)-1,3)=0, INDEX(artwork.xlsx!J:J,QUOTIENT(ROW(A1082)-1,3)+2)&lt;&gt;""),
     artwork.xlsx!$H$1&amp;": """ &amp;  INDEX(artwork.xlsx!H:H,QUOTIENT(ROW(A1082)-1,3)+2) &amp;""",  " &amp;
     artwork.xlsx!$J$1&amp; ": """ &amp; INDEX(artwork.xlsx!J:J,QUOTIENT(ROW(A1082)-1,3)+2) &amp;""",  " &amp;
     artwork.xlsx!$L$1&amp; ": """ &amp; SUBSTITUTE(IF(LEFT(INDEX(artwork.xlsx!L:L,QUOTIENT(ROW(A1082)-1,3)+2),4)="http","",artwork.xlsx!$M$1) &amp; INDEX(artwork.xlsx!L:L,QUOTIENT(ROW(A1082)-1,3)+2),artwork.xlsx!$N$1,"") &amp; """,",
 IF(AND(MOD(ROW(A1082)-1,3)=1,INDEX(artwork.xlsx!J:J,QUOTIENT(ROW(A1082)-1,3)+2)&lt;&gt;""),
    artwork.xlsx!$K$1&amp;": '" &amp; SUBSTITUTE(INDEX(artwork.xlsx!K:K,QUOTIENT(ROW(A1082)-1,3)+2),"'","\'") &amp; "'",
IF(MOD(ROW(A1082)-1,3)=2,"","")))</f>
        <v>text_html: '&lt;div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v>
      </c>
    </row>
    <row r="1088" spans="1:3" x14ac:dyDescent="0.25">
      <c r="A1088" t="str">
        <f>IF(AND(MOD(ROW(A1083)-1,3)=0,INDEX(artwork.xlsx!G:G,QUOTIENT(ROW(A1083)-1,3)+2)&lt;&gt;""),"/* "&amp;INDEX(artwork.xlsx!G:G,QUOTIENT(ROW(A1083)-1,3)+2)&amp;" */","  ")&amp;
IF(AND(INDEX(artwork.xlsx!F:F,QUOTIENT(ROW(A1083)-1,3)+2)&lt;&gt;""),"/* "&amp;INDEX(artwork.xlsx!F:F,QUOTIENT(ROW(A1083)-1,3)+2)&amp;" */","  ")&amp;IF(AND(ISERROR(MATCH("},",B1088:B$5003,0)), ISERROR(MATCH("    ];",$A$5:A1084,0))),"];","")</f>
        <v xml:space="preserve">    </v>
      </c>
      <c r="B1088" t="str">
        <f t="shared" si="25"/>
        <v>},</v>
      </c>
      <c r="C1088" t="str">
        <f>IF(AND(MOD(ROW(A1083)-1,3)=0, INDEX(artwork.xlsx!J:J,QUOTIENT(ROW(A1083)-1,3)+2)&lt;&gt;""),
     artwork.xlsx!$H$1&amp;": """ &amp;  INDEX(artwork.xlsx!H:H,QUOTIENT(ROW(A1083)-1,3)+2) &amp;""",  " &amp;
     artwork.xlsx!$J$1&amp; ": """ &amp; INDEX(artwork.xlsx!J:J,QUOTIENT(ROW(A1083)-1,3)+2) &amp;""",  " &amp;
     artwork.xlsx!$L$1&amp; ": """ &amp; SUBSTITUTE(IF(LEFT(INDEX(artwork.xlsx!L:L,QUOTIENT(ROW(A1083)-1,3)+2),4)="http","",artwork.xlsx!$M$1) &amp; INDEX(artwork.xlsx!L:L,QUOTIENT(ROW(A1083)-1,3)+2),artwork.xlsx!$N$1,"") &amp; """,",
 IF(AND(MOD(ROW(A1083)-1,3)=1,INDEX(artwork.xlsx!J:J,QUOTIENT(ROW(A1083)-1,3)+2)&lt;&gt;""),
    artwork.xlsx!$K$1&amp;": '" &amp; SUBSTITUTE(INDEX(artwork.xlsx!K:K,QUOTIENT(ROW(A1083)-1,3)+2),"'","\'") &amp; "'",
IF(MOD(ROW(A1083)-1,3)=2,"","")))</f>
        <v/>
      </c>
    </row>
    <row r="1089" spans="1:22" x14ac:dyDescent="0.25">
      <c r="A1089" t="str">
        <f>IF(AND(MOD(ROW(A1084)-1,3)=0,INDEX(artwork.xlsx!G:G,QUOTIENT(ROW(A1084)-1,3)+2)&lt;&gt;""),"/* "&amp;INDEX(artwork.xlsx!G:G,QUOTIENT(ROW(A1084)-1,3)+2)&amp;" */","  ")&amp;
IF(AND(INDEX(artwork.xlsx!F:F,QUOTIENT(ROW(A1084)-1,3)+2)&lt;&gt;""),"/* "&amp;INDEX(artwork.xlsx!F:F,QUOTIENT(ROW(A1084)-1,3)+2)&amp;" */","  ")&amp;IF(AND(ISERROR(MATCH("},",B1089:B$5003,0)), ISERROR(MATCH("    ];",$A$5:A1088,0))),"];","")</f>
        <v xml:space="preserve">    </v>
      </c>
      <c r="B1089" t="str">
        <f t="shared" si="25"/>
        <v>{</v>
      </c>
      <c r="C1089" t="str">
        <f>IF(AND(MOD(ROW(A1084)-1,3)=0, INDEX(artwork.xlsx!J:J,QUOTIENT(ROW(A1084)-1,3)+2)&lt;&gt;""),
     artwork.xlsx!$H$1&amp;": """ &amp;  INDEX(artwork.xlsx!H:H,QUOTIENT(ROW(A1084)-1,3)+2) &amp;""",  " &amp;
     artwork.xlsx!$J$1&amp; ": """ &amp; INDEX(artwork.xlsx!J:J,QUOTIENT(ROW(A1084)-1,3)+2) &amp;""",  " &amp;
     artwork.xlsx!$L$1&amp; ": """ &amp; SUBSTITUTE(IF(LEFT(INDEX(artwork.xlsx!L:L,QUOTIENT(ROW(A1084)-1,3)+2),4)="http","",artwork.xlsx!$M$1) &amp; INDEX(artwork.xlsx!L:L,QUOTIENT(ROW(A1084)-1,3)+2),artwork.xlsx!$N$1,"") &amp; """,",
 IF(AND(MOD(ROW(A1084)-1,3)=1,INDEX(artwork.xlsx!J:J,QUOTIENT(ROW(A1084)-1,3)+2)&lt;&gt;""),
    artwork.xlsx!$K$1&amp;": '" &amp; SUBSTITUTE(INDEX(artwork.xlsx!K:K,QUOTIENT(ROW(A1084)-1,3)+2),"'","\'") &amp; "'",
IF(MOD(ROW(A1084)-1,3)=2,"","")))</f>
        <v>id: "crown",  frenchName: "Couronne",  artwork: "http://wiki.dominionstrategy.com/images/6/65/CrownArt.jpg",</v>
      </c>
    </row>
    <row r="1090" spans="1:22" x14ac:dyDescent="0.25">
      <c r="A1090" t="str">
        <f>IF(AND(MOD(ROW(A1085)-1,3)=0,INDEX(artwork.xlsx!G:G,QUOTIENT(ROW(A1085)-1,3)+2)&lt;&gt;""),"/* "&amp;INDEX(artwork.xlsx!G:G,QUOTIENT(ROW(A1085)-1,3)+2)&amp;" */","  ")&amp;
IF(AND(INDEX(artwork.xlsx!F:F,QUOTIENT(ROW(A1085)-1,3)+2)&lt;&gt;""),"/* "&amp;INDEX(artwork.xlsx!F:F,QUOTIENT(ROW(A1085)-1,3)+2)&amp;" */","  ")&amp;IF(AND(ISERROR(MATCH("},",B1090:B$5003,0)), ISERROR(MATCH("    ];",$A$5:A1086,0))),"];","")</f>
        <v xml:space="preserve">    </v>
      </c>
      <c r="B1090" t="str">
        <f t="shared" si="25"/>
        <v/>
      </c>
      <c r="C1090" t="str">
        <f>IF(AND(MOD(ROW(A1085)-1,3)=0, INDEX(artwork.xlsx!J:J,QUOTIENT(ROW(A1085)-1,3)+2)&lt;&gt;""),
     artwork.xlsx!$H$1&amp;": """ &amp;  INDEX(artwork.xlsx!H:H,QUOTIENT(ROW(A1085)-1,3)+2) &amp;""",  " &amp;
     artwork.xlsx!$J$1&amp; ": """ &amp; INDEX(artwork.xlsx!J:J,QUOTIENT(ROW(A1085)-1,3)+2) &amp;""",  " &amp;
     artwork.xlsx!$L$1&amp; ": """ &amp; SUBSTITUTE(IF(LEFT(INDEX(artwork.xlsx!L:L,QUOTIENT(ROW(A1085)-1,3)+2),4)="http","",artwork.xlsx!$M$1) &amp; INDEX(artwork.xlsx!L:L,QUOTIENT(ROW(A1085)-1,3)+2),artwork.xlsx!$N$1,"") &amp; """,",
 IF(AND(MOD(ROW(A1085)-1,3)=1,INDEX(artwork.xlsx!J:J,QUOTIENT(ROW(A1085)-1,3)+2)&lt;&gt;""),
    artwork.xlsx!$K$1&amp;": '" &amp; SUBSTITUTE(INDEX(artwork.xlsx!K:K,QUOTIENT(ROW(A1085)-1,3)+2),"'","\'") &amp; "'",
IF(MOD(ROW(A1085)-1,3)=2,"","")))</f>
        <v>text_html: '&lt;div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v>
      </c>
    </row>
    <row r="1091" spans="1:22" x14ac:dyDescent="0.25">
      <c r="A1091" t="str">
        <f>IF(AND(MOD(ROW(A1086)-1,3)=0,INDEX(artwork.xlsx!G:G,QUOTIENT(ROW(A1086)-1,3)+2)&lt;&gt;""),"/* "&amp;INDEX(artwork.xlsx!G:G,QUOTIENT(ROW(A1086)-1,3)+2)&amp;" */","  ")&amp;
IF(AND(INDEX(artwork.xlsx!F:F,QUOTIENT(ROW(A1086)-1,3)+2)&lt;&gt;""),"/* "&amp;INDEX(artwork.xlsx!F:F,QUOTIENT(ROW(A1086)-1,3)+2)&amp;" */","  ")&amp;IF(AND(ISERROR(MATCH("},",B1091:B$5003,0)), ISERROR(MATCH("    ];",$A$5:A1090,0))),"];","")</f>
        <v xml:space="preserve">    </v>
      </c>
      <c r="B1091" t="str">
        <f t="shared" si="25"/>
        <v>},</v>
      </c>
      <c r="C1091" t="str">
        <f>IF(AND(MOD(ROW(A1086)-1,3)=0, INDEX(artwork.xlsx!J:J,QUOTIENT(ROW(A1086)-1,3)+2)&lt;&gt;""),
     artwork.xlsx!$H$1&amp;": """ &amp;  INDEX(artwork.xlsx!H:H,QUOTIENT(ROW(A1086)-1,3)+2) &amp;""",  " &amp;
     artwork.xlsx!$J$1&amp; ": """ &amp; INDEX(artwork.xlsx!J:J,QUOTIENT(ROW(A1086)-1,3)+2) &amp;""",  " &amp;
     artwork.xlsx!$L$1&amp; ": """ &amp; SUBSTITUTE(IF(LEFT(INDEX(artwork.xlsx!L:L,QUOTIENT(ROW(A1086)-1,3)+2),4)="http","",artwork.xlsx!$M$1) &amp; INDEX(artwork.xlsx!L:L,QUOTIENT(ROW(A1086)-1,3)+2),artwork.xlsx!$N$1,"") &amp; """,",
 IF(AND(MOD(ROW(A1086)-1,3)=1,INDEX(artwork.xlsx!J:J,QUOTIENT(ROW(A1086)-1,3)+2)&lt;&gt;""),
    artwork.xlsx!$K$1&amp;": '" &amp; SUBSTITUTE(INDEX(artwork.xlsx!K:K,QUOTIENT(ROW(A1086)-1,3)+2),"'","\'") &amp; "'",
IF(MOD(ROW(A1086)-1,3)=2,"","")))</f>
        <v/>
      </c>
    </row>
    <row r="1092" spans="1:22" x14ac:dyDescent="0.25">
      <c r="A1092" t="str">
        <f>IF(AND(MOD(ROW(A1087)-1,3)=0,INDEX(artwork.xlsx!G:G,QUOTIENT(ROW(A1087)-1,3)+2)&lt;&gt;""),"/* "&amp;INDEX(artwork.xlsx!G:G,QUOTIENT(ROW(A1087)-1,3)+2)&amp;" */","  ")&amp;
IF(AND(INDEX(artwork.xlsx!F:F,QUOTIENT(ROW(A1087)-1,3)+2)&lt;&gt;""),"/* "&amp;INDEX(artwork.xlsx!F:F,QUOTIENT(ROW(A1087)-1,3)+2)&amp;" */","  ")&amp;IF(AND(ISERROR(MATCH("},",B1092:B$5003,0)), ISERROR(MATCH("    ];",$A$5:A1088,0))),"];","")</f>
        <v xml:space="preserve">    </v>
      </c>
      <c r="B1092" t="str">
        <f t="shared" si="25"/>
        <v>{</v>
      </c>
      <c r="C1092" t="str">
        <f>IF(AND(MOD(ROW(A1087)-1,3)=0, INDEX(artwork.xlsx!J:J,QUOTIENT(ROW(A1087)-1,3)+2)&lt;&gt;""),
     artwork.xlsx!$H$1&amp;": """ &amp;  INDEX(artwork.xlsx!H:H,QUOTIENT(ROW(A1087)-1,3)+2) &amp;""",  " &amp;
     artwork.xlsx!$J$1&amp; ": """ &amp; INDEX(artwork.xlsx!J:J,QUOTIENT(ROW(A1087)-1,3)+2) &amp;""",  " &amp;
     artwork.xlsx!$L$1&amp; ": """ &amp; SUBSTITUTE(IF(LEFT(INDEX(artwork.xlsx!L:L,QUOTIENT(ROW(A1087)-1,3)+2),4)="http","",artwork.xlsx!$M$1) &amp; INDEX(artwork.xlsx!L:L,QUOTIENT(ROW(A1087)-1,3)+2),artwork.xlsx!$N$1,"") &amp; """,",
 IF(AND(MOD(ROW(A1087)-1,3)=1,INDEX(artwork.xlsx!J:J,QUOTIENT(ROW(A1087)-1,3)+2)&lt;&gt;""),
    artwork.xlsx!$K$1&amp;": '" &amp; SUBSTITUTE(INDEX(artwork.xlsx!K:K,QUOTIENT(ROW(A1087)-1,3)+2),"'","\'") &amp; "'",
IF(MOD(ROW(A1087)-1,3)=2,"","")))</f>
        <v>id: "forum",  frenchName: "Forum",  artwork: "http://wiki.dominionstrategy.com/images/2/2c/ForumArt.jpg",</v>
      </c>
    </row>
    <row r="1093" spans="1:22" x14ac:dyDescent="0.25">
      <c r="A1093" t="str">
        <f>IF(AND(MOD(ROW(A1088)-1,3)=0,INDEX(artwork.xlsx!G:G,QUOTIENT(ROW(A1088)-1,3)+2)&lt;&gt;""),"/* "&amp;INDEX(artwork.xlsx!G:G,QUOTIENT(ROW(A1088)-1,3)+2)&amp;" */","  ")&amp;
IF(AND(INDEX(artwork.xlsx!F:F,QUOTIENT(ROW(A1088)-1,3)+2)&lt;&gt;""),"/* "&amp;INDEX(artwork.xlsx!F:F,QUOTIENT(ROW(A1088)-1,3)+2)&amp;" */","  ")&amp;IF(AND(ISERROR(MATCH("},",B1093:B$5003,0)), ISERROR(MATCH("    ];",$A$5:A1092,0))),"];","")</f>
        <v xml:space="preserve">    </v>
      </c>
      <c r="B1093" t="str">
        <f t="shared" si="25"/>
        <v/>
      </c>
      <c r="C1093" t="str">
        <f>IF(AND(MOD(ROW(A1088)-1,3)=0, INDEX(artwork.xlsx!J:J,QUOTIENT(ROW(A1088)-1,3)+2)&lt;&gt;""),
     artwork.xlsx!$H$1&amp;": """ &amp;  INDEX(artwork.xlsx!H:H,QUOTIENT(ROW(A1088)-1,3)+2) &amp;""",  " &amp;
     artwork.xlsx!$J$1&amp; ": """ &amp; INDEX(artwork.xlsx!J:J,QUOTIENT(ROW(A1088)-1,3)+2) &amp;""",  " &amp;
     artwork.xlsx!$L$1&amp; ": """ &amp; SUBSTITUTE(IF(LEFT(INDEX(artwork.xlsx!L:L,QUOTIENT(ROW(A1088)-1,3)+2),4)="http","",artwork.xlsx!$M$1) &amp; INDEX(artwork.xlsx!L:L,QUOTIENT(ROW(A1088)-1,3)+2),artwork.xlsx!$N$1,"") &amp; """,",
 IF(AND(MOD(ROW(A1088)-1,3)=1,INDEX(artwork.xlsx!J:J,QUOTIENT(ROW(A1088)-1,3)+2)&lt;&gt;""),
    artwork.xlsx!$K$1&amp;": '" &amp; SUBSTITUTE(INDEX(artwork.xlsx!K:K,QUOTIENT(ROW(A1088)-1,3)+2),"'","\'") &amp; "'",
IF(MOD(ROW(A1088)-1,3)=2,"","")))</f>
        <v>text_html: '&lt;div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v>
      </c>
    </row>
    <row r="1094" spans="1:22" x14ac:dyDescent="0.25">
      <c r="A1094" t="str">
        <f>IF(AND(MOD(ROW(A1089)-1,3)=0,INDEX(artwork.xlsx!G:G,QUOTIENT(ROW(A1089)-1,3)+2)&lt;&gt;""),"/* "&amp;INDEX(artwork.xlsx!G:G,QUOTIENT(ROW(A1089)-1,3)+2)&amp;" */","  ")&amp;
IF(AND(INDEX(artwork.xlsx!F:F,QUOTIENT(ROW(A1089)-1,3)+2)&lt;&gt;""),"/* "&amp;INDEX(artwork.xlsx!F:F,QUOTIENT(ROW(A1089)-1,3)+2)&amp;" */","  ")&amp;IF(AND(ISERROR(MATCH("},",B1094:B$5003,0)), ISERROR(MATCH("    ];",$A$5:A1090,0))),"];","")</f>
        <v xml:space="preserve">    </v>
      </c>
      <c r="B1094" t="str">
        <f t="shared" si="25"/>
        <v>},</v>
      </c>
      <c r="C1094" t="str">
        <f>IF(AND(MOD(ROW(A1089)-1,3)=0, INDEX(artwork.xlsx!J:J,QUOTIENT(ROW(A1089)-1,3)+2)&lt;&gt;""),
     artwork.xlsx!$H$1&amp;": """ &amp;  INDEX(artwork.xlsx!H:H,QUOTIENT(ROW(A1089)-1,3)+2) &amp;""",  " &amp;
     artwork.xlsx!$J$1&amp; ": """ &amp; INDEX(artwork.xlsx!J:J,QUOTIENT(ROW(A1089)-1,3)+2) &amp;""",  " &amp;
     artwork.xlsx!$L$1&amp; ": """ &amp; SUBSTITUTE(IF(LEFT(INDEX(artwork.xlsx!L:L,QUOTIENT(ROW(A1089)-1,3)+2),4)="http","",artwork.xlsx!$M$1) &amp; INDEX(artwork.xlsx!L:L,QUOTIENT(ROW(A1089)-1,3)+2),artwork.xlsx!$N$1,"") &amp; """,",
 IF(AND(MOD(ROW(A1089)-1,3)=1,INDEX(artwork.xlsx!J:J,QUOTIENT(ROW(A1089)-1,3)+2)&lt;&gt;""),
    artwork.xlsx!$K$1&amp;": '" &amp; SUBSTITUTE(INDEX(artwork.xlsx!K:K,QUOTIENT(ROW(A1089)-1,3)+2),"'","\'") &amp; "'",
IF(MOD(ROW(A1089)-1,3)=2,"","")))</f>
        <v/>
      </c>
    </row>
    <row r="1095" spans="1:22" x14ac:dyDescent="0.25">
      <c r="A1095" t="str">
        <f>IF(AND(MOD(ROW(A1090)-1,3)=0,INDEX(artwork.xlsx!G:G,QUOTIENT(ROW(A1090)-1,3)+2)&lt;&gt;""),"/* "&amp;INDEX(artwork.xlsx!G:G,QUOTIENT(ROW(A1090)-1,3)+2)&amp;" */","  ")&amp;
IF(AND(INDEX(artwork.xlsx!F:F,QUOTIENT(ROW(A1090)-1,3)+2)&lt;&gt;""),"/* "&amp;INDEX(artwork.xlsx!F:F,QUOTIENT(ROW(A1090)-1,3)+2)&amp;" */","  ")&amp;IF(AND(ISERROR(MATCH("},",B1095:B$5003,0)), ISERROR(MATCH("    ];",$A$5:A1094,0))),"];","")</f>
        <v xml:space="preserve">    </v>
      </c>
      <c r="B1095" t="str">
        <f t="shared" si="25"/>
        <v>{</v>
      </c>
      <c r="C1095" t="str">
        <f>IF(AND(MOD(ROW(A1090)-1,3)=0, INDEX(artwork.xlsx!J:J,QUOTIENT(ROW(A1090)-1,3)+2)&lt;&gt;""),
     artwork.xlsx!$H$1&amp;": """ &amp;  INDEX(artwork.xlsx!H:H,QUOTIENT(ROW(A1090)-1,3)+2) &amp;""",  " &amp;
     artwork.xlsx!$J$1&amp; ": """ &amp; INDEX(artwork.xlsx!J:J,QUOTIENT(ROW(A1090)-1,3)+2) &amp;""",  " &amp;
     artwork.xlsx!$L$1&amp; ": """ &amp; SUBSTITUTE(IF(LEFT(INDEX(artwork.xlsx!L:L,QUOTIENT(ROW(A1090)-1,3)+2),4)="http","",artwork.xlsx!$M$1) &amp; INDEX(artwork.xlsx!L:L,QUOTIENT(ROW(A1090)-1,3)+2),artwork.xlsx!$N$1,"") &amp; """,",
 IF(AND(MOD(ROW(A1090)-1,3)=1,INDEX(artwork.xlsx!J:J,QUOTIENT(ROW(A1090)-1,3)+2)&lt;&gt;""),
    artwork.xlsx!$K$1&amp;": '" &amp; SUBSTITUTE(INDEX(artwork.xlsx!K:K,QUOTIENT(ROW(A1090)-1,3)+2),"'","\'") &amp; "'",
IF(MOD(ROW(A1090)-1,3)=2,"","")))</f>
        <v>id: "groundskeeper",  frenchName: "Jardinière",  artwork: "http://wiki.dominionstrategy.com/images/2/2f/GroundskeeperArt.jpg",</v>
      </c>
    </row>
    <row r="1096" spans="1:22" x14ac:dyDescent="0.25">
      <c r="A1096" t="str">
        <f>IF(AND(MOD(ROW(A1091)-1,3)=0,INDEX(artwork.xlsx!G:G,QUOTIENT(ROW(A1091)-1,3)+2)&lt;&gt;""),"/* "&amp;INDEX(artwork.xlsx!G:G,QUOTIENT(ROW(A1091)-1,3)+2)&amp;" */","  ")&amp;
IF(AND(INDEX(artwork.xlsx!F:F,QUOTIENT(ROW(A1091)-1,3)+2)&lt;&gt;""),"/* "&amp;INDEX(artwork.xlsx!F:F,QUOTIENT(ROW(A1091)-1,3)+2)&amp;" */","  ")&amp;IF(AND(ISERROR(MATCH("},",B1096:B$5003,0)), ISERROR(MATCH("    ];",$A$5:A1092,0))),"];","")</f>
        <v xml:space="preserve">    </v>
      </c>
      <c r="B1096" t="str">
        <f t="shared" si="25"/>
        <v/>
      </c>
      <c r="C1096" t="str">
        <f>IF(AND(MOD(ROW(A1091)-1,3)=0, INDEX(artwork.xlsx!J:J,QUOTIENT(ROW(A1091)-1,3)+2)&lt;&gt;""),
     artwork.xlsx!$H$1&amp;": """ &amp;  INDEX(artwork.xlsx!H:H,QUOTIENT(ROW(A1091)-1,3)+2) &amp;""",  " &amp;
     artwork.xlsx!$J$1&amp; ": """ &amp; INDEX(artwork.xlsx!J:J,QUOTIENT(ROW(A1091)-1,3)+2) &amp;""",  " &amp;
     artwork.xlsx!$L$1&amp; ": """ &amp; SUBSTITUTE(IF(LEFT(INDEX(artwork.xlsx!L:L,QUOTIENT(ROW(A1091)-1,3)+2),4)="http","",artwork.xlsx!$M$1) &amp; INDEX(artwork.xlsx!L:L,QUOTIENT(ROW(A1091)-1,3)+2),artwork.xlsx!$N$1,"") &amp; """,",
 IF(AND(MOD(ROW(A1091)-1,3)=1,INDEX(artwork.xlsx!J:J,QUOTIENT(ROW(A1091)-1,3)+2)&lt;&gt;""),
    artwork.xlsx!$K$1&amp;": '" &amp; SUBSTITUTE(INDEX(artwork.xlsx!K:K,QUOTIENT(ROW(A1091)-1,3)+2),"'","\'") &amp; "'",
IF(MOD(ROW(A1091)-1,3)=2,"","")))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v>
      </c>
    </row>
    <row r="1097" spans="1:22" x14ac:dyDescent="0.25">
      <c r="A1097" t="str">
        <f>IF(AND(MOD(ROW(A1092)-1,3)=0,INDEX(artwork.xlsx!G:G,QUOTIENT(ROW(A1092)-1,3)+2)&lt;&gt;""),"/* "&amp;INDEX(artwork.xlsx!G:G,QUOTIENT(ROW(A1092)-1,3)+2)&amp;" */","  ")&amp;
IF(AND(INDEX(artwork.xlsx!F:F,QUOTIENT(ROW(A1092)-1,3)+2)&lt;&gt;""),"/* "&amp;INDEX(artwork.xlsx!F:F,QUOTIENT(ROW(A1092)-1,3)+2)&amp;" */","  ")&amp;IF(AND(ISERROR(MATCH("},",B1097:B$5003,0)), ISERROR(MATCH("    ];",$A$5:A1096,0))),"];","")</f>
        <v xml:space="preserve">    </v>
      </c>
      <c r="B1097" t="str">
        <f t="shared" si="25"/>
        <v>},</v>
      </c>
      <c r="C1097" t="str">
        <f>IF(AND(MOD(ROW(A1092)-1,3)=0, INDEX(artwork.xlsx!J:J,QUOTIENT(ROW(A1092)-1,3)+2)&lt;&gt;""),
     artwork.xlsx!$H$1&amp;": """ &amp;  INDEX(artwork.xlsx!H:H,QUOTIENT(ROW(A1092)-1,3)+2) &amp;""",  " &amp;
     artwork.xlsx!$J$1&amp; ": """ &amp; INDEX(artwork.xlsx!J:J,QUOTIENT(ROW(A1092)-1,3)+2) &amp;""",  " &amp;
     artwork.xlsx!$L$1&amp; ": """ &amp; SUBSTITUTE(IF(LEFT(INDEX(artwork.xlsx!L:L,QUOTIENT(ROW(A1092)-1,3)+2),4)="http","",artwork.xlsx!$M$1) &amp; INDEX(artwork.xlsx!L:L,QUOTIENT(ROW(A1092)-1,3)+2),artwork.xlsx!$N$1,"") &amp; """,",
 IF(AND(MOD(ROW(A1092)-1,3)=1,INDEX(artwork.xlsx!J:J,QUOTIENT(ROW(A1092)-1,3)+2)&lt;&gt;""),
    artwork.xlsx!$K$1&amp;": '" &amp; SUBSTITUTE(INDEX(artwork.xlsx!K:K,QUOTIENT(ROW(A1092)-1,3)+2),"'","\'") &amp; "'",
IF(MOD(ROW(A1092)-1,3)=2,"","")))</f>
        <v/>
      </c>
    </row>
    <row r="1098" spans="1:22" x14ac:dyDescent="0.25">
      <c r="A1098" t="str">
        <f>IF(AND(MOD(ROW(A1093)-1,3)=0,INDEX(artwork.xlsx!G:G,QUOTIENT(ROW(A1093)-1,3)+2)&lt;&gt;""),"/* "&amp;INDEX(artwork.xlsx!G:G,QUOTIENT(ROW(A1093)-1,3)+2)&amp;" */","  ")&amp;
IF(AND(INDEX(artwork.xlsx!F:F,QUOTIENT(ROW(A1093)-1,3)+2)&lt;&gt;""),"/* "&amp;INDEX(artwork.xlsx!F:F,QUOTIENT(ROW(A1093)-1,3)+2)&amp;" */","  ")&amp;IF(AND(ISERROR(MATCH("},",B1098:B$5003,0)), ISERROR(MATCH("    ];",$A$5:A1094,0))),"];","")</f>
        <v xml:space="preserve">    </v>
      </c>
      <c r="B1098" t="str">
        <f t="shared" si="25"/>
        <v>{</v>
      </c>
      <c r="C1098" t="str">
        <f>IF(AND(MOD(ROW(A1093)-1,3)=0, INDEX(artwork.xlsx!J:J,QUOTIENT(ROW(A1093)-1,3)+2)&lt;&gt;""),
     artwork.xlsx!$H$1&amp;": """ &amp;  INDEX(artwork.xlsx!H:H,QUOTIENT(ROW(A1093)-1,3)+2) &amp;""",  " &amp;
     artwork.xlsx!$J$1&amp; ": """ &amp; INDEX(artwork.xlsx!J:J,QUOTIENT(ROW(A1093)-1,3)+2) &amp;""",  " &amp;
     artwork.xlsx!$L$1&amp; ": """ &amp; SUBSTITUTE(IF(LEFT(INDEX(artwork.xlsx!L:L,QUOTIENT(ROW(A1093)-1,3)+2),4)="http","",artwork.xlsx!$M$1) &amp; INDEX(artwork.xlsx!L:L,QUOTIENT(ROW(A1093)-1,3)+2),artwork.xlsx!$N$1,"") &amp; """,",
 IF(AND(MOD(ROW(A1093)-1,3)=1,INDEX(artwork.xlsx!J:J,QUOTIENT(ROW(A1093)-1,3)+2)&lt;&gt;""),
    artwork.xlsx!$K$1&amp;": '" &amp; SUBSTITUTE(INDEX(artwork.xlsx!K:K,QUOTIENT(ROW(A1093)-1,3)+2),"'","\'") &amp; "'",
IF(MOD(ROW(A1093)-1,3)=2,"","")))</f>
        <v>id: "legionary",  frenchName: "Légionnaire",  artwork: "http://wiki.dominionstrategy.com/images/2/23/LegionaryArt.jpg",</v>
      </c>
    </row>
    <row r="1099" spans="1:22" x14ac:dyDescent="0.25">
      <c r="A1099" t="str">
        <f>IF(AND(MOD(ROW(A1094)-1,3)=0,INDEX(artwork.xlsx!G:G,QUOTIENT(ROW(A1094)-1,3)+2)&lt;&gt;""),"/* "&amp;INDEX(artwork.xlsx!G:G,QUOTIENT(ROW(A1094)-1,3)+2)&amp;" */","  ")&amp;
IF(AND(INDEX(artwork.xlsx!F:F,QUOTIENT(ROW(A1094)-1,3)+2)&lt;&gt;""),"/* "&amp;INDEX(artwork.xlsx!F:F,QUOTIENT(ROW(A1094)-1,3)+2)&amp;" */","  ")&amp;IF(AND(ISERROR(MATCH("},",B1099:B$5003,0)), ISERROR(MATCH("    ];",$A$5:A1098,0))),"];","")</f>
        <v xml:space="preserve">    </v>
      </c>
      <c r="B1099" t="str">
        <f t="shared" si="25"/>
        <v/>
      </c>
      <c r="C1099" t="str">
        <f>IF(AND(MOD(ROW(A1094)-1,3)=0, INDEX(artwork.xlsx!J:J,QUOTIENT(ROW(A1094)-1,3)+2)&lt;&gt;""),
     artwork.xlsx!$H$1&amp;": """ &amp;  INDEX(artwork.xlsx!H:H,QUOTIENT(ROW(A1094)-1,3)+2) &amp;""",  " &amp;
     artwork.xlsx!$J$1&amp; ": """ &amp; INDEX(artwork.xlsx!J:J,QUOTIENT(ROW(A1094)-1,3)+2) &amp;""",  " &amp;
     artwork.xlsx!$L$1&amp; ": """ &amp; SUBSTITUTE(IF(LEFT(INDEX(artwork.xlsx!L:L,QUOTIENT(ROW(A1094)-1,3)+2),4)="http","",artwork.xlsx!$M$1) &amp; INDEX(artwork.xlsx!L:L,QUOTIENT(ROW(A1094)-1,3)+2),artwork.xlsx!$N$1,"") &amp; """,",
 IF(AND(MOD(ROW(A1094)-1,3)=1,INDEX(artwork.xlsx!J:J,QUOTIENT(ROW(A1094)-1,3)+2)&lt;&gt;""),
    artwork.xlsx!$K$1&amp;": '" &amp; SUBSTITUTE(INDEX(artwork.xlsx!K:K,QUOTIENT(ROW(A1094)-1,3)+2),"'","\'") &amp; "'",
IF(MOD(ROW(A1094)-1,3)=2,"","")))</f>
        <v>text_html: '&lt;div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v>
      </c>
    </row>
    <row r="1100" spans="1:22" x14ac:dyDescent="0.25">
      <c r="A1100" t="str">
        <f>IF(AND(MOD(ROW(A1095)-1,3)=0,INDEX(artwork.xlsx!G:G,QUOTIENT(ROW(A1095)-1,3)+2)&lt;&gt;""),"/* "&amp;INDEX(artwork.xlsx!G:G,QUOTIENT(ROW(A1095)-1,3)+2)&amp;" */","  ")&amp;
IF(AND(INDEX(artwork.xlsx!F:F,QUOTIENT(ROW(A1095)-1,3)+2)&lt;&gt;""),"/* "&amp;INDEX(artwork.xlsx!F:F,QUOTIENT(ROW(A1095)-1,3)+2)&amp;" */","  ")&amp;IF(AND(ISERROR(MATCH("},",B1100:B$5003,0)), ISERROR(MATCH("    ];",$A$5:A1096,0))),"];","")</f>
        <v xml:space="preserve">    </v>
      </c>
      <c r="B1100" t="str">
        <f t="shared" si="25"/>
        <v>},</v>
      </c>
      <c r="C1100" t="str">
        <f>IF(AND(MOD(ROW(A1095)-1,3)=0, INDEX(artwork.xlsx!J:J,QUOTIENT(ROW(A1095)-1,3)+2)&lt;&gt;""),
     artwork.xlsx!$H$1&amp;": """ &amp;  INDEX(artwork.xlsx!H:H,QUOTIENT(ROW(A1095)-1,3)+2) &amp;""",  " &amp;
     artwork.xlsx!$J$1&amp; ": """ &amp; INDEX(artwork.xlsx!J:J,QUOTIENT(ROW(A1095)-1,3)+2) &amp;""",  " &amp;
     artwork.xlsx!$L$1&amp; ": """ &amp; SUBSTITUTE(IF(LEFT(INDEX(artwork.xlsx!L:L,QUOTIENT(ROW(A1095)-1,3)+2),4)="http","",artwork.xlsx!$M$1) &amp; INDEX(artwork.xlsx!L:L,QUOTIENT(ROW(A1095)-1,3)+2),artwork.xlsx!$N$1,"") &amp; """,",
 IF(AND(MOD(ROW(A1095)-1,3)=1,INDEX(artwork.xlsx!J:J,QUOTIENT(ROW(A1095)-1,3)+2)&lt;&gt;""),
    artwork.xlsx!$K$1&amp;": '" &amp; SUBSTITUTE(INDEX(artwork.xlsx!K:K,QUOTIENT(ROW(A1095)-1,3)+2),"'","\'") &amp; "'",
IF(MOD(ROW(A1095)-1,3)=2,"","")))</f>
        <v/>
      </c>
    </row>
    <row r="1101" spans="1:22" x14ac:dyDescent="0.25">
      <c r="A1101" t="str">
        <f>IF(AND(MOD(ROW(A1096)-1,3)=0,INDEX(artwork.xlsx!G:G,QUOTIENT(ROW(A1096)-1,3)+2)&lt;&gt;""),"/* "&amp;INDEX(artwork.xlsx!G:G,QUOTIENT(ROW(A1096)-1,3)+2)&amp;" */","  ")&amp;
IF(AND(INDEX(artwork.xlsx!F:F,QUOTIENT(ROW(A1096)-1,3)+2)&lt;&gt;""),"/* "&amp;INDEX(artwork.xlsx!F:F,QUOTIENT(ROW(A1096)-1,3)+2)&amp;" */","  ")&amp;IF(AND(ISERROR(MATCH("},",B1101:B$5003,0)), ISERROR(MATCH("    ];",$A$5:A1100,0))),"];","")</f>
        <v xml:space="preserve">    </v>
      </c>
      <c r="B1101" t="str">
        <f t="shared" si="25"/>
        <v>{</v>
      </c>
      <c r="C1101" t="str">
        <f>IF(AND(MOD(ROW(A1096)-1,3)=0, INDEX(artwork.xlsx!J:J,QUOTIENT(ROW(A1096)-1,3)+2)&lt;&gt;""),
     artwork.xlsx!$H$1&amp;": """ &amp;  INDEX(artwork.xlsx!H:H,QUOTIENT(ROW(A1096)-1,3)+2) &amp;""",  " &amp;
     artwork.xlsx!$J$1&amp; ": """ &amp; INDEX(artwork.xlsx!J:J,QUOTIENT(ROW(A1096)-1,3)+2) &amp;""",  " &amp;
     artwork.xlsx!$L$1&amp; ": """ &amp; SUBSTITUTE(IF(LEFT(INDEX(artwork.xlsx!L:L,QUOTIENT(ROW(A1096)-1,3)+2),4)="http","",artwork.xlsx!$M$1) &amp; INDEX(artwork.xlsx!L:L,QUOTIENT(ROW(A1096)-1,3)+2),artwork.xlsx!$N$1,"") &amp; """,",
 IF(AND(MOD(ROW(A1096)-1,3)=1,INDEX(artwork.xlsx!J:J,QUOTIENT(ROW(A1096)-1,3)+2)&lt;&gt;""),
    artwork.xlsx!$K$1&amp;": '" &amp; SUBSTITUTE(INDEX(artwork.xlsx!K:K,QUOTIENT(ROW(A1096)-1,3)+2),"'","\'") &amp; "'",
IF(MOD(ROW(A1096)-1,3)=2,"","")))</f>
        <v>id: "wildhunt",  frenchName: "Chasse fantastique",  artwork: "http://wiki.dominionstrategy.com/images/e/e6/Wild_HuntArt.jpg",</v>
      </c>
    </row>
    <row r="1102" spans="1:22" x14ac:dyDescent="0.25">
      <c r="A1102" t="str">
        <f>IF(AND(MOD(ROW(A1097)-1,3)=0,INDEX(artwork.xlsx!G:G,QUOTIENT(ROW(A1097)-1,3)+2)&lt;&gt;""),"/* "&amp;INDEX(artwork.xlsx!G:G,QUOTIENT(ROW(A1097)-1,3)+2)&amp;" */","  ")&amp;
IF(AND(INDEX(artwork.xlsx!F:F,QUOTIENT(ROW(A1097)-1,3)+2)&lt;&gt;""),"/* "&amp;INDEX(artwork.xlsx!F:F,QUOTIENT(ROW(A1097)-1,3)+2)&amp;" */","  ")&amp;IF(AND(ISERROR(MATCH("},",B1102:B$5003,0)), ISERROR(MATCH("    ];",$A$5:A1098,0))),"];","")</f>
        <v xml:space="preserve">    </v>
      </c>
      <c r="B1102" t="str">
        <f t="shared" si="25"/>
        <v/>
      </c>
      <c r="C1102" t="str">
        <f>IF(AND(MOD(ROW(A1097)-1,3)=0, INDEX(artwork.xlsx!J:J,QUOTIENT(ROW(A1097)-1,3)+2)&lt;&gt;""),
     artwork.xlsx!$H$1&amp;": """ &amp;  INDEX(artwork.xlsx!H:H,QUOTIENT(ROW(A1097)-1,3)+2) &amp;""",  " &amp;
     artwork.xlsx!$J$1&amp; ": """ &amp; INDEX(artwork.xlsx!J:J,QUOTIENT(ROW(A1097)-1,3)+2) &amp;""",  " &amp;
     artwork.xlsx!$L$1&amp; ": """ &amp; SUBSTITUTE(IF(LEFT(INDEX(artwork.xlsx!L:L,QUOTIENT(ROW(A1097)-1,3)+2),4)="http","",artwork.xlsx!$M$1) &amp; INDEX(artwork.xlsx!L:L,QUOTIENT(ROW(A1097)-1,3)+2),artwork.xlsx!$N$1,"") &amp; """,",
 IF(AND(MOD(ROW(A1097)-1,3)=1,INDEX(artwork.xlsx!J:J,QUOTIENT(ROW(A1097)-1,3)+2)&lt;&gt;""),
    artwork.xlsx!$K$1&amp;": '" &amp; SUBSTITUTE(INDEX(artwork.xlsx!K:K,QUOTIENT(ROW(A1097)-1,3)+2),"'","\'") &amp; "'",
IF(MOD(ROW(A1097)-1,3)=2,"","")))</f>
        <v>text_html: '&lt;div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v>
      </c>
    </row>
    <row r="1103" spans="1:22" x14ac:dyDescent="0.25">
      <c r="A1103" t="str">
        <f>IF(AND(MOD(ROW(A1098)-1,3)=0,INDEX(artwork.xlsx!G:G,QUOTIENT(ROW(A1098)-1,3)+2)&lt;&gt;""),"/* "&amp;INDEX(artwork.xlsx!G:G,QUOTIENT(ROW(A1098)-1,3)+2)&amp;" */","  ")&amp;
IF(AND(INDEX(artwork.xlsx!F:F,QUOTIENT(ROW(A1098)-1,3)+2)&lt;&gt;""),"/* "&amp;INDEX(artwork.xlsx!F:F,QUOTIENT(ROW(A1098)-1,3)+2)&amp;" */","  ")&amp;IF(AND(ISERROR(MATCH("},",B1103:B$5003,0)), ISERROR(MATCH("    ];",$A$5:A1102,0))),"];","")</f>
        <v xml:space="preserve">    </v>
      </c>
      <c r="B1103" t="str">
        <f t="shared" ref="B1103:B1166" si="27">IF(AND(C1102&lt;&gt;"",MOD(ROW(A1101)-1,3)=2),"},","")&amp;IF(AND(C1103&lt;&gt;"",MOD(ROW(A1098)-1,3)=0),"{","")</f>
        <v>},</v>
      </c>
      <c r="C1103" t="str">
        <f>IF(AND(MOD(ROW(A1098)-1,3)=0, INDEX(artwork.xlsx!J:J,QUOTIENT(ROW(A1098)-1,3)+2)&lt;&gt;""),
     artwork.xlsx!$H$1&amp;": """ &amp;  INDEX(artwork.xlsx!H:H,QUOTIENT(ROW(A1098)-1,3)+2) &amp;""",  " &amp;
     artwork.xlsx!$J$1&amp; ": """ &amp; INDEX(artwork.xlsx!J:J,QUOTIENT(ROW(A1098)-1,3)+2) &amp;""",  " &amp;
     artwork.xlsx!$L$1&amp; ": """ &amp; SUBSTITUTE(IF(LEFT(INDEX(artwork.xlsx!L:L,QUOTIENT(ROW(A1098)-1,3)+2),4)="http","",artwork.xlsx!$M$1) &amp; INDEX(artwork.xlsx!L:L,QUOTIENT(ROW(A1098)-1,3)+2),artwork.xlsx!$N$1,"") &amp; """,",
 IF(AND(MOD(ROW(A1098)-1,3)=1,INDEX(artwork.xlsx!J:J,QUOTIENT(ROW(A1098)-1,3)+2)&lt;&gt;""),
    artwork.xlsx!$K$1&amp;": '" &amp; SUBSTITUTE(INDEX(artwork.xlsx!K:K,QUOTIENT(ROW(A1098)-1,3)+2),"'","\'") &amp; "'",
IF(MOD(ROW(A1098)-1,3)=2,"","")))</f>
        <v/>
      </c>
    </row>
    <row r="1104" spans="1:22" x14ac:dyDescent="0.25">
      <c r="A1104" t="str">
        <f>IF(AND(MOD(ROW(A1099)-1,3)=0,INDEX(artwork.xlsx!G:G,QUOTIENT(ROW(A1099)-1,3)+2)&lt;&gt;""),"/* "&amp;INDEX(artwork.xlsx!G:G,QUOTIENT(ROW(A1099)-1,3)+2)&amp;" */","  ")&amp;
IF(AND(INDEX(artwork.xlsx!F:F,QUOTIENT(ROW(A1099)-1,3)+2)&lt;&gt;""),"/* "&amp;INDEX(artwork.xlsx!F:F,QUOTIENT(ROW(A1099)-1,3)+2)&amp;" */","  ")&amp;IF(AND(ISERROR(MATCH("},",B1104:B$5003,0)), ISERROR(MATCH("    ];",$A$5:A1100,0))),"];","")</f>
        <v xml:space="preserve">  /* landscape */</v>
      </c>
      <c r="B1104" t="str">
        <f t="shared" si="27"/>
        <v>{</v>
      </c>
      <c r="C1104" t="str">
        <f>IF(AND(MOD(ROW(A1099)-1,3)=0, INDEX(artwork.xlsx!J:J,QUOTIENT(ROW(A1099)-1,3)+2)&lt;&gt;""),
     artwork.xlsx!$H$1&amp;": """ &amp;  INDEX(artwork.xlsx!H:H,QUOTIENT(ROW(A1099)-1,3)+2) &amp;""",  " &amp;
     artwork.xlsx!$J$1&amp; ": """ &amp; INDEX(artwork.xlsx!J:J,QUOTIENT(ROW(A1099)-1,3)+2) &amp;""",  " &amp;
     artwork.xlsx!$L$1&amp; ": """ &amp; SUBSTITUTE(IF(LEFT(INDEX(artwork.xlsx!L:L,QUOTIENT(ROW(A1099)-1,3)+2),4)="http","",artwork.xlsx!$M$1) &amp; INDEX(artwork.xlsx!L:L,QUOTIENT(ROW(A1099)-1,3)+2),artwork.xlsx!$N$1,"") &amp; """,",
 IF(AND(MOD(ROW(A1099)-1,3)=1,INDEX(artwork.xlsx!J:J,QUOTIENT(ROW(A1099)-1,3)+2)&lt;&gt;""),
    artwork.xlsx!$K$1&amp;": '" &amp; SUBSTITUTE(INDEX(artwork.xlsx!K:K,QUOTIENT(ROW(A1099)-1,3)+2),"'","\'") &amp; "'",
IF(MOD(ROW(A1099)-1,3)=2,"","")))</f>
        <v>id: "triumph",  frenchName: "Triomphe",  artwork: "http://wiki.dominionstrategy.com/images/9/9d/TriumphArt.jpg",</v>
      </c>
      <c r="J1104" t="s">
        <v>2408</v>
      </c>
      <c r="K1104" t="s">
        <v>3788</v>
      </c>
      <c r="U1104" t="str">
        <f t="shared" ref="U1104:U1167" si="28">RIGHT(LEFT(K1104,FIND(""",",K1104)-1),LEN(LEFT(K1104,FIND(""",",K1104)-1)) -LEN("id: '"))</f>
        <v>triumph</v>
      </c>
      <c r="V1104" t="str">
        <f t="shared" ref="V1104:V1167" si="29">SUBSTITUTE(LEFT(RIGHT(K1105,LEN(K1105) -LEN("text_html: '")),LEN(RIGHT(K1105,LEN(K1105) -LEN("text_html: '")))-1),"\'","'")</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row>
    <row r="1105" spans="1:22" x14ac:dyDescent="0.25">
      <c r="A1105" t="str">
        <f>IF(AND(MOD(ROW(A1100)-1,3)=0,INDEX(artwork.xlsx!G:G,QUOTIENT(ROW(A1100)-1,3)+2)&lt;&gt;""),"/* "&amp;INDEX(artwork.xlsx!G:G,QUOTIENT(ROW(A1100)-1,3)+2)&amp;" */","  ")&amp;
IF(AND(INDEX(artwork.xlsx!F:F,QUOTIENT(ROW(A1100)-1,3)+2)&lt;&gt;""),"/* "&amp;INDEX(artwork.xlsx!F:F,QUOTIENT(ROW(A1100)-1,3)+2)&amp;" */","  ")&amp;IF(AND(ISERROR(MATCH("},",B1105:B$5003,0)), ISERROR(MATCH("    ];",$A$5:A1104,0))),"];","")</f>
        <v xml:space="preserve">  /* landscape */</v>
      </c>
      <c r="B1105" t="str">
        <f t="shared" si="27"/>
        <v/>
      </c>
      <c r="C1105" t="str">
        <f>IF(AND(MOD(ROW(A1100)-1,3)=0, INDEX(artwork.xlsx!J:J,QUOTIENT(ROW(A1100)-1,3)+2)&lt;&gt;""),
     artwork.xlsx!$H$1&amp;": """ &amp;  INDEX(artwork.xlsx!H:H,QUOTIENT(ROW(A1100)-1,3)+2) &amp;""",  " &amp;
     artwork.xlsx!$J$1&amp; ": """ &amp; INDEX(artwork.xlsx!J:J,QUOTIENT(ROW(A1100)-1,3)+2) &amp;""",  " &amp;
     artwork.xlsx!$L$1&amp; ": """ &amp; SUBSTITUTE(IF(LEFT(INDEX(artwork.xlsx!L:L,QUOTIENT(ROW(A1100)-1,3)+2),4)="http","",artwork.xlsx!$M$1) &amp; INDEX(artwork.xlsx!L:L,QUOTIENT(ROW(A1100)-1,3)+2),artwork.xlsx!$N$1,"") &amp; """,",
 IF(AND(MOD(ROW(A1100)-1,3)=1,INDEX(artwork.xlsx!J:J,QUOTIENT(ROW(A1100)-1,3)+2)&lt;&gt;""),
    artwork.xlsx!$K$1&amp;": '" &amp; SUBSTITUTE(INDEX(artwork.xlsx!K:K,QUOTIENT(ROW(A1100)-1,3)+2),"'","\'") &amp; "'",
IF(MOD(ROW(A1100)-1,3)=2,"","")))</f>
        <v>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K1105" t="s">
        <v>3789</v>
      </c>
      <c r="U1105" t="e">
        <f t="shared" si="28"/>
        <v>#VALUE!</v>
      </c>
      <c r="V1105" t="e">
        <f t="shared" si="29"/>
        <v>#VALUE!</v>
      </c>
    </row>
    <row r="1106" spans="1:22" x14ac:dyDescent="0.25">
      <c r="A1106" t="str">
        <f>IF(AND(MOD(ROW(A1101)-1,3)=0,INDEX(artwork.xlsx!G:G,QUOTIENT(ROW(A1101)-1,3)+2)&lt;&gt;""),"/* "&amp;INDEX(artwork.xlsx!G:G,QUOTIENT(ROW(A1101)-1,3)+2)&amp;" */","  ")&amp;
IF(AND(INDEX(artwork.xlsx!F:F,QUOTIENT(ROW(A1101)-1,3)+2)&lt;&gt;""),"/* "&amp;INDEX(artwork.xlsx!F:F,QUOTIENT(ROW(A1101)-1,3)+2)&amp;" */","  ")&amp;IF(AND(ISERROR(MATCH("},",B1106:B$5003,0)), ISERROR(MATCH("    ];",$A$5:A1102,0))),"];","")</f>
        <v xml:space="preserve">  /* landscape */</v>
      </c>
      <c r="B1106" t="str">
        <f t="shared" si="27"/>
        <v>},</v>
      </c>
      <c r="C1106" t="str">
        <f>IF(AND(MOD(ROW(A1101)-1,3)=0, INDEX(artwork.xlsx!J:J,QUOTIENT(ROW(A1101)-1,3)+2)&lt;&gt;""),
     artwork.xlsx!$H$1&amp;": """ &amp;  INDEX(artwork.xlsx!H:H,QUOTIENT(ROW(A1101)-1,3)+2) &amp;""",  " &amp;
     artwork.xlsx!$J$1&amp; ": """ &amp; INDEX(artwork.xlsx!J:J,QUOTIENT(ROW(A1101)-1,3)+2) &amp;""",  " &amp;
     artwork.xlsx!$L$1&amp; ": """ &amp; SUBSTITUTE(IF(LEFT(INDEX(artwork.xlsx!L:L,QUOTIENT(ROW(A1101)-1,3)+2),4)="http","",artwork.xlsx!$M$1) &amp; INDEX(artwork.xlsx!L:L,QUOTIENT(ROW(A1101)-1,3)+2),artwork.xlsx!$N$1,"") &amp; """,",
 IF(AND(MOD(ROW(A1101)-1,3)=1,INDEX(artwork.xlsx!J:J,QUOTIENT(ROW(A1101)-1,3)+2)&lt;&gt;""),
    artwork.xlsx!$K$1&amp;": '" &amp; SUBSTITUTE(INDEX(artwork.xlsx!K:K,QUOTIENT(ROW(A1101)-1,3)+2),"'","\'") &amp; "'",
IF(MOD(ROW(A1101)-1,3)=2,"","")))</f>
        <v/>
      </c>
      <c r="J1106" t="s">
        <v>3730</v>
      </c>
      <c r="U1106" t="e">
        <f t="shared" si="28"/>
        <v>#VALUE!</v>
      </c>
      <c r="V1106" t="str">
        <f t="shared" si="29"/>
        <v xml:space="preserve">  frenchName: "Annexion",  artwork: "http://wiki.dominionstrategy.com/images/4/46/AnnexArt.jpg"</v>
      </c>
    </row>
    <row r="1107" spans="1:22" x14ac:dyDescent="0.25">
      <c r="A1107" t="str">
        <f>IF(AND(MOD(ROW(A1102)-1,3)=0,INDEX(artwork.xlsx!G:G,QUOTIENT(ROW(A1102)-1,3)+2)&lt;&gt;""),"/* "&amp;INDEX(artwork.xlsx!G:G,QUOTIENT(ROW(A1102)-1,3)+2)&amp;" */","  ")&amp;
IF(AND(INDEX(artwork.xlsx!F:F,QUOTIENT(ROW(A1102)-1,3)+2)&lt;&gt;""),"/* "&amp;INDEX(artwork.xlsx!F:F,QUOTIENT(ROW(A1102)-1,3)+2)&amp;" */","  ")&amp;IF(AND(ISERROR(MATCH("},",B1107:B$5003,0)), ISERROR(MATCH("    ];",$A$5:A1106,0))),"];","")</f>
        <v xml:space="preserve">  /* landscape */</v>
      </c>
      <c r="B1107" t="str">
        <f t="shared" si="27"/>
        <v>{</v>
      </c>
      <c r="C1107" t="str">
        <f>IF(AND(MOD(ROW(A1102)-1,3)=0, INDEX(artwork.xlsx!J:J,QUOTIENT(ROW(A1102)-1,3)+2)&lt;&gt;""),
     artwork.xlsx!$H$1&amp;": """ &amp;  INDEX(artwork.xlsx!H:H,QUOTIENT(ROW(A1102)-1,3)+2) &amp;""",  " &amp;
     artwork.xlsx!$J$1&amp; ": """ &amp; INDEX(artwork.xlsx!J:J,QUOTIENT(ROW(A1102)-1,3)+2) &amp;""",  " &amp;
     artwork.xlsx!$L$1&amp; ": """ &amp; SUBSTITUTE(IF(LEFT(INDEX(artwork.xlsx!L:L,QUOTIENT(ROW(A1102)-1,3)+2),4)="http","",artwork.xlsx!$M$1) &amp; INDEX(artwork.xlsx!L:L,QUOTIENT(ROW(A1102)-1,3)+2),artwork.xlsx!$N$1,"") &amp; """,",
 IF(AND(MOD(ROW(A1102)-1,3)=1,INDEX(artwork.xlsx!J:J,QUOTIENT(ROW(A1102)-1,3)+2)&lt;&gt;""),
    artwork.xlsx!$K$1&amp;": '" &amp; SUBSTITUTE(INDEX(artwork.xlsx!K:K,QUOTIENT(ROW(A1102)-1,3)+2),"'","\'") &amp; "'",
IF(MOD(ROW(A1102)-1,3)=2,"","")))</f>
        <v>id: "annex",  frenchName: "Annexion",  artwork: "http://wiki.dominionstrategy.com/images/4/46/AnnexArt.jpg",</v>
      </c>
      <c r="J1107" t="s">
        <v>2408</v>
      </c>
      <c r="K1107" t="s">
        <v>3790</v>
      </c>
      <c r="U1107" t="str">
        <f t="shared" si="28"/>
        <v>annex</v>
      </c>
      <c r="V1107" t="str">
        <f t="shared" si="29"/>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row>
    <row r="1108" spans="1:22" x14ac:dyDescent="0.25">
      <c r="A1108" t="str">
        <f>IF(AND(MOD(ROW(A1103)-1,3)=0,INDEX(artwork.xlsx!G:G,QUOTIENT(ROW(A1103)-1,3)+2)&lt;&gt;""),"/* "&amp;INDEX(artwork.xlsx!G:G,QUOTIENT(ROW(A1103)-1,3)+2)&amp;" */","  ")&amp;
IF(AND(INDEX(artwork.xlsx!F:F,QUOTIENT(ROW(A1103)-1,3)+2)&lt;&gt;""),"/* "&amp;INDEX(artwork.xlsx!F:F,QUOTIENT(ROW(A1103)-1,3)+2)&amp;" */","  ")&amp;IF(AND(ISERROR(MATCH("},",B1108:B$5003,0)), ISERROR(MATCH("    ];",$A$5:A1104,0))),"];","")</f>
        <v xml:space="preserve">  /* landscape */</v>
      </c>
      <c r="B1108" t="str">
        <f t="shared" si="27"/>
        <v/>
      </c>
      <c r="C1108" t="str">
        <f>IF(AND(MOD(ROW(A1103)-1,3)=0, INDEX(artwork.xlsx!J:J,QUOTIENT(ROW(A1103)-1,3)+2)&lt;&gt;""),
     artwork.xlsx!$H$1&amp;": """ &amp;  INDEX(artwork.xlsx!H:H,QUOTIENT(ROW(A1103)-1,3)+2) &amp;""",  " &amp;
     artwork.xlsx!$J$1&amp; ": """ &amp; INDEX(artwork.xlsx!J:J,QUOTIENT(ROW(A1103)-1,3)+2) &amp;""",  " &amp;
     artwork.xlsx!$L$1&amp; ": """ &amp; SUBSTITUTE(IF(LEFT(INDEX(artwork.xlsx!L:L,QUOTIENT(ROW(A1103)-1,3)+2),4)="http","",artwork.xlsx!$M$1) &amp; INDEX(artwork.xlsx!L:L,QUOTIENT(ROW(A1103)-1,3)+2),artwork.xlsx!$N$1,"") &amp; """,",
 IF(AND(MOD(ROW(A1103)-1,3)=1,INDEX(artwork.xlsx!J:J,QUOTIENT(ROW(A1103)-1,3)+2)&lt;&gt;""),
    artwork.xlsx!$K$1&amp;": '" &amp; SUBSTITUTE(INDEX(artwork.xlsx!K:K,QUOTIENT(ROW(A1103)-1,3)+2),"'","\'") &amp; "'",
IF(MOD(ROW(A1103)-1,3)=2,"","")))</f>
        <v>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K1108" t="s">
        <v>3791</v>
      </c>
      <c r="U1108" t="e">
        <f t="shared" si="28"/>
        <v>#VALUE!</v>
      </c>
      <c r="V1108" t="e">
        <f t="shared" si="29"/>
        <v>#VALUE!</v>
      </c>
    </row>
    <row r="1109" spans="1:22" x14ac:dyDescent="0.25">
      <c r="A1109" t="str">
        <f>IF(AND(MOD(ROW(A1104)-1,3)=0,INDEX(artwork.xlsx!G:G,QUOTIENT(ROW(A1104)-1,3)+2)&lt;&gt;""),"/* "&amp;INDEX(artwork.xlsx!G:G,QUOTIENT(ROW(A1104)-1,3)+2)&amp;" */","  ")&amp;
IF(AND(INDEX(artwork.xlsx!F:F,QUOTIENT(ROW(A1104)-1,3)+2)&lt;&gt;""),"/* "&amp;INDEX(artwork.xlsx!F:F,QUOTIENT(ROW(A1104)-1,3)+2)&amp;" */","  ")&amp;IF(AND(ISERROR(MATCH("},",B1109:B$5003,0)), ISERROR(MATCH("    ];",$A$5:A1108,0))),"];","")</f>
        <v xml:space="preserve">  /* landscape */</v>
      </c>
      <c r="B1109" t="str">
        <f t="shared" si="27"/>
        <v>},</v>
      </c>
      <c r="C1109" t="str">
        <f>IF(AND(MOD(ROW(A1104)-1,3)=0, INDEX(artwork.xlsx!J:J,QUOTIENT(ROW(A1104)-1,3)+2)&lt;&gt;""),
     artwork.xlsx!$H$1&amp;": """ &amp;  INDEX(artwork.xlsx!H:H,QUOTIENT(ROW(A1104)-1,3)+2) &amp;""",  " &amp;
     artwork.xlsx!$J$1&amp; ": """ &amp; INDEX(artwork.xlsx!J:J,QUOTIENT(ROW(A1104)-1,3)+2) &amp;""",  " &amp;
     artwork.xlsx!$L$1&amp; ": """ &amp; SUBSTITUTE(IF(LEFT(INDEX(artwork.xlsx!L:L,QUOTIENT(ROW(A1104)-1,3)+2),4)="http","",artwork.xlsx!$M$1) &amp; INDEX(artwork.xlsx!L:L,QUOTIENT(ROW(A1104)-1,3)+2),artwork.xlsx!$N$1,"") &amp; """,",
 IF(AND(MOD(ROW(A1104)-1,3)=1,INDEX(artwork.xlsx!J:J,QUOTIENT(ROW(A1104)-1,3)+2)&lt;&gt;""),
    artwork.xlsx!$K$1&amp;": '" &amp; SUBSTITUTE(INDEX(artwork.xlsx!K:K,QUOTIENT(ROW(A1104)-1,3)+2),"'","\'") &amp; "'",
IF(MOD(ROW(A1104)-1,3)=2,"","")))</f>
        <v/>
      </c>
      <c r="J1109" t="s">
        <v>3730</v>
      </c>
      <c r="U1109" t="e">
        <f t="shared" si="28"/>
        <v>#VALUE!</v>
      </c>
      <c r="V1109" t="str">
        <f t="shared" si="29"/>
        <v>,  frenchName: "Donation",  artwork: "http://wiki.dominionstrategy.com/images/f/f5/DonateArt.jpg"</v>
      </c>
    </row>
    <row r="1110" spans="1:22" x14ac:dyDescent="0.25">
      <c r="A1110" t="str">
        <f>IF(AND(MOD(ROW(A1105)-1,3)=0,INDEX(artwork.xlsx!G:G,QUOTIENT(ROW(A1105)-1,3)+2)&lt;&gt;""),"/* "&amp;INDEX(artwork.xlsx!G:G,QUOTIENT(ROW(A1105)-1,3)+2)&amp;" */","  ")&amp;
IF(AND(INDEX(artwork.xlsx!F:F,QUOTIENT(ROW(A1105)-1,3)+2)&lt;&gt;""),"/* "&amp;INDEX(artwork.xlsx!F:F,QUOTIENT(ROW(A1105)-1,3)+2)&amp;" */","  ")&amp;IF(AND(ISERROR(MATCH("},",B1110:B$5003,0)), ISERROR(MATCH("    ];",$A$5:A1106,0))),"];","")</f>
        <v xml:space="preserve">  /* landscape */</v>
      </c>
      <c r="B1110" t="str">
        <f t="shared" si="27"/>
        <v>{</v>
      </c>
      <c r="C1110" t="str">
        <f>IF(AND(MOD(ROW(A1105)-1,3)=0, INDEX(artwork.xlsx!J:J,QUOTIENT(ROW(A1105)-1,3)+2)&lt;&gt;""),
     artwork.xlsx!$H$1&amp;": """ &amp;  INDEX(artwork.xlsx!H:H,QUOTIENT(ROW(A1105)-1,3)+2) &amp;""",  " &amp;
     artwork.xlsx!$J$1&amp; ": """ &amp; INDEX(artwork.xlsx!J:J,QUOTIENT(ROW(A1105)-1,3)+2) &amp;""",  " &amp;
     artwork.xlsx!$L$1&amp; ": """ &amp; SUBSTITUTE(IF(LEFT(INDEX(artwork.xlsx!L:L,QUOTIENT(ROW(A1105)-1,3)+2),4)="http","",artwork.xlsx!$M$1) &amp; INDEX(artwork.xlsx!L:L,QUOTIENT(ROW(A1105)-1,3)+2),artwork.xlsx!$N$1,"") &amp; """,",
 IF(AND(MOD(ROW(A1105)-1,3)=1,INDEX(artwork.xlsx!J:J,QUOTIENT(ROW(A1105)-1,3)+2)&lt;&gt;""),
    artwork.xlsx!$K$1&amp;": '" &amp; SUBSTITUTE(INDEX(artwork.xlsx!K:K,QUOTIENT(ROW(A1105)-1,3)+2),"'","\'") &amp; "'",
IF(MOD(ROW(A1105)-1,3)=2,"","")))</f>
        <v>id: "donate",  frenchName: "Donation",  artwork: "http://wiki.dominionstrategy.com/images/f/f5/DonateArt.jpg",</v>
      </c>
      <c r="J1110" t="s">
        <v>2408</v>
      </c>
      <c r="K1110" t="s">
        <v>3792</v>
      </c>
      <c r="U1110" t="str">
        <f t="shared" si="28"/>
        <v>donate</v>
      </c>
      <c r="V1110" t="str">
        <f t="shared" si="29"/>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row>
    <row r="1111" spans="1:22" x14ac:dyDescent="0.25">
      <c r="A1111" t="str">
        <f>IF(AND(MOD(ROW(A1106)-1,3)=0,INDEX(artwork.xlsx!G:G,QUOTIENT(ROW(A1106)-1,3)+2)&lt;&gt;""),"/* "&amp;INDEX(artwork.xlsx!G:G,QUOTIENT(ROW(A1106)-1,3)+2)&amp;" */","  ")&amp;
IF(AND(INDEX(artwork.xlsx!F:F,QUOTIENT(ROW(A1106)-1,3)+2)&lt;&gt;""),"/* "&amp;INDEX(artwork.xlsx!F:F,QUOTIENT(ROW(A1106)-1,3)+2)&amp;" */","  ")&amp;IF(AND(ISERROR(MATCH("},",B1111:B$5003,0)), ISERROR(MATCH("    ];",$A$5:A1110,0))),"];","")</f>
        <v xml:space="preserve">  /* landscape */</v>
      </c>
      <c r="B1111" t="str">
        <f t="shared" si="27"/>
        <v/>
      </c>
      <c r="C1111" t="str">
        <f>IF(AND(MOD(ROW(A1106)-1,3)=0, INDEX(artwork.xlsx!J:J,QUOTIENT(ROW(A1106)-1,3)+2)&lt;&gt;""),
     artwork.xlsx!$H$1&amp;": """ &amp;  INDEX(artwork.xlsx!H:H,QUOTIENT(ROW(A1106)-1,3)+2) &amp;""",  " &amp;
     artwork.xlsx!$J$1&amp; ": """ &amp; INDEX(artwork.xlsx!J:J,QUOTIENT(ROW(A1106)-1,3)+2) &amp;""",  " &amp;
     artwork.xlsx!$L$1&amp; ": """ &amp; SUBSTITUTE(IF(LEFT(INDEX(artwork.xlsx!L:L,QUOTIENT(ROW(A1106)-1,3)+2),4)="http","",artwork.xlsx!$M$1) &amp; INDEX(artwork.xlsx!L:L,QUOTIENT(ROW(A1106)-1,3)+2),artwork.xlsx!$N$1,"") &amp; """,",
 IF(AND(MOD(ROW(A1106)-1,3)=1,INDEX(artwork.xlsx!J:J,QUOTIENT(ROW(A1106)-1,3)+2)&lt;&gt;""),
    artwork.xlsx!$K$1&amp;": '" &amp; SUBSTITUTE(INDEX(artwork.xlsx!K:K,QUOTIENT(ROW(A1106)-1,3)+2),"'","\'") &amp; "'",
IF(MOD(ROW(A1106)-1,3)=2,"","")))</f>
        <v>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K1111" t="s">
        <v>3793</v>
      </c>
      <c r="U1111" t="e">
        <f t="shared" si="28"/>
        <v>#VALUE!</v>
      </c>
      <c r="V1111" t="e">
        <f t="shared" si="29"/>
        <v>#VALUE!</v>
      </c>
    </row>
    <row r="1112" spans="1:22" x14ac:dyDescent="0.25">
      <c r="A1112" t="str">
        <f>IF(AND(MOD(ROW(A1107)-1,3)=0,INDEX(artwork.xlsx!G:G,QUOTIENT(ROW(A1107)-1,3)+2)&lt;&gt;""),"/* "&amp;INDEX(artwork.xlsx!G:G,QUOTIENT(ROW(A1107)-1,3)+2)&amp;" */","  ")&amp;
IF(AND(INDEX(artwork.xlsx!F:F,QUOTIENT(ROW(A1107)-1,3)+2)&lt;&gt;""),"/* "&amp;INDEX(artwork.xlsx!F:F,QUOTIENT(ROW(A1107)-1,3)+2)&amp;" */","  ")&amp;IF(AND(ISERROR(MATCH("},",B1112:B$5003,0)), ISERROR(MATCH("    ];",$A$5:A1108,0))),"];","")</f>
        <v xml:space="preserve">  /* landscape */</v>
      </c>
      <c r="B1112" t="str">
        <f t="shared" si="27"/>
        <v>},</v>
      </c>
      <c r="C1112" t="str">
        <f>IF(AND(MOD(ROW(A1107)-1,3)=0, INDEX(artwork.xlsx!J:J,QUOTIENT(ROW(A1107)-1,3)+2)&lt;&gt;""),
     artwork.xlsx!$H$1&amp;": """ &amp;  INDEX(artwork.xlsx!H:H,QUOTIENT(ROW(A1107)-1,3)+2) &amp;""",  " &amp;
     artwork.xlsx!$J$1&amp; ": """ &amp; INDEX(artwork.xlsx!J:J,QUOTIENT(ROW(A1107)-1,3)+2) &amp;""",  " &amp;
     artwork.xlsx!$L$1&amp; ": """ &amp; SUBSTITUTE(IF(LEFT(INDEX(artwork.xlsx!L:L,QUOTIENT(ROW(A1107)-1,3)+2),4)="http","",artwork.xlsx!$M$1) &amp; INDEX(artwork.xlsx!L:L,QUOTIENT(ROW(A1107)-1,3)+2),artwork.xlsx!$N$1,"") &amp; """,",
 IF(AND(MOD(ROW(A1107)-1,3)=1,INDEX(artwork.xlsx!J:J,QUOTIENT(ROW(A1107)-1,3)+2)&lt;&gt;""),
    artwork.xlsx!$K$1&amp;": '" &amp; SUBSTITUTE(INDEX(artwork.xlsx!K:K,QUOTIENT(ROW(A1107)-1,3)+2),"'","\'") &amp; "'",
IF(MOD(ROW(A1107)-1,3)=2,"","")))</f>
        <v/>
      </c>
      <c r="J1112" t="s">
        <v>3730</v>
      </c>
      <c r="U1112" t="e">
        <f t="shared" si="28"/>
        <v>#VALUE!</v>
      </c>
      <c r="V1112" t="str">
        <f t="shared" si="29"/>
        <v>",  frenchName: "Adoubement",  artwork: "http://wiki.dominionstrategy.com/images/3/36/AdvanceArt.jpg"</v>
      </c>
    </row>
    <row r="1113" spans="1:22" x14ac:dyDescent="0.25">
      <c r="A1113" t="str">
        <f>IF(AND(MOD(ROW(A1108)-1,3)=0,INDEX(artwork.xlsx!G:G,QUOTIENT(ROW(A1108)-1,3)+2)&lt;&gt;""),"/* "&amp;INDEX(artwork.xlsx!G:G,QUOTIENT(ROW(A1108)-1,3)+2)&amp;" */","  ")&amp;
IF(AND(INDEX(artwork.xlsx!F:F,QUOTIENT(ROW(A1108)-1,3)+2)&lt;&gt;""),"/* "&amp;INDEX(artwork.xlsx!F:F,QUOTIENT(ROW(A1108)-1,3)+2)&amp;" */","  ")&amp;IF(AND(ISERROR(MATCH("},",B1113:B$5003,0)), ISERROR(MATCH("    ];",$A$5:A1112,0))),"];","")</f>
        <v xml:space="preserve">  /* landscape */</v>
      </c>
      <c r="B1113" t="str">
        <f t="shared" si="27"/>
        <v>{</v>
      </c>
      <c r="C1113" t="str">
        <f>IF(AND(MOD(ROW(A1108)-1,3)=0, INDEX(artwork.xlsx!J:J,QUOTIENT(ROW(A1108)-1,3)+2)&lt;&gt;""),
     artwork.xlsx!$H$1&amp;": """ &amp;  INDEX(artwork.xlsx!H:H,QUOTIENT(ROW(A1108)-1,3)+2) &amp;""",  " &amp;
     artwork.xlsx!$J$1&amp; ": """ &amp; INDEX(artwork.xlsx!J:J,QUOTIENT(ROW(A1108)-1,3)+2) &amp;""",  " &amp;
     artwork.xlsx!$L$1&amp; ": """ &amp; SUBSTITUTE(IF(LEFT(INDEX(artwork.xlsx!L:L,QUOTIENT(ROW(A1108)-1,3)+2),4)="http","",artwork.xlsx!$M$1) &amp; INDEX(artwork.xlsx!L:L,QUOTIENT(ROW(A1108)-1,3)+2),artwork.xlsx!$N$1,"") &amp; """,",
 IF(AND(MOD(ROW(A1108)-1,3)=1,INDEX(artwork.xlsx!J:J,QUOTIENT(ROW(A1108)-1,3)+2)&lt;&gt;""),
    artwork.xlsx!$K$1&amp;": '" &amp; SUBSTITUTE(INDEX(artwork.xlsx!K:K,QUOTIENT(ROW(A1108)-1,3)+2),"'","\'") &amp; "'",
IF(MOD(ROW(A1108)-1,3)=2,"","")))</f>
        <v>id: "advance",  frenchName: "Adoubement",  artwork: "http://wiki.dominionstrategy.com/images/3/36/AdvanceArt.jpg",</v>
      </c>
      <c r="J1113" t="s">
        <v>2408</v>
      </c>
      <c r="K1113" t="s">
        <v>3794</v>
      </c>
      <c r="U1113" t="str">
        <f t="shared" si="28"/>
        <v>advance</v>
      </c>
      <c r="V1113" t="str">
        <f t="shared" si="29"/>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row>
    <row r="1114" spans="1:22" x14ac:dyDescent="0.25">
      <c r="A1114" t="str">
        <f>IF(AND(MOD(ROW(A1109)-1,3)=0,INDEX(artwork.xlsx!G:G,QUOTIENT(ROW(A1109)-1,3)+2)&lt;&gt;""),"/* "&amp;INDEX(artwork.xlsx!G:G,QUOTIENT(ROW(A1109)-1,3)+2)&amp;" */","  ")&amp;
IF(AND(INDEX(artwork.xlsx!F:F,QUOTIENT(ROW(A1109)-1,3)+2)&lt;&gt;""),"/* "&amp;INDEX(artwork.xlsx!F:F,QUOTIENT(ROW(A1109)-1,3)+2)&amp;" */","  ")&amp;IF(AND(ISERROR(MATCH("},",B1114:B$5003,0)), ISERROR(MATCH("    ];",$A$5:A1110,0))),"];","")</f>
        <v xml:space="preserve">  /* landscape */</v>
      </c>
      <c r="B1114" t="str">
        <f t="shared" si="27"/>
        <v/>
      </c>
      <c r="C1114" t="str">
        <f>IF(AND(MOD(ROW(A1109)-1,3)=0, INDEX(artwork.xlsx!J:J,QUOTIENT(ROW(A1109)-1,3)+2)&lt;&gt;""),
     artwork.xlsx!$H$1&amp;": """ &amp;  INDEX(artwork.xlsx!H:H,QUOTIENT(ROW(A1109)-1,3)+2) &amp;""",  " &amp;
     artwork.xlsx!$J$1&amp; ": """ &amp; INDEX(artwork.xlsx!J:J,QUOTIENT(ROW(A1109)-1,3)+2) &amp;""",  " &amp;
     artwork.xlsx!$L$1&amp; ": """ &amp; SUBSTITUTE(IF(LEFT(INDEX(artwork.xlsx!L:L,QUOTIENT(ROW(A1109)-1,3)+2),4)="http","",artwork.xlsx!$M$1) &amp; INDEX(artwork.xlsx!L:L,QUOTIENT(ROW(A1109)-1,3)+2),artwork.xlsx!$N$1,"") &amp; """,",
 IF(AND(MOD(ROW(A1109)-1,3)=1,INDEX(artwork.xlsx!J:J,QUOTIENT(ROW(A1109)-1,3)+2)&lt;&gt;""),
    artwork.xlsx!$K$1&amp;": '" &amp; SUBSTITUTE(INDEX(artwork.xlsx!K:K,QUOTIENT(ROW(A1109)-1,3)+2),"'","\'") &amp; "'",
IF(MOD(ROW(A1109)-1,3)=2,"","")))</f>
        <v>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K1114" t="s">
        <v>3795</v>
      </c>
      <c r="U1114" t="e">
        <f t="shared" si="28"/>
        <v>#VALUE!</v>
      </c>
      <c r="V1114" t="e">
        <f t="shared" si="29"/>
        <v>#VALUE!</v>
      </c>
    </row>
    <row r="1115" spans="1:22" x14ac:dyDescent="0.25">
      <c r="A1115" t="str">
        <f>IF(AND(MOD(ROW(A1110)-1,3)=0,INDEX(artwork.xlsx!G:G,QUOTIENT(ROW(A1110)-1,3)+2)&lt;&gt;""),"/* "&amp;INDEX(artwork.xlsx!G:G,QUOTIENT(ROW(A1110)-1,3)+2)&amp;" */","  ")&amp;
IF(AND(INDEX(artwork.xlsx!F:F,QUOTIENT(ROW(A1110)-1,3)+2)&lt;&gt;""),"/* "&amp;INDEX(artwork.xlsx!F:F,QUOTIENT(ROW(A1110)-1,3)+2)&amp;" */","  ")&amp;IF(AND(ISERROR(MATCH("},",B1115:B$5003,0)), ISERROR(MATCH("    ];",$A$5:A1114,0))),"];","")</f>
        <v xml:space="preserve">  /* landscape */</v>
      </c>
      <c r="B1115" t="str">
        <f t="shared" si="27"/>
        <v>},</v>
      </c>
      <c r="C1115" t="str">
        <f>IF(AND(MOD(ROW(A1110)-1,3)=0, INDEX(artwork.xlsx!J:J,QUOTIENT(ROW(A1110)-1,3)+2)&lt;&gt;""),
     artwork.xlsx!$H$1&amp;": """ &amp;  INDEX(artwork.xlsx!H:H,QUOTIENT(ROW(A1110)-1,3)+2) &amp;""",  " &amp;
     artwork.xlsx!$J$1&amp; ": """ &amp; INDEX(artwork.xlsx!J:J,QUOTIENT(ROW(A1110)-1,3)+2) &amp;""",  " &amp;
     artwork.xlsx!$L$1&amp; ": """ &amp; SUBSTITUTE(IF(LEFT(INDEX(artwork.xlsx!L:L,QUOTIENT(ROW(A1110)-1,3)+2),4)="http","",artwork.xlsx!$M$1) &amp; INDEX(artwork.xlsx!L:L,QUOTIENT(ROW(A1110)-1,3)+2),artwork.xlsx!$N$1,"") &amp; """,",
 IF(AND(MOD(ROW(A1110)-1,3)=1,INDEX(artwork.xlsx!J:J,QUOTIENT(ROW(A1110)-1,3)+2)&lt;&gt;""),
    artwork.xlsx!$K$1&amp;": '" &amp; SUBSTITUTE(INDEX(artwork.xlsx!K:K,QUOTIENT(ROW(A1110)-1,3)+2),"'","\'") &amp; "'",
IF(MOD(ROW(A1110)-1,3)=2,"","")))</f>
        <v/>
      </c>
      <c r="J1115" t="s">
        <v>3730</v>
      </c>
      <c r="U1115" t="e">
        <f t="shared" si="28"/>
        <v>#VALUE!</v>
      </c>
      <c r="V1115" t="str">
        <f t="shared" si="29"/>
        <v xml:space="preserve">  frenchName: "Trouée",  artwork: "http://wiki.dominionstrategy.com/images/b/b5/DelveArt.jpg"</v>
      </c>
    </row>
    <row r="1116" spans="1:22" x14ac:dyDescent="0.25">
      <c r="A1116" t="str">
        <f>IF(AND(MOD(ROW(A1111)-1,3)=0,INDEX(artwork.xlsx!G:G,QUOTIENT(ROW(A1111)-1,3)+2)&lt;&gt;""),"/* "&amp;INDEX(artwork.xlsx!G:G,QUOTIENT(ROW(A1111)-1,3)+2)&amp;" */","  ")&amp;
IF(AND(INDEX(artwork.xlsx!F:F,QUOTIENT(ROW(A1111)-1,3)+2)&lt;&gt;""),"/* "&amp;INDEX(artwork.xlsx!F:F,QUOTIENT(ROW(A1111)-1,3)+2)&amp;" */","  ")&amp;IF(AND(ISERROR(MATCH("},",B1116:B$5003,0)), ISERROR(MATCH("    ];",$A$5:A1112,0))),"];","")</f>
        <v xml:space="preserve">  /* landscape */</v>
      </c>
      <c r="B1116" t="str">
        <f t="shared" si="27"/>
        <v>{</v>
      </c>
      <c r="C1116" t="str">
        <f>IF(AND(MOD(ROW(A1111)-1,3)=0, INDEX(artwork.xlsx!J:J,QUOTIENT(ROW(A1111)-1,3)+2)&lt;&gt;""),
     artwork.xlsx!$H$1&amp;": """ &amp;  INDEX(artwork.xlsx!H:H,QUOTIENT(ROW(A1111)-1,3)+2) &amp;""",  " &amp;
     artwork.xlsx!$J$1&amp; ": """ &amp; INDEX(artwork.xlsx!J:J,QUOTIENT(ROW(A1111)-1,3)+2) &amp;""",  " &amp;
     artwork.xlsx!$L$1&amp; ": """ &amp; SUBSTITUTE(IF(LEFT(INDEX(artwork.xlsx!L:L,QUOTIENT(ROW(A1111)-1,3)+2),4)="http","",artwork.xlsx!$M$1) &amp; INDEX(artwork.xlsx!L:L,QUOTIENT(ROW(A1111)-1,3)+2),artwork.xlsx!$N$1,"") &amp; """,",
 IF(AND(MOD(ROW(A1111)-1,3)=1,INDEX(artwork.xlsx!J:J,QUOTIENT(ROW(A1111)-1,3)+2)&lt;&gt;""),
    artwork.xlsx!$K$1&amp;": '" &amp; SUBSTITUTE(INDEX(artwork.xlsx!K:K,QUOTIENT(ROW(A1111)-1,3)+2),"'","\'") &amp; "'",
IF(MOD(ROW(A1111)-1,3)=2,"","")))</f>
        <v>id: "delve",  frenchName: "Trouée",  artwork: "http://wiki.dominionstrategy.com/images/b/b5/DelveArt.jpg",</v>
      </c>
      <c r="J1116" t="s">
        <v>2408</v>
      </c>
      <c r="K1116" t="s">
        <v>3796</v>
      </c>
      <c r="U1116" t="str">
        <f t="shared" si="28"/>
        <v>delve</v>
      </c>
      <c r="V1116" t="str">
        <f t="shared" si="29"/>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row>
    <row r="1117" spans="1:22" x14ac:dyDescent="0.25">
      <c r="A1117" t="str">
        <f>IF(AND(MOD(ROW(A1112)-1,3)=0,INDEX(artwork.xlsx!G:G,QUOTIENT(ROW(A1112)-1,3)+2)&lt;&gt;""),"/* "&amp;INDEX(artwork.xlsx!G:G,QUOTIENT(ROW(A1112)-1,3)+2)&amp;" */","  ")&amp;
IF(AND(INDEX(artwork.xlsx!F:F,QUOTIENT(ROW(A1112)-1,3)+2)&lt;&gt;""),"/* "&amp;INDEX(artwork.xlsx!F:F,QUOTIENT(ROW(A1112)-1,3)+2)&amp;" */","  ")&amp;IF(AND(ISERROR(MATCH("},",B1117:B$5003,0)), ISERROR(MATCH("    ];",$A$5:A1116,0))),"];","")</f>
        <v xml:space="preserve">  /* landscape */</v>
      </c>
      <c r="B1117" t="str">
        <f t="shared" si="27"/>
        <v/>
      </c>
      <c r="C1117" t="str">
        <f>IF(AND(MOD(ROW(A1112)-1,3)=0, INDEX(artwork.xlsx!J:J,QUOTIENT(ROW(A1112)-1,3)+2)&lt;&gt;""),
     artwork.xlsx!$H$1&amp;": """ &amp;  INDEX(artwork.xlsx!H:H,QUOTIENT(ROW(A1112)-1,3)+2) &amp;""",  " &amp;
     artwork.xlsx!$J$1&amp; ": """ &amp; INDEX(artwork.xlsx!J:J,QUOTIENT(ROW(A1112)-1,3)+2) &amp;""",  " &amp;
     artwork.xlsx!$L$1&amp; ": """ &amp; SUBSTITUTE(IF(LEFT(INDEX(artwork.xlsx!L:L,QUOTIENT(ROW(A1112)-1,3)+2),4)="http","",artwork.xlsx!$M$1) &amp; INDEX(artwork.xlsx!L:L,QUOTIENT(ROW(A1112)-1,3)+2),artwork.xlsx!$N$1,"") &amp; """,",
 IF(AND(MOD(ROW(A1112)-1,3)=1,INDEX(artwork.xlsx!J:J,QUOTIENT(ROW(A1112)-1,3)+2)&lt;&gt;""),
    artwork.xlsx!$K$1&amp;": '" &amp; SUBSTITUTE(INDEX(artwork.xlsx!K:K,QUOTIENT(ROW(A1112)-1,3)+2),"'","\'") &amp; "'",
IF(MOD(ROW(A1112)-1,3)=2,"","")))</f>
        <v>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K1117" t="s">
        <v>3797</v>
      </c>
      <c r="U1117" t="e">
        <f t="shared" si="28"/>
        <v>#VALUE!</v>
      </c>
      <c r="V1117" t="e">
        <f t="shared" si="29"/>
        <v>#VALUE!</v>
      </c>
    </row>
    <row r="1118" spans="1:22" x14ac:dyDescent="0.25">
      <c r="A1118" t="str">
        <f>IF(AND(MOD(ROW(A1113)-1,3)=0,INDEX(artwork.xlsx!G:G,QUOTIENT(ROW(A1113)-1,3)+2)&lt;&gt;""),"/* "&amp;INDEX(artwork.xlsx!G:G,QUOTIENT(ROW(A1113)-1,3)+2)&amp;" */","  ")&amp;
IF(AND(INDEX(artwork.xlsx!F:F,QUOTIENT(ROW(A1113)-1,3)+2)&lt;&gt;""),"/* "&amp;INDEX(artwork.xlsx!F:F,QUOTIENT(ROW(A1113)-1,3)+2)&amp;" */","  ")&amp;IF(AND(ISERROR(MATCH("},",B1118:B$5003,0)), ISERROR(MATCH("    ];",$A$5:A1114,0))),"];","")</f>
        <v xml:space="preserve">  /* landscape */</v>
      </c>
      <c r="B1118" t="str">
        <f t="shared" si="27"/>
        <v>},</v>
      </c>
      <c r="C1118" t="str">
        <f>IF(AND(MOD(ROW(A1113)-1,3)=0, INDEX(artwork.xlsx!J:J,QUOTIENT(ROW(A1113)-1,3)+2)&lt;&gt;""),
     artwork.xlsx!$H$1&amp;": """ &amp;  INDEX(artwork.xlsx!H:H,QUOTIENT(ROW(A1113)-1,3)+2) &amp;""",  " &amp;
     artwork.xlsx!$J$1&amp; ": """ &amp; INDEX(artwork.xlsx!J:J,QUOTIENT(ROW(A1113)-1,3)+2) &amp;""",  " &amp;
     artwork.xlsx!$L$1&amp; ": """ &amp; SUBSTITUTE(IF(LEFT(INDEX(artwork.xlsx!L:L,QUOTIENT(ROW(A1113)-1,3)+2),4)="http","",artwork.xlsx!$M$1) &amp; INDEX(artwork.xlsx!L:L,QUOTIENT(ROW(A1113)-1,3)+2),artwork.xlsx!$N$1,"") &amp; """,",
 IF(AND(MOD(ROW(A1113)-1,3)=1,INDEX(artwork.xlsx!J:J,QUOTIENT(ROW(A1113)-1,3)+2)&lt;&gt;""),
    artwork.xlsx!$K$1&amp;": '" &amp; SUBSTITUTE(INDEX(artwork.xlsx!K:K,QUOTIENT(ROW(A1113)-1,3)+2),"'","\'") &amp; "'",
IF(MOD(ROW(A1113)-1,3)=2,"","")))</f>
        <v/>
      </c>
      <c r="J1118" t="s">
        <v>3730</v>
      </c>
      <c r="U1118" t="e">
        <f t="shared" si="28"/>
        <v>#VALUE!</v>
      </c>
      <c r="V1118" t="str">
        <f t="shared" si="29"/>
        <v>frenchName: "Taxe",  artwork: "http://wiki.dominionstrategy.com/images/2/21/TaxArt.jpg"</v>
      </c>
    </row>
    <row r="1119" spans="1:22" x14ac:dyDescent="0.25">
      <c r="A1119" t="str">
        <f>IF(AND(MOD(ROW(A1114)-1,3)=0,INDEX(artwork.xlsx!G:G,QUOTIENT(ROW(A1114)-1,3)+2)&lt;&gt;""),"/* "&amp;INDEX(artwork.xlsx!G:G,QUOTIENT(ROW(A1114)-1,3)+2)&amp;" */","  ")&amp;
IF(AND(INDEX(artwork.xlsx!F:F,QUOTIENT(ROW(A1114)-1,3)+2)&lt;&gt;""),"/* "&amp;INDEX(artwork.xlsx!F:F,QUOTIENT(ROW(A1114)-1,3)+2)&amp;" */","  ")&amp;IF(AND(ISERROR(MATCH("},",B1119:B$5003,0)), ISERROR(MATCH("    ];",$A$5:A1118,0))),"];","")</f>
        <v xml:space="preserve">  /* landscape */</v>
      </c>
      <c r="B1119" t="str">
        <f t="shared" si="27"/>
        <v>{</v>
      </c>
      <c r="C1119" t="str">
        <f>IF(AND(MOD(ROW(A1114)-1,3)=0, INDEX(artwork.xlsx!J:J,QUOTIENT(ROW(A1114)-1,3)+2)&lt;&gt;""),
     artwork.xlsx!$H$1&amp;": """ &amp;  INDEX(artwork.xlsx!H:H,QUOTIENT(ROW(A1114)-1,3)+2) &amp;""",  " &amp;
     artwork.xlsx!$J$1&amp; ": """ &amp; INDEX(artwork.xlsx!J:J,QUOTIENT(ROW(A1114)-1,3)+2) &amp;""",  " &amp;
     artwork.xlsx!$L$1&amp; ": """ &amp; SUBSTITUTE(IF(LEFT(INDEX(artwork.xlsx!L:L,QUOTIENT(ROW(A1114)-1,3)+2),4)="http","",artwork.xlsx!$M$1) &amp; INDEX(artwork.xlsx!L:L,QUOTIENT(ROW(A1114)-1,3)+2),artwork.xlsx!$N$1,"") &amp; """,",
 IF(AND(MOD(ROW(A1114)-1,3)=1,INDEX(artwork.xlsx!J:J,QUOTIENT(ROW(A1114)-1,3)+2)&lt;&gt;""),
    artwork.xlsx!$K$1&amp;": '" &amp; SUBSTITUTE(INDEX(artwork.xlsx!K:K,QUOTIENT(ROW(A1114)-1,3)+2),"'","\'") &amp; "'",
IF(MOD(ROW(A1114)-1,3)=2,"","")))</f>
        <v>id: "tax",  frenchName: "Taxe",  artwork: "http://wiki.dominionstrategy.com/images/2/21/TaxArt.jpg",</v>
      </c>
      <c r="J1119" t="s">
        <v>2408</v>
      </c>
      <c r="K1119" t="s">
        <v>3798</v>
      </c>
      <c r="U1119" t="str">
        <f t="shared" si="28"/>
        <v>tax</v>
      </c>
      <c r="V1119" t="str">
        <f t="shared" si="29"/>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row>
    <row r="1120" spans="1:22" x14ac:dyDescent="0.25">
      <c r="A1120" t="str">
        <f>IF(AND(MOD(ROW(A1115)-1,3)=0,INDEX(artwork.xlsx!G:G,QUOTIENT(ROW(A1115)-1,3)+2)&lt;&gt;""),"/* "&amp;INDEX(artwork.xlsx!G:G,QUOTIENT(ROW(A1115)-1,3)+2)&amp;" */","  ")&amp;
IF(AND(INDEX(artwork.xlsx!F:F,QUOTIENT(ROW(A1115)-1,3)+2)&lt;&gt;""),"/* "&amp;INDEX(artwork.xlsx!F:F,QUOTIENT(ROW(A1115)-1,3)+2)&amp;" */","  ")&amp;IF(AND(ISERROR(MATCH("},",B1120:B$5003,0)), ISERROR(MATCH("    ];",$A$5:A1116,0))),"];","")</f>
        <v xml:space="preserve">  /* landscape */</v>
      </c>
      <c r="B1120" t="str">
        <f t="shared" si="27"/>
        <v/>
      </c>
      <c r="C1120" t="str">
        <f>IF(AND(MOD(ROW(A1115)-1,3)=0, INDEX(artwork.xlsx!J:J,QUOTIENT(ROW(A1115)-1,3)+2)&lt;&gt;""),
     artwork.xlsx!$H$1&amp;": """ &amp;  INDEX(artwork.xlsx!H:H,QUOTIENT(ROW(A1115)-1,3)+2) &amp;""",  " &amp;
     artwork.xlsx!$J$1&amp; ": """ &amp; INDEX(artwork.xlsx!J:J,QUOTIENT(ROW(A1115)-1,3)+2) &amp;""",  " &amp;
     artwork.xlsx!$L$1&amp; ": """ &amp; SUBSTITUTE(IF(LEFT(INDEX(artwork.xlsx!L:L,QUOTIENT(ROW(A1115)-1,3)+2),4)="http","",artwork.xlsx!$M$1) &amp; INDEX(artwork.xlsx!L:L,QUOTIENT(ROW(A1115)-1,3)+2),artwork.xlsx!$N$1,"") &amp; """,",
 IF(AND(MOD(ROW(A1115)-1,3)=1,INDEX(artwork.xlsx!J:J,QUOTIENT(ROW(A1115)-1,3)+2)&lt;&gt;""),
    artwork.xlsx!$K$1&amp;": '" &amp; SUBSTITUTE(INDEX(artwork.xlsx!K:K,QUOTIENT(ROW(A1115)-1,3)+2),"'","\'") &amp; "'",
IF(MOD(ROW(A1115)-1,3)=2,"","")))</f>
        <v>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K1120" t="s">
        <v>3799</v>
      </c>
      <c r="U1120" t="e">
        <f t="shared" si="28"/>
        <v>#VALUE!</v>
      </c>
      <c r="V1120" t="e">
        <f t="shared" si="29"/>
        <v>#VALUE!</v>
      </c>
    </row>
    <row r="1121" spans="1:22" x14ac:dyDescent="0.25">
      <c r="A1121" t="str">
        <f>IF(AND(MOD(ROW(A1116)-1,3)=0,INDEX(artwork.xlsx!G:G,QUOTIENT(ROW(A1116)-1,3)+2)&lt;&gt;""),"/* "&amp;INDEX(artwork.xlsx!G:G,QUOTIENT(ROW(A1116)-1,3)+2)&amp;" */","  ")&amp;
IF(AND(INDEX(artwork.xlsx!F:F,QUOTIENT(ROW(A1116)-1,3)+2)&lt;&gt;""),"/* "&amp;INDEX(artwork.xlsx!F:F,QUOTIENT(ROW(A1116)-1,3)+2)&amp;" */","  ")&amp;IF(AND(ISERROR(MATCH("},",B1121:B$5003,0)), ISERROR(MATCH("    ];",$A$5:A1120,0))),"];","")</f>
        <v xml:space="preserve">  /* landscape */</v>
      </c>
      <c r="B1121" t="str">
        <f t="shared" si="27"/>
        <v>},</v>
      </c>
      <c r="C1121" t="str">
        <f>IF(AND(MOD(ROW(A1116)-1,3)=0, INDEX(artwork.xlsx!J:J,QUOTIENT(ROW(A1116)-1,3)+2)&lt;&gt;""),
     artwork.xlsx!$H$1&amp;": """ &amp;  INDEX(artwork.xlsx!H:H,QUOTIENT(ROW(A1116)-1,3)+2) &amp;""",  " &amp;
     artwork.xlsx!$J$1&amp; ": """ &amp; INDEX(artwork.xlsx!J:J,QUOTIENT(ROW(A1116)-1,3)+2) &amp;""",  " &amp;
     artwork.xlsx!$L$1&amp; ": """ &amp; SUBSTITUTE(IF(LEFT(INDEX(artwork.xlsx!L:L,QUOTIENT(ROW(A1116)-1,3)+2),4)="http","",artwork.xlsx!$M$1) &amp; INDEX(artwork.xlsx!L:L,QUOTIENT(ROW(A1116)-1,3)+2),artwork.xlsx!$N$1,"") &amp; """,",
 IF(AND(MOD(ROW(A1116)-1,3)=1,INDEX(artwork.xlsx!J:J,QUOTIENT(ROW(A1116)-1,3)+2)&lt;&gt;""),
    artwork.xlsx!$K$1&amp;": '" &amp; SUBSTITUTE(INDEX(artwork.xlsx!K:K,QUOTIENT(ROW(A1116)-1,3)+2),"'","\'") &amp; "'",
IF(MOD(ROW(A1116)-1,3)=2,"","")))</f>
        <v/>
      </c>
      <c r="J1121" t="s">
        <v>3730</v>
      </c>
      <c r="U1121" t="e">
        <f t="shared" si="28"/>
        <v>#VALUE!</v>
      </c>
      <c r="V1121" t="str">
        <f t="shared" si="29"/>
        <v>",  frenchName: "Banquet",  artwork: "http://wiki.dominionstrategy.com/images/2/2b/BanquetArt.jpg"</v>
      </c>
    </row>
    <row r="1122" spans="1:22" x14ac:dyDescent="0.25">
      <c r="A1122" t="str">
        <f>IF(AND(MOD(ROW(A1117)-1,3)=0,INDEX(artwork.xlsx!G:G,QUOTIENT(ROW(A1117)-1,3)+2)&lt;&gt;""),"/* "&amp;INDEX(artwork.xlsx!G:G,QUOTIENT(ROW(A1117)-1,3)+2)&amp;" */","  ")&amp;
IF(AND(INDEX(artwork.xlsx!F:F,QUOTIENT(ROW(A1117)-1,3)+2)&lt;&gt;""),"/* "&amp;INDEX(artwork.xlsx!F:F,QUOTIENT(ROW(A1117)-1,3)+2)&amp;" */","  ")&amp;IF(AND(ISERROR(MATCH("},",B1122:B$5003,0)), ISERROR(MATCH("    ];",$A$5:A1118,0))),"];","")</f>
        <v xml:space="preserve">  /* landscape */</v>
      </c>
      <c r="B1122" t="str">
        <f t="shared" si="27"/>
        <v>{</v>
      </c>
      <c r="C1122" t="str">
        <f>IF(AND(MOD(ROW(A1117)-1,3)=0, INDEX(artwork.xlsx!J:J,QUOTIENT(ROW(A1117)-1,3)+2)&lt;&gt;""),
     artwork.xlsx!$H$1&amp;": """ &amp;  INDEX(artwork.xlsx!H:H,QUOTIENT(ROW(A1117)-1,3)+2) &amp;""",  " &amp;
     artwork.xlsx!$J$1&amp; ": """ &amp; INDEX(artwork.xlsx!J:J,QUOTIENT(ROW(A1117)-1,3)+2) &amp;""",  " &amp;
     artwork.xlsx!$L$1&amp; ": """ &amp; SUBSTITUTE(IF(LEFT(INDEX(artwork.xlsx!L:L,QUOTIENT(ROW(A1117)-1,3)+2),4)="http","",artwork.xlsx!$M$1) &amp; INDEX(artwork.xlsx!L:L,QUOTIENT(ROW(A1117)-1,3)+2),artwork.xlsx!$N$1,"") &amp; """,",
 IF(AND(MOD(ROW(A1117)-1,3)=1,INDEX(artwork.xlsx!J:J,QUOTIENT(ROW(A1117)-1,3)+2)&lt;&gt;""),
    artwork.xlsx!$K$1&amp;": '" &amp; SUBSTITUTE(INDEX(artwork.xlsx!K:K,QUOTIENT(ROW(A1117)-1,3)+2),"'","\'") &amp; "'",
IF(MOD(ROW(A1117)-1,3)=2,"","")))</f>
        <v>id: "banquet",  frenchName: "Banquet",  artwork: "http://wiki.dominionstrategy.com/images/2/2b/BanquetArt.jpg",</v>
      </c>
      <c r="J1122" t="s">
        <v>2408</v>
      </c>
      <c r="K1122" t="s">
        <v>3800</v>
      </c>
      <c r="U1122" t="str">
        <f t="shared" si="28"/>
        <v>banquet</v>
      </c>
      <c r="V1122" t="str">
        <f t="shared" si="29"/>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row>
    <row r="1123" spans="1:22" x14ac:dyDescent="0.25">
      <c r="A1123" t="str">
        <f>IF(AND(MOD(ROW(A1118)-1,3)=0,INDEX(artwork.xlsx!G:G,QUOTIENT(ROW(A1118)-1,3)+2)&lt;&gt;""),"/* "&amp;INDEX(artwork.xlsx!G:G,QUOTIENT(ROW(A1118)-1,3)+2)&amp;" */","  ")&amp;
IF(AND(INDEX(artwork.xlsx!F:F,QUOTIENT(ROW(A1118)-1,3)+2)&lt;&gt;""),"/* "&amp;INDEX(artwork.xlsx!F:F,QUOTIENT(ROW(A1118)-1,3)+2)&amp;" */","  ")&amp;IF(AND(ISERROR(MATCH("},",B1123:B$5003,0)), ISERROR(MATCH("    ];",$A$5:A1122,0))),"];","")</f>
        <v xml:space="preserve">  /* landscape */</v>
      </c>
      <c r="B1123" t="str">
        <f t="shared" si="27"/>
        <v/>
      </c>
      <c r="C1123" t="str">
        <f>IF(AND(MOD(ROW(A1118)-1,3)=0, INDEX(artwork.xlsx!J:J,QUOTIENT(ROW(A1118)-1,3)+2)&lt;&gt;""),
     artwork.xlsx!$H$1&amp;": """ &amp;  INDEX(artwork.xlsx!H:H,QUOTIENT(ROW(A1118)-1,3)+2) &amp;""",  " &amp;
     artwork.xlsx!$J$1&amp; ": """ &amp; INDEX(artwork.xlsx!J:J,QUOTIENT(ROW(A1118)-1,3)+2) &amp;""",  " &amp;
     artwork.xlsx!$L$1&amp; ": """ &amp; SUBSTITUTE(IF(LEFT(INDEX(artwork.xlsx!L:L,QUOTIENT(ROW(A1118)-1,3)+2),4)="http","",artwork.xlsx!$M$1) &amp; INDEX(artwork.xlsx!L:L,QUOTIENT(ROW(A1118)-1,3)+2),artwork.xlsx!$N$1,"") &amp; """,",
 IF(AND(MOD(ROW(A1118)-1,3)=1,INDEX(artwork.xlsx!J:J,QUOTIENT(ROW(A1118)-1,3)+2)&lt;&gt;""),
    artwork.xlsx!$K$1&amp;": '" &amp; SUBSTITUTE(INDEX(artwork.xlsx!K:K,QUOTIENT(ROW(A1118)-1,3)+2),"'","\'") &amp; "'",
IF(MOD(ROW(A1118)-1,3)=2,"","")))</f>
        <v>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K1123" t="s">
        <v>3801</v>
      </c>
      <c r="U1123" t="e">
        <f t="shared" si="28"/>
        <v>#VALUE!</v>
      </c>
      <c r="V1123" t="e">
        <f t="shared" si="29"/>
        <v>#VALUE!</v>
      </c>
    </row>
    <row r="1124" spans="1:22" x14ac:dyDescent="0.25">
      <c r="A1124" t="str">
        <f>IF(AND(MOD(ROW(A1119)-1,3)=0,INDEX(artwork.xlsx!G:G,QUOTIENT(ROW(A1119)-1,3)+2)&lt;&gt;""),"/* "&amp;INDEX(artwork.xlsx!G:G,QUOTIENT(ROW(A1119)-1,3)+2)&amp;" */","  ")&amp;
IF(AND(INDEX(artwork.xlsx!F:F,QUOTIENT(ROW(A1119)-1,3)+2)&lt;&gt;""),"/* "&amp;INDEX(artwork.xlsx!F:F,QUOTIENT(ROW(A1119)-1,3)+2)&amp;" */","  ")&amp;IF(AND(ISERROR(MATCH("},",B1124:B$5003,0)), ISERROR(MATCH("    ];",$A$5:A1120,0))),"];","")</f>
        <v xml:space="preserve">  /* landscape */</v>
      </c>
      <c r="B1124" t="str">
        <f t="shared" si="27"/>
        <v>},</v>
      </c>
      <c r="C1124" t="str">
        <f>IF(AND(MOD(ROW(A1119)-1,3)=0, INDEX(artwork.xlsx!J:J,QUOTIENT(ROW(A1119)-1,3)+2)&lt;&gt;""),
     artwork.xlsx!$H$1&amp;": """ &amp;  INDEX(artwork.xlsx!H:H,QUOTIENT(ROW(A1119)-1,3)+2) &amp;""",  " &amp;
     artwork.xlsx!$J$1&amp; ": """ &amp; INDEX(artwork.xlsx!J:J,QUOTIENT(ROW(A1119)-1,3)+2) &amp;""",  " &amp;
     artwork.xlsx!$L$1&amp; ": """ &amp; SUBSTITUTE(IF(LEFT(INDEX(artwork.xlsx!L:L,QUOTIENT(ROW(A1119)-1,3)+2),4)="http","",artwork.xlsx!$M$1) &amp; INDEX(artwork.xlsx!L:L,QUOTIENT(ROW(A1119)-1,3)+2),artwork.xlsx!$N$1,"") &amp; """,",
 IF(AND(MOD(ROW(A1119)-1,3)=1,INDEX(artwork.xlsx!J:J,QUOTIENT(ROW(A1119)-1,3)+2)&lt;&gt;""),
    artwork.xlsx!$K$1&amp;": '" &amp; SUBSTITUTE(INDEX(artwork.xlsx!K:K,QUOTIENT(ROW(A1119)-1,3)+2),"'","\'") &amp; "'",
IF(MOD(ROW(A1119)-1,3)=2,"","")))</f>
        <v/>
      </c>
      <c r="J1124" t="s">
        <v>3730</v>
      </c>
      <c r="U1124" t="e">
        <f t="shared" si="28"/>
        <v>#VALUE!</v>
      </c>
      <c r="V1124" t="str">
        <f t="shared" si="29"/>
        <v>,  frenchName: "Rituel",  artwork: "http://wiki.dominionstrategy.com/images/c/cd/RitualArt.jpg"</v>
      </c>
    </row>
    <row r="1125" spans="1:22" x14ac:dyDescent="0.25">
      <c r="A1125" t="str">
        <f>IF(AND(MOD(ROW(A1120)-1,3)=0,INDEX(artwork.xlsx!G:G,QUOTIENT(ROW(A1120)-1,3)+2)&lt;&gt;""),"/* "&amp;INDEX(artwork.xlsx!G:G,QUOTIENT(ROW(A1120)-1,3)+2)&amp;" */","  ")&amp;
IF(AND(INDEX(artwork.xlsx!F:F,QUOTIENT(ROW(A1120)-1,3)+2)&lt;&gt;""),"/* "&amp;INDEX(artwork.xlsx!F:F,QUOTIENT(ROW(A1120)-1,3)+2)&amp;" */","  ")&amp;IF(AND(ISERROR(MATCH("},",B1125:B$5003,0)), ISERROR(MATCH("    ];",$A$5:A1124,0))),"];","")</f>
        <v xml:space="preserve">  /* landscape */</v>
      </c>
      <c r="B1125" t="str">
        <f t="shared" si="27"/>
        <v>{</v>
      </c>
      <c r="C1125" t="str">
        <f>IF(AND(MOD(ROW(A1120)-1,3)=0, INDEX(artwork.xlsx!J:J,QUOTIENT(ROW(A1120)-1,3)+2)&lt;&gt;""),
     artwork.xlsx!$H$1&amp;": """ &amp;  INDEX(artwork.xlsx!H:H,QUOTIENT(ROW(A1120)-1,3)+2) &amp;""",  " &amp;
     artwork.xlsx!$J$1&amp; ": """ &amp; INDEX(artwork.xlsx!J:J,QUOTIENT(ROW(A1120)-1,3)+2) &amp;""",  " &amp;
     artwork.xlsx!$L$1&amp; ": """ &amp; SUBSTITUTE(IF(LEFT(INDEX(artwork.xlsx!L:L,QUOTIENT(ROW(A1120)-1,3)+2),4)="http","",artwork.xlsx!$M$1) &amp; INDEX(artwork.xlsx!L:L,QUOTIENT(ROW(A1120)-1,3)+2),artwork.xlsx!$N$1,"") &amp; """,",
 IF(AND(MOD(ROW(A1120)-1,3)=1,INDEX(artwork.xlsx!J:J,QUOTIENT(ROW(A1120)-1,3)+2)&lt;&gt;""),
    artwork.xlsx!$K$1&amp;": '" &amp; SUBSTITUTE(INDEX(artwork.xlsx!K:K,QUOTIENT(ROW(A1120)-1,3)+2),"'","\'") &amp; "'",
IF(MOD(ROW(A1120)-1,3)=2,"","")))</f>
        <v>id: "ritual",  frenchName: "Rituel",  artwork: "http://wiki.dominionstrategy.com/images/c/cd/RitualArt.jpg",</v>
      </c>
      <c r="J1125" t="s">
        <v>2408</v>
      </c>
      <c r="K1125" t="s">
        <v>3802</v>
      </c>
      <c r="U1125" t="str">
        <f t="shared" si="28"/>
        <v>ritual</v>
      </c>
      <c r="V1125" t="str">
        <f t="shared" si="29"/>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row>
    <row r="1126" spans="1:22" x14ac:dyDescent="0.25">
      <c r="A1126" t="str">
        <f>IF(AND(MOD(ROW(A1121)-1,3)=0,INDEX(artwork.xlsx!G:G,QUOTIENT(ROW(A1121)-1,3)+2)&lt;&gt;""),"/* "&amp;INDEX(artwork.xlsx!G:G,QUOTIENT(ROW(A1121)-1,3)+2)&amp;" */","  ")&amp;
IF(AND(INDEX(artwork.xlsx!F:F,QUOTIENT(ROW(A1121)-1,3)+2)&lt;&gt;""),"/* "&amp;INDEX(artwork.xlsx!F:F,QUOTIENT(ROW(A1121)-1,3)+2)&amp;" */","  ")&amp;IF(AND(ISERROR(MATCH("},",B1126:B$5003,0)), ISERROR(MATCH("    ];",$A$5:A1122,0))),"];","")</f>
        <v xml:space="preserve">  /* landscape */</v>
      </c>
      <c r="B1126" t="str">
        <f t="shared" si="27"/>
        <v/>
      </c>
      <c r="C1126" t="str">
        <f>IF(AND(MOD(ROW(A1121)-1,3)=0, INDEX(artwork.xlsx!J:J,QUOTIENT(ROW(A1121)-1,3)+2)&lt;&gt;""),
     artwork.xlsx!$H$1&amp;": """ &amp;  INDEX(artwork.xlsx!H:H,QUOTIENT(ROW(A1121)-1,3)+2) &amp;""",  " &amp;
     artwork.xlsx!$J$1&amp; ": """ &amp; INDEX(artwork.xlsx!J:J,QUOTIENT(ROW(A1121)-1,3)+2) &amp;""",  " &amp;
     artwork.xlsx!$L$1&amp; ": """ &amp; SUBSTITUTE(IF(LEFT(INDEX(artwork.xlsx!L:L,QUOTIENT(ROW(A1121)-1,3)+2),4)="http","",artwork.xlsx!$M$1) &amp; INDEX(artwork.xlsx!L:L,QUOTIENT(ROW(A1121)-1,3)+2),artwork.xlsx!$N$1,"") &amp; """,",
 IF(AND(MOD(ROW(A1121)-1,3)=1,INDEX(artwork.xlsx!J:J,QUOTIENT(ROW(A1121)-1,3)+2)&lt;&gt;""),
    artwork.xlsx!$K$1&amp;": '" &amp; SUBSTITUTE(INDEX(artwork.xlsx!K:K,QUOTIENT(ROW(A1121)-1,3)+2),"'","\'") &amp; "'",
IF(MOD(ROW(A1121)-1,3)=2,"","")))</f>
        <v>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K1126" t="s">
        <v>3803</v>
      </c>
      <c r="U1126" t="e">
        <f t="shared" si="28"/>
        <v>#VALUE!</v>
      </c>
      <c r="V1126" t="e">
        <f t="shared" si="29"/>
        <v>#VALUE!</v>
      </c>
    </row>
    <row r="1127" spans="1:22" x14ac:dyDescent="0.25">
      <c r="A1127" t="str">
        <f>IF(AND(MOD(ROW(A1122)-1,3)=0,INDEX(artwork.xlsx!G:G,QUOTIENT(ROW(A1122)-1,3)+2)&lt;&gt;""),"/* "&amp;INDEX(artwork.xlsx!G:G,QUOTIENT(ROW(A1122)-1,3)+2)&amp;" */","  ")&amp;
IF(AND(INDEX(artwork.xlsx!F:F,QUOTIENT(ROW(A1122)-1,3)+2)&lt;&gt;""),"/* "&amp;INDEX(artwork.xlsx!F:F,QUOTIENT(ROW(A1122)-1,3)+2)&amp;" */","  ")&amp;IF(AND(ISERROR(MATCH("},",B1127:B$5003,0)), ISERROR(MATCH("    ];",$A$5:A1126,0))),"];","")</f>
        <v xml:space="preserve">  /* landscape */</v>
      </c>
      <c r="B1127" t="str">
        <f t="shared" si="27"/>
        <v>},</v>
      </c>
      <c r="C1127" t="str">
        <f>IF(AND(MOD(ROW(A1122)-1,3)=0, INDEX(artwork.xlsx!J:J,QUOTIENT(ROW(A1122)-1,3)+2)&lt;&gt;""),
     artwork.xlsx!$H$1&amp;": """ &amp;  INDEX(artwork.xlsx!H:H,QUOTIENT(ROW(A1122)-1,3)+2) &amp;""",  " &amp;
     artwork.xlsx!$J$1&amp; ": """ &amp; INDEX(artwork.xlsx!J:J,QUOTIENT(ROW(A1122)-1,3)+2) &amp;""",  " &amp;
     artwork.xlsx!$L$1&amp; ": """ &amp; SUBSTITUTE(IF(LEFT(INDEX(artwork.xlsx!L:L,QUOTIENT(ROW(A1122)-1,3)+2),4)="http","",artwork.xlsx!$M$1) &amp; INDEX(artwork.xlsx!L:L,QUOTIENT(ROW(A1122)-1,3)+2),artwork.xlsx!$N$1,"") &amp; """,",
 IF(AND(MOD(ROW(A1122)-1,3)=1,INDEX(artwork.xlsx!J:J,QUOTIENT(ROW(A1122)-1,3)+2)&lt;&gt;""),
    artwork.xlsx!$K$1&amp;": '" &amp; SUBSTITUTE(INDEX(artwork.xlsx!K:K,QUOTIENT(ROW(A1122)-1,3)+2),"'","\'") &amp; "'",
IF(MOD(ROW(A1122)-1,3)=2,"","")))</f>
        <v/>
      </c>
      <c r="J1127" t="s">
        <v>3730</v>
      </c>
      <c r="U1127" t="e">
        <f t="shared" si="28"/>
        <v>#VALUE!</v>
      </c>
      <c r="V1127" t="str">
        <f t="shared" si="29"/>
        <v>earth",  frenchName: "Ependage de sel",  artwork: "http://wiki.dominionstrategy.com/images/3/32/Salt_the_EarthArt.jpg"</v>
      </c>
    </row>
    <row r="1128" spans="1:22" x14ac:dyDescent="0.25">
      <c r="A1128" t="str">
        <f>IF(AND(MOD(ROW(A1123)-1,3)=0,INDEX(artwork.xlsx!G:G,QUOTIENT(ROW(A1123)-1,3)+2)&lt;&gt;""),"/* "&amp;INDEX(artwork.xlsx!G:G,QUOTIENT(ROW(A1123)-1,3)+2)&amp;" */","  ")&amp;
IF(AND(INDEX(artwork.xlsx!F:F,QUOTIENT(ROW(A1123)-1,3)+2)&lt;&gt;""),"/* "&amp;INDEX(artwork.xlsx!F:F,QUOTIENT(ROW(A1123)-1,3)+2)&amp;" */","  ")&amp;IF(AND(ISERROR(MATCH("},",B1128:B$5003,0)), ISERROR(MATCH("    ];",$A$5:A1124,0))),"];","")</f>
        <v xml:space="preserve">  /* landscape */</v>
      </c>
      <c r="B1128" t="str">
        <f t="shared" si="27"/>
        <v>{</v>
      </c>
      <c r="C1128" t="str">
        <f>IF(AND(MOD(ROW(A1123)-1,3)=0, INDEX(artwork.xlsx!J:J,QUOTIENT(ROW(A1123)-1,3)+2)&lt;&gt;""),
     artwork.xlsx!$H$1&amp;": """ &amp;  INDEX(artwork.xlsx!H:H,QUOTIENT(ROW(A1123)-1,3)+2) &amp;""",  " &amp;
     artwork.xlsx!$J$1&amp; ": """ &amp; INDEX(artwork.xlsx!J:J,QUOTIENT(ROW(A1123)-1,3)+2) &amp;""",  " &amp;
     artwork.xlsx!$L$1&amp; ": """ &amp; SUBSTITUTE(IF(LEFT(INDEX(artwork.xlsx!L:L,QUOTIENT(ROW(A1123)-1,3)+2),4)="http","",artwork.xlsx!$M$1) &amp; INDEX(artwork.xlsx!L:L,QUOTIENT(ROW(A1123)-1,3)+2),artwork.xlsx!$N$1,"") &amp; """,",
 IF(AND(MOD(ROW(A1123)-1,3)=1,INDEX(artwork.xlsx!J:J,QUOTIENT(ROW(A1123)-1,3)+2)&lt;&gt;""),
    artwork.xlsx!$K$1&amp;": '" &amp; SUBSTITUTE(INDEX(artwork.xlsx!K:K,QUOTIENT(ROW(A1123)-1,3)+2),"'","\'") &amp; "'",
IF(MOD(ROW(A1123)-1,3)=2,"","")))</f>
        <v>id: "salttheearth",  frenchName: "Épendage de sel",  artwork: "http://wiki.dominionstrategy.com/images/3/32/Salt_the_EarthArt.jpg",</v>
      </c>
      <c r="J1128" t="s">
        <v>2408</v>
      </c>
      <c r="K1128" t="s">
        <v>3804</v>
      </c>
      <c r="U1128" t="str">
        <f t="shared" si="28"/>
        <v>salttheearth</v>
      </c>
      <c r="V1128" t="str">
        <f t="shared" si="29"/>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row>
    <row r="1129" spans="1:22" x14ac:dyDescent="0.25">
      <c r="A1129" t="str">
        <f>IF(AND(MOD(ROW(A1124)-1,3)=0,INDEX(artwork.xlsx!G:G,QUOTIENT(ROW(A1124)-1,3)+2)&lt;&gt;""),"/* "&amp;INDEX(artwork.xlsx!G:G,QUOTIENT(ROW(A1124)-1,3)+2)&amp;" */","  ")&amp;
IF(AND(INDEX(artwork.xlsx!F:F,QUOTIENT(ROW(A1124)-1,3)+2)&lt;&gt;""),"/* "&amp;INDEX(artwork.xlsx!F:F,QUOTIENT(ROW(A1124)-1,3)+2)&amp;" */","  ")&amp;IF(AND(ISERROR(MATCH("},",B1129:B$5003,0)), ISERROR(MATCH("    ];",$A$5:A1128,0))),"];","")</f>
        <v xml:space="preserve">  /* landscape */</v>
      </c>
      <c r="B1129" t="str">
        <f t="shared" si="27"/>
        <v/>
      </c>
      <c r="C1129" t="str">
        <f>IF(AND(MOD(ROW(A1124)-1,3)=0, INDEX(artwork.xlsx!J:J,QUOTIENT(ROW(A1124)-1,3)+2)&lt;&gt;""),
     artwork.xlsx!$H$1&amp;": """ &amp;  INDEX(artwork.xlsx!H:H,QUOTIENT(ROW(A1124)-1,3)+2) &amp;""",  " &amp;
     artwork.xlsx!$J$1&amp; ": """ &amp; INDEX(artwork.xlsx!J:J,QUOTIENT(ROW(A1124)-1,3)+2) &amp;""",  " &amp;
     artwork.xlsx!$L$1&amp; ": """ &amp; SUBSTITUTE(IF(LEFT(INDEX(artwork.xlsx!L:L,QUOTIENT(ROW(A1124)-1,3)+2),4)="http","",artwork.xlsx!$M$1) &amp; INDEX(artwork.xlsx!L:L,QUOTIENT(ROW(A1124)-1,3)+2),artwork.xlsx!$N$1,"") &amp; """,",
 IF(AND(MOD(ROW(A1124)-1,3)=1,INDEX(artwork.xlsx!J:J,QUOTIENT(ROW(A1124)-1,3)+2)&lt;&gt;""),
    artwork.xlsx!$K$1&amp;": '" &amp; SUBSTITUTE(INDEX(artwork.xlsx!K:K,QUOTIENT(ROW(A1124)-1,3)+2),"'","\'") &amp; "'",
IF(MOD(ROW(A1124)-1,3)=2,"","")))</f>
        <v>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K1129" t="s">
        <v>3805</v>
      </c>
      <c r="U1129" t="e">
        <f t="shared" si="28"/>
        <v>#VALUE!</v>
      </c>
      <c r="V1129" t="e">
        <f t="shared" si="29"/>
        <v>#VALUE!</v>
      </c>
    </row>
    <row r="1130" spans="1:22" x14ac:dyDescent="0.25">
      <c r="A1130" t="str">
        <f>IF(AND(MOD(ROW(A1125)-1,3)=0,INDEX(artwork.xlsx!G:G,QUOTIENT(ROW(A1125)-1,3)+2)&lt;&gt;""),"/* "&amp;INDEX(artwork.xlsx!G:G,QUOTIENT(ROW(A1125)-1,3)+2)&amp;" */","  ")&amp;
IF(AND(INDEX(artwork.xlsx!F:F,QUOTIENT(ROW(A1125)-1,3)+2)&lt;&gt;""),"/* "&amp;INDEX(artwork.xlsx!F:F,QUOTIENT(ROW(A1125)-1,3)+2)&amp;" */","  ")&amp;IF(AND(ISERROR(MATCH("},",B1130:B$5003,0)), ISERROR(MATCH("    ];",$A$5:A1126,0))),"];","")</f>
        <v xml:space="preserve">  /* landscape */</v>
      </c>
      <c r="B1130" t="str">
        <f t="shared" si="27"/>
        <v>},</v>
      </c>
      <c r="C1130" t="str">
        <f>IF(AND(MOD(ROW(A1125)-1,3)=0, INDEX(artwork.xlsx!J:J,QUOTIENT(ROW(A1125)-1,3)+2)&lt;&gt;""),
     artwork.xlsx!$H$1&amp;": """ &amp;  INDEX(artwork.xlsx!H:H,QUOTIENT(ROW(A1125)-1,3)+2) &amp;""",  " &amp;
     artwork.xlsx!$J$1&amp; ": """ &amp; INDEX(artwork.xlsx!J:J,QUOTIENT(ROW(A1125)-1,3)+2) &amp;""",  " &amp;
     artwork.xlsx!$L$1&amp; ": """ &amp; SUBSTITUTE(IF(LEFT(INDEX(artwork.xlsx!L:L,QUOTIENT(ROW(A1125)-1,3)+2),4)="http","",artwork.xlsx!$M$1) &amp; INDEX(artwork.xlsx!L:L,QUOTIENT(ROW(A1125)-1,3)+2),artwork.xlsx!$N$1,"") &amp; """,",
 IF(AND(MOD(ROW(A1125)-1,3)=1,INDEX(artwork.xlsx!J:J,QUOTIENT(ROW(A1125)-1,3)+2)&lt;&gt;""),
    artwork.xlsx!$K$1&amp;": '" &amp; SUBSTITUTE(INDEX(artwork.xlsx!K:K,QUOTIENT(ROW(A1125)-1,3)+2),"'","\'") &amp; "'",
IF(MOD(ROW(A1125)-1,3)=2,"","")))</f>
        <v/>
      </c>
      <c r="J1130" t="s">
        <v>3730</v>
      </c>
      <c r="U1130" t="e">
        <f t="shared" si="28"/>
        <v>#VALUE!</v>
      </c>
      <c r="V1130" t="str">
        <f t="shared" si="29"/>
        <v>",  frenchName: "Mariage",  artwork: "http://wiki.dominionstrategy.com/images/2/25/WeddingArt.jpg"</v>
      </c>
    </row>
    <row r="1131" spans="1:22" x14ac:dyDescent="0.25">
      <c r="A1131" t="str">
        <f>IF(AND(MOD(ROW(A1126)-1,3)=0,INDEX(artwork.xlsx!G:G,QUOTIENT(ROW(A1126)-1,3)+2)&lt;&gt;""),"/* "&amp;INDEX(artwork.xlsx!G:G,QUOTIENT(ROW(A1126)-1,3)+2)&amp;" */","  ")&amp;
IF(AND(INDEX(artwork.xlsx!F:F,QUOTIENT(ROW(A1126)-1,3)+2)&lt;&gt;""),"/* "&amp;INDEX(artwork.xlsx!F:F,QUOTIENT(ROW(A1126)-1,3)+2)&amp;" */","  ")&amp;IF(AND(ISERROR(MATCH("},",B1131:B$5003,0)), ISERROR(MATCH("    ];",$A$5:A1130,0))),"];","")</f>
        <v xml:space="preserve">  /* landscape */</v>
      </c>
      <c r="B1131" t="str">
        <f t="shared" si="27"/>
        <v>{</v>
      </c>
      <c r="C1131" t="str">
        <f>IF(AND(MOD(ROW(A1126)-1,3)=0, INDEX(artwork.xlsx!J:J,QUOTIENT(ROW(A1126)-1,3)+2)&lt;&gt;""),
     artwork.xlsx!$H$1&amp;": """ &amp;  INDEX(artwork.xlsx!H:H,QUOTIENT(ROW(A1126)-1,3)+2) &amp;""",  " &amp;
     artwork.xlsx!$J$1&amp; ": """ &amp; INDEX(artwork.xlsx!J:J,QUOTIENT(ROW(A1126)-1,3)+2) &amp;""",  " &amp;
     artwork.xlsx!$L$1&amp; ": """ &amp; SUBSTITUTE(IF(LEFT(INDEX(artwork.xlsx!L:L,QUOTIENT(ROW(A1126)-1,3)+2),4)="http","",artwork.xlsx!$M$1) &amp; INDEX(artwork.xlsx!L:L,QUOTIENT(ROW(A1126)-1,3)+2),artwork.xlsx!$N$1,"") &amp; """,",
 IF(AND(MOD(ROW(A1126)-1,3)=1,INDEX(artwork.xlsx!J:J,QUOTIENT(ROW(A1126)-1,3)+2)&lt;&gt;""),
    artwork.xlsx!$K$1&amp;": '" &amp; SUBSTITUTE(INDEX(artwork.xlsx!K:K,QUOTIENT(ROW(A1126)-1,3)+2),"'","\'") &amp; "'",
IF(MOD(ROW(A1126)-1,3)=2,"","")))</f>
        <v>id: "wedding",  frenchName: "Mariage",  artwork: "http://wiki.dominionstrategy.com/images/2/25/WeddingArt.jpg",</v>
      </c>
      <c r="J1131" t="s">
        <v>2408</v>
      </c>
      <c r="K1131" t="s">
        <v>3806</v>
      </c>
      <c r="U1131" t="str">
        <f t="shared" si="28"/>
        <v>wedding</v>
      </c>
      <c r="V1131" t="str">
        <f t="shared" si="29"/>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row>
    <row r="1132" spans="1:22" x14ac:dyDescent="0.25">
      <c r="A1132" t="str">
        <f>IF(AND(MOD(ROW(A1127)-1,3)=0,INDEX(artwork.xlsx!G:G,QUOTIENT(ROW(A1127)-1,3)+2)&lt;&gt;""),"/* "&amp;INDEX(artwork.xlsx!G:G,QUOTIENT(ROW(A1127)-1,3)+2)&amp;" */","  ")&amp;
IF(AND(INDEX(artwork.xlsx!F:F,QUOTIENT(ROW(A1127)-1,3)+2)&lt;&gt;""),"/* "&amp;INDEX(artwork.xlsx!F:F,QUOTIENT(ROW(A1127)-1,3)+2)&amp;" */","  ")&amp;IF(AND(ISERROR(MATCH("},",B1132:B$5003,0)), ISERROR(MATCH("    ];",$A$5:A1128,0))),"];","")</f>
        <v xml:space="preserve">  /* landscape */</v>
      </c>
      <c r="B1132" t="str">
        <f t="shared" si="27"/>
        <v/>
      </c>
      <c r="C1132" t="str">
        <f>IF(AND(MOD(ROW(A1127)-1,3)=0, INDEX(artwork.xlsx!J:J,QUOTIENT(ROW(A1127)-1,3)+2)&lt;&gt;""),
     artwork.xlsx!$H$1&amp;": """ &amp;  INDEX(artwork.xlsx!H:H,QUOTIENT(ROW(A1127)-1,3)+2) &amp;""",  " &amp;
     artwork.xlsx!$J$1&amp; ": """ &amp; INDEX(artwork.xlsx!J:J,QUOTIENT(ROW(A1127)-1,3)+2) &amp;""",  " &amp;
     artwork.xlsx!$L$1&amp; ": """ &amp; SUBSTITUTE(IF(LEFT(INDEX(artwork.xlsx!L:L,QUOTIENT(ROW(A1127)-1,3)+2),4)="http","",artwork.xlsx!$M$1) &amp; INDEX(artwork.xlsx!L:L,QUOTIENT(ROW(A1127)-1,3)+2),artwork.xlsx!$N$1,"") &amp; """,",
 IF(AND(MOD(ROW(A1127)-1,3)=1,INDEX(artwork.xlsx!J:J,QUOTIENT(ROW(A1127)-1,3)+2)&lt;&gt;""),
    artwork.xlsx!$K$1&amp;": '" &amp; SUBSTITUTE(INDEX(artwork.xlsx!K:K,QUOTIENT(ROW(A1127)-1,3)+2),"'","\'") &amp; "'",
IF(MOD(ROW(A1127)-1,3)=2,"","")))</f>
        <v>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K1132" t="s">
        <v>3807</v>
      </c>
      <c r="U1132" t="e">
        <f t="shared" si="28"/>
        <v>#VALUE!</v>
      </c>
      <c r="V1132" t="e">
        <f t="shared" si="29"/>
        <v>#VALUE!</v>
      </c>
    </row>
    <row r="1133" spans="1:22" x14ac:dyDescent="0.25">
      <c r="A1133" t="str">
        <f>IF(AND(MOD(ROW(A1128)-1,3)=0,INDEX(artwork.xlsx!G:G,QUOTIENT(ROW(A1128)-1,3)+2)&lt;&gt;""),"/* "&amp;INDEX(artwork.xlsx!G:G,QUOTIENT(ROW(A1128)-1,3)+2)&amp;" */","  ")&amp;
IF(AND(INDEX(artwork.xlsx!F:F,QUOTIENT(ROW(A1128)-1,3)+2)&lt;&gt;""),"/* "&amp;INDEX(artwork.xlsx!F:F,QUOTIENT(ROW(A1128)-1,3)+2)&amp;" */","  ")&amp;IF(AND(ISERROR(MATCH("},",B1133:B$5003,0)), ISERROR(MATCH("    ];",$A$5:A1132,0))),"];","")</f>
        <v xml:space="preserve">  /* landscape */</v>
      </c>
      <c r="B1133" t="str">
        <f t="shared" si="27"/>
        <v>},</v>
      </c>
      <c r="C1133" t="str">
        <f>IF(AND(MOD(ROW(A1128)-1,3)=0, INDEX(artwork.xlsx!J:J,QUOTIENT(ROW(A1128)-1,3)+2)&lt;&gt;""),
     artwork.xlsx!$H$1&amp;": """ &amp;  INDEX(artwork.xlsx!H:H,QUOTIENT(ROW(A1128)-1,3)+2) &amp;""",  " &amp;
     artwork.xlsx!$J$1&amp; ": """ &amp; INDEX(artwork.xlsx!J:J,QUOTIENT(ROW(A1128)-1,3)+2) &amp;""",  " &amp;
     artwork.xlsx!$L$1&amp; ": """ &amp; SUBSTITUTE(IF(LEFT(INDEX(artwork.xlsx!L:L,QUOTIENT(ROW(A1128)-1,3)+2),4)="http","",artwork.xlsx!$M$1) &amp; INDEX(artwork.xlsx!L:L,QUOTIENT(ROW(A1128)-1,3)+2),artwork.xlsx!$N$1,"") &amp; """,",
 IF(AND(MOD(ROW(A1128)-1,3)=1,INDEX(artwork.xlsx!J:J,QUOTIENT(ROW(A1128)-1,3)+2)&lt;&gt;""),
    artwork.xlsx!$K$1&amp;": '" &amp; SUBSTITUTE(INDEX(artwork.xlsx!K:K,QUOTIENT(ROW(A1128)-1,3)+2),"'","\'") &amp; "'",
IF(MOD(ROW(A1128)-1,3)=2,"","")))</f>
        <v/>
      </c>
      <c r="J1133" t="s">
        <v>3730</v>
      </c>
      <c r="U1133" t="e">
        <f t="shared" si="28"/>
        <v>#VALUE!</v>
      </c>
      <c r="V1133" t="str">
        <f t="shared" si="29"/>
        <v>l",  frenchName: "Manne",  artwork: "http://wiki.dominionstrategy.com/images/f/f0/WindfallArt.jpg"</v>
      </c>
    </row>
    <row r="1134" spans="1:22" x14ac:dyDescent="0.25">
      <c r="A1134" t="str">
        <f>IF(AND(MOD(ROW(A1129)-1,3)=0,INDEX(artwork.xlsx!G:G,QUOTIENT(ROW(A1129)-1,3)+2)&lt;&gt;""),"/* "&amp;INDEX(artwork.xlsx!G:G,QUOTIENT(ROW(A1129)-1,3)+2)&amp;" */","  ")&amp;
IF(AND(INDEX(artwork.xlsx!F:F,QUOTIENT(ROW(A1129)-1,3)+2)&lt;&gt;""),"/* "&amp;INDEX(artwork.xlsx!F:F,QUOTIENT(ROW(A1129)-1,3)+2)&amp;" */","  ")&amp;IF(AND(ISERROR(MATCH("},",B1134:B$5003,0)), ISERROR(MATCH("    ];",$A$5:A1130,0))),"];","")</f>
        <v xml:space="preserve">  /* landscape */</v>
      </c>
      <c r="B1134" t="str">
        <f t="shared" si="27"/>
        <v>{</v>
      </c>
      <c r="C1134" t="str">
        <f>IF(AND(MOD(ROW(A1129)-1,3)=0, INDEX(artwork.xlsx!J:J,QUOTIENT(ROW(A1129)-1,3)+2)&lt;&gt;""),
     artwork.xlsx!$H$1&amp;": """ &amp;  INDEX(artwork.xlsx!H:H,QUOTIENT(ROW(A1129)-1,3)+2) &amp;""",  " &amp;
     artwork.xlsx!$J$1&amp; ": """ &amp; INDEX(artwork.xlsx!J:J,QUOTIENT(ROW(A1129)-1,3)+2) &amp;""",  " &amp;
     artwork.xlsx!$L$1&amp; ": """ &amp; SUBSTITUTE(IF(LEFT(INDEX(artwork.xlsx!L:L,QUOTIENT(ROW(A1129)-1,3)+2),4)="http","",artwork.xlsx!$M$1) &amp; INDEX(artwork.xlsx!L:L,QUOTIENT(ROW(A1129)-1,3)+2),artwork.xlsx!$N$1,"") &amp; """,",
 IF(AND(MOD(ROW(A1129)-1,3)=1,INDEX(artwork.xlsx!J:J,QUOTIENT(ROW(A1129)-1,3)+2)&lt;&gt;""),
    artwork.xlsx!$K$1&amp;": '" &amp; SUBSTITUTE(INDEX(artwork.xlsx!K:K,QUOTIENT(ROW(A1129)-1,3)+2),"'","\'") &amp; "'",
IF(MOD(ROW(A1129)-1,3)=2,"","")))</f>
        <v>id: "windfall",  frenchName: "Manne",  artwork: "http://wiki.dominionstrategy.com/images/f/f0/WindfallArt.jpg",</v>
      </c>
      <c r="J1134" t="s">
        <v>2408</v>
      </c>
      <c r="K1134" t="s">
        <v>3808</v>
      </c>
      <c r="U1134" t="str">
        <f t="shared" si="28"/>
        <v>windfall</v>
      </c>
      <c r="V1134" t="str">
        <f t="shared" si="29"/>
        <v>&lt;div class="landscape-text" style="top:14px;"&gt;&lt;div style="display:inline;"&gt;&lt;div style="display:inline; font-size:18px;"&gt;Si votre pioche et votre défausse sont vides, recevez 3 Ors.&lt;/div&gt;&lt;/div&gt;&lt;br&gt;&lt;/div&gt;</v>
      </c>
    </row>
    <row r="1135" spans="1:22" x14ac:dyDescent="0.25">
      <c r="A1135" t="str">
        <f>IF(AND(MOD(ROW(A1130)-1,3)=0,INDEX(artwork.xlsx!G:G,QUOTIENT(ROW(A1130)-1,3)+2)&lt;&gt;""),"/* "&amp;INDEX(artwork.xlsx!G:G,QUOTIENT(ROW(A1130)-1,3)+2)&amp;" */","  ")&amp;
IF(AND(INDEX(artwork.xlsx!F:F,QUOTIENT(ROW(A1130)-1,3)+2)&lt;&gt;""),"/* "&amp;INDEX(artwork.xlsx!F:F,QUOTIENT(ROW(A1130)-1,3)+2)&amp;" */","  ")&amp;IF(AND(ISERROR(MATCH("},",B1135:B$5003,0)), ISERROR(MATCH("    ];",$A$5:A1134,0))),"];","")</f>
        <v xml:space="preserve">  /* landscape */</v>
      </c>
      <c r="B1135" t="str">
        <f t="shared" si="27"/>
        <v/>
      </c>
      <c r="C1135" t="str">
        <f>IF(AND(MOD(ROW(A1130)-1,3)=0, INDEX(artwork.xlsx!J:J,QUOTIENT(ROW(A1130)-1,3)+2)&lt;&gt;""),
     artwork.xlsx!$H$1&amp;": """ &amp;  INDEX(artwork.xlsx!H:H,QUOTIENT(ROW(A1130)-1,3)+2) &amp;""",  " &amp;
     artwork.xlsx!$J$1&amp; ": """ &amp; INDEX(artwork.xlsx!J:J,QUOTIENT(ROW(A1130)-1,3)+2) &amp;""",  " &amp;
     artwork.xlsx!$L$1&amp; ": """ &amp; SUBSTITUTE(IF(LEFT(INDEX(artwork.xlsx!L:L,QUOTIENT(ROW(A1130)-1,3)+2),4)="http","",artwork.xlsx!$M$1) &amp; INDEX(artwork.xlsx!L:L,QUOTIENT(ROW(A1130)-1,3)+2),artwork.xlsx!$N$1,"") &amp; """,",
 IF(AND(MOD(ROW(A1130)-1,3)=1,INDEX(artwork.xlsx!J:J,QUOTIENT(ROW(A1130)-1,3)+2)&lt;&gt;""),
    artwork.xlsx!$K$1&amp;": '" &amp; SUBSTITUTE(INDEX(artwork.xlsx!K:K,QUOTIENT(ROW(A1130)-1,3)+2),"'","\'") &amp; "'",
IF(MOD(ROW(A1130)-1,3)=2,"","")))</f>
        <v>text_html: '&lt;div class="landscape-text" style="top:14px;"&gt;&lt;div style="display:inline;"&gt;&lt;div style="display:inline; font-size:18px;"&gt;Si votre pioche et votre défausse sont vides, recevez 3 Ors.&lt;/div&gt;&lt;/div&gt;&lt;br&gt;&lt;/div&gt;'</v>
      </c>
      <c r="K1135" t="s">
        <v>3809</v>
      </c>
      <c r="U1135" t="e">
        <f t="shared" si="28"/>
        <v>#VALUE!</v>
      </c>
      <c r="V1135" t="e">
        <f t="shared" si="29"/>
        <v>#VALUE!</v>
      </c>
    </row>
    <row r="1136" spans="1:22" x14ac:dyDescent="0.25">
      <c r="A1136" t="str">
        <f>IF(AND(MOD(ROW(A1131)-1,3)=0,INDEX(artwork.xlsx!G:G,QUOTIENT(ROW(A1131)-1,3)+2)&lt;&gt;""),"/* "&amp;INDEX(artwork.xlsx!G:G,QUOTIENT(ROW(A1131)-1,3)+2)&amp;" */","  ")&amp;
IF(AND(INDEX(artwork.xlsx!F:F,QUOTIENT(ROW(A1131)-1,3)+2)&lt;&gt;""),"/* "&amp;INDEX(artwork.xlsx!F:F,QUOTIENT(ROW(A1131)-1,3)+2)&amp;" */","  ")&amp;IF(AND(ISERROR(MATCH("},",B1136:B$5003,0)), ISERROR(MATCH("    ];",$A$5:A1132,0))),"];","")</f>
        <v xml:space="preserve">  /* landscape */</v>
      </c>
      <c r="B1136" t="str">
        <f t="shared" si="27"/>
        <v>},</v>
      </c>
      <c r="C1136" t="str">
        <f>IF(AND(MOD(ROW(A1131)-1,3)=0, INDEX(artwork.xlsx!J:J,QUOTIENT(ROW(A1131)-1,3)+2)&lt;&gt;""),
     artwork.xlsx!$H$1&amp;": """ &amp;  INDEX(artwork.xlsx!H:H,QUOTIENT(ROW(A1131)-1,3)+2) &amp;""",  " &amp;
     artwork.xlsx!$J$1&amp; ": """ &amp; INDEX(artwork.xlsx!J:J,QUOTIENT(ROW(A1131)-1,3)+2) &amp;""",  " &amp;
     artwork.xlsx!$L$1&amp; ": """ &amp; SUBSTITUTE(IF(LEFT(INDEX(artwork.xlsx!L:L,QUOTIENT(ROW(A1131)-1,3)+2),4)="http","",artwork.xlsx!$M$1) &amp; INDEX(artwork.xlsx!L:L,QUOTIENT(ROW(A1131)-1,3)+2),artwork.xlsx!$N$1,"") &amp; """,",
 IF(AND(MOD(ROW(A1131)-1,3)=1,INDEX(artwork.xlsx!J:J,QUOTIENT(ROW(A1131)-1,3)+2)&lt;&gt;""),
    artwork.xlsx!$K$1&amp;": '" &amp; SUBSTITUTE(INDEX(artwork.xlsx!K:K,QUOTIENT(ROW(A1131)-1,3)+2),"'","\'") &amp; "'",
IF(MOD(ROW(A1131)-1,3)=2,"","")))</f>
        <v/>
      </c>
      <c r="J1136" t="s">
        <v>3730</v>
      </c>
      <c r="U1136" t="e">
        <f t="shared" si="28"/>
        <v>#VALUE!</v>
      </c>
      <c r="V1136" t="str">
        <f t="shared" si="29"/>
        <v>t",  frenchName: "Conquête",  artwork: "http://wiki.dominionstrategy.com/images/9/96/ConquestArt.jpg"</v>
      </c>
    </row>
    <row r="1137" spans="1:22" x14ac:dyDescent="0.25">
      <c r="A1137" t="str">
        <f>IF(AND(MOD(ROW(A1132)-1,3)=0,INDEX(artwork.xlsx!G:G,QUOTIENT(ROW(A1132)-1,3)+2)&lt;&gt;""),"/* "&amp;INDEX(artwork.xlsx!G:G,QUOTIENT(ROW(A1132)-1,3)+2)&amp;" */","  ")&amp;
IF(AND(INDEX(artwork.xlsx!F:F,QUOTIENT(ROW(A1132)-1,3)+2)&lt;&gt;""),"/* "&amp;INDEX(artwork.xlsx!F:F,QUOTIENT(ROW(A1132)-1,3)+2)&amp;" */","  ")&amp;IF(AND(ISERROR(MATCH("},",B1137:B$5003,0)), ISERROR(MATCH("    ];",$A$5:A1136,0))),"];","")</f>
        <v xml:space="preserve">  /* landscape */</v>
      </c>
      <c r="B1137" t="str">
        <f t="shared" si="27"/>
        <v>{</v>
      </c>
      <c r="C1137" t="str">
        <f>IF(AND(MOD(ROW(A1132)-1,3)=0, INDEX(artwork.xlsx!J:J,QUOTIENT(ROW(A1132)-1,3)+2)&lt;&gt;""),
     artwork.xlsx!$H$1&amp;": """ &amp;  INDEX(artwork.xlsx!H:H,QUOTIENT(ROW(A1132)-1,3)+2) &amp;""",  " &amp;
     artwork.xlsx!$J$1&amp; ": """ &amp; INDEX(artwork.xlsx!J:J,QUOTIENT(ROW(A1132)-1,3)+2) &amp;""",  " &amp;
     artwork.xlsx!$L$1&amp; ": """ &amp; SUBSTITUTE(IF(LEFT(INDEX(artwork.xlsx!L:L,QUOTIENT(ROW(A1132)-1,3)+2),4)="http","",artwork.xlsx!$M$1) &amp; INDEX(artwork.xlsx!L:L,QUOTIENT(ROW(A1132)-1,3)+2),artwork.xlsx!$N$1,"") &amp; """,",
 IF(AND(MOD(ROW(A1132)-1,3)=1,INDEX(artwork.xlsx!J:J,QUOTIENT(ROW(A1132)-1,3)+2)&lt;&gt;""),
    artwork.xlsx!$K$1&amp;": '" &amp; SUBSTITUTE(INDEX(artwork.xlsx!K:K,QUOTIENT(ROW(A1132)-1,3)+2),"'","\'") &amp; "'",
IF(MOD(ROW(A1132)-1,3)=2,"","")))</f>
        <v>id: "conquest",  frenchName: "Conquête",  artwork: "http://wiki.dominionstrategy.com/images/9/96/ConquestArt.jpg",</v>
      </c>
      <c r="J1137" t="s">
        <v>2408</v>
      </c>
      <c r="K1137" t="s">
        <v>3810</v>
      </c>
      <c r="U1137" t="str">
        <f t="shared" si="28"/>
        <v>conquest</v>
      </c>
      <c r="V1137" t="str">
        <f t="shared" si="29"/>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row>
    <row r="1138" spans="1:22" x14ac:dyDescent="0.25">
      <c r="A1138" t="str">
        <f>IF(AND(MOD(ROW(A1133)-1,3)=0,INDEX(artwork.xlsx!G:G,QUOTIENT(ROW(A1133)-1,3)+2)&lt;&gt;""),"/* "&amp;INDEX(artwork.xlsx!G:G,QUOTIENT(ROW(A1133)-1,3)+2)&amp;" */","  ")&amp;
IF(AND(INDEX(artwork.xlsx!F:F,QUOTIENT(ROW(A1133)-1,3)+2)&lt;&gt;""),"/* "&amp;INDEX(artwork.xlsx!F:F,QUOTIENT(ROW(A1133)-1,3)+2)&amp;" */","  ")&amp;IF(AND(ISERROR(MATCH("},",B1138:B$5003,0)), ISERROR(MATCH("    ];",$A$5:A1134,0))),"];","")</f>
        <v xml:space="preserve">  /* landscape */</v>
      </c>
      <c r="B1138" t="str">
        <f t="shared" si="27"/>
        <v/>
      </c>
      <c r="C1138" t="str">
        <f>IF(AND(MOD(ROW(A1133)-1,3)=0, INDEX(artwork.xlsx!J:J,QUOTIENT(ROW(A1133)-1,3)+2)&lt;&gt;""),
     artwork.xlsx!$H$1&amp;": """ &amp;  INDEX(artwork.xlsx!H:H,QUOTIENT(ROW(A1133)-1,3)+2) &amp;""",  " &amp;
     artwork.xlsx!$J$1&amp; ": """ &amp; INDEX(artwork.xlsx!J:J,QUOTIENT(ROW(A1133)-1,3)+2) &amp;""",  " &amp;
     artwork.xlsx!$L$1&amp; ": """ &amp; SUBSTITUTE(IF(LEFT(INDEX(artwork.xlsx!L:L,QUOTIENT(ROW(A1133)-1,3)+2),4)="http","",artwork.xlsx!$M$1) &amp; INDEX(artwork.xlsx!L:L,QUOTIENT(ROW(A1133)-1,3)+2),artwork.xlsx!$N$1,"") &amp; """,",
 IF(AND(MOD(ROW(A1133)-1,3)=1,INDEX(artwork.xlsx!J:J,QUOTIENT(ROW(A1133)-1,3)+2)&lt;&gt;""),
    artwork.xlsx!$K$1&amp;": '" &amp; SUBSTITUTE(INDEX(artwork.xlsx!K:K,QUOTIENT(ROW(A1133)-1,3)+2),"'","\'") &amp; "'",
IF(MOD(ROW(A1133)-1,3)=2,"","")))</f>
        <v>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K1138" t="s">
        <v>3811</v>
      </c>
      <c r="U1138" t="e">
        <f t="shared" si="28"/>
        <v>#VALUE!</v>
      </c>
      <c r="V1138" t="e">
        <f t="shared" si="29"/>
        <v>#VALUE!</v>
      </c>
    </row>
    <row r="1139" spans="1:22" x14ac:dyDescent="0.25">
      <c r="A1139" t="str">
        <f>IF(AND(MOD(ROW(A1134)-1,3)=0,INDEX(artwork.xlsx!G:G,QUOTIENT(ROW(A1134)-1,3)+2)&lt;&gt;""),"/* "&amp;INDEX(artwork.xlsx!G:G,QUOTIENT(ROW(A1134)-1,3)+2)&amp;" */","  ")&amp;
IF(AND(INDEX(artwork.xlsx!F:F,QUOTIENT(ROW(A1134)-1,3)+2)&lt;&gt;""),"/* "&amp;INDEX(artwork.xlsx!F:F,QUOTIENT(ROW(A1134)-1,3)+2)&amp;" */","  ")&amp;IF(AND(ISERROR(MATCH("},",B1139:B$5003,0)), ISERROR(MATCH("    ];",$A$5:A1138,0))),"];","")</f>
        <v xml:space="preserve">  /* landscape */</v>
      </c>
      <c r="B1139" t="str">
        <f t="shared" si="27"/>
        <v>},</v>
      </c>
      <c r="C1139" t="str">
        <f>IF(AND(MOD(ROW(A1134)-1,3)=0, INDEX(artwork.xlsx!J:J,QUOTIENT(ROW(A1134)-1,3)+2)&lt;&gt;""),
     artwork.xlsx!$H$1&amp;": """ &amp;  INDEX(artwork.xlsx!H:H,QUOTIENT(ROW(A1134)-1,3)+2) &amp;""",  " &amp;
     artwork.xlsx!$J$1&amp; ": """ &amp; INDEX(artwork.xlsx!J:J,QUOTIENT(ROW(A1134)-1,3)+2) &amp;""",  " &amp;
     artwork.xlsx!$L$1&amp; ": """ &amp; SUBSTITUTE(IF(LEFT(INDEX(artwork.xlsx!L:L,QUOTIENT(ROW(A1134)-1,3)+2),4)="http","",artwork.xlsx!$M$1) &amp; INDEX(artwork.xlsx!L:L,QUOTIENT(ROW(A1134)-1,3)+2),artwork.xlsx!$N$1,"") &amp; """,",
 IF(AND(MOD(ROW(A1134)-1,3)=1,INDEX(artwork.xlsx!J:J,QUOTIENT(ROW(A1134)-1,3)+2)&lt;&gt;""),
    artwork.xlsx!$K$1&amp;": '" &amp; SUBSTITUTE(INDEX(artwork.xlsx!K:K,QUOTIENT(ROW(A1134)-1,3)+2),"'","\'") &amp; "'",
IF(MOD(ROW(A1134)-1,3)=2,"","")))</f>
        <v/>
      </c>
      <c r="J1139" t="s">
        <v>3730</v>
      </c>
      <c r="U1139" t="e">
        <f t="shared" si="28"/>
        <v>#VALUE!</v>
      </c>
      <c r="V1139" t="str">
        <f t="shared" si="29"/>
        <v>e",  frenchName: "Domination",  artwork: "http://wiki.dominionstrategy.com/images/e/e7/DominateArt.jpg"</v>
      </c>
    </row>
    <row r="1140" spans="1:22" x14ac:dyDescent="0.25">
      <c r="A1140" t="str">
        <f>IF(AND(MOD(ROW(A1135)-1,3)=0,INDEX(artwork.xlsx!G:G,QUOTIENT(ROW(A1135)-1,3)+2)&lt;&gt;""),"/* "&amp;INDEX(artwork.xlsx!G:G,QUOTIENT(ROW(A1135)-1,3)+2)&amp;" */","  ")&amp;
IF(AND(INDEX(artwork.xlsx!F:F,QUOTIENT(ROW(A1135)-1,3)+2)&lt;&gt;""),"/* "&amp;INDEX(artwork.xlsx!F:F,QUOTIENT(ROW(A1135)-1,3)+2)&amp;" */","  ")&amp;IF(AND(ISERROR(MATCH("},",B1140:B$5003,0)), ISERROR(MATCH("    ];",$A$5:A1136,0))),"];","")</f>
        <v xml:space="preserve">  /* landscape */</v>
      </c>
      <c r="B1140" t="str">
        <f t="shared" si="27"/>
        <v>{</v>
      </c>
      <c r="C1140" t="str">
        <f>IF(AND(MOD(ROW(A1135)-1,3)=0, INDEX(artwork.xlsx!J:J,QUOTIENT(ROW(A1135)-1,3)+2)&lt;&gt;""),
     artwork.xlsx!$H$1&amp;": """ &amp;  INDEX(artwork.xlsx!H:H,QUOTIENT(ROW(A1135)-1,3)+2) &amp;""",  " &amp;
     artwork.xlsx!$J$1&amp; ": """ &amp; INDEX(artwork.xlsx!J:J,QUOTIENT(ROW(A1135)-1,3)+2) &amp;""",  " &amp;
     artwork.xlsx!$L$1&amp; ": """ &amp; SUBSTITUTE(IF(LEFT(INDEX(artwork.xlsx!L:L,QUOTIENT(ROW(A1135)-1,3)+2),4)="http","",artwork.xlsx!$M$1) &amp; INDEX(artwork.xlsx!L:L,QUOTIENT(ROW(A1135)-1,3)+2),artwork.xlsx!$N$1,"") &amp; """,",
 IF(AND(MOD(ROW(A1135)-1,3)=1,INDEX(artwork.xlsx!J:J,QUOTIENT(ROW(A1135)-1,3)+2)&lt;&gt;""),
    artwork.xlsx!$K$1&amp;": '" &amp; SUBSTITUTE(INDEX(artwork.xlsx!K:K,QUOTIENT(ROW(A1135)-1,3)+2),"'","\'") &amp; "'",
IF(MOD(ROW(A1135)-1,3)=2,"","")))</f>
        <v>id: "dominate",  frenchName: "Domination",  artwork: "http://wiki.dominionstrategy.com/images/e/e7/DominateArt.jpg",</v>
      </c>
      <c r="J1140" t="s">
        <v>2408</v>
      </c>
      <c r="K1140" t="s">
        <v>3812</v>
      </c>
      <c r="U1140" t="str">
        <f t="shared" si="28"/>
        <v>dominate</v>
      </c>
      <c r="V1140" t="str">
        <f t="shared" si="29"/>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row>
    <row r="1141" spans="1:22" x14ac:dyDescent="0.25">
      <c r="A1141" t="str">
        <f>IF(AND(MOD(ROW(A1136)-1,3)=0,INDEX(artwork.xlsx!G:G,QUOTIENT(ROW(A1136)-1,3)+2)&lt;&gt;""),"/* "&amp;INDEX(artwork.xlsx!G:G,QUOTIENT(ROW(A1136)-1,3)+2)&amp;" */","  ")&amp;
IF(AND(INDEX(artwork.xlsx!F:F,QUOTIENT(ROW(A1136)-1,3)+2)&lt;&gt;""),"/* "&amp;INDEX(artwork.xlsx!F:F,QUOTIENT(ROW(A1136)-1,3)+2)&amp;" */","  ")&amp;IF(AND(ISERROR(MATCH("},",B1141:B$5003,0)), ISERROR(MATCH("    ];",$A$5:A1140,0))),"];","")</f>
        <v xml:space="preserve">  /* landscape */</v>
      </c>
      <c r="B1141" t="str">
        <f t="shared" si="27"/>
        <v/>
      </c>
      <c r="C1141" t="str">
        <f>IF(AND(MOD(ROW(A1136)-1,3)=0, INDEX(artwork.xlsx!J:J,QUOTIENT(ROW(A1136)-1,3)+2)&lt;&gt;""),
     artwork.xlsx!$H$1&amp;": """ &amp;  INDEX(artwork.xlsx!H:H,QUOTIENT(ROW(A1136)-1,3)+2) &amp;""",  " &amp;
     artwork.xlsx!$J$1&amp; ": """ &amp; INDEX(artwork.xlsx!J:J,QUOTIENT(ROW(A1136)-1,3)+2) &amp;""",  " &amp;
     artwork.xlsx!$L$1&amp; ": """ &amp; SUBSTITUTE(IF(LEFT(INDEX(artwork.xlsx!L:L,QUOTIENT(ROW(A1136)-1,3)+2),4)="http","",artwork.xlsx!$M$1) &amp; INDEX(artwork.xlsx!L:L,QUOTIENT(ROW(A1136)-1,3)+2),artwork.xlsx!$N$1,"") &amp; """,",
 IF(AND(MOD(ROW(A1136)-1,3)=1,INDEX(artwork.xlsx!J:J,QUOTIENT(ROW(A1136)-1,3)+2)&lt;&gt;""),
    artwork.xlsx!$K$1&amp;": '" &amp; SUBSTITUTE(INDEX(artwork.xlsx!K:K,QUOTIENT(ROW(A1136)-1,3)+2),"'","\'") &amp; "'",
IF(MOD(ROW(A1136)-1,3)=2,"","")))</f>
        <v>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K1141" t="s">
        <v>3813</v>
      </c>
      <c r="U1141" t="e">
        <f t="shared" si="28"/>
        <v>#VALUE!</v>
      </c>
      <c r="V1141" t="e">
        <f t="shared" si="29"/>
        <v>#VALUE!</v>
      </c>
    </row>
    <row r="1142" spans="1:22" x14ac:dyDescent="0.25">
      <c r="A1142" t="str">
        <f>IF(AND(MOD(ROW(A1137)-1,3)=0,INDEX(artwork.xlsx!G:G,QUOTIENT(ROW(A1137)-1,3)+2)&lt;&gt;""),"/* "&amp;INDEX(artwork.xlsx!G:G,QUOTIENT(ROW(A1137)-1,3)+2)&amp;" */","  ")&amp;
IF(AND(INDEX(artwork.xlsx!F:F,QUOTIENT(ROW(A1137)-1,3)+2)&lt;&gt;""),"/* "&amp;INDEX(artwork.xlsx!F:F,QUOTIENT(ROW(A1137)-1,3)+2)&amp;" */","  ")&amp;IF(AND(ISERROR(MATCH("},",B1142:B$5003,0)), ISERROR(MATCH("    ];",$A$5:A1138,0))),"];","")</f>
        <v xml:space="preserve">  /* landscape */</v>
      </c>
      <c r="B1142" t="str">
        <f t="shared" si="27"/>
        <v>},</v>
      </c>
      <c r="C1142" t="str">
        <f>IF(AND(MOD(ROW(A1137)-1,3)=0, INDEX(artwork.xlsx!J:J,QUOTIENT(ROW(A1137)-1,3)+2)&lt;&gt;""),
     artwork.xlsx!$H$1&amp;": """ &amp;  INDEX(artwork.xlsx!H:H,QUOTIENT(ROW(A1137)-1,3)+2) &amp;""",  " &amp;
     artwork.xlsx!$J$1&amp; ": """ &amp; INDEX(artwork.xlsx!J:J,QUOTIENT(ROW(A1137)-1,3)+2) &amp;""",  " &amp;
     artwork.xlsx!$L$1&amp; ": """ &amp; SUBSTITUTE(IF(LEFT(INDEX(artwork.xlsx!L:L,QUOTIENT(ROW(A1137)-1,3)+2),4)="http","",artwork.xlsx!$M$1) &amp; INDEX(artwork.xlsx!L:L,QUOTIENT(ROW(A1137)-1,3)+2),artwork.xlsx!$N$1,"") &amp; """,",
 IF(AND(MOD(ROW(A1137)-1,3)=1,INDEX(artwork.xlsx!J:J,QUOTIENT(ROW(A1137)-1,3)+2)&lt;&gt;""),
    artwork.xlsx!$K$1&amp;": '" &amp; SUBSTITUTE(INDEX(artwork.xlsx!K:K,QUOTIENT(ROW(A1137)-1,3)+2),"'","\'") &amp; "'",
IF(MOD(ROW(A1137)-1,3)=2,"","")))</f>
        <v/>
      </c>
      <c r="J1142" t="s">
        <v>3730</v>
      </c>
      <c r="U1142" t="e">
        <f t="shared" si="28"/>
        <v>#VALUE!</v>
      </c>
      <c r="V1142" t="str">
        <f t="shared" si="29"/>
        <v>t",  frenchName: "Aqueduc",  artwork: "http://wiki.dominionstrategy.com/images/0/0b/AqueductArt.jpg"</v>
      </c>
    </row>
    <row r="1143" spans="1:22" x14ac:dyDescent="0.25">
      <c r="A1143" t="str">
        <f>IF(AND(MOD(ROW(A1138)-1,3)=0,INDEX(artwork.xlsx!G:G,QUOTIENT(ROW(A1138)-1,3)+2)&lt;&gt;""),"/* "&amp;INDEX(artwork.xlsx!G:G,QUOTIENT(ROW(A1138)-1,3)+2)&amp;" */","  ")&amp;
IF(AND(INDEX(artwork.xlsx!F:F,QUOTIENT(ROW(A1138)-1,3)+2)&lt;&gt;""),"/* "&amp;INDEX(artwork.xlsx!F:F,QUOTIENT(ROW(A1138)-1,3)+2)&amp;" */","  ")&amp;IF(AND(ISERROR(MATCH("},",B1143:B$5003,0)), ISERROR(MATCH("    ];",$A$5:A1142,0))),"];","")</f>
        <v xml:space="preserve">  /* landscape */</v>
      </c>
      <c r="B1143" t="str">
        <f t="shared" si="27"/>
        <v>{</v>
      </c>
      <c r="C1143" t="str">
        <f>IF(AND(MOD(ROW(A1138)-1,3)=0, INDEX(artwork.xlsx!J:J,QUOTIENT(ROW(A1138)-1,3)+2)&lt;&gt;""),
     artwork.xlsx!$H$1&amp;": """ &amp;  INDEX(artwork.xlsx!H:H,QUOTIENT(ROW(A1138)-1,3)+2) &amp;""",  " &amp;
     artwork.xlsx!$J$1&amp; ": """ &amp; INDEX(artwork.xlsx!J:J,QUOTIENT(ROW(A1138)-1,3)+2) &amp;""",  " &amp;
     artwork.xlsx!$L$1&amp; ": """ &amp; SUBSTITUTE(IF(LEFT(INDEX(artwork.xlsx!L:L,QUOTIENT(ROW(A1138)-1,3)+2),4)="http","",artwork.xlsx!$M$1) &amp; INDEX(artwork.xlsx!L:L,QUOTIENT(ROW(A1138)-1,3)+2),artwork.xlsx!$N$1,"") &amp; """,",
 IF(AND(MOD(ROW(A1138)-1,3)=1,INDEX(artwork.xlsx!J:J,QUOTIENT(ROW(A1138)-1,3)+2)&lt;&gt;""),
    artwork.xlsx!$K$1&amp;": '" &amp; SUBSTITUTE(INDEX(artwork.xlsx!K:K,QUOTIENT(ROW(A1138)-1,3)+2),"'","\'") &amp; "'",
IF(MOD(ROW(A1138)-1,3)=2,"","")))</f>
        <v>id: "aqueduct",  frenchName: "Aqueduc",  artwork: "http://wiki.dominionstrategy.com/images/0/0b/AqueductArt.jpg",</v>
      </c>
      <c r="J1143" t="s">
        <v>2408</v>
      </c>
      <c r="K1143" t="s">
        <v>3814</v>
      </c>
      <c r="U1143" t="str">
        <f t="shared" si="28"/>
        <v>aqueduct</v>
      </c>
      <c r="V1143" t="str">
        <f t="shared" si="29"/>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row>
    <row r="1144" spans="1:22" x14ac:dyDescent="0.25">
      <c r="A1144" t="str">
        <f>IF(AND(MOD(ROW(A1139)-1,3)=0,INDEX(artwork.xlsx!G:G,QUOTIENT(ROW(A1139)-1,3)+2)&lt;&gt;""),"/* "&amp;INDEX(artwork.xlsx!G:G,QUOTIENT(ROW(A1139)-1,3)+2)&amp;" */","  ")&amp;
IF(AND(INDEX(artwork.xlsx!F:F,QUOTIENT(ROW(A1139)-1,3)+2)&lt;&gt;""),"/* "&amp;INDEX(artwork.xlsx!F:F,QUOTIENT(ROW(A1139)-1,3)+2)&amp;" */","  ")&amp;IF(AND(ISERROR(MATCH("},",B1144:B$5003,0)), ISERROR(MATCH("    ];",$A$5:A1140,0))),"];","")</f>
        <v xml:space="preserve">  /* landscape */</v>
      </c>
      <c r="B1144" t="str">
        <f t="shared" si="27"/>
        <v/>
      </c>
      <c r="C1144" t="str">
        <f>IF(AND(MOD(ROW(A1139)-1,3)=0, INDEX(artwork.xlsx!J:J,QUOTIENT(ROW(A1139)-1,3)+2)&lt;&gt;""),
     artwork.xlsx!$H$1&amp;": """ &amp;  INDEX(artwork.xlsx!H:H,QUOTIENT(ROW(A1139)-1,3)+2) &amp;""",  " &amp;
     artwork.xlsx!$J$1&amp; ": """ &amp; INDEX(artwork.xlsx!J:J,QUOTIENT(ROW(A1139)-1,3)+2) &amp;""",  " &amp;
     artwork.xlsx!$L$1&amp; ": """ &amp; SUBSTITUTE(IF(LEFT(INDEX(artwork.xlsx!L:L,QUOTIENT(ROW(A1139)-1,3)+2),4)="http","",artwork.xlsx!$M$1) &amp; INDEX(artwork.xlsx!L:L,QUOTIENT(ROW(A1139)-1,3)+2),artwork.xlsx!$N$1,"") &amp; """,",
 IF(AND(MOD(ROW(A1139)-1,3)=1,INDEX(artwork.xlsx!J:J,QUOTIENT(ROW(A1139)-1,3)+2)&lt;&gt;""),
    artwork.xlsx!$K$1&amp;": '" &amp; SUBSTITUTE(INDEX(artwork.xlsx!K:K,QUOTIENT(ROW(A1139)-1,3)+2),"'","\'") &amp; "'",
IF(MOD(ROW(A1139)-1,3)=2,"","")))</f>
        <v>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K1144" t="s">
        <v>3815</v>
      </c>
      <c r="U1144" t="e">
        <f t="shared" si="28"/>
        <v>#VALUE!</v>
      </c>
      <c r="V1144" t="e">
        <f t="shared" si="29"/>
        <v>#VALUE!</v>
      </c>
    </row>
    <row r="1145" spans="1:22" x14ac:dyDescent="0.25">
      <c r="A1145" t="str">
        <f>IF(AND(MOD(ROW(A1140)-1,3)=0,INDEX(artwork.xlsx!G:G,QUOTIENT(ROW(A1140)-1,3)+2)&lt;&gt;""),"/* "&amp;INDEX(artwork.xlsx!G:G,QUOTIENT(ROW(A1140)-1,3)+2)&amp;" */","  ")&amp;
IF(AND(INDEX(artwork.xlsx!F:F,QUOTIENT(ROW(A1140)-1,3)+2)&lt;&gt;""),"/* "&amp;INDEX(artwork.xlsx!F:F,QUOTIENT(ROW(A1140)-1,3)+2)&amp;" */","  ")&amp;IF(AND(ISERROR(MATCH("},",B1145:B$5003,0)), ISERROR(MATCH("    ];",$A$5:A1144,0))),"];","")</f>
        <v xml:space="preserve">  /* landscape */</v>
      </c>
      <c r="B1145" t="str">
        <f t="shared" si="27"/>
        <v>},</v>
      </c>
      <c r="C1145" t="str">
        <f>IF(AND(MOD(ROW(A1140)-1,3)=0, INDEX(artwork.xlsx!J:J,QUOTIENT(ROW(A1140)-1,3)+2)&lt;&gt;""),
     artwork.xlsx!$H$1&amp;": """ &amp;  INDEX(artwork.xlsx!H:H,QUOTIENT(ROW(A1140)-1,3)+2) &amp;""",  " &amp;
     artwork.xlsx!$J$1&amp; ": """ &amp; INDEX(artwork.xlsx!J:J,QUOTIENT(ROW(A1140)-1,3)+2) &amp;""",  " &amp;
     artwork.xlsx!$L$1&amp; ": """ &amp; SUBSTITUTE(IF(LEFT(INDEX(artwork.xlsx!L:L,QUOTIENT(ROW(A1140)-1,3)+2),4)="http","",artwork.xlsx!$M$1) &amp; INDEX(artwork.xlsx!L:L,QUOTIENT(ROW(A1140)-1,3)+2),artwork.xlsx!$N$1,"") &amp; """,",
 IF(AND(MOD(ROW(A1140)-1,3)=1,INDEX(artwork.xlsx!J:J,QUOTIENT(ROW(A1140)-1,3)+2)&lt;&gt;""),
    artwork.xlsx!$K$1&amp;": '" &amp; SUBSTITUTE(INDEX(artwork.xlsx!K:K,QUOTIENT(ROW(A1140)-1,3)+2),"'","\'") &amp; "'",
IF(MOD(ROW(A1140)-1,3)=2,"","")))</f>
        <v/>
      </c>
      <c r="J1145" t="s">
        <v>3730</v>
      </c>
      <c r="U1145" t="e">
        <f t="shared" si="28"/>
        <v>#VALUE!</v>
      </c>
      <c r="V1145" t="str">
        <f t="shared" si="29"/>
        <v xml:space="preserve">  frenchName: "Arène",  artwork: "http://wiki.dominionstrategy.com/images/7/74/ArenaArt.jpg"</v>
      </c>
    </row>
    <row r="1146" spans="1:22" x14ac:dyDescent="0.25">
      <c r="A1146" t="str">
        <f>IF(AND(MOD(ROW(A1141)-1,3)=0,INDEX(artwork.xlsx!G:G,QUOTIENT(ROW(A1141)-1,3)+2)&lt;&gt;""),"/* "&amp;INDEX(artwork.xlsx!G:G,QUOTIENT(ROW(A1141)-1,3)+2)&amp;" */","  ")&amp;
IF(AND(INDEX(artwork.xlsx!F:F,QUOTIENT(ROW(A1141)-1,3)+2)&lt;&gt;""),"/* "&amp;INDEX(artwork.xlsx!F:F,QUOTIENT(ROW(A1141)-1,3)+2)&amp;" */","  ")&amp;IF(AND(ISERROR(MATCH("},",B1146:B$5003,0)), ISERROR(MATCH("    ];",$A$5:A1142,0))),"];","")</f>
        <v xml:space="preserve">  /* landscape */</v>
      </c>
      <c r="B1146" t="str">
        <f t="shared" si="27"/>
        <v>{</v>
      </c>
      <c r="C1146" t="str">
        <f>IF(AND(MOD(ROW(A1141)-1,3)=0, INDEX(artwork.xlsx!J:J,QUOTIENT(ROW(A1141)-1,3)+2)&lt;&gt;""),
     artwork.xlsx!$H$1&amp;": """ &amp;  INDEX(artwork.xlsx!H:H,QUOTIENT(ROW(A1141)-1,3)+2) &amp;""",  " &amp;
     artwork.xlsx!$J$1&amp; ": """ &amp; INDEX(artwork.xlsx!J:J,QUOTIENT(ROW(A1141)-1,3)+2) &amp;""",  " &amp;
     artwork.xlsx!$L$1&amp; ": """ &amp; SUBSTITUTE(IF(LEFT(INDEX(artwork.xlsx!L:L,QUOTIENT(ROW(A1141)-1,3)+2),4)="http","",artwork.xlsx!$M$1) &amp; INDEX(artwork.xlsx!L:L,QUOTIENT(ROW(A1141)-1,3)+2),artwork.xlsx!$N$1,"") &amp; """,",
 IF(AND(MOD(ROW(A1141)-1,3)=1,INDEX(artwork.xlsx!J:J,QUOTIENT(ROW(A1141)-1,3)+2)&lt;&gt;""),
    artwork.xlsx!$K$1&amp;": '" &amp; SUBSTITUTE(INDEX(artwork.xlsx!K:K,QUOTIENT(ROW(A1141)-1,3)+2),"'","\'") &amp; "'",
IF(MOD(ROW(A1141)-1,3)=2,"","")))</f>
        <v>id: "arena",  frenchName: "Arène",  artwork: "http://wiki.dominionstrategy.com/images/7/74/ArenaArt.jpg",</v>
      </c>
      <c r="J1146" t="s">
        <v>2408</v>
      </c>
      <c r="K1146" t="s">
        <v>3816</v>
      </c>
      <c r="U1146" t="str">
        <f t="shared" si="28"/>
        <v>arena</v>
      </c>
      <c r="V1146" t="str">
        <f t="shared" si="29"/>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row>
    <row r="1147" spans="1:22" x14ac:dyDescent="0.25">
      <c r="A1147" t="str">
        <f>IF(AND(MOD(ROW(A1142)-1,3)=0,INDEX(artwork.xlsx!G:G,QUOTIENT(ROW(A1142)-1,3)+2)&lt;&gt;""),"/* "&amp;INDEX(artwork.xlsx!G:G,QUOTIENT(ROW(A1142)-1,3)+2)&amp;" */","  ")&amp;
IF(AND(INDEX(artwork.xlsx!F:F,QUOTIENT(ROW(A1142)-1,3)+2)&lt;&gt;""),"/* "&amp;INDEX(artwork.xlsx!F:F,QUOTIENT(ROW(A1142)-1,3)+2)&amp;" */","  ")&amp;IF(AND(ISERROR(MATCH("},",B1147:B$5003,0)), ISERROR(MATCH("    ];",$A$5:A1146,0))),"];","")</f>
        <v xml:space="preserve">  /* landscape */</v>
      </c>
      <c r="B1147" t="str">
        <f t="shared" si="27"/>
        <v/>
      </c>
      <c r="C1147" t="str">
        <f>IF(AND(MOD(ROW(A1142)-1,3)=0, INDEX(artwork.xlsx!J:J,QUOTIENT(ROW(A1142)-1,3)+2)&lt;&gt;""),
     artwork.xlsx!$H$1&amp;": """ &amp;  INDEX(artwork.xlsx!H:H,QUOTIENT(ROW(A1142)-1,3)+2) &amp;""",  " &amp;
     artwork.xlsx!$J$1&amp; ": """ &amp; INDEX(artwork.xlsx!J:J,QUOTIENT(ROW(A1142)-1,3)+2) &amp;""",  " &amp;
     artwork.xlsx!$L$1&amp; ": """ &amp; SUBSTITUTE(IF(LEFT(INDEX(artwork.xlsx!L:L,QUOTIENT(ROW(A1142)-1,3)+2),4)="http","",artwork.xlsx!$M$1) &amp; INDEX(artwork.xlsx!L:L,QUOTIENT(ROW(A1142)-1,3)+2),artwork.xlsx!$N$1,"") &amp; """,",
 IF(AND(MOD(ROW(A1142)-1,3)=1,INDEX(artwork.xlsx!J:J,QUOTIENT(ROW(A1142)-1,3)+2)&lt;&gt;""),
    artwork.xlsx!$K$1&amp;": '" &amp; SUBSTITUTE(INDEX(artwork.xlsx!K:K,QUOTIENT(ROW(A1142)-1,3)+2),"'","\'") &amp; "'",
IF(MOD(ROW(A1142)-1,3)=2,"","")))</f>
        <v>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K1147" t="s">
        <v>3817</v>
      </c>
      <c r="U1147" t="e">
        <f t="shared" si="28"/>
        <v>#VALUE!</v>
      </c>
      <c r="V1147" t="e">
        <f t="shared" si="29"/>
        <v>#VALUE!</v>
      </c>
    </row>
    <row r="1148" spans="1:22" x14ac:dyDescent="0.25">
      <c r="A1148" t="str">
        <f>IF(AND(MOD(ROW(A1143)-1,3)=0,INDEX(artwork.xlsx!G:G,QUOTIENT(ROW(A1143)-1,3)+2)&lt;&gt;""),"/* "&amp;INDEX(artwork.xlsx!G:G,QUOTIENT(ROW(A1143)-1,3)+2)&amp;" */","  ")&amp;
IF(AND(INDEX(artwork.xlsx!F:F,QUOTIENT(ROW(A1143)-1,3)+2)&lt;&gt;""),"/* "&amp;INDEX(artwork.xlsx!F:F,QUOTIENT(ROW(A1143)-1,3)+2)&amp;" */","  ")&amp;IF(AND(ISERROR(MATCH("},",B1148:B$5003,0)), ISERROR(MATCH("    ];",$A$5:A1144,0))),"];","")</f>
        <v xml:space="preserve">  /* landscape */</v>
      </c>
      <c r="B1148" t="str">
        <f t="shared" si="27"/>
        <v>},</v>
      </c>
      <c r="C1148" t="str">
        <f>IF(AND(MOD(ROW(A1143)-1,3)=0, INDEX(artwork.xlsx!J:J,QUOTIENT(ROW(A1143)-1,3)+2)&lt;&gt;""),
     artwork.xlsx!$H$1&amp;": """ &amp;  INDEX(artwork.xlsx!H:H,QUOTIENT(ROW(A1143)-1,3)+2) &amp;""",  " &amp;
     artwork.xlsx!$J$1&amp; ": """ &amp; INDEX(artwork.xlsx!J:J,QUOTIENT(ROW(A1143)-1,3)+2) &amp;""",  " &amp;
     artwork.xlsx!$L$1&amp; ": """ &amp; SUBSTITUTE(IF(LEFT(INDEX(artwork.xlsx!L:L,QUOTIENT(ROW(A1143)-1,3)+2),4)="http","",artwork.xlsx!$M$1) &amp; INDEX(artwork.xlsx!L:L,QUOTIENT(ROW(A1143)-1,3)+2),artwork.xlsx!$N$1,"") &amp; """,",
 IF(AND(MOD(ROW(A1143)-1,3)=1,INDEX(artwork.xlsx!J:J,QUOTIENT(ROW(A1143)-1,3)+2)&lt;&gt;""),
    artwork.xlsx!$K$1&amp;": '" &amp; SUBSTITUTE(INDEX(artwork.xlsx!K:K,QUOTIENT(ROW(A1143)-1,3)+2),"'","\'") &amp; "'",
IF(MOD(ROW(A1143)-1,3)=2,"","")))</f>
        <v/>
      </c>
      <c r="J1148" t="s">
        <v>3730</v>
      </c>
      <c r="U1148" t="e">
        <f t="shared" si="28"/>
        <v>#VALUE!</v>
      </c>
      <c r="V1148" t="str">
        <f t="shared" si="29"/>
        <v>ort",  frenchName: "Fort des bandits",  artwork: "http://wiki.dominionstrategy.com/images/d/df/Bandit_FortArt.jpg"</v>
      </c>
    </row>
    <row r="1149" spans="1:22" x14ac:dyDescent="0.25">
      <c r="A1149" t="str">
        <f>IF(AND(MOD(ROW(A1144)-1,3)=0,INDEX(artwork.xlsx!G:G,QUOTIENT(ROW(A1144)-1,3)+2)&lt;&gt;""),"/* "&amp;INDEX(artwork.xlsx!G:G,QUOTIENT(ROW(A1144)-1,3)+2)&amp;" */","  ")&amp;
IF(AND(INDEX(artwork.xlsx!F:F,QUOTIENT(ROW(A1144)-1,3)+2)&lt;&gt;""),"/* "&amp;INDEX(artwork.xlsx!F:F,QUOTIENT(ROW(A1144)-1,3)+2)&amp;" */","  ")&amp;IF(AND(ISERROR(MATCH("},",B1149:B$5003,0)), ISERROR(MATCH("    ];",$A$5:A1148,0))),"];","")</f>
        <v xml:space="preserve">  /* landscape */</v>
      </c>
      <c r="B1149" t="str">
        <f t="shared" si="27"/>
        <v>{</v>
      </c>
      <c r="C1149" t="str">
        <f>IF(AND(MOD(ROW(A1144)-1,3)=0, INDEX(artwork.xlsx!J:J,QUOTIENT(ROW(A1144)-1,3)+2)&lt;&gt;""),
     artwork.xlsx!$H$1&amp;": """ &amp;  INDEX(artwork.xlsx!H:H,QUOTIENT(ROW(A1144)-1,3)+2) &amp;""",  " &amp;
     artwork.xlsx!$J$1&amp; ": """ &amp; INDEX(artwork.xlsx!J:J,QUOTIENT(ROW(A1144)-1,3)+2) &amp;""",  " &amp;
     artwork.xlsx!$L$1&amp; ": """ &amp; SUBSTITUTE(IF(LEFT(INDEX(artwork.xlsx!L:L,QUOTIENT(ROW(A1144)-1,3)+2),4)="http","",artwork.xlsx!$M$1) &amp; INDEX(artwork.xlsx!L:L,QUOTIENT(ROW(A1144)-1,3)+2),artwork.xlsx!$N$1,"") &amp; """,",
 IF(AND(MOD(ROW(A1144)-1,3)=1,INDEX(artwork.xlsx!J:J,QUOTIENT(ROW(A1144)-1,3)+2)&lt;&gt;""),
    artwork.xlsx!$K$1&amp;": '" &amp; SUBSTITUTE(INDEX(artwork.xlsx!K:K,QUOTIENT(ROW(A1144)-1,3)+2),"'","\'") &amp; "'",
IF(MOD(ROW(A1144)-1,3)=2,"","")))</f>
        <v>id: "banditfort",  frenchName: "Fort des bandits",  artwork: "http://wiki.dominionstrategy.com/images/d/df/Bandit_FortArt.jpg",</v>
      </c>
      <c r="J1149" t="s">
        <v>2408</v>
      </c>
      <c r="K1149" t="s">
        <v>3818</v>
      </c>
      <c r="U1149" t="str">
        <f t="shared" si="28"/>
        <v>banditfort</v>
      </c>
      <c r="V1149" t="str">
        <f t="shared" si="29"/>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row>
    <row r="1150" spans="1:22" x14ac:dyDescent="0.25">
      <c r="A1150" t="str">
        <f>IF(AND(MOD(ROW(A1145)-1,3)=0,INDEX(artwork.xlsx!G:G,QUOTIENT(ROW(A1145)-1,3)+2)&lt;&gt;""),"/* "&amp;INDEX(artwork.xlsx!G:G,QUOTIENT(ROW(A1145)-1,3)+2)&amp;" */","  ")&amp;
IF(AND(INDEX(artwork.xlsx!F:F,QUOTIENT(ROW(A1145)-1,3)+2)&lt;&gt;""),"/* "&amp;INDEX(artwork.xlsx!F:F,QUOTIENT(ROW(A1145)-1,3)+2)&amp;" */","  ")&amp;IF(AND(ISERROR(MATCH("},",B1150:B$5003,0)), ISERROR(MATCH("    ];",$A$5:A1146,0))),"];","")</f>
        <v xml:space="preserve">  /* landscape */</v>
      </c>
      <c r="B1150" t="str">
        <f t="shared" si="27"/>
        <v/>
      </c>
      <c r="C1150" t="str">
        <f>IF(AND(MOD(ROW(A1145)-1,3)=0, INDEX(artwork.xlsx!J:J,QUOTIENT(ROW(A1145)-1,3)+2)&lt;&gt;""),
     artwork.xlsx!$H$1&amp;": """ &amp;  INDEX(artwork.xlsx!H:H,QUOTIENT(ROW(A1145)-1,3)+2) &amp;""",  " &amp;
     artwork.xlsx!$J$1&amp; ": """ &amp; INDEX(artwork.xlsx!J:J,QUOTIENT(ROW(A1145)-1,3)+2) &amp;""",  " &amp;
     artwork.xlsx!$L$1&amp; ": """ &amp; SUBSTITUTE(IF(LEFT(INDEX(artwork.xlsx!L:L,QUOTIENT(ROW(A1145)-1,3)+2),4)="http","",artwork.xlsx!$M$1) &amp; INDEX(artwork.xlsx!L:L,QUOTIENT(ROW(A1145)-1,3)+2),artwork.xlsx!$N$1,"") &amp; """,",
 IF(AND(MOD(ROW(A1145)-1,3)=1,INDEX(artwork.xlsx!J:J,QUOTIENT(ROW(A1145)-1,3)+2)&lt;&gt;""),
    artwork.xlsx!$K$1&amp;": '" &amp; SUBSTITUTE(INDEX(artwork.xlsx!K:K,QUOTIENT(ROW(A1145)-1,3)+2),"'","\'") &amp; "'",
IF(MOD(ROW(A1145)-1,3)=2,"","")))</f>
        <v>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K1150" t="s">
        <v>3819</v>
      </c>
      <c r="U1150" t="e">
        <f t="shared" si="28"/>
        <v>#VALUE!</v>
      </c>
      <c r="V1150" t="e">
        <f t="shared" si="29"/>
        <v>#VALUE!</v>
      </c>
    </row>
    <row r="1151" spans="1:22" x14ac:dyDescent="0.25">
      <c r="A1151" t="str">
        <f>IF(AND(MOD(ROW(A1146)-1,3)=0,INDEX(artwork.xlsx!G:G,QUOTIENT(ROW(A1146)-1,3)+2)&lt;&gt;""),"/* "&amp;INDEX(artwork.xlsx!G:G,QUOTIENT(ROW(A1146)-1,3)+2)&amp;" */","  ")&amp;
IF(AND(INDEX(artwork.xlsx!F:F,QUOTIENT(ROW(A1146)-1,3)+2)&lt;&gt;""),"/* "&amp;INDEX(artwork.xlsx!F:F,QUOTIENT(ROW(A1146)-1,3)+2)&amp;" */","  ")&amp;IF(AND(ISERROR(MATCH("},",B1151:B$5003,0)), ISERROR(MATCH("    ];",$A$5:A1150,0))),"];","")</f>
        <v xml:space="preserve">  /* landscape */</v>
      </c>
      <c r="B1151" t="str">
        <f t="shared" si="27"/>
        <v>},</v>
      </c>
      <c r="C1151" t="str">
        <f>IF(AND(MOD(ROW(A1146)-1,3)=0, INDEX(artwork.xlsx!J:J,QUOTIENT(ROW(A1146)-1,3)+2)&lt;&gt;""),
     artwork.xlsx!$H$1&amp;": """ &amp;  INDEX(artwork.xlsx!H:H,QUOTIENT(ROW(A1146)-1,3)+2) &amp;""",  " &amp;
     artwork.xlsx!$J$1&amp; ": """ &amp; INDEX(artwork.xlsx!J:J,QUOTIENT(ROW(A1146)-1,3)+2) &amp;""",  " &amp;
     artwork.xlsx!$L$1&amp; ": """ &amp; SUBSTITUTE(IF(LEFT(INDEX(artwork.xlsx!L:L,QUOTIENT(ROW(A1146)-1,3)+2),4)="http","",artwork.xlsx!$M$1) &amp; INDEX(artwork.xlsx!L:L,QUOTIENT(ROW(A1146)-1,3)+2),artwork.xlsx!$N$1,"") &amp; """,",
 IF(AND(MOD(ROW(A1146)-1,3)=1,INDEX(artwork.xlsx!J:J,QUOTIENT(ROW(A1146)-1,3)+2)&lt;&gt;""),
    artwork.xlsx!$K$1&amp;": '" &amp; SUBSTITUTE(INDEX(artwork.xlsx!K:K,QUOTIENT(ROW(A1146)-1,3)+2),"'","\'") &amp; "'",
IF(MOD(ROW(A1146)-1,3)=2,"","")))</f>
        <v/>
      </c>
      <c r="J1151" t="s">
        <v>3730</v>
      </c>
      <c r="U1151" t="e">
        <f t="shared" si="28"/>
        <v>#VALUE!</v>
      </c>
      <c r="V1151" t="str">
        <f t="shared" si="29"/>
        <v>a",  frenchName: "Basilique",  artwork: "http://wiki.dominionstrategy.com/images/6/64/BasilicaArt.jpg"</v>
      </c>
    </row>
    <row r="1152" spans="1:22" x14ac:dyDescent="0.25">
      <c r="A1152" t="str">
        <f>IF(AND(MOD(ROW(A1147)-1,3)=0,INDEX(artwork.xlsx!G:G,QUOTIENT(ROW(A1147)-1,3)+2)&lt;&gt;""),"/* "&amp;INDEX(artwork.xlsx!G:G,QUOTIENT(ROW(A1147)-1,3)+2)&amp;" */","  ")&amp;
IF(AND(INDEX(artwork.xlsx!F:F,QUOTIENT(ROW(A1147)-1,3)+2)&lt;&gt;""),"/* "&amp;INDEX(artwork.xlsx!F:F,QUOTIENT(ROW(A1147)-1,3)+2)&amp;" */","  ")&amp;IF(AND(ISERROR(MATCH("},",B1152:B$5003,0)), ISERROR(MATCH("    ];",$A$5:A1148,0))),"];","")</f>
        <v xml:space="preserve">  /* landscape */</v>
      </c>
      <c r="B1152" t="str">
        <f t="shared" si="27"/>
        <v>{</v>
      </c>
      <c r="C1152" t="str">
        <f>IF(AND(MOD(ROW(A1147)-1,3)=0, INDEX(artwork.xlsx!J:J,QUOTIENT(ROW(A1147)-1,3)+2)&lt;&gt;""),
     artwork.xlsx!$H$1&amp;": """ &amp;  INDEX(artwork.xlsx!H:H,QUOTIENT(ROW(A1147)-1,3)+2) &amp;""",  " &amp;
     artwork.xlsx!$J$1&amp; ": """ &amp; INDEX(artwork.xlsx!J:J,QUOTIENT(ROW(A1147)-1,3)+2) &amp;""",  " &amp;
     artwork.xlsx!$L$1&amp; ": """ &amp; SUBSTITUTE(IF(LEFT(INDEX(artwork.xlsx!L:L,QUOTIENT(ROW(A1147)-1,3)+2),4)="http","",artwork.xlsx!$M$1) &amp; INDEX(artwork.xlsx!L:L,QUOTIENT(ROW(A1147)-1,3)+2),artwork.xlsx!$N$1,"") &amp; """,",
 IF(AND(MOD(ROW(A1147)-1,3)=1,INDEX(artwork.xlsx!J:J,QUOTIENT(ROW(A1147)-1,3)+2)&lt;&gt;""),
    artwork.xlsx!$K$1&amp;": '" &amp; SUBSTITUTE(INDEX(artwork.xlsx!K:K,QUOTIENT(ROW(A1147)-1,3)+2),"'","\'") &amp; "'",
IF(MOD(ROW(A1147)-1,3)=2,"","")))</f>
        <v>id: "basilica",  frenchName: "Basilique",  artwork: "http://wiki.dominionstrategy.com/images/6/64/BasilicaArt.jpg",</v>
      </c>
      <c r="J1152" t="s">
        <v>2408</v>
      </c>
      <c r="K1152" t="s">
        <v>3820</v>
      </c>
      <c r="U1152" t="str">
        <f t="shared" si="28"/>
        <v>basilica</v>
      </c>
      <c r="V1152" t="str">
        <f t="shared" si="29"/>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3" spans="1:22" x14ac:dyDescent="0.25">
      <c r="A1153" t="str">
        <f>IF(AND(MOD(ROW(A1148)-1,3)=0,INDEX(artwork.xlsx!G:G,QUOTIENT(ROW(A1148)-1,3)+2)&lt;&gt;""),"/* "&amp;INDEX(artwork.xlsx!G:G,QUOTIENT(ROW(A1148)-1,3)+2)&amp;" */","  ")&amp;
IF(AND(INDEX(artwork.xlsx!F:F,QUOTIENT(ROW(A1148)-1,3)+2)&lt;&gt;""),"/* "&amp;INDEX(artwork.xlsx!F:F,QUOTIENT(ROW(A1148)-1,3)+2)&amp;" */","  ")&amp;IF(AND(ISERROR(MATCH("},",B1153:B$5003,0)), ISERROR(MATCH("    ];",$A$5:A1152,0))),"];","")</f>
        <v xml:space="preserve">  /* landscape */</v>
      </c>
      <c r="B1153" t="str">
        <f t="shared" si="27"/>
        <v/>
      </c>
      <c r="C1153" t="str">
        <f>IF(AND(MOD(ROW(A1148)-1,3)=0, INDEX(artwork.xlsx!J:J,QUOTIENT(ROW(A1148)-1,3)+2)&lt;&gt;""),
     artwork.xlsx!$H$1&amp;": """ &amp;  INDEX(artwork.xlsx!H:H,QUOTIENT(ROW(A1148)-1,3)+2) &amp;""",  " &amp;
     artwork.xlsx!$J$1&amp; ": """ &amp; INDEX(artwork.xlsx!J:J,QUOTIENT(ROW(A1148)-1,3)+2) &amp;""",  " &amp;
     artwork.xlsx!$L$1&amp; ": """ &amp; SUBSTITUTE(IF(LEFT(INDEX(artwork.xlsx!L:L,QUOTIENT(ROW(A1148)-1,3)+2),4)="http","",artwork.xlsx!$M$1) &amp; INDEX(artwork.xlsx!L:L,QUOTIENT(ROW(A1148)-1,3)+2),artwork.xlsx!$N$1,"") &amp; """,",
 IF(AND(MOD(ROW(A1148)-1,3)=1,INDEX(artwork.xlsx!J:J,QUOTIENT(ROW(A1148)-1,3)+2)&lt;&gt;""),
    artwork.xlsx!$K$1&amp;": '" &amp; SUBSTITUTE(INDEX(artwork.xlsx!K:K,QUOTIENT(ROW(A1148)-1,3)+2),"'","\'") &amp; "'",
IF(MOD(ROW(A1148)-1,3)=2,"","")))</f>
        <v>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3" t="s">
        <v>3821</v>
      </c>
      <c r="U1153" t="e">
        <f t="shared" si="28"/>
        <v>#VALUE!</v>
      </c>
      <c r="V1153" t="e">
        <f t="shared" si="29"/>
        <v>#VALUE!</v>
      </c>
    </row>
    <row r="1154" spans="1:22" x14ac:dyDescent="0.25">
      <c r="A1154" t="str">
        <f>IF(AND(MOD(ROW(A1149)-1,3)=0,INDEX(artwork.xlsx!G:G,QUOTIENT(ROW(A1149)-1,3)+2)&lt;&gt;""),"/* "&amp;INDEX(artwork.xlsx!G:G,QUOTIENT(ROW(A1149)-1,3)+2)&amp;" */","  ")&amp;
IF(AND(INDEX(artwork.xlsx!F:F,QUOTIENT(ROW(A1149)-1,3)+2)&lt;&gt;""),"/* "&amp;INDEX(artwork.xlsx!F:F,QUOTIENT(ROW(A1149)-1,3)+2)&amp;" */","  ")&amp;IF(AND(ISERROR(MATCH("},",B1154:B$5003,0)), ISERROR(MATCH("    ];",$A$5:A1150,0))),"];","")</f>
        <v xml:space="preserve">  /* landscape */</v>
      </c>
      <c r="B1154" t="str">
        <f t="shared" si="27"/>
        <v>},</v>
      </c>
      <c r="C1154" t="str">
        <f>IF(AND(MOD(ROW(A1149)-1,3)=0, INDEX(artwork.xlsx!J:J,QUOTIENT(ROW(A1149)-1,3)+2)&lt;&gt;""),
     artwork.xlsx!$H$1&amp;": """ &amp;  INDEX(artwork.xlsx!H:H,QUOTIENT(ROW(A1149)-1,3)+2) &amp;""",  " &amp;
     artwork.xlsx!$J$1&amp; ": """ &amp; INDEX(artwork.xlsx!J:J,QUOTIENT(ROW(A1149)-1,3)+2) &amp;""",  " &amp;
     artwork.xlsx!$L$1&amp; ": """ &amp; SUBSTITUTE(IF(LEFT(INDEX(artwork.xlsx!L:L,QUOTIENT(ROW(A1149)-1,3)+2),4)="http","",artwork.xlsx!$M$1) &amp; INDEX(artwork.xlsx!L:L,QUOTIENT(ROW(A1149)-1,3)+2),artwork.xlsx!$N$1,"") &amp; """,",
 IF(AND(MOD(ROW(A1149)-1,3)=1,INDEX(artwork.xlsx!J:J,QUOTIENT(ROW(A1149)-1,3)+2)&lt;&gt;""),
    artwork.xlsx!$K$1&amp;": '" &amp; SUBSTITUTE(INDEX(artwork.xlsx!K:K,QUOTIENT(ROW(A1149)-1,3)+2),"'","\'") &amp; "'",
IF(MOD(ROW(A1149)-1,3)=2,"","")))</f>
        <v/>
      </c>
      <c r="J1154" t="s">
        <v>3730</v>
      </c>
      <c r="U1154" t="e">
        <f t="shared" si="28"/>
        <v>#VALUE!</v>
      </c>
      <c r="V1154" t="str">
        <f t="shared" si="29"/>
        <v xml:space="preserve">  frenchName: "Bains",  artwork: "http://wiki.dominionstrategy.com/images/a/a1/BathsArt.jpg"</v>
      </c>
    </row>
    <row r="1155" spans="1:22" x14ac:dyDescent="0.25">
      <c r="A1155" t="str">
        <f>IF(AND(MOD(ROW(A1150)-1,3)=0,INDEX(artwork.xlsx!G:G,QUOTIENT(ROW(A1150)-1,3)+2)&lt;&gt;""),"/* "&amp;INDEX(artwork.xlsx!G:G,QUOTIENT(ROW(A1150)-1,3)+2)&amp;" */","  ")&amp;
IF(AND(INDEX(artwork.xlsx!F:F,QUOTIENT(ROW(A1150)-1,3)+2)&lt;&gt;""),"/* "&amp;INDEX(artwork.xlsx!F:F,QUOTIENT(ROW(A1150)-1,3)+2)&amp;" */","  ")&amp;IF(AND(ISERROR(MATCH("},",B1155:B$5003,0)), ISERROR(MATCH("    ];",$A$5:A1154,0))),"];","")</f>
        <v xml:space="preserve">  /* landscape */</v>
      </c>
      <c r="B1155" t="str">
        <f t="shared" si="27"/>
        <v>{</v>
      </c>
      <c r="C1155" t="str">
        <f>IF(AND(MOD(ROW(A1150)-1,3)=0, INDEX(artwork.xlsx!J:J,QUOTIENT(ROW(A1150)-1,3)+2)&lt;&gt;""),
     artwork.xlsx!$H$1&amp;": """ &amp;  INDEX(artwork.xlsx!H:H,QUOTIENT(ROW(A1150)-1,3)+2) &amp;""",  " &amp;
     artwork.xlsx!$J$1&amp; ": """ &amp; INDEX(artwork.xlsx!J:J,QUOTIENT(ROW(A1150)-1,3)+2) &amp;""",  " &amp;
     artwork.xlsx!$L$1&amp; ": """ &amp; SUBSTITUTE(IF(LEFT(INDEX(artwork.xlsx!L:L,QUOTIENT(ROW(A1150)-1,3)+2),4)="http","",artwork.xlsx!$M$1) &amp; INDEX(artwork.xlsx!L:L,QUOTIENT(ROW(A1150)-1,3)+2),artwork.xlsx!$N$1,"") &amp; """,",
 IF(AND(MOD(ROW(A1150)-1,3)=1,INDEX(artwork.xlsx!J:J,QUOTIENT(ROW(A1150)-1,3)+2)&lt;&gt;""),
    artwork.xlsx!$K$1&amp;": '" &amp; SUBSTITUTE(INDEX(artwork.xlsx!K:K,QUOTIENT(ROW(A1150)-1,3)+2),"'","\'") &amp; "'",
IF(MOD(ROW(A1150)-1,3)=2,"","")))</f>
        <v>id: "baths",  frenchName: "Bains",  artwork: "http://wiki.dominionstrategy.com/images/a/a1/BathsArt.jpg",</v>
      </c>
      <c r="J1155" t="s">
        <v>2408</v>
      </c>
      <c r="K1155" t="s">
        <v>3822</v>
      </c>
      <c r="U1155" t="str">
        <f t="shared" si="28"/>
        <v>baths</v>
      </c>
      <c r="V1155" t="str">
        <f t="shared" si="29"/>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6" spans="1:22" x14ac:dyDescent="0.25">
      <c r="A1156" t="str">
        <f>IF(AND(MOD(ROW(A1151)-1,3)=0,INDEX(artwork.xlsx!G:G,QUOTIENT(ROW(A1151)-1,3)+2)&lt;&gt;""),"/* "&amp;INDEX(artwork.xlsx!G:G,QUOTIENT(ROW(A1151)-1,3)+2)&amp;" */","  ")&amp;
IF(AND(INDEX(artwork.xlsx!F:F,QUOTIENT(ROW(A1151)-1,3)+2)&lt;&gt;""),"/* "&amp;INDEX(artwork.xlsx!F:F,QUOTIENT(ROW(A1151)-1,3)+2)&amp;" */","  ")&amp;IF(AND(ISERROR(MATCH("},",B1156:B$5003,0)), ISERROR(MATCH("    ];",$A$5:A1152,0))),"];","")</f>
        <v xml:space="preserve">  /* landscape */</v>
      </c>
      <c r="B1156" t="str">
        <f t="shared" si="27"/>
        <v/>
      </c>
      <c r="C1156" t="str">
        <f>IF(AND(MOD(ROW(A1151)-1,3)=0, INDEX(artwork.xlsx!J:J,QUOTIENT(ROW(A1151)-1,3)+2)&lt;&gt;""),
     artwork.xlsx!$H$1&amp;": """ &amp;  INDEX(artwork.xlsx!H:H,QUOTIENT(ROW(A1151)-1,3)+2) &amp;""",  " &amp;
     artwork.xlsx!$J$1&amp; ": """ &amp; INDEX(artwork.xlsx!J:J,QUOTIENT(ROW(A1151)-1,3)+2) &amp;""",  " &amp;
     artwork.xlsx!$L$1&amp; ": """ &amp; SUBSTITUTE(IF(LEFT(INDEX(artwork.xlsx!L:L,QUOTIENT(ROW(A1151)-1,3)+2),4)="http","",artwork.xlsx!$M$1) &amp; INDEX(artwork.xlsx!L:L,QUOTIENT(ROW(A1151)-1,3)+2),artwork.xlsx!$N$1,"") &amp; """,",
 IF(AND(MOD(ROW(A1151)-1,3)=1,INDEX(artwork.xlsx!J:J,QUOTIENT(ROW(A1151)-1,3)+2)&lt;&gt;""),
    artwork.xlsx!$K$1&amp;": '" &amp; SUBSTITUTE(INDEX(artwork.xlsx!K:K,QUOTIENT(ROW(A1151)-1,3)+2),"'","\'") &amp; "'",
IF(MOD(ROW(A1151)-1,3)=2,"","")))</f>
        <v>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6" t="s">
        <v>3823</v>
      </c>
      <c r="U1156" t="e">
        <f t="shared" si="28"/>
        <v>#VALUE!</v>
      </c>
      <c r="V1156" t="e">
        <f t="shared" si="29"/>
        <v>#VALUE!</v>
      </c>
    </row>
    <row r="1157" spans="1:22" x14ac:dyDescent="0.25">
      <c r="A1157" t="str">
        <f>IF(AND(MOD(ROW(A1152)-1,3)=0,INDEX(artwork.xlsx!G:G,QUOTIENT(ROW(A1152)-1,3)+2)&lt;&gt;""),"/* "&amp;INDEX(artwork.xlsx!G:G,QUOTIENT(ROW(A1152)-1,3)+2)&amp;" */","  ")&amp;
IF(AND(INDEX(artwork.xlsx!F:F,QUOTIENT(ROW(A1152)-1,3)+2)&lt;&gt;""),"/* "&amp;INDEX(artwork.xlsx!F:F,QUOTIENT(ROW(A1152)-1,3)+2)&amp;" */","  ")&amp;IF(AND(ISERROR(MATCH("},",B1157:B$5003,0)), ISERROR(MATCH("    ];",$A$5:A1156,0))),"];","")</f>
        <v xml:space="preserve">  /* landscape */</v>
      </c>
      <c r="B1157" t="str">
        <f t="shared" si="27"/>
        <v>},</v>
      </c>
      <c r="C1157" t="str">
        <f>IF(AND(MOD(ROW(A1152)-1,3)=0, INDEX(artwork.xlsx!J:J,QUOTIENT(ROW(A1152)-1,3)+2)&lt;&gt;""),
     artwork.xlsx!$H$1&amp;": """ &amp;  INDEX(artwork.xlsx!H:H,QUOTIENT(ROW(A1152)-1,3)+2) &amp;""",  " &amp;
     artwork.xlsx!$J$1&amp; ": """ &amp; INDEX(artwork.xlsx!J:J,QUOTIENT(ROW(A1152)-1,3)+2) &amp;""",  " &amp;
     artwork.xlsx!$L$1&amp; ": """ &amp; SUBSTITUTE(IF(LEFT(INDEX(artwork.xlsx!L:L,QUOTIENT(ROW(A1152)-1,3)+2),4)="http","",artwork.xlsx!$M$1) &amp; INDEX(artwork.xlsx!L:L,QUOTIENT(ROW(A1152)-1,3)+2),artwork.xlsx!$N$1,"") &amp; """,",
 IF(AND(MOD(ROW(A1152)-1,3)=1,INDEX(artwork.xlsx!J:J,QUOTIENT(ROW(A1152)-1,3)+2)&lt;&gt;""),
    artwork.xlsx!$K$1&amp;": '" &amp; SUBSTITUTE(INDEX(artwork.xlsx!K:K,QUOTIENT(ROW(A1152)-1,3)+2),"'","\'") &amp; "'",
IF(MOD(ROW(A1152)-1,3)=2,"","")))</f>
        <v/>
      </c>
      <c r="J1157" t="s">
        <v>3730</v>
      </c>
      <c r="U1157" t="e">
        <f t="shared" si="28"/>
        <v>#VALUE!</v>
      </c>
      <c r="V1157" t="str">
        <f t="shared" si="29"/>
        <v>ield",  frenchName: "Champ de bataille",  artwork: "http://wiki.dominionstrategy.com/images/8/86/BattlefieldArt.jpg"</v>
      </c>
    </row>
    <row r="1158" spans="1:22" x14ac:dyDescent="0.25">
      <c r="A1158" t="str">
        <f>IF(AND(MOD(ROW(A1153)-1,3)=0,INDEX(artwork.xlsx!G:G,QUOTIENT(ROW(A1153)-1,3)+2)&lt;&gt;""),"/* "&amp;INDEX(artwork.xlsx!G:G,QUOTIENT(ROW(A1153)-1,3)+2)&amp;" */","  ")&amp;
IF(AND(INDEX(artwork.xlsx!F:F,QUOTIENT(ROW(A1153)-1,3)+2)&lt;&gt;""),"/* "&amp;INDEX(artwork.xlsx!F:F,QUOTIENT(ROW(A1153)-1,3)+2)&amp;" */","  ")&amp;IF(AND(ISERROR(MATCH("},",B1158:B$5003,0)), ISERROR(MATCH("    ];",$A$5:A1154,0))),"];","")</f>
        <v xml:space="preserve">  /* landscape */</v>
      </c>
      <c r="B1158" t="str">
        <f t="shared" si="27"/>
        <v>{</v>
      </c>
      <c r="C1158" t="str">
        <f>IF(AND(MOD(ROW(A1153)-1,3)=0, INDEX(artwork.xlsx!J:J,QUOTIENT(ROW(A1153)-1,3)+2)&lt;&gt;""),
     artwork.xlsx!$H$1&amp;": """ &amp;  INDEX(artwork.xlsx!H:H,QUOTIENT(ROW(A1153)-1,3)+2) &amp;""",  " &amp;
     artwork.xlsx!$J$1&amp; ": """ &amp; INDEX(artwork.xlsx!J:J,QUOTIENT(ROW(A1153)-1,3)+2) &amp;""",  " &amp;
     artwork.xlsx!$L$1&amp; ": """ &amp; SUBSTITUTE(IF(LEFT(INDEX(artwork.xlsx!L:L,QUOTIENT(ROW(A1153)-1,3)+2),4)="http","",artwork.xlsx!$M$1) &amp; INDEX(artwork.xlsx!L:L,QUOTIENT(ROW(A1153)-1,3)+2),artwork.xlsx!$N$1,"") &amp; """,",
 IF(AND(MOD(ROW(A1153)-1,3)=1,INDEX(artwork.xlsx!J:J,QUOTIENT(ROW(A1153)-1,3)+2)&lt;&gt;""),
    artwork.xlsx!$K$1&amp;": '" &amp; SUBSTITUTE(INDEX(artwork.xlsx!K:K,QUOTIENT(ROW(A1153)-1,3)+2),"'","\'") &amp; "'",
IF(MOD(ROW(A1153)-1,3)=2,"","")))</f>
        <v>id: "battlefield",  frenchName: "Champ de bataille",  artwork: "http://wiki.dominionstrategy.com/images/8/86/BattlefieldArt.jpg",</v>
      </c>
      <c r="J1158" t="s">
        <v>2408</v>
      </c>
      <c r="K1158" t="s">
        <v>3824</v>
      </c>
      <c r="U1158" t="str">
        <f t="shared" si="28"/>
        <v>battlefield</v>
      </c>
      <c r="V1158" t="str">
        <f t="shared" si="29"/>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row>
    <row r="1159" spans="1:22" x14ac:dyDescent="0.25">
      <c r="A1159" t="str">
        <f>IF(AND(MOD(ROW(A1154)-1,3)=0,INDEX(artwork.xlsx!G:G,QUOTIENT(ROW(A1154)-1,3)+2)&lt;&gt;""),"/* "&amp;INDEX(artwork.xlsx!G:G,QUOTIENT(ROW(A1154)-1,3)+2)&amp;" */","  ")&amp;
IF(AND(INDEX(artwork.xlsx!F:F,QUOTIENT(ROW(A1154)-1,3)+2)&lt;&gt;""),"/* "&amp;INDEX(artwork.xlsx!F:F,QUOTIENT(ROW(A1154)-1,3)+2)&amp;" */","  ")&amp;IF(AND(ISERROR(MATCH("},",B1159:B$5003,0)), ISERROR(MATCH("    ];",$A$5:A1158,0))),"];","")</f>
        <v xml:space="preserve">  /* landscape */</v>
      </c>
      <c r="B1159" t="str">
        <f t="shared" si="27"/>
        <v/>
      </c>
      <c r="C1159" t="str">
        <f>IF(AND(MOD(ROW(A1154)-1,3)=0, INDEX(artwork.xlsx!J:J,QUOTIENT(ROW(A1154)-1,3)+2)&lt;&gt;""),
     artwork.xlsx!$H$1&amp;": """ &amp;  INDEX(artwork.xlsx!H:H,QUOTIENT(ROW(A1154)-1,3)+2) &amp;""",  " &amp;
     artwork.xlsx!$J$1&amp; ": """ &amp; INDEX(artwork.xlsx!J:J,QUOTIENT(ROW(A1154)-1,3)+2) &amp;""",  " &amp;
     artwork.xlsx!$L$1&amp; ": """ &amp; SUBSTITUTE(IF(LEFT(INDEX(artwork.xlsx!L:L,QUOTIENT(ROW(A1154)-1,3)+2),4)="http","",artwork.xlsx!$M$1) &amp; INDEX(artwork.xlsx!L:L,QUOTIENT(ROW(A1154)-1,3)+2),artwork.xlsx!$N$1,"") &amp; """,",
 IF(AND(MOD(ROW(A1154)-1,3)=1,INDEX(artwork.xlsx!J:J,QUOTIENT(ROW(A1154)-1,3)+2)&lt;&gt;""),
    artwork.xlsx!$K$1&amp;": '" &amp; SUBSTITUTE(INDEX(artwork.xlsx!K:K,QUOTIENT(ROW(A1154)-1,3)+2),"'","\'") &amp; "'",
IF(MOD(ROW(A1154)-1,3)=2,"","")))</f>
        <v>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K1159" t="s">
        <v>3887</v>
      </c>
      <c r="U1159" t="e">
        <f t="shared" si="28"/>
        <v>#VALUE!</v>
      </c>
      <c r="V1159" t="e">
        <f t="shared" si="29"/>
        <v>#VALUE!</v>
      </c>
    </row>
    <row r="1160" spans="1:22" x14ac:dyDescent="0.25">
      <c r="A1160" t="str">
        <f>IF(AND(MOD(ROW(A1155)-1,3)=0,INDEX(artwork.xlsx!G:G,QUOTIENT(ROW(A1155)-1,3)+2)&lt;&gt;""),"/* "&amp;INDEX(artwork.xlsx!G:G,QUOTIENT(ROW(A1155)-1,3)+2)&amp;" */","  ")&amp;
IF(AND(INDEX(artwork.xlsx!F:F,QUOTIENT(ROW(A1155)-1,3)+2)&lt;&gt;""),"/* "&amp;INDEX(artwork.xlsx!F:F,QUOTIENT(ROW(A1155)-1,3)+2)&amp;" */","  ")&amp;IF(AND(ISERROR(MATCH("},",B1160:B$5003,0)), ISERROR(MATCH("    ];",$A$5:A1156,0))),"];","")</f>
        <v xml:space="preserve">  /* landscape */</v>
      </c>
      <c r="B1160" t="str">
        <f t="shared" si="27"/>
        <v>},</v>
      </c>
      <c r="C1160" t="str">
        <f>IF(AND(MOD(ROW(A1155)-1,3)=0, INDEX(artwork.xlsx!J:J,QUOTIENT(ROW(A1155)-1,3)+2)&lt;&gt;""),
     artwork.xlsx!$H$1&amp;": """ &amp;  INDEX(artwork.xlsx!H:H,QUOTIENT(ROW(A1155)-1,3)+2) &amp;""",  " &amp;
     artwork.xlsx!$J$1&amp; ": """ &amp; INDEX(artwork.xlsx!J:J,QUOTIENT(ROW(A1155)-1,3)+2) &amp;""",  " &amp;
     artwork.xlsx!$L$1&amp; ": """ &amp; SUBSTITUTE(IF(LEFT(INDEX(artwork.xlsx!L:L,QUOTIENT(ROW(A1155)-1,3)+2),4)="http","",artwork.xlsx!$M$1) &amp; INDEX(artwork.xlsx!L:L,QUOTIENT(ROW(A1155)-1,3)+2),artwork.xlsx!$N$1,"") &amp; """,",
 IF(AND(MOD(ROW(A1155)-1,3)=1,INDEX(artwork.xlsx!J:J,QUOTIENT(ROW(A1155)-1,3)+2)&lt;&gt;""),
    artwork.xlsx!$K$1&amp;": '" &amp; SUBSTITUTE(INDEX(artwork.xlsx!K:K,QUOTIENT(ROW(A1155)-1,3)+2),"'","\'") &amp; "'",
IF(MOD(ROW(A1155)-1,3)=2,"","")))</f>
        <v/>
      </c>
      <c r="J1160" t="s">
        <v>3730</v>
      </c>
      <c r="U1160" t="e">
        <f t="shared" si="28"/>
        <v>#VALUE!</v>
      </c>
      <c r="V1160" t="str">
        <f t="shared" si="29"/>
        <v>de",  frenchName: "Colonnade",  artwork: "http://wiki.dominionstrategy.com/images/9/94/ColonnadeArt.jpg"</v>
      </c>
    </row>
    <row r="1161" spans="1:22" x14ac:dyDescent="0.25">
      <c r="A1161" t="str">
        <f>IF(AND(MOD(ROW(A1156)-1,3)=0,INDEX(artwork.xlsx!G:G,QUOTIENT(ROW(A1156)-1,3)+2)&lt;&gt;""),"/* "&amp;INDEX(artwork.xlsx!G:G,QUOTIENT(ROW(A1156)-1,3)+2)&amp;" */","  ")&amp;
IF(AND(INDEX(artwork.xlsx!F:F,QUOTIENT(ROW(A1156)-1,3)+2)&lt;&gt;""),"/* "&amp;INDEX(artwork.xlsx!F:F,QUOTIENT(ROW(A1156)-1,3)+2)&amp;" */","  ")&amp;IF(AND(ISERROR(MATCH("},",B1161:B$5003,0)), ISERROR(MATCH("    ];",$A$5:A1160,0))),"];","")</f>
        <v xml:space="preserve">  /* landscape */</v>
      </c>
      <c r="B1161" t="str">
        <f t="shared" si="27"/>
        <v>{</v>
      </c>
      <c r="C1161" t="str">
        <f>IF(AND(MOD(ROW(A1156)-1,3)=0, INDEX(artwork.xlsx!J:J,QUOTIENT(ROW(A1156)-1,3)+2)&lt;&gt;""),
     artwork.xlsx!$H$1&amp;": """ &amp;  INDEX(artwork.xlsx!H:H,QUOTIENT(ROW(A1156)-1,3)+2) &amp;""",  " &amp;
     artwork.xlsx!$J$1&amp; ": """ &amp; INDEX(artwork.xlsx!J:J,QUOTIENT(ROW(A1156)-1,3)+2) &amp;""",  " &amp;
     artwork.xlsx!$L$1&amp; ": """ &amp; SUBSTITUTE(IF(LEFT(INDEX(artwork.xlsx!L:L,QUOTIENT(ROW(A1156)-1,3)+2),4)="http","",artwork.xlsx!$M$1) &amp; INDEX(artwork.xlsx!L:L,QUOTIENT(ROW(A1156)-1,3)+2),artwork.xlsx!$N$1,"") &amp; """,",
 IF(AND(MOD(ROW(A1156)-1,3)=1,INDEX(artwork.xlsx!J:J,QUOTIENT(ROW(A1156)-1,3)+2)&lt;&gt;""),
    artwork.xlsx!$K$1&amp;": '" &amp; SUBSTITUTE(INDEX(artwork.xlsx!K:K,QUOTIENT(ROW(A1156)-1,3)+2),"'","\'") &amp; "'",
IF(MOD(ROW(A1156)-1,3)=2,"","")))</f>
        <v>id: "colonnade",  frenchName: "Colonnade",  artwork: "http://wiki.dominionstrategy.com/images/9/94/ColonnadeArt.jpg",</v>
      </c>
      <c r="J1161" t="s">
        <v>2408</v>
      </c>
      <c r="K1161" t="s">
        <v>3825</v>
      </c>
      <c r="U1161" t="str">
        <f t="shared" si="28"/>
        <v>colonnade</v>
      </c>
      <c r="V1161" t="str">
        <f t="shared" si="29"/>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62" spans="1:22" x14ac:dyDescent="0.25">
      <c r="A1162" t="str">
        <f>IF(AND(MOD(ROW(A1157)-1,3)=0,INDEX(artwork.xlsx!G:G,QUOTIENT(ROW(A1157)-1,3)+2)&lt;&gt;""),"/* "&amp;INDEX(artwork.xlsx!G:G,QUOTIENT(ROW(A1157)-1,3)+2)&amp;" */","  ")&amp;
IF(AND(INDEX(artwork.xlsx!F:F,QUOTIENT(ROW(A1157)-1,3)+2)&lt;&gt;""),"/* "&amp;INDEX(artwork.xlsx!F:F,QUOTIENT(ROW(A1157)-1,3)+2)&amp;" */","  ")&amp;IF(AND(ISERROR(MATCH("},",B1162:B$5003,0)), ISERROR(MATCH("    ];",$A$5:A1158,0))),"];","")</f>
        <v xml:space="preserve">  /* landscape */</v>
      </c>
      <c r="B1162" t="str">
        <f t="shared" si="27"/>
        <v/>
      </c>
      <c r="C1162" t="str">
        <f>IF(AND(MOD(ROW(A1157)-1,3)=0, INDEX(artwork.xlsx!J:J,QUOTIENT(ROW(A1157)-1,3)+2)&lt;&gt;""),
     artwork.xlsx!$H$1&amp;": """ &amp;  INDEX(artwork.xlsx!H:H,QUOTIENT(ROW(A1157)-1,3)+2) &amp;""",  " &amp;
     artwork.xlsx!$J$1&amp; ": """ &amp; INDEX(artwork.xlsx!J:J,QUOTIENT(ROW(A1157)-1,3)+2) &amp;""",  " &amp;
     artwork.xlsx!$L$1&amp; ": """ &amp; SUBSTITUTE(IF(LEFT(INDEX(artwork.xlsx!L:L,QUOTIENT(ROW(A1157)-1,3)+2),4)="http","",artwork.xlsx!$M$1) &amp; INDEX(artwork.xlsx!L:L,QUOTIENT(ROW(A1157)-1,3)+2),artwork.xlsx!$N$1,"") &amp; """,",
 IF(AND(MOD(ROW(A1157)-1,3)=1,INDEX(artwork.xlsx!J:J,QUOTIENT(ROW(A1157)-1,3)+2)&lt;&gt;""),
    artwork.xlsx!$K$1&amp;": '" &amp; SUBSTITUTE(INDEX(artwork.xlsx!K:K,QUOTIENT(ROW(A1157)-1,3)+2),"'","\'") &amp; "'",
IF(MOD(ROW(A1157)-1,3)=2,"","")))</f>
        <v>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62" t="s">
        <v>3826</v>
      </c>
      <c r="U1162" t="e">
        <f t="shared" si="28"/>
        <v>#VALUE!</v>
      </c>
      <c r="V1162" t="e">
        <f t="shared" si="29"/>
        <v>#VALUE!</v>
      </c>
    </row>
    <row r="1163" spans="1:22" x14ac:dyDescent="0.25">
      <c r="A1163" t="str">
        <f>IF(AND(MOD(ROW(A1158)-1,3)=0,INDEX(artwork.xlsx!G:G,QUOTIENT(ROW(A1158)-1,3)+2)&lt;&gt;""),"/* "&amp;INDEX(artwork.xlsx!G:G,QUOTIENT(ROW(A1158)-1,3)+2)&amp;" */","  ")&amp;
IF(AND(INDEX(artwork.xlsx!F:F,QUOTIENT(ROW(A1158)-1,3)+2)&lt;&gt;""),"/* "&amp;INDEX(artwork.xlsx!F:F,QUOTIENT(ROW(A1158)-1,3)+2)&amp;" */","  ")&amp;IF(AND(ISERROR(MATCH("},",B1163:B$5003,0)), ISERROR(MATCH("    ];",$A$5:A1162,0))),"];","")</f>
        <v xml:space="preserve">  /* landscape */</v>
      </c>
      <c r="B1163" t="str">
        <f t="shared" si="27"/>
        <v>},</v>
      </c>
      <c r="C1163" t="str">
        <f>IF(AND(MOD(ROW(A1158)-1,3)=0, INDEX(artwork.xlsx!J:J,QUOTIENT(ROW(A1158)-1,3)+2)&lt;&gt;""),
     artwork.xlsx!$H$1&amp;": """ &amp;  INDEX(artwork.xlsx!H:H,QUOTIENT(ROW(A1158)-1,3)+2) &amp;""",  " &amp;
     artwork.xlsx!$J$1&amp; ": """ &amp; INDEX(artwork.xlsx!J:J,QUOTIENT(ROW(A1158)-1,3)+2) &amp;""",  " &amp;
     artwork.xlsx!$L$1&amp; ": """ &amp; SUBSTITUTE(IF(LEFT(INDEX(artwork.xlsx!L:L,QUOTIENT(ROW(A1158)-1,3)+2),4)="http","",artwork.xlsx!$M$1) &amp; INDEX(artwork.xlsx!L:L,QUOTIENT(ROW(A1158)-1,3)+2),artwork.xlsx!$N$1,"") &amp; """,",
 IF(AND(MOD(ROW(A1158)-1,3)=1,INDEX(artwork.xlsx!J:J,QUOTIENT(ROW(A1158)-1,3)+2)&lt;&gt;""),
    artwork.xlsx!$K$1&amp;": '" &amp; SUBSTITUTE(INDEX(artwork.xlsx!K:K,QUOTIENT(ROW(A1158)-1,3)+2),"'","\'") &amp; "'",
IF(MOD(ROW(A1158)-1,3)=2,"","")))</f>
        <v/>
      </c>
      <c r="J1163" t="s">
        <v>3730</v>
      </c>
      <c r="U1163" t="e">
        <f t="shared" si="28"/>
        <v>#VALUE!</v>
      </c>
      <c r="V1163" t="str">
        <f t="shared" si="29"/>
        <v>shrine",  frenchName: "Profanation",  artwork: "http://wiki.dominionstrategy.com/images/c/cf/Defiled_ShrineArt.jpg"</v>
      </c>
    </row>
    <row r="1164" spans="1:22" x14ac:dyDescent="0.25">
      <c r="A1164" t="str">
        <f>IF(AND(MOD(ROW(A1159)-1,3)=0,INDEX(artwork.xlsx!G:G,QUOTIENT(ROW(A1159)-1,3)+2)&lt;&gt;""),"/* "&amp;INDEX(artwork.xlsx!G:G,QUOTIENT(ROW(A1159)-1,3)+2)&amp;" */","  ")&amp;
IF(AND(INDEX(artwork.xlsx!F:F,QUOTIENT(ROW(A1159)-1,3)+2)&lt;&gt;""),"/* "&amp;INDEX(artwork.xlsx!F:F,QUOTIENT(ROW(A1159)-1,3)+2)&amp;" */","  ")&amp;IF(AND(ISERROR(MATCH("},",B1164:B$5003,0)), ISERROR(MATCH("    ];",$A$5:A1160,0))),"];","")</f>
        <v xml:space="preserve">  /* landscape */</v>
      </c>
      <c r="B1164" t="str">
        <f t="shared" si="27"/>
        <v>{</v>
      </c>
      <c r="C1164" t="str">
        <f>IF(AND(MOD(ROW(A1159)-1,3)=0, INDEX(artwork.xlsx!J:J,QUOTIENT(ROW(A1159)-1,3)+2)&lt;&gt;""),
     artwork.xlsx!$H$1&amp;": """ &amp;  INDEX(artwork.xlsx!H:H,QUOTIENT(ROW(A1159)-1,3)+2) &amp;""",  " &amp;
     artwork.xlsx!$J$1&amp; ": """ &amp; INDEX(artwork.xlsx!J:J,QUOTIENT(ROW(A1159)-1,3)+2) &amp;""",  " &amp;
     artwork.xlsx!$L$1&amp; ": """ &amp; SUBSTITUTE(IF(LEFT(INDEX(artwork.xlsx!L:L,QUOTIENT(ROW(A1159)-1,3)+2),4)="http","",artwork.xlsx!$M$1) &amp; INDEX(artwork.xlsx!L:L,QUOTIENT(ROW(A1159)-1,3)+2),artwork.xlsx!$N$1,"") &amp; """,",
 IF(AND(MOD(ROW(A1159)-1,3)=1,INDEX(artwork.xlsx!J:J,QUOTIENT(ROW(A1159)-1,3)+2)&lt;&gt;""),
    artwork.xlsx!$K$1&amp;": '" &amp; SUBSTITUTE(INDEX(artwork.xlsx!K:K,QUOTIENT(ROW(A1159)-1,3)+2),"'","\'") &amp; "'",
IF(MOD(ROW(A1159)-1,3)=2,"","")))</f>
        <v>id: "defiledshrine",  frenchName: "Profanation",  artwork: "http://wiki.dominionstrategy.com/images/c/cf/Defiled_ShrineArt.jpg",</v>
      </c>
      <c r="J1164" t="s">
        <v>2408</v>
      </c>
      <c r="K1164" t="s">
        <v>3827</v>
      </c>
      <c r="U1164" t="str">
        <f t="shared" si="28"/>
        <v>defiledshrine</v>
      </c>
      <c r="V1164" t="str">
        <f t="shared" si="29"/>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row>
    <row r="1165" spans="1:22" x14ac:dyDescent="0.25">
      <c r="A1165" t="str">
        <f>IF(AND(MOD(ROW(A1160)-1,3)=0,INDEX(artwork.xlsx!G:G,QUOTIENT(ROW(A1160)-1,3)+2)&lt;&gt;""),"/* "&amp;INDEX(artwork.xlsx!G:G,QUOTIENT(ROW(A1160)-1,3)+2)&amp;" */","  ")&amp;
IF(AND(INDEX(artwork.xlsx!F:F,QUOTIENT(ROW(A1160)-1,3)+2)&lt;&gt;""),"/* "&amp;INDEX(artwork.xlsx!F:F,QUOTIENT(ROW(A1160)-1,3)+2)&amp;" */","  ")&amp;IF(AND(ISERROR(MATCH("},",B1165:B$5003,0)), ISERROR(MATCH("    ];",$A$5:A1164,0))),"];","")</f>
        <v xml:space="preserve">  /* landscape */</v>
      </c>
      <c r="B1165" t="str">
        <f t="shared" si="27"/>
        <v/>
      </c>
      <c r="C1165" t="str">
        <f>IF(AND(MOD(ROW(A1160)-1,3)=0, INDEX(artwork.xlsx!J:J,QUOTIENT(ROW(A1160)-1,3)+2)&lt;&gt;""),
     artwork.xlsx!$H$1&amp;": """ &amp;  INDEX(artwork.xlsx!H:H,QUOTIENT(ROW(A1160)-1,3)+2) &amp;""",  " &amp;
     artwork.xlsx!$J$1&amp; ": """ &amp; INDEX(artwork.xlsx!J:J,QUOTIENT(ROW(A1160)-1,3)+2) &amp;""",  " &amp;
     artwork.xlsx!$L$1&amp; ": """ &amp; SUBSTITUTE(IF(LEFT(INDEX(artwork.xlsx!L:L,QUOTIENT(ROW(A1160)-1,3)+2),4)="http","",artwork.xlsx!$M$1) &amp; INDEX(artwork.xlsx!L:L,QUOTIENT(ROW(A1160)-1,3)+2),artwork.xlsx!$N$1,"") &amp; """,",
 IF(AND(MOD(ROW(A1160)-1,3)=1,INDEX(artwork.xlsx!J:J,QUOTIENT(ROW(A1160)-1,3)+2)&lt;&gt;""),
    artwork.xlsx!$K$1&amp;": '" &amp; SUBSTITUTE(INDEX(artwork.xlsx!K:K,QUOTIENT(ROW(A1160)-1,3)+2),"'","\'") &amp; "'",
IF(MOD(ROW(A1160)-1,3)=2,"","")))</f>
        <v>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K1165" t="s">
        <v>3828</v>
      </c>
      <c r="U1165" t="e">
        <f t="shared" si="28"/>
        <v>#VALUE!</v>
      </c>
      <c r="V1165" t="e">
        <f t="shared" si="29"/>
        <v>#VALUE!</v>
      </c>
    </row>
    <row r="1166" spans="1:22" x14ac:dyDescent="0.25">
      <c r="A1166" t="str">
        <f>IF(AND(MOD(ROW(A1161)-1,3)=0,INDEX(artwork.xlsx!G:G,QUOTIENT(ROW(A1161)-1,3)+2)&lt;&gt;""),"/* "&amp;INDEX(artwork.xlsx!G:G,QUOTIENT(ROW(A1161)-1,3)+2)&amp;" */","  ")&amp;
IF(AND(INDEX(artwork.xlsx!F:F,QUOTIENT(ROW(A1161)-1,3)+2)&lt;&gt;""),"/* "&amp;INDEX(artwork.xlsx!F:F,QUOTIENT(ROW(A1161)-1,3)+2)&amp;" */","  ")&amp;IF(AND(ISERROR(MATCH("},",B1166:B$5003,0)), ISERROR(MATCH("    ];",$A$5:A1162,0))),"];","")</f>
        <v xml:space="preserve">  /* landscape */</v>
      </c>
      <c r="B1166" t="str">
        <f t="shared" si="27"/>
        <v>},</v>
      </c>
      <c r="C1166" t="str">
        <f>IF(AND(MOD(ROW(A1161)-1,3)=0, INDEX(artwork.xlsx!J:J,QUOTIENT(ROW(A1161)-1,3)+2)&lt;&gt;""),
     artwork.xlsx!$H$1&amp;": """ &amp;  INDEX(artwork.xlsx!H:H,QUOTIENT(ROW(A1161)-1,3)+2) &amp;""",  " &amp;
     artwork.xlsx!$J$1&amp; ": """ &amp; INDEX(artwork.xlsx!J:J,QUOTIENT(ROW(A1161)-1,3)+2) &amp;""",  " &amp;
     artwork.xlsx!$L$1&amp; ": """ &amp; SUBSTITUTE(IF(LEFT(INDEX(artwork.xlsx!L:L,QUOTIENT(ROW(A1161)-1,3)+2),4)="http","",artwork.xlsx!$M$1) &amp; INDEX(artwork.xlsx!L:L,QUOTIENT(ROW(A1161)-1,3)+2),artwork.xlsx!$N$1,"") &amp; """,",
 IF(AND(MOD(ROW(A1161)-1,3)=1,INDEX(artwork.xlsx!J:J,QUOTIENT(ROW(A1161)-1,3)+2)&lt;&gt;""),
    artwork.xlsx!$K$1&amp;": '" &amp; SUBSTITUTE(INDEX(artwork.xlsx!K:K,QUOTIENT(ROW(A1161)-1,3)+2),"'","\'") &amp; "'",
IF(MOD(ROW(A1161)-1,3)=2,"","")))</f>
        <v/>
      </c>
      <c r="J1166" t="s">
        <v>3730</v>
      </c>
      <c r="U1166" t="e">
        <f t="shared" si="28"/>
        <v>#VALUE!</v>
      </c>
      <c r="V1166" t="str">
        <f t="shared" si="29"/>
        <v>n",  frenchName: "Fontaine",  artwork: "http://wiki.dominionstrategy.com/images/5/5b/FountainArt.jpg"</v>
      </c>
    </row>
    <row r="1167" spans="1:22" x14ac:dyDescent="0.25">
      <c r="A1167" t="str">
        <f>IF(AND(MOD(ROW(A1162)-1,3)=0,INDEX(artwork.xlsx!G:G,QUOTIENT(ROW(A1162)-1,3)+2)&lt;&gt;""),"/* "&amp;INDEX(artwork.xlsx!G:G,QUOTIENT(ROW(A1162)-1,3)+2)&amp;" */","  ")&amp;
IF(AND(INDEX(artwork.xlsx!F:F,QUOTIENT(ROW(A1162)-1,3)+2)&lt;&gt;""),"/* "&amp;INDEX(artwork.xlsx!F:F,QUOTIENT(ROW(A1162)-1,3)+2)&amp;" */","  ")&amp;IF(AND(ISERROR(MATCH("},",B1167:B$5003,0)), ISERROR(MATCH("    ];",$A$5:A1166,0))),"];","")</f>
        <v xml:space="preserve">  /* landscape */</v>
      </c>
      <c r="B1167" t="str">
        <f t="shared" ref="B1167:B1230" si="30">IF(AND(C1166&lt;&gt;"",MOD(ROW(A1165)-1,3)=2),"},","")&amp;IF(AND(C1167&lt;&gt;"",MOD(ROW(A1162)-1,3)=0),"{","")</f>
        <v>{</v>
      </c>
      <c r="C1167" t="str">
        <f>IF(AND(MOD(ROW(A1162)-1,3)=0, INDEX(artwork.xlsx!J:J,QUOTIENT(ROW(A1162)-1,3)+2)&lt;&gt;""),
     artwork.xlsx!$H$1&amp;": """ &amp;  INDEX(artwork.xlsx!H:H,QUOTIENT(ROW(A1162)-1,3)+2) &amp;""",  " &amp;
     artwork.xlsx!$J$1&amp; ": """ &amp; INDEX(artwork.xlsx!J:J,QUOTIENT(ROW(A1162)-1,3)+2) &amp;""",  " &amp;
     artwork.xlsx!$L$1&amp; ": """ &amp; SUBSTITUTE(IF(LEFT(INDEX(artwork.xlsx!L:L,QUOTIENT(ROW(A1162)-1,3)+2),4)="http","",artwork.xlsx!$M$1) &amp; INDEX(artwork.xlsx!L:L,QUOTIENT(ROW(A1162)-1,3)+2),artwork.xlsx!$N$1,"") &amp; """,",
 IF(AND(MOD(ROW(A1162)-1,3)=1,INDEX(artwork.xlsx!J:J,QUOTIENT(ROW(A1162)-1,3)+2)&lt;&gt;""),
    artwork.xlsx!$K$1&amp;": '" &amp; SUBSTITUTE(INDEX(artwork.xlsx!K:K,QUOTIENT(ROW(A1162)-1,3)+2),"'","\'") &amp; "'",
IF(MOD(ROW(A1162)-1,3)=2,"","")))</f>
        <v>id: "fountain",  frenchName: "Fontaine",  artwork: "http://wiki.dominionstrategy.com/images/5/5b/FountainArt.jpg",</v>
      </c>
      <c r="J1167" t="s">
        <v>2408</v>
      </c>
      <c r="K1167" t="s">
        <v>3829</v>
      </c>
      <c r="U1167" t="str">
        <f t="shared" si="28"/>
        <v>fountain</v>
      </c>
      <c r="V1167" t="str">
        <f t="shared" si="29"/>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row>
    <row r="1168" spans="1:22" x14ac:dyDescent="0.25">
      <c r="A1168" t="str">
        <f>IF(AND(MOD(ROW(A1163)-1,3)=0,INDEX(artwork.xlsx!G:G,QUOTIENT(ROW(A1163)-1,3)+2)&lt;&gt;""),"/* "&amp;INDEX(artwork.xlsx!G:G,QUOTIENT(ROW(A1163)-1,3)+2)&amp;" */","  ")&amp;
IF(AND(INDEX(artwork.xlsx!F:F,QUOTIENT(ROW(A1163)-1,3)+2)&lt;&gt;""),"/* "&amp;INDEX(artwork.xlsx!F:F,QUOTIENT(ROW(A1163)-1,3)+2)&amp;" */","  ")&amp;IF(AND(ISERROR(MATCH("},",B1168:B$5003,0)), ISERROR(MATCH("    ];",$A$5:A1164,0))),"];","")</f>
        <v xml:space="preserve">  /* landscape */</v>
      </c>
      <c r="B1168" t="str">
        <f t="shared" si="30"/>
        <v/>
      </c>
      <c r="C1168" t="str">
        <f>IF(AND(MOD(ROW(A1163)-1,3)=0, INDEX(artwork.xlsx!J:J,QUOTIENT(ROW(A1163)-1,3)+2)&lt;&gt;""),
     artwork.xlsx!$H$1&amp;": """ &amp;  INDEX(artwork.xlsx!H:H,QUOTIENT(ROW(A1163)-1,3)+2) &amp;""",  " &amp;
     artwork.xlsx!$J$1&amp; ": """ &amp; INDEX(artwork.xlsx!J:J,QUOTIENT(ROW(A1163)-1,3)+2) &amp;""",  " &amp;
     artwork.xlsx!$L$1&amp; ": """ &amp; SUBSTITUTE(IF(LEFT(INDEX(artwork.xlsx!L:L,QUOTIENT(ROW(A1163)-1,3)+2),4)="http","",artwork.xlsx!$M$1) &amp; INDEX(artwork.xlsx!L:L,QUOTIENT(ROW(A1163)-1,3)+2),artwork.xlsx!$N$1,"") &amp; """,",
 IF(AND(MOD(ROW(A1163)-1,3)=1,INDEX(artwork.xlsx!J:J,QUOTIENT(ROW(A1163)-1,3)+2)&lt;&gt;""),
    artwork.xlsx!$K$1&amp;": '" &amp; SUBSTITUTE(INDEX(artwork.xlsx!K:K,QUOTIENT(ROW(A1163)-1,3)+2),"'","\'") &amp; "'",
IF(MOD(ROW(A1163)-1,3)=2,"","")))</f>
        <v>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K1168" t="s">
        <v>3830</v>
      </c>
      <c r="U1168" t="e">
        <f t="shared" ref="U1168:U1205" si="31">RIGHT(LEFT(K1168,FIND(""",",K1168)-1),LEN(LEFT(K1168,FIND(""",",K1168)-1)) -LEN("id: '"))</f>
        <v>#VALUE!</v>
      </c>
      <c r="V1168" t="e">
        <f t="shared" ref="V1168:V1205" si="32">SUBSTITUTE(LEFT(RIGHT(K1169,LEN(K1169) -LEN("text_html: '")),LEN(RIGHT(K1169,LEN(K1169) -LEN("text_html: '")))-1),"\'","'")</f>
        <v>#VALUE!</v>
      </c>
    </row>
    <row r="1169" spans="1:22" x14ac:dyDescent="0.25">
      <c r="A1169" t="str">
        <f>IF(AND(MOD(ROW(A1164)-1,3)=0,INDEX(artwork.xlsx!G:G,QUOTIENT(ROW(A1164)-1,3)+2)&lt;&gt;""),"/* "&amp;INDEX(artwork.xlsx!G:G,QUOTIENT(ROW(A1164)-1,3)+2)&amp;" */","  ")&amp;
IF(AND(INDEX(artwork.xlsx!F:F,QUOTIENT(ROW(A1164)-1,3)+2)&lt;&gt;""),"/* "&amp;INDEX(artwork.xlsx!F:F,QUOTIENT(ROW(A1164)-1,3)+2)&amp;" */","  ")&amp;IF(AND(ISERROR(MATCH("},",B1169:B$5003,0)), ISERROR(MATCH("    ];",$A$5:A1168,0))),"];","")</f>
        <v xml:space="preserve">  /* landscape */</v>
      </c>
      <c r="B1169" t="str">
        <f t="shared" si="30"/>
        <v>},</v>
      </c>
      <c r="C1169" t="str">
        <f>IF(AND(MOD(ROW(A1164)-1,3)=0, INDEX(artwork.xlsx!J:J,QUOTIENT(ROW(A1164)-1,3)+2)&lt;&gt;""),
     artwork.xlsx!$H$1&amp;": """ &amp;  INDEX(artwork.xlsx!H:H,QUOTIENT(ROW(A1164)-1,3)+2) &amp;""",  " &amp;
     artwork.xlsx!$J$1&amp; ": """ &amp; INDEX(artwork.xlsx!J:J,QUOTIENT(ROW(A1164)-1,3)+2) &amp;""",  " &amp;
     artwork.xlsx!$L$1&amp; ": """ &amp; SUBSTITUTE(IF(LEFT(INDEX(artwork.xlsx!L:L,QUOTIENT(ROW(A1164)-1,3)+2),4)="http","",artwork.xlsx!$M$1) &amp; INDEX(artwork.xlsx!L:L,QUOTIENT(ROW(A1164)-1,3)+2),artwork.xlsx!$N$1,"") &amp; """,",
 IF(AND(MOD(ROW(A1164)-1,3)=1,INDEX(artwork.xlsx!J:J,QUOTIENT(ROW(A1164)-1,3)+2)&lt;&gt;""),
    artwork.xlsx!$K$1&amp;": '" &amp; SUBSTITUTE(INDEX(artwork.xlsx!K:K,QUOTIENT(ROW(A1164)-1,3)+2),"'","\'") &amp; "'",
IF(MOD(ROW(A1164)-1,3)=2,"","")))</f>
        <v/>
      </c>
      <c r="J1169" t="s">
        <v>3730</v>
      </c>
      <c r="U1169" t="e">
        <f t="shared" si="31"/>
        <v>#VALUE!</v>
      </c>
      <c r="V1169" t="str">
        <f t="shared" si="32"/>
        <v xml:space="preserve"> frenchName: "Fort",  artwork: "http://wiki.dominionstrategy.com/images/b/b5/KeepArt.jpg"</v>
      </c>
    </row>
    <row r="1170" spans="1:22" x14ac:dyDescent="0.25">
      <c r="A1170" t="str">
        <f>IF(AND(MOD(ROW(A1165)-1,3)=0,INDEX(artwork.xlsx!G:G,QUOTIENT(ROW(A1165)-1,3)+2)&lt;&gt;""),"/* "&amp;INDEX(artwork.xlsx!G:G,QUOTIENT(ROW(A1165)-1,3)+2)&amp;" */","  ")&amp;
IF(AND(INDEX(artwork.xlsx!F:F,QUOTIENT(ROW(A1165)-1,3)+2)&lt;&gt;""),"/* "&amp;INDEX(artwork.xlsx!F:F,QUOTIENT(ROW(A1165)-1,3)+2)&amp;" */","  ")&amp;IF(AND(ISERROR(MATCH("},",B1170:B$5003,0)), ISERROR(MATCH("    ];",$A$5:A1166,0))),"];","")</f>
        <v xml:space="preserve">  /* landscape */</v>
      </c>
      <c r="B1170" t="str">
        <f t="shared" si="30"/>
        <v>{</v>
      </c>
      <c r="C1170" t="str">
        <f>IF(AND(MOD(ROW(A1165)-1,3)=0, INDEX(artwork.xlsx!J:J,QUOTIENT(ROW(A1165)-1,3)+2)&lt;&gt;""),
     artwork.xlsx!$H$1&amp;": """ &amp;  INDEX(artwork.xlsx!H:H,QUOTIENT(ROW(A1165)-1,3)+2) &amp;""",  " &amp;
     artwork.xlsx!$J$1&amp; ": """ &amp; INDEX(artwork.xlsx!J:J,QUOTIENT(ROW(A1165)-1,3)+2) &amp;""",  " &amp;
     artwork.xlsx!$L$1&amp; ": """ &amp; SUBSTITUTE(IF(LEFT(INDEX(artwork.xlsx!L:L,QUOTIENT(ROW(A1165)-1,3)+2),4)="http","",artwork.xlsx!$M$1) &amp; INDEX(artwork.xlsx!L:L,QUOTIENT(ROW(A1165)-1,3)+2),artwork.xlsx!$N$1,"") &amp; """,",
 IF(AND(MOD(ROW(A1165)-1,3)=1,INDEX(artwork.xlsx!J:J,QUOTIENT(ROW(A1165)-1,3)+2)&lt;&gt;""),
    artwork.xlsx!$K$1&amp;": '" &amp; SUBSTITUTE(INDEX(artwork.xlsx!K:K,QUOTIENT(ROW(A1165)-1,3)+2),"'","\'") &amp; "'",
IF(MOD(ROW(A1165)-1,3)=2,"","")))</f>
        <v>id: "keep",  frenchName: "Fort",  artwork: "http://wiki.dominionstrategy.com/images/b/b5/KeepArt.jpg",</v>
      </c>
      <c r="J1170" t="s">
        <v>2408</v>
      </c>
      <c r="K1170" t="s">
        <v>3831</v>
      </c>
      <c r="U1170" t="str">
        <f t="shared" si="31"/>
        <v>keep</v>
      </c>
      <c r="V1170" t="str">
        <f t="shared" si="32"/>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row>
    <row r="1171" spans="1:22" x14ac:dyDescent="0.25">
      <c r="A1171" t="str">
        <f>IF(AND(MOD(ROW(A1166)-1,3)=0,INDEX(artwork.xlsx!G:G,QUOTIENT(ROW(A1166)-1,3)+2)&lt;&gt;""),"/* "&amp;INDEX(artwork.xlsx!G:G,QUOTIENT(ROW(A1166)-1,3)+2)&amp;" */","  ")&amp;
IF(AND(INDEX(artwork.xlsx!F:F,QUOTIENT(ROW(A1166)-1,3)+2)&lt;&gt;""),"/* "&amp;INDEX(artwork.xlsx!F:F,QUOTIENT(ROW(A1166)-1,3)+2)&amp;" */","  ")&amp;IF(AND(ISERROR(MATCH("},",B1171:B$5003,0)), ISERROR(MATCH("    ];",$A$5:A1170,0))),"];","")</f>
        <v xml:space="preserve">  /* landscape */</v>
      </c>
      <c r="B1171" t="str">
        <f t="shared" si="30"/>
        <v/>
      </c>
      <c r="C1171" t="str">
        <f>IF(AND(MOD(ROW(A1166)-1,3)=0, INDEX(artwork.xlsx!J:J,QUOTIENT(ROW(A1166)-1,3)+2)&lt;&gt;""),
     artwork.xlsx!$H$1&amp;": """ &amp;  INDEX(artwork.xlsx!H:H,QUOTIENT(ROW(A1166)-1,3)+2) &amp;""",  " &amp;
     artwork.xlsx!$J$1&amp; ": """ &amp; INDEX(artwork.xlsx!J:J,QUOTIENT(ROW(A1166)-1,3)+2) &amp;""",  " &amp;
     artwork.xlsx!$L$1&amp; ": """ &amp; SUBSTITUTE(IF(LEFT(INDEX(artwork.xlsx!L:L,QUOTIENT(ROW(A1166)-1,3)+2),4)="http","",artwork.xlsx!$M$1) &amp; INDEX(artwork.xlsx!L:L,QUOTIENT(ROW(A1166)-1,3)+2),artwork.xlsx!$N$1,"") &amp; """,",
 IF(AND(MOD(ROW(A1166)-1,3)=1,INDEX(artwork.xlsx!J:J,QUOTIENT(ROW(A1166)-1,3)+2)&lt;&gt;""),
    artwork.xlsx!$K$1&amp;": '" &amp; SUBSTITUTE(INDEX(artwork.xlsx!K:K,QUOTIENT(ROW(A1166)-1,3)+2),"'","\'") &amp; "'",
IF(MOD(ROW(A1166)-1,3)=2,"","")))</f>
        <v>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K1171" t="s">
        <v>3832</v>
      </c>
      <c r="U1171" t="e">
        <f t="shared" si="31"/>
        <v>#VALUE!</v>
      </c>
      <c r="V1171" t="e">
        <f t="shared" si="32"/>
        <v>#VALUE!</v>
      </c>
    </row>
    <row r="1172" spans="1:22" x14ac:dyDescent="0.25">
      <c r="A1172" t="str">
        <f>IF(AND(MOD(ROW(A1167)-1,3)=0,INDEX(artwork.xlsx!G:G,QUOTIENT(ROW(A1167)-1,3)+2)&lt;&gt;""),"/* "&amp;INDEX(artwork.xlsx!G:G,QUOTIENT(ROW(A1167)-1,3)+2)&amp;" */","  ")&amp;
IF(AND(INDEX(artwork.xlsx!F:F,QUOTIENT(ROW(A1167)-1,3)+2)&lt;&gt;""),"/* "&amp;INDEX(artwork.xlsx!F:F,QUOTIENT(ROW(A1167)-1,3)+2)&amp;" */","  ")&amp;IF(AND(ISERROR(MATCH("},",B1172:B$5003,0)), ISERROR(MATCH("    ];",$A$5:A1168,0))),"];","")</f>
        <v xml:space="preserve">  /* landscape */</v>
      </c>
      <c r="B1172" t="str">
        <f t="shared" si="30"/>
        <v>},</v>
      </c>
      <c r="C1172" t="str">
        <f>IF(AND(MOD(ROW(A1167)-1,3)=0, INDEX(artwork.xlsx!J:J,QUOTIENT(ROW(A1167)-1,3)+2)&lt;&gt;""),
     artwork.xlsx!$H$1&amp;": """ &amp;  INDEX(artwork.xlsx!H:H,QUOTIENT(ROW(A1167)-1,3)+2) &amp;""",  " &amp;
     artwork.xlsx!$J$1&amp; ": """ &amp; INDEX(artwork.xlsx!J:J,QUOTIENT(ROW(A1167)-1,3)+2) &amp;""",  " &amp;
     artwork.xlsx!$L$1&amp; ": """ &amp; SUBSTITUTE(IF(LEFT(INDEX(artwork.xlsx!L:L,QUOTIENT(ROW(A1167)-1,3)+2),4)="http","",artwork.xlsx!$M$1) &amp; INDEX(artwork.xlsx!L:L,QUOTIENT(ROW(A1167)-1,3)+2),artwork.xlsx!$N$1,"") &amp; """,",
 IF(AND(MOD(ROW(A1167)-1,3)=1,INDEX(artwork.xlsx!J:J,QUOTIENT(ROW(A1167)-1,3)+2)&lt;&gt;""),
    artwork.xlsx!$K$1&amp;": '" &amp; SUBSTITUTE(INDEX(artwork.xlsx!K:K,QUOTIENT(ROW(A1167)-1,3)+2),"'","\'") &amp; "'",
IF(MOD(ROW(A1167)-1,3)=2,"","")))</f>
        <v/>
      </c>
      <c r="J1172" t="s">
        <v>3730</v>
      </c>
      <c r="U1172" t="e">
        <f t="shared" si="31"/>
        <v>#VALUE!</v>
      </c>
      <c r="V1172" t="str">
        <f t="shared" si="32"/>
        <v>th",  frenchName: "Labyrinthe",  artwork: "http://wiki.dominionstrategy.com/images/8/8d/LabyrinthArt.jpg"</v>
      </c>
    </row>
    <row r="1173" spans="1:22" x14ac:dyDescent="0.25">
      <c r="A1173" t="str">
        <f>IF(AND(MOD(ROW(A1168)-1,3)=0,INDEX(artwork.xlsx!G:G,QUOTIENT(ROW(A1168)-1,3)+2)&lt;&gt;""),"/* "&amp;INDEX(artwork.xlsx!G:G,QUOTIENT(ROW(A1168)-1,3)+2)&amp;" */","  ")&amp;
IF(AND(INDEX(artwork.xlsx!F:F,QUOTIENT(ROW(A1168)-1,3)+2)&lt;&gt;""),"/* "&amp;INDEX(artwork.xlsx!F:F,QUOTIENT(ROW(A1168)-1,3)+2)&amp;" */","  ")&amp;IF(AND(ISERROR(MATCH("},",B1173:B$5003,0)), ISERROR(MATCH("    ];",$A$5:A1172,0))),"];","")</f>
        <v xml:space="preserve">  /* landscape */</v>
      </c>
      <c r="B1173" t="str">
        <f t="shared" si="30"/>
        <v>{</v>
      </c>
      <c r="C1173" t="str">
        <f>IF(AND(MOD(ROW(A1168)-1,3)=0, INDEX(artwork.xlsx!J:J,QUOTIENT(ROW(A1168)-1,3)+2)&lt;&gt;""),
     artwork.xlsx!$H$1&amp;": """ &amp;  INDEX(artwork.xlsx!H:H,QUOTIENT(ROW(A1168)-1,3)+2) &amp;""",  " &amp;
     artwork.xlsx!$J$1&amp; ": """ &amp; INDEX(artwork.xlsx!J:J,QUOTIENT(ROW(A1168)-1,3)+2) &amp;""",  " &amp;
     artwork.xlsx!$L$1&amp; ": """ &amp; SUBSTITUTE(IF(LEFT(INDEX(artwork.xlsx!L:L,QUOTIENT(ROW(A1168)-1,3)+2),4)="http","",artwork.xlsx!$M$1) &amp; INDEX(artwork.xlsx!L:L,QUOTIENT(ROW(A1168)-1,3)+2),artwork.xlsx!$N$1,"") &amp; """,",
 IF(AND(MOD(ROW(A1168)-1,3)=1,INDEX(artwork.xlsx!J:J,QUOTIENT(ROW(A1168)-1,3)+2)&lt;&gt;""),
    artwork.xlsx!$K$1&amp;": '" &amp; SUBSTITUTE(INDEX(artwork.xlsx!K:K,QUOTIENT(ROW(A1168)-1,3)+2),"'","\'") &amp; "'",
IF(MOD(ROW(A1168)-1,3)=2,"","")))</f>
        <v>id: "labyrinth",  frenchName: "Labyrinthe",  artwork: "http://wiki.dominionstrategy.com/images/8/8d/LabyrinthArt.jpg",</v>
      </c>
      <c r="J1173" t="s">
        <v>2408</v>
      </c>
      <c r="K1173" t="s">
        <v>3833</v>
      </c>
      <c r="U1173" t="str">
        <f t="shared" si="31"/>
        <v>labyrinth</v>
      </c>
      <c r="V1173" t="str">
        <f t="shared" si="32"/>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74" spans="1:22" x14ac:dyDescent="0.25">
      <c r="A1174" t="str">
        <f>IF(AND(MOD(ROW(A1169)-1,3)=0,INDEX(artwork.xlsx!G:G,QUOTIENT(ROW(A1169)-1,3)+2)&lt;&gt;""),"/* "&amp;INDEX(artwork.xlsx!G:G,QUOTIENT(ROW(A1169)-1,3)+2)&amp;" */","  ")&amp;
IF(AND(INDEX(artwork.xlsx!F:F,QUOTIENT(ROW(A1169)-1,3)+2)&lt;&gt;""),"/* "&amp;INDEX(artwork.xlsx!F:F,QUOTIENT(ROW(A1169)-1,3)+2)&amp;" */","  ")&amp;IF(AND(ISERROR(MATCH("},",B1174:B$5003,0)), ISERROR(MATCH("    ];",$A$5:A1170,0))),"];","")</f>
        <v xml:space="preserve">  /* landscape */</v>
      </c>
      <c r="B1174" t="str">
        <f t="shared" si="30"/>
        <v/>
      </c>
      <c r="C1174" t="str">
        <f>IF(AND(MOD(ROW(A1169)-1,3)=0, INDEX(artwork.xlsx!J:J,QUOTIENT(ROW(A1169)-1,3)+2)&lt;&gt;""),
     artwork.xlsx!$H$1&amp;": """ &amp;  INDEX(artwork.xlsx!H:H,QUOTIENT(ROW(A1169)-1,3)+2) &amp;""",  " &amp;
     artwork.xlsx!$J$1&amp; ": """ &amp; INDEX(artwork.xlsx!J:J,QUOTIENT(ROW(A1169)-1,3)+2) &amp;""",  " &amp;
     artwork.xlsx!$L$1&amp; ": """ &amp; SUBSTITUTE(IF(LEFT(INDEX(artwork.xlsx!L:L,QUOTIENT(ROW(A1169)-1,3)+2),4)="http","",artwork.xlsx!$M$1) &amp; INDEX(artwork.xlsx!L:L,QUOTIENT(ROW(A1169)-1,3)+2),artwork.xlsx!$N$1,"") &amp; """,",
 IF(AND(MOD(ROW(A1169)-1,3)=1,INDEX(artwork.xlsx!J:J,QUOTIENT(ROW(A1169)-1,3)+2)&lt;&gt;""),
    artwork.xlsx!$K$1&amp;": '" &amp; SUBSTITUTE(INDEX(artwork.xlsx!K:K,QUOTIENT(ROW(A1169)-1,3)+2),"'","\'") &amp; "'",
IF(MOD(ROW(A1169)-1,3)=2,"","")))</f>
        <v>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74" t="s">
        <v>3834</v>
      </c>
      <c r="U1174" t="e">
        <f t="shared" si="31"/>
        <v>#VALUE!</v>
      </c>
      <c r="V1174" t="e">
        <f t="shared" si="32"/>
        <v>#VALUE!</v>
      </c>
    </row>
    <row r="1175" spans="1:22" x14ac:dyDescent="0.25">
      <c r="A1175" t="str">
        <f>IF(AND(MOD(ROW(A1170)-1,3)=0,INDEX(artwork.xlsx!G:G,QUOTIENT(ROW(A1170)-1,3)+2)&lt;&gt;""),"/* "&amp;INDEX(artwork.xlsx!G:G,QUOTIENT(ROW(A1170)-1,3)+2)&amp;" */","  ")&amp;
IF(AND(INDEX(artwork.xlsx!F:F,QUOTIENT(ROW(A1170)-1,3)+2)&lt;&gt;""),"/* "&amp;INDEX(artwork.xlsx!F:F,QUOTIENT(ROW(A1170)-1,3)+2)&amp;" */","  ")&amp;IF(AND(ISERROR(MATCH("},",B1175:B$5003,0)), ISERROR(MATCH("    ];",$A$5:A1174,0))),"];","")</f>
        <v xml:space="preserve">  /* landscape */</v>
      </c>
      <c r="B1175" t="str">
        <f t="shared" si="30"/>
        <v>},</v>
      </c>
      <c r="C1175" t="str">
        <f>IF(AND(MOD(ROW(A1170)-1,3)=0, INDEX(artwork.xlsx!J:J,QUOTIENT(ROW(A1170)-1,3)+2)&lt;&gt;""),
     artwork.xlsx!$H$1&amp;": """ &amp;  INDEX(artwork.xlsx!H:H,QUOTIENT(ROW(A1170)-1,3)+2) &amp;""",  " &amp;
     artwork.xlsx!$J$1&amp; ": """ &amp; INDEX(artwork.xlsx!J:J,QUOTIENT(ROW(A1170)-1,3)+2) &amp;""",  " &amp;
     artwork.xlsx!$L$1&amp; ": """ &amp; SUBSTITUTE(IF(LEFT(INDEX(artwork.xlsx!L:L,QUOTIENT(ROW(A1170)-1,3)+2),4)="http","",artwork.xlsx!$M$1) &amp; INDEX(artwork.xlsx!L:L,QUOTIENT(ROW(A1170)-1,3)+2),artwork.xlsx!$N$1,"") &amp; """,",
 IF(AND(MOD(ROW(A1170)-1,3)=1,INDEX(artwork.xlsx!J:J,QUOTIENT(ROW(A1170)-1,3)+2)&lt;&gt;""),
    artwork.xlsx!$K$1&amp;": '" &amp; SUBSTITUTE(INDEX(artwork.xlsx!K:K,QUOTIENT(ROW(A1170)-1,3)+2),"'","\'") &amp; "'",
IF(MOD(ROW(A1170)-1,3)=2,"","")))</f>
        <v/>
      </c>
      <c r="J1175" t="s">
        <v>3730</v>
      </c>
      <c r="U1175" t="e">
        <f t="shared" si="31"/>
        <v>#VALUE!</v>
      </c>
      <c r="V1175" t="str">
        <f t="shared" si="32"/>
        <v>npass",  frenchName: "Col",  artwork: "http://wiki.dominionstrategy.com/images/4/43/Mountain_PassArt.jpg"</v>
      </c>
    </row>
    <row r="1176" spans="1:22" x14ac:dyDescent="0.25">
      <c r="A1176" t="str">
        <f>IF(AND(MOD(ROW(A1171)-1,3)=0,INDEX(artwork.xlsx!G:G,QUOTIENT(ROW(A1171)-1,3)+2)&lt;&gt;""),"/* "&amp;INDEX(artwork.xlsx!G:G,QUOTIENT(ROW(A1171)-1,3)+2)&amp;" */","  ")&amp;
IF(AND(INDEX(artwork.xlsx!F:F,QUOTIENT(ROW(A1171)-1,3)+2)&lt;&gt;""),"/* "&amp;INDEX(artwork.xlsx!F:F,QUOTIENT(ROW(A1171)-1,3)+2)&amp;" */","  ")&amp;IF(AND(ISERROR(MATCH("},",B1176:B$5003,0)), ISERROR(MATCH("    ];",$A$5:A1172,0))),"];","")</f>
        <v xml:space="preserve">  /* landscape */</v>
      </c>
      <c r="B1176" t="str">
        <f t="shared" si="30"/>
        <v>{</v>
      </c>
      <c r="C1176" t="str">
        <f>IF(AND(MOD(ROW(A1171)-1,3)=0, INDEX(artwork.xlsx!J:J,QUOTIENT(ROW(A1171)-1,3)+2)&lt;&gt;""),
     artwork.xlsx!$H$1&amp;": """ &amp;  INDEX(artwork.xlsx!H:H,QUOTIENT(ROW(A1171)-1,3)+2) &amp;""",  " &amp;
     artwork.xlsx!$J$1&amp; ": """ &amp; INDEX(artwork.xlsx!J:J,QUOTIENT(ROW(A1171)-1,3)+2) &amp;""",  " &amp;
     artwork.xlsx!$L$1&amp; ": """ &amp; SUBSTITUTE(IF(LEFT(INDEX(artwork.xlsx!L:L,QUOTIENT(ROW(A1171)-1,3)+2),4)="http","",artwork.xlsx!$M$1) &amp; INDEX(artwork.xlsx!L:L,QUOTIENT(ROW(A1171)-1,3)+2),artwork.xlsx!$N$1,"") &amp; """,",
 IF(AND(MOD(ROW(A1171)-1,3)=1,INDEX(artwork.xlsx!J:J,QUOTIENT(ROW(A1171)-1,3)+2)&lt;&gt;""),
    artwork.xlsx!$K$1&amp;": '" &amp; SUBSTITUTE(INDEX(artwork.xlsx!K:K,QUOTIENT(ROW(A1171)-1,3)+2),"'","\'") &amp; "'",
IF(MOD(ROW(A1171)-1,3)=2,"","")))</f>
        <v>id: "mountainpass",  frenchName: "Col",  artwork: "http://wiki.dominionstrategy.com/images/4/43/Mountain_PassArt.jpg",</v>
      </c>
      <c r="J1176" t="s">
        <v>2408</v>
      </c>
      <c r="K1176" t="s">
        <v>3835</v>
      </c>
      <c r="U1176" t="str">
        <f t="shared" si="31"/>
        <v>mountainpass</v>
      </c>
      <c r="V1176" t="str">
        <f t="shared" si="32"/>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row>
    <row r="1177" spans="1:22" x14ac:dyDescent="0.25">
      <c r="A1177" t="str">
        <f>IF(AND(MOD(ROW(A1172)-1,3)=0,INDEX(artwork.xlsx!G:G,QUOTIENT(ROW(A1172)-1,3)+2)&lt;&gt;""),"/* "&amp;INDEX(artwork.xlsx!G:G,QUOTIENT(ROW(A1172)-1,3)+2)&amp;" */","  ")&amp;
IF(AND(INDEX(artwork.xlsx!F:F,QUOTIENT(ROW(A1172)-1,3)+2)&lt;&gt;""),"/* "&amp;INDEX(artwork.xlsx!F:F,QUOTIENT(ROW(A1172)-1,3)+2)&amp;" */","  ")&amp;IF(AND(ISERROR(MATCH("},",B1177:B$5003,0)), ISERROR(MATCH("    ];",$A$5:A1176,0))),"];","")</f>
        <v xml:space="preserve">  /* landscape */</v>
      </c>
      <c r="B1177" t="str">
        <f t="shared" si="30"/>
        <v/>
      </c>
      <c r="C1177" t="str">
        <f>IF(AND(MOD(ROW(A1172)-1,3)=0, INDEX(artwork.xlsx!J:J,QUOTIENT(ROW(A1172)-1,3)+2)&lt;&gt;""),
     artwork.xlsx!$H$1&amp;": """ &amp;  INDEX(artwork.xlsx!H:H,QUOTIENT(ROW(A1172)-1,3)+2) &amp;""",  " &amp;
     artwork.xlsx!$J$1&amp; ": """ &amp; INDEX(artwork.xlsx!J:J,QUOTIENT(ROW(A1172)-1,3)+2) &amp;""",  " &amp;
     artwork.xlsx!$L$1&amp; ": """ &amp; SUBSTITUTE(IF(LEFT(INDEX(artwork.xlsx!L:L,QUOTIENT(ROW(A1172)-1,3)+2),4)="http","",artwork.xlsx!$M$1) &amp; INDEX(artwork.xlsx!L:L,QUOTIENT(ROW(A1172)-1,3)+2),artwork.xlsx!$N$1,"") &amp; """,",
 IF(AND(MOD(ROW(A1172)-1,3)=1,INDEX(artwork.xlsx!J:J,QUOTIENT(ROW(A1172)-1,3)+2)&lt;&gt;""),
    artwork.xlsx!$K$1&amp;": '" &amp; SUBSTITUTE(INDEX(artwork.xlsx!K:K,QUOTIENT(ROW(A1172)-1,3)+2),"'","\'") &amp; "'",
IF(MOD(ROW(A1172)-1,3)=2,"","")))</f>
        <v>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K1177" t="s">
        <v>3836</v>
      </c>
      <c r="U1177" t="e">
        <f t="shared" si="31"/>
        <v>#VALUE!</v>
      </c>
      <c r="V1177" t="e">
        <f t="shared" si="32"/>
        <v>#VALUE!</v>
      </c>
    </row>
    <row r="1178" spans="1:22" x14ac:dyDescent="0.25">
      <c r="A1178" t="str">
        <f>IF(AND(MOD(ROW(A1173)-1,3)=0,INDEX(artwork.xlsx!G:G,QUOTIENT(ROW(A1173)-1,3)+2)&lt;&gt;""),"/* "&amp;INDEX(artwork.xlsx!G:G,QUOTIENT(ROW(A1173)-1,3)+2)&amp;" */","  ")&amp;
IF(AND(INDEX(artwork.xlsx!F:F,QUOTIENT(ROW(A1173)-1,3)+2)&lt;&gt;""),"/* "&amp;INDEX(artwork.xlsx!F:F,QUOTIENT(ROW(A1173)-1,3)+2)&amp;" */","  ")&amp;IF(AND(ISERROR(MATCH("},",B1178:B$5003,0)), ISERROR(MATCH("    ];",$A$5:A1174,0))),"];","")</f>
        <v xml:space="preserve">  /* landscape */</v>
      </c>
      <c r="B1178" t="str">
        <f t="shared" si="30"/>
        <v>},</v>
      </c>
      <c r="C1178" t="str">
        <f>IF(AND(MOD(ROW(A1173)-1,3)=0, INDEX(artwork.xlsx!J:J,QUOTIENT(ROW(A1173)-1,3)+2)&lt;&gt;""),
     artwork.xlsx!$H$1&amp;": """ &amp;  INDEX(artwork.xlsx!H:H,QUOTIENT(ROW(A1173)-1,3)+2) &amp;""",  " &amp;
     artwork.xlsx!$J$1&amp; ": """ &amp; INDEX(artwork.xlsx!J:J,QUOTIENT(ROW(A1173)-1,3)+2) &amp;""",  " &amp;
     artwork.xlsx!$L$1&amp; ": """ &amp; SUBSTITUTE(IF(LEFT(INDEX(artwork.xlsx!L:L,QUOTIENT(ROW(A1173)-1,3)+2),4)="http","",artwork.xlsx!$M$1) &amp; INDEX(artwork.xlsx!L:L,QUOTIENT(ROW(A1173)-1,3)+2),artwork.xlsx!$N$1,"") &amp; """,",
 IF(AND(MOD(ROW(A1173)-1,3)=1,INDEX(artwork.xlsx!J:J,QUOTIENT(ROW(A1173)-1,3)+2)&lt;&gt;""),
    artwork.xlsx!$K$1&amp;": '" &amp; SUBSTITUTE(INDEX(artwork.xlsx!K:K,QUOTIENT(ROW(A1173)-1,3)+2),"'","\'") &amp; "'",
IF(MOD(ROW(A1173)-1,3)=2,"","")))</f>
        <v/>
      </c>
      <c r="J1178" t="s">
        <v>3730</v>
      </c>
      <c r="U1178" t="e">
        <f t="shared" si="31"/>
        <v>#VALUE!</v>
      </c>
      <c r="V1178" t="str">
        <f t="shared" si="32"/>
        <v>,  frenchName: "Musée",  artwork: "http://wiki.dominionstrategy.com/images/6/69/MuseumArt.jpg"</v>
      </c>
    </row>
    <row r="1179" spans="1:22" x14ac:dyDescent="0.25">
      <c r="A1179" t="str">
        <f>IF(AND(MOD(ROW(A1174)-1,3)=0,INDEX(artwork.xlsx!G:G,QUOTIENT(ROW(A1174)-1,3)+2)&lt;&gt;""),"/* "&amp;INDEX(artwork.xlsx!G:G,QUOTIENT(ROW(A1174)-1,3)+2)&amp;" */","  ")&amp;
IF(AND(INDEX(artwork.xlsx!F:F,QUOTIENT(ROW(A1174)-1,3)+2)&lt;&gt;""),"/* "&amp;INDEX(artwork.xlsx!F:F,QUOTIENT(ROW(A1174)-1,3)+2)&amp;" */","  ")&amp;IF(AND(ISERROR(MATCH("},",B1179:B$5003,0)), ISERROR(MATCH("    ];",$A$5:A1178,0))),"];","")</f>
        <v xml:space="preserve">  /* landscape */</v>
      </c>
      <c r="B1179" t="str">
        <f t="shared" si="30"/>
        <v>{</v>
      </c>
      <c r="C1179" t="str">
        <f>IF(AND(MOD(ROW(A1174)-1,3)=0, INDEX(artwork.xlsx!J:J,QUOTIENT(ROW(A1174)-1,3)+2)&lt;&gt;""),
     artwork.xlsx!$H$1&amp;": """ &amp;  INDEX(artwork.xlsx!H:H,QUOTIENT(ROW(A1174)-1,3)+2) &amp;""",  " &amp;
     artwork.xlsx!$J$1&amp; ": """ &amp; INDEX(artwork.xlsx!J:J,QUOTIENT(ROW(A1174)-1,3)+2) &amp;""",  " &amp;
     artwork.xlsx!$L$1&amp; ": """ &amp; SUBSTITUTE(IF(LEFT(INDEX(artwork.xlsx!L:L,QUOTIENT(ROW(A1174)-1,3)+2),4)="http","",artwork.xlsx!$M$1) &amp; INDEX(artwork.xlsx!L:L,QUOTIENT(ROW(A1174)-1,3)+2),artwork.xlsx!$N$1,"") &amp; """,",
 IF(AND(MOD(ROW(A1174)-1,3)=1,INDEX(artwork.xlsx!J:J,QUOTIENT(ROW(A1174)-1,3)+2)&lt;&gt;""),
    artwork.xlsx!$K$1&amp;": '" &amp; SUBSTITUTE(INDEX(artwork.xlsx!K:K,QUOTIENT(ROW(A1174)-1,3)+2),"'","\'") &amp; "'",
IF(MOD(ROW(A1174)-1,3)=2,"","")))</f>
        <v>id: "museum",  frenchName: "Musée",  artwork: "http://wiki.dominionstrategy.com/images/6/69/MuseumArt.jpg",</v>
      </c>
      <c r="J1179" t="s">
        <v>2408</v>
      </c>
      <c r="K1179" t="s">
        <v>3837</v>
      </c>
      <c r="U1179" t="str">
        <f t="shared" si="31"/>
        <v>museum</v>
      </c>
      <c r="V1179" t="str">
        <f t="shared" si="32"/>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row>
    <row r="1180" spans="1:22" x14ac:dyDescent="0.25">
      <c r="A1180" t="str">
        <f>IF(AND(MOD(ROW(A1175)-1,3)=0,INDEX(artwork.xlsx!G:G,QUOTIENT(ROW(A1175)-1,3)+2)&lt;&gt;""),"/* "&amp;INDEX(artwork.xlsx!G:G,QUOTIENT(ROW(A1175)-1,3)+2)&amp;" */","  ")&amp;
IF(AND(INDEX(artwork.xlsx!F:F,QUOTIENT(ROW(A1175)-1,3)+2)&lt;&gt;""),"/* "&amp;INDEX(artwork.xlsx!F:F,QUOTIENT(ROW(A1175)-1,3)+2)&amp;" */","  ")&amp;IF(AND(ISERROR(MATCH("},",B1180:B$5003,0)), ISERROR(MATCH("    ];",$A$5:A1176,0))),"];","")</f>
        <v xml:space="preserve">  /* landscape */</v>
      </c>
      <c r="B1180" t="str">
        <f t="shared" si="30"/>
        <v/>
      </c>
      <c r="C1180" t="str">
        <f>IF(AND(MOD(ROW(A1175)-1,3)=0, INDEX(artwork.xlsx!J:J,QUOTIENT(ROW(A1175)-1,3)+2)&lt;&gt;""),
     artwork.xlsx!$H$1&amp;": """ &amp;  INDEX(artwork.xlsx!H:H,QUOTIENT(ROW(A1175)-1,3)+2) &amp;""",  " &amp;
     artwork.xlsx!$J$1&amp; ": """ &amp; INDEX(artwork.xlsx!J:J,QUOTIENT(ROW(A1175)-1,3)+2) &amp;""",  " &amp;
     artwork.xlsx!$L$1&amp; ": """ &amp; SUBSTITUTE(IF(LEFT(INDEX(artwork.xlsx!L:L,QUOTIENT(ROW(A1175)-1,3)+2),4)="http","",artwork.xlsx!$M$1) &amp; INDEX(artwork.xlsx!L:L,QUOTIENT(ROW(A1175)-1,3)+2),artwork.xlsx!$N$1,"") &amp; """,",
 IF(AND(MOD(ROW(A1175)-1,3)=1,INDEX(artwork.xlsx!J:J,QUOTIENT(ROW(A1175)-1,3)+2)&lt;&gt;""),
    artwork.xlsx!$K$1&amp;": '" &amp; SUBSTITUTE(INDEX(artwork.xlsx!K:K,QUOTIENT(ROW(A1175)-1,3)+2),"'","\'") &amp; "'",
IF(MOD(ROW(A1175)-1,3)=2,"","")))</f>
        <v>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K1180" t="s">
        <v>3838</v>
      </c>
      <c r="U1180" t="e">
        <f t="shared" si="31"/>
        <v>#VALUE!</v>
      </c>
      <c r="V1180" t="e">
        <f t="shared" si="32"/>
        <v>#VALUE!</v>
      </c>
    </row>
    <row r="1181" spans="1:22" x14ac:dyDescent="0.25">
      <c r="A1181" t="str">
        <f>IF(AND(MOD(ROW(A1176)-1,3)=0,INDEX(artwork.xlsx!G:G,QUOTIENT(ROW(A1176)-1,3)+2)&lt;&gt;""),"/* "&amp;INDEX(artwork.xlsx!G:G,QUOTIENT(ROW(A1176)-1,3)+2)&amp;" */","  ")&amp;
IF(AND(INDEX(artwork.xlsx!F:F,QUOTIENT(ROW(A1176)-1,3)+2)&lt;&gt;""),"/* "&amp;INDEX(artwork.xlsx!F:F,QUOTIENT(ROW(A1176)-1,3)+2)&amp;" */","  ")&amp;IF(AND(ISERROR(MATCH("},",B1181:B$5003,0)), ISERROR(MATCH("    ];",$A$5:A1180,0))),"];","")</f>
        <v xml:space="preserve">  /* landscape */</v>
      </c>
      <c r="B1181" t="str">
        <f t="shared" si="30"/>
        <v>},</v>
      </c>
      <c r="C1181" t="str">
        <f>IF(AND(MOD(ROW(A1176)-1,3)=0, INDEX(artwork.xlsx!J:J,QUOTIENT(ROW(A1176)-1,3)+2)&lt;&gt;""),
     artwork.xlsx!$H$1&amp;": """ &amp;  INDEX(artwork.xlsx!H:H,QUOTIENT(ROW(A1176)-1,3)+2) &amp;""",  " &amp;
     artwork.xlsx!$J$1&amp; ": """ &amp; INDEX(artwork.xlsx!J:J,QUOTIENT(ROW(A1176)-1,3)+2) &amp;""",  " &amp;
     artwork.xlsx!$L$1&amp; ": """ &amp; SUBSTITUTE(IF(LEFT(INDEX(artwork.xlsx!L:L,QUOTIENT(ROW(A1176)-1,3)+2),4)="http","",artwork.xlsx!$M$1) &amp; INDEX(artwork.xlsx!L:L,QUOTIENT(ROW(A1176)-1,3)+2),artwork.xlsx!$N$1,"") &amp; """,",
 IF(AND(MOD(ROW(A1176)-1,3)=1,INDEX(artwork.xlsx!J:J,QUOTIENT(ROW(A1176)-1,3)+2)&lt;&gt;""),
    artwork.xlsx!$K$1&amp;": '" &amp; SUBSTITUTE(INDEX(artwork.xlsx!K:K,QUOTIENT(ROW(A1176)-1,3)+2),"'","\'") &amp; "'",
IF(MOD(ROW(A1176)-1,3)=2,"","")))</f>
        <v/>
      </c>
      <c r="J1181" t="s">
        <v>3730</v>
      </c>
      <c r="U1181" t="e">
        <f t="shared" si="31"/>
        <v>#VALUE!</v>
      </c>
      <c r="V1181" t="str">
        <f t="shared" si="32"/>
        <v>",  frenchName: "Obélisque",  artwork: "http://wiki.dominionstrategy.com/images/2/23/ObeliskArt.jpg"</v>
      </c>
    </row>
    <row r="1182" spans="1:22" x14ac:dyDescent="0.25">
      <c r="A1182" t="str">
        <f>IF(AND(MOD(ROW(A1177)-1,3)=0,INDEX(artwork.xlsx!G:G,QUOTIENT(ROW(A1177)-1,3)+2)&lt;&gt;""),"/* "&amp;INDEX(artwork.xlsx!G:G,QUOTIENT(ROW(A1177)-1,3)+2)&amp;" */","  ")&amp;
IF(AND(INDEX(artwork.xlsx!F:F,QUOTIENT(ROW(A1177)-1,3)+2)&lt;&gt;""),"/* "&amp;INDEX(artwork.xlsx!F:F,QUOTIENT(ROW(A1177)-1,3)+2)&amp;" */","  ")&amp;IF(AND(ISERROR(MATCH("},",B1182:B$5003,0)), ISERROR(MATCH("    ];",$A$5:A1178,0))),"];","")</f>
        <v xml:space="preserve">  /* landscape */</v>
      </c>
      <c r="B1182" t="str">
        <f t="shared" si="30"/>
        <v>{</v>
      </c>
      <c r="C1182" t="str">
        <f>IF(AND(MOD(ROW(A1177)-1,3)=0, INDEX(artwork.xlsx!J:J,QUOTIENT(ROW(A1177)-1,3)+2)&lt;&gt;""),
     artwork.xlsx!$H$1&amp;": """ &amp;  INDEX(artwork.xlsx!H:H,QUOTIENT(ROW(A1177)-1,3)+2) &amp;""",  " &amp;
     artwork.xlsx!$J$1&amp; ": """ &amp; INDEX(artwork.xlsx!J:J,QUOTIENT(ROW(A1177)-1,3)+2) &amp;""",  " &amp;
     artwork.xlsx!$L$1&amp; ": """ &amp; SUBSTITUTE(IF(LEFT(INDEX(artwork.xlsx!L:L,QUOTIENT(ROW(A1177)-1,3)+2),4)="http","",artwork.xlsx!$M$1) &amp; INDEX(artwork.xlsx!L:L,QUOTIENT(ROW(A1177)-1,3)+2),artwork.xlsx!$N$1,"") &amp; """,",
 IF(AND(MOD(ROW(A1177)-1,3)=1,INDEX(artwork.xlsx!J:J,QUOTIENT(ROW(A1177)-1,3)+2)&lt;&gt;""),
    artwork.xlsx!$K$1&amp;": '" &amp; SUBSTITUTE(INDEX(artwork.xlsx!K:K,QUOTIENT(ROW(A1177)-1,3)+2),"'","\'") &amp; "'",
IF(MOD(ROW(A1177)-1,3)=2,"","")))</f>
        <v>id: "obelisk",  frenchName: "Obélisque",  artwork: "http://wiki.dominionstrategy.com/images/2/23/ObeliskArt.jpg",</v>
      </c>
      <c r="J1182" t="s">
        <v>2408</v>
      </c>
      <c r="K1182" t="s">
        <v>3839</v>
      </c>
      <c r="U1182" t="str">
        <f t="shared" si="31"/>
        <v>obelisk</v>
      </c>
      <c r="V1182" t="str">
        <f t="shared" si="32"/>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row>
    <row r="1183" spans="1:22" x14ac:dyDescent="0.25">
      <c r="A1183" t="str">
        <f>IF(AND(MOD(ROW(A1178)-1,3)=0,INDEX(artwork.xlsx!G:G,QUOTIENT(ROW(A1178)-1,3)+2)&lt;&gt;""),"/* "&amp;INDEX(artwork.xlsx!G:G,QUOTIENT(ROW(A1178)-1,3)+2)&amp;" */","  ")&amp;
IF(AND(INDEX(artwork.xlsx!F:F,QUOTIENT(ROW(A1178)-1,3)+2)&lt;&gt;""),"/* "&amp;INDEX(artwork.xlsx!F:F,QUOTIENT(ROW(A1178)-1,3)+2)&amp;" */","  ")&amp;IF(AND(ISERROR(MATCH("},",B1183:B$5003,0)), ISERROR(MATCH("    ];",$A$5:A1182,0))),"];","")</f>
        <v xml:space="preserve">  /* landscape */</v>
      </c>
      <c r="B1183" t="str">
        <f t="shared" si="30"/>
        <v/>
      </c>
      <c r="C1183" t="str">
        <f>IF(AND(MOD(ROW(A1178)-1,3)=0, INDEX(artwork.xlsx!J:J,QUOTIENT(ROW(A1178)-1,3)+2)&lt;&gt;""),
     artwork.xlsx!$H$1&amp;": """ &amp;  INDEX(artwork.xlsx!H:H,QUOTIENT(ROW(A1178)-1,3)+2) &amp;""",  " &amp;
     artwork.xlsx!$J$1&amp; ": """ &amp; INDEX(artwork.xlsx!J:J,QUOTIENT(ROW(A1178)-1,3)+2) &amp;""",  " &amp;
     artwork.xlsx!$L$1&amp; ": """ &amp; SUBSTITUTE(IF(LEFT(INDEX(artwork.xlsx!L:L,QUOTIENT(ROW(A1178)-1,3)+2),4)="http","",artwork.xlsx!$M$1) &amp; INDEX(artwork.xlsx!L:L,QUOTIENT(ROW(A1178)-1,3)+2),artwork.xlsx!$N$1,"") &amp; """,",
 IF(AND(MOD(ROW(A1178)-1,3)=1,INDEX(artwork.xlsx!J:J,QUOTIENT(ROW(A1178)-1,3)+2)&lt;&gt;""),
    artwork.xlsx!$K$1&amp;": '" &amp; SUBSTITUTE(INDEX(artwork.xlsx!K:K,QUOTIENT(ROW(A1178)-1,3)+2),"'","\'") &amp; "'",
IF(MOD(ROW(A1178)-1,3)=2,"","")))</f>
        <v>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K1183" t="s">
        <v>3840</v>
      </c>
      <c r="U1183" t="e">
        <f t="shared" si="31"/>
        <v>#VALUE!</v>
      </c>
      <c r="V1183" t="e">
        <f t="shared" si="32"/>
        <v>#VALUE!</v>
      </c>
    </row>
    <row r="1184" spans="1:22" x14ac:dyDescent="0.25">
      <c r="A1184" t="str">
        <f>IF(AND(MOD(ROW(A1179)-1,3)=0,INDEX(artwork.xlsx!G:G,QUOTIENT(ROW(A1179)-1,3)+2)&lt;&gt;""),"/* "&amp;INDEX(artwork.xlsx!G:G,QUOTIENT(ROW(A1179)-1,3)+2)&amp;" */","  ")&amp;
IF(AND(INDEX(artwork.xlsx!F:F,QUOTIENT(ROW(A1179)-1,3)+2)&lt;&gt;""),"/* "&amp;INDEX(artwork.xlsx!F:F,QUOTIENT(ROW(A1179)-1,3)+2)&amp;" */","  ")&amp;IF(AND(ISERROR(MATCH("},",B1184:B$5003,0)), ISERROR(MATCH("    ];",$A$5:A1180,0))),"];","")</f>
        <v xml:space="preserve">  /* landscape */</v>
      </c>
      <c r="B1184" t="str">
        <f t="shared" si="30"/>
        <v>},</v>
      </c>
      <c r="C1184" t="str">
        <f>IF(AND(MOD(ROW(A1179)-1,3)=0, INDEX(artwork.xlsx!J:J,QUOTIENT(ROW(A1179)-1,3)+2)&lt;&gt;""),
     artwork.xlsx!$H$1&amp;": """ &amp;  INDEX(artwork.xlsx!H:H,QUOTIENT(ROW(A1179)-1,3)+2) &amp;""",  " &amp;
     artwork.xlsx!$J$1&amp; ": """ &amp; INDEX(artwork.xlsx!J:J,QUOTIENT(ROW(A1179)-1,3)+2) &amp;""",  " &amp;
     artwork.xlsx!$L$1&amp; ": """ &amp; SUBSTITUTE(IF(LEFT(INDEX(artwork.xlsx!L:L,QUOTIENT(ROW(A1179)-1,3)+2),4)="http","",artwork.xlsx!$M$1) &amp; INDEX(artwork.xlsx!L:L,QUOTIENT(ROW(A1179)-1,3)+2),artwork.xlsx!$N$1,"") &amp; """,",
 IF(AND(MOD(ROW(A1179)-1,3)=1,INDEX(artwork.xlsx!J:J,QUOTIENT(ROW(A1179)-1,3)+2)&lt;&gt;""),
    artwork.xlsx!$K$1&amp;": '" &amp; SUBSTITUTE(INDEX(artwork.xlsx!K:K,QUOTIENT(ROW(A1179)-1,3)+2),"'","\'") &amp; "'",
IF(MOD(ROW(A1179)-1,3)=2,"","")))</f>
        <v/>
      </c>
      <c r="J1184" t="s">
        <v>3730</v>
      </c>
      <c r="U1184" t="e">
        <f t="shared" si="31"/>
        <v>#VALUE!</v>
      </c>
      <c r="V1184" t="str">
        <f t="shared" si="32"/>
        <v>",  frenchName: "Verger",  artwork: "http://wiki.dominionstrategy.com/images/c/c6/OrchardArt.jpg"</v>
      </c>
    </row>
    <row r="1185" spans="1:22" x14ac:dyDescent="0.25">
      <c r="A1185" t="str">
        <f>IF(AND(MOD(ROW(A1180)-1,3)=0,INDEX(artwork.xlsx!G:G,QUOTIENT(ROW(A1180)-1,3)+2)&lt;&gt;""),"/* "&amp;INDEX(artwork.xlsx!G:G,QUOTIENT(ROW(A1180)-1,3)+2)&amp;" */","  ")&amp;
IF(AND(INDEX(artwork.xlsx!F:F,QUOTIENT(ROW(A1180)-1,3)+2)&lt;&gt;""),"/* "&amp;INDEX(artwork.xlsx!F:F,QUOTIENT(ROW(A1180)-1,3)+2)&amp;" */","  ")&amp;IF(AND(ISERROR(MATCH("},",B1185:B$5003,0)), ISERROR(MATCH("    ];",$A$5:A1184,0))),"];","")</f>
        <v xml:space="preserve">  /* landscape */</v>
      </c>
      <c r="B1185" t="str">
        <f t="shared" si="30"/>
        <v>{</v>
      </c>
      <c r="C1185" t="str">
        <f>IF(AND(MOD(ROW(A1180)-1,3)=0, INDEX(artwork.xlsx!J:J,QUOTIENT(ROW(A1180)-1,3)+2)&lt;&gt;""),
     artwork.xlsx!$H$1&amp;": """ &amp;  INDEX(artwork.xlsx!H:H,QUOTIENT(ROW(A1180)-1,3)+2) &amp;""",  " &amp;
     artwork.xlsx!$J$1&amp; ": """ &amp; INDEX(artwork.xlsx!J:J,QUOTIENT(ROW(A1180)-1,3)+2) &amp;""",  " &amp;
     artwork.xlsx!$L$1&amp; ": """ &amp; SUBSTITUTE(IF(LEFT(INDEX(artwork.xlsx!L:L,QUOTIENT(ROW(A1180)-1,3)+2),4)="http","",artwork.xlsx!$M$1) &amp; INDEX(artwork.xlsx!L:L,QUOTIENT(ROW(A1180)-1,3)+2),artwork.xlsx!$N$1,"") &amp; """,",
 IF(AND(MOD(ROW(A1180)-1,3)=1,INDEX(artwork.xlsx!J:J,QUOTIENT(ROW(A1180)-1,3)+2)&lt;&gt;""),
    artwork.xlsx!$K$1&amp;": '" &amp; SUBSTITUTE(INDEX(artwork.xlsx!K:K,QUOTIENT(ROW(A1180)-1,3)+2),"'","\'") &amp; "'",
IF(MOD(ROW(A1180)-1,3)=2,"","")))</f>
        <v>id: "orchard",  frenchName: "Verger",  artwork: "http://wiki.dominionstrategy.com/images/c/c6/OrchardArt.jpg",</v>
      </c>
      <c r="J1185" t="s">
        <v>2408</v>
      </c>
      <c r="K1185" t="s">
        <v>3841</v>
      </c>
      <c r="U1185" t="str">
        <f t="shared" si="31"/>
        <v>orchard</v>
      </c>
      <c r="V1185" t="str">
        <f t="shared" si="32"/>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row>
    <row r="1186" spans="1:22" x14ac:dyDescent="0.25">
      <c r="A1186" t="str">
        <f>IF(AND(MOD(ROW(A1181)-1,3)=0,INDEX(artwork.xlsx!G:G,QUOTIENT(ROW(A1181)-1,3)+2)&lt;&gt;""),"/* "&amp;INDEX(artwork.xlsx!G:G,QUOTIENT(ROW(A1181)-1,3)+2)&amp;" */","  ")&amp;
IF(AND(INDEX(artwork.xlsx!F:F,QUOTIENT(ROW(A1181)-1,3)+2)&lt;&gt;""),"/* "&amp;INDEX(artwork.xlsx!F:F,QUOTIENT(ROW(A1181)-1,3)+2)&amp;" */","  ")&amp;IF(AND(ISERROR(MATCH("},",B1186:B$5003,0)), ISERROR(MATCH("    ];",$A$5:A1182,0))),"];","")</f>
        <v xml:space="preserve">  /* landscape */</v>
      </c>
      <c r="B1186" t="str">
        <f t="shared" si="30"/>
        <v/>
      </c>
      <c r="C1186" t="str">
        <f>IF(AND(MOD(ROW(A1181)-1,3)=0, INDEX(artwork.xlsx!J:J,QUOTIENT(ROW(A1181)-1,3)+2)&lt;&gt;""),
     artwork.xlsx!$H$1&amp;": """ &amp;  INDEX(artwork.xlsx!H:H,QUOTIENT(ROW(A1181)-1,3)+2) &amp;""",  " &amp;
     artwork.xlsx!$J$1&amp; ": """ &amp; INDEX(artwork.xlsx!J:J,QUOTIENT(ROW(A1181)-1,3)+2) &amp;""",  " &amp;
     artwork.xlsx!$L$1&amp; ": """ &amp; SUBSTITUTE(IF(LEFT(INDEX(artwork.xlsx!L:L,QUOTIENT(ROW(A1181)-1,3)+2),4)="http","",artwork.xlsx!$M$1) &amp; INDEX(artwork.xlsx!L:L,QUOTIENT(ROW(A1181)-1,3)+2),artwork.xlsx!$N$1,"") &amp; """,",
 IF(AND(MOD(ROW(A1181)-1,3)=1,INDEX(artwork.xlsx!J:J,QUOTIENT(ROW(A1181)-1,3)+2)&lt;&gt;""),
    artwork.xlsx!$K$1&amp;": '" &amp; SUBSTITUTE(INDEX(artwork.xlsx!K:K,QUOTIENT(ROW(A1181)-1,3)+2),"'","\'") &amp; "'",
IF(MOD(ROW(A1181)-1,3)=2,"","")))</f>
        <v>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K1186" t="s">
        <v>3842</v>
      </c>
      <c r="U1186" t="e">
        <f t="shared" si="31"/>
        <v>#VALUE!</v>
      </c>
      <c r="V1186" t="e">
        <f t="shared" si="32"/>
        <v>#VALUE!</v>
      </c>
    </row>
    <row r="1187" spans="1:22" x14ac:dyDescent="0.25">
      <c r="A1187" t="str">
        <f>IF(AND(MOD(ROW(A1182)-1,3)=0,INDEX(artwork.xlsx!G:G,QUOTIENT(ROW(A1182)-1,3)+2)&lt;&gt;""),"/* "&amp;INDEX(artwork.xlsx!G:G,QUOTIENT(ROW(A1182)-1,3)+2)&amp;" */","  ")&amp;
IF(AND(INDEX(artwork.xlsx!F:F,QUOTIENT(ROW(A1182)-1,3)+2)&lt;&gt;""),"/* "&amp;INDEX(artwork.xlsx!F:F,QUOTIENT(ROW(A1182)-1,3)+2)&amp;" */","  ")&amp;IF(AND(ISERROR(MATCH("},",B1187:B$5003,0)), ISERROR(MATCH("    ];",$A$5:A1186,0))),"];","")</f>
        <v xml:space="preserve">  /* landscape */</v>
      </c>
      <c r="B1187" t="str">
        <f t="shared" si="30"/>
        <v>},</v>
      </c>
      <c r="C1187" t="str">
        <f>IF(AND(MOD(ROW(A1182)-1,3)=0, INDEX(artwork.xlsx!J:J,QUOTIENT(ROW(A1182)-1,3)+2)&lt;&gt;""),
     artwork.xlsx!$H$1&amp;": """ &amp;  INDEX(artwork.xlsx!H:H,QUOTIENT(ROW(A1182)-1,3)+2) &amp;""",  " &amp;
     artwork.xlsx!$J$1&amp; ": """ &amp; INDEX(artwork.xlsx!J:J,QUOTIENT(ROW(A1182)-1,3)+2) &amp;""",  " &amp;
     artwork.xlsx!$L$1&amp; ": """ &amp; SUBSTITUTE(IF(LEFT(INDEX(artwork.xlsx!L:L,QUOTIENT(ROW(A1182)-1,3)+2),4)="http","",artwork.xlsx!$M$1) &amp; INDEX(artwork.xlsx!L:L,QUOTIENT(ROW(A1182)-1,3)+2),artwork.xlsx!$N$1,"") &amp; """,",
 IF(AND(MOD(ROW(A1182)-1,3)=1,INDEX(artwork.xlsx!J:J,QUOTIENT(ROW(A1182)-1,3)+2)&lt;&gt;""),
    artwork.xlsx!$K$1&amp;": '" &amp; SUBSTITUTE(INDEX(artwork.xlsx!K:K,QUOTIENT(ROW(A1182)-1,3)+2),"'","\'") &amp; "'",
IF(MOD(ROW(A1182)-1,3)=2,"","")))</f>
        <v/>
      </c>
      <c r="J1187" t="s">
        <v>3730</v>
      </c>
      <c r="U1187" t="e">
        <f t="shared" si="31"/>
        <v>#VALUE!</v>
      </c>
      <c r="V1187" t="str">
        <f t="shared" si="32"/>
        <v>,  frenchName: "Palais",  artwork: "http://wiki.dominionstrategy.com/images/1/12/PalaceArt.jpg"</v>
      </c>
    </row>
    <row r="1188" spans="1:22" x14ac:dyDescent="0.25">
      <c r="A1188" t="str">
        <f>IF(AND(MOD(ROW(A1183)-1,3)=0,INDEX(artwork.xlsx!G:G,QUOTIENT(ROW(A1183)-1,3)+2)&lt;&gt;""),"/* "&amp;INDEX(artwork.xlsx!G:G,QUOTIENT(ROW(A1183)-1,3)+2)&amp;" */","  ")&amp;
IF(AND(INDEX(artwork.xlsx!F:F,QUOTIENT(ROW(A1183)-1,3)+2)&lt;&gt;""),"/* "&amp;INDEX(artwork.xlsx!F:F,QUOTIENT(ROW(A1183)-1,3)+2)&amp;" */","  ")&amp;IF(AND(ISERROR(MATCH("},",B1188:B$5003,0)), ISERROR(MATCH("    ];",$A$5:A1184,0))),"];","")</f>
        <v xml:space="preserve">  /* landscape */</v>
      </c>
      <c r="B1188" t="str">
        <f t="shared" si="30"/>
        <v>{</v>
      </c>
      <c r="C1188" t="str">
        <f>IF(AND(MOD(ROW(A1183)-1,3)=0, INDEX(artwork.xlsx!J:J,QUOTIENT(ROW(A1183)-1,3)+2)&lt;&gt;""),
     artwork.xlsx!$H$1&amp;": """ &amp;  INDEX(artwork.xlsx!H:H,QUOTIENT(ROW(A1183)-1,3)+2) &amp;""",  " &amp;
     artwork.xlsx!$J$1&amp; ": """ &amp; INDEX(artwork.xlsx!J:J,QUOTIENT(ROW(A1183)-1,3)+2) &amp;""",  " &amp;
     artwork.xlsx!$L$1&amp; ": """ &amp; SUBSTITUTE(IF(LEFT(INDEX(artwork.xlsx!L:L,QUOTIENT(ROW(A1183)-1,3)+2),4)="http","",artwork.xlsx!$M$1) &amp; INDEX(artwork.xlsx!L:L,QUOTIENT(ROW(A1183)-1,3)+2),artwork.xlsx!$N$1,"") &amp; """,",
 IF(AND(MOD(ROW(A1183)-1,3)=1,INDEX(artwork.xlsx!J:J,QUOTIENT(ROW(A1183)-1,3)+2)&lt;&gt;""),
    artwork.xlsx!$K$1&amp;": '" &amp; SUBSTITUTE(INDEX(artwork.xlsx!K:K,QUOTIENT(ROW(A1183)-1,3)+2),"'","\'") &amp; "'",
IF(MOD(ROW(A1183)-1,3)=2,"","")))</f>
        <v>id: "palace",  frenchName: "Palais",  artwork: "http://wiki.dominionstrategy.com/images/1/12/PalaceArt.jpg",</v>
      </c>
      <c r="J1188" t="s">
        <v>2408</v>
      </c>
      <c r="K1188" t="s">
        <v>3843</v>
      </c>
      <c r="U1188" t="str">
        <f t="shared" si="31"/>
        <v>palace</v>
      </c>
      <c r="V1188" t="str">
        <f t="shared" si="32"/>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row>
    <row r="1189" spans="1:22" x14ac:dyDescent="0.25">
      <c r="A1189" t="str">
        <f>IF(AND(MOD(ROW(A1184)-1,3)=0,INDEX(artwork.xlsx!G:G,QUOTIENT(ROW(A1184)-1,3)+2)&lt;&gt;""),"/* "&amp;INDEX(artwork.xlsx!G:G,QUOTIENT(ROW(A1184)-1,3)+2)&amp;" */","  ")&amp;
IF(AND(INDEX(artwork.xlsx!F:F,QUOTIENT(ROW(A1184)-1,3)+2)&lt;&gt;""),"/* "&amp;INDEX(artwork.xlsx!F:F,QUOTIENT(ROW(A1184)-1,3)+2)&amp;" */","  ")&amp;IF(AND(ISERROR(MATCH("},",B1189:B$5003,0)), ISERROR(MATCH("    ];",$A$5:A1188,0))),"];","")</f>
        <v xml:space="preserve">  /* landscape */</v>
      </c>
      <c r="B1189" t="str">
        <f t="shared" si="30"/>
        <v/>
      </c>
      <c r="C1189" t="str">
        <f>IF(AND(MOD(ROW(A1184)-1,3)=0, INDEX(artwork.xlsx!J:J,QUOTIENT(ROW(A1184)-1,3)+2)&lt;&gt;""),
     artwork.xlsx!$H$1&amp;": """ &amp;  INDEX(artwork.xlsx!H:H,QUOTIENT(ROW(A1184)-1,3)+2) &amp;""",  " &amp;
     artwork.xlsx!$J$1&amp; ": """ &amp; INDEX(artwork.xlsx!J:J,QUOTIENT(ROW(A1184)-1,3)+2) &amp;""",  " &amp;
     artwork.xlsx!$L$1&amp; ": """ &amp; SUBSTITUTE(IF(LEFT(INDEX(artwork.xlsx!L:L,QUOTIENT(ROW(A1184)-1,3)+2),4)="http","",artwork.xlsx!$M$1) &amp; INDEX(artwork.xlsx!L:L,QUOTIENT(ROW(A1184)-1,3)+2),artwork.xlsx!$N$1,"") &amp; """,",
 IF(AND(MOD(ROW(A1184)-1,3)=1,INDEX(artwork.xlsx!J:J,QUOTIENT(ROW(A1184)-1,3)+2)&lt;&gt;""),
    artwork.xlsx!$K$1&amp;": '" &amp; SUBSTITUTE(INDEX(artwork.xlsx!K:K,QUOTIENT(ROW(A1184)-1,3)+2),"'","\'") &amp; "'",
IF(MOD(ROW(A1184)-1,3)=2,"","")))</f>
        <v>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K1189" t="s">
        <v>3844</v>
      </c>
      <c r="U1189" t="e">
        <f t="shared" si="31"/>
        <v>#VALUE!</v>
      </c>
      <c r="V1189" t="e">
        <f t="shared" si="32"/>
        <v>#VALUE!</v>
      </c>
    </row>
    <row r="1190" spans="1:22" x14ac:dyDescent="0.25">
      <c r="A1190" t="str">
        <f>IF(AND(MOD(ROW(A1185)-1,3)=0,INDEX(artwork.xlsx!G:G,QUOTIENT(ROW(A1185)-1,3)+2)&lt;&gt;""),"/* "&amp;INDEX(artwork.xlsx!G:G,QUOTIENT(ROW(A1185)-1,3)+2)&amp;" */","  ")&amp;
IF(AND(INDEX(artwork.xlsx!F:F,QUOTIENT(ROW(A1185)-1,3)+2)&lt;&gt;""),"/* "&amp;INDEX(artwork.xlsx!F:F,QUOTIENT(ROW(A1185)-1,3)+2)&amp;" */","  ")&amp;IF(AND(ISERROR(MATCH("},",B1190:B$5003,0)), ISERROR(MATCH("    ];",$A$5:A1186,0))),"];","")</f>
        <v xml:space="preserve">  /* landscape */</v>
      </c>
      <c r="B1190" t="str">
        <f t="shared" si="30"/>
        <v>},</v>
      </c>
      <c r="C1190" t="str">
        <f>IF(AND(MOD(ROW(A1185)-1,3)=0, INDEX(artwork.xlsx!J:J,QUOTIENT(ROW(A1185)-1,3)+2)&lt;&gt;""),
     artwork.xlsx!$H$1&amp;": """ &amp;  INDEX(artwork.xlsx!H:H,QUOTIENT(ROW(A1185)-1,3)+2) &amp;""",  " &amp;
     artwork.xlsx!$J$1&amp; ": """ &amp; INDEX(artwork.xlsx!J:J,QUOTIENT(ROW(A1185)-1,3)+2) &amp;""",  " &amp;
     artwork.xlsx!$L$1&amp; ": """ &amp; SUBSTITUTE(IF(LEFT(INDEX(artwork.xlsx!L:L,QUOTIENT(ROW(A1185)-1,3)+2),4)="http","",artwork.xlsx!$M$1) &amp; INDEX(artwork.xlsx!L:L,QUOTIENT(ROW(A1185)-1,3)+2),artwork.xlsx!$N$1,"") &amp; """,",
 IF(AND(MOD(ROW(A1185)-1,3)=1,INDEX(artwork.xlsx!J:J,QUOTIENT(ROW(A1185)-1,3)+2)&lt;&gt;""),
    artwork.xlsx!$K$1&amp;": '" &amp; SUBSTITUTE(INDEX(artwork.xlsx!K:K,QUOTIENT(ROW(A1185)-1,3)+2),"'","\'") &amp; "'",
IF(MOD(ROW(A1185)-1,3)=2,"","")))</f>
        <v/>
      </c>
      <c r="J1190" t="s">
        <v>3730</v>
      </c>
      <c r="U1190" t="e">
        <f t="shared" si="31"/>
        <v>#VALUE!</v>
      </c>
      <c r="V1190" t="str">
        <f t="shared" si="32"/>
        <v xml:space="preserve"> frenchName: "Tombe",  artwork: "http://wiki.dominionstrategy.com/images/5/54/TombArt.jpg"</v>
      </c>
    </row>
    <row r="1191" spans="1:22" x14ac:dyDescent="0.25">
      <c r="A1191" t="str">
        <f>IF(AND(MOD(ROW(A1186)-1,3)=0,INDEX(artwork.xlsx!G:G,QUOTIENT(ROW(A1186)-1,3)+2)&lt;&gt;""),"/* "&amp;INDEX(artwork.xlsx!G:G,QUOTIENT(ROW(A1186)-1,3)+2)&amp;" */","  ")&amp;
IF(AND(INDEX(artwork.xlsx!F:F,QUOTIENT(ROW(A1186)-1,3)+2)&lt;&gt;""),"/* "&amp;INDEX(artwork.xlsx!F:F,QUOTIENT(ROW(A1186)-1,3)+2)&amp;" */","  ")&amp;IF(AND(ISERROR(MATCH("},",B1191:B$5003,0)), ISERROR(MATCH("    ];",$A$5:A1190,0))),"];","")</f>
        <v xml:space="preserve">  /* landscape */</v>
      </c>
      <c r="B1191" t="str">
        <f t="shared" si="30"/>
        <v>{</v>
      </c>
      <c r="C1191" t="str">
        <f>IF(AND(MOD(ROW(A1186)-1,3)=0, INDEX(artwork.xlsx!J:J,QUOTIENT(ROW(A1186)-1,3)+2)&lt;&gt;""),
     artwork.xlsx!$H$1&amp;": """ &amp;  INDEX(artwork.xlsx!H:H,QUOTIENT(ROW(A1186)-1,3)+2) &amp;""",  " &amp;
     artwork.xlsx!$J$1&amp; ": """ &amp; INDEX(artwork.xlsx!J:J,QUOTIENT(ROW(A1186)-1,3)+2) &amp;""",  " &amp;
     artwork.xlsx!$L$1&amp; ": """ &amp; SUBSTITUTE(IF(LEFT(INDEX(artwork.xlsx!L:L,QUOTIENT(ROW(A1186)-1,3)+2),4)="http","",artwork.xlsx!$M$1) &amp; INDEX(artwork.xlsx!L:L,QUOTIENT(ROW(A1186)-1,3)+2),artwork.xlsx!$N$1,"") &amp; """,",
 IF(AND(MOD(ROW(A1186)-1,3)=1,INDEX(artwork.xlsx!J:J,QUOTIENT(ROW(A1186)-1,3)+2)&lt;&gt;""),
    artwork.xlsx!$K$1&amp;": '" &amp; SUBSTITUTE(INDEX(artwork.xlsx!K:K,QUOTIENT(ROW(A1186)-1,3)+2),"'","\'") &amp; "'",
IF(MOD(ROW(A1186)-1,3)=2,"","")))</f>
        <v>id: "tomb",  frenchName: "Tombe",  artwork: "http://wiki.dominionstrategy.com/images/5/54/TombArt.jpg",</v>
      </c>
      <c r="J1191" t="s">
        <v>2408</v>
      </c>
      <c r="K1191" t="s">
        <v>3845</v>
      </c>
      <c r="U1191" t="str">
        <f t="shared" si="31"/>
        <v>tomb</v>
      </c>
      <c r="V1191" t="str">
        <f t="shared" si="32"/>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row>
    <row r="1192" spans="1:22" x14ac:dyDescent="0.25">
      <c r="A1192" t="str">
        <f>IF(AND(MOD(ROW(A1187)-1,3)=0,INDEX(artwork.xlsx!G:G,QUOTIENT(ROW(A1187)-1,3)+2)&lt;&gt;""),"/* "&amp;INDEX(artwork.xlsx!G:G,QUOTIENT(ROW(A1187)-1,3)+2)&amp;" */","  ")&amp;
IF(AND(INDEX(artwork.xlsx!F:F,QUOTIENT(ROW(A1187)-1,3)+2)&lt;&gt;""),"/* "&amp;INDEX(artwork.xlsx!F:F,QUOTIENT(ROW(A1187)-1,3)+2)&amp;" */","  ")&amp;IF(AND(ISERROR(MATCH("},",B1192:B$5003,0)), ISERROR(MATCH("    ];",$A$5:A1188,0))),"];","")</f>
        <v xml:space="preserve">  /* landscape */</v>
      </c>
      <c r="B1192" t="str">
        <f t="shared" si="30"/>
        <v/>
      </c>
      <c r="C1192" t="str">
        <f>IF(AND(MOD(ROW(A1187)-1,3)=0, INDEX(artwork.xlsx!J:J,QUOTIENT(ROW(A1187)-1,3)+2)&lt;&gt;""),
     artwork.xlsx!$H$1&amp;": """ &amp;  INDEX(artwork.xlsx!H:H,QUOTIENT(ROW(A1187)-1,3)+2) &amp;""",  " &amp;
     artwork.xlsx!$J$1&amp; ": """ &amp; INDEX(artwork.xlsx!J:J,QUOTIENT(ROW(A1187)-1,3)+2) &amp;""",  " &amp;
     artwork.xlsx!$L$1&amp; ": """ &amp; SUBSTITUTE(IF(LEFT(INDEX(artwork.xlsx!L:L,QUOTIENT(ROW(A1187)-1,3)+2),4)="http","",artwork.xlsx!$M$1) &amp; INDEX(artwork.xlsx!L:L,QUOTIENT(ROW(A1187)-1,3)+2),artwork.xlsx!$N$1,"") &amp; """,",
 IF(AND(MOD(ROW(A1187)-1,3)=1,INDEX(artwork.xlsx!J:J,QUOTIENT(ROW(A1187)-1,3)+2)&lt;&gt;""),
    artwork.xlsx!$K$1&amp;": '" &amp; SUBSTITUTE(INDEX(artwork.xlsx!K:K,QUOTIENT(ROW(A1187)-1,3)+2),"'","\'") &amp; "'",
IF(MOD(ROW(A1187)-1,3)=2,"","")))</f>
        <v>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K1192" t="s">
        <v>3846</v>
      </c>
      <c r="U1192" t="e">
        <f t="shared" si="31"/>
        <v>#VALUE!</v>
      </c>
      <c r="V1192" t="e">
        <f t="shared" si="32"/>
        <v>#VALUE!</v>
      </c>
    </row>
    <row r="1193" spans="1:22" x14ac:dyDescent="0.25">
      <c r="A1193" t="str">
        <f>IF(AND(MOD(ROW(A1188)-1,3)=0,INDEX(artwork.xlsx!G:G,QUOTIENT(ROW(A1188)-1,3)+2)&lt;&gt;""),"/* "&amp;INDEX(artwork.xlsx!G:G,QUOTIENT(ROW(A1188)-1,3)+2)&amp;" */","  ")&amp;
IF(AND(INDEX(artwork.xlsx!F:F,QUOTIENT(ROW(A1188)-1,3)+2)&lt;&gt;""),"/* "&amp;INDEX(artwork.xlsx!F:F,QUOTIENT(ROW(A1188)-1,3)+2)&amp;" */","  ")&amp;IF(AND(ISERROR(MATCH("},",B1193:B$5003,0)), ISERROR(MATCH("    ];",$A$5:A1192,0))),"];","")</f>
        <v xml:space="preserve">  /* landscape */</v>
      </c>
      <c r="B1193" t="str">
        <f t="shared" si="30"/>
        <v>},</v>
      </c>
      <c r="C1193" t="str">
        <f>IF(AND(MOD(ROW(A1188)-1,3)=0, INDEX(artwork.xlsx!J:J,QUOTIENT(ROW(A1188)-1,3)+2)&lt;&gt;""),
     artwork.xlsx!$H$1&amp;": """ &amp;  INDEX(artwork.xlsx!H:H,QUOTIENT(ROW(A1188)-1,3)+2) &amp;""",  " &amp;
     artwork.xlsx!$J$1&amp; ": """ &amp; INDEX(artwork.xlsx!J:J,QUOTIENT(ROW(A1188)-1,3)+2) &amp;""",  " &amp;
     artwork.xlsx!$L$1&amp; ": """ &amp; SUBSTITUTE(IF(LEFT(INDEX(artwork.xlsx!L:L,QUOTIENT(ROW(A1188)-1,3)+2),4)="http","",artwork.xlsx!$M$1) &amp; INDEX(artwork.xlsx!L:L,QUOTIENT(ROW(A1188)-1,3)+2),artwork.xlsx!$N$1,"") &amp; """,",
 IF(AND(MOD(ROW(A1188)-1,3)=1,INDEX(artwork.xlsx!J:J,QUOTIENT(ROW(A1188)-1,3)+2)&lt;&gt;""),
    artwork.xlsx!$K$1&amp;": '" &amp; SUBSTITUTE(INDEX(artwork.xlsx!K:K,QUOTIENT(ROW(A1188)-1,3)+2),"'","\'") &amp; "'",
IF(MOD(ROW(A1188)-1,3)=2,"","")))</f>
        <v/>
      </c>
      <c r="J1193" t="s">
        <v>3730</v>
      </c>
      <c r="U1193" t="e">
        <f t="shared" si="31"/>
        <v>#VALUE!</v>
      </c>
      <c r="V1193" t="str">
        <f t="shared" si="32"/>
        <v xml:space="preserve">  frenchName: "Tour",  artwork: "http://wiki.dominionstrategy.com/images/2/2f/TowerArt.jpg"</v>
      </c>
    </row>
    <row r="1194" spans="1:22" x14ac:dyDescent="0.25">
      <c r="A1194" t="str">
        <f>IF(AND(MOD(ROW(A1189)-1,3)=0,INDEX(artwork.xlsx!G:G,QUOTIENT(ROW(A1189)-1,3)+2)&lt;&gt;""),"/* "&amp;INDEX(artwork.xlsx!G:G,QUOTIENT(ROW(A1189)-1,3)+2)&amp;" */","  ")&amp;
IF(AND(INDEX(artwork.xlsx!F:F,QUOTIENT(ROW(A1189)-1,3)+2)&lt;&gt;""),"/* "&amp;INDEX(artwork.xlsx!F:F,QUOTIENT(ROW(A1189)-1,3)+2)&amp;" */","  ")&amp;IF(AND(ISERROR(MATCH("},",B1194:B$5003,0)), ISERROR(MATCH("    ];",$A$5:A1190,0))),"];","")</f>
        <v xml:space="preserve">  /* landscape */</v>
      </c>
      <c r="B1194" t="str">
        <f t="shared" si="30"/>
        <v>{</v>
      </c>
      <c r="C1194" t="str">
        <f>IF(AND(MOD(ROW(A1189)-1,3)=0, INDEX(artwork.xlsx!J:J,QUOTIENT(ROW(A1189)-1,3)+2)&lt;&gt;""),
     artwork.xlsx!$H$1&amp;": """ &amp;  INDEX(artwork.xlsx!H:H,QUOTIENT(ROW(A1189)-1,3)+2) &amp;""",  " &amp;
     artwork.xlsx!$J$1&amp; ": """ &amp; INDEX(artwork.xlsx!J:J,QUOTIENT(ROW(A1189)-1,3)+2) &amp;""",  " &amp;
     artwork.xlsx!$L$1&amp; ": """ &amp; SUBSTITUTE(IF(LEFT(INDEX(artwork.xlsx!L:L,QUOTIENT(ROW(A1189)-1,3)+2),4)="http","",artwork.xlsx!$M$1) &amp; INDEX(artwork.xlsx!L:L,QUOTIENT(ROW(A1189)-1,3)+2),artwork.xlsx!$N$1,"") &amp; """,",
 IF(AND(MOD(ROW(A1189)-1,3)=1,INDEX(artwork.xlsx!J:J,QUOTIENT(ROW(A1189)-1,3)+2)&lt;&gt;""),
    artwork.xlsx!$K$1&amp;": '" &amp; SUBSTITUTE(INDEX(artwork.xlsx!K:K,QUOTIENT(ROW(A1189)-1,3)+2),"'","\'") &amp; "'",
IF(MOD(ROW(A1189)-1,3)=2,"","")))</f>
        <v>id: "tower",  frenchName: "Tour",  artwork: "http://wiki.dominionstrategy.com/images/2/2f/TowerArt.jpg",</v>
      </c>
      <c r="J1194" t="s">
        <v>2408</v>
      </c>
      <c r="K1194" t="s">
        <v>3847</v>
      </c>
      <c r="U1194" t="str">
        <f t="shared" si="31"/>
        <v>tower</v>
      </c>
      <c r="V1194" t="str">
        <f t="shared" si="32"/>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row>
    <row r="1195" spans="1:22" x14ac:dyDescent="0.25">
      <c r="A1195" t="str">
        <f>IF(AND(MOD(ROW(A1190)-1,3)=0,INDEX(artwork.xlsx!G:G,QUOTIENT(ROW(A1190)-1,3)+2)&lt;&gt;""),"/* "&amp;INDEX(artwork.xlsx!G:G,QUOTIENT(ROW(A1190)-1,3)+2)&amp;" */","  ")&amp;
IF(AND(INDEX(artwork.xlsx!F:F,QUOTIENT(ROW(A1190)-1,3)+2)&lt;&gt;""),"/* "&amp;INDEX(artwork.xlsx!F:F,QUOTIENT(ROW(A1190)-1,3)+2)&amp;" */","  ")&amp;IF(AND(ISERROR(MATCH("},",B1195:B$5003,0)), ISERROR(MATCH("    ];",$A$5:A1194,0))),"];","")</f>
        <v xml:space="preserve">  /* landscape */</v>
      </c>
      <c r="B1195" t="str">
        <f t="shared" si="30"/>
        <v/>
      </c>
      <c r="C1195" t="str">
        <f>IF(AND(MOD(ROW(A1190)-1,3)=0, INDEX(artwork.xlsx!J:J,QUOTIENT(ROW(A1190)-1,3)+2)&lt;&gt;""),
     artwork.xlsx!$H$1&amp;": """ &amp;  INDEX(artwork.xlsx!H:H,QUOTIENT(ROW(A1190)-1,3)+2) &amp;""",  " &amp;
     artwork.xlsx!$J$1&amp; ": """ &amp; INDEX(artwork.xlsx!J:J,QUOTIENT(ROW(A1190)-1,3)+2) &amp;""",  " &amp;
     artwork.xlsx!$L$1&amp; ": """ &amp; SUBSTITUTE(IF(LEFT(INDEX(artwork.xlsx!L:L,QUOTIENT(ROW(A1190)-1,3)+2),4)="http","",artwork.xlsx!$M$1) &amp; INDEX(artwork.xlsx!L:L,QUOTIENT(ROW(A1190)-1,3)+2),artwork.xlsx!$N$1,"") &amp; """,",
 IF(AND(MOD(ROW(A1190)-1,3)=1,INDEX(artwork.xlsx!J:J,QUOTIENT(ROW(A1190)-1,3)+2)&lt;&gt;""),
    artwork.xlsx!$K$1&amp;": '" &amp; SUBSTITUTE(INDEX(artwork.xlsx!K:K,QUOTIENT(ROW(A1190)-1,3)+2),"'","\'") &amp; "'",
IF(MOD(ROW(A1190)-1,3)=2,"","")))</f>
        <v>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K1195" t="s">
        <v>3848</v>
      </c>
      <c r="U1195" t="e">
        <f t="shared" si="31"/>
        <v>#VALUE!</v>
      </c>
      <c r="V1195" t="e">
        <f t="shared" si="32"/>
        <v>#VALUE!</v>
      </c>
    </row>
    <row r="1196" spans="1:22" x14ac:dyDescent="0.25">
      <c r="A1196" t="str">
        <f>IF(AND(MOD(ROW(A1191)-1,3)=0,INDEX(artwork.xlsx!G:G,QUOTIENT(ROW(A1191)-1,3)+2)&lt;&gt;""),"/* "&amp;INDEX(artwork.xlsx!G:G,QUOTIENT(ROW(A1191)-1,3)+2)&amp;" */","  ")&amp;
IF(AND(INDEX(artwork.xlsx!F:F,QUOTIENT(ROW(A1191)-1,3)+2)&lt;&gt;""),"/* "&amp;INDEX(artwork.xlsx!F:F,QUOTIENT(ROW(A1191)-1,3)+2)&amp;" */","  ")&amp;IF(AND(ISERROR(MATCH("},",B1196:B$5003,0)), ISERROR(MATCH("    ];",$A$5:A1192,0))),"];","")</f>
        <v xml:space="preserve">  /* landscape */</v>
      </c>
      <c r="B1196" t="str">
        <f t="shared" si="30"/>
        <v>},</v>
      </c>
      <c r="C1196" t="str">
        <f>IF(AND(MOD(ROW(A1191)-1,3)=0, INDEX(artwork.xlsx!J:J,QUOTIENT(ROW(A1191)-1,3)+2)&lt;&gt;""),
     artwork.xlsx!$H$1&amp;": """ &amp;  INDEX(artwork.xlsx!H:H,QUOTIENT(ROW(A1191)-1,3)+2) &amp;""",  " &amp;
     artwork.xlsx!$J$1&amp; ": """ &amp; INDEX(artwork.xlsx!J:J,QUOTIENT(ROW(A1191)-1,3)+2) &amp;""",  " &amp;
     artwork.xlsx!$L$1&amp; ": """ &amp; SUBSTITUTE(IF(LEFT(INDEX(artwork.xlsx!L:L,QUOTIENT(ROW(A1191)-1,3)+2),4)="http","",artwork.xlsx!$M$1) &amp; INDEX(artwork.xlsx!L:L,QUOTIENT(ROW(A1191)-1,3)+2),artwork.xlsx!$N$1,"") &amp; """,",
 IF(AND(MOD(ROW(A1191)-1,3)=1,INDEX(artwork.xlsx!J:J,QUOTIENT(ROW(A1191)-1,3)+2)&lt;&gt;""),
    artwork.xlsx!$K$1&amp;": '" &amp; SUBSTITUTE(INDEX(artwork.xlsx!K:K,QUOTIENT(ROW(A1191)-1,3)+2),"'","\'") &amp; "'",
IF(MOD(ROW(A1191)-1,3)=2,"","")))</f>
        <v/>
      </c>
      <c r="J1196" t="s">
        <v>3730</v>
      </c>
      <c r="U1196" t="e">
        <f t="shared" si="31"/>
        <v>#VALUE!</v>
      </c>
      <c r="V1196" t="str">
        <f t="shared" si="32"/>
        <v>alarch",  frenchName: "Arc de triomphe",  artwork: "http://wiki.dominionstrategy.com/images/c/cb/Triumphal_ArchArt.jpg"</v>
      </c>
    </row>
    <row r="1197" spans="1:22" x14ac:dyDescent="0.25">
      <c r="A1197" t="str">
        <f>IF(AND(MOD(ROW(A1192)-1,3)=0,INDEX(artwork.xlsx!G:G,QUOTIENT(ROW(A1192)-1,3)+2)&lt;&gt;""),"/* "&amp;INDEX(artwork.xlsx!G:G,QUOTIENT(ROW(A1192)-1,3)+2)&amp;" */","  ")&amp;
IF(AND(INDEX(artwork.xlsx!F:F,QUOTIENT(ROW(A1192)-1,3)+2)&lt;&gt;""),"/* "&amp;INDEX(artwork.xlsx!F:F,QUOTIENT(ROW(A1192)-1,3)+2)&amp;" */","  ")&amp;IF(AND(ISERROR(MATCH("},",B1197:B$5003,0)), ISERROR(MATCH("    ];",$A$5:A1196,0))),"];","")</f>
        <v xml:space="preserve">  /* landscape */</v>
      </c>
      <c r="B1197" t="str">
        <f t="shared" si="30"/>
        <v>{</v>
      </c>
      <c r="C1197" t="str">
        <f>IF(AND(MOD(ROW(A1192)-1,3)=0, INDEX(artwork.xlsx!J:J,QUOTIENT(ROW(A1192)-1,3)+2)&lt;&gt;""),
     artwork.xlsx!$H$1&amp;": """ &amp;  INDEX(artwork.xlsx!H:H,QUOTIENT(ROW(A1192)-1,3)+2) &amp;""",  " &amp;
     artwork.xlsx!$J$1&amp; ": """ &amp; INDEX(artwork.xlsx!J:J,QUOTIENT(ROW(A1192)-1,3)+2) &amp;""",  " &amp;
     artwork.xlsx!$L$1&amp; ": """ &amp; SUBSTITUTE(IF(LEFT(INDEX(artwork.xlsx!L:L,QUOTIENT(ROW(A1192)-1,3)+2),4)="http","",artwork.xlsx!$M$1) &amp; INDEX(artwork.xlsx!L:L,QUOTIENT(ROW(A1192)-1,3)+2),artwork.xlsx!$N$1,"") &amp; """,",
 IF(AND(MOD(ROW(A1192)-1,3)=1,INDEX(artwork.xlsx!J:J,QUOTIENT(ROW(A1192)-1,3)+2)&lt;&gt;""),
    artwork.xlsx!$K$1&amp;": '" &amp; SUBSTITUTE(INDEX(artwork.xlsx!K:K,QUOTIENT(ROW(A1192)-1,3)+2),"'","\'") &amp; "'",
IF(MOD(ROW(A1192)-1,3)=2,"","")))</f>
        <v>id: "triumphalarch",  frenchName: "Arc de triomphe",  artwork: "http://wiki.dominionstrategy.com/images/c/cb/Triumphal_ArchArt.jpg",</v>
      </c>
      <c r="J1197" t="s">
        <v>2408</v>
      </c>
      <c r="K1197" t="s">
        <v>3849</v>
      </c>
      <c r="U1197" t="str">
        <f t="shared" si="31"/>
        <v>triumphalarch</v>
      </c>
      <c r="V1197" t="str">
        <f t="shared" si="32"/>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row>
    <row r="1198" spans="1:22" x14ac:dyDescent="0.25">
      <c r="A1198" t="str">
        <f>IF(AND(MOD(ROW(A1193)-1,3)=0,INDEX(artwork.xlsx!G:G,QUOTIENT(ROW(A1193)-1,3)+2)&lt;&gt;""),"/* "&amp;INDEX(artwork.xlsx!G:G,QUOTIENT(ROW(A1193)-1,3)+2)&amp;" */","  ")&amp;
IF(AND(INDEX(artwork.xlsx!F:F,QUOTIENT(ROW(A1193)-1,3)+2)&lt;&gt;""),"/* "&amp;INDEX(artwork.xlsx!F:F,QUOTIENT(ROW(A1193)-1,3)+2)&amp;" */","  ")&amp;IF(AND(ISERROR(MATCH("},",B1198:B$5003,0)), ISERROR(MATCH("    ];",$A$5:A1194,0))),"];","")</f>
        <v xml:space="preserve">  /* landscape */</v>
      </c>
      <c r="B1198" t="str">
        <f t="shared" si="30"/>
        <v/>
      </c>
      <c r="C1198" t="str">
        <f>IF(AND(MOD(ROW(A1193)-1,3)=0, INDEX(artwork.xlsx!J:J,QUOTIENT(ROW(A1193)-1,3)+2)&lt;&gt;""),
     artwork.xlsx!$H$1&amp;": """ &amp;  INDEX(artwork.xlsx!H:H,QUOTIENT(ROW(A1193)-1,3)+2) &amp;""",  " &amp;
     artwork.xlsx!$J$1&amp; ": """ &amp; INDEX(artwork.xlsx!J:J,QUOTIENT(ROW(A1193)-1,3)+2) &amp;""",  " &amp;
     artwork.xlsx!$L$1&amp; ": """ &amp; SUBSTITUTE(IF(LEFT(INDEX(artwork.xlsx!L:L,QUOTIENT(ROW(A1193)-1,3)+2),4)="http","",artwork.xlsx!$M$1) &amp; INDEX(artwork.xlsx!L:L,QUOTIENT(ROW(A1193)-1,3)+2),artwork.xlsx!$N$1,"") &amp; """,",
 IF(AND(MOD(ROW(A1193)-1,3)=1,INDEX(artwork.xlsx!J:J,QUOTIENT(ROW(A1193)-1,3)+2)&lt;&gt;""),
    artwork.xlsx!$K$1&amp;": '" &amp; SUBSTITUTE(INDEX(artwork.xlsx!K:K,QUOTIENT(ROW(A1193)-1,3)+2),"'","\'") &amp; "'",
IF(MOD(ROW(A1193)-1,3)=2,"","")))</f>
        <v>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K1198" t="s">
        <v>3850</v>
      </c>
      <c r="U1198" t="e">
        <f t="shared" si="31"/>
        <v>#VALUE!</v>
      </c>
      <c r="V1198" t="e">
        <f t="shared" si="32"/>
        <v>#VALUE!</v>
      </c>
    </row>
    <row r="1199" spans="1:22" x14ac:dyDescent="0.25">
      <c r="A1199" t="str">
        <f>IF(AND(MOD(ROW(A1194)-1,3)=0,INDEX(artwork.xlsx!G:G,QUOTIENT(ROW(A1194)-1,3)+2)&lt;&gt;""),"/* "&amp;INDEX(artwork.xlsx!G:G,QUOTIENT(ROW(A1194)-1,3)+2)&amp;" */","  ")&amp;
IF(AND(INDEX(artwork.xlsx!F:F,QUOTIENT(ROW(A1194)-1,3)+2)&lt;&gt;""),"/* "&amp;INDEX(artwork.xlsx!F:F,QUOTIENT(ROW(A1194)-1,3)+2)&amp;" */","  ")&amp;IF(AND(ISERROR(MATCH("},",B1199:B$5003,0)), ISERROR(MATCH("    ];",$A$5:A1198,0))),"];","")</f>
        <v xml:space="preserve">  /* landscape */</v>
      </c>
      <c r="B1199" t="str">
        <f t="shared" si="30"/>
        <v>},</v>
      </c>
      <c r="C1199" t="str">
        <f>IF(AND(MOD(ROW(A1194)-1,3)=0, INDEX(artwork.xlsx!J:J,QUOTIENT(ROW(A1194)-1,3)+2)&lt;&gt;""),
     artwork.xlsx!$H$1&amp;": """ &amp;  INDEX(artwork.xlsx!H:H,QUOTIENT(ROW(A1194)-1,3)+2) &amp;""",  " &amp;
     artwork.xlsx!$J$1&amp; ": """ &amp; INDEX(artwork.xlsx!J:J,QUOTIENT(ROW(A1194)-1,3)+2) &amp;""",  " &amp;
     artwork.xlsx!$L$1&amp; ": """ &amp; SUBSTITUTE(IF(LEFT(INDEX(artwork.xlsx!L:L,QUOTIENT(ROW(A1194)-1,3)+2),4)="http","",artwork.xlsx!$M$1) &amp; INDEX(artwork.xlsx!L:L,QUOTIENT(ROW(A1194)-1,3)+2),artwork.xlsx!$N$1,"") &amp; """,",
 IF(AND(MOD(ROW(A1194)-1,3)=1,INDEX(artwork.xlsx!J:J,QUOTIENT(ROW(A1194)-1,3)+2)&lt;&gt;""),
    artwork.xlsx!$K$1&amp;": '" &amp; SUBSTITUTE(INDEX(artwork.xlsx!K:K,QUOTIENT(ROW(A1194)-1,3)+2),"'","\'") &amp; "'",
IF(MOD(ROW(A1194)-1,3)=2,"","")))</f>
        <v/>
      </c>
      <c r="J1199" t="s">
        <v>3730</v>
      </c>
      <c r="U1199" t="e">
        <f t="shared" si="31"/>
        <v>#VALUE!</v>
      </c>
      <c r="V1199" t="str">
        <f t="shared" si="32"/>
        <v xml:space="preserve"> frenchName: "Rempart",  artwork: "http://wiki.dominionstrategy.com/images/8/8d/WallArt.jpg"</v>
      </c>
    </row>
    <row r="1200" spans="1:22" x14ac:dyDescent="0.25">
      <c r="A1200" t="str">
        <f>IF(AND(MOD(ROW(A1195)-1,3)=0,INDEX(artwork.xlsx!G:G,QUOTIENT(ROW(A1195)-1,3)+2)&lt;&gt;""),"/* "&amp;INDEX(artwork.xlsx!G:G,QUOTIENT(ROW(A1195)-1,3)+2)&amp;" */","  ")&amp;
IF(AND(INDEX(artwork.xlsx!F:F,QUOTIENT(ROW(A1195)-1,3)+2)&lt;&gt;""),"/* "&amp;INDEX(artwork.xlsx!F:F,QUOTIENT(ROW(A1195)-1,3)+2)&amp;" */","  ")&amp;IF(AND(ISERROR(MATCH("},",B1200:B$5003,0)), ISERROR(MATCH("    ];",$A$5:A1196,0))),"];","")</f>
        <v xml:space="preserve">  /* landscape */</v>
      </c>
      <c r="B1200" t="str">
        <f t="shared" si="30"/>
        <v>{</v>
      </c>
      <c r="C1200" t="str">
        <f>IF(AND(MOD(ROW(A1195)-1,3)=0, INDEX(artwork.xlsx!J:J,QUOTIENT(ROW(A1195)-1,3)+2)&lt;&gt;""),
     artwork.xlsx!$H$1&amp;": """ &amp;  INDEX(artwork.xlsx!H:H,QUOTIENT(ROW(A1195)-1,3)+2) &amp;""",  " &amp;
     artwork.xlsx!$J$1&amp; ": """ &amp; INDEX(artwork.xlsx!J:J,QUOTIENT(ROW(A1195)-1,3)+2) &amp;""",  " &amp;
     artwork.xlsx!$L$1&amp; ": """ &amp; SUBSTITUTE(IF(LEFT(INDEX(artwork.xlsx!L:L,QUOTIENT(ROW(A1195)-1,3)+2),4)="http","",artwork.xlsx!$M$1) &amp; INDEX(artwork.xlsx!L:L,QUOTIENT(ROW(A1195)-1,3)+2),artwork.xlsx!$N$1,"") &amp; """,",
 IF(AND(MOD(ROW(A1195)-1,3)=1,INDEX(artwork.xlsx!J:J,QUOTIENT(ROW(A1195)-1,3)+2)&lt;&gt;""),
    artwork.xlsx!$K$1&amp;": '" &amp; SUBSTITUTE(INDEX(artwork.xlsx!K:K,QUOTIENT(ROW(A1195)-1,3)+2),"'","\'") &amp; "'",
IF(MOD(ROW(A1195)-1,3)=2,"","")))</f>
        <v>id: "wall",  frenchName: "Rempart",  artwork: "http://wiki.dominionstrategy.com/images/8/8d/WallArt.jpg",</v>
      </c>
      <c r="J1200" t="s">
        <v>2408</v>
      </c>
      <c r="K1200" t="s">
        <v>3851</v>
      </c>
      <c r="U1200" t="str">
        <f t="shared" si="31"/>
        <v>wall</v>
      </c>
      <c r="V1200" t="str">
        <f t="shared" si="32"/>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row>
    <row r="1201" spans="1:22" x14ac:dyDescent="0.25">
      <c r="A1201" t="str">
        <f>IF(AND(MOD(ROW(A1196)-1,3)=0,INDEX(artwork.xlsx!G:G,QUOTIENT(ROW(A1196)-1,3)+2)&lt;&gt;""),"/* "&amp;INDEX(artwork.xlsx!G:G,QUOTIENT(ROW(A1196)-1,3)+2)&amp;" */","  ")&amp;
IF(AND(INDEX(artwork.xlsx!F:F,QUOTIENT(ROW(A1196)-1,3)+2)&lt;&gt;""),"/* "&amp;INDEX(artwork.xlsx!F:F,QUOTIENT(ROW(A1196)-1,3)+2)&amp;" */","  ")&amp;IF(AND(ISERROR(MATCH("},",B1201:B$5003,0)), ISERROR(MATCH("    ];",$A$5:A1200,0))),"];","")</f>
        <v xml:space="preserve">  /* landscape */</v>
      </c>
      <c r="B1201" t="str">
        <f t="shared" si="30"/>
        <v/>
      </c>
      <c r="C1201" t="str">
        <f>IF(AND(MOD(ROW(A1196)-1,3)=0, INDEX(artwork.xlsx!J:J,QUOTIENT(ROW(A1196)-1,3)+2)&lt;&gt;""),
     artwork.xlsx!$H$1&amp;": """ &amp;  INDEX(artwork.xlsx!H:H,QUOTIENT(ROW(A1196)-1,3)+2) &amp;""",  " &amp;
     artwork.xlsx!$J$1&amp; ": """ &amp; INDEX(artwork.xlsx!J:J,QUOTIENT(ROW(A1196)-1,3)+2) &amp;""",  " &amp;
     artwork.xlsx!$L$1&amp; ": """ &amp; SUBSTITUTE(IF(LEFT(INDEX(artwork.xlsx!L:L,QUOTIENT(ROW(A1196)-1,3)+2),4)="http","",artwork.xlsx!$M$1) &amp; INDEX(artwork.xlsx!L:L,QUOTIENT(ROW(A1196)-1,3)+2),artwork.xlsx!$N$1,"") &amp; """,",
 IF(AND(MOD(ROW(A1196)-1,3)=1,INDEX(artwork.xlsx!J:J,QUOTIENT(ROW(A1196)-1,3)+2)&lt;&gt;""),
    artwork.xlsx!$K$1&amp;": '" &amp; SUBSTITUTE(INDEX(artwork.xlsx!K:K,QUOTIENT(ROW(A1196)-1,3)+2),"'","\'") &amp; "'",
IF(MOD(ROW(A1196)-1,3)=2,"","")))</f>
        <v>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K1201" t="s">
        <v>3852</v>
      </c>
      <c r="U1201" t="e">
        <f t="shared" si="31"/>
        <v>#VALUE!</v>
      </c>
      <c r="V1201" t="e">
        <f t="shared" si="32"/>
        <v>#VALUE!</v>
      </c>
    </row>
    <row r="1202" spans="1:22" x14ac:dyDescent="0.25">
      <c r="A1202" t="str">
        <f>IF(AND(MOD(ROW(A1197)-1,3)=0,INDEX(artwork.xlsx!G:G,QUOTIENT(ROW(A1197)-1,3)+2)&lt;&gt;""),"/* "&amp;INDEX(artwork.xlsx!G:G,QUOTIENT(ROW(A1197)-1,3)+2)&amp;" */","  ")&amp;
IF(AND(INDEX(artwork.xlsx!F:F,QUOTIENT(ROW(A1197)-1,3)+2)&lt;&gt;""),"/* "&amp;INDEX(artwork.xlsx!F:F,QUOTIENT(ROW(A1197)-1,3)+2)&amp;" */","  ")&amp;IF(AND(ISERROR(MATCH("},",B1202:B$5003,0)), ISERROR(MATCH("    ];",$A$5:A1198,0))),"];","")</f>
        <v xml:space="preserve">  /* landscape */</v>
      </c>
      <c r="B1202" t="str">
        <f t="shared" si="30"/>
        <v>},</v>
      </c>
      <c r="C1202" t="str">
        <f>IF(AND(MOD(ROW(A1197)-1,3)=0, INDEX(artwork.xlsx!J:J,QUOTIENT(ROW(A1197)-1,3)+2)&lt;&gt;""),
     artwork.xlsx!$H$1&amp;": """ &amp;  INDEX(artwork.xlsx!H:H,QUOTIENT(ROW(A1197)-1,3)+2) &amp;""",  " &amp;
     artwork.xlsx!$J$1&amp; ": """ &amp; INDEX(artwork.xlsx!J:J,QUOTIENT(ROW(A1197)-1,3)+2) &amp;""",  " &amp;
     artwork.xlsx!$L$1&amp; ": """ &amp; SUBSTITUTE(IF(LEFT(INDEX(artwork.xlsx!L:L,QUOTIENT(ROW(A1197)-1,3)+2),4)="http","",artwork.xlsx!$M$1) &amp; INDEX(artwork.xlsx!L:L,QUOTIENT(ROW(A1197)-1,3)+2),artwork.xlsx!$N$1,"") &amp; """,",
 IF(AND(MOD(ROW(A1197)-1,3)=1,INDEX(artwork.xlsx!J:J,QUOTIENT(ROW(A1197)-1,3)+2)&lt;&gt;""),
    artwork.xlsx!$K$1&amp;": '" &amp; SUBSTITUTE(INDEX(artwork.xlsx!K:K,QUOTIENT(ROW(A1197)-1,3)+2),"'","\'") &amp; "'",
IF(MOD(ROW(A1197)-1,3)=2,"","")))</f>
        <v/>
      </c>
      <c r="J1202" t="s">
        <v>3730</v>
      </c>
      <c r="U1202" t="e">
        <f t="shared" si="31"/>
        <v>#VALUE!</v>
      </c>
      <c r="V1202" t="str">
        <f t="shared" si="32"/>
        <v>",  frenchName: "Tanière des loups",  artwork: "http://wiki.dominionstrategy.com/images/0/09/Wolf_DenArt.jpg"</v>
      </c>
    </row>
    <row r="1203" spans="1:22" x14ac:dyDescent="0.25">
      <c r="A1203" t="str">
        <f>IF(AND(MOD(ROW(A1198)-1,3)=0,INDEX(artwork.xlsx!G:G,QUOTIENT(ROW(A1198)-1,3)+2)&lt;&gt;""),"/* "&amp;INDEX(artwork.xlsx!G:G,QUOTIENT(ROW(A1198)-1,3)+2)&amp;" */","  ")&amp;
IF(AND(INDEX(artwork.xlsx!F:F,QUOTIENT(ROW(A1198)-1,3)+2)&lt;&gt;""),"/* "&amp;INDEX(artwork.xlsx!F:F,QUOTIENT(ROW(A1198)-1,3)+2)&amp;" */","  ")&amp;IF(AND(ISERROR(MATCH("},",B1203:B$5003,0)), ISERROR(MATCH("    ];",$A$5:A1202,0))),"];","")</f>
        <v xml:space="preserve">  /* landscape */</v>
      </c>
      <c r="B1203" t="str">
        <f t="shared" si="30"/>
        <v>{</v>
      </c>
      <c r="C1203" t="str">
        <f>IF(AND(MOD(ROW(A1198)-1,3)=0, INDEX(artwork.xlsx!J:J,QUOTIENT(ROW(A1198)-1,3)+2)&lt;&gt;""),
     artwork.xlsx!$H$1&amp;": """ &amp;  INDEX(artwork.xlsx!H:H,QUOTIENT(ROW(A1198)-1,3)+2) &amp;""",  " &amp;
     artwork.xlsx!$J$1&amp; ": """ &amp; INDEX(artwork.xlsx!J:J,QUOTIENT(ROW(A1198)-1,3)+2) &amp;""",  " &amp;
     artwork.xlsx!$L$1&amp; ": """ &amp; SUBSTITUTE(IF(LEFT(INDEX(artwork.xlsx!L:L,QUOTIENT(ROW(A1198)-1,3)+2),4)="http","",artwork.xlsx!$M$1) &amp; INDEX(artwork.xlsx!L:L,QUOTIENT(ROW(A1198)-1,3)+2),artwork.xlsx!$N$1,"") &amp; """,",
 IF(AND(MOD(ROW(A1198)-1,3)=1,INDEX(artwork.xlsx!J:J,QUOTIENT(ROW(A1198)-1,3)+2)&lt;&gt;""),
    artwork.xlsx!$K$1&amp;": '" &amp; SUBSTITUTE(INDEX(artwork.xlsx!K:K,QUOTIENT(ROW(A1198)-1,3)+2),"'","\'") &amp; "'",
IF(MOD(ROW(A1198)-1,3)=2,"","")))</f>
        <v>id: "wolfden",  frenchName: "Tanière des loups",  artwork: "http://wiki.dominionstrategy.com/images/0/09/Wolf_DenArt.jpg",</v>
      </c>
      <c r="J1203" t="s">
        <v>2408</v>
      </c>
      <c r="K1203" t="s">
        <v>3853</v>
      </c>
      <c r="U1203" t="str">
        <f t="shared" si="31"/>
        <v>wolfden</v>
      </c>
      <c r="V1203" t="str">
        <f t="shared" si="32"/>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row>
    <row r="1204" spans="1:22" x14ac:dyDescent="0.25">
      <c r="A1204" t="str">
        <f>IF(AND(MOD(ROW(A1199)-1,3)=0,INDEX(artwork.xlsx!G:G,QUOTIENT(ROW(A1199)-1,3)+2)&lt;&gt;""),"/* "&amp;INDEX(artwork.xlsx!G:G,QUOTIENT(ROW(A1199)-1,3)+2)&amp;" */","  ")&amp;
IF(AND(INDEX(artwork.xlsx!F:F,QUOTIENT(ROW(A1199)-1,3)+2)&lt;&gt;""),"/* "&amp;INDEX(artwork.xlsx!F:F,QUOTIENT(ROW(A1199)-1,3)+2)&amp;" */","  ")&amp;IF(AND(ISERROR(MATCH("},",B1204:B$5003,0)), ISERROR(MATCH("    ];",$A$5:A1200,0))),"];","")</f>
        <v xml:space="preserve">  /* landscape */</v>
      </c>
      <c r="B1204" t="str">
        <f t="shared" si="30"/>
        <v/>
      </c>
      <c r="C1204" t="str">
        <f>IF(AND(MOD(ROW(A1199)-1,3)=0, INDEX(artwork.xlsx!J:J,QUOTIENT(ROW(A1199)-1,3)+2)&lt;&gt;""),
     artwork.xlsx!$H$1&amp;": """ &amp;  INDEX(artwork.xlsx!H:H,QUOTIENT(ROW(A1199)-1,3)+2) &amp;""",  " &amp;
     artwork.xlsx!$J$1&amp; ": """ &amp; INDEX(artwork.xlsx!J:J,QUOTIENT(ROW(A1199)-1,3)+2) &amp;""",  " &amp;
     artwork.xlsx!$L$1&amp; ": """ &amp; SUBSTITUTE(IF(LEFT(INDEX(artwork.xlsx!L:L,QUOTIENT(ROW(A1199)-1,3)+2),4)="http","",artwork.xlsx!$M$1) &amp; INDEX(artwork.xlsx!L:L,QUOTIENT(ROW(A1199)-1,3)+2),artwork.xlsx!$N$1,"") &amp; """,",
 IF(AND(MOD(ROW(A1199)-1,3)=1,INDEX(artwork.xlsx!J:J,QUOTIENT(ROW(A1199)-1,3)+2)&lt;&gt;""),
    artwork.xlsx!$K$1&amp;": '" &amp; SUBSTITUTE(INDEX(artwork.xlsx!K:K,QUOTIENT(ROW(A1199)-1,3)+2),"'","\'") &amp; "'",
IF(MOD(ROW(A1199)-1,3)=2,"","")))</f>
        <v>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K1204" t="s">
        <v>3854</v>
      </c>
      <c r="U1204" t="e">
        <f t="shared" si="31"/>
        <v>#VALUE!</v>
      </c>
      <c r="V1204" t="e">
        <f t="shared" si="32"/>
        <v>#VALUE!</v>
      </c>
    </row>
    <row r="1205" spans="1:22" x14ac:dyDescent="0.25">
      <c r="A1205" t="str">
        <f>IF(AND(MOD(ROW(A1200)-1,3)=0,INDEX(artwork.xlsx!G:G,QUOTIENT(ROW(A1200)-1,3)+2)&lt;&gt;""),"/* "&amp;INDEX(artwork.xlsx!G:G,QUOTIENT(ROW(A1200)-1,3)+2)&amp;" */","  ")&amp;
IF(AND(INDEX(artwork.xlsx!F:F,QUOTIENT(ROW(A1200)-1,3)+2)&lt;&gt;""),"/* "&amp;INDEX(artwork.xlsx!F:F,QUOTIENT(ROW(A1200)-1,3)+2)&amp;" */","  ")&amp;IF(AND(ISERROR(MATCH("},",B1205:B$5003,0)), ISERROR(MATCH("    ];",$A$5:A1204,0))),"];","")</f>
        <v xml:space="preserve">  /* landscape */</v>
      </c>
      <c r="B1205" t="str">
        <f t="shared" si="30"/>
        <v>},</v>
      </c>
      <c r="C1205" t="str">
        <f>IF(AND(MOD(ROW(A1200)-1,3)=0, INDEX(artwork.xlsx!J:J,QUOTIENT(ROW(A1200)-1,3)+2)&lt;&gt;""),
     artwork.xlsx!$H$1&amp;": """ &amp;  INDEX(artwork.xlsx!H:H,QUOTIENT(ROW(A1200)-1,3)+2) &amp;""",  " &amp;
     artwork.xlsx!$J$1&amp; ": """ &amp; INDEX(artwork.xlsx!J:J,QUOTIENT(ROW(A1200)-1,3)+2) &amp;""",  " &amp;
     artwork.xlsx!$L$1&amp; ": """ &amp; SUBSTITUTE(IF(LEFT(INDEX(artwork.xlsx!L:L,QUOTIENT(ROW(A1200)-1,3)+2),4)="http","",artwork.xlsx!$M$1) &amp; INDEX(artwork.xlsx!L:L,QUOTIENT(ROW(A1200)-1,3)+2),artwork.xlsx!$N$1,"") &amp; """,",
 IF(AND(MOD(ROW(A1200)-1,3)=1,INDEX(artwork.xlsx!J:J,QUOTIENT(ROW(A1200)-1,3)+2)&lt;&gt;""),
    artwork.xlsx!$K$1&amp;": '" &amp; SUBSTITUTE(INDEX(artwork.xlsx!K:K,QUOTIENT(ROW(A1200)-1,3)+2),"'","\'") &amp; "'",
IF(MOD(ROW(A1200)-1,3)=2,"","")))</f>
        <v/>
      </c>
      <c r="J1205" t="s">
        <v>3730</v>
      </c>
      <c r="U1205" t="e">
        <f t="shared" si="31"/>
        <v>#VALUE!</v>
      </c>
      <c r="V1205" t="e">
        <f t="shared" si="32"/>
        <v>#VALUE!</v>
      </c>
    </row>
    <row r="1206" spans="1:22" x14ac:dyDescent="0.25">
      <c r="A1206" t="str">
        <f>IF(AND(MOD(ROW(A1201)-1,3)=0,INDEX(artwork.xlsx!G:G,QUOTIENT(ROW(A1201)-1,3)+2)&lt;&gt;""),"/* "&amp;INDEX(artwork.xlsx!G:G,QUOTIENT(ROW(A1201)-1,3)+2)&amp;" */","  ")&amp;
IF(AND(INDEX(artwork.xlsx!F:F,QUOTIENT(ROW(A1201)-1,3)+2)&lt;&gt;""),"/* "&amp;INDEX(artwork.xlsx!F:F,QUOTIENT(ROW(A1201)-1,3)+2)&amp;" */","  ")&amp;IF(AND(ISERROR(MATCH("},",B1206:B$5003,0)), ISERROR(MATCH("    ];",$A$5:A1202,0))),"];","")</f>
        <v xml:space="preserve">  /* t */</v>
      </c>
      <c r="B1206" t="str">
        <f t="shared" si="30"/>
        <v>{</v>
      </c>
      <c r="C1206" t="str">
        <f>IF(AND(MOD(ROW(A1201)-1,3)=0, INDEX(artwork.xlsx!J:J,QUOTIENT(ROW(A1201)-1,3)+2)&lt;&gt;""),
     artwork.xlsx!$H$1&amp;": """ &amp;  INDEX(artwork.xlsx!H:H,QUOTIENT(ROW(A1201)-1,3)+2) &amp;""",  " &amp;
     artwork.xlsx!$J$1&amp; ": """ &amp; INDEX(artwork.xlsx!J:J,QUOTIENT(ROW(A1201)-1,3)+2) &amp;""",  " &amp;
     artwork.xlsx!$L$1&amp; ": """ &amp; SUBSTITUTE(IF(LEFT(INDEX(artwork.xlsx!L:L,QUOTIENT(ROW(A1201)-1,3)+2),4)="http","",artwork.xlsx!$M$1) &amp; INDEX(artwork.xlsx!L:L,QUOTIENT(ROW(A1201)-1,3)+2),artwork.xlsx!$N$1,"") &amp; """,",
 IF(AND(MOD(ROW(A1201)-1,3)=1,INDEX(artwork.xlsx!J:J,QUOTIENT(ROW(A1201)-1,3)+2)&lt;&gt;""),
    artwork.xlsx!$K$1&amp;": '" &amp; SUBSTITUTE(INDEX(artwork.xlsx!K:K,QUOTIENT(ROW(A1201)-1,3)+2),"'","\'") &amp; "'",
IF(MOD(ROW(A1201)-1,3)=2,"","")))</f>
        <v>id: "humblecastle",  frenchName: "Château modeste",  artwork: "http://wiki.dominionstrategy.com/images/3/32/Humble_CastleArt.jpg",</v>
      </c>
    </row>
    <row r="1207" spans="1:22" x14ac:dyDescent="0.25">
      <c r="A1207" t="str">
        <f>IF(AND(MOD(ROW(A1202)-1,3)=0,INDEX(artwork.xlsx!G:G,QUOTIENT(ROW(A1202)-1,3)+2)&lt;&gt;""),"/* "&amp;INDEX(artwork.xlsx!G:G,QUOTIENT(ROW(A1202)-1,3)+2)&amp;" */","  ")&amp;
IF(AND(INDEX(artwork.xlsx!F:F,QUOTIENT(ROW(A1202)-1,3)+2)&lt;&gt;""),"/* "&amp;INDEX(artwork.xlsx!F:F,QUOTIENT(ROW(A1202)-1,3)+2)&amp;" */","  ")&amp;IF(AND(ISERROR(MATCH("},",B1207:B$5003,0)), ISERROR(MATCH("    ];",$A$5:A1206,0))),"];","")</f>
        <v xml:space="preserve">  /* t */</v>
      </c>
      <c r="B1207" t="str">
        <f t="shared" si="30"/>
        <v/>
      </c>
      <c r="C1207" t="str">
        <f>IF(AND(MOD(ROW(A1202)-1,3)=0, INDEX(artwork.xlsx!J:J,QUOTIENT(ROW(A1202)-1,3)+2)&lt;&gt;""),
     artwork.xlsx!$H$1&amp;": """ &amp;  INDEX(artwork.xlsx!H:H,QUOTIENT(ROW(A1202)-1,3)+2) &amp;""",  " &amp;
     artwork.xlsx!$J$1&amp; ": """ &amp; INDEX(artwork.xlsx!J:J,QUOTIENT(ROW(A1202)-1,3)+2) &amp;""",  " &amp;
     artwork.xlsx!$L$1&amp; ": """ &amp; SUBSTITUTE(IF(LEFT(INDEX(artwork.xlsx!L:L,QUOTIENT(ROW(A1202)-1,3)+2),4)="http","",artwork.xlsx!$M$1) &amp; INDEX(artwork.xlsx!L:L,QUOTIENT(ROW(A1202)-1,3)+2),artwork.xlsx!$N$1,"") &amp; """,",
 IF(AND(MOD(ROW(A1202)-1,3)=1,INDEX(artwork.xlsx!J:J,QUOTIENT(ROW(A1202)-1,3)+2)&lt;&gt;""),
    artwork.xlsx!$K$1&amp;": '" &amp; SUBSTITUTE(INDEX(artwork.xlsx!K:K,QUOTIENT(ROW(A1202)-1,3)+2),"'","\'") &amp; "'",
IF(MOD(ROW(A1202)-1,3)=2,"","")))</f>
        <v>text_html: '&lt;div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v>
      </c>
    </row>
    <row r="1208" spans="1:22" x14ac:dyDescent="0.25">
      <c r="A1208" t="str">
        <f>IF(AND(MOD(ROW(A1203)-1,3)=0,INDEX(artwork.xlsx!G:G,QUOTIENT(ROW(A1203)-1,3)+2)&lt;&gt;""),"/* "&amp;INDEX(artwork.xlsx!G:G,QUOTIENT(ROW(A1203)-1,3)+2)&amp;" */","  ")&amp;
IF(AND(INDEX(artwork.xlsx!F:F,QUOTIENT(ROW(A1203)-1,3)+2)&lt;&gt;""),"/* "&amp;INDEX(artwork.xlsx!F:F,QUOTIENT(ROW(A1203)-1,3)+2)&amp;" */","  ")&amp;IF(AND(ISERROR(MATCH("},",B1208:B$5003,0)), ISERROR(MATCH("    ];",$A$5:A1204,0))),"];","")</f>
        <v xml:space="preserve">  /* t */</v>
      </c>
      <c r="B1208" t="str">
        <f t="shared" si="30"/>
        <v>},</v>
      </c>
      <c r="C1208" t="str">
        <f>IF(AND(MOD(ROW(A1203)-1,3)=0, INDEX(artwork.xlsx!J:J,QUOTIENT(ROW(A1203)-1,3)+2)&lt;&gt;""),
     artwork.xlsx!$H$1&amp;": """ &amp;  INDEX(artwork.xlsx!H:H,QUOTIENT(ROW(A1203)-1,3)+2) &amp;""",  " &amp;
     artwork.xlsx!$J$1&amp; ": """ &amp; INDEX(artwork.xlsx!J:J,QUOTIENT(ROW(A1203)-1,3)+2) &amp;""",  " &amp;
     artwork.xlsx!$L$1&amp; ": """ &amp; SUBSTITUTE(IF(LEFT(INDEX(artwork.xlsx!L:L,QUOTIENT(ROW(A1203)-1,3)+2),4)="http","",artwork.xlsx!$M$1) &amp; INDEX(artwork.xlsx!L:L,QUOTIENT(ROW(A1203)-1,3)+2),artwork.xlsx!$N$1,"") &amp; """,",
 IF(AND(MOD(ROW(A1203)-1,3)=1,INDEX(artwork.xlsx!J:J,QUOTIENT(ROW(A1203)-1,3)+2)&lt;&gt;""),
    artwork.xlsx!$K$1&amp;": '" &amp; SUBSTITUTE(INDEX(artwork.xlsx!K:K,QUOTIENT(ROW(A1203)-1,3)+2),"'","\'") &amp; "'",
IF(MOD(ROW(A1203)-1,3)=2,"","")))</f>
        <v/>
      </c>
    </row>
    <row r="1209" spans="1:22" x14ac:dyDescent="0.25">
      <c r="A1209" t="str">
        <f>IF(AND(MOD(ROW(A1204)-1,3)=0,INDEX(artwork.xlsx!G:G,QUOTIENT(ROW(A1204)-1,3)+2)&lt;&gt;""),"/* "&amp;INDEX(artwork.xlsx!G:G,QUOTIENT(ROW(A1204)-1,3)+2)&amp;" */","  ")&amp;
IF(AND(INDEX(artwork.xlsx!F:F,QUOTIENT(ROW(A1204)-1,3)+2)&lt;&gt;""),"/* "&amp;INDEX(artwork.xlsx!F:F,QUOTIENT(ROW(A1204)-1,3)+2)&amp;" */","  ")&amp;IF(AND(ISERROR(MATCH("},",B1209:B$5003,0)), ISERROR(MATCH("    ];",$A$5:A1208,0))),"];","")</f>
        <v xml:space="preserve">    </v>
      </c>
      <c r="B1209" t="str">
        <f t="shared" si="30"/>
        <v>{</v>
      </c>
      <c r="C1209" t="str">
        <f>IF(AND(MOD(ROW(A1204)-1,3)=0, INDEX(artwork.xlsx!J:J,QUOTIENT(ROW(A1204)-1,3)+2)&lt;&gt;""),
     artwork.xlsx!$H$1&amp;": """ &amp;  INDEX(artwork.xlsx!H:H,QUOTIENT(ROW(A1204)-1,3)+2) &amp;""",  " &amp;
     artwork.xlsx!$J$1&amp; ": """ &amp; INDEX(artwork.xlsx!J:J,QUOTIENT(ROW(A1204)-1,3)+2) &amp;""",  " &amp;
     artwork.xlsx!$L$1&amp; ": """ &amp; SUBSTITUTE(IF(LEFT(INDEX(artwork.xlsx!L:L,QUOTIENT(ROW(A1204)-1,3)+2),4)="http","",artwork.xlsx!$M$1) &amp; INDEX(artwork.xlsx!L:L,QUOTIENT(ROW(A1204)-1,3)+2),artwork.xlsx!$N$1,"") &amp; """,",
 IF(AND(MOD(ROW(A1204)-1,3)=1,INDEX(artwork.xlsx!J:J,QUOTIENT(ROW(A1204)-1,3)+2)&lt;&gt;""),
    artwork.xlsx!$K$1&amp;": '" &amp; SUBSTITUTE(INDEX(artwork.xlsx!K:K,QUOTIENT(ROW(A1204)-1,3)+2),"'","\'") &amp; "'",
IF(MOD(ROW(A1204)-1,3)=2,"","")))</f>
        <v>id: "crumblingcastle",  frenchName: "Château délabré",  artwork: "http://wiki.dominionstrategy.com/images/1/1b/Crumbling_CastleArt.jpg",</v>
      </c>
    </row>
    <row r="1210" spans="1:22" x14ac:dyDescent="0.25">
      <c r="A1210" t="str">
        <f>IF(AND(MOD(ROW(A1205)-1,3)=0,INDEX(artwork.xlsx!G:G,QUOTIENT(ROW(A1205)-1,3)+2)&lt;&gt;""),"/* "&amp;INDEX(artwork.xlsx!G:G,QUOTIENT(ROW(A1205)-1,3)+2)&amp;" */","  ")&amp;
IF(AND(INDEX(artwork.xlsx!F:F,QUOTIENT(ROW(A1205)-1,3)+2)&lt;&gt;""),"/* "&amp;INDEX(artwork.xlsx!F:F,QUOTIENT(ROW(A1205)-1,3)+2)&amp;" */","  ")&amp;IF(AND(ISERROR(MATCH("},",B1210:B$5003,0)), ISERROR(MATCH("    ];",$A$5:A1206,0))),"];","")</f>
        <v xml:space="preserve">    </v>
      </c>
      <c r="B1210" t="str">
        <f t="shared" si="30"/>
        <v/>
      </c>
      <c r="C1210" t="str">
        <f>IF(AND(MOD(ROW(A1205)-1,3)=0, INDEX(artwork.xlsx!J:J,QUOTIENT(ROW(A1205)-1,3)+2)&lt;&gt;""),
     artwork.xlsx!$H$1&amp;": """ &amp;  INDEX(artwork.xlsx!H:H,QUOTIENT(ROW(A1205)-1,3)+2) &amp;""",  " &amp;
     artwork.xlsx!$J$1&amp; ": """ &amp; INDEX(artwork.xlsx!J:J,QUOTIENT(ROW(A1205)-1,3)+2) &amp;""",  " &amp;
     artwork.xlsx!$L$1&amp; ": """ &amp; SUBSTITUTE(IF(LEFT(INDEX(artwork.xlsx!L:L,QUOTIENT(ROW(A1205)-1,3)+2),4)="http","",artwork.xlsx!$M$1) &amp; INDEX(artwork.xlsx!L:L,QUOTIENT(ROW(A1205)-1,3)+2),artwork.xlsx!$N$1,"") &amp; """,",
 IF(AND(MOD(ROW(A1205)-1,3)=1,INDEX(artwork.xlsx!J:J,QUOTIENT(ROW(A1205)-1,3)+2)&lt;&gt;""),
    artwork.xlsx!$K$1&amp;": '" &amp; SUBSTITUTE(INDEX(artwork.xlsx!K:K,QUOTIENT(ROW(A1205)-1,3)+2),"'","\'") &amp; "'",
IF(MOD(ROW(A1205)-1,3)=2,"","")))</f>
        <v>text_html: '&lt;div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v>
      </c>
    </row>
    <row r="1211" spans="1:22" x14ac:dyDescent="0.25">
      <c r="A1211" t="str">
        <f>IF(AND(MOD(ROW(A1206)-1,3)=0,INDEX(artwork.xlsx!G:G,QUOTIENT(ROW(A1206)-1,3)+2)&lt;&gt;""),"/* "&amp;INDEX(artwork.xlsx!G:G,QUOTIENT(ROW(A1206)-1,3)+2)&amp;" */","  ")&amp;
IF(AND(INDEX(artwork.xlsx!F:F,QUOTIENT(ROW(A1206)-1,3)+2)&lt;&gt;""),"/* "&amp;INDEX(artwork.xlsx!F:F,QUOTIENT(ROW(A1206)-1,3)+2)&amp;" */","  ")&amp;IF(AND(ISERROR(MATCH("},",B1211:B$5003,0)), ISERROR(MATCH("    ];",$A$5:A1210,0))),"];","")</f>
        <v xml:space="preserve">    </v>
      </c>
      <c r="B1211" t="str">
        <f t="shared" si="30"/>
        <v>},</v>
      </c>
      <c r="C1211" t="str">
        <f>IF(AND(MOD(ROW(A1206)-1,3)=0, INDEX(artwork.xlsx!J:J,QUOTIENT(ROW(A1206)-1,3)+2)&lt;&gt;""),
     artwork.xlsx!$H$1&amp;": """ &amp;  INDEX(artwork.xlsx!H:H,QUOTIENT(ROW(A1206)-1,3)+2) &amp;""",  " &amp;
     artwork.xlsx!$J$1&amp; ": """ &amp; INDEX(artwork.xlsx!J:J,QUOTIENT(ROW(A1206)-1,3)+2) &amp;""",  " &amp;
     artwork.xlsx!$L$1&amp; ": """ &amp; SUBSTITUTE(IF(LEFT(INDEX(artwork.xlsx!L:L,QUOTIENT(ROW(A1206)-1,3)+2),4)="http","",artwork.xlsx!$M$1) &amp; INDEX(artwork.xlsx!L:L,QUOTIENT(ROW(A1206)-1,3)+2),artwork.xlsx!$N$1,"") &amp; """,",
 IF(AND(MOD(ROW(A1206)-1,3)=1,INDEX(artwork.xlsx!J:J,QUOTIENT(ROW(A1206)-1,3)+2)&lt;&gt;""),
    artwork.xlsx!$K$1&amp;": '" &amp; SUBSTITUTE(INDEX(artwork.xlsx!K:K,QUOTIENT(ROW(A1206)-1,3)+2),"'","\'") &amp; "'",
IF(MOD(ROW(A1206)-1,3)=2,"","")))</f>
        <v/>
      </c>
    </row>
    <row r="1212" spans="1:22" x14ac:dyDescent="0.25">
      <c r="A1212" t="str">
        <f>IF(AND(MOD(ROW(A1207)-1,3)=0,INDEX(artwork.xlsx!G:G,QUOTIENT(ROW(A1207)-1,3)+2)&lt;&gt;""),"/* "&amp;INDEX(artwork.xlsx!G:G,QUOTIENT(ROW(A1207)-1,3)+2)&amp;" */","  ")&amp;
IF(AND(INDEX(artwork.xlsx!F:F,QUOTIENT(ROW(A1207)-1,3)+2)&lt;&gt;""),"/* "&amp;INDEX(artwork.xlsx!F:F,QUOTIENT(ROW(A1207)-1,3)+2)&amp;" */","  ")&amp;IF(AND(ISERROR(MATCH("},",B1212:B$5003,0)), ISERROR(MATCH("    ];",$A$5:A1208,0))),"];","")</f>
        <v xml:space="preserve">    </v>
      </c>
      <c r="B1212" t="str">
        <f t="shared" si="30"/>
        <v>{</v>
      </c>
      <c r="C1212" t="str">
        <f>IF(AND(MOD(ROW(A1207)-1,3)=0, INDEX(artwork.xlsx!J:J,QUOTIENT(ROW(A1207)-1,3)+2)&lt;&gt;""),
     artwork.xlsx!$H$1&amp;": """ &amp;  INDEX(artwork.xlsx!H:H,QUOTIENT(ROW(A1207)-1,3)+2) &amp;""",  " &amp;
     artwork.xlsx!$J$1&amp; ": """ &amp; INDEX(artwork.xlsx!J:J,QUOTIENT(ROW(A1207)-1,3)+2) &amp;""",  " &amp;
     artwork.xlsx!$L$1&amp; ": """ &amp; SUBSTITUTE(IF(LEFT(INDEX(artwork.xlsx!L:L,QUOTIENT(ROW(A1207)-1,3)+2),4)="http","",artwork.xlsx!$M$1) &amp; INDEX(artwork.xlsx!L:L,QUOTIENT(ROW(A1207)-1,3)+2),artwork.xlsx!$N$1,"") &amp; """,",
 IF(AND(MOD(ROW(A1207)-1,3)=1,INDEX(artwork.xlsx!J:J,QUOTIENT(ROW(A1207)-1,3)+2)&lt;&gt;""),
    artwork.xlsx!$K$1&amp;": '" &amp; SUBSTITUTE(INDEX(artwork.xlsx!K:K,QUOTIENT(ROW(A1207)-1,3)+2),"'","\'") &amp; "'",
IF(MOD(ROW(A1207)-1,3)=2,"","")))</f>
        <v>id: "smallcastle",  frenchName: "Petit château",  artwork: "http://wiki.dominionstrategy.com/images/2/26/Small_CastleArt.jpg",</v>
      </c>
    </row>
    <row r="1213" spans="1:22" x14ac:dyDescent="0.25">
      <c r="A1213" t="str">
        <f>IF(AND(MOD(ROW(A1208)-1,3)=0,INDEX(artwork.xlsx!G:G,QUOTIENT(ROW(A1208)-1,3)+2)&lt;&gt;""),"/* "&amp;INDEX(artwork.xlsx!G:G,QUOTIENT(ROW(A1208)-1,3)+2)&amp;" */","  ")&amp;
IF(AND(INDEX(artwork.xlsx!F:F,QUOTIENT(ROW(A1208)-1,3)+2)&lt;&gt;""),"/* "&amp;INDEX(artwork.xlsx!F:F,QUOTIENT(ROW(A1208)-1,3)+2)&amp;" */","  ")&amp;IF(AND(ISERROR(MATCH("},",B1213:B$5003,0)), ISERROR(MATCH("    ];",$A$5:A1212,0))),"];","")</f>
        <v xml:space="preserve">    </v>
      </c>
      <c r="B1213" t="str">
        <f t="shared" si="30"/>
        <v/>
      </c>
      <c r="C1213" t="str">
        <f>IF(AND(MOD(ROW(A1208)-1,3)=0, INDEX(artwork.xlsx!J:J,QUOTIENT(ROW(A1208)-1,3)+2)&lt;&gt;""),
     artwork.xlsx!$H$1&amp;": """ &amp;  INDEX(artwork.xlsx!H:H,QUOTIENT(ROW(A1208)-1,3)+2) &amp;""",  " &amp;
     artwork.xlsx!$J$1&amp; ": """ &amp; INDEX(artwork.xlsx!J:J,QUOTIENT(ROW(A1208)-1,3)+2) &amp;""",  " &amp;
     artwork.xlsx!$L$1&amp; ": """ &amp; SUBSTITUTE(IF(LEFT(INDEX(artwork.xlsx!L:L,QUOTIENT(ROW(A1208)-1,3)+2),4)="http","",artwork.xlsx!$M$1) &amp; INDEX(artwork.xlsx!L:L,QUOTIENT(ROW(A1208)-1,3)+2),artwork.xlsx!$N$1,"") &amp; """,",
 IF(AND(MOD(ROW(A1208)-1,3)=1,INDEX(artwork.xlsx!J:J,QUOTIENT(ROW(A1208)-1,3)+2)&lt;&gt;""),
    artwork.xlsx!$K$1&amp;": '" &amp; SUBSTITUTE(INDEX(artwork.xlsx!K:K,QUOTIENT(ROW(A1208)-1,3)+2),"'","\'") &amp; "'",
IF(MOD(ROW(A1208)-1,3)=2,"","")))</f>
        <v>text_html: '&lt;div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v>
      </c>
    </row>
    <row r="1214" spans="1:22" x14ac:dyDescent="0.25">
      <c r="A1214" t="str">
        <f>IF(AND(MOD(ROW(A1209)-1,3)=0,INDEX(artwork.xlsx!G:G,QUOTIENT(ROW(A1209)-1,3)+2)&lt;&gt;""),"/* "&amp;INDEX(artwork.xlsx!G:G,QUOTIENT(ROW(A1209)-1,3)+2)&amp;" */","  ")&amp;
IF(AND(INDEX(artwork.xlsx!F:F,QUOTIENT(ROW(A1209)-1,3)+2)&lt;&gt;""),"/* "&amp;INDEX(artwork.xlsx!F:F,QUOTIENT(ROW(A1209)-1,3)+2)&amp;" */","  ")&amp;IF(AND(ISERROR(MATCH("},",B1214:B$5003,0)), ISERROR(MATCH("    ];",$A$5:A1210,0))),"];","")</f>
        <v xml:space="preserve">    </v>
      </c>
      <c r="B1214" t="str">
        <f t="shared" si="30"/>
        <v>},</v>
      </c>
      <c r="C1214" t="str">
        <f>IF(AND(MOD(ROW(A1209)-1,3)=0, INDEX(artwork.xlsx!J:J,QUOTIENT(ROW(A1209)-1,3)+2)&lt;&gt;""),
     artwork.xlsx!$H$1&amp;": """ &amp;  INDEX(artwork.xlsx!H:H,QUOTIENT(ROW(A1209)-1,3)+2) &amp;""",  " &amp;
     artwork.xlsx!$J$1&amp; ": """ &amp; INDEX(artwork.xlsx!J:J,QUOTIENT(ROW(A1209)-1,3)+2) &amp;""",  " &amp;
     artwork.xlsx!$L$1&amp; ": """ &amp; SUBSTITUTE(IF(LEFT(INDEX(artwork.xlsx!L:L,QUOTIENT(ROW(A1209)-1,3)+2),4)="http","",artwork.xlsx!$M$1) &amp; INDEX(artwork.xlsx!L:L,QUOTIENT(ROW(A1209)-1,3)+2),artwork.xlsx!$N$1,"") &amp; """,",
 IF(AND(MOD(ROW(A1209)-1,3)=1,INDEX(artwork.xlsx!J:J,QUOTIENT(ROW(A1209)-1,3)+2)&lt;&gt;""),
    artwork.xlsx!$K$1&amp;": '" &amp; SUBSTITUTE(INDEX(artwork.xlsx!K:K,QUOTIENT(ROW(A1209)-1,3)+2),"'","\'") &amp; "'",
IF(MOD(ROW(A1209)-1,3)=2,"","")))</f>
        <v/>
      </c>
    </row>
    <row r="1215" spans="1:22" x14ac:dyDescent="0.25">
      <c r="A1215" t="str">
        <f>IF(AND(MOD(ROW(A1210)-1,3)=0,INDEX(artwork.xlsx!G:G,QUOTIENT(ROW(A1210)-1,3)+2)&lt;&gt;""),"/* "&amp;INDEX(artwork.xlsx!G:G,QUOTIENT(ROW(A1210)-1,3)+2)&amp;" */","  ")&amp;
IF(AND(INDEX(artwork.xlsx!F:F,QUOTIENT(ROW(A1210)-1,3)+2)&lt;&gt;""),"/* "&amp;INDEX(artwork.xlsx!F:F,QUOTIENT(ROW(A1210)-1,3)+2)&amp;" */","  ")&amp;IF(AND(ISERROR(MATCH("},",B1215:B$5003,0)), ISERROR(MATCH("    ];",$A$5:A1214,0))),"];","")</f>
        <v xml:space="preserve">    </v>
      </c>
      <c r="B1215" t="str">
        <f t="shared" si="30"/>
        <v>{</v>
      </c>
      <c r="C1215" t="str">
        <f>IF(AND(MOD(ROW(A1210)-1,3)=0, INDEX(artwork.xlsx!J:J,QUOTIENT(ROW(A1210)-1,3)+2)&lt;&gt;""),
     artwork.xlsx!$H$1&amp;": """ &amp;  INDEX(artwork.xlsx!H:H,QUOTIENT(ROW(A1210)-1,3)+2) &amp;""",  " &amp;
     artwork.xlsx!$J$1&amp; ": """ &amp; INDEX(artwork.xlsx!J:J,QUOTIENT(ROW(A1210)-1,3)+2) &amp;""",  " &amp;
     artwork.xlsx!$L$1&amp; ": """ &amp; SUBSTITUTE(IF(LEFT(INDEX(artwork.xlsx!L:L,QUOTIENT(ROW(A1210)-1,3)+2),4)="http","",artwork.xlsx!$M$1) &amp; INDEX(artwork.xlsx!L:L,QUOTIENT(ROW(A1210)-1,3)+2),artwork.xlsx!$N$1,"") &amp; """,",
 IF(AND(MOD(ROW(A1210)-1,3)=1,INDEX(artwork.xlsx!J:J,QUOTIENT(ROW(A1210)-1,3)+2)&lt;&gt;""),
    artwork.xlsx!$K$1&amp;": '" &amp; SUBSTITUTE(INDEX(artwork.xlsx!K:K,QUOTIENT(ROW(A1210)-1,3)+2),"'","\'") &amp; "'",
IF(MOD(ROW(A1210)-1,3)=2,"","")))</f>
        <v>id: "hauntedcastle",  frenchName: "Château hanté",  artwork: "http://wiki.dominionstrategy.com/images/a/a8/Haunted_CastleArt.jpg",</v>
      </c>
    </row>
    <row r="1216" spans="1:22" x14ac:dyDescent="0.25">
      <c r="A1216" t="str">
        <f>IF(AND(MOD(ROW(A1211)-1,3)=0,INDEX(artwork.xlsx!G:G,QUOTIENT(ROW(A1211)-1,3)+2)&lt;&gt;""),"/* "&amp;INDEX(artwork.xlsx!G:G,QUOTIENT(ROW(A1211)-1,3)+2)&amp;" */","  ")&amp;
IF(AND(INDEX(artwork.xlsx!F:F,QUOTIENT(ROW(A1211)-1,3)+2)&lt;&gt;""),"/* "&amp;INDEX(artwork.xlsx!F:F,QUOTIENT(ROW(A1211)-1,3)+2)&amp;" */","  ")&amp;IF(AND(ISERROR(MATCH("},",B1216:B$5003,0)), ISERROR(MATCH("    ];",$A$5:A1212,0))),"];","")</f>
        <v xml:space="preserve">    </v>
      </c>
      <c r="B1216" t="str">
        <f t="shared" si="30"/>
        <v/>
      </c>
      <c r="C1216" t="str">
        <f>IF(AND(MOD(ROW(A1211)-1,3)=0, INDEX(artwork.xlsx!J:J,QUOTIENT(ROW(A1211)-1,3)+2)&lt;&gt;""),
     artwork.xlsx!$H$1&amp;": """ &amp;  INDEX(artwork.xlsx!H:H,QUOTIENT(ROW(A1211)-1,3)+2) &amp;""",  " &amp;
     artwork.xlsx!$J$1&amp; ": """ &amp; INDEX(artwork.xlsx!J:J,QUOTIENT(ROW(A1211)-1,3)+2) &amp;""",  " &amp;
     artwork.xlsx!$L$1&amp; ": """ &amp; SUBSTITUTE(IF(LEFT(INDEX(artwork.xlsx!L:L,QUOTIENT(ROW(A1211)-1,3)+2),4)="http","",artwork.xlsx!$M$1) &amp; INDEX(artwork.xlsx!L:L,QUOTIENT(ROW(A1211)-1,3)+2),artwork.xlsx!$N$1,"") &amp; """,",
 IF(AND(MOD(ROW(A1211)-1,3)=1,INDEX(artwork.xlsx!J:J,QUOTIENT(ROW(A1211)-1,3)+2)&lt;&gt;""),
    artwork.xlsx!$K$1&amp;": '" &amp; SUBSTITUTE(INDEX(artwork.xlsx!K:K,QUOTIENT(ROW(A1211)-1,3)+2),"'","\'") &amp; "'",
IF(MOD(ROW(A1211)-1,3)=2,"","")))</f>
        <v>text_html: '&lt;div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v>
      </c>
    </row>
    <row r="1217" spans="1:22" x14ac:dyDescent="0.25">
      <c r="A1217" t="str">
        <f>IF(AND(MOD(ROW(A1212)-1,3)=0,INDEX(artwork.xlsx!G:G,QUOTIENT(ROW(A1212)-1,3)+2)&lt;&gt;""),"/* "&amp;INDEX(artwork.xlsx!G:G,QUOTIENT(ROW(A1212)-1,3)+2)&amp;" */","  ")&amp;
IF(AND(INDEX(artwork.xlsx!F:F,QUOTIENT(ROW(A1212)-1,3)+2)&lt;&gt;""),"/* "&amp;INDEX(artwork.xlsx!F:F,QUOTIENT(ROW(A1212)-1,3)+2)&amp;" */","  ")&amp;IF(AND(ISERROR(MATCH("},",B1217:B$5003,0)), ISERROR(MATCH("    ];",$A$5:A1216,0))),"];","")</f>
        <v xml:space="preserve">    </v>
      </c>
      <c r="B1217" t="str">
        <f t="shared" si="30"/>
        <v>},</v>
      </c>
      <c r="C1217" t="str">
        <f>IF(AND(MOD(ROW(A1212)-1,3)=0, INDEX(artwork.xlsx!J:J,QUOTIENT(ROW(A1212)-1,3)+2)&lt;&gt;""),
     artwork.xlsx!$H$1&amp;": """ &amp;  INDEX(artwork.xlsx!H:H,QUOTIENT(ROW(A1212)-1,3)+2) &amp;""",  " &amp;
     artwork.xlsx!$J$1&amp; ": """ &amp; INDEX(artwork.xlsx!J:J,QUOTIENT(ROW(A1212)-1,3)+2) &amp;""",  " &amp;
     artwork.xlsx!$L$1&amp; ": """ &amp; SUBSTITUTE(IF(LEFT(INDEX(artwork.xlsx!L:L,QUOTIENT(ROW(A1212)-1,3)+2),4)="http","",artwork.xlsx!$M$1) &amp; INDEX(artwork.xlsx!L:L,QUOTIENT(ROW(A1212)-1,3)+2),artwork.xlsx!$N$1,"") &amp; """,",
 IF(AND(MOD(ROW(A1212)-1,3)=1,INDEX(artwork.xlsx!J:J,QUOTIENT(ROW(A1212)-1,3)+2)&lt;&gt;""),
    artwork.xlsx!$K$1&amp;": '" &amp; SUBSTITUTE(INDEX(artwork.xlsx!K:K,QUOTIENT(ROW(A1212)-1,3)+2),"'","\'") &amp; "'",
IF(MOD(ROW(A1212)-1,3)=2,"","")))</f>
        <v/>
      </c>
    </row>
    <row r="1218" spans="1:22" x14ac:dyDescent="0.25">
      <c r="A1218" t="str">
        <f>IF(AND(MOD(ROW(A1213)-1,3)=0,INDEX(artwork.xlsx!G:G,QUOTIENT(ROW(A1213)-1,3)+2)&lt;&gt;""),"/* "&amp;INDEX(artwork.xlsx!G:G,QUOTIENT(ROW(A1213)-1,3)+2)&amp;" */","  ")&amp;
IF(AND(INDEX(artwork.xlsx!F:F,QUOTIENT(ROW(A1213)-1,3)+2)&lt;&gt;""),"/* "&amp;INDEX(artwork.xlsx!F:F,QUOTIENT(ROW(A1213)-1,3)+2)&amp;" */","  ")&amp;IF(AND(ISERROR(MATCH("},",B1218:B$5003,0)), ISERROR(MATCH("    ];",$A$5:A1214,0))),"];","")</f>
        <v xml:space="preserve">    </v>
      </c>
      <c r="B1218" t="str">
        <f t="shared" si="30"/>
        <v>{</v>
      </c>
      <c r="C1218" t="str">
        <f>IF(AND(MOD(ROW(A1213)-1,3)=0, INDEX(artwork.xlsx!J:J,QUOTIENT(ROW(A1213)-1,3)+2)&lt;&gt;""),
     artwork.xlsx!$H$1&amp;": """ &amp;  INDEX(artwork.xlsx!H:H,QUOTIENT(ROW(A1213)-1,3)+2) &amp;""",  " &amp;
     artwork.xlsx!$J$1&amp; ": """ &amp; INDEX(artwork.xlsx!J:J,QUOTIENT(ROW(A1213)-1,3)+2) &amp;""",  " &amp;
     artwork.xlsx!$L$1&amp; ": """ &amp; SUBSTITUTE(IF(LEFT(INDEX(artwork.xlsx!L:L,QUOTIENT(ROW(A1213)-1,3)+2),4)="http","",artwork.xlsx!$M$1) &amp; INDEX(artwork.xlsx!L:L,QUOTIENT(ROW(A1213)-1,3)+2),artwork.xlsx!$N$1,"") &amp; """,",
 IF(AND(MOD(ROW(A1213)-1,3)=1,INDEX(artwork.xlsx!J:J,QUOTIENT(ROW(A1213)-1,3)+2)&lt;&gt;""),
    artwork.xlsx!$K$1&amp;": '" &amp; SUBSTITUTE(INDEX(artwork.xlsx!K:K,QUOTIENT(ROW(A1213)-1,3)+2),"'","\'") &amp; "'",
IF(MOD(ROW(A1213)-1,3)=2,"","")))</f>
        <v>id: "opulentcastle",  frenchName: "Somptueux château",  artwork: "http://wiki.dominionstrategy.com/images/5/5f/Opulent_CastleArt.jpg",</v>
      </c>
    </row>
    <row r="1219" spans="1:22" x14ac:dyDescent="0.25">
      <c r="A1219" t="str">
        <f>IF(AND(MOD(ROW(A1214)-1,3)=0,INDEX(artwork.xlsx!G:G,QUOTIENT(ROW(A1214)-1,3)+2)&lt;&gt;""),"/* "&amp;INDEX(artwork.xlsx!G:G,QUOTIENT(ROW(A1214)-1,3)+2)&amp;" */","  ")&amp;
IF(AND(INDEX(artwork.xlsx!F:F,QUOTIENT(ROW(A1214)-1,3)+2)&lt;&gt;""),"/* "&amp;INDEX(artwork.xlsx!F:F,QUOTIENT(ROW(A1214)-1,3)+2)&amp;" */","  ")&amp;IF(AND(ISERROR(MATCH("},",B1219:B$5003,0)), ISERROR(MATCH("    ];",$A$5:A1218,0))),"];","")</f>
        <v xml:space="preserve">    </v>
      </c>
      <c r="B1219" t="str">
        <f t="shared" si="30"/>
        <v/>
      </c>
      <c r="C1219" t="str">
        <f>IF(AND(MOD(ROW(A1214)-1,3)=0, INDEX(artwork.xlsx!J:J,QUOTIENT(ROW(A1214)-1,3)+2)&lt;&gt;""),
     artwork.xlsx!$H$1&amp;": """ &amp;  INDEX(artwork.xlsx!H:H,QUOTIENT(ROW(A1214)-1,3)+2) &amp;""",  " &amp;
     artwork.xlsx!$J$1&amp; ": """ &amp; INDEX(artwork.xlsx!J:J,QUOTIENT(ROW(A1214)-1,3)+2) &amp;""",  " &amp;
     artwork.xlsx!$L$1&amp; ": """ &amp; SUBSTITUTE(IF(LEFT(INDEX(artwork.xlsx!L:L,QUOTIENT(ROW(A1214)-1,3)+2),4)="http","",artwork.xlsx!$M$1) &amp; INDEX(artwork.xlsx!L:L,QUOTIENT(ROW(A1214)-1,3)+2),artwork.xlsx!$N$1,"") &amp; """,",
 IF(AND(MOD(ROW(A1214)-1,3)=1,INDEX(artwork.xlsx!J:J,QUOTIENT(ROW(A1214)-1,3)+2)&lt;&gt;""),
    artwork.xlsx!$K$1&amp;": '" &amp; SUBSTITUTE(INDEX(artwork.xlsx!K:K,QUOTIENT(ROW(A1214)-1,3)+2),"'","\'") &amp; "'",
IF(MOD(ROW(A1214)-1,3)=2,"","")))</f>
        <v>text_html: '&lt;div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v>
      </c>
    </row>
    <row r="1220" spans="1:22" x14ac:dyDescent="0.25">
      <c r="A1220" t="str">
        <f>IF(AND(MOD(ROW(A1215)-1,3)=0,INDEX(artwork.xlsx!G:G,QUOTIENT(ROW(A1215)-1,3)+2)&lt;&gt;""),"/* "&amp;INDEX(artwork.xlsx!G:G,QUOTIENT(ROW(A1215)-1,3)+2)&amp;" */","  ")&amp;
IF(AND(INDEX(artwork.xlsx!F:F,QUOTIENT(ROW(A1215)-1,3)+2)&lt;&gt;""),"/* "&amp;INDEX(artwork.xlsx!F:F,QUOTIENT(ROW(A1215)-1,3)+2)&amp;" */","  ")&amp;IF(AND(ISERROR(MATCH("},",B1220:B$5003,0)), ISERROR(MATCH("    ];",$A$5:A1216,0))),"];","")</f>
        <v xml:space="preserve">    </v>
      </c>
      <c r="B1220" t="str">
        <f t="shared" si="30"/>
        <v>},</v>
      </c>
      <c r="C1220" t="str">
        <f>IF(AND(MOD(ROW(A1215)-1,3)=0, INDEX(artwork.xlsx!J:J,QUOTIENT(ROW(A1215)-1,3)+2)&lt;&gt;""),
     artwork.xlsx!$H$1&amp;": """ &amp;  INDEX(artwork.xlsx!H:H,QUOTIENT(ROW(A1215)-1,3)+2) &amp;""",  " &amp;
     artwork.xlsx!$J$1&amp; ": """ &amp; INDEX(artwork.xlsx!J:J,QUOTIENT(ROW(A1215)-1,3)+2) &amp;""",  " &amp;
     artwork.xlsx!$L$1&amp; ": """ &amp; SUBSTITUTE(IF(LEFT(INDEX(artwork.xlsx!L:L,QUOTIENT(ROW(A1215)-1,3)+2),4)="http","",artwork.xlsx!$M$1) &amp; INDEX(artwork.xlsx!L:L,QUOTIENT(ROW(A1215)-1,3)+2),artwork.xlsx!$N$1,"") &amp; """,",
 IF(AND(MOD(ROW(A1215)-1,3)=1,INDEX(artwork.xlsx!J:J,QUOTIENT(ROW(A1215)-1,3)+2)&lt;&gt;""),
    artwork.xlsx!$K$1&amp;": '" &amp; SUBSTITUTE(INDEX(artwork.xlsx!K:K,QUOTIENT(ROW(A1215)-1,3)+2),"'","\'") &amp; "'",
IF(MOD(ROW(A1215)-1,3)=2,"","")))</f>
        <v/>
      </c>
    </row>
    <row r="1221" spans="1:22" x14ac:dyDescent="0.25">
      <c r="A1221" t="str">
        <f>IF(AND(MOD(ROW(A1216)-1,3)=0,INDEX(artwork.xlsx!G:G,QUOTIENT(ROW(A1216)-1,3)+2)&lt;&gt;""),"/* "&amp;INDEX(artwork.xlsx!G:G,QUOTIENT(ROW(A1216)-1,3)+2)&amp;" */","  ")&amp;
IF(AND(INDEX(artwork.xlsx!F:F,QUOTIENT(ROW(A1216)-1,3)+2)&lt;&gt;""),"/* "&amp;INDEX(artwork.xlsx!F:F,QUOTIENT(ROW(A1216)-1,3)+2)&amp;" */","  ")&amp;IF(AND(ISERROR(MATCH("},",B1221:B$5003,0)), ISERROR(MATCH("    ];",$A$5:A1220,0))),"];","")</f>
        <v xml:space="preserve">    </v>
      </c>
      <c r="B1221" t="str">
        <f t="shared" si="30"/>
        <v>{</v>
      </c>
      <c r="C1221" t="str">
        <f>IF(AND(MOD(ROW(A1216)-1,3)=0, INDEX(artwork.xlsx!J:J,QUOTIENT(ROW(A1216)-1,3)+2)&lt;&gt;""),
     artwork.xlsx!$H$1&amp;": """ &amp;  INDEX(artwork.xlsx!H:H,QUOTIENT(ROW(A1216)-1,3)+2) &amp;""",  " &amp;
     artwork.xlsx!$J$1&amp; ": """ &amp; INDEX(artwork.xlsx!J:J,QUOTIENT(ROW(A1216)-1,3)+2) &amp;""",  " &amp;
     artwork.xlsx!$L$1&amp; ": """ &amp; SUBSTITUTE(IF(LEFT(INDEX(artwork.xlsx!L:L,QUOTIENT(ROW(A1216)-1,3)+2),4)="http","",artwork.xlsx!$M$1) &amp; INDEX(artwork.xlsx!L:L,QUOTIENT(ROW(A1216)-1,3)+2),artwork.xlsx!$N$1,"") &amp; """,",
 IF(AND(MOD(ROW(A1216)-1,3)=1,INDEX(artwork.xlsx!J:J,QUOTIENT(ROW(A1216)-1,3)+2)&lt;&gt;""),
    artwork.xlsx!$K$1&amp;": '" &amp; SUBSTITUTE(INDEX(artwork.xlsx!K:K,QUOTIENT(ROW(A1216)-1,3)+2),"'","\'") &amp; "'",
IF(MOD(ROW(A1216)-1,3)=2,"","")))</f>
        <v>id: "sprawlingcastle",  frenchName: "Château prospère",  artwork: "http://wiki.dominionstrategy.com/images/3/3b/Sprawling_CastleArt.jpg",</v>
      </c>
    </row>
    <row r="1222" spans="1:22" x14ac:dyDescent="0.25">
      <c r="A1222" t="str">
        <f>IF(AND(MOD(ROW(A1217)-1,3)=0,INDEX(artwork.xlsx!G:G,QUOTIENT(ROW(A1217)-1,3)+2)&lt;&gt;""),"/* "&amp;INDEX(artwork.xlsx!G:G,QUOTIENT(ROW(A1217)-1,3)+2)&amp;" */","  ")&amp;
IF(AND(INDEX(artwork.xlsx!F:F,QUOTIENT(ROW(A1217)-1,3)+2)&lt;&gt;""),"/* "&amp;INDEX(artwork.xlsx!F:F,QUOTIENT(ROW(A1217)-1,3)+2)&amp;" */","  ")&amp;IF(AND(ISERROR(MATCH("},",B1222:B$5003,0)), ISERROR(MATCH("    ];",$A$5:A1218,0))),"];","")</f>
        <v xml:space="preserve">    </v>
      </c>
      <c r="B1222" t="str">
        <f t="shared" si="30"/>
        <v/>
      </c>
      <c r="C1222" t="str">
        <f>IF(AND(MOD(ROW(A1217)-1,3)=0, INDEX(artwork.xlsx!J:J,QUOTIENT(ROW(A1217)-1,3)+2)&lt;&gt;""),
     artwork.xlsx!$H$1&amp;": """ &amp;  INDEX(artwork.xlsx!H:H,QUOTIENT(ROW(A1217)-1,3)+2) &amp;""",  " &amp;
     artwork.xlsx!$J$1&amp; ": """ &amp; INDEX(artwork.xlsx!J:J,QUOTIENT(ROW(A1217)-1,3)+2) &amp;""",  " &amp;
     artwork.xlsx!$L$1&amp; ": """ &amp; SUBSTITUTE(IF(LEFT(INDEX(artwork.xlsx!L:L,QUOTIENT(ROW(A1217)-1,3)+2),4)="http","",artwork.xlsx!$M$1) &amp; INDEX(artwork.xlsx!L:L,QUOTIENT(ROW(A1217)-1,3)+2),artwork.xlsx!$N$1,"") &amp; """,",
 IF(AND(MOD(ROW(A1217)-1,3)=1,INDEX(artwork.xlsx!J:J,QUOTIENT(ROW(A1217)-1,3)+2)&lt;&gt;""),
    artwork.xlsx!$K$1&amp;": '" &amp; SUBSTITUTE(INDEX(artwork.xlsx!K:K,QUOTIENT(ROW(A1217)-1,3)+2),"'","\'") &amp; "'",
IF(MOD(ROW(A1217)-1,3)=2,"","")))</f>
        <v>text_html: '&lt;div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v>
      </c>
    </row>
    <row r="1223" spans="1:22" x14ac:dyDescent="0.25">
      <c r="A1223" t="str">
        <f>IF(AND(MOD(ROW(A1218)-1,3)=0,INDEX(artwork.xlsx!G:G,QUOTIENT(ROW(A1218)-1,3)+2)&lt;&gt;""),"/* "&amp;INDEX(artwork.xlsx!G:G,QUOTIENT(ROW(A1218)-1,3)+2)&amp;" */","  ")&amp;
IF(AND(INDEX(artwork.xlsx!F:F,QUOTIENT(ROW(A1218)-1,3)+2)&lt;&gt;""),"/* "&amp;INDEX(artwork.xlsx!F:F,QUOTIENT(ROW(A1218)-1,3)+2)&amp;" */","  ")&amp;IF(AND(ISERROR(MATCH("},",B1223:B$5003,0)), ISERROR(MATCH("    ];",$A$5:A1222,0))),"];","")</f>
        <v xml:space="preserve">    </v>
      </c>
      <c r="B1223" t="str">
        <f t="shared" si="30"/>
        <v>},</v>
      </c>
      <c r="C1223" t="str">
        <f>IF(AND(MOD(ROW(A1218)-1,3)=0, INDEX(artwork.xlsx!J:J,QUOTIENT(ROW(A1218)-1,3)+2)&lt;&gt;""),
     artwork.xlsx!$H$1&amp;": """ &amp;  INDEX(artwork.xlsx!H:H,QUOTIENT(ROW(A1218)-1,3)+2) &amp;""",  " &amp;
     artwork.xlsx!$J$1&amp; ": """ &amp; INDEX(artwork.xlsx!J:J,QUOTIENT(ROW(A1218)-1,3)+2) &amp;""",  " &amp;
     artwork.xlsx!$L$1&amp; ": """ &amp; SUBSTITUTE(IF(LEFT(INDEX(artwork.xlsx!L:L,QUOTIENT(ROW(A1218)-1,3)+2),4)="http","",artwork.xlsx!$M$1) &amp; INDEX(artwork.xlsx!L:L,QUOTIENT(ROW(A1218)-1,3)+2),artwork.xlsx!$N$1,"") &amp; """,",
 IF(AND(MOD(ROW(A1218)-1,3)=1,INDEX(artwork.xlsx!J:J,QUOTIENT(ROW(A1218)-1,3)+2)&lt;&gt;""),
    artwork.xlsx!$K$1&amp;": '" &amp; SUBSTITUTE(INDEX(artwork.xlsx!K:K,QUOTIENT(ROW(A1218)-1,3)+2),"'","\'") &amp; "'",
IF(MOD(ROW(A1218)-1,3)=2,"","")))</f>
        <v/>
      </c>
    </row>
    <row r="1224" spans="1:22" x14ac:dyDescent="0.25">
      <c r="A1224" t="str">
        <f>IF(AND(MOD(ROW(A1219)-1,3)=0,INDEX(artwork.xlsx!G:G,QUOTIENT(ROW(A1219)-1,3)+2)&lt;&gt;""),"/* "&amp;INDEX(artwork.xlsx!G:G,QUOTIENT(ROW(A1219)-1,3)+2)&amp;" */","  ")&amp;
IF(AND(INDEX(artwork.xlsx!F:F,QUOTIENT(ROW(A1219)-1,3)+2)&lt;&gt;""),"/* "&amp;INDEX(artwork.xlsx!F:F,QUOTIENT(ROW(A1219)-1,3)+2)&amp;" */","  ")&amp;IF(AND(ISERROR(MATCH("},",B1224:B$5003,0)), ISERROR(MATCH("    ];",$A$5:A1220,0))),"];","")</f>
        <v xml:space="preserve">    </v>
      </c>
      <c r="B1224" t="str">
        <f t="shared" si="30"/>
        <v>{</v>
      </c>
      <c r="C1224" t="str">
        <f>IF(AND(MOD(ROW(A1219)-1,3)=0, INDEX(artwork.xlsx!J:J,QUOTIENT(ROW(A1219)-1,3)+2)&lt;&gt;""),
     artwork.xlsx!$H$1&amp;": """ &amp;  INDEX(artwork.xlsx!H:H,QUOTIENT(ROW(A1219)-1,3)+2) &amp;""",  " &amp;
     artwork.xlsx!$J$1&amp; ": """ &amp; INDEX(artwork.xlsx!J:J,QUOTIENT(ROW(A1219)-1,3)+2) &amp;""",  " &amp;
     artwork.xlsx!$L$1&amp; ": """ &amp; SUBSTITUTE(IF(LEFT(INDEX(artwork.xlsx!L:L,QUOTIENT(ROW(A1219)-1,3)+2),4)="http","",artwork.xlsx!$M$1) &amp; INDEX(artwork.xlsx!L:L,QUOTIENT(ROW(A1219)-1,3)+2),artwork.xlsx!$N$1,"") &amp; """,",
 IF(AND(MOD(ROW(A1219)-1,3)=1,INDEX(artwork.xlsx!J:J,QUOTIENT(ROW(A1219)-1,3)+2)&lt;&gt;""),
    artwork.xlsx!$K$1&amp;": '" &amp; SUBSTITUTE(INDEX(artwork.xlsx!K:K,QUOTIENT(ROW(A1219)-1,3)+2),"'","\'") &amp; "'",
IF(MOD(ROW(A1219)-1,3)=2,"","")))</f>
        <v>id: "grandcastle",  frenchName: "Grand château",  artwork: "http://wiki.dominionstrategy.com/images/3/30/Grand_CastleArt.jpg",</v>
      </c>
    </row>
    <row r="1225" spans="1:22" x14ac:dyDescent="0.25">
      <c r="A1225" t="str">
        <f>IF(AND(MOD(ROW(A1220)-1,3)=0,INDEX(artwork.xlsx!G:G,QUOTIENT(ROW(A1220)-1,3)+2)&lt;&gt;""),"/* "&amp;INDEX(artwork.xlsx!G:G,QUOTIENT(ROW(A1220)-1,3)+2)&amp;" */","  ")&amp;
IF(AND(INDEX(artwork.xlsx!F:F,QUOTIENT(ROW(A1220)-1,3)+2)&lt;&gt;""),"/* "&amp;INDEX(artwork.xlsx!F:F,QUOTIENT(ROW(A1220)-1,3)+2)&amp;" */","  ")&amp;IF(AND(ISERROR(MATCH("},",B1225:B$5003,0)), ISERROR(MATCH("    ];",$A$5:A1224,0))),"];","")</f>
        <v xml:space="preserve">    </v>
      </c>
      <c r="B1225" t="str">
        <f t="shared" si="30"/>
        <v/>
      </c>
      <c r="C1225" t="str">
        <f>IF(AND(MOD(ROW(A1220)-1,3)=0, INDEX(artwork.xlsx!J:J,QUOTIENT(ROW(A1220)-1,3)+2)&lt;&gt;""),
     artwork.xlsx!$H$1&amp;": """ &amp;  INDEX(artwork.xlsx!H:H,QUOTIENT(ROW(A1220)-1,3)+2) &amp;""",  " &amp;
     artwork.xlsx!$J$1&amp; ": """ &amp; INDEX(artwork.xlsx!J:J,QUOTIENT(ROW(A1220)-1,3)+2) &amp;""",  " &amp;
     artwork.xlsx!$L$1&amp; ": """ &amp; SUBSTITUTE(IF(LEFT(INDEX(artwork.xlsx!L:L,QUOTIENT(ROW(A1220)-1,3)+2),4)="http","",artwork.xlsx!$M$1) &amp; INDEX(artwork.xlsx!L:L,QUOTIENT(ROW(A1220)-1,3)+2),artwork.xlsx!$N$1,"") &amp; """,",
 IF(AND(MOD(ROW(A1220)-1,3)=1,INDEX(artwork.xlsx!J:J,QUOTIENT(ROW(A1220)-1,3)+2)&lt;&gt;""),
    artwork.xlsx!$K$1&amp;": '" &amp; SUBSTITUTE(INDEX(artwork.xlsx!K:K,QUOTIENT(ROW(A1220)-1,3)+2),"'","\'") &amp; "'",
IF(MOD(ROW(A1220)-1,3)=2,"","")))</f>
        <v>text_html: '&lt;div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v>
      </c>
    </row>
    <row r="1226" spans="1:22" x14ac:dyDescent="0.25">
      <c r="A1226" t="str">
        <f>IF(AND(MOD(ROW(A1221)-1,3)=0,INDEX(artwork.xlsx!G:G,QUOTIENT(ROW(A1221)-1,3)+2)&lt;&gt;""),"/* "&amp;INDEX(artwork.xlsx!G:G,QUOTIENT(ROW(A1221)-1,3)+2)&amp;" */","  ")&amp;
IF(AND(INDEX(artwork.xlsx!F:F,QUOTIENT(ROW(A1221)-1,3)+2)&lt;&gt;""),"/* "&amp;INDEX(artwork.xlsx!F:F,QUOTIENT(ROW(A1221)-1,3)+2)&amp;" */","  ")&amp;IF(AND(ISERROR(MATCH("},",B1226:B$5003,0)), ISERROR(MATCH("    ];",$A$5:A1222,0))),"];","")</f>
        <v xml:space="preserve">    </v>
      </c>
      <c r="B1226" t="str">
        <f t="shared" si="30"/>
        <v>},</v>
      </c>
      <c r="C1226" t="str">
        <f>IF(AND(MOD(ROW(A1221)-1,3)=0, INDEX(artwork.xlsx!J:J,QUOTIENT(ROW(A1221)-1,3)+2)&lt;&gt;""),
     artwork.xlsx!$H$1&amp;": """ &amp;  INDEX(artwork.xlsx!H:H,QUOTIENT(ROW(A1221)-1,3)+2) &amp;""",  " &amp;
     artwork.xlsx!$J$1&amp; ": """ &amp; INDEX(artwork.xlsx!J:J,QUOTIENT(ROW(A1221)-1,3)+2) &amp;""",  " &amp;
     artwork.xlsx!$L$1&amp; ": """ &amp; SUBSTITUTE(IF(LEFT(INDEX(artwork.xlsx!L:L,QUOTIENT(ROW(A1221)-1,3)+2),4)="http","",artwork.xlsx!$M$1) &amp; INDEX(artwork.xlsx!L:L,QUOTIENT(ROW(A1221)-1,3)+2),artwork.xlsx!$N$1,"") &amp; """,",
 IF(AND(MOD(ROW(A1221)-1,3)=1,INDEX(artwork.xlsx!J:J,QUOTIENT(ROW(A1221)-1,3)+2)&lt;&gt;""),
    artwork.xlsx!$K$1&amp;": '" &amp; SUBSTITUTE(INDEX(artwork.xlsx!K:K,QUOTIENT(ROW(A1221)-1,3)+2),"'","\'") &amp; "'",
IF(MOD(ROW(A1221)-1,3)=2,"","")))</f>
        <v/>
      </c>
    </row>
    <row r="1227" spans="1:22" x14ac:dyDescent="0.25">
      <c r="A1227" t="str">
        <f>IF(AND(MOD(ROW(A1222)-1,3)=0,INDEX(artwork.xlsx!G:G,QUOTIENT(ROW(A1222)-1,3)+2)&lt;&gt;""),"/* "&amp;INDEX(artwork.xlsx!G:G,QUOTIENT(ROW(A1222)-1,3)+2)&amp;" */","  ")&amp;
IF(AND(INDEX(artwork.xlsx!F:F,QUOTIENT(ROW(A1222)-1,3)+2)&lt;&gt;""),"/* "&amp;INDEX(artwork.xlsx!F:F,QUOTIENT(ROW(A1222)-1,3)+2)&amp;" */","  ")&amp;IF(AND(ISERROR(MATCH("},",B1227:B$5003,0)), ISERROR(MATCH("    ];",$A$5:A1226,0))),"];","")</f>
        <v xml:space="preserve">    </v>
      </c>
      <c r="B1227" t="str">
        <f t="shared" si="30"/>
        <v>{</v>
      </c>
      <c r="C1227" t="str">
        <f>IF(AND(MOD(ROW(A1222)-1,3)=0, INDEX(artwork.xlsx!J:J,QUOTIENT(ROW(A1222)-1,3)+2)&lt;&gt;""),
     artwork.xlsx!$H$1&amp;": """ &amp;  INDEX(artwork.xlsx!H:H,QUOTIENT(ROW(A1222)-1,3)+2) &amp;""",  " &amp;
     artwork.xlsx!$J$1&amp; ": """ &amp; INDEX(artwork.xlsx!J:J,QUOTIENT(ROW(A1222)-1,3)+2) &amp;""",  " &amp;
     artwork.xlsx!$L$1&amp; ": """ &amp; SUBSTITUTE(IF(LEFT(INDEX(artwork.xlsx!L:L,QUOTIENT(ROW(A1222)-1,3)+2),4)="http","",artwork.xlsx!$M$1) &amp; INDEX(artwork.xlsx!L:L,QUOTIENT(ROW(A1222)-1,3)+2),artwork.xlsx!$N$1,"") &amp; """,",
 IF(AND(MOD(ROW(A1222)-1,3)=1,INDEX(artwork.xlsx!J:J,QUOTIENT(ROW(A1222)-1,3)+2)&lt;&gt;""),
    artwork.xlsx!$K$1&amp;": '" &amp; SUBSTITUTE(INDEX(artwork.xlsx!K:K,QUOTIENT(ROW(A1222)-1,3)+2),"'","\'") &amp; "'",
IF(MOD(ROW(A1222)-1,3)=2,"","")))</f>
        <v>id: "kingscastle",  frenchName: "Château royal",  artwork: "http://wiki.dominionstrategy.com/images/c/c1/King%27s_CastleArt.jpg",</v>
      </c>
    </row>
    <row r="1228" spans="1:22" x14ac:dyDescent="0.25">
      <c r="A1228" t="str">
        <f>IF(AND(MOD(ROW(A1223)-1,3)=0,INDEX(artwork.xlsx!G:G,QUOTIENT(ROW(A1223)-1,3)+2)&lt;&gt;""),"/* "&amp;INDEX(artwork.xlsx!G:G,QUOTIENT(ROW(A1223)-1,3)+2)&amp;" */","  ")&amp;
IF(AND(INDEX(artwork.xlsx!F:F,QUOTIENT(ROW(A1223)-1,3)+2)&lt;&gt;""),"/* "&amp;INDEX(artwork.xlsx!F:F,QUOTIENT(ROW(A1223)-1,3)+2)&amp;" */","  ")&amp;IF(AND(ISERROR(MATCH("},",B1228:B$5003,0)), ISERROR(MATCH("    ];",$A$5:A1224,0))),"];","")</f>
        <v xml:space="preserve">    </v>
      </c>
      <c r="B1228" t="str">
        <f t="shared" si="30"/>
        <v/>
      </c>
      <c r="C1228" t="str">
        <f>IF(AND(MOD(ROW(A1223)-1,3)=0, INDEX(artwork.xlsx!J:J,QUOTIENT(ROW(A1223)-1,3)+2)&lt;&gt;""),
     artwork.xlsx!$H$1&amp;": """ &amp;  INDEX(artwork.xlsx!H:H,QUOTIENT(ROW(A1223)-1,3)+2) &amp;""",  " &amp;
     artwork.xlsx!$J$1&amp; ": """ &amp; INDEX(artwork.xlsx!J:J,QUOTIENT(ROW(A1223)-1,3)+2) &amp;""",  " &amp;
     artwork.xlsx!$L$1&amp; ": """ &amp; SUBSTITUTE(IF(LEFT(INDEX(artwork.xlsx!L:L,QUOTIENT(ROW(A1223)-1,3)+2),4)="http","",artwork.xlsx!$M$1) &amp; INDEX(artwork.xlsx!L:L,QUOTIENT(ROW(A1223)-1,3)+2),artwork.xlsx!$N$1,"") &amp; """,",
 IF(AND(MOD(ROW(A1223)-1,3)=1,INDEX(artwork.xlsx!J:J,QUOTIENT(ROW(A1223)-1,3)+2)&lt;&gt;""),
    artwork.xlsx!$K$1&amp;": '" &amp; SUBSTITUTE(INDEX(artwork.xlsx!K:K,QUOTIENT(ROW(A1223)-1,3)+2),"'","\'") &amp; "'",
IF(MOD(ROW(A1223)-1,3)=2,"","")))</f>
        <v>text_html: '&lt;div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v>
      </c>
    </row>
    <row r="1229" spans="1:22" x14ac:dyDescent="0.25">
      <c r="A1229" t="str">
        <f>IF(AND(MOD(ROW(A1224)-1,3)=0,INDEX(artwork.xlsx!G:G,QUOTIENT(ROW(A1224)-1,3)+2)&lt;&gt;""),"/* "&amp;INDEX(artwork.xlsx!G:G,QUOTIENT(ROW(A1224)-1,3)+2)&amp;" */","  ")&amp;
IF(AND(INDEX(artwork.xlsx!F:F,QUOTIENT(ROW(A1224)-1,3)+2)&lt;&gt;""),"/* "&amp;INDEX(artwork.xlsx!F:F,QUOTIENT(ROW(A1224)-1,3)+2)&amp;" */","  ")&amp;IF(AND(ISERROR(MATCH("},",B1229:B$5003,0)), ISERROR(MATCH("    ];",$A$5:A1228,0))),"];","")</f>
        <v xml:space="preserve">    </v>
      </c>
      <c r="B1229" t="str">
        <f t="shared" si="30"/>
        <v>},</v>
      </c>
      <c r="C1229" t="str">
        <f>IF(AND(MOD(ROW(A1224)-1,3)=0, INDEX(artwork.xlsx!J:J,QUOTIENT(ROW(A1224)-1,3)+2)&lt;&gt;""),
     artwork.xlsx!$H$1&amp;": """ &amp;  INDEX(artwork.xlsx!H:H,QUOTIENT(ROW(A1224)-1,3)+2) &amp;""",  " &amp;
     artwork.xlsx!$J$1&amp; ": """ &amp; INDEX(artwork.xlsx!J:J,QUOTIENT(ROW(A1224)-1,3)+2) &amp;""",  " &amp;
     artwork.xlsx!$L$1&amp; ": """ &amp; SUBSTITUTE(IF(LEFT(INDEX(artwork.xlsx!L:L,QUOTIENT(ROW(A1224)-1,3)+2),4)="http","",artwork.xlsx!$M$1) &amp; INDEX(artwork.xlsx!L:L,QUOTIENT(ROW(A1224)-1,3)+2),artwork.xlsx!$N$1,"") &amp; """,",
 IF(AND(MOD(ROW(A1224)-1,3)=1,INDEX(artwork.xlsx!J:J,QUOTIENT(ROW(A1224)-1,3)+2)&lt;&gt;""),
    artwork.xlsx!$K$1&amp;": '" &amp; SUBSTITUTE(INDEX(artwork.xlsx!K:K,QUOTIENT(ROW(A1224)-1,3)+2),"'","\'") &amp; "'",
IF(MOD(ROW(A1224)-1,3)=2,"","")))</f>
        <v/>
      </c>
    </row>
    <row r="1230" spans="1:22" x14ac:dyDescent="0.25">
      <c r="A1230" t="str">
        <f>IF(AND(MOD(ROW(A1225)-1,3)=0,INDEX(artwork.xlsx!G:G,QUOTIENT(ROW(A1225)-1,3)+2)&lt;&gt;""),"/* "&amp;INDEX(artwork.xlsx!G:G,QUOTIENT(ROW(A1225)-1,3)+2)&amp;" */","  ")&amp;
IF(AND(INDEX(artwork.xlsx!F:F,QUOTIENT(ROW(A1225)-1,3)+2)&lt;&gt;""),"/* "&amp;INDEX(artwork.xlsx!F:F,QUOTIENT(ROW(A1225)-1,3)+2)&amp;" */","  ")&amp;IF(AND(ISERROR(MATCH("},",B1230:B$5003,0)), ISERROR(MATCH("    ];",$A$5:A1226,0))),"];","")</f>
        <v xml:space="preserve">/* Nocturne */  </v>
      </c>
      <c r="B1230" t="str">
        <f t="shared" si="30"/>
        <v>{</v>
      </c>
      <c r="C1230" t="str">
        <f>IF(AND(MOD(ROW(A1225)-1,3)=0, INDEX(artwork.xlsx!J:J,QUOTIENT(ROW(A1225)-1,3)+2)&lt;&gt;""),
     artwork.xlsx!$H$1&amp;": """ &amp;  INDEX(artwork.xlsx!H:H,QUOTIENT(ROW(A1225)-1,3)+2) &amp;""",  " &amp;
     artwork.xlsx!$J$1&amp; ": """ &amp; INDEX(artwork.xlsx!J:J,QUOTIENT(ROW(A1225)-1,3)+2) &amp;""",  " &amp;
     artwork.xlsx!$L$1&amp; ": """ &amp; SUBSTITUTE(IF(LEFT(INDEX(artwork.xlsx!L:L,QUOTIENT(ROW(A1225)-1,3)+2),4)="http","",artwork.xlsx!$M$1) &amp; INDEX(artwork.xlsx!L:L,QUOTIENT(ROW(A1225)-1,3)+2),artwork.xlsx!$N$1,"") &amp; """,",
 IF(AND(MOD(ROW(A1225)-1,3)=1,INDEX(artwork.xlsx!J:J,QUOTIENT(ROW(A1225)-1,3)+2)&lt;&gt;""),
    artwork.xlsx!$K$1&amp;": '" &amp; SUBSTITUTE(INDEX(artwork.xlsx!K:K,QUOTIENT(ROW(A1225)-1,3)+2),"'","\'") &amp; "'",
IF(MOD(ROW(A1225)-1,3)=2,"","")))</f>
        <v>id: "druid",  frenchName: "Druide",  artwork: "http://wiki.dominionstrategy.com/images/a/a3/DruidArt.jpg",</v>
      </c>
      <c r="J1230" t="s">
        <v>2408</v>
      </c>
      <c r="K1230" t="s">
        <v>4100</v>
      </c>
      <c r="U1230" t="str">
        <f t="shared" ref="U1230:U1232" si="33">RIGHT(LEFT(K1230,FIND(""",",K1230)-1),LEN(LEFT(K1230,FIND(""",",K1230)-1)) -LEN("id: '"))</f>
        <v>druid</v>
      </c>
      <c r="V1230" t="str">
        <f t="shared" ref="V1230:V1232" si="34">SUBSTITUTE(LEFT(RIGHT(K1231,LEN(K1231) -LEN("text_html: '")),LEN(RIGHT(K1231,LEN(K1231) -LEN("text_html: '")))-1),"\'","'")</f>
        <v>&lt;div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row>
    <row r="1231" spans="1:22" x14ac:dyDescent="0.25">
      <c r="A1231" t="str">
        <f>IF(AND(MOD(ROW(A1226)-1,3)=0,INDEX(artwork.xlsx!G:G,QUOTIENT(ROW(A1226)-1,3)+2)&lt;&gt;""),"/* "&amp;INDEX(artwork.xlsx!G:G,QUOTIENT(ROW(A1226)-1,3)+2)&amp;" */","  ")&amp;
IF(AND(INDEX(artwork.xlsx!F:F,QUOTIENT(ROW(A1226)-1,3)+2)&lt;&gt;""),"/* "&amp;INDEX(artwork.xlsx!F:F,QUOTIENT(ROW(A1226)-1,3)+2)&amp;" */","  ")&amp;IF(AND(ISERROR(MATCH("},",B1231:B$5003,0)), ISERROR(MATCH("    ];",$A$5:A1230,0))),"];","")</f>
        <v xml:space="preserve">    </v>
      </c>
      <c r="B1231" t="str">
        <f t="shared" ref="B1231:B1294" si="35">IF(AND(C1230&lt;&gt;"",MOD(ROW(A1229)-1,3)=2),"},","")&amp;IF(AND(C1231&lt;&gt;"",MOD(ROW(A1226)-1,3)=0),"{","")</f>
        <v/>
      </c>
      <c r="C1231" t="str">
        <f>IF(AND(MOD(ROW(A1226)-1,3)=0, INDEX(artwork.xlsx!J:J,QUOTIENT(ROW(A1226)-1,3)+2)&lt;&gt;""),
     artwork.xlsx!$H$1&amp;": """ &amp;  INDEX(artwork.xlsx!H:H,QUOTIENT(ROW(A1226)-1,3)+2) &amp;""",  " &amp;
     artwork.xlsx!$J$1&amp; ": """ &amp; INDEX(artwork.xlsx!J:J,QUOTIENT(ROW(A1226)-1,3)+2) &amp;""",  " &amp;
     artwork.xlsx!$L$1&amp; ": """ &amp; SUBSTITUTE(IF(LEFT(INDEX(artwork.xlsx!L:L,QUOTIENT(ROW(A1226)-1,3)+2),4)="http","",artwork.xlsx!$M$1) &amp; INDEX(artwork.xlsx!L:L,QUOTIENT(ROW(A1226)-1,3)+2),artwork.xlsx!$N$1,"") &amp; """,",
 IF(AND(MOD(ROW(A1226)-1,3)=1,INDEX(artwork.xlsx!J:J,QUOTIENT(ROW(A1226)-1,3)+2)&lt;&gt;""),
    artwork.xlsx!$K$1&amp;": '" &amp; SUBSTITUTE(INDEX(artwork.xlsx!K:K,QUOTIENT(ROW(A1226)-1,3)+2),"'","\'") &amp; "'",
IF(MOD(ROW(A1226)-1,3)=2,"","")))</f>
        <v>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c r="K1231" t="s">
        <v>4101</v>
      </c>
      <c r="U1231" t="e">
        <f t="shared" si="33"/>
        <v>#VALUE!</v>
      </c>
      <c r="V1231" t="e">
        <f t="shared" si="34"/>
        <v>#VALUE!</v>
      </c>
    </row>
    <row r="1232" spans="1:22" x14ac:dyDescent="0.25">
      <c r="A1232" t="str">
        <f>IF(AND(MOD(ROW(A1227)-1,3)=0,INDEX(artwork.xlsx!G:G,QUOTIENT(ROW(A1227)-1,3)+2)&lt;&gt;""),"/* "&amp;INDEX(artwork.xlsx!G:G,QUOTIENT(ROW(A1227)-1,3)+2)&amp;" */","  ")&amp;
IF(AND(INDEX(artwork.xlsx!F:F,QUOTIENT(ROW(A1227)-1,3)+2)&lt;&gt;""),"/* "&amp;INDEX(artwork.xlsx!F:F,QUOTIENT(ROW(A1227)-1,3)+2)&amp;" */","  ")&amp;IF(AND(ISERROR(MATCH("},",B1232:B$5003,0)), ISERROR(MATCH("    ];",$A$5:A1228,0))),"];","")</f>
        <v xml:space="preserve">    </v>
      </c>
      <c r="B1232" t="str">
        <f t="shared" si="35"/>
        <v>},</v>
      </c>
      <c r="C1232" t="str">
        <f>IF(AND(MOD(ROW(A1227)-1,3)=0, INDEX(artwork.xlsx!J:J,QUOTIENT(ROW(A1227)-1,3)+2)&lt;&gt;""),
     artwork.xlsx!$H$1&amp;": """ &amp;  INDEX(artwork.xlsx!H:H,QUOTIENT(ROW(A1227)-1,3)+2) &amp;""",  " &amp;
     artwork.xlsx!$J$1&amp; ": """ &amp; INDEX(artwork.xlsx!J:J,QUOTIENT(ROW(A1227)-1,3)+2) &amp;""",  " &amp;
     artwork.xlsx!$L$1&amp; ": """ &amp; SUBSTITUTE(IF(LEFT(INDEX(artwork.xlsx!L:L,QUOTIENT(ROW(A1227)-1,3)+2),4)="http","",artwork.xlsx!$M$1) &amp; INDEX(artwork.xlsx!L:L,QUOTIENT(ROW(A1227)-1,3)+2),artwork.xlsx!$N$1,"") &amp; """,",
 IF(AND(MOD(ROW(A1227)-1,3)=1,INDEX(artwork.xlsx!J:J,QUOTIENT(ROW(A1227)-1,3)+2)&lt;&gt;""),
    artwork.xlsx!$K$1&amp;": '" &amp; SUBSTITUTE(INDEX(artwork.xlsx!K:K,QUOTIENT(ROW(A1227)-1,3)+2),"'","\'") &amp; "'",
IF(MOD(ROW(A1227)-1,3)=2,"","")))</f>
        <v/>
      </c>
      <c r="J1232" t="s">
        <v>3730</v>
      </c>
      <c r="U1232" t="e">
        <f t="shared" si="33"/>
        <v>#VALUE!</v>
      </c>
      <c r="V1232" t="str">
        <f t="shared" si="34"/>
        <v>lhound",  frenchName: "Chien fidèle",  artwork: "http://wiki.dominionstrategy.com/images/b/b8/Faithful_HoundArt.jpg"</v>
      </c>
    </row>
    <row r="1233" spans="1:22" x14ac:dyDescent="0.25">
      <c r="A1233" t="str">
        <f>IF(AND(MOD(ROW(A1228)-1,3)=0,INDEX(artwork.xlsx!G:G,QUOTIENT(ROW(A1228)-1,3)+2)&lt;&gt;""),"/* "&amp;INDEX(artwork.xlsx!G:G,QUOTIENT(ROW(A1228)-1,3)+2)&amp;" */","  ")&amp;
IF(AND(INDEX(artwork.xlsx!F:F,QUOTIENT(ROW(A1228)-1,3)+2)&lt;&gt;""),"/* "&amp;INDEX(artwork.xlsx!F:F,QUOTIENT(ROW(A1228)-1,3)+2)&amp;" */","  ")&amp;IF(AND(ISERROR(MATCH("},",B1233:B$5003,0)), ISERROR(MATCH("    ];",$A$5:A1232,0))),"];","")</f>
        <v xml:space="preserve">    </v>
      </c>
      <c r="B1233" t="str">
        <f t="shared" si="35"/>
        <v>{</v>
      </c>
      <c r="C1233" t="str">
        <f>IF(AND(MOD(ROW(A1228)-1,3)=0, INDEX(artwork.xlsx!J:J,QUOTIENT(ROW(A1228)-1,3)+2)&lt;&gt;""),
     artwork.xlsx!$H$1&amp;": """ &amp;  INDEX(artwork.xlsx!H:H,QUOTIENT(ROW(A1228)-1,3)+2) &amp;""",  " &amp;
     artwork.xlsx!$J$1&amp; ": """ &amp; INDEX(artwork.xlsx!J:J,QUOTIENT(ROW(A1228)-1,3)+2) &amp;""",  " &amp;
     artwork.xlsx!$L$1&amp; ": """ &amp; SUBSTITUTE(IF(LEFT(INDEX(artwork.xlsx!L:L,QUOTIENT(ROW(A1228)-1,3)+2),4)="http","",artwork.xlsx!$M$1) &amp; INDEX(artwork.xlsx!L:L,QUOTIENT(ROW(A1228)-1,3)+2),artwork.xlsx!$N$1,"") &amp; """,",
 IF(AND(MOD(ROW(A1228)-1,3)=1,INDEX(artwork.xlsx!J:J,QUOTIENT(ROW(A1228)-1,3)+2)&lt;&gt;""),
    artwork.xlsx!$K$1&amp;": '" &amp; SUBSTITUTE(INDEX(artwork.xlsx!K:K,QUOTIENT(ROW(A1228)-1,3)+2),"'","\'") &amp; "'",
IF(MOD(ROW(A1228)-1,3)=2,"","")))</f>
        <v>id: "faithfulhound",  frenchName: "Chien fidèle",  artwork: "http://wiki.dominionstrategy.com/images/b/b8/Faithful_HoundArt.jpg",</v>
      </c>
      <c r="J1233" t="s">
        <v>2408</v>
      </c>
      <c r="K1233" t="s">
        <v>4102</v>
      </c>
      <c r="U1233" t="str">
        <f t="shared" ref="U1233:U1296" si="36">RIGHT(LEFT(K1233,FIND(""",",K1233)-1),LEN(LEFT(K1233,FIND(""",",K1233)-1)) -LEN("id: '"))</f>
        <v>faithfulhound</v>
      </c>
      <c r="V1233" t="str">
        <f t="shared" ref="V1233:V1296" si="37">SUBSTITUTE(LEFT(RIGHT(K1234,LEN(K1234) -LEN("text_html: '")),LEN(RIGHT(K1234,LEN(K1234) -LEN("text_html: '")))-1),"\'","'")</f>
        <v>&lt;div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row>
    <row r="1234" spans="1:22" x14ac:dyDescent="0.25">
      <c r="A1234" t="str">
        <f>IF(AND(MOD(ROW(A1229)-1,3)=0,INDEX(artwork.xlsx!G:G,QUOTIENT(ROW(A1229)-1,3)+2)&lt;&gt;""),"/* "&amp;INDEX(artwork.xlsx!G:G,QUOTIENT(ROW(A1229)-1,3)+2)&amp;" */","  ")&amp;
IF(AND(INDEX(artwork.xlsx!F:F,QUOTIENT(ROW(A1229)-1,3)+2)&lt;&gt;""),"/* "&amp;INDEX(artwork.xlsx!F:F,QUOTIENT(ROW(A1229)-1,3)+2)&amp;" */","  ")&amp;IF(AND(ISERROR(MATCH("},",B1234:B$5003,0)), ISERROR(MATCH("    ];",$A$5:A1230,0))),"];","")</f>
        <v xml:space="preserve">    </v>
      </c>
      <c r="B1234" t="str">
        <f t="shared" si="35"/>
        <v/>
      </c>
      <c r="C1234" t="str">
        <f>IF(AND(MOD(ROW(A1229)-1,3)=0, INDEX(artwork.xlsx!J:J,QUOTIENT(ROW(A1229)-1,3)+2)&lt;&gt;""),
     artwork.xlsx!$H$1&amp;": """ &amp;  INDEX(artwork.xlsx!H:H,QUOTIENT(ROW(A1229)-1,3)+2) &amp;""",  " &amp;
     artwork.xlsx!$J$1&amp; ": """ &amp; INDEX(artwork.xlsx!J:J,QUOTIENT(ROW(A1229)-1,3)+2) &amp;""",  " &amp;
     artwork.xlsx!$L$1&amp; ": """ &amp; SUBSTITUTE(IF(LEFT(INDEX(artwork.xlsx!L:L,QUOTIENT(ROW(A1229)-1,3)+2),4)="http","",artwork.xlsx!$M$1) &amp; INDEX(artwork.xlsx!L:L,QUOTIENT(ROW(A1229)-1,3)+2),artwork.xlsx!$N$1,"") &amp; """,",
 IF(AND(MOD(ROW(A1229)-1,3)=1,INDEX(artwork.xlsx!J:J,QUOTIENT(ROW(A1229)-1,3)+2)&lt;&gt;""),
    artwork.xlsx!$K$1&amp;": '" &amp; SUBSTITUTE(INDEX(artwork.xlsx!K:K,QUOTIENT(ROW(A1229)-1,3)+2),"'","\'") &amp; "'",
IF(MOD(ROW(A1229)-1,3)=2,"","")))</f>
        <v>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c r="K1234" t="s">
        <v>4103</v>
      </c>
      <c r="U1234" t="e">
        <f t="shared" si="36"/>
        <v>#VALUE!</v>
      </c>
      <c r="V1234" t="e">
        <f t="shared" si="37"/>
        <v>#VALUE!</v>
      </c>
    </row>
    <row r="1235" spans="1:22" x14ac:dyDescent="0.25">
      <c r="A1235" t="str">
        <f>IF(AND(MOD(ROW(A1230)-1,3)=0,INDEX(artwork.xlsx!G:G,QUOTIENT(ROW(A1230)-1,3)+2)&lt;&gt;""),"/* "&amp;INDEX(artwork.xlsx!G:G,QUOTIENT(ROW(A1230)-1,3)+2)&amp;" */","  ")&amp;
IF(AND(INDEX(artwork.xlsx!F:F,QUOTIENT(ROW(A1230)-1,3)+2)&lt;&gt;""),"/* "&amp;INDEX(artwork.xlsx!F:F,QUOTIENT(ROW(A1230)-1,3)+2)&amp;" */","  ")&amp;IF(AND(ISERROR(MATCH("},",B1235:B$5003,0)), ISERROR(MATCH("    ];",$A$5:A1234,0))),"];","")</f>
        <v xml:space="preserve">    </v>
      </c>
      <c r="B1235" t="str">
        <f t="shared" si="35"/>
        <v>},</v>
      </c>
      <c r="C1235" t="str">
        <f>IF(AND(MOD(ROW(A1230)-1,3)=0, INDEX(artwork.xlsx!J:J,QUOTIENT(ROW(A1230)-1,3)+2)&lt;&gt;""),
     artwork.xlsx!$H$1&amp;": """ &amp;  INDEX(artwork.xlsx!H:H,QUOTIENT(ROW(A1230)-1,3)+2) &amp;""",  " &amp;
     artwork.xlsx!$J$1&amp; ": """ &amp; INDEX(artwork.xlsx!J:J,QUOTIENT(ROW(A1230)-1,3)+2) &amp;""",  " &amp;
     artwork.xlsx!$L$1&amp; ": """ &amp; SUBSTITUTE(IF(LEFT(INDEX(artwork.xlsx!L:L,QUOTIENT(ROW(A1230)-1,3)+2),4)="http","",artwork.xlsx!$M$1) &amp; INDEX(artwork.xlsx!L:L,QUOTIENT(ROW(A1230)-1,3)+2),artwork.xlsx!$N$1,"") &amp; """,",
 IF(AND(MOD(ROW(A1230)-1,3)=1,INDEX(artwork.xlsx!J:J,QUOTIENT(ROW(A1230)-1,3)+2)&lt;&gt;""),
    artwork.xlsx!$K$1&amp;": '" &amp; SUBSTITUTE(INDEX(artwork.xlsx!K:K,QUOTIENT(ROW(A1230)-1,3)+2),"'","\'") &amp; "'",
IF(MOD(ROW(A1230)-1,3)=2,"","")))</f>
        <v/>
      </c>
      <c r="J1235" t="s">
        <v>3730</v>
      </c>
      <c r="U1235" t="e">
        <f t="shared" si="36"/>
        <v>#VALUE!</v>
      </c>
      <c r="V1235" t="str">
        <f t="shared" si="37"/>
        <v>n",  frenchName: "Gardienne",  artwork: "http://wiki.dominionstrategy.com/images/d/d6/GuardianArt.jpg"</v>
      </c>
    </row>
    <row r="1236" spans="1:22" x14ac:dyDescent="0.25">
      <c r="A1236" t="str">
        <f>IF(AND(MOD(ROW(A1231)-1,3)=0,INDEX(artwork.xlsx!G:G,QUOTIENT(ROW(A1231)-1,3)+2)&lt;&gt;""),"/* "&amp;INDEX(artwork.xlsx!G:G,QUOTIENT(ROW(A1231)-1,3)+2)&amp;" */","  ")&amp;
IF(AND(INDEX(artwork.xlsx!F:F,QUOTIENT(ROW(A1231)-1,3)+2)&lt;&gt;""),"/* "&amp;INDEX(artwork.xlsx!F:F,QUOTIENT(ROW(A1231)-1,3)+2)&amp;" */","  ")&amp;IF(AND(ISERROR(MATCH("},",B1236:B$5003,0)), ISERROR(MATCH("    ];",$A$5:A1232,0))),"];","")</f>
        <v xml:space="preserve">    </v>
      </c>
      <c r="B1236" t="str">
        <f t="shared" si="35"/>
        <v>{</v>
      </c>
      <c r="C1236" t="str">
        <f>IF(AND(MOD(ROW(A1231)-1,3)=0, INDEX(artwork.xlsx!J:J,QUOTIENT(ROW(A1231)-1,3)+2)&lt;&gt;""),
     artwork.xlsx!$H$1&amp;": """ &amp;  INDEX(artwork.xlsx!H:H,QUOTIENT(ROW(A1231)-1,3)+2) &amp;""",  " &amp;
     artwork.xlsx!$J$1&amp; ": """ &amp; INDEX(artwork.xlsx!J:J,QUOTIENT(ROW(A1231)-1,3)+2) &amp;""",  " &amp;
     artwork.xlsx!$L$1&amp; ": """ &amp; SUBSTITUTE(IF(LEFT(INDEX(artwork.xlsx!L:L,QUOTIENT(ROW(A1231)-1,3)+2),4)="http","",artwork.xlsx!$M$1) &amp; INDEX(artwork.xlsx!L:L,QUOTIENT(ROW(A1231)-1,3)+2),artwork.xlsx!$N$1,"") &amp; """,",
 IF(AND(MOD(ROW(A1231)-1,3)=1,INDEX(artwork.xlsx!J:J,QUOTIENT(ROW(A1231)-1,3)+2)&lt;&gt;""),
    artwork.xlsx!$K$1&amp;": '" &amp; SUBSTITUTE(INDEX(artwork.xlsx!K:K,QUOTIENT(ROW(A1231)-1,3)+2),"'","\'") &amp; "'",
IF(MOD(ROW(A1231)-1,3)=2,"","")))</f>
        <v>id: "guardian",  frenchName: "Gardienne",  artwork: "http://wiki.dominionstrategy.com/images/d/d6/GuardianArt.jpg",</v>
      </c>
      <c r="J1236" t="s">
        <v>2408</v>
      </c>
      <c r="K1236" t="s">
        <v>4104</v>
      </c>
      <c r="U1236" t="str">
        <f t="shared" si="36"/>
        <v>guardian</v>
      </c>
      <c r="V1236" t="str">
        <f t="shared" si="37"/>
        <v>&lt;div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row>
    <row r="1237" spans="1:22" x14ac:dyDescent="0.25">
      <c r="A1237" t="str">
        <f>IF(AND(MOD(ROW(A1232)-1,3)=0,INDEX(artwork.xlsx!G:G,QUOTIENT(ROW(A1232)-1,3)+2)&lt;&gt;""),"/* "&amp;INDEX(artwork.xlsx!G:G,QUOTIENT(ROW(A1232)-1,3)+2)&amp;" */","  ")&amp;
IF(AND(INDEX(artwork.xlsx!F:F,QUOTIENT(ROW(A1232)-1,3)+2)&lt;&gt;""),"/* "&amp;INDEX(artwork.xlsx!F:F,QUOTIENT(ROW(A1232)-1,3)+2)&amp;" */","  ")&amp;IF(AND(ISERROR(MATCH("},",B1237:B$5003,0)), ISERROR(MATCH("    ];",$A$5:A1236,0))),"];","")</f>
        <v xml:space="preserve">    </v>
      </c>
      <c r="B1237" t="str">
        <f t="shared" si="35"/>
        <v/>
      </c>
      <c r="C1237" t="str">
        <f>IF(AND(MOD(ROW(A1232)-1,3)=0, INDEX(artwork.xlsx!J:J,QUOTIENT(ROW(A1232)-1,3)+2)&lt;&gt;""),
     artwork.xlsx!$H$1&amp;": """ &amp;  INDEX(artwork.xlsx!H:H,QUOTIENT(ROW(A1232)-1,3)+2) &amp;""",  " &amp;
     artwork.xlsx!$J$1&amp; ": """ &amp; INDEX(artwork.xlsx!J:J,QUOTIENT(ROW(A1232)-1,3)+2) &amp;""",  " &amp;
     artwork.xlsx!$L$1&amp; ": """ &amp; SUBSTITUTE(IF(LEFT(INDEX(artwork.xlsx!L:L,QUOTIENT(ROW(A1232)-1,3)+2),4)="http","",artwork.xlsx!$M$1) &amp; INDEX(artwork.xlsx!L:L,QUOTIENT(ROW(A1232)-1,3)+2),artwork.xlsx!$N$1,"") &amp; """,",
 IF(AND(MOD(ROW(A1232)-1,3)=1,INDEX(artwork.xlsx!J:J,QUOTIENT(ROW(A1232)-1,3)+2)&lt;&gt;""),
    artwork.xlsx!$K$1&amp;": '" &amp; SUBSTITUTE(INDEX(artwork.xlsx!K:K,QUOTIENT(ROW(A1232)-1,3)+2),"'","\'") &amp; "'",
IF(MOD(ROW(A1232)-1,3)=2,"","")))</f>
        <v>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c r="K1237" t="s">
        <v>4105</v>
      </c>
      <c r="U1237" t="e">
        <f t="shared" si="36"/>
        <v>#VALUE!</v>
      </c>
      <c r="V1237" t="e">
        <f t="shared" si="37"/>
        <v>#VALUE!</v>
      </c>
    </row>
    <row r="1238" spans="1:22" x14ac:dyDescent="0.25">
      <c r="A1238" t="str">
        <f>IF(AND(MOD(ROW(A1233)-1,3)=0,INDEX(artwork.xlsx!G:G,QUOTIENT(ROW(A1233)-1,3)+2)&lt;&gt;""),"/* "&amp;INDEX(artwork.xlsx!G:G,QUOTIENT(ROW(A1233)-1,3)+2)&amp;" */","  ")&amp;
IF(AND(INDEX(artwork.xlsx!F:F,QUOTIENT(ROW(A1233)-1,3)+2)&lt;&gt;""),"/* "&amp;INDEX(artwork.xlsx!F:F,QUOTIENT(ROW(A1233)-1,3)+2)&amp;" */","  ")&amp;IF(AND(ISERROR(MATCH("},",B1238:B$5003,0)), ISERROR(MATCH("    ];",$A$5:A1234,0))),"];","")</f>
        <v xml:space="preserve">    </v>
      </c>
      <c r="B1238" t="str">
        <f t="shared" si="35"/>
        <v>},</v>
      </c>
      <c r="C1238" t="str">
        <f>IF(AND(MOD(ROW(A1233)-1,3)=0, INDEX(artwork.xlsx!J:J,QUOTIENT(ROW(A1233)-1,3)+2)&lt;&gt;""),
     artwork.xlsx!$H$1&amp;": """ &amp;  INDEX(artwork.xlsx!H:H,QUOTIENT(ROW(A1233)-1,3)+2) &amp;""",  " &amp;
     artwork.xlsx!$J$1&amp; ": """ &amp; INDEX(artwork.xlsx!J:J,QUOTIENT(ROW(A1233)-1,3)+2) &amp;""",  " &amp;
     artwork.xlsx!$L$1&amp; ": """ &amp; SUBSTITUTE(IF(LEFT(INDEX(artwork.xlsx!L:L,QUOTIENT(ROW(A1233)-1,3)+2),4)="http","",artwork.xlsx!$M$1) &amp; INDEX(artwork.xlsx!L:L,QUOTIENT(ROW(A1233)-1,3)+2),artwork.xlsx!$N$1,"") &amp; """,",
 IF(AND(MOD(ROW(A1233)-1,3)=1,INDEX(artwork.xlsx!J:J,QUOTIENT(ROW(A1233)-1,3)+2)&lt;&gt;""),
    artwork.xlsx!$K$1&amp;": '" &amp; SUBSTITUTE(INDEX(artwork.xlsx!K:K,QUOTIENT(ROW(A1233)-1,3)+2),"'","\'") &amp; "'",
IF(MOD(ROW(A1233)-1,3)=2,"","")))</f>
        <v/>
      </c>
      <c r="J1238" t="s">
        <v>3730</v>
      </c>
      <c r="U1238" t="e">
        <f t="shared" si="36"/>
        <v>#VALUE!</v>
      </c>
      <c r="V1238" t="str">
        <f t="shared" si="37"/>
        <v>ry",  frenchName: "Monastère",  artwork: "http://wiki.dominionstrategy.com/images/6/64/MonasteryArt.jpg"</v>
      </c>
    </row>
    <row r="1239" spans="1:22" x14ac:dyDescent="0.25">
      <c r="A1239" t="str">
        <f>IF(AND(MOD(ROW(A1234)-1,3)=0,INDEX(artwork.xlsx!G:G,QUOTIENT(ROW(A1234)-1,3)+2)&lt;&gt;""),"/* "&amp;INDEX(artwork.xlsx!G:G,QUOTIENT(ROW(A1234)-1,3)+2)&amp;" */","  ")&amp;
IF(AND(INDEX(artwork.xlsx!F:F,QUOTIENT(ROW(A1234)-1,3)+2)&lt;&gt;""),"/* "&amp;INDEX(artwork.xlsx!F:F,QUOTIENT(ROW(A1234)-1,3)+2)&amp;" */","  ")&amp;IF(AND(ISERROR(MATCH("},",B1239:B$5003,0)), ISERROR(MATCH("    ];",$A$5:A1238,0))),"];","")</f>
        <v xml:space="preserve">    </v>
      </c>
      <c r="B1239" t="str">
        <f t="shared" si="35"/>
        <v>{</v>
      </c>
      <c r="C1239" t="str">
        <f>IF(AND(MOD(ROW(A1234)-1,3)=0, INDEX(artwork.xlsx!J:J,QUOTIENT(ROW(A1234)-1,3)+2)&lt;&gt;""),
     artwork.xlsx!$H$1&amp;": """ &amp;  INDEX(artwork.xlsx!H:H,QUOTIENT(ROW(A1234)-1,3)+2) &amp;""",  " &amp;
     artwork.xlsx!$J$1&amp; ": """ &amp; INDEX(artwork.xlsx!J:J,QUOTIENT(ROW(A1234)-1,3)+2) &amp;""",  " &amp;
     artwork.xlsx!$L$1&amp; ": """ &amp; SUBSTITUTE(IF(LEFT(INDEX(artwork.xlsx!L:L,QUOTIENT(ROW(A1234)-1,3)+2),4)="http","",artwork.xlsx!$M$1) &amp; INDEX(artwork.xlsx!L:L,QUOTIENT(ROW(A1234)-1,3)+2),artwork.xlsx!$N$1,"") &amp; """,",
 IF(AND(MOD(ROW(A1234)-1,3)=1,INDEX(artwork.xlsx!J:J,QUOTIENT(ROW(A1234)-1,3)+2)&lt;&gt;""),
    artwork.xlsx!$K$1&amp;": '" &amp; SUBSTITUTE(INDEX(artwork.xlsx!K:K,QUOTIENT(ROW(A1234)-1,3)+2),"'","\'") &amp; "'",
IF(MOD(ROW(A1234)-1,3)=2,"","")))</f>
        <v>id: "monastery",  frenchName: "Monastère",  artwork: "http://wiki.dominionstrategy.com/images/6/64/MonasteryArt.jpg",</v>
      </c>
      <c r="J1239" t="s">
        <v>2408</v>
      </c>
      <c r="K1239" t="s">
        <v>4106</v>
      </c>
      <c r="U1239" t="str">
        <f t="shared" si="36"/>
        <v>monastery</v>
      </c>
      <c r="V1239" t="str">
        <f t="shared" si="37"/>
        <v>&lt;div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row>
    <row r="1240" spans="1:22" x14ac:dyDescent="0.25">
      <c r="A1240" t="str">
        <f>IF(AND(MOD(ROW(A1235)-1,3)=0,INDEX(artwork.xlsx!G:G,QUOTIENT(ROW(A1235)-1,3)+2)&lt;&gt;""),"/* "&amp;INDEX(artwork.xlsx!G:G,QUOTIENT(ROW(A1235)-1,3)+2)&amp;" */","  ")&amp;
IF(AND(INDEX(artwork.xlsx!F:F,QUOTIENT(ROW(A1235)-1,3)+2)&lt;&gt;""),"/* "&amp;INDEX(artwork.xlsx!F:F,QUOTIENT(ROW(A1235)-1,3)+2)&amp;" */","  ")&amp;IF(AND(ISERROR(MATCH("},",B1240:B$5003,0)), ISERROR(MATCH("    ];",$A$5:A1236,0))),"];","")</f>
        <v xml:space="preserve">    </v>
      </c>
      <c r="B1240" t="str">
        <f t="shared" si="35"/>
        <v/>
      </c>
      <c r="C1240" t="str">
        <f>IF(AND(MOD(ROW(A1235)-1,3)=0, INDEX(artwork.xlsx!J:J,QUOTIENT(ROW(A1235)-1,3)+2)&lt;&gt;""),
     artwork.xlsx!$H$1&amp;": """ &amp;  INDEX(artwork.xlsx!H:H,QUOTIENT(ROW(A1235)-1,3)+2) &amp;""",  " &amp;
     artwork.xlsx!$J$1&amp; ": """ &amp; INDEX(artwork.xlsx!J:J,QUOTIENT(ROW(A1235)-1,3)+2) &amp;""",  " &amp;
     artwork.xlsx!$L$1&amp; ": """ &amp; SUBSTITUTE(IF(LEFT(INDEX(artwork.xlsx!L:L,QUOTIENT(ROW(A1235)-1,3)+2),4)="http","",artwork.xlsx!$M$1) &amp; INDEX(artwork.xlsx!L:L,QUOTIENT(ROW(A1235)-1,3)+2),artwork.xlsx!$N$1,"") &amp; """,",
 IF(AND(MOD(ROW(A1235)-1,3)=1,INDEX(artwork.xlsx!J:J,QUOTIENT(ROW(A1235)-1,3)+2)&lt;&gt;""),
    artwork.xlsx!$K$1&amp;": '" &amp; SUBSTITUTE(INDEX(artwork.xlsx!K:K,QUOTIENT(ROW(A1235)-1,3)+2),"'","\'") &amp; "'",
IF(MOD(ROW(A1235)-1,3)=2,"","")))</f>
        <v>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c r="K1240" t="s">
        <v>4107</v>
      </c>
      <c r="U1240" t="e">
        <f t="shared" si="36"/>
        <v>#VALUE!</v>
      </c>
      <c r="V1240" t="e">
        <f t="shared" si="37"/>
        <v>#VALUE!</v>
      </c>
    </row>
    <row r="1241" spans="1:22" x14ac:dyDescent="0.25">
      <c r="A1241" t="str">
        <f>IF(AND(MOD(ROW(A1236)-1,3)=0,INDEX(artwork.xlsx!G:G,QUOTIENT(ROW(A1236)-1,3)+2)&lt;&gt;""),"/* "&amp;INDEX(artwork.xlsx!G:G,QUOTIENT(ROW(A1236)-1,3)+2)&amp;" */","  ")&amp;
IF(AND(INDEX(artwork.xlsx!F:F,QUOTIENT(ROW(A1236)-1,3)+2)&lt;&gt;""),"/* "&amp;INDEX(artwork.xlsx!F:F,QUOTIENT(ROW(A1236)-1,3)+2)&amp;" */","  ")&amp;IF(AND(ISERROR(MATCH("},",B1241:B$5003,0)), ISERROR(MATCH("    ];",$A$5:A1240,0))),"];","")</f>
        <v xml:space="preserve">    </v>
      </c>
      <c r="B1241" t="str">
        <f t="shared" si="35"/>
        <v>},</v>
      </c>
      <c r="C1241" t="str">
        <f>IF(AND(MOD(ROW(A1236)-1,3)=0, INDEX(artwork.xlsx!J:J,QUOTIENT(ROW(A1236)-1,3)+2)&lt;&gt;""),
     artwork.xlsx!$H$1&amp;": """ &amp;  INDEX(artwork.xlsx!H:H,QUOTIENT(ROW(A1236)-1,3)+2) &amp;""",  " &amp;
     artwork.xlsx!$J$1&amp; ": """ &amp; INDEX(artwork.xlsx!J:J,QUOTIENT(ROW(A1236)-1,3)+2) &amp;""",  " &amp;
     artwork.xlsx!$L$1&amp; ": """ &amp; SUBSTITUTE(IF(LEFT(INDEX(artwork.xlsx!L:L,QUOTIENT(ROW(A1236)-1,3)+2),4)="http","",artwork.xlsx!$M$1) &amp; INDEX(artwork.xlsx!L:L,QUOTIENT(ROW(A1236)-1,3)+2),artwork.xlsx!$N$1,"") &amp; """,",
 IF(AND(MOD(ROW(A1236)-1,3)=1,INDEX(artwork.xlsx!J:J,QUOTIENT(ROW(A1236)-1,3)+2)&lt;&gt;""),
    artwork.xlsx!$K$1&amp;": '" &amp; SUBSTITUTE(INDEX(artwork.xlsx!K:K,QUOTIENT(ROW(A1236)-1,3)+2),"'","\'") &amp; "'",
IF(MOD(ROW(A1236)-1,3)=2,"","")))</f>
        <v/>
      </c>
      <c r="J1241" t="s">
        <v>3730</v>
      </c>
      <c r="U1241" t="e">
        <f t="shared" si="36"/>
        <v>#VALUE!</v>
      </c>
      <c r="V1241" t="str">
        <f t="shared" si="37"/>
        <v xml:space="preserve">  frenchName: "Pixie",  artwork: "http://wiki.dominionstrategy.com/images/5/58/PixieArt.jpg"</v>
      </c>
    </row>
    <row r="1242" spans="1:22" x14ac:dyDescent="0.25">
      <c r="A1242" t="str">
        <f>IF(AND(MOD(ROW(A1237)-1,3)=0,INDEX(artwork.xlsx!G:G,QUOTIENT(ROW(A1237)-1,3)+2)&lt;&gt;""),"/* "&amp;INDEX(artwork.xlsx!G:G,QUOTIENT(ROW(A1237)-1,3)+2)&amp;" */","  ")&amp;
IF(AND(INDEX(artwork.xlsx!F:F,QUOTIENT(ROW(A1237)-1,3)+2)&lt;&gt;""),"/* "&amp;INDEX(artwork.xlsx!F:F,QUOTIENT(ROW(A1237)-1,3)+2)&amp;" */","  ")&amp;IF(AND(ISERROR(MATCH("},",B1242:B$5003,0)), ISERROR(MATCH("    ];",$A$5:A1238,0))),"];","")</f>
        <v xml:space="preserve">    </v>
      </c>
      <c r="B1242" t="str">
        <f t="shared" si="35"/>
        <v>{</v>
      </c>
      <c r="C1242" t="str">
        <f>IF(AND(MOD(ROW(A1237)-1,3)=0, INDEX(artwork.xlsx!J:J,QUOTIENT(ROW(A1237)-1,3)+2)&lt;&gt;""),
     artwork.xlsx!$H$1&amp;": """ &amp;  INDEX(artwork.xlsx!H:H,QUOTIENT(ROW(A1237)-1,3)+2) &amp;""",  " &amp;
     artwork.xlsx!$J$1&amp; ": """ &amp; INDEX(artwork.xlsx!J:J,QUOTIENT(ROW(A1237)-1,3)+2) &amp;""",  " &amp;
     artwork.xlsx!$L$1&amp; ": """ &amp; SUBSTITUTE(IF(LEFT(INDEX(artwork.xlsx!L:L,QUOTIENT(ROW(A1237)-1,3)+2),4)="http","",artwork.xlsx!$M$1) &amp; INDEX(artwork.xlsx!L:L,QUOTIENT(ROW(A1237)-1,3)+2),artwork.xlsx!$N$1,"") &amp; """,",
 IF(AND(MOD(ROW(A1237)-1,3)=1,INDEX(artwork.xlsx!J:J,QUOTIENT(ROW(A1237)-1,3)+2)&lt;&gt;""),
    artwork.xlsx!$K$1&amp;": '" &amp; SUBSTITUTE(INDEX(artwork.xlsx!K:K,QUOTIENT(ROW(A1237)-1,3)+2),"'","\'") &amp; "'",
IF(MOD(ROW(A1237)-1,3)=2,"","")))</f>
        <v>id: "pixie",  frenchName: "Pixie",  artwork: "http://wiki.dominionstrategy.com/images/5/58/PixieArt.jpg",</v>
      </c>
      <c r="J1242" t="s">
        <v>2408</v>
      </c>
      <c r="K1242" t="s">
        <v>4108</v>
      </c>
      <c r="U1242" t="str">
        <f t="shared" si="36"/>
        <v>pixie</v>
      </c>
      <c r="V1242"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row>
    <row r="1243" spans="1:22" x14ac:dyDescent="0.25">
      <c r="A1243" t="str">
        <f>IF(AND(MOD(ROW(A1238)-1,3)=0,INDEX(artwork.xlsx!G:G,QUOTIENT(ROW(A1238)-1,3)+2)&lt;&gt;""),"/* "&amp;INDEX(artwork.xlsx!G:G,QUOTIENT(ROW(A1238)-1,3)+2)&amp;" */","  ")&amp;
IF(AND(INDEX(artwork.xlsx!F:F,QUOTIENT(ROW(A1238)-1,3)+2)&lt;&gt;""),"/* "&amp;INDEX(artwork.xlsx!F:F,QUOTIENT(ROW(A1238)-1,3)+2)&amp;" */","  ")&amp;IF(AND(ISERROR(MATCH("},",B1243:B$5003,0)), ISERROR(MATCH("    ];",$A$5:A1242,0))),"];","")</f>
        <v xml:space="preserve">    </v>
      </c>
      <c r="B1243" t="str">
        <f t="shared" si="35"/>
        <v/>
      </c>
      <c r="C1243" t="str">
        <f>IF(AND(MOD(ROW(A1238)-1,3)=0, INDEX(artwork.xlsx!J:J,QUOTIENT(ROW(A1238)-1,3)+2)&lt;&gt;""),
     artwork.xlsx!$H$1&amp;": """ &amp;  INDEX(artwork.xlsx!H:H,QUOTIENT(ROW(A1238)-1,3)+2) &amp;""",  " &amp;
     artwork.xlsx!$J$1&amp; ": """ &amp; INDEX(artwork.xlsx!J:J,QUOTIENT(ROW(A1238)-1,3)+2) &amp;""",  " &amp;
     artwork.xlsx!$L$1&amp; ": """ &amp; SUBSTITUTE(IF(LEFT(INDEX(artwork.xlsx!L:L,QUOTIENT(ROW(A1238)-1,3)+2),4)="http","",artwork.xlsx!$M$1) &amp; INDEX(artwork.xlsx!L:L,QUOTIENT(ROW(A1238)-1,3)+2),artwork.xlsx!$N$1,"") &amp; """,",
 IF(AND(MOD(ROW(A1238)-1,3)=1,INDEX(artwork.xlsx!J:J,QUOTIENT(ROW(A1238)-1,3)+2)&lt;&gt;""),
    artwork.xlsx!$K$1&amp;": '" &amp; SUBSTITUTE(INDEX(artwork.xlsx!K:K,QUOTIENT(ROW(A1238)-1,3)+2),"'","\'") &amp; "'",
IF(MOD(ROW(A1238)-1,3)=2,"","")))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K1243" t="s">
        <v>4109</v>
      </c>
      <c r="U1243" t="e">
        <f t="shared" si="36"/>
        <v>#VALUE!</v>
      </c>
      <c r="V1243" t="e">
        <f t="shared" si="37"/>
        <v>#VALUE!</v>
      </c>
    </row>
    <row r="1244" spans="1:22" x14ac:dyDescent="0.25">
      <c r="A1244" t="str">
        <f>IF(AND(MOD(ROW(A1239)-1,3)=0,INDEX(artwork.xlsx!G:G,QUOTIENT(ROW(A1239)-1,3)+2)&lt;&gt;""),"/* "&amp;INDEX(artwork.xlsx!G:G,QUOTIENT(ROW(A1239)-1,3)+2)&amp;" */","  ")&amp;
IF(AND(INDEX(artwork.xlsx!F:F,QUOTIENT(ROW(A1239)-1,3)+2)&lt;&gt;""),"/* "&amp;INDEX(artwork.xlsx!F:F,QUOTIENT(ROW(A1239)-1,3)+2)&amp;" */","  ")&amp;IF(AND(ISERROR(MATCH("},",B1244:B$5003,0)), ISERROR(MATCH("    ];",$A$5:A1240,0))),"];","")</f>
        <v xml:space="preserve">    </v>
      </c>
      <c r="B1244" t="str">
        <f t="shared" si="35"/>
        <v>},</v>
      </c>
      <c r="C1244" t="str">
        <f>IF(AND(MOD(ROW(A1239)-1,3)=0, INDEX(artwork.xlsx!J:J,QUOTIENT(ROW(A1239)-1,3)+2)&lt;&gt;""),
     artwork.xlsx!$H$1&amp;": """ &amp;  INDEX(artwork.xlsx!H:H,QUOTIENT(ROW(A1239)-1,3)+2) &amp;""",  " &amp;
     artwork.xlsx!$J$1&amp; ": """ &amp; INDEX(artwork.xlsx!J:J,QUOTIENT(ROW(A1239)-1,3)+2) &amp;""",  " &amp;
     artwork.xlsx!$L$1&amp; ": """ &amp; SUBSTITUTE(IF(LEFT(INDEX(artwork.xlsx!L:L,QUOTIENT(ROW(A1239)-1,3)+2),4)="http","",artwork.xlsx!$M$1) &amp; INDEX(artwork.xlsx!L:L,QUOTIENT(ROW(A1239)-1,3)+2),artwork.xlsx!$N$1,"") &amp; """,",
 IF(AND(MOD(ROW(A1239)-1,3)=1,INDEX(artwork.xlsx!J:J,QUOTIENT(ROW(A1239)-1,3)+2)&lt;&gt;""),
    artwork.xlsx!$K$1&amp;": '" &amp; SUBSTITUTE(INDEX(artwork.xlsx!K:K,QUOTIENT(ROW(A1239)-1,3)+2),"'","\'") &amp; "'",
IF(MOD(ROW(A1239)-1,3)=2,"","")))</f>
        <v/>
      </c>
      <c r="J1244" t="s">
        <v>3730</v>
      </c>
      <c r="U1244" t="e">
        <f t="shared" si="36"/>
        <v>#VALUE!</v>
      </c>
      <c r="V1244" t="str">
        <f t="shared" si="37"/>
        <v>",  frenchName: "Traqueur",  artwork: "http://wiki.dominionstrategy.com/images/4/46/TrackerArt.jpg"</v>
      </c>
    </row>
    <row r="1245" spans="1:22" x14ac:dyDescent="0.25">
      <c r="A1245" t="str">
        <f>IF(AND(MOD(ROW(A1240)-1,3)=0,INDEX(artwork.xlsx!G:G,QUOTIENT(ROW(A1240)-1,3)+2)&lt;&gt;""),"/* "&amp;INDEX(artwork.xlsx!G:G,QUOTIENT(ROW(A1240)-1,3)+2)&amp;" */","  ")&amp;
IF(AND(INDEX(artwork.xlsx!F:F,QUOTIENT(ROW(A1240)-1,3)+2)&lt;&gt;""),"/* "&amp;INDEX(artwork.xlsx!F:F,QUOTIENT(ROW(A1240)-1,3)+2)&amp;" */","  ")&amp;IF(AND(ISERROR(MATCH("},",B1245:B$5003,0)), ISERROR(MATCH("    ];",$A$5:A1244,0))),"];","")</f>
        <v xml:space="preserve">    </v>
      </c>
      <c r="B1245" t="str">
        <f t="shared" si="35"/>
        <v>{</v>
      </c>
      <c r="C1245" t="str">
        <f>IF(AND(MOD(ROW(A1240)-1,3)=0, INDEX(artwork.xlsx!J:J,QUOTIENT(ROW(A1240)-1,3)+2)&lt;&gt;""),
     artwork.xlsx!$H$1&amp;": """ &amp;  INDEX(artwork.xlsx!H:H,QUOTIENT(ROW(A1240)-1,3)+2) &amp;""",  " &amp;
     artwork.xlsx!$J$1&amp; ": """ &amp; INDEX(artwork.xlsx!J:J,QUOTIENT(ROW(A1240)-1,3)+2) &amp;""",  " &amp;
     artwork.xlsx!$L$1&amp; ": """ &amp; SUBSTITUTE(IF(LEFT(INDEX(artwork.xlsx!L:L,QUOTIENT(ROW(A1240)-1,3)+2),4)="http","",artwork.xlsx!$M$1) &amp; INDEX(artwork.xlsx!L:L,QUOTIENT(ROW(A1240)-1,3)+2),artwork.xlsx!$N$1,"") &amp; """,",
 IF(AND(MOD(ROW(A1240)-1,3)=1,INDEX(artwork.xlsx!J:J,QUOTIENT(ROW(A1240)-1,3)+2)&lt;&gt;""),
    artwork.xlsx!$K$1&amp;": '" &amp; SUBSTITUTE(INDEX(artwork.xlsx!K:K,QUOTIENT(ROW(A1240)-1,3)+2),"'","\'") &amp; "'",
IF(MOD(ROW(A1240)-1,3)=2,"","")))</f>
        <v>id: "tracker",  frenchName: "Traqueur",  artwork: "http://wiki.dominionstrategy.com/images/4/46/TrackerArt.jpg",</v>
      </c>
      <c r="J1245" t="s">
        <v>2408</v>
      </c>
      <c r="K1245" t="s">
        <v>4110</v>
      </c>
      <c r="U1245" t="str">
        <f t="shared" si="36"/>
        <v>tracker</v>
      </c>
      <c r="V1245" t="str">
        <f t="shared" si="37"/>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row>
    <row r="1246" spans="1:22" x14ac:dyDescent="0.25">
      <c r="A1246" t="str">
        <f>IF(AND(MOD(ROW(A1241)-1,3)=0,INDEX(artwork.xlsx!G:G,QUOTIENT(ROW(A1241)-1,3)+2)&lt;&gt;""),"/* "&amp;INDEX(artwork.xlsx!G:G,QUOTIENT(ROW(A1241)-1,3)+2)&amp;" */","  ")&amp;
IF(AND(INDEX(artwork.xlsx!F:F,QUOTIENT(ROW(A1241)-1,3)+2)&lt;&gt;""),"/* "&amp;INDEX(artwork.xlsx!F:F,QUOTIENT(ROW(A1241)-1,3)+2)&amp;" */","  ")&amp;IF(AND(ISERROR(MATCH("},",B1246:B$5003,0)), ISERROR(MATCH("    ];",$A$5:A1242,0))),"];","")</f>
        <v xml:space="preserve">    </v>
      </c>
      <c r="B1246" t="str">
        <f t="shared" si="35"/>
        <v/>
      </c>
      <c r="C1246" t="str">
        <f>IF(AND(MOD(ROW(A1241)-1,3)=0, INDEX(artwork.xlsx!J:J,QUOTIENT(ROW(A1241)-1,3)+2)&lt;&gt;""),
     artwork.xlsx!$H$1&amp;": """ &amp;  INDEX(artwork.xlsx!H:H,QUOTIENT(ROW(A1241)-1,3)+2) &amp;""",  " &amp;
     artwork.xlsx!$J$1&amp; ": """ &amp; INDEX(artwork.xlsx!J:J,QUOTIENT(ROW(A1241)-1,3)+2) &amp;""",  " &amp;
     artwork.xlsx!$L$1&amp; ": """ &amp; SUBSTITUTE(IF(LEFT(INDEX(artwork.xlsx!L:L,QUOTIENT(ROW(A1241)-1,3)+2),4)="http","",artwork.xlsx!$M$1) &amp; INDEX(artwork.xlsx!L:L,QUOTIENT(ROW(A1241)-1,3)+2),artwork.xlsx!$N$1,"") &amp; """,",
 IF(AND(MOD(ROW(A1241)-1,3)=1,INDEX(artwork.xlsx!J:J,QUOTIENT(ROW(A1241)-1,3)+2)&lt;&gt;""),
    artwork.xlsx!$K$1&amp;": '" &amp; SUBSTITUTE(INDEX(artwork.xlsx!K:K,QUOTIENT(ROW(A1241)-1,3)+2),"'","\'") &amp; "'",
IF(MOD(ROW(A1241)-1,3)=2,"","")))</f>
        <v>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K1246" t="s">
        <v>4111</v>
      </c>
      <c r="U1246" t="e">
        <f t="shared" si="36"/>
        <v>#VALUE!</v>
      </c>
      <c r="V1246" t="e">
        <f t="shared" si="37"/>
        <v>#VALUE!</v>
      </c>
    </row>
    <row r="1247" spans="1:22" x14ac:dyDescent="0.25">
      <c r="A1247" t="str">
        <f>IF(AND(MOD(ROW(A1242)-1,3)=0,INDEX(artwork.xlsx!G:G,QUOTIENT(ROW(A1242)-1,3)+2)&lt;&gt;""),"/* "&amp;INDEX(artwork.xlsx!G:G,QUOTIENT(ROW(A1242)-1,3)+2)&amp;" */","  ")&amp;
IF(AND(INDEX(artwork.xlsx!F:F,QUOTIENT(ROW(A1242)-1,3)+2)&lt;&gt;""),"/* "&amp;INDEX(artwork.xlsx!F:F,QUOTIENT(ROW(A1242)-1,3)+2)&amp;" */","  ")&amp;IF(AND(ISERROR(MATCH("},",B1247:B$5003,0)), ISERROR(MATCH("    ];",$A$5:A1246,0))),"];","")</f>
        <v xml:space="preserve">    </v>
      </c>
      <c r="B1247" t="str">
        <f t="shared" si="35"/>
        <v>},</v>
      </c>
      <c r="C1247" t="str">
        <f>IF(AND(MOD(ROW(A1242)-1,3)=0, INDEX(artwork.xlsx!J:J,QUOTIENT(ROW(A1242)-1,3)+2)&lt;&gt;""),
     artwork.xlsx!$H$1&amp;": """ &amp;  INDEX(artwork.xlsx!H:H,QUOTIENT(ROW(A1242)-1,3)+2) &amp;""",  " &amp;
     artwork.xlsx!$J$1&amp; ": """ &amp; INDEX(artwork.xlsx!J:J,QUOTIENT(ROW(A1242)-1,3)+2) &amp;""",  " &amp;
     artwork.xlsx!$L$1&amp; ": """ &amp; SUBSTITUTE(IF(LEFT(INDEX(artwork.xlsx!L:L,QUOTIENT(ROW(A1242)-1,3)+2),4)="http","",artwork.xlsx!$M$1) &amp; INDEX(artwork.xlsx!L:L,QUOTIENT(ROW(A1242)-1,3)+2),artwork.xlsx!$N$1,"") &amp; """,",
 IF(AND(MOD(ROW(A1242)-1,3)=1,INDEX(artwork.xlsx!J:J,QUOTIENT(ROW(A1242)-1,3)+2)&lt;&gt;""),
    artwork.xlsx!$K$1&amp;": '" &amp; SUBSTITUTE(INDEX(artwork.xlsx!K:K,QUOTIENT(ROW(A1242)-1,3)+2),"'","\'") &amp; "'",
IF(MOD(ROW(A1242)-1,3)=2,"","")))</f>
        <v/>
      </c>
      <c r="J1247" t="s">
        <v>3730</v>
      </c>
      <c r="U1247" t="e">
        <f t="shared" si="36"/>
        <v>#VALUE!</v>
      </c>
      <c r="V1247" t="str">
        <f t="shared" si="37"/>
        <v>ing",  frenchName: "Changelin",  artwork: "http://wiki.dominionstrategy.com/images/d/d8/ChangelingArt.jpg"</v>
      </c>
    </row>
    <row r="1248" spans="1:22" x14ac:dyDescent="0.25">
      <c r="A1248" t="str">
        <f>IF(AND(MOD(ROW(A1243)-1,3)=0,INDEX(artwork.xlsx!G:G,QUOTIENT(ROW(A1243)-1,3)+2)&lt;&gt;""),"/* "&amp;INDEX(artwork.xlsx!G:G,QUOTIENT(ROW(A1243)-1,3)+2)&amp;" */","  ")&amp;
IF(AND(INDEX(artwork.xlsx!F:F,QUOTIENT(ROW(A1243)-1,3)+2)&lt;&gt;""),"/* "&amp;INDEX(artwork.xlsx!F:F,QUOTIENT(ROW(A1243)-1,3)+2)&amp;" */","  ")&amp;IF(AND(ISERROR(MATCH("},",B1248:B$5003,0)), ISERROR(MATCH("    ];",$A$5:A1244,0))),"];","")</f>
        <v xml:space="preserve">    </v>
      </c>
      <c r="B1248" t="str">
        <f t="shared" si="35"/>
        <v>{</v>
      </c>
      <c r="C1248" t="str">
        <f>IF(AND(MOD(ROW(A1243)-1,3)=0, INDEX(artwork.xlsx!J:J,QUOTIENT(ROW(A1243)-1,3)+2)&lt;&gt;""),
     artwork.xlsx!$H$1&amp;": """ &amp;  INDEX(artwork.xlsx!H:H,QUOTIENT(ROW(A1243)-1,3)+2) &amp;""",  " &amp;
     artwork.xlsx!$J$1&amp; ": """ &amp; INDEX(artwork.xlsx!J:J,QUOTIENT(ROW(A1243)-1,3)+2) &amp;""",  " &amp;
     artwork.xlsx!$L$1&amp; ": """ &amp; SUBSTITUTE(IF(LEFT(INDEX(artwork.xlsx!L:L,QUOTIENT(ROW(A1243)-1,3)+2),4)="http","",artwork.xlsx!$M$1) &amp; INDEX(artwork.xlsx!L:L,QUOTIENT(ROW(A1243)-1,3)+2),artwork.xlsx!$N$1,"") &amp; """,",
 IF(AND(MOD(ROW(A1243)-1,3)=1,INDEX(artwork.xlsx!J:J,QUOTIENT(ROW(A1243)-1,3)+2)&lt;&gt;""),
    artwork.xlsx!$K$1&amp;": '" &amp; SUBSTITUTE(INDEX(artwork.xlsx!K:K,QUOTIENT(ROW(A1243)-1,3)+2),"'","\'") &amp; "'",
IF(MOD(ROW(A1243)-1,3)=2,"","")))</f>
        <v>id: "changeling",  frenchName: "Changelin",  artwork: "http://wiki.dominionstrategy.com/images/d/d8/ChangelingArt.jpg",</v>
      </c>
      <c r="J1248" t="s">
        <v>2408</v>
      </c>
      <c r="K1248" t="s">
        <v>4112</v>
      </c>
      <c r="U1248" t="str">
        <f t="shared" si="36"/>
        <v>changeling</v>
      </c>
      <c r="V1248" t="str">
        <f t="shared" si="37"/>
        <v>&lt;div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row>
    <row r="1249" spans="1:22" x14ac:dyDescent="0.25">
      <c r="A1249" t="str">
        <f>IF(AND(MOD(ROW(A1244)-1,3)=0,INDEX(artwork.xlsx!G:G,QUOTIENT(ROW(A1244)-1,3)+2)&lt;&gt;""),"/* "&amp;INDEX(artwork.xlsx!G:G,QUOTIENT(ROW(A1244)-1,3)+2)&amp;" */","  ")&amp;
IF(AND(INDEX(artwork.xlsx!F:F,QUOTIENT(ROW(A1244)-1,3)+2)&lt;&gt;""),"/* "&amp;INDEX(artwork.xlsx!F:F,QUOTIENT(ROW(A1244)-1,3)+2)&amp;" */","  ")&amp;IF(AND(ISERROR(MATCH("},",B1249:B$5003,0)), ISERROR(MATCH("    ];",$A$5:A1248,0))),"];","")</f>
        <v xml:space="preserve">    </v>
      </c>
      <c r="B1249" t="str">
        <f t="shared" si="35"/>
        <v/>
      </c>
      <c r="C1249" t="str">
        <f>IF(AND(MOD(ROW(A1244)-1,3)=0, INDEX(artwork.xlsx!J:J,QUOTIENT(ROW(A1244)-1,3)+2)&lt;&gt;""),
     artwork.xlsx!$H$1&amp;": """ &amp;  INDEX(artwork.xlsx!H:H,QUOTIENT(ROW(A1244)-1,3)+2) &amp;""",  " &amp;
     artwork.xlsx!$J$1&amp; ": """ &amp; INDEX(artwork.xlsx!J:J,QUOTIENT(ROW(A1244)-1,3)+2) &amp;""",  " &amp;
     artwork.xlsx!$L$1&amp; ": """ &amp; SUBSTITUTE(IF(LEFT(INDEX(artwork.xlsx!L:L,QUOTIENT(ROW(A1244)-1,3)+2),4)="http","",artwork.xlsx!$M$1) &amp; INDEX(artwork.xlsx!L:L,QUOTIENT(ROW(A1244)-1,3)+2),artwork.xlsx!$N$1,"") &amp; """,",
 IF(AND(MOD(ROW(A1244)-1,3)=1,INDEX(artwork.xlsx!J:J,QUOTIENT(ROW(A1244)-1,3)+2)&lt;&gt;""),
    artwork.xlsx!$K$1&amp;": '" &amp; SUBSTITUTE(INDEX(artwork.xlsx!K:K,QUOTIENT(ROW(A1244)-1,3)+2),"'","\'") &amp; "'",
IF(MOD(ROW(A1244)-1,3)=2,"","")))</f>
        <v>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c r="K1249" t="s">
        <v>4113</v>
      </c>
      <c r="U1249" t="e">
        <f t="shared" si="36"/>
        <v>#VALUE!</v>
      </c>
      <c r="V1249" t="e">
        <f t="shared" si="37"/>
        <v>#VALUE!</v>
      </c>
    </row>
    <row r="1250" spans="1:22" x14ac:dyDescent="0.25">
      <c r="A1250" t="str">
        <f>IF(AND(MOD(ROW(A1245)-1,3)=0,INDEX(artwork.xlsx!G:G,QUOTIENT(ROW(A1245)-1,3)+2)&lt;&gt;""),"/* "&amp;INDEX(artwork.xlsx!G:G,QUOTIENT(ROW(A1245)-1,3)+2)&amp;" */","  ")&amp;
IF(AND(INDEX(artwork.xlsx!F:F,QUOTIENT(ROW(A1245)-1,3)+2)&lt;&gt;""),"/* "&amp;INDEX(artwork.xlsx!F:F,QUOTIENT(ROW(A1245)-1,3)+2)&amp;" */","  ")&amp;IF(AND(ISERROR(MATCH("},",B1250:B$5003,0)), ISERROR(MATCH("    ];",$A$5:A1246,0))),"];","")</f>
        <v xml:space="preserve">    </v>
      </c>
      <c r="B1250" t="str">
        <f t="shared" si="35"/>
        <v>},</v>
      </c>
      <c r="C1250" t="str">
        <f>IF(AND(MOD(ROW(A1245)-1,3)=0, INDEX(artwork.xlsx!J:J,QUOTIENT(ROW(A1245)-1,3)+2)&lt;&gt;""),
     artwork.xlsx!$H$1&amp;": """ &amp;  INDEX(artwork.xlsx!H:H,QUOTIENT(ROW(A1245)-1,3)+2) &amp;""",  " &amp;
     artwork.xlsx!$J$1&amp; ": """ &amp; INDEX(artwork.xlsx!J:J,QUOTIENT(ROW(A1245)-1,3)+2) &amp;""",  " &amp;
     artwork.xlsx!$L$1&amp; ": """ &amp; SUBSTITUTE(IF(LEFT(INDEX(artwork.xlsx!L:L,QUOTIENT(ROW(A1245)-1,3)+2),4)="http","",artwork.xlsx!$M$1) &amp; INDEX(artwork.xlsx!L:L,QUOTIENT(ROW(A1245)-1,3)+2),artwork.xlsx!$N$1,"") &amp; """,",
 IF(AND(MOD(ROW(A1245)-1,3)=1,INDEX(artwork.xlsx!J:J,QUOTIENT(ROW(A1245)-1,3)+2)&lt;&gt;""),
    artwork.xlsx!$K$1&amp;": '" &amp; SUBSTITUTE(INDEX(artwork.xlsx!K:K,QUOTIENT(ROW(A1245)-1,3)+2),"'","\'") &amp; "'",
IF(MOD(ROW(A1245)-1,3)=2,"","")))</f>
        <v/>
      </c>
      <c r="J1250" t="s">
        <v>3730</v>
      </c>
      <c r="U1250" t="e">
        <f t="shared" si="36"/>
        <v>#VALUE!</v>
      </c>
      <c r="V1250" t="str">
        <f t="shared" si="37"/>
        <v xml:space="preserve"> frenchName: "Benet",  artwork: "http://wiki.dominionstrategy.com/images/e/e3/FoolArt.jpg"</v>
      </c>
    </row>
    <row r="1251" spans="1:22" x14ac:dyDescent="0.25">
      <c r="A1251" t="str">
        <f>IF(AND(MOD(ROW(A1246)-1,3)=0,INDEX(artwork.xlsx!G:G,QUOTIENT(ROW(A1246)-1,3)+2)&lt;&gt;""),"/* "&amp;INDEX(artwork.xlsx!G:G,QUOTIENT(ROW(A1246)-1,3)+2)&amp;" */","  ")&amp;
IF(AND(INDEX(artwork.xlsx!F:F,QUOTIENT(ROW(A1246)-1,3)+2)&lt;&gt;""),"/* "&amp;INDEX(artwork.xlsx!F:F,QUOTIENT(ROW(A1246)-1,3)+2)&amp;" */","  ")&amp;IF(AND(ISERROR(MATCH("},",B1251:B$5003,0)), ISERROR(MATCH("    ];",$A$5:A1250,0))),"];","")</f>
        <v xml:space="preserve">    </v>
      </c>
      <c r="B1251" t="str">
        <f t="shared" si="35"/>
        <v>{</v>
      </c>
      <c r="C1251" t="str">
        <f>IF(AND(MOD(ROW(A1246)-1,3)=0, INDEX(artwork.xlsx!J:J,QUOTIENT(ROW(A1246)-1,3)+2)&lt;&gt;""),
     artwork.xlsx!$H$1&amp;": """ &amp;  INDEX(artwork.xlsx!H:H,QUOTIENT(ROW(A1246)-1,3)+2) &amp;""",  " &amp;
     artwork.xlsx!$J$1&amp; ": """ &amp; INDEX(artwork.xlsx!J:J,QUOTIENT(ROW(A1246)-1,3)+2) &amp;""",  " &amp;
     artwork.xlsx!$L$1&amp; ": """ &amp; SUBSTITUTE(IF(LEFT(INDEX(artwork.xlsx!L:L,QUOTIENT(ROW(A1246)-1,3)+2),4)="http","",artwork.xlsx!$M$1) &amp; INDEX(artwork.xlsx!L:L,QUOTIENT(ROW(A1246)-1,3)+2),artwork.xlsx!$N$1,"") &amp; """,",
 IF(AND(MOD(ROW(A1246)-1,3)=1,INDEX(artwork.xlsx!J:J,QUOTIENT(ROW(A1246)-1,3)+2)&lt;&gt;""),
    artwork.xlsx!$K$1&amp;": '" &amp; SUBSTITUTE(INDEX(artwork.xlsx!K:K,QUOTIENT(ROW(A1246)-1,3)+2),"'","\'") &amp; "'",
IF(MOD(ROW(A1246)-1,3)=2,"","")))</f>
        <v>id: "fool",  frenchName: "Benet",  artwork: "http://wiki.dominionstrategy.com/images/e/e3/FoolArt.jpg",</v>
      </c>
      <c r="J1251" t="s">
        <v>2408</v>
      </c>
      <c r="K1251" t="s">
        <v>4114</v>
      </c>
      <c r="U1251" t="str">
        <f t="shared" si="36"/>
        <v>fool</v>
      </c>
      <c r="V1251" t="str">
        <f t="shared" si="37"/>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row>
    <row r="1252" spans="1:22" x14ac:dyDescent="0.25">
      <c r="A1252" t="str">
        <f>IF(AND(MOD(ROW(A1247)-1,3)=0,INDEX(artwork.xlsx!G:G,QUOTIENT(ROW(A1247)-1,3)+2)&lt;&gt;""),"/* "&amp;INDEX(artwork.xlsx!G:G,QUOTIENT(ROW(A1247)-1,3)+2)&amp;" */","  ")&amp;
IF(AND(INDEX(artwork.xlsx!F:F,QUOTIENT(ROW(A1247)-1,3)+2)&lt;&gt;""),"/* "&amp;INDEX(artwork.xlsx!F:F,QUOTIENT(ROW(A1247)-1,3)+2)&amp;" */","  ")&amp;IF(AND(ISERROR(MATCH("},",B1252:B$5003,0)), ISERROR(MATCH("    ];",$A$5:A1248,0))),"];","")</f>
        <v xml:space="preserve">    </v>
      </c>
      <c r="B1252" t="str">
        <f t="shared" si="35"/>
        <v/>
      </c>
      <c r="C1252" t="str">
        <f>IF(AND(MOD(ROW(A1247)-1,3)=0, INDEX(artwork.xlsx!J:J,QUOTIENT(ROW(A1247)-1,3)+2)&lt;&gt;""),
     artwork.xlsx!$H$1&amp;": """ &amp;  INDEX(artwork.xlsx!H:H,QUOTIENT(ROW(A1247)-1,3)+2) &amp;""",  " &amp;
     artwork.xlsx!$J$1&amp; ": """ &amp; INDEX(artwork.xlsx!J:J,QUOTIENT(ROW(A1247)-1,3)+2) &amp;""",  " &amp;
     artwork.xlsx!$L$1&amp; ": """ &amp; SUBSTITUTE(IF(LEFT(INDEX(artwork.xlsx!L:L,QUOTIENT(ROW(A1247)-1,3)+2),4)="http","",artwork.xlsx!$M$1) &amp; INDEX(artwork.xlsx!L:L,QUOTIENT(ROW(A1247)-1,3)+2),artwork.xlsx!$N$1,"") &amp; """,",
 IF(AND(MOD(ROW(A1247)-1,3)=1,INDEX(artwork.xlsx!J:J,QUOTIENT(ROW(A1247)-1,3)+2)&lt;&gt;""),
    artwork.xlsx!$K$1&amp;": '" &amp; SUBSTITUTE(INDEX(artwork.xlsx!K:K,QUOTIENT(ROW(A1247)-1,3)+2),"'","\'") &amp; "'",
IF(MOD(ROW(A1247)-1,3)=2,"","")))</f>
        <v>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K1252" t="s">
        <v>4115</v>
      </c>
      <c r="U1252" t="e">
        <f t="shared" si="36"/>
        <v>#VALUE!</v>
      </c>
      <c r="V1252" t="e">
        <f t="shared" si="37"/>
        <v>#VALUE!</v>
      </c>
    </row>
    <row r="1253" spans="1:22" x14ac:dyDescent="0.25">
      <c r="A1253" t="str">
        <f>IF(AND(MOD(ROW(A1248)-1,3)=0,INDEX(artwork.xlsx!G:G,QUOTIENT(ROW(A1248)-1,3)+2)&lt;&gt;""),"/* "&amp;INDEX(artwork.xlsx!G:G,QUOTIENT(ROW(A1248)-1,3)+2)&amp;" */","  ")&amp;
IF(AND(INDEX(artwork.xlsx!F:F,QUOTIENT(ROW(A1248)-1,3)+2)&lt;&gt;""),"/* "&amp;INDEX(artwork.xlsx!F:F,QUOTIENT(ROW(A1248)-1,3)+2)&amp;" */","  ")&amp;IF(AND(ISERROR(MATCH("},",B1253:B$5003,0)), ISERROR(MATCH("    ];",$A$5:A1252,0))),"];","")</f>
        <v xml:space="preserve">    </v>
      </c>
      <c r="B1253" t="str">
        <f t="shared" si="35"/>
        <v>},</v>
      </c>
      <c r="C1253" t="str">
        <f>IF(AND(MOD(ROW(A1248)-1,3)=0, INDEX(artwork.xlsx!J:J,QUOTIENT(ROW(A1248)-1,3)+2)&lt;&gt;""),
     artwork.xlsx!$H$1&amp;": """ &amp;  INDEX(artwork.xlsx!H:H,QUOTIENT(ROW(A1248)-1,3)+2) &amp;""",  " &amp;
     artwork.xlsx!$J$1&amp; ": """ &amp; INDEX(artwork.xlsx!J:J,QUOTIENT(ROW(A1248)-1,3)+2) &amp;""",  " &amp;
     artwork.xlsx!$L$1&amp; ": """ &amp; SUBSTITUTE(IF(LEFT(INDEX(artwork.xlsx!L:L,QUOTIENT(ROW(A1248)-1,3)+2),4)="http","",artwork.xlsx!$M$1) &amp; INDEX(artwork.xlsx!L:L,QUOTIENT(ROW(A1248)-1,3)+2),artwork.xlsx!$N$1,"") &amp; """,",
 IF(AND(MOD(ROW(A1248)-1,3)=1,INDEX(artwork.xlsx!J:J,QUOTIENT(ROW(A1248)-1,3)+2)&lt;&gt;""),
    artwork.xlsx!$K$1&amp;": '" &amp; SUBSTITUTE(INDEX(artwork.xlsx!K:K,QUOTIENT(ROW(A1248)-1,3)+2),"'","\'") &amp; "'",
IF(MOD(ROW(A1248)-1,3)=2,"","")))</f>
        <v/>
      </c>
      <c r="J1253" t="s">
        <v>3730</v>
      </c>
      <c r="U1253" t="e">
        <f t="shared" si="36"/>
        <v>#VALUE!</v>
      </c>
      <c r="V1253" t="str">
        <f t="shared" si="37"/>
        <v>wn",  frenchName: "Ville fantôme",  artwork: "http://wiki.dominionstrategy.com/images/e/ed/Ghost_TownArt.jpg"</v>
      </c>
    </row>
    <row r="1254" spans="1:22" x14ac:dyDescent="0.25">
      <c r="A1254" t="str">
        <f>IF(AND(MOD(ROW(A1249)-1,3)=0,INDEX(artwork.xlsx!G:G,QUOTIENT(ROW(A1249)-1,3)+2)&lt;&gt;""),"/* "&amp;INDEX(artwork.xlsx!G:G,QUOTIENT(ROW(A1249)-1,3)+2)&amp;" */","  ")&amp;
IF(AND(INDEX(artwork.xlsx!F:F,QUOTIENT(ROW(A1249)-1,3)+2)&lt;&gt;""),"/* "&amp;INDEX(artwork.xlsx!F:F,QUOTIENT(ROW(A1249)-1,3)+2)&amp;" */","  ")&amp;IF(AND(ISERROR(MATCH("},",B1254:B$5003,0)), ISERROR(MATCH("    ];",$A$5:A1250,0))),"];","")</f>
        <v xml:space="preserve">    </v>
      </c>
      <c r="B1254" t="str">
        <f t="shared" si="35"/>
        <v>{</v>
      </c>
      <c r="C1254" t="str">
        <f>IF(AND(MOD(ROW(A1249)-1,3)=0, INDEX(artwork.xlsx!J:J,QUOTIENT(ROW(A1249)-1,3)+2)&lt;&gt;""),
     artwork.xlsx!$H$1&amp;": """ &amp;  INDEX(artwork.xlsx!H:H,QUOTIENT(ROW(A1249)-1,3)+2) &amp;""",  " &amp;
     artwork.xlsx!$J$1&amp; ": """ &amp; INDEX(artwork.xlsx!J:J,QUOTIENT(ROW(A1249)-1,3)+2) &amp;""",  " &amp;
     artwork.xlsx!$L$1&amp; ": """ &amp; SUBSTITUTE(IF(LEFT(INDEX(artwork.xlsx!L:L,QUOTIENT(ROW(A1249)-1,3)+2),4)="http","",artwork.xlsx!$M$1) &amp; INDEX(artwork.xlsx!L:L,QUOTIENT(ROW(A1249)-1,3)+2),artwork.xlsx!$N$1,"") &amp; """,",
 IF(AND(MOD(ROW(A1249)-1,3)=1,INDEX(artwork.xlsx!J:J,QUOTIENT(ROW(A1249)-1,3)+2)&lt;&gt;""),
    artwork.xlsx!$K$1&amp;": '" &amp; SUBSTITUTE(INDEX(artwork.xlsx!K:K,QUOTIENT(ROW(A1249)-1,3)+2),"'","\'") &amp; "'",
IF(MOD(ROW(A1249)-1,3)=2,"","")))</f>
        <v>id: "ghosttown",  frenchName: "Ville fantôme",  artwork: "http://wiki.dominionstrategy.com/images/e/ed/Ghost_TownArt.jpg",</v>
      </c>
      <c r="J1254" t="s">
        <v>2408</v>
      </c>
      <c r="K1254" t="s">
        <v>4116</v>
      </c>
      <c r="U1254" t="str">
        <f t="shared" si="36"/>
        <v>ghosttown</v>
      </c>
      <c r="V1254" t="str">
        <f t="shared" si="37"/>
        <v>&lt;div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255" spans="1:22" x14ac:dyDescent="0.25">
      <c r="A1255" t="str">
        <f>IF(AND(MOD(ROW(A1250)-1,3)=0,INDEX(artwork.xlsx!G:G,QUOTIENT(ROW(A1250)-1,3)+2)&lt;&gt;""),"/* "&amp;INDEX(artwork.xlsx!G:G,QUOTIENT(ROW(A1250)-1,3)+2)&amp;" */","  ")&amp;
IF(AND(INDEX(artwork.xlsx!F:F,QUOTIENT(ROW(A1250)-1,3)+2)&lt;&gt;""),"/* "&amp;INDEX(artwork.xlsx!F:F,QUOTIENT(ROW(A1250)-1,3)+2)&amp;" */","  ")&amp;IF(AND(ISERROR(MATCH("},",B1255:B$5003,0)), ISERROR(MATCH("    ];",$A$5:A1254,0))),"];","")</f>
        <v xml:space="preserve">    </v>
      </c>
      <c r="B1255" t="str">
        <f t="shared" si="35"/>
        <v/>
      </c>
      <c r="C1255" t="str">
        <f>IF(AND(MOD(ROW(A1250)-1,3)=0, INDEX(artwork.xlsx!J:J,QUOTIENT(ROW(A1250)-1,3)+2)&lt;&gt;""),
     artwork.xlsx!$H$1&amp;": """ &amp;  INDEX(artwork.xlsx!H:H,QUOTIENT(ROW(A1250)-1,3)+2) &amp;""",  " &amp;
     artwork.xlsx!$J$1&amp; ": """ &amp; INDEX(artwork.xlsx!J:J,QUOTIENT(ROW(A1250)-1,3)+2) &amp;""",  " &amp;
     artwork.xlsx!$L$1&amp; ": """ &amp; SUBSTITUTE(IF(LEFT(INDEX(artwork.xlsx!L:L,QUOTIENT(ROW(A1250)-1,3)+2),4)="http","",artwork.xlsx!$M$1) &amp; INDEX(artwork.xlsx!L:L,QUOTIENT(ROW(A1250)-1,3)+2),artwork.xlsx!$N$1,"") &amp; """,",
 IF(AND(MOD(ROW(A1250)-1,3)=1,INDEX(artwork.xlsx!J:J,QUOTIENT(ROW(A1250)-1,3)+2)&lt;&gt;""),
    artwork.xlsx!$K$1&amp;": '" &amp; SUBSTITUTE(INDEX(artwork.xlsx!K:K,QUOTIENT(ROW(A1250)-1,3)+2),"'","\'") &amp; "'",
IF(MOD(ROW(A1250)-1,3)=2,"","")))</f>
        <v>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255" t="s">
        <v>4117</v>
      </c>
      <c r="U1255" t="e">
        <f t="shared" si="36"/>
        <v>#VALUE!</v>
      </c>
      <c r="V1255" t="e">
        <f t="shared" si="37"/>
        <v>#VALUE!</v>
      </c>
    </row>
    <row r="1256" spans="1:22" x14ac:dyDescent="0.25">
      <c r="A1256" t="str">
        <f>IF(AND(MOD(ROW(A1251)-1,3)=0,INDEX(artwork.xlsx!G:G,QUOTIENT(ROW(A1251)-1,3)+2)&lt;&gt;""),"/* "&amp;INDEX(artwork.xlsx!G:G,QUOTIENT(ROW(A1251)-1,3)+2)&amp;" */","  ")&amp;
IF(AND(INDEX(artwork.xlsx!F:F,QUOTIENT(ROW(A1251)-1,3)+2)&lt;&gt;""),"/* "&amp;INDEX(artwork.xlsx!F:F,QUOTIENT(ROW(A1251)-1,3)+2)&amp;" */","  ")&amp;IF(AND(ISERROR(MATCH("},",B1256:B$5003,0)), ISERROR(MATCH("    ];",$A$5:A1252,0))),"];","")</f>
        <v xml:space="preserve">    </v>
      </c>
      <c r="B1256" t="str">
        <f t="shared" si="35"/>
        <v>},</v>
      </c>
      <c r="C1256" t="str">
        <f>IF(AND(MOD(ROW(A1251)-1,3)=0, INDEX(artwork.xlsx!J:J,QUOTIENT(ROW(A1251)-1,3)+2)&lt;&gt;""),
     artwork.xlsx!$H$1&amp;": """ &amp;  INDEX(artwork.xlsx!H:H,QUOTIENT(ROW(A1251)-1,3)+2) &amp;""",  " &amp;
     artwork.xlsx!$J$1&amp; ": """ &amp; INDEX(artwork.xlsx!J:J,QUOTIENT(ROW(A1251)-1,3)+2) &amp;""",  " &amp;
     artwork.xlsx!$L$1&amp; ": """ &amp; SUBSTITUTE(IF(LEFT(INDEX(artwork.xlsx!L:L,QUOTIENT(ROW(A1251)-1,3)+2),4)="http","",artwork.xlsx!$M$1) &amp; INDEX(artwork.xlsx!L:L,QUOTIENT(ROW(A1251)-1,3)+2),artwork.xlsx!$N$1,"") &amp; """,",
 IF(AND(MOD(ROW(A1251)-1,3)=1,INDEX(artwork.xlsx!J:J,QUOTIENT(ROW(A1251)-1,3)+2)&lt;&gt;""),
    artwork.xlsx!$K$1&amp;": '" &amp; SUBSTITUTE(INDEX(artwork.xlsx!K:K,QUOTIENT(ROW(A1251)-1,3)+2),"'","\'") &amp; "'",
IF(MOD(ROW(A1251)-1,3)=2,"","")))</f>
        <v/>
      </c>
      <c r="J1256" t="s">
        <v>3730</v>
      </c>
      <c r="U1256" t="e">
        <f t="shared" si="36"/>
        <v>#VALUE!</v>
      </c>
      <c r="V1256" t="str">
        <f t="shared" si="37"/>
        <v>aun",  frenchName: "Leprechaun",  artwork: "http://wiki.dominionstrategy.com/images/8/8b/LeprechaunArt.jpg"</v>
      </c>
    </row>
    <row r="1257" spans="1:22" x14ac:dyDescent="0.25">
      <c r="A1257" t="str">
        <f>IF(AND(MOD(ROW(A1252)-1,3)=0,INDEX(artwork.xlsx!G:G,QUOTIENT(ROW(A1252)-1,3)+2)&lt;&gt;""),"/* "&amp;INDEX(artwork.xlsx!G:G,QUOTIENT(ROW(A1252)-1,3)+2)&amp;" */","  ")&amp;
IF(AND(INDEX(artwork.xlsx!F:F,QUOTIENT(ROW(A1252)-1,3)+2)&lt;&gt;""),"/* "&amp;INDEX(artwork.xlsx!F:F,QUOTIENT(ROW(A1252)-1,3)+2)&amp;" */","  ")&amp;IF(AND(ISERROR(MATCH("},",B1257:B$5003,0)), ISERROR(MATCH("    ];",$A$5:A1256,0))),"];","")</f>
        <v xml:space="preserve">    </v>
      </c>
      <c r="B1257" t="str">
        <f t="shared" si="35"/>
        <v>{</v>
      </c>
      <c r="C1257" t="str">
        <f>IF(AND(MOD(ROW(A1252)-1,3)=0, INDEX(artwork.xlsx!J:J,QUOTIENT(ROW(A1252)-1,3)+2)&lt;&gt;""),
     artwork.xlsx!$H$1&amp;": """ &amp;  INDEX(artwork.xlsx!H:H,QUOTIENT(ROW(A1252)-1,3)+2) &amp;""",  " &amp;
     artwork.xlsx!$J$1&amp; ": """ &amp; INDEX(artwork.xlsx!J:J,QUOTIENT(ROW(A1252)-1,3)+2) &amp;""",  " &amp;
     artwork.xlsx!$L$1&amp; ": """ &amp; SUBSTITUTE(IF(LEFT(INDEX(artwork.xlsx!L:L,QUOTIENT(ROW(A1252)-1,3)+2),4)="http","",artwork.xlsx!$M$1) &amp; INDEX(artwork.xlsx!L:L,QUOTIENT(ROW(A1252)-1,3)+2),artwork.xlsx!$N$1,"") &amp; """,",
 IF(AND(MOD(ROW(A1252)-1,3)=1,INDEX(artwork.xlsx!J:J,QUOTIENT(ROW(A1252)-1,3)+2)&lt;&gt;""),
    artwork.xlsx!$K$1&amp;": '" &amp; SUBSTITUTE(INDEX(artwork.xlsx!K:K,QUOTIENT(ROW(A1252)-1,3)+2),"'","\'") &amp; "'",
IF(MOD(ROW(A1252)-1,3)=2,"","")))</f>
        <v>id: "leprechaun",  frenchName: "Leprechaun",  artwork: "http://wiki.dominionstrategy.com/images/8/8b/LeprechaunArt.jpg",</v>
      </c>
      <c r="J1257" t="s">
        <v>2408</v>
      </c>
      <c r="K1257" t="s">
        <v>4118</v>
      </c>
      <c r="U1257" t="str">
        <f t="shared" si="36"/>
        <v>leprechaun</v>
      </c>
      <c r="V1257" t="str">
        <f t="shared" si="37"/>
        <v>&lt;div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row>
    <row r="1258" spans="1:22" x14ac:dyDescent="0.25">
      <c r="A1258" t="str">
        <f>IF(AND(MOD(ROW(A1253)-1,3)=0,INDEX(artwork.xlsx!G:G,QUOTIENT(ROW(A1253)-1,3)+2)&lt;&gt;""),"/* "&amp;INDEX(artwork.xlsx!G:G,QUOTIENT(ROW(A1253)-1,3)+2)&amp;" */","  ")&amp;
IF(AND(INDEX(artwork.xlsx!F:F,QUOTIENT(ROW(A1253)-1,3)+2)&lt;&gt;""),"/* "&amp;INDEX(artwork.xlsx!F:F,QUOTIENT(ROW(A1253)-1,3)+2)&amp;" */","  ")&amp;IF(AND(ISERROR(MATCH("},",B1258:B$5003,0)), ISERROR(MATCH("    ];",$A$5:A1254,0))),"];","")</f>
        <v xml:space="preserve">    </v>
      </c>
      <c r="B1258" t="str">
        <f t="shared" si="35"/>
        <v/>
      </c>
      <c r="C1258" t="str">
        <f>IF(AND(MOD(ROW(A1253)-1,3)=0, INDEX(artwork.xlsx!J:J,QUOTIENT(ROW(A1253)-1,3)+2)&lt;&gt;""),
     artwork.xlsx!$H$1&amp;": """ &amp;  INDEX(artwork.xlsx!H:H,QUOTIENT(ROW(A1253)-1,3)+2) &amp;""",  " &amp;
     artwork.xlsx!$J$1&amp; ": """ &amp; INDEX(artwork.xlsx!J:J,QUOTIENT(ROW(A1253)-1,3)+2) &amp;""",  " &amp;
     artwork.xlsx!$L$1&amp; ": """ &amp; SUBSTITUTE(IF(LEFT(INDEX(artwork.xlsx!L:L,QUOTIENT(ROW(A1253)-1,3)+2),4)="http","",artwork.xlsx!$M$1) &amp; INDEX(artwork.xlsx!L:L,QUOTIENT(ROW(A1253)-1,3)+2),artwork.xlsx!$N$1,"") &amp; """,",
 IF(AND(MOD(ROW(A1253)-1,3)=1,INDEX(artwork.xlsx!J:J,QUOTIENT(ROW(A1253)-1,3)+2)&lt;&gt;""),
    artwork.xlsx!$K$1&amp;": '" &amp; SUBSTITUTE(INDEX(artwork.xlsx!K:K,QUOTIENT(ROW(A1253)-1,3)+2),"'","\'") &amp; "'",
IF(MOD(ROW(A1253)-1,3)=2,"","")))</f>
        <v>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c r="K1258" t="s">
        <v>4119</v>
      </c>
      <c r="U1258" t="e">
        <f t="shared" si="36"/>
        <v>#VALUE!</v>
      </c>
      <c r="V1258" t="e">
        <f t="shared" si="37"/>
        <v>#VALUE!</v>
      </c>
    </row>
    <row r="1259" spans="1:22" x14ac:dyDescent="0.25">
      <c r="A1259" t="str">
        <f>IF(AND(MOD(ROW(A1254)-1,3)=0,INDEX(artwork.xlsx!G:G,QUOTIENT(ROW(A1254)-1,3)+2)&lt;&gt;""),"/* "&amp;INDEX(artwork.xlsx!G:G,QUOTIENT(ROW(A1254)-1,3)+2)&amp;" */","  ")&amp;
IF(AND(INDEX(artwork.xlsx!F:F,QUOTIENT(ROW(A1254)-1,3)+2)&lt;&gt;""),"/* "&amp;INDEX(artwork.xlsx!F:F,QUOTIENT(ROW(A1254)-1,3)+2)&amp;" */","  ")&amp;IF(AND(ISERROR(MATCH("},",B1259:B$5003,0)), ISERROR(MATCH("    ];",$A$5:A1258,0))),"];","")</f>
        <v xml:space="preserve">    </v>
      </c>
      <c r="B1259" t="str">
        <f t="shared" si="35"/>
        <v>},</v>
      </c>
      <c r="C1259" t="str">
        <f>IF(AND(MOD(ROW(A1254)-1,3)=0, INDEX(artwork.xlsx!J:J,QUOTIENT(ROW(A1254)-1,3)+2)&lt;&gt;""),
     artwork.xlsx!$H$1&amp;": """ &amp;  INDEX(artwork.xlsx!H:H,QUOTIENT(ROW(A1254)-1,3)+2) &amp;""",  " &amp;
     artwork.xlsx!$J$1&amp; ": """ &amp; INDEX(artwork.xlsx!J:J,QUOTIENT(ROW(A1254)-1,3)+2) &amp;""",  " &amp;
     artwork.xlsx!$L$1&amp; ": """ &amp; SUBSTITUTE(IF(LEFT(INDEX(artwork.xlsx!L:L,QUOTIENT(ROW(A1254)-1,3)+2),4)="http","",artwork.xlsx!$M$1) &amp; INDEX(artwork.xlsx!L:L,QUOTIENT(ROW(A1254)-1,3)+2),artwork.xlsx!$N$1,"") &amp; """,",
 IF(AND(MOD(ROW(A1254)-1,3)=1,INDEX(artwork.xlsx!J:J,QUOTIENT(ROW(A1254)-1,3)+2)&lt;&gt;""),
    artwork.xlsx!$K$1&amp;": '" &amp; SUBSTITUTE(INDEX(artwork.xlsx!K:K,QUOTIENT(ROW(A1254)-1,3)+2),"'","\'") &amp; "'",
IF(MOD(ROW(A1254)-1,3)=2,"","")))</f>
        <v/>
      </c>
      <c r="J1259" t="s">
        <v>3730</v>
      </c>
      <c r="U1259" t="e">
        <f t="shared" si="36"/>
        <v>#VALUE!</v>
      </c>
      <c r="V1259" t="str">
        <f t="shared" si="37"/>
        <v>tchman",  frenchName: "Veilleur de nuit",  artwork: "http://wiki.dominionstrategy.com/images/d/d3/Night_WatchmanArt.jpg"</v>
      </c>
    </row>
    <row r="1260" spans="1:22" x14ac:dyDescent="0.25">
      <c r="A1260" t="str">
        <f>IF(AND(MOD(ROW(A1255)-1,3)=0,INDEX(artwork.xlsx!G:G,QUOTIENT(ROW(A1255)-1,3)+2)&lt;&gt;""),"/* "&amp;INDEX(artwork.xlsx!G:G,QUOTIENT(ROW(A1255)-1,3)+2)&amp;" */","  ")&amp;
IF(AND(INDEX(artwork.xlsx!F:F,QUOTIENT(ROW(A1255)-1,3)+2)&lt;&gt;""),"/* "&amp;INDEX(artwork.xlsx!F:F,QUOTIENT(ROW(A1255)-1,3)+2)&amp;" */","  ")&amp;IF(AND(ISERROR(MATCH("},",B1260:B$5003,0)), ISERROR(MATCH("    ];",$A$5:A1256,0))),"];","")</f>
        <v xml:space="preserve">    </v>
      </c>
      <c r="B1260" t="str">
        <f t="shared" si="35"/>
        <v>{</v>
      </c>
      <c r="C1260" t="str">
        <f>IF(AND(MOD(ROW(A1255)-1,3)=0, INDEX(artwork.xlsx!J:J,QUOTIENT(ROW(A1255)-1,3)+2)&lt;&gt;""),
     artwork.xlsx!$H$1&amp;": """ &amp;  INDEX(artwork.xlsx!H:H,QUOTIENT(ROW(A1255)-1,3)+2) &amp;""",  " &amp;
     artwork.xlsx!$J$1&amp; ": """ &amp; INDEX(artwork.xlsx!J:J,QUOTIENT(ROW(A1255)-1,3)+2) &amp;""",  " &amp;
     artwork.xlsx!$L$1&amp; ": """ &amp; SUBSTITUTE(IF(LEFT(INDEX(artwork.xlsx!L:L,QUOTIENT(ROW(A1255)-1,3)+2),4)="http","",artwork.xlsx!$M$1) &amp; INDEX(artwork.xlsx!L:L,QUOTIENT(ROW(A1255)-1,3)+2),artwork.xlsx!$N$1,"") &amp; """,",
 IF(AND(MOD(ROW(A1255)-1,3)=1,INDEX(artwork.xlsx!J:J,QUOTIENT(ROW(A1255)-1,3)+2)&lt;&gt;""),
    artwork.xlsx!$K$1&amp;": '" &amp; SUBSTITUTE(INDEX(artwork.xlsx!K:K,QUOTIENT(ROW(A1255)-1,3)+2),"'","\'") &amp; "'",
IF(MOD(ROW(A1255)-1,3)=2,"","")))</f>
        <v>id: "nightwatchman",  frenchName: "Veilleur de nuit",  artwork: "http://wiki.dominionstrategy.com/images/d/d3/Night_WatchmanArt.jpg",</v>
      </c>
      <c r="J1260" t="s">
        <v>2408</v>
      </c>
      <c r="K1260" t="s">
        <v>4120</v>
      </c>
      <c r="U1260" t="str">
        <f t="shared" si="36"/>
        <v>nightwatchman</v>
      </c>
      <c r="V1260" t="str">
        <f t="shared" si="37"/>
        <v>&lt;div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row>
    <row r="1261" spans="1:22" x14ac:dyDescent="0.25">
      <c r="A1261" t="str">
        <f>IF(AND(MOD(ROW(A1256)-1,3)=0,INDEX(artwork.xlsx!G:G,QUOTIENT(ROW(A1256)-1,3)+2)&lt;&gt;""),"/* "&amp;INDEX(artwork.xlsx!G:G,QUOTIENT(ROW(A1256)-1,3)+2)&amp;" */","  ")&amp;
IF(AND(INDEX(artwork.xlsx!F:F,QUOTIENT(ROW(A1256)-1,3)+2)&lt;&gt;""),"/* "&amp;INDEX(artwork.xlsx!F:F,QUOTIENT(ROW(A1256)-1,3)+2)&amp;" */","  ")&amp;IF(AND(ISERROR(MATCH("},",B1261:B$5003,0)), ISERROR(MATCH("    ];",$A$5:A1260,0))),"];","")</f>
        <v xml:space="preserve">    </v>
      </c>
      <c r="B1261" t="str">
        <f t="shared" si="35"/>
        <v/>
      </c>
      <c r="C1261" t="str">
        <f>IF(AND(MOD(ROW(A1256)-1,3)=0, INDEX(artwork.xlsx!J:J,QUOTIENT(ROW(A1256)-1,3)+2)&lt;&gt;""),
     artwork.xlsx!$H$1&amp;": """ &amp;  INDEX(artwork.xlsx!H:H,QUOTIENT(ROW(A1256)-1,3)+2) &amp;""",  " &amp;
     artwork.xlsx!$J$1&amp; ": """ &amp; INDEX(artwork.xlsx!J:J,QUOTIENT(ROW(A1256)-1,3)+2) &amp;""",  " &amp;
     artwork.xlsx!$L$1&amp; ": """ &amp; SUBSTITUTE(IF(LEFT(INDEX(artwork.xlsx!L:L,QUOTIENT(ROW(A1256)-1,3)+2),4)="http","",artwork.xlsx!$M$1) &amp; INDEX(artwork.xlsx!L:L,QUOTIENT(ROW(A1256)-1,3)+2),artwork.xlsx!$N$1,"") &amp; """,",
 IF(AND(MOD(ROW(A1256)-1,3)=1,INDEX(artwork.xlsx!J:J,QUOTIENT(ROW(A1256)-1,3)+2)&lt;&gt;""),
    artwork.xlsx!$K$1&amp;": '" &amp; SUBSTITUTE(INDEX(artwork.xlsx!K:K,QUOTIENT(ROW(A1256)-1,3)+2),"'","\'") &amp; "'",
IF(MOD(ROW(A1256)-1,3)=2,"","")))</f>
        <v>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c r="K1261" t="s">
        <v>4121</v>
      </c>
      <c r="U1261" t="e">
        <f t="shared" si="36"/>
        <v>#VALUE!</v>
      </c>
      <c r="V1261" t="e">
        <f t="shared" si="37"/>
        <v>#VALUE!</v>
      </c>
    </row>
    <row r="1262" spans="1:22" x14ac:dyDescent="0.25">
      <c r="A1262" t="str">
        <f>IF(AND(MOD(ROW(A1257)-1,3)=0,INDEX(artwork.xlsx!G:G,QUOTIENT(ROW(A1257)-1,3)+2)&lt;&gt;""),"/* "&amp;INDEX(artwork.xlsx!G:G,QUOTIENT(ROW(A1257)-1,3)+2)&amp;" */","  ")&amp;
IF(AND(INDEX(artwork.xlsx!F:F,QUOTIENT(ROW(A1257)-1,3)+2)&lt;&gt;""),"/* "&amp;INDEX(artwork.xlsx!F:F,QUOTIENT(ROW(A1257)-1,3)+2)&amp;" */","  ")&amp;IF(AND(ISERROR(MATCH("},",B1262:B$5003,0)), ISERROR(MATCH("    ];",$A$5:A1258,0))),"];","")</f>
        <v xml:space="preserve">    </v>
      </c>
      <c r="B1262" t="str">
        <f t="shared" si="35"/>
        <v>},</v>
      </c>
      <c r="C1262" t="str">
        <f>IF(AND(MOD(ROW(A1257)-1,3)=0, INDEX(artwork.xlsx!J:J,QUOTIENT(ROW(A1257)-1,3)+2)&lt;&gt;""),
     artwork.xlsx!$H$1&amp;": """ &amp;  INDEX(artwork.xlsx!H:H,QUOTIENT(ROW(A1257)-1,3)+2) &amp;""",  " &amp;
     artwork.xlsx!$J$1&amp; ": """ &amp; INDEX(artwork.xlsx!J:J,QUOTIENT(ROW(A1257)-1,3)+2) &amp;""",  " &amp;
     artwork.xlsx!$L$1&amp; ": """ &amp; SUBSTITUTE(IF(LEFT(INDEX(artwork.xlsx!L:L,QUOTIENT(ROW(A1257)-1,3)+2),4)="http","",artwork.xlsx!$M$1) &amp; INDEX(artwork.xlsx!L:L,QUOTIENT(ROW(A1257)-1,3)+2),artwork.xlsx!$N$1,"") &amp; """,",
 IF(AND(MOD(ROW(A1257)-1,3)=1,INDEX(artwork.xlsx!J:J,QUOTIENT(ROW(A1257)-1,3)+2)&lt;&gt;""),
    artwork.xlsx!$K$1&amp;": '" &amp; SUBSTITUTE(INDEX(artwork.xlsx!K:K,QUOTIENT(ROW(A1257)-1,3)+2),"'","\'") &amp; "'",
IF(MOD(ROW(A1257)-1,3)=2,"","")))</f>
        <v/>
      </c>
      <c r="J1262" t="s">
        <v>3730</v>
      </c>
      <c r="U1262" t="e">
        <f t="shared" si="36"/>
        <v>#VALUE!</v>
      </c>
      <c r="V1262" t="str">
        <f t="shared" si="37"/>
        <v>ave",  frenchName: "Grotte secrète",  artwork: "http://wiki.dominionstrategy.com/images/b/b3/Secret_CaveArt.jpg"</v>
      </c>
    </row>
    <row r="1263" spans="1:22" x14ac:dyDescent="0.25">
      <c r="A1263" t="str">
        <f>IF(AND(MOD(ROW(A1258)-1,3)=0,INDEX(artwork.xlsx!G:G,QUOTIENT(ROW(A1258)-1,3)+2)&lt;&gt;""),"/* "&amp;INDEX(artwork.xlsx!G:G,QUOTIENT(ROW(A1258)-1,3)+2)&amp;" */","  ")&amp;
IF(AND(INDEX(artwork.xlsx!F:F,QUOTIENT(ROW(A1258)-1,3)+2)&lt;&gt;""),"/* "&amp;INDEX(artwork.xlsx!F:F,QUOTIENT(ROW(A1258)-1,3)+2)&amp;" */","  ")&amp;IF(AND(ISERROR(MATCH("},",B1263:B$5003,0)), ISERROR(MATCH("    ];",$A$5:A1262,0))),"];","")</f>
        <v xml:space="preserve">    </v>
      </c>
      <c r="B1263" t="str">
        <f t="shared" si="35"/>
        <v>{</v>
      </c>
      <c r="C1263" t="str">
        <f>IF(AND(MOD(ROW(A1258)-1,3)=0, INDEX(artwork.xlsx!J:J,QUOTIENT(ROW(A1258)-1,3)+2)&lt;&gt;""),
     artwork.xlsx!$H$1&amp;": """ &amp;  INDEX(artwork.xlsx!H:H,QUOTIENT(ROW(A1258)-1,3)+2) &amp;""",  " &amp;
     artwork.xlsx!$J$1&amp; ": """ &amp; INDEX(artwork.xlsx!J:J,QUOTIENT(ROW(A1258)-1,3)+2) &amp;""",  " &amp;
     artwork.xlsx!$L$1&amp; ": """ &amp; SUBSTITUTE(IF(LEFT(INDEX(artwork.xlsx!L:L,QUOTIENT(ROW(A1258)-1,3)+2),4)="http","",artwork.xlsx!$M$1) &amp; INDEX(artwork.xlsx!L:L,QUOTIENT(ROW(A1258)-1,3)+2),artwork.xlsx!$N$1,"") &amp; """,",
 IF(AND(MOD(ROW(A1258)-1,3)=1,INDEX(artwork.xlsx!J:J,QUOTIENT(ROW(A1258)-1,3)+2)&lt;&gt;""),
    artwork.xlsx!$K$1&amp;": '" &amp; SUBSTITUTE(INDEX(artwork.xlsx!K:K,QUOTIENT(ROW(A1258)-1,3)+2),"'","\'") &amp; "'",
IF(MOD(ROW(A1258)-1,3)=2,"","")))</f>
        <v>id: "secretcave",  frenchName: "Grotte secrète",  artwork: "http://wiki.dominionstrategy.com/images/b/b3/Secret_CaveArt.jpg",</v>
      </c>
      <c r="J1263" t="s">
        <v>2408</v>
      </c>
      <c r="K1263" t="s">
        <v>4122</v>
      </c>
      <c r="U1263" t="str">
        <f t="shared" si="36"/>
        <v>secretcave</v>
      </c>
      <c r="V1263"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row>
    <row r="1264" spans="1:22" x14ac:dyDescent="0.25">
      <c r="A1264" t="str">
        <f>IF(AND(MOD(ROW(A1259)-1,3)=0,INDEX(artwork.xlsx!G:G,QUOTIENT(ROW(A1259)-1,3)+2)&lt;&gt;""),"/* "&amp;INDEX(artwork.xlsx!G:G,QUOTIENT(ROW(A1259)-1,3)+2)&amp;" */","  ")&amp;
IF(AND(INDEX(artwork.xlsx!F:F,QUOTIENT(ROW(A1259)-1,3)+2)&lt;&gt;""),"/* "&amp;INDEX(artwork.xlsx!F:F,QUOTIENT(ROW(A1259)-1,3)+2)&amp;" */","  ")&amp;IF(AND(ISERROR(MATCH("},",B1264:B$5003,0)), ISERROR(MATCH("    ];",$A$5:A1260,0))),"];","")</f>
        <v xml:space="preserve">    </v>
      </c>
      <c r="B1264" t="str">
        <f t="shared" si="35"/>
        <v/>
      </c>
      <c r="C1264" t="str">
        <f>IF(AND(MOD(ROW(A1259)-1,3)=0, INDEX(artwork.xlsx!J:J,QUOTIENT(ROW(A1259)-1,3)+2)&lt;&gt;""),
     artwork.xlsx!$H$1&amp;": """ &amp;  INDEX(artwork.xlsx!H:H,QUOTIENT(ROW(A1259)-1,3)+2) &amp;""",  " &amp;
     artwork.xlsx!$J$1&amp; ": """ &amp; INDEX(artwork.xlsx!J:J,QUOTIENT(ROW(A1259)-1,3)+2) &amp;""",  " &amp;
     artwork.xlsx!$L$1&amp; ": """ &amp; SUBSTITUTE(IF(LEFT(INDEX(artwork.xlsx!L:L,QUOTIENT(ROW(A1259)-1,3)+2),4)="http","",artwork.xlsx!$M$1) &amp; INDEX(artwork.xlsx!L:L,QUOTIENT(ROW(A1259)-1,3)+2),artwork.xlsx!$N$1,"") &amp; """,",
 IF(AND(MOD(ROW(A1259)-1,3)=1,INDEX(artwork.xlsx!J:J,QUOTIENT(ROW(A1259)-1,3)+2)&lt;&gt;""),
    artwork.xlsx!$K$1&amp;": '" &amp; SUBSTITUTE(INDEX(artwork.xlsx!K:K,QUOTIENT(ROW(A1259)-1,3)+2),"'","\'") &amp; "'",
IF(MOD(ROW(A1259)-1,3)=2,"","")))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K1264" t="s">
        <v>4123</v>
      </c>
      <c r="U1264" t="e">
        <f t="shared" si="36"/>
        <v>#VALUE!</v>
      </c>
      <c r="V1264" t="e">
        <f t="shared" si="37"/>
        <v>#VALUE!</v>
      </c>
    </row>
    <row r="1265" spans="1:22" x14ac:dyDescent="0.25">
      <c r="A1265" t="str">
        <f>IF(AND(MOD(ROW(A1260)-1,3)=0,INDEX(artwork.xlsx!G:G,QUOTIENT(ROW(A1260)-1,3)+2)&lt;&gt;""),"/* "&amp;INDEX(artwork.xlsx!G:G,QUOTIENT(ROW(A1260)-1,3)+2)&amp;" */","  ")&amp;
IF(AND(INDEX(artwork.xlsx!F:F,QUOTIENT(ROW(A1260)-1,3)+2)&lt;&gt;""),"/* "&amp;INDEX(artwork.xlsx!F:F,QUOTIENT(ROW(A1260)-1,3)+2)&amp;" */","  ")&amp;IF(AND(ISERROR(MATCH("},",B1265:B$5003,0)), ISERROR(MATCH("    ];",$A$5:A1264,0))),"];","")</f>
        <v xml:space="preserve">    </v>
      </c>
      <c r="B1265" t="str">
        <f t="shared" si="35"/>
        <v>},</v>
      </c>
      <c r="C1265" t="str">
        <f>IF(AND(MOD(ROW(A1260)-1,3)=0, INDEX(artwork.xlsx!J:J,QUOTIENT(ROW(A1260)-1,3)+2)&lt;&gt;""),
     artwork.xlsx!$H$1&amp;": """ &amp;  INDEX(artwork.xlsx!H:H,QUOTIENT(ROW(A1260)-1,3)+2) &amp;""",  " &amp;
     artwork.xlsx!$J$1&amp; ": """ &amp; INDEX(artwork.xlsx!J:J,QUOTIENT(ROW(A1260)-1,3)+2) &amp;""",  " &amp;
     artwork.xlsx!$L$1&amp; ": """ &amp; SUBSTITUTE(IF(LEFT(INDEX(artwork.xlsx!L:L,QUOTIENT(ROW(A1260)-1,3)+2),4)="http","",artwork.xlsx!$M$1) &amp; INDEX(artwork.xlsx!L:L,QUOTIENT(ROW(A1260)-1,3)+2),artwork.xlsx!$N$1,"") &amp; """,",
 IF(AND(MOD(ROW(A1260)-1,3)=1,INDEX(artwork.xlsx!J:J,QUOTIENT(ROW(A1260)-1,3)+2)&lt;&gt;""),
    artwork.xlsx!$K$1&amp;": '" &amp; SUBSTITUTE(INDEX(artwork.xlsx!K:K,QUOTIENT(ROW(A1260)-1,3)+2),"'","\'") &amp; "'",
IF(MOD(ROW(A1260)-1,3)=2,"","")))</f>
        <v/>
      </c>
      <c r="J1265" t="s">
        <v>3730</v>
      </c>
      <c r="U1265" t="e">
        <f t="shared" si="36"/>
        <v>#VALUE!</v>
      </c>
      <c r="V1265" t="str">
        <f t="shared" si="37"/>
        <v xml:space="preserve"> frenchName: "Barde",  artwork: "http://wiki.dominionstrategy.com/images/2/20/BardArt.jpg"</v>
      </c>
    </row>
    <row r="1266" spans="1:22" x14ac:dyDescent="0.25">
      <c r="A1266" t="str">
        <f>IF(AND(MOD(ROW(A1261)-1,3)=0,INDEX(artwork.xlsx!G:G,QUOTIENT(ROW(A1261)-1,3)+2)&lt;&gt;""),"/* "&amp;INDEX(artwork.xlsx!G:G,QUOTIENT(ROW(A1261)-1,3)+2)&amp;" */","  ")&amp;
IF(AND(INDEX(artwork.xlsx!F:F,QUOTIENT(ROW(A1261)-1,3)+2)&lt;&gt;""),"/* "&amp;INDEX(artwork.xlsx!F:F,QUOTIENT(ROW(A1261)-1,3)+2)&amp;" */","  ")&amp;IF(AND(ISERROR(MATCH("},",B1266:B$5003,0)), ISERROR(MATCH("    ];",$A$5:A1262,0))),"];","")</f>
        <v xml:space="preserve">    </v>
      </c>
      <c r="B1266" t="str">
        <f t="shared" si="35"/>
        <v>{</v>
      </c>
      <c r="C1266" t="str">
        <f>IF(AND(MOD(ROW(A1261)-1,3)=0, INDEX(artwork.xlsx!J:J,QUOTIENT(ROW(A1261)-1,3)+2)&lt;&gt;""),
     artwork.xlsx!$H$1&amp;": """ &amp;  INDEX(artwork.xlsx!H:H,QUOTIENT(ROW(A1261)-1,3)+2) &amp;""",  " &amp;
     artwork.xlsx!$J$1&amp; ": """ &amp; INDEX(artwork.xlsx!J:J,QUOTIENT(ROW(A1261)-1,3)+2) &amp;""",  " &amp;
     artwork.xlsx!$L$1&amp; ": """ &amp; SUBSTITUTE(IF(LEFT(INDEX(artwork.xlsx!L:L,QUOTIENT(ROW(A1261)-1,3)+2),4)="http","",artwork.xlsx!$M$1) &amp; INDEX(artwork.xlsx!L:L,QUOTIENT(ROW(A1261)-1,3)+2),artwork.xlsx!$N$1,"") &amp; """,",
 IF(AND(MOD(ROW(A1261)-1,3)=1,INDEX(artwork.xlsx!J:J,QUOTIENT(ROW(A1261)-1,3)+2)&lt;&gt;""),
    artwork.xlsx!$K$1&amp;": '" &amp; SUBSTITUTE(INDEX(artwork.xlsx!K:K,QUOTIENT(ROW(A1261)-1,3)+2),"'","\'") &amp; "'",
IF(MOD(ROW(A1261)-1,3)=2,"","")))</f>
        <v>id: "bard",  frenchName: "Barde",  artwork: "http://wiki.dominionstrategy.com/images/2/20/BardArt.jpg",</v>
      </c>
      <c r="J1266" t="s">
        <v>2408</v>
      </c>
      <c r="K1266" t="s">
        <v>4124</v>
      </c>
      <c r="U1266" t="str">
        <f t="shared" si="36"/>
        <v>bard</v>
      </c>
      <c r="V1266" t="str">
        <f t="shared" si="37"/>
        <v>&lt;div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row>
    <row r="1267" spans="1:22" x14ac:dyDescent="0.25">
      <c r="A1267" t="str">
        <f>IF(AND(MOD(ROW(A1262)-1,3)=0,INDEX(artwork.xlsx!G:G,QUOTIENT(ROW(A1262)-1,3)+2)&lt;&gt;""),"/* "&amp;INDEX(artwork.xlsx!G:G,QUOTIENT(ROW(A1262)-1,3)+2)&amp;" */","  ")&amp;
IF(AND(INDEX(artwork.xlsx!F:F,QUOTIENT(ROW(A1262)-1,3)+2)&lt;&gt;""),"/* "&amp;INDEX(artwork.xlsx!F:F,QUOTIENT(ROW(A1262)-1,3)+2)&amp;" */","  ")&amp;IF(AND(ISERROR(MATCH("},",B1267:B$5003,0)), ISERROR(MATCH("    ];",$A$5:A1266,0))),"];","")</f>
        <v xml:space="preserve">    </v>
      </c>
      <c r="B1267" t="str">
        <f t="shared" si="35"/>
        <v/>
      </c>
      <c r="C1267" t="str">
        <f>IF(AND(MOD(ROW(A1262)-1,3)=0, INDEX(artwork.xlsx!J:J,QUOTIENT(ROW(A1262)-1,3)+2)&lt;&gt;""),
     artwork.xlsx!$H$1&amp;": """ &amp;  INDEX(artwork.xlsx!H:H,QUOTIENT(ROW(A1262)-1,3)+2) &amp;""",  " &amp;
     artwork.xlsx!$J$1&amp; ": """ &amp; INDEX(artwork.xlsx!J:J,QUOTIENT(ROW(A1262)-1,3)+2) &amp;""",  " &amp;
     artwork.xlsx!$L$1&amp; ": """ &amp; SUBSTITUTE(IF(LEFT(INDEX(artwork.xlsx!L:L,QUOTIENT(ROW(A1262)-1,3)+2),4)="http","",artwork.xlsx!$M$1) &amp; INDEX(artwork.xlsx!L:L,QUOTIENT(ROW(A1262)-1,3)+2),artwork.xlsx!$N$1,"") &amp; """,",
 IF(AND(MOD(ROW(A1262)-1,3)=1,INDEX(artwork.xlsx!J:J,QUOTIENT(ROW(A1262)-1,3)+2)&lt;&gt;""),
    artwork.xlsx!$K$1&amp;": '" &amp; SUBSTITUTE(INDEX(artwork.xlsx!K:K,QUOTIENT(ROW(A1262)-1,3)+2),"'","\'") &amp; "'",
IF(MOD(ROW(A1262)-1,3)=2,"","")))</f>
        <v>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c r="K1267" t="s">
        <v>4125</v>
      </c>
      <c r="U1267" t="e">
        <f t="shared" si="36"/>
        <v>#VALUE!</v>
      </c>
      <c r="V1267" t="e">
        <f t="shared" si="37"/>
        <v>#VALUE!</v>
      </c>
    </row>
    <row r="1268" spans="1:22" x14ac:dyDescent="0.25">
      <c r="A1268" t="str">
        <f>IF(AND(MOD(ROW(A1263)-1,3)=0,INDEX(artwork.xlsx!G:G,QUOTIENT(ROW(A1263)-1,3)+2)&lt;&gt;""),"/* "&amp;INDEX(artwork.xlsx!G:G,QUOTIENT(ROW(A1263)-1,3)+2)&amp;" */","  ")&amp;
IF(AND(INDEX(artwork.xlsx!F:F,QUOTIENT(ROW(A1263)-1,3)+2)&lt;&gt;""),"/* "&amp;INDEX(artwork.xlsx!F:F,QUOTIENT(ROW(A1263)-1,3)+2)&amp;" */","  ")&amp;IF(AND(ISERROR(MATCH("},",B1268:B$5003,0)), ISERROR(MATCH("    ];",$A$5:A1264,0))),"];","")</f>
        <v xml:space="preserve">    </v>
      </c>
      <c r="B1268" t="str">
        <f t="shared" si="35"/>
        <v>},</v>
      </c>
      <c r="C1268" t="str">
        <f>IF(AND(MOD(ROW(A1263)-1,3)=0, INDEX(artwork.xlsx!J:J,QUOTIENT(ROW(A1263)-1,3)+2)&lt;&gt;""),
     artwork.xlsx!$H$1&amp;": """ &amp;  INDEX(artwork.xlsx!H:H,QUOTIENT(ROW(A1263)-1,3)+2) &amp;""",  " &amp;
     artwork.xlsx!$J$1&amp; ": """ &amp; INDEX(artwork.xlsx!J:J,QUOTIENT(ROW(A1263)-1,3)+2) &amp;""",  " &amp;
     artwork.xlsx!$L$1&amp; ": """ &amp; SUBSTITUTE(IF(LEFT(INDEX(artwork.xlsx!L:L,QUOTIENT(ROW(A1263)-1,3)+2),4)="http","",artwork.xlsx!$M$1) &amp; INDEX(artwork.xlsx!L:L,QUOTIENT(ROW(A1263)-1,3)+2),artwork.xlsx!$N$1,"") &amp; """,",
 IF(AND(MOD(ROW(A1263)-1,3)=1,INDEX(artwork.xlsx!J:J,QUOTIENT(ROW(A1263)-1,3)+2)&lt;&gt;""),
    artwork.xlsx!$K$1&amp;": '" &amp; SUBSTITUTE(INDEX(artwork.xlsx!K:K,QUOTIENT(ROW(A1263)-1,3)+2),"'","\'") &amp; "'",
IF(MOD(ROW(A1263)-1,3)=2,"","")))</f>
        <v/>
      </c>
      <c r="J1268" t="s">
        <v>3730</v>
      </c>
      <c r="U1268" t="e">
        <f t="shared" si="36"/>
        <v>#VALUE!</v>
      </c>
      <c r="V1268" t="str">
        <f t="shared" si="37"/>
        <v>village",  frenchName: "Village béni",  artwork: "http://wiki.dominionstrategy.com/images/e/e5/Blessed_VillageArt.jpg"</v>
      </c>
    </row>
    <row r="1269" spans="1:22" x14ac:dyDescent="0.25">
      <c r="A1269" t="str">
        <f>IF(AND(MOD(ROW(A1264)-1,3)=0,INDEX(artwork.xlsx!G:G,QUOTIENT(ROW(A1264)-1,3)+2)&lt;&gt;""),"/* "&amp;INDEX(artwork.xlsx!G:G,QUOTIENT(ROW(A1264)-1,3)+2)&amp;" */","  ")&amp;
IF(AND(INDEX(artwork.xlsx!F:F,QUOTIENT(ROW(A1264)-1,3)+2)&lt;&gt;""),"/* "&amp;INDEX(artwork.xlsx!F:F,QUOTIENT(ROW(A1264)-1,3)+2)&amp;" */","  ")&amp;IF(AND(ISERROR(MATCH("},",B1269:B$5003,0)), ISERROR(MATCH("    ];",$A$5:A1268,0))),"];","")</f>
        <v xml:space="preserve">    </v>
      </c>
      <c r="B1269" t="str">
        <f t="shared" si="35"/>
        <v>{</v>
      </c>
      <c r="C1269" t="str">
        <f>IF(AND(MOD(ROW(A1264)-1,3)=0, INDEX(artwork.xlsx!J:J,QUOTIENT(ROW(A1264)-1,3)+2)&lt;&gt;""),
     artwork.xlsx!$H$1&amp;": """ &amp;  INDEX(artwork.xlsx!H:H,QUOTIENT(ROW(A1264)-1,3)+2) &amp;""",  " &amp;
     artwork.xlsx!$J$1&amp; ": """ &amp; INDEX(artwork.xlsx!J:J,QUOTIENT(ROW(A1264)-1,3)+2) &amp;""",  " &amp;
     artwork.xlsx!$L$1&amp; ": """ &amp; SUBSTITUTE(IF(LEFT(INDEX(artwork.xlsx!L:L,QUOTIENT(ROW(A1264)-1,3)+2),4)="http","",artwork.xlsx!$M$1) &amp; INDEX(artwork.xlsx!L:L,QUOTIENT(ROW(A1264)-1,3)+2),artwork.xlsx!$N$1,"") &amp; """,",
 IF(AND(MOD(ROW(A1264)-1,3)=1,INDEX(artwork.xlsx!J:J,QUOTIENT(ROW(A1264)-1,3)+2)&lt;&gt;""),
    artwork.xlsx!$K$1&amp;": '" &amp; SUBSTITUTE(INDEX(artwork.xlsx!K:K,QUOTIENT(ROW(A1264)-1,3)+2),"'","\'") &amp; "'",
IF(MOD(ROW(A1264)-1,3)=2,"","")))</f>
        <v>id: "blessedvillage",  frenchName: "Village béni",  artwork: "http://wiki.dominionstrategy.com/images/e/e5/Blessed_VillageArt.jpg",</v>
      </c>
      <c r="J1269" t="s">
        <v>2408</v>
      </c>
      <c r="K1269" t="s">
        <v>4126</v>
      </c>
      <c r="U1269" t="str">
        <f t="shared" si="36"/>
        <v>blessedvillage</v>
      </c>
      <c r="V1269" t="str">
        <f t="shared" si="37"/>
        <v>&lt;div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row>
    <row r="1270" spans="1:22" x14ac:dyDescent="0.25">
      <c r="A1270" t="str">
        <f>IF(AND(MOD(ROW(A1265)-1,3)=0,INDEX(artwork.xlsx!G:G,QUOTIENT(ROW(A1265)-1,3)+2)&lt;&gt;""),"/* "&amp;INDEX(artwork.xlsx!G:G,QUOTIENT(ROW(A1265)-1,3)+2)&amp;" */","  ")&amp;
IF(AND(INDEX(artwork.xlsx!F:F,QUOTIENT(ROW(A1265)-1,3)+2)&lt;&gt;""),"/* "&amp;INDEX(artwork.xlsx!F:F,QUOTIENT(ROW(A1265)-1,3)+2)&amp;" */","  ")&amp;IF(AND(ISERROR(MATCH("},",B1270:B$5003,0)), ISERROR(MATCH("    ];",$A$5:A1266,0))),"];","")</f>
        <v xml:space="preserve">    </v>
      </c>
      <c r="B1270" t="str">
        <f t="shared" si="35"/>
        <v/>
      </c>
      <c r="C1270" t="str">
        <f>IF(AND(MOD(ROW(A1265)-1,3)=0, INDEX(artwork.xlsx!J:J,QUOTIENT(ROW(A1265)-1,3)+2)&lt;&gt;""),
     artwork.xlsx!$H$1&amp;": """ &amp;  INDEX(artwork.xlsx!H:H,QUOTIENT(ROW(A1265)-1,3)+2) &amp;""",  " &amp;
     artwork.xlsx!$J$1&amp; ": """ &amp; INDEX(artwork.xlsx!J:J,QUOTIENT(ROW(A1265)-1,3)+2) &amp;""",  " &amp;
     artwork.xlsx!$L$1&amp; ": """ &amp; SUBSTITUTE(IF(LEFT(INDEX(artwork.xlsx!L:L,QUOTIENT(ROW(A1265)-1,3)+2),4)="http","",artwork.xlsx!$M$1) &amp; INDEX(artwork.xlsx!L:L,QUOTIENT(ROW(A1265)-1,3)+2),artwork.xlsx!$N$1,"") &amp; """,",
 IF(AND(MOD(ROW(A1265)-1,3)=1,INDEX(artwork.xlsx!J:J,QUOTIENT(ROW(A1265)-1,3)+2)&lt;&gt;""),
    artwork.xlsx!$K$1&amp;": '" &amp; SUBSTITUTE(INDEX(artwork.xlsx!K:K,QUOTIENT(ROW(A1265)-1,3)+2),"'","\'") &amp; "'",
IF(MOD(ROW(A1265)-1,3)=2,"","")))</f>
        <v>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c r="K1270" t="s">
        <v>4127</v>
      </c>
      <c r="U1270" t="e">
        <f t="shared" si="36"/>
        <v>#VALUE!</v>
      </c>
      <c r="V1270" t="e">
        <f t="shared" si="37"/>
        <v>#VALUE!</v>
      </c>
    </row>
    <row r="1271" spans="1:22" x14ac:dyDescent="0.25">
      <c r="A1271" t="str">
        <f>IF(AND(MOD(ROW(A1266)-1,3)=0,INDEX(artwork.xlsx!G:G,QUOTIENT(ROW(A1266)-1,3)+2)&lt;&gt;""),"/* "&amp;INDEX(artwork.xlsx!G:G,QUOTIENT(ROW(A1266)-1,3)+2)&amp;" */","  ")&amp;
IF(AND(INDEX(artwork.xlsx!F:F,QUOTIENT(ROW(A1266)-1,3)+2)&lt;&gt;""),"/* "&amp;INDEX(artwork.xlsx!F:F,QUOTIENT(ROW(A1266)-1,3)+2)&amp;" */","  ")&amp;IF(AND(ISERROR(MATCH("},",B1271:B$5003,0)), ISERROR(MATCH("    ];",$A$5:A1270,0))),"];","")</f>
        <v xml:space="preserve">    </v>
      </c>
      <c r="B1271" t="str">
        <f t="shared" si="35"/>
        <v>},</v>
      </c>
      <c r="C1271" t="str">
        <f>IF(AND(MOD(ROW(A1266)-1,3)=0, INDEX(artwork.xlsx!J:J,QUOTIENT(ROW(A1266)-1,3)+2)&lt;&gt;""),
     artwork.xlsx!$H$1&amp;": """ &amp;  INDEX(artwork.xlsx!H:H,QUOTIENT(ROW(A1266)-1,3)+2) &amp;""",  " &amp;
     artwork.xlsx!$J$1&amp; ": """ &amp; INDEX(artwork.xlsx!J:J,QUOTIENT(ROW(A1266)-1,3)+2) &amp;""",  " &amp;
     artwork.xlsx!$L$1&amp; ": """ &amp; SUBSTITUTE(IF(LEFT(INDEX(artwork.xlsx!L:L,QUOTIENT(ROW(A1266)-1,3)+2),4)="http","",artwork.xlsx!$M$1) &amp; INDEX(artwork.xlsx!L:L,QUOTIENT(ROW(A1266)-1,3)+2),artwork.xlsx!$N$1,"") &amp; """,",
 IF(AND(MOD(ROW(A1266)-1,3)=1,INDEX(artwork.xlsx!J:J,QUOTIENT(ROW(A1266)-1,3)+2)&lt;&gt;""),
    artwork.xlsx!$K$1&amp;": '" &amp; SUBSTITUTE(INDEX(artwork.xlsx!K:K,QUOTIENT(ROW(A1266)-1,3)+2),"'","\'") &amp; "'",
IF(MOD(ROW(A1266)-1,3)=2,"","")))</f>
        <v/>
      </c>
      <c r="J1271" t="s">
        <v>3730</v>
      </c>
      <c r="U1271" t="e">
        <f t="shared" si="36"/>
        <v>#VALUE!</v>
      </c>
      <c r="V1271" t="str">
        <f t="shared" si="37"/>
        <v>y",  frenchName: "Cimetière",  artwork: "http://wiki.dominionstrategy.com/images/a/a7/CemeteryArt.jpg"</v>
      </c>
    </row>
    <row r="1272" spans="1:22" x14ac:dyDescent="0.25">
      <c r="A1272" t="str">
        <f>IF(AND(MOD(ROW(A1267)-1,3)=0,INDEX(artwork.xlsx!G:G,QUOTIENT(ROW(A1267)-1,3)+2)&lt;&gt;""),"/* "&amp;INDEX(artwork.xlsx!G:G,QUOTIENT(ROW(A1267)-1,3)+2)&amp;" */","  ")&amp;
IF(AND(INDEX(artwork.xlsx!F:F,QUOTIENT(ROW(A1267)-1,3)+2)&lt;&gt;""),"/* "&amp;INDEX(artwork.xlsx!F:F,QUOTIENT(ROW(A1267)-1,3)+2)&amp;" */","  ")&amp;IF(AND(ISERROR(MATCH("},",B1272:B$5003,0)), ISERROR(MATCH("    ];",$A$5:A1268,0))),"];","")</f>
        <v xml:space="preserve">    </v>
      </c>
      <c r="B1272" t="str">
        <f t="shared" si="35"/>
        <v>{</v>
      </c>
      <c r="C1272" t="str">
        <f>IF(AND(MOD(ROW(A1267)-1,3)=0, INDEX(artwork.xlsx!J:J,QUOTIENT(ROW(A1267)-1,3)+2)&lt;&gt;""),
     artwork.xlsx!$H$1&amp;": """ &amp;  INDEX(artwork.xlsx!H:H,QUOTIENT(ROW(A1267)-1,3)+2) &amp;""",  " &amp;
     artwork.xlsx!$J$1&amp; ": """ &amp; INDEX(artwork.xlsx!J:J,QUOTIENT(ROW(A1267)-1,3)+2) &amp;""",  " &amp;
     artwork.xlsx!$L$1&amp; ": """ &amp; SUBSTITUTE(IF(LEFT(INDEX(artwork.xlsx!L:L,QUOTIENT(ROW(A1267)-1,3)+2),4)="http","",artwork.xlsx!$M$1) &amp; INDEX(artwork.xlsx!L:L,QUOTIENT(ROW(A1267)-1,3)+2),artwork.xlsx!$N$1,"") &amp; """,",
 IF(AND(MOD(ROW(A1267)-1,3)=1,INDEX(artwork.xlsx!J:J,QUOTIENT(ROW(A1267)-1,3)+2)&lt;&gt;""),
    artwork.xlsx!$K$1&amp;": '" &amp; SUBSTITUTE(INDEX(artwork.xlsx!K:K,QUOTIENT(ROW(A1267)-1,3)+2),"'","\'") &amp; "'",
IF(MOD(ROW(A1267)-1,3)=2,"","")))</f>
        <v>id: "cemetery",  frenchName: "Cimetière",  artwork: "http://wiki.dominionstrategy.com/images/a/a7/CemeteryArt.jpg",</v>
      </c>
      <c r="J1272" t="s">
        <v>2408</v>
      </c>
      <c r="K1272" t="s">
        <v>4128</v>
      </c>
      <c r="U1272" t="str">
        <f t="shared" si="36"/>
        <v>cemetery</v>
      </c>
      <c r="V1272" t="str">
        <f t="shared" si="3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row>
    <row r="1273" spans="1:22" x14ac:dyDescent="0.25">
      <c r="A1273" t="str">
        <f>IF(AND(MOD(ROW(A1268)-1,3)=0,INDEX(artwork.xlsx!G:G,QUOTIENT(ROW(A1268)-1,3)+2)&lt;&gt;""),"/* "&amp;INDEX(artwork.xlsx!G:G,QUOTIENT(ROW(A1268)-1,3)+2)&amp;" */","  ")&amp;
IF(AND(INDEX(artwork.xlsx!F:F,QUOTIENT(ROW(A1268)-1,3)+2)&lt;&gt;""),"/* "&amp;INDEX(artwork.xlsx!F:F,QUOTIENT(ROW(A1268)-1,3)+2)&amp;" */","  ")&amp;IF(AND(ISERROR(MATCH("},",B1273:B$5003,0)), ISERROR(MATCH("    ];",$A$5:A1272,0))),"];","")</f>
        <v xml:space="preserve">    </v>
      </c>
      <c r="B1273" t="str">
        <f t="shared" si="35"/>
        <v/>
      </c>
      <c r="C1273" t="str">
        <f>IF(AND(MOD(ROW(A1268)-1,3)=0, INDEX(artwork.xlsx!J:J,QUOTIENT(ROW(A1268)-1,3)+2)&lt;&gt;""),
     artwork.xlsx!$H$1&amp;": """ &amp;  INDEX(artwork.xlsx!H:H,QUOTIENT(ROW(A1268)-1,3)+2) &amp;""",  " &amp;
     artwork.xlsx!$J$1&amp; ": """ &amp; INDEX(artwork.xlsx!J:J,QUOTIENT(ROW(A1268)-1,3)+2) &amp;""",  " &amp;
     artwork.xlsx!$L$1&amp; ": """ &amp; SUBSTITUTE(IF(LEFT(INDEX(artwork.xlsx!L:L,QUOTIENT(ROW(A1268)-1,3)+2),4)="http","",artwork.xlsx!$M$1) &amp; INDEX(artwork.xlsx!L:L,QUOTIENT(ROW(A1268)-1,3)+2),artwork.xlsx!$N$1,"") &amp; """,",
 IF(AND(MOD(ROW(A1268)-1,3)=1,INDEX(artwork.xlsx!J:J,QUOTIENT(ROW(A1268)-1,3)+2)&lt;&gt;""),
    artwork.xlsx!$K$1&amp;": '" &amp; SUBSTITUTE(INDEX(artwork.xlsx!K:K,QUOTIENT(ROW(A1268)-1,3)+2),"'","\'") &amp; "'",
IF(MOD(ROW(A1268)-1,3)=2,"","")))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K1273" t="s">
        <v>4129</v>
      </c>
      <c r="U1273" t="e">
        <f t="shared" si="36"/>
        <v>#VALUE!</v>
      </c>
      <c r="V1273" t="e">
        <f t="shared" si="37"/>
        <v>#VALUE!</v>
      </c>
    </row>
    <row r="1274" spans="1:22" x14ac:dyDescent="0.25">
      <c r="A1274" t="str">
        <f>IF(AND(MOD(ROW(A1269)-1,3)=0,INDEX(artwork.xlsx!G:G,QUOTIENT(ROW(A1269)-1,3)+2)&lt;&gt;""),"/* "&amp;INDEX(artwork.xlsx!G:G,QUOTIENT(ROW(A1269)-1,3)+2)&amp;" */","  ")&amp;
IF(AND(INDEX(artwork.xlsx!F:F,QUOTIENT(ROW(A1269)-1,3)+2)&lt;&gt;""),"/* "&amp;INDEX(artwork.xlsx!F:F,QUOTIENT(ROW(A1269)-1,3)+2)&amp;" */","  ")&amp;IF(AND(ISERROR(MATCH("},",B1274:B$5003,0)), ISERROR(MATCH("    ];",$A$5:A1270,0))),"];","")</f>
        <v xml:space="preserve">    </v>
      </c>
      <c r="B1274" t="str">
        <f t="shared" si="35"/>
        <v>},</v>
      </c>
      <c r="C1274" t="str">
        <f>IF(AND(MOD(ROW(A1269)-1,3)=0, INDEX(artwork.xlsx!J:J,QUOTIENT(ROW(A1269)-1,3)+2)&lt;&gt;""),
     artwork.xlsx!$H$1&amp;": """ &amp;  INDEX(artwork.xlsx!H:H,QUOTIENT(ROW(A1269)-1,3)+2) &amp;""",  " &amp;
     artwork.xlsx!$J$1&amp; ": """ &amp; INDEX(artwork.xlsx!J:J,QUOTIENT(ROW(A1269)-1,3)+2) &amp;""",  " &amp;
     artwork.xlsx!$L$1&amp; ": """ &amp; SUBSTITUTE(IF(LEFT(INDEX(artwork.xlsx!L:L,QUOTIENT(ROW(A1269)-1,3)+2),4)="http","",artwork.xlsx!$M$1) &amp; INDEX(artwork.xlsx!L:L,QUOTIENT(ROW(A1269)-1,3)+2),artwork.xlsx!$N$1,"") &amp; """,",
 IF(AND(MOD(ROW(A1269)-1,3)=1,INDEX(artwork.xlsx!J:J,QUOTIENT(ROW(A1269)-1,3)+2)&lt;&gt;""),
    artwork.xlsx!$K$1&amp;": '" &amp; SUBSTITUTE(INDEX(artwork.xlsx!K:K,QUOTIENT(ROW(A1269)-1,3)+2),"'","\'") &amp; "'",
IF(MOD(ROW(A1269)-1,3)=2,"","")))</f>
        <v/>
      </c>
      <c r="J1274" t="s">
        <v>3730</v>
      </c>
      <c r="U1274" t="e">
        <f t="shared" si="36"/>
        <v>#VALUE!</v>
      </c>
      <c r="V1274" t="str">
        <f t="shared" si="37"/>
        <v>e",  frenchName: "Conclave",  artwork: "http://wiki.dominionstrategy.com/images/f/fc/ConclaveArt.jpg"</v>
      </c>
    </row>
    <row r="1275" spans="1:22" x14ac:dyDescent="0.25">
      <c r="A1275" t="str">
        <f>IF(AND(MOD(ROW(A1270)-1,3)=0,INDEX(artwork.xlsx!G:G,QUOTIENT(ROW(A1270)-1,3)+2)&lt;&gt;""),"/* "&amp;INDEX(artwork.xlsx!G:G,QUOTIENT(ROW(A1270)-1,3)+2)&amp;" */","  ")&amp;
IF(AND(INDEX(artwork.xlsx!F:F,QUOTIENT(ROW(A1270)-1,3)+2)&lt;&gt;""),"/* "&amp;INDEX(artwork.xlsx!F:F,QUOTIENT(ROW(A1270)-1,3)+2)&amp;" */","  ")&amp;IF(AND(ISERROR(MATCH("},",B1275:B$5003,0)), ISERROR(MATCH("    ];",$A$5:A1274,0))),"];","")</f>
        <v xml:space="preserve">    </v>
      </c>
      <c r="B1275" t="str">
        <f t="shared" si="35"/>
        <v>{</v>
      </c>
      <c r="C1275" t="str">
        <f>IF(AND(MOD(ROW(A1270)-1,3)=0, INDEX(artwork.xlsx!J:J,QUOTIENT(ROW(A1270)-1,3)+2)&lt;&gt;""),
     artwork.xlsx!$H$1&amp;": """ &amp;  INDEX(artwork.xlsx!H:H,QUOTIENT(ROW(A1270)-1,3)+2) &amp;""",  " &amp;
     artwork.xlsx!$J$1&amp; ": """ &amp; INDEX(artwork.xlsx!J:J,QUOTIENT(ROW(A1270)-1,3)+2) &amp;""",  " &amp;
     artwork.xlsx!$L$1&amp; ": """ &amp; SUBSTITUTE(IF(LEFT(INDEX(artwork.xlsx!L:L,QUOTIENT(ROW(A1270)-1,3)+2),4)="http","",artwork.xlsx!$M$1) &amp; INDEX(artwork.xlsx!L:L,QUOTIENT(ROW(A1270)-1,3)+2),artwork.xlsx!$N$1,"") &amp; """,",
 IF(AND(MOD(ROW(A1270)-1,3)=1,INDEX(artwork.xlsx!J:J,QUOTIENT(ROW(A1270)-1,3)+2)&lt;&gt;""),
    artwork.xlsx!$K$1&amp;": '" &amp; SUBSTITUTE(INDEX(artwork.xlsx!K:K,QUOTIENT(ROW(A1270)-1,3)+2),"'","\'") &amp; "'",
IF(MOD(ROW(A1270)-1,3)=2,"","")))</f>
        <v>id: "conclave",  frenchName: "Conclave",  artwork: "http://wiki.dominionstrategy.com/images/f/fc/ConclaveArt.jpg",</v>
      </c>
      <c r="J1275" t="s">
        <v>2408</v>
      </c>
      <c r="K1275" t="s">
        <v>4130</v>
      </c>
      <c r="U1275" t="str">
        <f t="shared" si="36"/>
        <v>conclave</v>
      </c>
      <c r="V1275" t="str">
        <f t="shared" si="37"/>
        <v>&lt;div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row>
    <row r="1276" spans="1:22" x14ac:dyDescent="0.25">
      <c r="A1276" t="str">
        <f>IF(AND(MOD(ROW(A1271)-1,3)=0,INDEX(artwork.xlsx!G:G,QUOTIENT(ROW(A1271)-1,3)+2)&lt;&gt;""),"/* "&amp;INDEX(artwork.xlsx!G:G,QUOTIENT(ROW(A1271)-1,3)+2)&amp;" */","  ")&amp;
IF(AND(INDEX(artwork.xlsx!F:F,QUOTIENT(ROW(A1271)-1,3)+2)&lt;&gt;""),"/* "&amp;INDEX(artwork.xlsx!F:F,QUOTIENT(ROW(A1271)-1,3)+2)&amp;" */","  ")&amp;IF(AND(ISERROR(MATCH("},",B1276:B$5003,0)), ISERROR(MATCH("    ];",$A$5:A1272,0))),"];","")</f>
        <v xml:space="preserve">    </v>
      </c>
      <c r="B1276" t="str">
        <f t="shared" si="35"/>
        <v/>
      </c>
      <c r="C1276" t="str">
        <f>IF(AND(MOD(ROW(A1271)-1,3)=0, INDEX(artwork.xlsx!J:J,QUOTIENT(ROW(A1271)-1,3)+2)&lt;&gt;""),
     artwork.xlsx!$H$1&amp;": """ &amp;  INDEX(artwork.xlsx!H:H,QUOTIENT(ROW(A1271)-1,3)+2) &amp;""",  " &amp;
     artwork.xlsx!$J$1&amp; ": """ &amp; INDEX(artwork.xlsx!J:J,QUOTIENT(ROW(A1271)-1,3)+2) &amp;""",  " &amp;
     artwork.xlsx!$L$1&amp; ": """ &amp; SUBSTITUTE(IF(LEFT(INDEX(artwork.xlsx!L:L,QUOTIENT(ROW(A1271)-1,3)+2),4)="http","",artwork.xlsx!$M$1) &amp; INDEX(artwork.xlsx!L:L,QUOTIENT(ROW(A1271)-1,3)+2),artwork.xlsx!$N$1,"") &amp; """,",
 IF(AND(MOD(ROW(A1271)-1,3)=1,INDEX(artwork.xlsx!J:J,QUOTIENT(ROW(A1271)-1,3)+2)&lt;&gt;""),
    artwork.xlsx!$K$1&amp;": '" &amp; SUBSTITUTE(INDEX(artwork.xlsx!K:K,QUOTIENT(ROW(A1271)-1,3)+2),"'","\'") &amp; "'",
IF(MOD(ROW(A1271)-1,3)=2,"","")))</f>
        <v>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c r="K1276" t="s">
        <v>4131</v>
      </c>
      <c r="U1276" t="e">
        <f t="shared" si="36"/>
        <v>#VALUE!</v>
      </c>
      <c r="V1276" t="e">
        <f t="shared" si="37"/>
        <v>#VALUE!</v>
      </c>
    </row>
    <row r="1277" spans="1:22" x14ac:dyDescent="0.25">
      <c r="A1277" t="str">
        <f>IF(AND(MOD(ROW(A1272)-1,3)=0,INDEX(artwork.xlsx!G:G,QUOTIENT(ROW(A1272)-1,3)+2)&lt;&gt;""),"/* "&amp;INDEX(artwork.xlsx!G:G,QUOTIENT(ROW(A1272)-1,3)+2)&amp;" */","  ")&amp;
IF(AND(INDEX(artwork.xlsx!F:F,QUOTIENT(ROW(A1272)-1,3)+2)&lt;&gt;""),"/* "&amp;INDEX(artwork.xlsx!F:F,QUOTIENT(ROW(A1272)-1,3)+2)&amp;" */","  ")&amp;IF(AND(ISERROR(MATCH("},",B1277:B$5003,0)), ISERROR(MATCH("    ];",$A$5:A1276,0))),"];","")</f>
        <v xml:space="preserve">    </v>
      </c>
      <c r="B1277" t="str">
        <f t="shared" si="35"/>
        <v>},</v>
      </c>
      <c r="C1277" t="str">
        <f>IF(AND(MOD(ROW(A1272)-1,3)=0, INDEX(artwork.xlsx!J:J,QUOTIENT(ROW(A1272)-1,3)+2)&lt;&gt;""),
     artwork.xlsx!$H$1&amp;": """ &amp;  INDEX(artwork.xlsx!H:H,QUOTIENT(ROW(A1272)-1,3)+2) &amp;""",  " &amp;
     artwork.xlsx!$J$1&amp; ": """ &amp; INDEX(artwork.xlsx!J:J,QUOTIENT(ROW(A1272)-1,3)+2) &amp;""",  " &amp;
     artwork.xlsx!$L$1&amp; ": """ &amp; SUBSTITUTE(IF(LEFT(INDEX(artwork.xlsx!L:L,QUOTIENT(ROW(A1272)-1,3)+2),4)="http","",artwork.xlsx!$M$1) &amp; INDEX(artwork.xlsx!L:L,QUOTIENT(ROW(A1272)-1,3)+2),artwork.xlsx!$N$1,"") &amp; """,",
 IF(AND(MOD(ROW(A1272)-1,3)=1,INDEX(artwork.xlsx!J:J,QUOTIENT(ROW(A1272)-1,3)+2)&lt;&gt;""),
    artwork.xlsx!$K$1&amp;": '" &amp; SUBSTITUTE(INDEX(artwork.xlsx!K:K,QUOTIENT(ROW(A1272)-1,3)+2),"'","\'") &amp; "'",
IF(MOD(ROW(A1272)-1,3)=2,"","")))</f>
        <v/>
      </c>
      <c r="J1277" t="s">
        <v>3730</v>
      </c>
      <c r="U1277" t="e">
        <f t="shared" si="36"/>
        <v>#VALUE!</v>
      </c>
      <c r="V1277" t="str">
        <f t="shared" si="37"/>
        <v>orkshop",  frenchName: "Atelier du diable",  artwork: "http://wiki.dominionstrategy.com/images/b/b3/Devil%27s_WorkshopArt.jpg"</v>
      </c>
    </row>
    <row r="1278" spans="1:22" x14ac:dyDescent="0.25">
      <c r="A1278" t="str">
        <f>IF(AND(MOD(ROW(A1273)-1,3)=0,INDEX(artwork.xlsx!G:G,QUOTIENT(ROW(A1273)-1,3)+2)&lt;&gt;""),"/* "&amp;INDEX(artwork.xlsx!G:G,QUOTIENT(ROW(A1273)-1,3)+2)&amp;" */","  ")&amp;
IF(AND(INDEX(artwork.xlsx!F:F,QUOTIENT(ROW(A1273)-1,3)+2)&lt;&gt;""),"/* "&amp;INDEX(artwork.xlsx!F:F,QUOTIENT(ROW(A1273)-1,3)+2)&amp;" */","  ")&amp;IF(AND(ISERROR(MATCH("},",B1278:B$5003,0)), ISERROR(MATCH("    ];",$A$5:A1274,0))),"];","")</f>
        <v xml:space="preserve">    </v>
      </c>
      <c r="B1278" t="str">
        <f t="shared" si="35"/>
        <v>{</v>
      </c>
      <c r="C1278" t="str">
        <f>IF(AND(MOD(ROW(A1273)-1,3)=0, INDEX(artwork.xlsx!J:J,QUOTIENT(ROW(A1273)-1,3)+2)&lt;&gt;""),
     artwork.xlsx!$H$1&amp;": """ &amp;  INDEX(artwork.xlsx!H:H,QUOTIENT(ROW(A1273)-1,3)+2) &amp;""",  " &amp;
     artwork.xlsx!$J$1&amp; ": """ &amp; INDEX(artwork.xlsx!J:J,QUOTIENT(ROW(A1273)-1,3)+2) &amp;""",  " &amp;
     artwork.xlsx!$L$1&amp; ": """ &amp; SUBSTITUTE(IF(LEFT(INDEX(artwork.xlsx!L:L,QUOTIENT(ROW(A1273)-1,3)+2),4)="http","",artwork.xlsx!$M$1) &amp; INDEX(artwork.xlsx!L:L,QUOTIENT(ROW(A1273)-1,3)+2),artwork.xlsx!$N$1,"") &amp; """,",
 IF(AND(MOD(ROW(A1273)-1,3)=1,INDEX(artwork.xlsx!J:J,QUOTIENT(ROW(A1273)-1,3)+2)&lt;&gt;""),
    artwork.xlsx!$K$1&amp;": '" &amp; SUBSTITUTE(INDEX(artwork.xlsx!K:K,QUOTIENT(ROW(A1273)-1,3)+2),"'","\'") &amp; "'",
IF(MOD(ROW(A1273)-1,3)=2,"","")))</f>
        <v>id: "devilsworkshop",  frenchName: "Atelier du diable",  artwork: "http://wiki.dominionstrategy.com/images/b/b3/Devil%27s_WorkshopArt.jpg",</v>
      </c>
      <c r="J1278" t="s">
        <v>2408</v>
      </c>
      <c r="K1278" t="s">
        <v>4132</v>
      </c>
      <c r="U1278" t="str">
        <f t="shared" si="36"/>
        <v>devilsworkshop</v>
      </c>
      <c r="V1278" t="str">
        <f t="shared" si="37"/>
        <v>&lt;div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v>
      </c>
    </row>
    <row r="1279" spans="1:22" x14ac:dyDescent="0.25">
      <c r="A1279" t="str">
        <f>IF(AND(MOD(ROW(A1274)-1,3)=0,INDEX(artwork.xlsx!G:G,QUOTIENT(ROW(A1274)-1,3)+2)&lt;&gt;""),"/* "&amp;INDEX(artwork.xlsx!G:G,QUOTIENT(ROW(A1274)-1,3)+2)&amp;" */","  ")&amp;
IF(AND(INDEX(artwork.xlsx!F:F,QUOTIENT(ROW(A1274)-1,3)+2)&lt;&gt;""),"/* "&amp;INDEX(artwork.xlsx!F:F,QUOTIENT(ROW(A1274)-1,3)+2)&amp;" */","  ")&amp;IF(AND(ISERROR(MATCH("},",B1279:B$5003,0)), ISERROR(MATCH("    ];",$A$5:A1278,0))),"];","")</f>
        <v xml:space="preserve">    </v>
      </c>
      <c r="B1279" t="str">
        <f t="shared" si="35"/>
        <v/>
      </c>
      <c r="C1279" t="str">
        <f>IF(AND(MOD(ROW(A1274)-1,3)=0, INDEX(artwork.xlsx!J:J,QUOTIENT(ROW(A1274)-1,3)+2)&lt;&gt;""),
     artwork.xlsx!$H$1&amp;": """ &amp;  INDEX(artwork.xlsx!H:H,QUOTIENT(ROW(A1274)-1,3)+2) &amp;""",  " &amp;
     artwork.xlsx!$J$1&amp; ": """ &amp; INDEX(artwork.xlsx!J:J,QUOTIENT(ROW(A1274)-1,3)+2) &amp;""",  " &amp;
     artwork.xlsx!$L$1&amp; ": """ &amp; SUBSTITUTE(IF(LEFT(INDEX(artwork.xlsx!L:L,QUOTIENT(ROW(A1274)-1,3)+2),4)="http","",artwork.xlsx!$M$1) &amp; INDEX(artwork.xlsx!L:L,QUOTIENT(ROW(A1274)-1,3)+2),artwork.xlsx!$N$1,"") &amp; """,",
 IF(AND(MOD(ROW(A1274)-1,3)=1,INDEX(artwork.xlsx!J:J,QUOTIENT(ROW(A1274)-1,3)+2)&lt;&gt;""),
    artwork.xlsx!$K$1&amp;": '" &amp; SUBSTITUTE(INDEX(artwork.xlsx!K:K,QUOTIENT(ROW(A1274)-1,3)+2),"'","\'") &amp; "'",
IF(MOD(ROW(A1274)-1,3)=2,"","")))</f>
        <v>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v>
      </c>
      <c r="K1279" t="s">
        <v>4133</v>
      </c>
      <c r="U1279" t="e">
        <f t="shared" si="36"/>
        <v>#VALUE!</v>
      </c>
      <c r="V1279" t="e">
        <f t="shared" si="37"/>
        <v>#VALUE!</v>
      </c>
    </row>
    <row r="1280" spans="1:22" x14ac:dyDescent="0.25">
      <c r="A1280" t="str">
        <f>IF(AND(MOD(ROW(A1275)-1,3)=0,INDEX(artwork.xlsx!G:G,QUOTIENT(ROW(A1275)-1,3)+2)&lt;&gt;""),"/* "&amp;INDEX(artwork.xlsx!G:G,QUOTIENT(ROW(A1275)-1,3)+2)&amp;" */","  ")&amp;
IF(AND(INDEX(artwork.xlsx!F:F,QUOTIENT(ROW(A1275)-1,3)+2)&lt;&gt;""),"/* "&amp;INDEX(artwork.xlsx!F:F,QUOTIENT(ROW(A1275)-1,3)+2)&amp;" */","  ")&amp;IF(AND(ISERROR(MATCH("},",B1280:B$5003,0)), ISERROR(MATCH("    ];",$A$5:A1276,0))),"];","")</f>
        <v xml:space="preserve">    </v>
      </c>
      <c r="B1280" t="str">
        <f t="shared" si="35"/>
        <v>},</v>
      </c>
      <c r="C1280" t="str">
        <f>IF(AND(MOD(ROW(A1275)-1,3)=0, INDEX(artwork.xlsx!J:J,QUOTIENT(ROW(A1275)-1,3)+2)&lt;&gt;""),
     artwork.xlsx!$H$1&amp;": """ &amp;  INDEX(artwork.xlsx!H:H,QUOTIENT(ROW(A1275)-1,3)+2) &amp;""",  " &amp;
     artwork.xlsx!$J$1&amp; ": """ &amp; INDEX(artwork.xlsx!J:J,QUOTIENT(ROW(A1275)-1,3)+2) &amp;""",  " &amp;
     artwork.xlsx!$L$1&amp; ": """ &amp; SUBSTITUTE(IF(LEFT(INDEX(artwork.xlsx!L:L,QUOTIENT(ROW(A1275)-1,3)+2),4)="http","",artwork.xlsx!$M$1) &amp; INDEX(artwork.xlsx!L:L,QUOTIENT(ROW(A1275)-1,3)+2),artwork.xlsx!$N$1,"") &amp; """,",
 IF(AND(MOD(ROW(A1275)-1,3)=1,INDEX(artwork.xlsx!J:J,QUOTIENT(ROW(A1275)-1,3)+2)&lt;&gt;""),
    artwork.xlsx!$K$1&amp;": '" &amp; SUBSTITUTE(INDEX(artwork.xlsx!K:K,QUOTIENT(ROW(A1275)-1,3)+2),"'","\'") &amp; "'",
IF(MOD(ROW(A1275)-1,3)=2,"","")))</f>
        <v/>
      </c>
      <c r="J1280" t="s">
        <v>3730</v>
      </c>
      <c r="U1280" t="e">
        <f t="shared" si="36"/>
        <v>#VALUE!</v>
      </c>
      <c r="V1280" t="str">
        <f t="shared" si="37"/>
        <v>t",  frenchName: "Exorciste",  artwork: "http://wiki.dominionstrategy.com/images/4/44/ExorcistArt.jpg"</v>
      </c>
    </row>
    <row r="1281" spans="1:22" x14ac:dyDescent="0.25">
      <c r="A1281" t="str">
        <f>IF(AND(MOD(ROW(A1276)-1,3)=0,INDEX(artwork.xlsx!G:G,QUOTIENT(ROW(A1276)-1,3)+2)&lt;&gt;""),"/* "&amp;INDEX(artwork.xlsx!G:G,QUOTIENT(ROW(A1276)-1,3)+2)&amp;" */","  ")&amp;
IF(AND(INDEX(artwork.xlsx!F:F,QUOTIENT(ROW(A1276)-1,3)+2)&lt;&gt;""),"/* "&amp;INDEX(artwork.xlsx!F:F,QUOTIENT(ROW(A1276)-1,3)+2)&amp;" */","  ")&amp;IF(AND(ISERROR(MATCH("},",B1281:B$5003,0)), ISERROR(MATCH("    ];",$A$5:A1280,0))),"];","")</f>
        <v xml:space="preserve">    </v>
      </c>
      <c r="B1281" t="str">
        <f t="shared" si="35"/>
        <v>{</v>
      </c>
      <c r="C1281" t="str">
        <f>IF(AND(MOD(ROW(A1276)-1,3)=0, INDEX(artwork.xlsx!J:J,QUOTIENT(ROW(A1276)-1,3)+2)&lt;&gt;""),
     artwork.xlsx!$H$1&amp;": """ &amp;  INDEX(artwork.xlsx!H:H,QUOTIENT(ROW(A1276)-1,3)+2) &amp;""",  " &amp;
     artwork.xlsx!$J$1&amp; ": """ &amp; INDEX(artwork.xlsx!J:J,QUOTIENT(ROW(A1276)-1,3)+2) &amp;""",  " &amp;
     artwork.xlsx!$L$1&amp; ": """ &amp; SUBSTITUTE(IF(LEFT(INDEX(artwork.xlsx!L:L,QUOTIENT(ROW(A1276)-1,3)+2),4)="http","",artwork.xlsx!$M$1) &amp; INDEX(artwork.xlsx!L:L,QUOTIENT(ROW(A1276)-1,3)+2),artwork.xlsx!$N$1,"") &amp; """,",
 IF(AND(MOD(ROW(A1276)-1,3)=1,INDEX(artwork.xlsx!J:J,QUOTIENT(ROW(A1276)-1,3)+2)&lt;&gt;""),
    artwork.xlsx!$K$1&amp;": '" &amp; SUBSTITUTE(INDEX(artwork.xlsx!K:K,QUOTIENT(ROW(A1276)-1,3)+2),"'","\'") &amp; "'",
IF(MOD(ROW(A1276)-1,3)=2,"","")))</f>
        <v>id: "exorcist",  frenchName: "Exorciste",  artwork: "http://wiki.dominionstrategy.com/images/4/44/ExorcistArt.jpg",</v>
      </c>
      <c r="J1281" t="s">
        <v>2408</v>
      </c>
      <c r="K1281" t="s">
        <v>4134</v>
      </c>
      <c r="U1281" t="str">
        <f t="shared" si="36"/>
        <v>exorcist</v>
      </c>
      <c r="V1281" t="str">
        <f t="shared" si="37"/>
        <v>&lt;div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row>
    <row r="1282" spans="1:22" x14ac:dyDescent="0.25">
      <c r="A1282" t="str">
        <f>IF(AND(MOD(ROW(A1277)-1,3)=0,INDEX(artwork.xlsx!G:G,QUOTIENT(ROW(A1277)-1,3)+2)&lt;&gt;""),"/* "&amp;INDEX(artwork.xlsx!G:G,QUOTIENT(ROW(A1277)-1,3)+2)&amp;" */","  ")&amp;
IF(AND(INDEX(artwork.xlsx!F:F,QUOTIENT(ROW(A1277)-1,3)+2)&lt;&gt;""),"/* "&amp;INDEX(artwork.xlsx!F:F,QUOTIENT(ROW(A1277)-1,3)+2)&amp;" */","  ")&amp;IF(AND(ISERROR(MATCH("},",B1282:B$5003,0)), ISERROR(MATCH("    ];",$A$5:A1278,0))),"];","")</f>
        <v xml:space="preserve">    </v>
      </c>
      <c r="B1282" t="str">
        <f t="shared" si="35"/>
        <v/>
      </c>
      <c r="C1282" t="str">
        <f>IF(AND(MOD(ROW(A1277)-1,3)=0, INDEX(artwork.xlsx!J:J,QUOTIENT(ROW(A1277)-1,3)+2)&lt;&gt;""),
     artwork.xlsx!$H$1&amp;": """ &amp;  INDEX(artwork.xlsx!H:H,QUOTIENT(ROW(A1277)-1,3)+2) &amp;""",  " &amp;
     artwork.xlsx!$J$1&amp; ": """ &amp; INDEX(artwork.xlsx!J:J,QUOTIENT(ROW(A1277)-1,3)+2) &amp;""",  " &amp;
     artwork.xlsx!$L$1&amp; ": """ &amp; SUBSTITUTE(IF(LEFT(INDEX(artwork.xlsx!L:L,QUOTIENT(ROW(A1277)-1,3)+2),4)="http","",artwork.xlsx!$M$1) &amp; INDEX(artwork.xlsx!L:L,QUOTIENT(ROW(A1277)-1,3)+2),artwork.xlsx!$N$1,"") &amp; """,",
 IF(AND(MOD(ROW(A1277)-1,3)=1,INDEX(artwork.xlsx!J:J,QUOTIENT(ROW(A1277)-1,3)+2)&lt;&gt;""),
    artwork.xlsx!$K$1&amp;": '" &amp; SUBSTITUTE(INDEX(artwork.xlsx!K:K,QUOTIENT(ROW(A1277)-1,3)+2),"'","\'") &amp; "'",
IF(MOD(ROW(A1277)-1,3)=2,"","")))</f>
        <v>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c r="K1282" t="s">
        <v>4135</v>
      </c>
      <c r="U1282" t="e">
        <f t="shared" si="36"/>
        <v>#VALUE!</v>
      </c>
      <c r="V1282" t="e">
        <f t="shared" si="37"/>
        <v>#VALUE!</v>
      </c>
    </row>
    <row r="1283" spans="1:22" x14ac:dyDescent="0.25">
      <c r="A1283" t="str">
        <f>IF(AND(MOD(ROW(A1278)-1,3)=0,INDEX(artwork.xlsx!G:G,QUOTIENT(ROW(A1278)-1,3)+2)&lt;&gt;""),"/* "&amp;INDEX(artwork.xlsx!G:G,QUOTIENT(ROW(A1278)-1,3)+2)&amp;" */","  ")&amp;
IF(AND(INDEX(artwork.xlsx!F:F,QUOTIENT(ROW(A1278)-1,3)+2)&lt;&gt;""),"/* "&amp;INDEX(artwork.xlsx!F:F,QUOTIENT(ROW(A1278)-1,3)+2)&amp;" */","  ")&amp;IF(AND(ISERROR(MATCH("},",B1283:B$5003,0)), ISERROR(MATCH("    ];",$A$5:A1282,0))),"];","")</f>
        <v xml:space="preserve">    </v>
      </c>
      <c r="B1283" t="str">
        <f t="shared" si="35"/>
        <v>},</v>
      </c>
      <c r="C1283" t="str">
        <f>IF(AND(MOD(ROW(A1278)-1,3)=0, INDEX(artwork.xlsx!J:J,QUOTIENT(ROW(A1278)-1,3)+2)&lt;&gt;""),
     artwork.xlsx!$H$1&amp;": """ &amp;  INDEX(artwork.xlsx!H:H,QUOTIENT(ROW(A1278)-1,3)+2) &amp;""",  " &amp;
     artwork.xlsx!$J$1&amp; ": """ &amp; INDEX(artwork.xlsx!J:J,QUOTIENT(ROW(A1278)-1,3)+2) &amp;""",  " &amp;
     artwork.xlsx!$L$1&amp; ": """ &amp; SUBSTITUTE(IF(LEFT(INDEX(artwork.xlsx!L:L,QUOTIENT(ROW(A1278)-1,3)+2),4)="http","",artwork.xlsx!$M$1) &amp; INDEX(artwork.xlsx!L:L,QUOTIENT(ROW(A1278)-1,3)+2),artwork.xlsx!$N$1,"") &amp; """,",
 IF(AND(MOD(ROW(A1278)-1,3)=1,INDEX(artwork.xlsx!J:J,QUOTIENT(ROW(A1278)-1,3)+2)&lt;&gt;""),
    artwork.xlsx!$K$1&amp;": '" &amp; SUBSTITUTE(INDEX(artwork.xlsx!K:K,QUOTIENT(ROW(A1278)-1,3)+2),"'","\'") &amp; "'",
IF(MOD(ROW(A1278)-1,3)=2,"","")))</f>
        <v/>
      </c>
      <c r="J1283" t="s">
        <v>3730</v>
      </c>
      <c r="U1283" t="e">
        <f t="shared" si="36"/>
        <v>#VALUE!</v>
      </c>
      <c r="V1283" t="str">
        <f t="shared" si="37"/>
        <v>ncer",  frenchName: "Nécromancien",  artwork: "http://wiki.dominionstrategy.com/images/b/b4/NecromancerArt.jpg"</v>
      </c>
    </row>
    <row r="1284" spans="1:22" x14ac:dyDescent="0.25">
      <c r="A1284" t="str">
        <f>IF(AND(MOD(ROW(A1279)-1,3)=0,INDEX(artwork.xlsx!G:G,QUOTIENT(ROW(A1279)-1,3)+2)&lt;&gt;""),"/* "&amp;INDEX(artwork.xlsx!G:G,QUOTIENT(ROW(A1279)-1,3)+2)&amp;" */","  ")&amp;
IF(AND(INDEX(artwork.xlsx!F:F,QUOTIENT(ROW(A1279)-1,3)+2)&lt;&gt;""),"/* "&amp;INDEX(artwork.xlsx!F:F,QUOTIENT(ROW(A1279)-1,3)+2)&amp;" */","  ")&amp;IF(AND(ISERROR(MATCH("},",B1284:B$5003,0)), ISERROR(MATCH("    ];",$A$5:A1280,0))),"];","")</f>
        <v xml:space="preserve">    </v>
      </c>
      <c r="B1284" t="str">
        <f t="shared" si="35"/>
        <v>{</v>
      </c>
      <c r="C1284" t="str">
        <f>IF(AND(MOD(ROW(A1279)-1,3)=0, INDEX(artwork.xlsx!J:J,QUOTIENT(ROW(A1279)-1,3)+2)&lt;&gt;""),
     artwork.xlsx!$H$1&amp;": """ &amp;  INDEX(artwork.xlsx!H:H,QUOTIENT(ROW(A1279)-1,3)+2) &amp;""",  " &amp;
     artwork.xlsx!$J$1&amp; ": """ &amp; INDEX(artwork.xlsx!J:J,QUOTIENT(ROW(A1279)-1,3)+2) &amp;""",  " &amp;
     artwork.xlsx!$L$1&amp; ": """ &amp; SUBSTITUTE(IF(LEFT(INDEX(artwork.xlsx!L:L,QUOTIENT(ROW(A1279)-1,3)+2),4)="http","",artwork.xlsx!$M$1) &amp; INDEX(artwork.xlsx!L:L,QUOTIENT(ROW(A1279)-1,3)+2),artwork.xlsx!$N$1,"") &amp; """,",
 IF(AND(MOD(ROW(A1279)-1,3)=1,INDEX(artwork.xlsx!J:J,QUOTIENT(ROW(A1279)-1,3)+2)&lt;&gt;""),
    artwork.xlsx!$K$1&amp;": '" &amp; SUBSTITUTE(INDEX(artwork.xlsx!K:K,QUOTIENT(ROW(A1279)-1,3)+2),"'","\'") &amp; "'",
IF(MOD(ROW(A1279)-1,3)=2,"","")))</f>
        <v>id: "necromancer",  frenchName: "Nécromancien",  artwork: "http://wiki.dominionstrategy.com/images/b/b4/NecromancerArt.jpg",</v>
      </c>
      <c r="J1284" t="s">
        <v>2408</v>
      </c>
      <c r="K1284" t="s">
        <v>4136</v>
      </c>
      <c r="U1284" t="str">
        <f t="shared" si="36"/>
        <v>necromancer</v>
      </c>
      <c r="V1284" t="str">
        <f t="shared" si="37"/>
        <v>&lt;div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row>
    <row r="1285" spans="1:22" x14ac:dyDescent="0.25">
      <c r="A1285" t="str">
        <f>IF(AND(MOD(ROW(A1280)-1,3)=0,INDEX(artwork.xlsx!G:G,QUOTIENT(ROW(A1280)-1,3)+2)&lt;&gt;""),"/* "&amp;INDEX(artwork.xlsx!G:G,QUOTIENT(ROW(A1280)-1,3)+2)&amp;" */","  ")&amp;
IF(AND(INDEX(artwork.xlsx!F:F,QUOTIENT(ROW(A1280)-1,3)+2)&lt;&gt;""),"/* "&amp;INDEX(artwork.xlsx!F:F,QUOTIENT(ROW(A1280)-1,3)+2)&amp;" */","  ")&amp;IF(AND(ISERROR(MATCH("},",B1285:B$5003,0)), ISERROR(MATCH("    ];",$A$5:A1284,0))),"];","")</f>
        <v xml:space="preserve">    </v>
      </c>
      <c r="B1285" t="str">
        <f t="shared" si="35"/>
        <v/>
      </c>
      <c r="C1285" t="str">
        <f>IF(AND(MOD(ROW(A1280)-1,3)=0, INDEX(artwork.xlsx!J:J,QUOTIENT(ROW(A1280)-1,3)+2)&lt;&gt;""),
     artwork.xlsx!$H$1&amp;": """ &amp;  INDEX(artwork.xlsx!H:H,QUOTIENT(ROW(A1280)-1,3)+2) &amp;""",  " &amp;
     artwork.xlsx!$J$1&amp; ": """ &amp; INDEX(artwork.xlsx!J:J,QUOTIENT(ROW(A1280)-1,3)+2) &amp;""",  " &amp;
     artwork.xlsx!$L$1&amp; ": """ &amp; SUBSTITUTE(IF(LEFT(INDEX(artwork.xlsx!L:L,QUOTIENT(ROW(A1280)-1,3)+2),4)="http","",artwork.xlsx!$M$1) &amp; INDEX(artwork.xlsx!L:L,QUOTIENT(ROW(A1280)-1,3)+2),artwork.xlsx!$N$1,"") &amp; """,",
 IF(AND(MOD(ROW(A1280)-1,3)=1,INDEX(artwork.xlsx!J:J,QUOTIENT(ROW(A1280)-1,3)+2)&lt;&gt;""),
    artwork.xlsx!$K$1&amp;": '" &amp; SUBSTITUTE(INDEX(artwork.xlsx!K:K,QUOTIENT(ROW(A1280)-1,3)+2),"'","\'") &amp; "'",
IF(MOD(ROW(A1280)-1,3)=2,"","")))</f>
        <v>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c r="K1285" t="s">
        <v>4137</v>
      </c>
      <c r="U1285" t="e">
        <f t="shared" si="36"/>
        <v>#VALUE!</v>
      </c>
      <c r="V1285" t="e">
        <f t="shared" si="37"/>
        <v>#VALUE!</v>
      </c>
    </row>
    <row r="1286" spans="1:22" x14ac:dyDescent="0.25">
      <c r="A1286" t="str">
        <f>IF(AND(MOD(ROW(A1281)-1,3)=0,INDEX(artwork.xlsx!G:G,QUOTIENT(ROW(A1281)-1,3)+2)&lt;&gt;""),"/* "&amp;INDEX(artwork.xlsx!G:G,QUOTIENT(ROW(A1281)-1,3)+2)&amp;" */","  ")&amp;
IF(AND(INDEX(artwork.xlsx!F:F,QUOTIENT(ROW(A1281)-1,3)+2)&lt;&gt;""),"/* "&amp;INDEX(artwork.xlsx!F:F,QUOTIENT(ROW(A1281)-1,3)+2)&amp;" */","  ")&amp;IF(AND(ISERROR(MATCH("},",B1286:B$5003,0)), ISERROR(MATCH("    ];",$A$5:A1282,0))),"];","")</f>
        <v xml:space="preserve">    </v>
      </c>
      <c r="B1286" t="str">
        <f t="shared" si="35"/>
        <v>},</v>
      </c>
      <c r="C1286" t="str">
        <f>IF(AND(MOD(ROW(A1281)-1,3)=0, INDEX(artwork.xlsx!J:J,QUOTIENT(ROW(A1281)-1,3)+2)&lt;&gt;""),
     artwork.xlsx!$H$1&amp;": """ &amp;  INDEX(artwork.xlsx!H:H,QUOTIENT(ROW(A1281)-1,3)+2) &amp;""",  " &amp;
     artwork.xlsx!$J$1&amp; ": """ &amp; INDEX(artwork.xlsx!J:J,QUOTIENT(ROW(A1281)-1,3)+2) &amp;""",  " &amp;
     artwork.xlsx!$L$1&amp; ": """ &amp; SUBSTITUTE(IF(LEFT(INDEX(artwork.xlsx!L:L,QUOTIENT(ROW(A1281)-1,3)+2),4)="http","",artwork.xlsx!$M$1) &amp; INDEX(artwork.xlsx!L:L,QUOTIENT(ROW(A1281)-1,3)+2),artwork.xlsx!$N$1,"") &amp; """,",
 IF(AND(MOD(ROW(A1281)-1,3)=1,INDEX(artwork.xlsx!J:J,QUOTIENT(ROW(A1281)-1,3)+2)&lt;&gt;""),
    artwork.xlsx!$K$1&amp;": '" &amp; SUBSTITUTE(INDEX(artwork.xlsx!K:K,QUOTIENT(ROW(A1281)-1,3)+2),"'","\'") &amp; "'",
IF(MOD(ROW(A1281)-1,3)=2,"","")))</f>
        <v/>
      </c>
      <c r="J1286" t="s">
        <v>3730</v>
      </c>
      <c r="U1286" t="e">
        <f t="shared" si="36"/>
        <v>#VALUE!</v>
      </c>
      <c r="V1286" t="str">
        <f t="shared" si="37"/>
        <v>d",  frenchName: "Berger",  artwork: "http://wiki.dominionstrategy.com/images/d/da/ShepherdArt.jpg"</v>
      </c>
    </row>
    <row r="1287" spans="1:22" x14ac:dyDescent="0.25">
      <c r="A1287" t="str">
        <f>IF(AND(MOD(ROW(A1282)-1,3)=0,INDEX(artwork.xlsx!G:G,QUOTIENT(ROW(A1282)-1,3)+2)&lt;&gt;""),"/* "&amp;INDEX(artwork.xlsx!G:G,QUOTIENT(ROW(A1282)-1,3)+2)&amp;" */","  ")&amp;
IF(AND(INDEX(artwork.xlsx!F:F,QUOTIENT(ROW(A1282)-1,3)+2)&lt;&gt;""),"/* "&amp;INDEX(artwork.xlsx!F:F,QUOTIENT(ROW(A1282)-1,3)+2)&amp;" */","  ")&amp;IF(AND(ISERROR(MATCH("},",B1287:B$5003,0)), ISERROR(MATCH("    ];",$A$5:A1286,0))),"];","")</f>
        <v xml:space="preserve">    </v>
      </c>
      <c r="B1287" t="str">
        <f t="shared" si="35"/>
        <v>{</v>
      </c>
      <c r="C1287" t="str">
        <f>IF(AND(MOD(ROW(A1282)-1,3)=0, INDEX(artwork.xlsx!J:J,QUOTIENT(ROW(A1282)-1,3)+2)&lt;&gt;""),
     artwork.xlsx!$H$1&amp;": """ &amp;  INDEX(artwork.xlsx!H:H,QUOTIENT(ROW(A1282)-1,3)+2) &amp;""",  " &amp;
     artwork.xlsx!$J$1&amp; ": """ &amp; INDEX(artwork.xlsx!J:J,QUOTIENT(ROW(A1282)-1,3)+2) &amp;""",  " &amp;
     artwork.xlsx!$L$1&amp; ": """ &amp; SUBSTITUTE(IF(LEFT(INDEX(artwork.xlsx!L:L,QUOTIENT(ROW(A1282)-1,3)+2),4)="http","",artwork.xlsx!$M$1) &amp; INDEX(artwork.xlsx!L:L,QUOTIENT(ROW(A1282)-1,3)+2),artwork.xlsx!$N$1,"") &amp; """,",
 IF(AND(MOD(ROW(A1282)-1,3)=1,INDEX(artwork.xlsx!J:J,QUOTIENT(ROW(A1282)-1,3)+2)&lt;&gt;""),
    artwork.xlsx!$K$1&amp;": '" &amp; SUBSTITUTE(INDEX(artwork.xlsx!K:K,QUOTIENT(ROW(A1282)-1,3)+2),"'","\'") &amp; "'",
IF(MOD(ROW(A1282)-1,3)=2,"","")))</f>
        <v>id: "shepherd",  frenchName: "Berger",  artwork: "http://wiki.dominionstrategy.com/images/d/da/ShepherdArt.jpg",</v>
      </c>
      <c r="J1287" t="s">
        <v>2408</v>
      </c>
      <c r="K1287" t="s">
        <v>4138</v>
      </c>
      <c r="U1287" t="str">
        <f t="shared" si="36"/>
        <v>shepherd</v>
      </c>
      <c r="V1287" t="str">
        <f t="shared" si="37"/>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row>
    <row r="1288" spans="1:22" x14ac:dyDescent="0.25">
      <c r="A1288" t="str">
        <f>IF(AND(MOD(ROW(A1283)-1,3)=0,INDEX(artwork.xlsx!G:G,QUOTIENT(ROW(A1283)-1,3)+2)&lt;&gt;""),"/* "&amp;INDEX(artwork.xlsx!G:G,QUOTIENT(ROW(A1283)-1,3)+2)&amp;" */","  ")&amp;
IF(AND(INDEX(artwork.xlsx!F:F,QUOTIENT(ROW(A1283)-1,3)+2)&lt;&gt;""),"/* "&amp;INDEX(artwork.xlsx!F:F,QUOTIENT(ROW(A1283)-1,3)+2)&amp;" */","  ")&amp;IF(AND(ISERROR(MATCH("},",B1288:B$5003,0)), ISERROR(MATCH("    ];",$A$5:A1284,0))),"];","")</f>
        <v xml:space="preserve">    </v>
      </c>
      <c r="B1288" t="str">
        <f t="shared" si="35"/>
        <v/>
      </c>
      <c r="C1288" t="str">
        <f>IF(AND(MOD(ROW(A1283)-1,3)=0, INDEX(artwork.xlsx!J:J,QUOTIENT(ROW(A1283)-1,3)+2)&lt;&gt;""),
     artwork.xlsx!$H$1&amp;": """ &amp;  INDEX(artwork.xlsx!H:H,QUOTIENT(ROW(A1283)-1,3)+2) &amp;""",  " &amp;
     artwork.xlsx!$J$1&amp; ": """ &amp; INDEX(artwork.xlsx!J:J,QUOTIENT(ROW(A1283)-1,3)+2) &amp;""",  " &amp;
     artwork.xlsx!$L$1&amp; ": """ &amp; SUBSTITUTE(IF(LEFT(INDEX(artwork.xlsx!L:L,QUOTIENT(ROW(A1283)-1,3)+2),4)="http","",artwork.xlsx!$M$1) &amp; INDEX(artwork.xlsx!L:L,QUOTIENT(ROW(A1283)-1,3)+2),artwork.xlsx!$N$1,"") &amp; """,",
 IF(AND(MOD(ROW(A1283)-1,3)=1,INDEX(artwork.xlsx!J:J,QUOTIENT(ROW(A1283)-1,3)+2)&lt;&gt;""),
    artwork.xlsx!$K$1&amp;": '" &amp; SUBSTITUTE(INDEX(artwork.xlsx!K:K,QUOTIENT(ROW(A1283)-1,3)+2),"'","\'") &amp; "'",
IF(MOD(ROW(A1283)-1,3)=2,"","")))</f>
        <v>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K1288" t="s">
        <v>4139</v>
      </c>
      <c r="U1288" t="e">
        <f t="shared" si="36"/>
        <v>#VALUE!</v>
      </c>
      <c r="V1288" t="e">
        <f t="shared" si="37"/>
        <v>#VALUE!</v>
      </c>
    </row>
    <row r="1289" spans="1:22" x14ac:dyDescent="0.25">
      <c r="A1289" t="str">
        <f>IF(AND(MOD(ROW(A1284)-1,3)=0,INDEX(artwork.xlsx!G:G,QUOTIENT(ROW(A1284)-1,3)+2)&lt;&gt;""),"/* "&amp;INDEX(artwork.xlsx!G:G,QUOTIENT(ROW(A1284)-1,3)+2)&amp;" */","  ")&amp;
IF(AND(INDEX(artwork.xlsx!F:F,QUOTIENT(ROW(A1284)-1,3)+2)&lt;&gt;""),"/* "&amp;INDEX(artwork.xlsx!F:F,QUOTIENT(ROW(A1284)-1,3)+2)&amp;" */","  ")&amp;IF(AND(ISERROR(MATCH("},",B1289:B$5003,0)), ISERROR(MATCH("    ];",$A$5:A1288,0))),"];","")</f>
        <v xml:space="preserve">    </v>
      </c>
      <c r="B1289" t="str">
        <f t="shared" si="35"/>
        <v>},</v>
      </c>
      <c r="C1289" t="str">
        <f>IF(AND(MOD(ROW(A1284)-1,3)=0, INDEX(artwork.xlsx!J:J,QUOTIENT(ROW(A1284)-1,3)+2)&lt;&gt;""),
     artwork.xlsx!$H$1&amp;": """ &amp;  INDEX(artwork.xlsx!H:H,QUOTIENT(ROW(A1284)-1,3)+2) &amp;""",  " &amp;
     artwork.xlsx!$J$1&amp; ": """ &amp; INDEX(artwork.xlsx!J:J,QUOTIENT(ROW(A1284)-1,3)+2) &amp;""",  " &amp;
     artwork.xlsx!$L$1&amp; ": """ &amp; SUBSTITUTE(IF(LEFT(INDEX(artwork.xlsx!L:L,QUOTIENT(ROW(A1284)-1,3)+2),4)="http","",artwork.xlsx!$M$1) &amp; INDEX(artwork.xlsx!L:L,QUOTIENT(ROW(A1284)-1,3)+2),artwork.xlsx!$N$1,"") &amp; """,",
 IF(AND(MOD(ROW(A1284)-1,3)=1,INDEX(artwork.xlsx!J:J,QUOTIENT(ROW(A1284)-1,3)+2)&lt;&gt;""),
    artwork.xlsx!$K$1&amp;": '" &amp; SUBSTITUTE(INDEX(artwork.xlsx!K:K,QUOTIENT(ROW(A1284)-1,3)+2),"'","\'") &amp; "'",
IF(MOD(ROW(A1284)-1,3)=2,"","")))</f>
        <v/>
      </c>
      <c r="J1289" t="s">
        <v>3730</v>
      </c>
      <c r="U1289" t="e">
        <f t="shared" si="36"/>
        <v>#VALUE!</v>
      </c>
      <c r="V1289" t="str">
        <f t="shared" si="37"/>
        <v xml:space="preserve">  frenchName: "Malandrin",  artwork: "http://wiki.dominionstrategy.com/images/3/3f/SkulkArt.jpg"</v>
      </c>
    </row>
    <row r="1290" spans="1:22" x14ac:dyDescent="0.25">
      <c r="A1290" t="str">
        <f>IF(AND(MOD(ROW(A1285)-1,3)=0,INDEX(artwork.xlsx!G:G,QUOTIENT(ROW(A1285)-1,3)+2)&lt;&gt;""),"/* "&amp;INDEX(artwork.xlsx!G:G,QUOTIENT(ROW(A1285)-1,3)+2)&amp;" */","  ")&amp;
IF(AND(INDEX(artwork.xlsx!F:F,QUOTIENT(ROW(A1285)-1,3)+2)&lt;&gt;""),"/* "&amp;INDEX(artwork.xlsx!F:F,QUOTIENT(ROW(A1285)-1,3)+2)&amp;" */","  ")&amp;IF(AND(ISERROR(MATCH("},",B1290:B$5003,0)), ISERROR(MATCH("    ];",$A$5:A1286,0))),"];","")</f>
        <v xml:space="preserve">    </v>
      </c>
      <c r="B1290" t="str">
        <f t="shared" si="35"/>
        <v>{</v>
      </c>
      <c r="C1290" t="str">
        <f>IF(AND(MOD(ROW(A1285)-1,3)=0, INDEX(artwork.xlsx!J:J,QUOTIENT(ROW(A1285)-1,3)+2)&lt;&gt;""),
     artwork.xlsx!$H$1&amp;": """ &amp;  INDEX(artwork.xlsx!H:H,QUOTIENT(ROW(A1285)-1,3)+2) &amp;""",  " &amp;
     artwork.xlsx!$J$1&amp; ": """ &amp; INDEX(artwork.xlsx!J:J,QUOTIENT(ROW(A1285)-1,3)+2) &amp;""",  " &amp;
     artwork.xlsx!$L$1&amp; ": """ &amp; SUBSTITUTE(IF(LEFT(INDEX(artwork.xlsx!L:L,QUOTIENT(ROW(A1285)-1,3)+2),4)="http","",artwork.xlsx!$M$1) &amp; INDEX(artwork.xlsx!L:L,QUOTIENT(ROW(A1285)-1,3)+2),artwork.xlsx!$N$1,"") &amp; """,",
 IF(AND(MOD(ROW(A1285)-1,3)=1,INDEX(artwork.xlsx!J:J,QUOTIENT(ROW(A1285)-1,3)+2)&lt;&gt;""),
    artwork.xlsx!$K$1&amp;": '" &amp; SUBSTITUTE(INDEX(artwork.xlsx!K:K,QUOTIENT(ROW(A1285)-1,3)+2),"'","\'") &amp; "'",
IF(MOD(ROW(A1285)-1,3)=2,"","")))</f>
        <v>id: "skulk",  frenchName: "Malandrin",  artwork: "http://wiki.dominionstrategy.com/images/3/3f/SkulkArt.jpg",</v>
      </c>
      <c r="J1290" t="s">
        <v>2408</v>
      </c>
      <c r="K1290" t="s">
        <v>4140</v>
      </c>
      <c r="U1290" t="str">
        <f t="shared" si="36"/>
        <v>skulk</v>
      </c>
      <c r="V1290" t="str">
        <f t="shared" si="37"/>
        <v>&lt;div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row>
    <row r="1291" spans="1:22" x14ac:dyDescent="0.25">
      <c r="A1291" t="str">
        <f>IF(AND(MOD(ROW(A1286)-1,3)=0,INDEX(artwork.xlsx!G:G,QUOTIENT(ROW(A1286)-1,3)+2)&lt;&gt;""),"/* "&amp;INDEX(artwork.xlsx!G:G,QUOTIENT(ROW(A1286)-1,3)+2)&amp;" */","  ")&amp;
IF(AND(INDEX(artwork.xlsx!F:F,QUOTIENT(ROW(A1286)-1,3)+2)&lt;&gt;""),"/* "&amp;INDEX(artwork.xlsx!F:F,QUOTIENT(ROW(A1286)-1,3)+2)&amp;" */","  ")&amp;IF(AND(ISERROR(MATCH("},",B1291:B$5003,0)), ISERROR(MATCH("    ];",$A$5:A1290,0))),"];","")</f>
        <v xml:space="preserve">    </v>
      </c>
      <c r="B1291" t="str">
        <f t="shared" si="35"/>
        <v/>
      </c>
      <c r="C1291" t="str">
        <f>IF(AND(MOD(ROW(A1286)-1,3)=0, INDEX(artwork.xlsx!J:J,QUOTIENT(ROW(A1286)-1,3)+2)&lt;&gt;""),
     artwork.xlsx!$H$1&amp;": """ &amp;  INDEX(artwork.xlsx!H:H,QUOTIENT(ROW(A1286)-1,3)+2) &amp;""",  " &amp;
     artwork.xlsx!$J$1&amp; ": """ &amp; INDEX(artwork.xlsx!J:J,QUOTIENT(ROW(A1286)-1,3)+2) &amp;""",  " &amp;
     artwork.xlsx!$L$1&amp; ": """ &amp; SUBSTITUTE(IF(LEFT(INDEX(artwork.xlsx!L:L,QUOTIENT(ROW(A1286)-1,3)+2),4)="http","",artwork.xlsx!$M$1) &amp; INDEX(artwork.xlsx!L:L,QUOTIENT(ROW(A1286)-1,3)+2),artwork.xlsx!$N$1,"") &amp; """,",
 IF(AND(MOD(ROW(A1286)-1,3)=1,INDEX(artwork.xlsx!J:J,QUOTIENT(ROW(A1286)-1,3)+2)&lt;&gt;""),
    artwork.xlsx!$K$1&amp;": '" &amp; SUBSTITUTE(INDEX(artwork.xlsx!K:K,QUOTIENT(ROW(A1286)-1,3)+2),"'","\'") &amp; "'",
IF(MOD(ROW(A1286)-1,3)=2,"","")))</f>
        <v>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c r="K1291" t="s">
        <v>4141</v>
      </c>
      <c r="U1291" t="e">
        <f t="shared" si="36"/>
        <v>#VALUE!</v>
      </c>
      <c r="V1291" t="e">
        <f t="shared" si="37"/>
        <v>#VALUE!</v>
      </c>
    </row>
    <row r="1292" spans="1:22" x14ac:dyDescent="0.25">
      <c r="A1292" t="str">
        <f>IF(AND(MOD(ROW(A1287)-1,3)=0,INDEX(artwork.xlsx!G:G,QUOTIENT(ROW(A1287)-1,3)+2)&lt;&gt;""),"/* "&amp;INDEX(artwork.xlsx!G:G,QUOTIENT(ROW(A1287)-1,3)+2)&amp;" */","  ")&amp;
IF(AND(INDEX(artwork.xlsx!F:F,QUOTIENT(ROW(A1287)-1,3)+2)&lt;&gt;""),"/* "&amp;INDEX(artwork.xlsx!F:F,QUOTIENT(ROW(A1287)-1,3)+2)&amp;" */","  ")&amp;IF(AND(ISERROR(MATCH("},",B1292:B$5003,0)), ISERROR(MATCH("    ];",$A$5:A1288,0))),"];","")</f>
        <v xml:space="preserve">    </v>
      </c>
      <c r="B1292" t="str">
        <f t="shared" si="35"/>
        <v>},</v>
      </c>
      <c r="C1292" t="str">
        <f>IF(AND(MOD(ROW(A1287)-1,3)=0, INDEX(artwork.xlsx!J:J,QUOTIENT(ROW(A1287)-1,3)+2)&lt;&gt;""),
     artwork.xlsx!$H$1&amp;": """ &amp;  INDEX(artwork.xlsx!H:H,QUOTIENT(ROW(A1287)-1,3)+2) &amp;""",  " &amp;
     artwork.xlsx!$J$1&amp; ": """ &amp; INDEX(artwork.xlsx!J:J,QUOTIENT(ROW(A1287)-1,3)+2) &amp;""",  " &amp;
     artwork.xlsx!$L$1&amp; ": """ &amp; SUBSTITUTE(IF(LEFT(INDEX(artwork.xlsx!L:L,QUOTIENT(ROW(A1287)-1,3)+2),4)="http","",artwork.xlsx!$M$1) &amp; INDEX(artwork.xlsx!L:L,QUOTIENT(ROW(A1287)-1,3)+2),artwork.xlsx!$N$1,"") &amp; """,",
 IF(AND(MOD(ROW(A1287)-1,3)=1,INDEX(artwork.xlsx!J:J,QUOTIENT(ROW(A1287)-1,3)+2)&lt;&gt;""),
    artwork.xlsx!$K$1&amp;": '" &amp; SUBSTITUTE(INDEX(artwork.xlsx!K:K,QUOTIENT(ROW(A1287)-1,3)+2),"'","\'") &amp; "'",
IF(MOD(ROW(A1287)-1,3)=2,"","")))</f>
        <v/>
      </c>
      <c r="J1292" t="s">
        <v>3730</v>
      </c>
      <c r="U1292" t="e">
        <f t="shared" si="36"/>
        <v>#VALUE!</v>
      </c>
      <c r="V1292" t="str">
        <f t="shared" si="37"/>
        <v>",  frenchName: "Cordonnier",  artwork: "http://wiki.dominionstrategy.com/images/3/3d/CobblerArt.jpg"</v>
      </c>
    </row>
    <row r="1293" spans="1:22" x14ac:dyDescent="0.25">
      <c r="A1293" t="str">
        <f>IF(AND(MOD(ROW(A1288)-1,3)=0,INDEX(artwork.xlsx!G:G,QUOTIENT(ROW(A1288)-1,3)+2)&lt;&gt;""),"/* "&amp;INDEX(artwork.xlsx!G:G,QUOTIENT(ROW(A1288)-1,3)+2)&amp;" */","  ")&amp;
IF(AND(INDEX(artwork.xlsx!F:F,QUOTIENT(ROW(A1288)-1,3)+2)&lt;&gt;""),"/* "&amp;INDEX(artwork.xlsx!F:F,QUOTIENT(ROW(A1288)-1,3)+2)&amp;" */","  ")&amp;IF(AND(ISERROR(MATCH("},",B1293:B$5003,0)), ISERROR(MATCH("    ];",$A$5:A1292,0))),"];","")</f>
        <v xml:space="preserve">    </v>
      </c>
      <c r="B1293" t="str">
        <f t="shared" si="35"/>
        <v>{</v>
      </c>
      <c r="C1293" t="str">
        <f>IF(AND(MOD(ROW(A1288)-1,3)=0, INDEX(artwork.xlsx!J:J,QUOTIENT(ROW(A1288)-1,3)+2)&lt;&gt;""),
     artwork.xlsx!$H$1&amp;": """ &amp;  INDEX(artwork.xlsx!H:H,QUOTIENT(ROW(A1288)-1,3)+2) &amp;""",  " &amp;
     artwork.xlsx!$J$1&amp; ": """ &amp; INDEX(artwork.xlsx!J:J,QUOTIENT(ROW(A1288)-1,3)+2) &amp;""",  " &amp;
     artwork.xlsx!$L$1&amp; ": """ &amp; SUBSTITUTE(IF(LEFT(INDEX(artwork.xlsx!L:L,QUOTIENT(ROW(A1288)-1,3)+2),4)="http","",artwork.xlsx!$M$1) &amp; INDEX(artwork.xlsx!L:L,QUOTIENT(ROW(A1288)-1,3)+2),artwork.xlsx!$N$1,"") &amp; """,",
 IF(AND(MOD(ROW(A1288)-1,3)=1,INDEX(artwork.xlsx!J:J,QUOTIENT(ROW(A1288)-1,3)+2)&lt;&gt;""),
    artwork.xlsx!$K$1&amp;": '" &amp; SUBSTITUTE(INDEX(artwork.xlsx!K:K,QUOTIENT(ROW(A1288)-1,3)+2),"'","\'") &amp; "'",
IF(MOD(ROW(A1288)-1,3)=2,"","")))</f>
        <v>id: "cobbler",  frenchName: "Cordonnier",  artwork: "http://wiki.dominionstrategy.com/images/3/3d/CobblerArt.jpg",</v>
      </c>
      <c r="J1293" t="s">
        <v>2408</v>
      </c>
      <c r="K1293" t="s">
        <v>4142</v>
      </c>
      <c r="U1293" t="str">
        <f t="shared" si="36"/>
        <v>cobbler</v>
      </c>
      <c r="V1293" t="str">
        <f t="shared" si="37"/>
        <v>&lt;div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row>
    <row r="1294" spans="1:22" x14ac:dyDescent="0.25">
      <c r="A1294" t="str">
        <f>IF(AND(MOD(ROW(A1289)-1,3)=0,INDEX(artwork.xlsx!G:G,QUOTIENT(ROW(A1289)-1,3)+2)&lt;&gt;""),"/* "&amp;INDEX(artwork.xlsx!G:G,QUOTIENT(ROW(A1289)-1,3)+2)&amp;" */","  ")&amp;
IF(AND(INDEX(artwork.xlsx!F:F,QUOTIENT(ROW(A1289)-1,3)+2)&lt;&gt;""),"/* "&amp;INDEX(artwork.xlsx!F:F,QUOTIENT(ROW(A1289)-1,3)+2)&amp;" */","  ")&amp;IF(AND(ISERROR(MATCH("},",B1294:B$5003,0)), ISERROR(MATCH("    ];",$A$5:A1290,0))),"];","")</f>
        <v xml:space="preserve">    </v>
      </c>
      <c r="B1294" t="str">
        <f t="shared" si="35"/>
        <v/>
      </c>
      <c r="C1294" t="str">
        <f>IF(AND(MOD(ROW(A1289)-1,3)=0, INDEX(artwork.xlsx!J:J,QUOTIENT(ROW(A1289)-1,3)+2)&lt;&gt;""),
     artwork.xlsx!$H$1&amp;": """ &amp;  INDEX(artwork.xlsx!H:H,QUOTIENT(ROW(A1289)-1,3)+2) &amp;""",  " &amp;
     artwork.xlsx!$J$1&amp; ": """ &amp; INDEX(artwork.xlsx!J:J,QUOTIENT(ROW(A1289)-1,3)+2) &amp;""",  " &amp;
     artwork.xlsx!$L$1&amp; ": """ &amp; SUBSTITUTE(IF(LEFT(INDEX(artwork.xlsx!L:L,QUOTIENT(ROW(A1289)-1,3)+2),4)="http","",artwork.xlsx!$M$1) &amp; INDEX(artwork.xlsx!L:L,QUOTIENT(ROW(A1289)-1,3)+2),artwork.xlsx!$N$1,"") &amp; """,",
 IF(AND(MOD(ROW(A1289)-1,3)=1,INDEX(artwork.xlsx!J:J,QUOTIENT(ROW(A1289)-1,3)+2)&lt;&gt;""),
    artwork.xlsx!$K$1&amp;": '" &amp; SUBSTITUTE(INDEX(artwork.xlsx!K:K,QUOTIENT(ROW(A1289)-1,3)+2),"'","\'") &amp; "'",
IF(MOD(ROW(A1289)-1,3)=2,"","")))</f>
        <v>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c r="K1294" t="s">
        <v>4143</v>
      </c>
      <c r="U1294" t="e">
        <f t="shared" si="36"/>
        <v>#VALUE!</v>
      </c>
      <c r="V1294" t="e">
        <f t="shared" si="37"/>
        <v>#VALUE!</v>
      </c>
    </row>
    <row r="1295" spans="1:22" x14ac:dyDescent="0.25">
      <c r="A1295" t="str">
        <f>IF(AND(MOD(ROW(A1290)-1,3)=0,INDEX(artwork.xlsx!G:G,QUOTIENT(ROW(A1290)-1,3)+2)&lt;&gt;""),"/* "&amp;INDEX(artwork.xlsx!G:G,QUOTIENT(ROW(A1290)-1,3)+2)&amp;" */","  ")&amp;
IF(AND(INDEX(artwork.xlsx!F:F,QUOTIENT(ROW(A1290)-1,3)+2)&lt;&gt;""),"/* "&amp;INDEX(artwork.xlsx!F:F,QUOTIENT(ROW(A1290)-1,3)+2)&amp;" */","  ")&amp;IF(AND(ISERROR(MATCH("},",B1295:B$5003,0)), ISERROR(MATCH("    ];",$A$5:A1294,0))),"];","")</f>
        <v xml:space="preserve">    </v>
      </c>
      <c r="B1295" t="str">
        <f t="shared" ref="B1295:B1358" si="38">IF(AND(C1294&lt;&gt;"",MOD(ROW(A1293)-1,3)=2),"},","")&amp;IF(AND(C1295&lt;&gt;"",MOD(ROW(A1290)-1,3)=0),"{","")</f>
        <v>},</v>
      </c>
      <c r="C1295" t="str">
        <f>IF(AND(MOD(ROW(A1290)-1,3)=0, INDEX(artwork.xlsx!J:J,QUOTIENT(ROW(A1290)-1,3)+2)&lt;&gt;""),
     artwork.xlsx!$H$1&amp;": """ &amp;  INDEX(artwork.xlsx!H:H,QUOTIENT(ROW(A1290)-1,3)+2) &amp;""",  " &amp;
     artwork.xlsx!$J$1&amp; ": """ &amp; INDEX(artwork.xlsx!J:J,QUOTIENT(ROW(A1290)-1,3)+2) &amp;""",  " &amp;
     artwork.xlsx!$L$1&amp; ": """ &amp; SUBSTITUTE(IF(LEFT(INDEX(artwork.xlsx!L:L,QUOTIENT(ROW(A1290)-1,3)+2),4)="http","",artwork.xlsx!$M$1) &amp; INDEX(artwork.xlsx!L:L,QUOTIENT(ROW(A1290)-1,3)+2),artwork.xlsx!$N$1,"") &amp; """,",
 IF(AND(MOD(ROW(A1290)-1,3)=1,INDEX(artwork.xlsx!J:J,QUOTIENT(ROW(A1290)-1,3)+2)&lt;&gt;""),
    artwork.xlsx!$K$1&amp;": '" &amp; SUBSTITUTE(INDEX(artwork.xlsx!K:K,QUOTIENT(ROW(A1290)-1,3)+2),"'","\'") &amp; "'",
IF(MOD(ROW(A1290)-1,3)=2,"","")))</f>
        <v/>
      </c>
      <c r="J1295" t="s">
        <v>3730</v>
      </c>
      <c r="U1295" t="e">
        <f t="shared" si="36"/>
        <v>#VALUE!</v>
      </c>
      <c r="V1295" t="str">
        <f t="shared" si="37"/>
        <v xml:space="preserve">  frenchName: "Crypte",  artwork: "http://wiki.dominionstrategy.com/images/f/fc/CryptArt.jpg"</v>
      </c>
    </row>
    <row r="1296" spans="1:22" x14ac:dyDescent="0.25">
      <c r="A1296" t="str">
        <f>IF(AND(MOD(ROW(A1291)-1,3)=0,INDEX(artwork.xlsx!G:G,QUOTIENT(ROW(A1291)-1,3)+2)&lt;&gt;""),"/* "&amp;INDEX(artwork.xlsx!G:G,QUOTIENT(ROW(A1291)-1,3)+2)&amp;" */","  ")&amp;
IF(AND(INDEX(artwork.xlsx!F:F,QUOTIENT(ROW(A1291)-1,3)+2)&lt;&gt;""),"/* "&amp;INDEX(artwork.xlsx!F:F,QUOTIENT(ROW(A1291)-1,3)+2)&amp;" */","  ")&amp;IF(AND(ISERROR(MATCH("},",B1296:B$5003,0)), ISERROR(MATCH("    ];",$A$5:A1292,0))),"];","")</f>
        <v xml:space="preserve">    </v>
      </c>
      <c r="B1296" t="str">
        <f t="shared" si="38"/>
        <v>{</v>
      </c>
      <c r="C1296" t="str">
        <f>IF(AND(MOD(ROW(A1291)-1,3)=0, INDEX(artwork.xlsx!J:J,QUOTIENT(ROW(A1291)-1,3)+2)&lt;&gt;""),
     artwork.xlsx!$H$1&amp;": """ &amp;  INDEX(artwork.xlsx!H:H,QUOTIENT(ROW(A1291)-1,3)+2) &amp;""",  " &amp;
     artwork.xlsx!$J$1&amp; ": """ &amp; INDEX(artwork.xlsx!J:J,QUOTIENT(ROW(A1291)-1,3)+2) &amp;""",  " &amp;
     artwork.xlsx!$L$1&amp; ": """ &amp; SUBSTITUTE(IF(LEFT(INDEX(artwork.xlsx!L:L,QUOTIENT(ROW(A1291)-1,3)+2),4)="http","",artwork.xlsx!$M$1) &amp; INDEX(artwork.xlsx!L:L,QUOTIENT(ROW(A1291)-1,3)+2),artwork.xlsx!$N$1,"") &amp; """,",
 IF(AND(MOD(ROW(A1291)-1,3)=1,INDEX(artwork.xlsx!J:J,QUOTIENT(ROW(A1291)-1,3)+2)&lt;&gt;""),
    artwork.xlsx!$K$1&amp;": '" &amp; SUBSTITUTE(INDEX(artwork.xlsx!K:K,QUOTIENT(ROW(A1291)-1,3)+2),"'","\'") &amp; "'",
IF(MOD(ROW(A1291)-1,3)=2,"","")))</f>
        <v>id: "crypt",  frenchName: "Crypte",  artwork: "http://wiki.dominionstrategy.com/images/f/fc/CryptArt.jpg",</v>
      </c>
      <c r="J1296" t="s">
        <v>2408</v>
      </c>
      <c r="K1296" t="s">
        <v>4144</v>
      </c>
      <c r="U1296" t="str">
        <f t="shared" si="36"/>
        <v>crypt</v>
      </c>
      <c r="V1296" t="str">
        <f t="shared" si="37"/>
        <v>&lt;div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row>
    <row r="1297" spans="1:22" x14ac:dyDescent="0.25">
      <c r="A1297" t="str">
        <f>IF(AND(MOD(ROW(A1292)-1,3)=0,INDEX(artwork.xlsx!G:G,QUOTIENT(ROW(A1292)-1,3)+2)&lt;&gt;""),"/* "&amp;INDEX(artwork.xlsx!G:G,QUOTIENT(ROW(A1292)-1,3)+2)&amp;" */","  ")&amp;
IF(AND(INDEX(artwork.xlsx!F:F,QUOTIENT(ROW(A1292)-1,3)+2)&lt;&gt;""),"/* "&amp;INDEX(artwork.xlsx!F:F,QUOTIENT(ROW(A1292)-1,3)+2)&amp;" */","  ")&amp;IF(AND(ISERROR(MATCH("},",B1297:B$5003,0)), ISERROR(MATCH("    ];",$A$5:A1296,0))),"];","")</f>
        <v xml:space="preserve">    </v>
      </c>
      <c r="B1297" t="str">
        <f t="shared" si="38"/>
        <v/>
      </c>
      <c r="C1297" t="str">
        <f>IF(AND(MOD(ROW(A1292)-1,3)=0, INDEX(artwork.xlsx!J:J,QUOTIENT(ROW(A1292)-1,3)+2)&lt;&gt;""),
     artwork.xlsx!$H$1&amp;": """ &amp;  INDEX(artwork.xlsx!H:H,QUOTIENT(ROW(A1292)-1,3)+2) &amp;""",  " &amp;
     artwork.xlsx!$J$1&amp; ": """ &amp; INDEX(artwork.xlsx!J:J,QUOTIENT(ROW(A1292)-1,3)+2) &amp;""",  " &amp;
     artwork.xlsx!$L$1&amp; ": """ &amp; SUBSTITUTE(IF(LEFT(INDEX(artwork.xlsx!L:L,QUOTIENT(ROW(A1292)-1,3)+2),4)="http","",artwork.xlsx!$M$1) &amp; INDEX(artwork.xlsx!L:L,QUOTIENT(ROW(A1292)-1,3)+2),artwork.xlsx!$N$1,"") &amp; """,",
 IF(AND(MOD(ROW(A1292)-1,3)=1,INDEX(artwork.xlsx!J:J,QUOTIENT(ROW(A1292)-1,3)+2)&lt;&gt;""),
    artwork.xlsx!$K$1&amp;": '" &amp; SUBSTITUTE(INDEX(artwork.xlsx!K:K,QUOTIENT(ROW(A1292)-1,3)+2),"'","\'") &amp; "'",
IF(MOD(ROW(A1292)-1,3)=2,"","")))</f>
        <v>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c r="K1297" t="s">
        <v>4145</v>
      </c>
      <c r="U1297" t="e">
        <f t="shared" ref="U1297:U1320" si="39">RIGHT(LEFT(K1297,FIND(""",",K1297)-1),LEN(LEFT(K1297,FIND(""",",K1297)-1)) -LEN("id: '"))</f>
        <v>#VALUE!</v>
      </c>
      <c r="V1297" t="e">
        <f t="shared" ref="V1297:V1320" si="40">SUBSTITUTE(LEFT(RIGHT(K1298,LEN(K1298) -LEN("text_html: '")),LEN(RIGHT(K1298,LEN(K1298) -LEN("text_html: '")))-1),"\'","'")</f>
        <v>#VALUE!</v>
      </c>
    </row>
    <row r="1298" spans="1:22" x14ac:dyDescent="0.25">
      <c r="A1298" t="str">
        <f>IF(AND(MOD(ROW(A1293)-1,3)=0,INDEX(artwork.xlsx!G:G,QUOTIENT(ROW(A1293)-1,3)+2)&lt;&gt;""),"/* "&amp;INDEX(artwork.xlsx!G:G,QUOTIENT(ROW(A1293)-1,3)+2)&amp;" */","  ")&amp;
IF(AND(INDEX(artwork.xlsx!F:F,QUOTIENT(ROW(A1293)-1,3)+2)&lt;&gt;""),"/* "&amp;INDEX(artwork.xlsx!F:F,QUOTIENT(ROW(A1293)-1,3)+2)&amp;" */","  ")&amp;IF(AND(ISERROR(MATCH("},",B1298:B$5003,0)), ISERROR(MATCH("    ];",$A$5:A1294,0))),"];","")</f>
        <v xml:space="preserve">    </v>
      </c>
      <c r="B1298" t="str">
        <f t="shared" si="38"/>
        <v>},</v>
      </c>
      <c r="C1298" t="str">
        <f>IF(AND(MOD(ROW(A1293)-1,3)=0, INDEX(artwork.xlsx!J:J,QUOTIENT(ROW(A1293)-1,3)+2)&lt;&gt;""),
     artwork.xlsx!$H$1&amp;": """ &amp;  INDEX(artwork.xlsx!H:H,QUOTIENT(ROW(A1293)-1,3)+2) &amp;""",  " &amp;
     artwork.xlsx!$J$1&amp; ": """ &amp; INDEX(artwork.xlsx!J:J,QUOTIENT(ROW(A1293)-1,3)+2) &amp;""",  " &amp;
     artwork.xlsx!$L$1&amp; ": """ &amp; SUBSTITUTE(IF(LEFT(INDEX(artwork.xlsx!L:L,QUOTIENT(ROW(A1293)-1,3)+2),4)="http","",artwork.xlsx!$M$1) &amp; INDEX(artwork.xlsx!L:L,QUOTIENT(ROW(A1293)-1,3)+2),artwork.xlsx!$N$1,"") &amp; """,",
 IF(AND(MOD(ROW(A1293)-1,3)=1,INDEX(artwork.xlsx!J:J,QUOTIENT(ROW(A1293)-1,3)+2)&lt;&gt;""),
    artwork.xlsx!$K$1&amp;": '" &amp; SUBSTITUTE(INDEX(artwork.xlsx!K:K,QUOTIENT(ROW(A1293)-1,3)+2),"'","\'") &amp; "'",
IF(MOD(ROW(A1293)-1,3)=2,"","")))</f>
        <v/>
      </c>
      <c r="J1298" t="s">
        <v>3730</v>
      </c>
      <c r="U1298" t="e">
        <f t="shared" si="39"/>
        <v>#VALUE!</v>
      </c>
      <c r="V1298" t="str">
        <f t="shared" si="40"/>
        <v>illage",  frenchName: "Village maudit",  artwork: "http://wiki.dominionstrategy.com/images/1/18/Cursed_VillageArt.jpg"</v>
      </c>
    </row>
    <row r="1299" spans="1:22" x14ac:dyDescent="0.25">
      <c r="A1299" t="str">
        <f>IF(AND(MOD(ROW(A1294)-1,3)=0,INDEX(artwork.xlsx!G:G,QUOTIENT(ROW(A1294)-1,3)+2)&lt;&gt;""),"/* "&amp;INDEX(artwork.xlsx!G:G,QUOTIENT(ROW(A1294)-1,3)+2)&amp;" */","  ")&amp;
IF(AND(INDEX(artwork.xlsx!F:F,QUOTIENT(ROW(A1294)-1,3)+2)&lt;&gt;""),"/* "&amp;INDEX(artwork.xlsx!F:F,QUOTIENT(ROW(A1294)-1,3)+2)&amp;" */","  ")&amp;IF(AND(ISERROR(MATCH("},",B1299:B$5003,0)), ISERROR(MATCH("    ];",$A$5:A1298,0))),"];","")</f>
        <v xml:space="preserve">    </v>
      </c>
      <c r="B1299" t="str">
        <f t="shared" si="38"/>
        <v>{</v>
      </c>
      <c r="C1299" t="str">
        <f>IF(AND(MOD(ROW(A1294)-1,3)=0, INDEX(artwork.xlsx!J:J,QUOTIENT(ROW(A1294)-1,3)+2)&lt;&gt;""),
     artwork.xlsx!$H$1&amp;": """ &amp;  INDEX(artwork.xlsx!H:H,QUOTIENT(ROW(A1294)-1,3)+2) &amp;""",  " &amp;
     artwork.xlsx!$J$1&amp; ": """ &amp; INDEX(artwork.xlsx!J:J,QUOTIENT(ROW(A1294)-1,3)+2) &amp;""",  " &amp;
     artwork.xlsx!$L$1&amp; ": """ &amp; SUBSTITUTE(IF(LEFT(INDEX(artwork.xlsx!L:L,QUOTIENT(ROW(A1294)-1,3)+2),4)="http","",artwork.xlsx!$M$1) &amp; INDEX(artwork.xlsx!L:L,QUOTIENT(ROW(A1294)-1,3)+2),artwork.xlsx!$N$1,"") &amp; """,",
 IF(AND(MOD(ROW(A1294)-1,3)=1,INDEX(artwork.xlsx!J:J,QUOTIENT(ROW(A1294)-1,3)+2)&lt;&gt;""),
    artwork.xlsx!$K$1&amp;": '" &amp; SUBSTITUTE(INDEX(artwork.xlsx!K:K,QUOTIENT(ROW(A1294)-1,3)+2),"'","\'") &amp; "'",
IF(MOD(ROW(A1294)-1,3)=2,"","")))</f>
        <v>id: "cursedvillage",  frenchName: "Village maudit",  artwork: "http://wiki.dominionstrategy.com/images/1/18/Cursed_VillageArt.jpg",</v>
      </c>
      <c r="J1299" t="s">
        <v>2408</v>
      </c>
      <c r="K1299" t="s">
        <v>4146</v>
      </c>
      <c r="U1299" t="str">
        <f t="shared" si="39"/>
        <v>cursedvillage</v>
      </c>
      <c r="V1299" t="str">
        <f t="shared" si="40"/>
        <v>&lt;div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row>
    <row r="1300" spans="1:22" x14ac:dyDescent="0.25">
      <c r="A1300" t="str">
        <f>IF(AND(MOD(ROW(A1295)-1,3)=0,INDEX(artwork.xlsx!G:G,QUOTIENT(ROW(A1295)-1,3)+2)&lt;&gt;""),"/* "&amp;INDEX(artwork.xlsx!G:G,QUOTIENT(ROW(A1295)-1,3)+2)&amp;" */","  ")&amp;
IF(AND(INDEX(artwork.xlsx!F:F,QUOTIENT(ROW(A1295)-1,3)+2)&lt;&gt;""),"/* "&amp;INDEX(artwork.xlsx!F:F,QUOTIENT(ROW(A1295)-1,3)+2)&amp;" */","  ")&amp;IF(AND(ISERROR(MATCH("},",B1300:B$5003,0)), ISERROR(MATCH("    ];",$A$5:A1296,0))),"];","")</f>
        <v xml:space="preserve">    </v>
      </c>
      <c r="B1300" t="str">
        <f t="shared" si="38"/>
        <v/>
      </c>
      <c r="C1300" t="str">
        <f>IF(AND(MOD(ROW(A1295)-1,3)=0, INDEX(artwork.xlsx!J:J,QUOTIENT(ROW(A1295)-1,3)+2)&lt;&gt;""),
     artwork.xlsx!$H$1&amp;": """ &amp;  INDEX(artwork.xlsx!H:H,QUOTIENT(ROW(A1295)-1,3)+2) &amp;""",  " &amp;
     artwork.xlsx!$J$1&amp; ": """ &amp; INDEX(artwork.xlsx!J:J,QUOTIENT(ROW(A1295)-1,3)+2) &amp;""",  " &amp;
     artwork.xlsx!$L$1&amp; ": """ &amp; SUBSTITUTE(IF(LEFT(INDEX(artwork.xlsx!L:L,QUOTIENT(ROW(A1295)-1,3)+2),4)="http","",artwork.xlsx!$M$1) &amp; INDEX(artwork.xlsx!L:L,QUOTIENT(ROW(A1295)-1,3)+2),artwork.xlsx!$N$1,"") &amp; """,",
 IF(AND(MOD(ROW(A1295)-1,3)=1,INDEX(artwork.xlsx!J:J,QUOTIENT(ROW(A1295)-1,3)+2)&lt;&gt;""),
    artwork.xlsx!$K$1&amp;": '" &amp; SUBSTITUTE(INDEX(artwork.xlsx!K:K,QUOTIENT(ROW(A1295)-1,3)+2),"'","\'") &amp; "'",
IF(MOD(ROW(A1295)-1,3)=2,"","")))</f>
        <v>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c r="K1300" t="s">
        <v>4147</v>
      </c>
      <c r="U1300" t="e">
        <f t="shared" si="39"/>
        <v>#VALUE!</v>
      </c>
      <c r="V1300" t="e">
        <f t="shared" si="40"/>
        <v>#VALUE!</v>
      </c>
    </row>
    <row r="1301" spans="1:22" x14ac:dyDescent="0.25">
      <c r="A1301" t="str">
        <f>IF(AND(MOD(ROW(A1296)-1,3)=0,INDEX(artwork.xlsx!G:G,QUOTIENT(ROW(A1296)-1,3)+2)&lt;&gt;""),"/* "&amp;INDEX(artwork.xlsx!G:G,QUOTIENT(ROW(A1296)-1,3)+2)&amp;" */","  ")&amp;
IF(AND(INDEX(artwork.xlsx!F:F,QUOTIENT(ROW(A1296)-1,3)+2)&lt;&gt;""),"/* "&amp;INDEX(artwork.xlsx!F:F,QUOTIENT(ROW(A1296)-1,3)+2)&amp;" */","  ")&amp;IF(AND(ISERROR(MATCH("},",B1301:B$5003,0)), ISERROR(MATCH("    ];",$A$5:A1300,0))),"];","")</f>
        <v xml:space="preserve">    </v>
      </c>
      <c r="B1301" t="str">
        <f t="shared" si="38"/>
        <v>},</v>
      </c>
      <c r="C1301" t="str">
        <f>IF(AND(MOD(ROW(A1296)-1,3)=0, INDEX(artwork.xlsx!J:J,QUOTIENT(ROW(A1296)-1,3)+2)&lt;&gt;""),
     artwork.xlsx!$H$1&amp;": """ &amp;  INDEX(artwork.xlsx!H:H,QUOTIENT(ROW(A1296)-1,3)+2) &amp;""",  " &amp;
     artwork.xlsx!$J$1&amp; ": """ &amp; INDEX(artwork.xlsx!J:J,QUOTIENT(ROW(A1296)-1,3)+2) &amp;""",  " &amp;
     artwork.xlsx!$L$1&amp; ": """ &amp; SUBSTITUTE(IF(LEFT(INDEX(artwork.xlsx!L:L,QUOTIENT(ROW(A1296)-1,3)+2),4)="http","",artwork.xlsx!$M$1) &amp; INDEX(artwork.xlsx!L:L,QUOTIENT(ROW(A1296)-1,3)+2),artwork.xlsx!$N$1,"") &amp; """,",
 IF(AND(MOD(ROW(A1296)-1,3)=1,INDEX(artwork.xlsx!J:J,QUOTIENT(ROW(A1296)-1,3)+2)&lt;&gt;""),
    artwork.xlsx!$K$1&amp;": '" &amp; SUBSTITUTE(INDEX(artwork.xlsx!K:K,QUOTIENT(ROW(A1296)-1,3)+2),"'","\'") &amp; "'",
IF(MOD(ROW(A1296)-1,3)=2,"","")))</f>
        <v/>
      </c>
      <c r="J1301" t="s">
        <v>3730</v>
      </c>
      <c r="U1301" t="e">
        <f t="shared" si="39"/>
        <v>#VALUE!</v>
      </c>
      <c r="V1301" t="str">
        <f t="shared" si="40"/>
        <v>n",  frenchName: "Antre du pêché",  artwork: "http://wiki.dominionstrategy.com/images/0/02/Den_of_SinArt.jpg"</v>
      </c>
    </row>
    <row r="1302" spans="1:22" x14ac:dyDescent="0.25">
      <c r="A1302" t="str">
        <f>IF(AND(MOD(ROW(A1297)-1,3)=0,INDEX(artwork.xlsx!G:G,QUOTIENT(ROW(A1297)-1,3)+2)&lt;&gt;""),"/* "&amp;INDEX(artwork.xlsx!G:G,QUOTIENT(ROW(A1297)-1,3)+2)&amp;" */","  ")&amp;
IF(AND(INDEX(artwork.xlsx!F:F,QUOTIENT(ROW(A1297)-1,3)+2)&lt;&gt;""),"/* "&amp;INDEX(artwork.xlsx!F:F,QUOTIENT(ROW(A1297)-1,3)+2)&amp;" */","  ")&amp;IF(AND(ISERROR(MATCH("},",B1302:B$5003,0)), ISERROR(MATCH("    ];",$A$5:A1298,0))),"];","")</f>
        <v xml:space="preserve">    </v>
      </c>
      <c r="B1302" t="str">
        <f t="shared" si="38"/>
        <v>{</v>
      </c>
      <c r="C1302" t="str">
        <f>IF(AND(MOD(ROW(A1297)-1,3)=0, INDEX(artwork.xlsx!J:J,QUOTIENT(ROW(A1297)-1,3)+2)&lt;&gt;""),
     artwork.xlsx!$H$1&amp;": """ &amp;  INDEX(artwork.xlsx!H:H,QUOTIENT(ROW(A1297)-1,3)+2) &amp;""",  " &amp;
     artwork.xlsx!$J$1&amp; ": """ &amp; INDEX(artwork.xlsx!J:J,QUOTIENT(ROW(A1297)-1,3)+2) &amp;""",  " &amp;
     artwork.xlsx!$L$1&amp; ": """ &amp; SUBSTITUTE(IF(LEFT(INDEX(artwork.xlsx!L:L,QUOTIENT(ROW(A1297)-1,3)+2),4)="http","",artwork.xlsx!$M$1) &amp; INDEX(artwork.xlsx!L:L,QUOTIENT(ROW(A1297)-1,3)+2),artwork.xlsx!$N$1,"") &amp; """,",
 IF(AND(MOD(ROW(A1297)-1,3)=1,INDEX(artwork.xlsx!J:J,QUOTIENT(ROW(A1297)-1,3)+2)&lt;&gt;""),
    artwork.xlsx!$K$1&amp;": '" &amp; SUBSTITUTE(INDEX(artwork.xlsx!K:K,QUOTIENT(ROW(A1297)-1,3)+2),"'","\'") &amp; "'",
IF(MOD(ROW(A1297)-1,3)=2,"","")))</f>
        <v>id: "denofsin",  frenchName: "Antre du pêché",  artwork: "http://wiki.dominionstrategy.com/images/0/02/Den_of_SinArt.jpg",</v>
      </c>
      <c r="J1302" t="s">
        <v>2408</v>
      </c>
      <c r="K1302" t="s">
        <v>4148</v>
      </c>
      <c r="U1302" t="str">
        <f t="shared" si="39"/>
        <v>denofsin</v>
      </c>
      <c r="V1302" t="str">
        <f t="shared" si="40"/>
        <v>&lt;div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303" spans="1:22" x14ac:dyDescent="0.25">
      <c r="A1303" t="str">
        <f>IF(AND(MOD(ROW(A1298)-1,3)=0,INDEX(artwork.xlsx!G:G,QUOTIENT(ROW(A1298)-1,3)+2)&lt;&gt;""),"/* "&amp;INDEX(artwork.xlsx!G:G,QUOTIENT(ROW(A1298)-1,3)+2)&amp;" */","  ")&amp;
IF(AND(INDEX(artwork.xlsx!F:F,QUOTIENT(ROW(A1298)-1,3)+2)&lt;&gt;""),"/* "&amp;INDEX(artwork.xlsx!F:F,QUOTIENT(ROW(A1298)-1,3)+2)&amp;" */","  ")&amp;IF(AND(ISERROR(MATCH("},",B1303:B$5003,0)), ISERROR(MATCH("    ];",$A$5:A1302,0))),"];","")</f>
        <v xml:space="preserve">    </v>
      </c>
      <c r="B1303" t="str">
        <f t="shared" si="38"/>
        <v/>
      </c>
      <c r="C1303" t="str">
        <f>IF(AND(MOD(ROW(A1298)-1,3)=0, INDEX(artwork.xlsx!J:J,QUOTIENT(ROW(A1298)-1,3)+2)&lt;&gt;""),
     artwork.xlsx!$H$1&amp;": """ &amp;  INDEX(artwork.xlsx!H:H,QUOTIENT(ROW(A1298)-1,3)+2) &amp;""",  " &amp;
     artwork.xlsx!$J$1&amp; ": """ &amp; INDEX(artwork.xlsx!J:J,QUOTIENT(ROW(A1298)-1,3)+2) &amp;""",  " &amp;
     artwork.xlsx!$L$1&amp; ": """ &amp; SUBSTITUTE(IF(LEFT(INDEX(artwork.xlsx!L:L,QUOTIENT(ROW(A1298)-1,3)+2),4)="http","",artwork.xlsx!$M$1) &amp; INDEX(artwork.xlsx!L:L,QUOTIENT(ROW(A1298)-1,3)+2),artwork.xlsx!$N$1,"") &amp; """,",
 IF(AND(MOD(ROW(A1298)-1,3)=1,INDEX(artwork.xlsx!J:J,QUOTIENT(ROW(A1298)-1,3)+2)&lt;&gt;""),
    artwork.xlsx!$K$1&amp;": '" &amp; SUBSTITUTE(INDEX(artwork.xlsx!K:K,QUOTIENT(ROW(A1298)-1,3)+2),"'","\'") &amp; "'",
IF(MOD(ROW(A1298)-1,3)=2,"","")))</f>
        <v>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303" t="s">
        <v>4149</v>
      </c>
      <c r="U1303" t="e">
        <f t="shared" si="39"/>
        <v>#VALUE!</v>
      </c>
      <c r="V1303" t="e">
        <f t="shared" si="40"/>
        <v>#VALUE!</v>
      </c>
    </row>
    <row r="1304" spans="1:22" x14ac:dyDescent="0.25">
      <c r="A1304" t="str">
        <f>IF(AND(MOD(ROW(A1299)-1,3)=0,INDEX(artwork.xlsx!G:G,QUOTIENT(ROW(A1299)-1,3)+2)&lt;&gt;""),"/* "&amp;INDEX(artwork.xlsx!G:G,QUOTIENT(ROW(A1299)-1,3)+2)&amp;" */","  ")&amp;
IF(AND(INDEX(artwork.xlsx!F:F,QUOTIENT(ROW(A1299)-1,3)+2)&lt;&gt;""),"/* "&amp;INDEX(artwork.xlsx!F:F,QUOTIENT(ROW(A1299)-1,3)+2)&amp;" */","  ")&amp;IF(AND(ISERROR(MATCH("},",B1304:B$5003,0)), ISERROR(MATCH("    ];",$A$5:A1300,0))),"];","")</f>
        <v xml:space="preserve">    </v>
      </c>
      <c r="B1304" t="str">
        <f t="shared" si="38"/>
        <v>},</v>
      </c>
      <c r="C1304" t="str">
        <f>IF(AND(MOD(ROW(A1299)-1,3)=0, INDEX(artwork.xlsx!J:J,QUOTIENT(ROW(A1299)-1,3)+2)&lt;&gt;""),
     artwork.xlsx!$H$1&amp;": """ &amp;  INDEX(artwork.xlsx!H:H,QUOTIENT(ROW(A1299)-1,3)+2) &amp;""",  " &amp;
     artwork.xlsx!$J$1&amp; ": """ &amp; INDEX(artwork.xlsx!J:J,QUOTIENT(ROW(A1299)-1,3)+2) &amp;""",  " &amp;
     artwork.xlsx!$L$1&amp; ": """ &amp; SUBSTITUTE(IF(LEFT(INDEX(artwork.xlsx!L:L,QUOTIENT(ROW(A1299)-1,3)+2),4)="http","",artwork.xlsx!$M$1) &amp; INDEX(artwork.xlsx!L:L,QUOTIENT(ROW(A1299)-1,3)+2),artwork.xlsx!$N$1,"") &amp; """,",
 IF(AND(MOD(ROW(A1299)-1,3)=1,INDEX(artwork.xlsx!J:J,QUOTIENT(ROW(A1299)-1,3)+2)&lt;&gt;""),
    artwork.xlsx!$K$1&amp;": '" &amp; SUBSTITUTE(INDEX(artwork.xlsx!K:K,QUOTIENT(ROW(A1299)-1,3)+2),"'","\'") &amp; "'",
IF(MOD(ROW(A1299)-1,3)=2,"","")))</f>
        <v/>
      </c>
      <c r="J1304" t="s">
        <v>3730</v>
      </c>
      <c r="U1304" t="e">
        <f t="shared" si="39"/>
        <v>#VALUE!</v>
      </c>
      <c r="V1304" t="str">
        <f t="shared" si="40"/>
        <v xml:space="preserve"> frenchName: "Idole",  artwork: "http://wiki.dominionstrategy.com/images/2/2e/IdolArt.jpg"</v>
      </c>
    </row>
    <row r="1305" spans="1:22" x14ac:dyDescent="0.25">
      <c r="A1305" t="str">
        <f>IF(AND(MOD(ROW(A1300)-1,3)=0,INDEX(artwork.xlsx!G:G,QUOTIENT(ROW(A1300)-1,3)+2)&lt;&gt;""),"/* "&amp;INDEX(artwork.xlsx!G:G,QUOTIENT(ROW(A1300)-1,3)+2)&amp;" */","  ")&amp;
IF(AND(INDEX(artwork.xlsx!F:F,QUOTIENT(ROW(A1300)-1,3)+2)&lt;&gt;""),"/* "&amp;INDEX(artwork.xlsx!F:F,QUOTIENT(ROW(A1300)-1,3)+2)&amp;" */","  ")&amp;IF(AND(ISERROR(MATCH("},",B1305:B$5003,0)), ISERROR(MATCH("    ];",$A$5:A1304,0))),"];","")</f>
        <v xml:space="preserve">    </v>
      </c>
      <c r="B1305" t="str">
        <f t="shared" si="38"/>
        <v>{</v>
      </c>
      <c r="C1305" t="str">
        <f>IF(AND(MOD(ROW(A1300)-1,3)=0, INDEX(artwork.xlsx!J:J,QUOTIENT(ROW(A1300)-1,3)+2)&lt;&gt;""),
     artwork.xlsx!$H$1&amp;": """ &amp;  INDEX(artwork.xlsx!H:H,QUOTIENT(ROW(A1300)-1,3)+2) &amp;""",  " &amp;
     artwork.xlsx!$J$1&amp; ": """ &amp; INDEX(artwork.xlsx!J:J,QUOTIENT(ROW(A1300)-1,3)+2) &amp;""",  " &amp;
     artwork.xlsx!$L$1&amp; ": """ &amp; SUBSTITUTE(IF(LEFT(INDEX(artwork.xlsx!L:L,QUOTIENT(ROW(A1300)-1,3)+2),4)="http","",artwork.xlsx!$M$1) &amp; INDEX(artwork.xlsx!L:L,QUOTIENT(ROW(A1300)-1,3)+2),artwork.xlsx!$N$1,"") &amp; """,",
 IF(AND(MOD(ROW(A1300)-1,3)=1,INDEX(artwork.xlsx!J:J,QUOTIENT(ROW(A1300)-1,3)+2)&lt;&gt;""),
    artwork.xlsx!$K$1&amp;": '" &amp; SUBSTITUTE(INDEX(artwork.xlsx!K:K,QUOTIENT(ROW(A1300)-1,3)+2),"'","\'") &amp; "'",
IF(MOD(ROW(A1300)-1,3)=2,"","")))</f>
        <v>id: "idol",  frenchName: "Idole",  artwork: "http://wiki.dominionstrategy.com/images/2/2e/IdolArt.jpg",</v>
      </c>
      <c r="J1305" t="s">
        <v>2408</v>
      </c>
      <c r="K1305" t="s">
        <v>4150</v>
      </c>
      <c r="U1305" t="str">
        <f t="shared" si="39"/>
        <v>idol</v>
      </c>
      <c r="V1305" t="str">
        <f t="shared" si="40"/>
        <v>&lt;div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row>
    <row r="1306" spans="1:22" x14ac:dyDescent="0.25">
      <c r="A1306" t="str">
        <f>IF(AND(MOD(ROW(A1301)-1,3)=0,INDEX(artwork.xlsx!G:G,QUOTIENT(ROW(A1301)-1,3)+2)&lt;&gt;""),"/* "&amp;INDEX(artwork.xlsx!G:G,QUOTIENT(ROW(A1301)-1,3)+2)&amp;" */","  ")&amp;
IF(AND(INDEX(artwork.xlsx!F:F,QUOTIENT(ROW(A1301)-1,3)+2)&lt;&gt;""),"/* "&amp;INDEX(artwork.xlsx!F:F,QUOTIENT(ROW(A1301)-1,3)+2)&amp;" */","  ")&amp;IF(AND(ISERROR(MATCH("},",B1306:B$5003,0)), ISERROR(MATCH("    ];",$A$5:A1302,0))),"];","")</f>
        <v xml:space="preserve">    </v>
      </c>
      <c r="B1306" t="str">
        <f t="shared" si="38"/>
        <v/>
      </c>
      <c r="C1306" t="str">
        <f>IF(AND(MOD(ROW(A1301)-1,3)=0, INDEX(artwork.xlsx!J:J,QUOTIENT(ROW(A1301)-1,3)+2)&lt;&gt;""),
     artwork.xlsx!$H$1&amp;": """ &amp;  INDEX(artwork.xlsx!H:H,QUOTIENT(ROW(A1301)-1,3)+2) &amp;""",  " &amp;
     artwork.xlsx!$J$1&amp; ": """ &amp; INDEX(artwork.xlsx!J:J,QUOTIENT(ROW(A1301)-1,3)+2) &amp;""",  " &amp;
     artwork.xlsx!$L$1&amp; ": """ &amp; SUBSTITUTE(IF(LEFT(INDEX(artwork.xlsx!L:L,QUOTIENT(ROW(A1301)-1,3)+2),4)="http","",artwork.xlsx!$M$1) &amp; INDEX(artwork.xlsx!L:L,QUOTIENT(ROW(A1301)-1,3)+2),artwork.xlsx!$N$1,"") &amp; """,",
 IF(AND(MOD(ROW(A1301)-1,3)=1,INDEX(artwork.xlsx!J:J,QUOTIENT(ROW(A1301)-1,3)+2)&lt;&gt;""),
    artwork.xlsx!$K$1&amp;": '" &amp; SUBSTITUTE(INDEX(artwork.xlsx!K:K,QUOTIENT(ROW(A1301)-1,3)+2),"'","\'") &amp; "'",
IF(MOD(ROW(A1301)-1,3)=2,"","")))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c r="K1306" t="s">
        <v>4151</v>
      </c>
      <c r="U1306" t="e">
        <f t="shared" si="39"/>
        <v>#VALUE!</v>
      </c>
      <c r="V1306" t="e">
        <f t="shared" si="40"/>
        <v>#VALUE!</v>
      </c>
    </row>
    <row r="1307" spans="1:22" x14ac:dyDescent="0.25">
      <c r="A1307" t="str">
        <f>IF(AND(MOD(ROW(A1302)-1,3)=0,INDEX(artwork.xlsx!G:G,QUOTIENT(ROW(A1302)-1,3)+2)&lt;&gt;""),"/* "&amp;INDEX(artwork.xlsx!G:G,QUOTIENT(ROW(A1302)-1,3)+2)&amp;" */","  ")&amp;
IF(AND(INDEX(artwork.xlsx!F:F,QUOTIENT(ROW(A1302)-1,3)+2)&lt;&gt;""),"/* "&amp;INDEX(artwork.xlsx!F:F,QUOTIENT(ROW(A1302)-1,3)+2)&amp;" */","  ")&amp;IF(AND(ISERROR(MATCH("},",B1307:B$5003,0)), ISERROR(MATCH("    ];",$A$5:A1306,0))),"];","")</f>
        <v xml:space="preserve">    </v>
      </c>
      <c r="B1307" t="str">
        <f t="shared" si="38"/>
        <v>},</v>
      </c>
      <c r="C1307" t="str">
        <f>IF(AND(MOD(ROW(A1302)-1,3)=0, INDEX(artwork.xlsx!J:J,QUOTIENT(ROW(A1302)-1,3)+2)&lt;&gt;""),
     artwork.xlsx!$H$1&amp;": """ &amp;  INDEX(artwork.xlsx!H:H,QUOTIENT(ROW(A1302)-1,3)+2) &amp;""",  " &amp;
     artwork.xlsx!$J$1&amp; ": """ &amp; INDEX(artwork.xlsx!J:J,QUOTIENT(ROW(A1302)-1,3)+2) &amp;""",  " &amp;
     artwork.xlsx!$L$1&amp; ": """ &amp; SUBSTITUTE(IF(LEFT(INDEX(artwork.xlsx!L:L,QUOTIENT(ROW(A1302)-1,3)+2),4)="http","",artwork.xlsx!$M$1) &amp; INDEX(artwork.xlsx!L:L,QUOTIENT(ROW(A1302)-1,3)+2),artwork.xlsx!$N$1,"") &amp; """,",
 IF(AND(MOD(ROW(A1302)-1,3)=1,INDEX(artwork.xlsx!J:J,QUOTIENT(ROW(A1302)-1,3)+2)&lt;&gt;""),
    artwork.xlsx!$K$1&amp;": '" &amp; SUBSTITUTE(INDEX(artwork.xlsx!K:K,QUOTIENT(ROW(A1302)-1,3)+2),"'","\'") &amp; "'",
IF(MOD(ROW(A1302)-1,3)=2,"","")))</f>
        <v/>
      </c>
      <c r="J1307" t="s">
        <v>3730</v>
      </c>
      <c r="U1307" t="e">
        <f t="shared" si="39"/>
        <v>#VALUE!</v>
      </c>
      <c r="V1307" t="str">
        <f t="shared" si="40"/>
        <v xml:space="preserve">  frenchName: "Pooka",  artwork: "http://wiki.dominionstrategy.com/images/7/78/PookaArt.jpg"</v>
      </c>
    </row>
    <row r="1308" spans="1:22" x14ac:dyDescent="0.25">
      <c r="A1308" t="str">
        <f>IF(AND(MOD(ROW(A1303)-1,3)=0,INDEX(artwork.xlsx!G:G,QUOTIENT(ROW(A1303)-1,3)+2)&lt;&gt;""),"/* "&amp;INDEX(artwork.xlsx!G:G,QUOTIENT(ROW(A1303)-1,3)+2)&amp;" */","  ")&amp;
IF(AND(INDEX(artwork.xlsx!F:F,QUOTIENT(ROW(A1303)-1,3)+2)&lt;&gt;""),"/* "&amp;INDEX(artwork.xlsx!F:F,QUOTIENT(ROW(A1303)-1,3)+2)&amp;" */","  ")&amp;IF(AND(ISERROR(MATCH("},",B1308:B$5003,0)), ISERROR(MATCH("    ];",$A$5:A1304,0))),"];","")</f>
        <v xml:space="preserve">    </v>
      </c>
      <c r="B1308" t="str">
        <f t="shared" si="38"/>
        <v>{</v>
      </c>
      <c r="C1308" t="str">
        <f>IF(AND(MOD(ROW(A1303)-1,3)=0, INDEX(artwork.xlsx!J:J,QUOTIENT(ROW(A1303)-1,3)+2)&lt;&gt;""),
     artwork.xlsx!$H$1&amp;": """ &amp;  INDEX(artwork.xlsx!H:H,QUOTIENT(ROW(A1303)-1,3)+2) &amp;""",  " &amp;
     artwork.xlsx!$J$1&amp; ": """ &amp; INDEX(artwork.xlsx!J:J,QUOTIENT(ROW(A1303)-1,3)+2) &amp;""",  " &amp;
     artwork.xlsx!$L$1&amp; ": """ &amp; SUBSTITUTE(IF(LEFT(INDEX(artwork.xlsx!L:L,QUOTIENT(ROW(A1303)-1,3)+2),4)="http","",artwork.xlsx!$M$1) &amp; INDEX(artwork.xlsx!L:L,QUOTIENT(ROW(A1303)-1,3)+2),artwork.xlsx!$N$1,"") &amp; """,",
 IF(AND(MOD(ROW(A1303)-1,3)=1,INDEX(artwork.xlsx!J:J,QUOTIENT(ROW(A1303)-1,3)+2)&lt;&gt;""),
    artwork.xlsx!$K$1&amp;": '" &amp; SUBSTITUTE(INDEX(artwork.xlsx!K:K,QUOTIENT(ROW(A1303)-1,3)+2),"'","\'") &amp; "'",
IF(MOD(ROW(A1303)-1,3)=2,"","")))</f>
        <v>id: "pooka",  frenchName: "Pooka",  artwork: "http://wiki.dominionstrategy.com/images/7/78/PookaArt.jpg",</v>
      </c>
      <c r="J1308" t="s">
        <v>2408</v>
      </c>
      <c r="K1308" t="s">
        <v>4152</v>
      </c>
      <c r="U1308" t="str">
        <f t="shared" si="39"/>
        <v>pooka</v>
      </c>
      <c r="V1308" t="str">
        <f t="shared" si="40"/>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row>
    <row r="1309" spans="1:22" x14ac:dyDescent="0.25">
      <c r="A1309" t="str">
        <f>IF(AND(MOD(ROW(A1304)-1,3)=0,INDEX(artwork.xlsx!G:G,QUOTIENT(ROW(A1304)-1,3)+2)&lt;&gt;""),"/* "&amp;INDEX(artwork.xlsx!G:G,QUOTIENT(ROW(A1304)-1,3)+2)&amp;" */","  ")&amp;
IF(AND(INDEX(artwork.xlsx!F:F,QUOTIENT(ROW(A1304)-1,3)+2)&lt;&gt;""),"/* "&amp;INDEX(artwork.xlsx!F:F,QUOTIENT(ROW(A1304)-1,3)+2)&amp;" */","  ")&amp;IF(AND(ISERROR(MATCH("},",B1309:B$5003,0)), ISERROR(MATCH("    ];",$A$5:A1308,0))),"];","")</f>
        <v xml:space="preserve">    </v>
      </c>
      <c r="B1309" t="str">
        <f t="shared" si="38"/>
        <v/>
      </c>
      <c r="C1309" t="str">
        <f>IF(AND(MOD(ROW(A1304)-1,3)=0, INDEX(artwork.xlsx!J:J,QUOTIENT(ROW(A1304)-1,3)+2)&lt;&gt;""),
     artwork.xlsx!$H$1&amp;": """ &amp;  INDEX(artwork.xlsx!H:H,QUOTIENT(ROW(A1304)-1,3)+2) &amp;""",  " &amp;
     artwork.xlsx!$J$1&amp; ": """ &amp; INDEX(artwork.xlsx!J:J,QUOTIENT(ROW(A1304)-1,3)+2) &amp;""",  " &amp;
     artwork.xlsx!$L$1&amp; ": """ &amp; SUBSTITUTE(IF(LEFT(INDEX(artwork.xlsx!L:L,QUOTIENT(ROW(A1304)-1,3)+2),4)="http","",artwork.xlsx!$M$1) &amp; INDEX(artwork.xlsx!L:L,QUOTIENT(ROW(A1304)-1,3)+2),artwork.xlsx!$N$1,"") &amp; """,",
 IF(AND(MOD(ROW(A1304)-1,3)=1,INDEX(artwork.xlsx!J:J,QUOTIENT(ROW(A1304)-1,3)+2)&lt;&gt;""),
    artwork.xlsx!$K$1&amp;": '" &amp; SUBSTITUTE(INDEX(artwork.xlsx!K:K,QUOTIENT(ROW(A1304)-1,3)+2),"'","\'") &amp; "'",
IF(MOD(ROW(A1304)-1,3)=2,"","")))</f>
        <v>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K1309" t="s">
        <v>4153</v>
      </c>
      <c r="U1309" t="e">
        <f t="shared" si="39"/>
        <v>#VALUE!</v>
      </c>
      <c r="V1309" t="e">
        <f t="shared" si="40"/>
        <v>#VALUE!</v>
      </c>
    </row>
    <row r="1310" spans="1:22" x14ac:dyDescent="0.25">
      <c r="A1310" t="str">
        <f>IF(AND(MOD(ROW(A1305)-1,3)=0,INDEX(artwork.xlsx!G:G,QUOTIENT(ROW(A1305)-1,3)+2)&lt;&gt;""),"/* "&amp;INDEX(artwork.xlsx!G:G,QUOTIENT(ROW(A1305)-1,3)+2)&amp;" */","  ")&amp;
IF(AND(INDEX(artwork.xlsx!F:F,QUOTIENT(ROW(A1305)-1,3)+2)&lt;&gt;""),"/* "&amp;INDEX(artwork.xlsx!F:F,QUOTIENT(ROW(A1305)-1,3)+2)&amp;" */","  ")&amp;IF(AND(ISERROR(MATCH("},",B1310:B$5003,0)), ISERROR(MATCH("    ];",$A$5:A1306,0))),"];","")</f>
        <v xml:space="preserve">    </v>
      </c>
      <c r="B1310" t="str">
        <f t="shared" si="38"/>
        <v>},</v>
      </c>
      <c r="C1310" t="str">
        <f>IF(AND(MOD(ROW(A1305)-1,3)=0, INDEX(artwork.xlsx!J:J,QUOTIENT(ROW(A1305)-1,3)+2)&lt;&gt;""),
     artwork.xlsx!$H$1&amp;": """ &amp;  INDEX(artwork.xlsx!H:H,QUOTIENT(ROW(A1305)-1,3)+2) &amp;""",  " &amp;
     artwork.xlsx!$J$1&amp; ": """ &amp; INDEX(artwork.xlsx!J:J,QUOTIENT(ROW(A1305)-1,3)+2) &amp;""",  " &amp;
     artwork.xlsx!$L$1&amp; ": """ &amp; SUBSTITUTE(IF(LEFT(INDEX(artwork.xlsx!L:L,QUOTIENT(ROW(A1305)-1,3)+2),4)="http","",artwork.xlsx!$M$1) &amp; INDEX(artwork.xlsx!L:L,QUOTIENT(ROW(A1305)-1,3)+2),artwork.xlsx!$N$1,"") &amp; """,",
 IF(AND(MOD(ROW(A1305)-1,3)=1,INDEX(artwork.xlsx!J:J,QUOTIENT(ROW(A1305)-1,3)+2)&lt;&gt;""),
    artwork.xlsx!$K$1&amp;": '" &amp; SUBSTITUTE(INDEX(artwork.xlsx!K:K,QUOTIENT(ROW(A1305)-1,3)+2),"'","\'") &amp; "'",
IF(MOD(ROW(A1305)-1,3)=2,"","")))</f>
        <v/>
      </c>
      <c r="J1310" t="s">
        <v>3730</v>
      </c>
      <c r="U1310" t="e">
        <f t="shared" si="39"/>
        <v>#VALUE!</v>
      </c>
      <c r="V1310" t="str">
        <f t="shared" si="40"/>
        <v>rove",  frenchName: "Bois sacré",  artwork: "http://wiki.dominionstrategy.com/images/a/a2/Sacred_GroveArt.jpg"</v>
      </c>
    </row>
    <row r="1311" spans="1:22" x14ac:dyDescent="0.25">
      <c r="A1311" t="str">
        <f>IF(AND(MOD(ROW(A1306)-1,3)=0,INDEX(artwork.xlsx!G:G,QUOTIENT(ROW(A1306)-1,3)+2)&lt;&gt;""),"/* "&amp;INDEX(artwork.xlsx!G:G,QUOTIENT(ROW(A1306)-1,3)+2)&amp;" */","  ")&amp;
IF(AND(INDEX(artwork.xlsx!F:F,QUOTIENT(ROW(A1306)-1,3)+2)&lt;&gt;""),"/* "&amp;INDEX(artwork.xlsx!F:F,QUOTIENT(ROW(A1306)-1,3)+2)&amp;" */","  ")&amp;IF(AND(ISERROR(MATCH("},",B1311:B$5003,0)), ISERROR(MATCH("    ];",$A$5:A1310,0))),"];","")</f>
        <v xml:space="preserve">    </v>
      </c>
      <c r="B1311" t="str">
        <f t="shared" si="38"/>
        <v>{</v>
      </c>
      <c r="C1311" t="str">
        <f>IF(AND(MOD(ROW(A1306)-1,3)=0, INDEX(artwork.xlsx!J:J,QUOTIENT(ROW(A1306)-1,3)+2)&lt;&gt;""),
     artwork.xlsx!$H$1&amp;": """ &amp;  INDEX(artwork.xlsx!H:H,QUOTIENT(ROW(A1306)-1,3)+2) &amp;""",  " &amp;
     artwork.xlsx!$J$1&amp; ": """ &amp; INDEX(artwork.xlsx!J:J,QUOTIENT(ROW(A1306)-1,3)+2) &amp;""",  " &amp;
     artwork.xlsx!$L$1&amp; ": """ &amp; SUBSTITUTE(IF(LEFT(INDEX(artwork.xlsx!L:L,QUOTIENT(ROW(A1306)-1,3)+2),4)="http","",artwork.xlsx!$M$1) &amp; INDEX(artwork.xlsx!L:L,QUOTIENT(ROW(A1306)-1,3)+2),artwork.xlsx!$N$1,"") &amp; """,",
 IF(AND(MOD(ROW(A1306)-1,3)=1,INDEX(artwork.xlsx!J:J,QUOTIENT(ROW(A1306)-1,3)+2)&lt;&gt;""),
    artwork.xlsx!$K$1&amp;": '" &amp; SUBSTITUTE(INDEX(artwork.xlsx!K:K,QUOTIENT(ROW(A1306)-1,3)+2),"'","\'") &amp; "'",
IF(MOD(ROW(A1306)-1,3)=2,"","")))</f>
        <v>id: "sacredgrove",  frenchName: "Bois sacré",  artwork: "http://wiki.dominionstrategy.com/images/a/a2/Sacred_GroveArt.jpg",</v>
      </c>
      <c r="J1311" t="s">
        <v>2408</v>
      </c>
      <c r="K1311" t="s">
        <v>4154</v>
      </c>
      <c r="U1311" t="str">
        <f t="shared" si="39"/>
        <v>sacredgrove</v>
      </c>
      <c r="V1311" t="str">
        <f t="shared" si="40"/>
        <v>&lt;div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row>
    <row r="1312" spans="1:22" x14ac:dyDescent="0.25">
      <c r="A1312" t="str">
        <f>IF(AND(MOD(ROW(A1307)-1,3)=0,INDEX(artwork.xlsx!G:G,QUOTIENT(ROW(A1307)-1,3)+2)&lt;&gt;""),"/* "&amp;INDEX(artwork.xlsx!G:G,QUOTIENT(ROW(A1307)-1,3)+2)&amp;" */","  ")&amp;
IF(AND(INDEX(artwork.xlsx!F:F,QUOTIENT(ROW(A1307)-1,3)+2)&lt;&gt;""),"/* "&amp;INDEX(artwork.xlsx!F:F,QUOTIENT(ROW(A1307)-1,3)+2)&amp;" */","  ")&amp;IF(AND(ISERROR(MATCH("},",B1312:B$5003,0)), ISERROR(MATCH("    ];",$A$5:A1308,0))),"];","")</f>
        <v xml:space="preserve">    </v>
      </c>
      <c r="B1312" t="str">
        <f t="shared" si="38"/>
        <v/>
      </c>
      <c r="C1312" t="str">
        <f>IF(AND(MOD(ROW(A1307)-1,3)=0, INDEX(artwork.xlsx!J:J,QUOTIENT(ROW(A1307)-1,3)+2)&lt;&gt;""),
     artwork.xlsx!$H$1&amp;": """ &amp;  INDEX(artwork.xlsx!H:H,QUOTIENT(ROW(A1307)-1,3)+2) &amp;""",  " &amp;
     artwork.xlsx!$J$1&amp; ": """ &amp; INDEX(artwork.xlsx!J:J,QUOTIENT(ROW(A1307)-1,3)+2) &amp;""",  " &amp;
     artwork.xlsx!$L$1&amp; ": """ &amp; SUBSTITUTE(IF(LEFT(INDEX(artwork.xlsx!L:L,QUOTIENT(ROW(A1307)-1,3)+2),4)="http","",artwork.xlsx!$M$1) &amp; INDEX(artwork.xlsx!L:L,QUOTIENT(ROW(A1307)-1,3)+2),artwork.xlsx!$N$1,"") &amp; """,",
 IF(AND(MOD(ROW(A1307)-1,3)=1,INDEX(artwork.xlsx!J:J,QUOTIENT(ROW(A1307)-1,3)+2)&lt;&gt;""),
    artwork.xlsx!$K$1&amp;": '" &amp; SUBSTITUTE(INDEX(artwork.xlsx!K:K,QUOTIENT(ROW(A1307)-1,3)+2),"'","\'") &amp; "'",
IF(MOD(ROW(A1307)-1,3)=2,"","")))</f>
        <v>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c r="K1312" t="s">
        <v>4155</v>
      </c>
      <c r="U1312" t="e">
        <f t="shared" si="39"/>
        <v>#VALUE!</v>
      </c>
      <c r="V1312" t="e">
        <f t="shared" si="40"/>
        <v>#VALUE!</v>
      </c>
    </row>
    <row r="1313" spans="1:22" x14ac:dyDescent="0.25">
      <c r="A1313" t="str">
        <f>IF(AND(MOD(ROW(A1308)-1,3)=0,INDEX(artwork.xlsx!G:G,QUOTIENT(ROW(A1308)-1,3)+2)&lt;&gt;""),"/* "&amp;INDEX(artwork.xlsx!G:G,QUOTIENT(ROW(A1308)-1,3)+2)&amp;" */","  ")&amp;
IF(AND(INDEX(artwork.xlsx!F:F,QUOTIENT(ROW(A1308)-1,3)+2)&lt;&gt;""),"/* "&amp;INDEX(artwork.xlsx!F:F,QUOTIENT(ROW(A1308)-1,3)+2)&amp;" */","  ")&amp;IF(AND(ISERROR(MATCH("},",B1313:B$5003,0)), ISERROR(MATCH("    ];",$A$5:A1312,0))),"];","")</f>
        <v xml:space="preserve">    </v>
      </c>
      <c r="B1313" t="str">
        <f t="shared" si="38"/>
        <v>},</v>
      </c>
      <c r="C1313" t="str">
        <f>IF(AND(MOD(ROW(A1308)-1,3)=0, INDEX(artwork.xlsx!J:J,QUOTIENT(ROW(A1308)-1,3)+2)&lt;&gt;""),
     artwork.xlsx!$H$1&amp;": """ &amp;  INDEX(artwork.xlsx!H:H,QUOTIENT(ROW(A1308)-1,3)+2) &amp;""",  " &amp;
     artwork.xlsx!$J$1&amp; ": """ &amp; INDEX(artwork.xlsx!J:J,QUOTIENT(ROW(A1308)-1,3)+2) &amp;""",  " &amp;
     artwork.xlsx!$L$1&amp; ": """ &amp; SUBSTITUTE(IF(LEFT(INDEX(artwork.xlsx!L:L,QUOTIENT(ROW(A1308)-1,3)+2),4)="http","",artwork.xlsx!$M$1) &amp; INDEX(artwork.xlsx!L:L,QUOTIENT(ROW(A1308)-1,3)+2),artwork.xlsx!$N$1,"") &amp; """,",
 IF(AND(MOD(ROW(A1308)-1,3)=1,INDEX(artwork.xlsx!J:J,QUOTIENT(ROW(A1308)-1,3)+2)&lt;&gt;""),
    artwork.xlsx!$K$1&amp;": '" &amp; SUBSTITUTE(INDEX(artwork.xlsx!K:K,QUOTIENT(ROW(A1308)-1,3)+2),"'","\'") &amp; "'",
IF(MOD(ROW(A1308)-1,3)=2,"","")))</f>
        <v/>
      </c>
      <c r="J1313" t="s">
        <v>3730</v>
      </c>
      <c r="U1313" t="e">
        <f t="shared" si="39"/>
        <v>#VALUE!</v>
      </c>
      <c r="V1313" t="str">
        <f t="shared" si="40"/>
        <v>or",  frenchName: "Persécuteur",  artwork: "http://wiki.dominionstrategy.com/images/e/e8/TormentorArt.jpg"</v>
      </c>
    </row>
    <row r="1314" spans="1:22" x14ac:dyDescent="0.25">
      <c r="A1314" t="str">
        <f>IF(AND(MOD(ROW(A1309)-1,3)=0,INDEX(artwork.xlsx!G:G,QUOTIENT(ROW(A1309)-1,3)+2)&lt;&gt;""),"/* "&amp;INDEX(artwork.xlsx!G:G,QUOTIENT(ROW(A1309)-1,3)+2)&amp;" */","  ")&amp;
IF(AND(INDEX(artwork.xlsx!F:F,QUOTIENT(ROW(A1309)-1,3)+2)&lt;&gt;""),"/* "&amp;INDEX(artwork.xlsx!F:F,QUOTIENT(ROW(A1309)-1,3)+2)&amp;" */","  ")&amp;IF(AND(ISERROR(MATCH("},",B1314:B$5003,0)), ISERROR(MATCH("    ];",$A$5:A1310,0))),"];","")</f>
        <v xml:space="preserve">    </v>
      </c>
      <c r="B1314" t="str">
        <f t="shared" si="38"/>
        <v>{</v>
      </c>
      <c r="C1314" t="str">
        <f>IF(AND(MOD(ROW(A1309)-1,3)=0, INDEX(artwork.xlsx!J:J,QUOTIENT(ROW(A1309)-1,3)+2)&lt;&gt;""),
     artwork.xlsx!$H$1&amp;": """ &amp;  INDEX(artwork.xlsx!H:H,QUOTIENT(ROW(A1309)-1,3)+2) &amp;""",  " &amp;
     artwork.xlsx!$J$1&amp; ": """ &amp; INDEX(artwork.xlsx!J:J,QUOTIENT(ROW(A1309)-1,3)+2) &amp;""",  " &amp;
     artwork.xlsx!$L$1&amp; ": """ &amp; SUBSTITUTE(IF(LEFT(INDEX(artwork.xlsx!L:L,QUOTIENT(ROW(A1309)-1,3)+2),4)="http","",artwork.xlsx!$M$1) &amp; INDEX(artwork.xlsx!L:L,QUOTIENT(ROW(A1309)-1,3)+2),artwork.xlsx!$N$1,"") &amp; """,",
 IF(AND(MOD(ROW(A1309)-1,3)=1,INDEX(artwork.xlsx!J:J,QUOTIENT(ROW(A1309)-1,3)+2)&lt;&gt;""),
    artwork.xlsx!$K$1&amp;": '" &amp; SUBSTITUTE(INDEX(artwork.xlsx!K:K,QUOTIENT(ROW(A1309)-1,3)+2),"'","\'") &amp; "'",
IF(MOD(ROW(A1309)-1,3)=2,"","")))</f>
        <v>id: "tormentor",  frenchName: "Persécuteur",  artwork: "http://wiki.dominionstrategy.com/images/e/e8/TormentorArt.jpg",</v>
      </c>
      <c r="J1314" t="s">
        <v>2408</v>
      </c>
      <c r="K1314" t="s">
        <v>4156</v>
      </c>
      <c r="U1314" t="str">
        <f t="shared" si="39"/>
        <v>tormentor</v>
      </c>
      <c r="V1314" t="str">
        <f t="shared" si="40"/>
        <v>&lt;div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row>
    <row r="1315" spans="1:22" x14ac:dyDescent="0.25">
      <c r="A1315" t="str">
        <f>IF(AND(MOD(ROW(A1310)-1,3)=0,INDEX(artwork.xlsx!G:G,QUOTIENT(ROW(A1310)-1,3)+2)&lt;&gt;""),"/* "&amp;INDEX(artwork.xlsx!G:G,QUOTIENT(ROW(A1310)-1,3)+2)&amp;" */","  ")&amp;
IF(AND(INDEX(artwork.xlsx!F:F,QUOTIENT(ROW(A1310)-1,3)+2)&lt;&gt;""),"/* "&amp;INDEX(artwork.xlsx!F:F,QUOTIENT(ROW(A1310)-1,3)+2)&amp;" */","  ")&amp;IF(AND(ISERROR(MATCH("},",B1315:B$5003,0)), ISERROR(MATCH("    ];",$A$5:A1314,0))),"];","")</f>
        <v xml:space="preserve">    </v>
      </c>
      <c r="B1315" t="str">
        <f t="shared" si="38"/>
        <v/>
      </c>
      <c r="C1315" t="str">
        <f>IF(AND(MOD(ROW(A1310)-1,3)=0, INDEX(artwork.xlsx!J:J,QUOTIENT(ROW(A1310)-1,3)+2)&lt;&gt;""),
     artwork.xlsx!$H$1&amp;": """ &amp;  INDEX(artwork.xlsx!H:H,QUOTIENT(ROW(A1310)-1,3)+2) &amp;""",  " &amp;
     artwork.xlsx!$J$1&amp; ": """ &amp; INDEX(artwork.xlsx!J:J,QUOTIENT(ROW(A1310)-1,3)+2) &amp;""",  " &amp;
     artwork.xlsx!$L$1&amp; ": """ &amp; SUBSTITUTE(IF(LEFT(INDEX(artwork.xlsx!L:L,QUOTIENT(ROW(A1310)-1,3)+2),4)="http","",artwork.xlsx!$M$1) &amp; INDEX(artwork.xlsx!L:L,QUOTIENT(ROW(A1310)-1,3)+2),artwork.xlsx!$N$1,"") &amp; """,",
 IF(AND(MOD(ROW(A1310)-1,3)=1,INDEX(artwork.xlsx!J:J,QUOTIENT(ROW(A1310)-1,3)+2)&lt;&gt;""),
    artwork.xlsx!$K$1&amp;": '" &amp; SUBSTITUTE(INDEX(artwork.xlsx!K:K,QUOTIENT(ROW(A1310)-1,3)+2),"'","\'") &amp; "'",
IF(MOD(ROW(A1310)-1,3)=2,"","")))</f>
        <v>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c r="K1315" t="s">
        <v>4157</v>
      </c>
      <c r="U1315" t="e">
        <f t="shared" si="39"/>
        <v>#VALUE!</v>
      </c>
      <c r="V1315" t="e">
        <f t="shared" si="40"/>
        <v>#VALUE!</v>
      </c>
    </row>
    <row r="1316" spans="1:22" x14ac:dyDescent="0.25">
      <c r="A1316" t="str">
        <f>IF(AND(MOD(ROW(A1311)-1,3)=0,INDEX(artwork.xlsx!G:G,QUOTIENT(ROW(A1311)-1,3)+2)&lt;&gt;""),"/* "&amp;INDEX(artwork.xlsx!G:G,QUOTIENT(ROW(A1311)-1,3)+2)&amp;" */","  ")&amp;
IF(AND(INDEX(artwork.xlsx!F:F,QUOTIENT(ROW(A1311)-1,3)+2)&lt;&gt;""),"/* "&amp;INDEX(artwork.xlsx!F:F,QUOTIENT(ROW(A1311)-1,3)+2)&amp;" */","  ")&amp;IF(AND(ISERROR(MATCH("},",B1316:B$5003,0)), ISERROR(MATCH("    ];",$A$5:A1312,0))),"];","")</f>
        <v xml:space="preserve">    </v>
      </c>
      <c r="B1316" t="str">
        <f t="shared" si="38"/>
        <v>},</v>
      </c>
      <c r="C1316" t="str">
        <f>IF(AND(MOD(ROW(A1311)-1,3)=0, INDEX(artwork.xlsx!J:J,QUOTIENT(ROW(A1311)-1,3)+2)&lt;&gt;""),
     artwork.xlsx!$H$1&amp;": """ &amp;  INDEX(artwork.xlsx!H:H,QUOTIENT(ROW(A1311)-1,3)+2) &amp;""",  " &amp;
     artwork.xlsx!$J$1&amp; ": """ &amp; INDEX(artwork.xlsx!J:J,QUOTIENT(ROW(A1311)-1,3)+2) &amp;""",  " &amp;
     artwork.xlsx!$L$1&amp; ": """ &amp; SUBSTITUTE(IF(LEFT(INDEX(artwork.xlsx!L:L,QUOTIENT(ROW(A1311)-1,3)+2),4)="http","",artwork.xlsx!$M$1) &amp; INDEX(artwork.xlsx!L:L,QUOTIENT(ROW(A1311)-1,3)+2),artwork.xlsx!$N$1,"") &amp; """,",
 IF(AND(MOD(ROW(A1311)-1,3)=1,INDEX(artwork.xlsx!J:J,QUOTIENT(ROW(A1311)-1,3)+2)&lt;&gt;""),
    artwork.xlsx!$K$1&amp;": '" &amp; SUBSTITUTE(INDEX(artwork.xlsx!K:K,QUOTIENT(ROW(A1311)-1,3)+2),"'","\'") &amp; "'",
IF(MOD(ROW(A1311)-1,3)=2,"","")))</f>
        <v/>
      </c>
      <c r="J1316" t="s">
        <v>3730</v>
      </c>
      <c r="U1316" t="e">
        <f t="shared" si="39"/>
        <v>#VALUE!</v>
      </c>
      <c r="V1316" t="str">
        <f t="shared" si="40"/>
        <v>ero",  frenchName: "Héros de tragédie",  artwork: "http://wiki.dominionstrategy.com/images/7/70/Tragic_HeroArt.jpg"</v>
      </c>
    </row>
    <row r="1317" spans="1:22" x14ac:dyDescent="0.25">
      <c r="A1317" t="str">
        <f>IF(AND(MOD(ROW(A1312)-1,3)=0,INDEX(artwork.xlsx!G:G,QUOTIENT(ROW(A1312)-1,3)+2)&lt;&gt;""),"/* "&amp;INDEX(artwork.xlsx!G:G,QUOTIENT(ROW(A1312)-1,3)+2)&amp;" */","  ")&amp;
IF(AND(INDEX(artwork.xlsx!F:F,QUOTIENT(ROW(A1312)-1,3)+2)&lt;&gt;""),"/* "&amp;INDEX(artwork.xlsx!F:F,QUOTIENT(ROW(A1312)-1,3)+2)&amp;" */","  ")&amp;IF(AND(ISERROR(MATCH("},",B1317:B$5003,0)), ISERROR(MATCH("    ];",$A$5:A1316,0))),"];","")</f>
        <v xml:space="preserve">    </v>
      </c>
      <c r="B1317" t="str">
        <f t="shared" si="38"/>
        <v>{</v>
      </c>
      <c r="C1317" t="str">
        <f>IF(AND(MOD(ROW(A1312)-1,3)=0, INDEX(artwork.xlsx!J:J,QUOTIENT(ROW(A1312)-1,3)+2)&lt;&gt;""),
     artwork.xlsx!$H$1&amp;": """ &amp;  INDEX(artwork.xlsx!H:H,QUOTIENT(ROW(A1312)-1,3)+2) &amp;""",  " &amp;
     artwork.xlsx!$J$1&amp; ": """ &amp; INDEX(artwork.xlsx!J:J,QUOTIENT(ROW(A1312)-1,3)+2) &amp;""",  " &amp;
     artwork.xlsx!$L$1&amp; ": """ &amp; SUBSTITUTE(IF(LEFT(INDEX(artwork.xlsx!L:L,QUOTIENT(ROW(A1312)-1,3)+2),4)="http","",artwork.xlsx!$M$1) &amp; INDEX(artwork.xlsx!L:L,QUOTIENT(ROW(A1312)-1,3)+2),artwork.xlsx!$N$1,"") &amp; """,",
 IF(AND(MOD(ROW(A1312)-1,3)=1,INDEX(artwork.xlsx!J:J,QUOTIENT(ROW(A1312)-1,3)+2)&lt;&gt;""),
    artwork.xlsx!$K$1&amp;": '" &amp; SUBSTITUTE(INDEX(artwork.xlsx!K:K,QUOTIENT(ROW(A1312)-1,3)+2),"'","\'") &amp; "'",
IF(MOD(ROW(A1312)-1,3)=2,"","")))</f>
        <v>id: "tragichero",  frenchName: "Héros de tragédie",  artwork: "http://wiki.dominionstrategy.com/images/7/70/Tragic_HeroArt.jpg",</v>
      </c>
      <c r="J1317" t="s">
        <v>2408</v>
      </c>
      <c r="K1317" t="s">
        <v>4158</v>
      </c>
      <c r="U1317" t="str">
        <f t="shared" si="39"/>
        <v>tragichero</v>
      </c>
      <c r="V1317" t="str">
        <f t="shared" si="40"/>
        <v>&lt;div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row>
    <row r="1318" spans="1:22" x14ac:dyDescent="0.25">
      <c r="A1318" t="str">
        <f>IF(AND(MOD(ROW(A1313)-1,3)=0,INDEX(artwork.xlsx!G:G,QUOTIENT(ROW(A1313)-1,3)+2)&lt;&gt;""),"/* "&amp;INDEX(artwork.xlsx!G:G,QUOTIENT(ROW(A1313)-1,3)+2)&amp;" */","  ")&amp;
IF(AND(INDEX(artwork.xlsx!F:F,QUOTIENT(ROW(A1313)-1,3)+2)&lt;&gt;""),"/* "&amp;INDEX(artwork.xlsx!F:F,QUOTIENT(ROW(A1313)-1,3)+2)&amp;" */","  ")&amp;IF(AND(ISERROR(MATCH("},",B1318:B$5003,0)), ISERROR(MATCH("    ];",$A$5:A1314,0))),"];","")</f>
        <v xml:space="preserve">    </v>
      </c>
      <c r="B1318" t="str">
        <f t="shared" si="38"/>
        <v/>
      </c>
      <c r="C1318" t="str">
        <f>IF(AND(MOD(ROW(A1313)-1,3)=0, INDEX(artwork.xlsx!J:J,QUOTIENT(ROW(A1313)-1,3)+2)&lt;&gt;""),
     artwork.xlsx!$H$1&amp;": """ &amp;  INDEX(artwork.xlsx!H:H,QUOTIENT(ROW(A1313)-1,3)+2) &amp;""",  " &amp;
     artwork.xlsx!$J$1&amp; ": """ &amp; INDEX(artwork.xlsx!J:J,QUOTIENT(ROW(A1313)-1,3)+2) &amp;""",  " &amp;
     artwork.xlsx!$L$1&amp; ": """ &amp; SUBSTITUTE(IF(LEFT(INDEX(artwork.xlsx!L:L,QUOTIENT(ROW(A1313)-1,3)+2),4)="http","",artwork.xlsx!$M$1) &amp; INDEX(artwork.xlsx!L:L,QUOTIENT(ROW(A1313)-1,3)+2),artwork.xlsx!$N$1,"") &amp; """,",
 IF(AND(MOD(ROW(A1313)-1,3)=1,INDEX(artwork.xlsx!J:J,QUOTIENT(ROW(A1313)-1,3)+2)&lt;&gt;""),
    artwork.xlsx!$K$1&amp;": '" &amp; SUBSTITUTE(INDEX(artwork.xlsx!K:K,QUOTIENT(ROW(A1313)-1,3)+2),"'","\'") &amp; "'",
IF(MOD(ROW(A1313)-1,3)=2,"","")))</f>
        <v>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c r="K1318" t="s">
        <v>4159</v>
      </c>
      <c r="U1318" t="e">
        <f t="shared" si="39"/>
        <v>#VALUE!</v>
      </c>
      <c r="V1318" t="e">
        <f t="shared" si="40"/>
        <v>#VALUE!</v>
      </c>
    </row>
    <row r="1319" spans="1:22" x14ac:dyDescent="0.25">
      <c r="A1319" t="str">
        <f>IF(AND(MOD(ROW(A1314)-1,3)=0,INDEX(artwork.xlsx!G:G,QUOTIENT(ROW(A1314)-1,3)+2)&lt;&gt;""),"/* "&amp;INDEX(artwork.xlsx!G:G,QUOTIENT(ROW(A1314)-1,3)+2)&amp;" */","  ")&amp;
IF(AND(INDEX(artwork.xlsx!F:F,QUOTIENT(ROW(A1314)-1,3)+2)&lt;&gt;""),"/* "&amp;INDEX(artwork.xlsx!F:F,QUOTIENT(ROW(A1314)-1,3)+2)&amp;" */","  ")&amp;IF(AND(ISERROR(MATCH("},",B1319:B$5003,0)), ISERROR(MATCH("    ];",$A$5:A1318,0))),"];","")</f>
        <v xml:space="preserve">    </v>
      </c>
      <c r="B1319" t="str">
        <f t="shared" si="38"/>
        <v>},</v>
      </c>
      <c r="C1319" t="str">
        <f>IF(AND(MOD(ROW(A1314)-1,3)=0, INDEX(artwork.xlsx!J:J,QUOTIENT(ROW(A1314)-1,3)+2)&lt;&gt;""),
     artwork.xlsx!$H$1&amp;": """ &amp;  INDEX(artwork.xlsx!H:H,QUOTIENT(ROW(A1314)-1,3)+2) &amp;""",  " &amp;
     artwork.xlsx!$J$1&amp; ": """ &amp; INDEX(artwork.xlsx!J:J,QUOTIENT(ROW(A1314)-1,3)+2) &amp;""",  " &amp;
     artwork.xlsx!$L$1&amp; ": """ &amp; SUBSTITUTE(IF(LEFT(INDEX(artwork.xlsx!L:L,QUOTIENT(ROW(A1314)-1,3)+2),4)="http","",artwork.xlsx!$M$1) &amp; INDEX(artwork.xlsx!L:L,QUOTIENT(ROW(A1314)-1,3)+2),artwork.xlsx!$N$1,"") &amp; """,",
 IF(AND(MOD(ROW(A1314)-1,3)=1,INDEX(artwork.xlsx!J:J,QUOTIENT(ROW(A1314)-1,3)+2)&lt;&gt;""),
    artwork.xlsx!$K$1&amp;": '" &amp; SUBSTITUTE(INDEX(artwork.xlsx!K:K,QUOTIENT(ROW(A1314)-1,3)+2),"'","\'") &amp; "'",
IF(MOD(ROW(A1314)-1,3)=2,"","")))</f>
        <v/>
      </c>
      <c r="J1319" t="s">
        <v>3730</v>
      </c>
      <c r="U1319" t="e">
        <f t="shared" si="39"/>
        <v>#VALUE!</v>
      </c>
      <c r="V1319" t="e">
        <f t="shared" si="40"/>
        <v>#VALUE!</v>
      </c>
    </row>
    <row r="1320" spans="1:22" x14ac:dyDescent="0.25">
      <c r="A1320" t="str">
        <f>IF(AND(MOD(ROW(A1315)-1,3)=0,INDEX(artwork.xlsx!G:G,QUOTIENT(ROW(A1315)-1,3)+2)&lt;&gt;""),"/* "&amp;INDEX(artwork.xlsx!G:G,QUOTIENT(ROW(A1315)-1,3)+2)&amp;" */","  ")&amp;
IF(AND(INDEX(artwork.xlsx!F:F,QUOTIENT(ROW(A1315)-1,3)+2)&lt;&gt;""),"/* "&amp;INDEX(artwork.xlsx!F:F,QUOTIENT(ROW(A1315)-1,3)+2)&amp;" */","  ")&amp;IF(AND(ISERROR(MATCH("},",B1320:B$5003,0)), ISERROR(MATCH("    ];",$A$5:A1316,0))),"];","")</f>
        <v xml:space="preserve">    </v>
      </c>
      <c r="B1320" t="str">
        <f t="shared" si="38"/>
        <v>{</v>
      </c>
      <c r="C1320" t="str">
        <f>IF(AND(MOD(ROW(A1315)-1,3)=0, INDEX(artwork.xlsx!J:J,QUOTIENT(ROW(A1315)-1,3)+2)&lt;&gt;""),
     artwork.xlsx!$H$1&amp;": """ &amp;  INDEX(artwork.xlsx!H:H,QUOTIENT(ROW(A1315)-1,3)+2) &amp;""",  " &amp;
     artwork.xlsx!$J$1&amp; ": """ &amp; INDEX(artwork.xlsx!J:J,QUOTIENT(ROW(A1315)-1,3)+2) &amp;""",  " &amp;
     artwork.xlsx!$L$1&amp; ": """ &amp; SUBSTITUTE(IF(LEFT(INDEX(artwork.xlsx!L:L,QUOTIENT(ROW(A1315)-1,3)+2),4)="http","",artwork.xlsx!$M$1) &amp; INDEX(artwork.xlsx!L:L,QUOTIENT(ROW(A1315)-1,3)+2),artwork.xlsx!$N$1,"") &amp; """,",
 IF(AND(MOD(ROW(A1315)-1,3)=1,INDEX(artwork.xlsx!J:J,QUOTIENT(ROW(A1315)-1,3)+2)&lt;&gt;""),
    artwork.xlsx!$K$1&amp;": '" &amp; SUBSTITUTE(INDEX(artwork.xlsx!K:K,QUOTIENT(ROW(A1315)-1,3)+2),"'","\'") &amp; "'",
IF(MOD(ROW(A1315)-1,3)=2,"","")))</f>
        <v>id: "vampire",  frenchName: "Vampire",  artwork: "http://wiki.dominionstrategy.com/images/a/ae/VampireArt.jpg",</v>
      </c>
      <c r="U1320" t="e">
        <f t="shared" si="39"/>
        <v>#VALUE!</v>
      </c>
      <c r="V1320" t="e">
        <f t="shared" si="40"/>
        <v>#VALUE!</v>
      </c>
    </row>
    <row r="1321" spans="1:22" x14ac:dyDescent="0.25">
      <c r="A1321" t="str">
        <f>IF(AND(MOD(ROW(A1316)-1,3)=0,INDEX(artwork.xlsx!G:G,QUOTIENT(ROW(A1316)-1,3)+2)&lt;&gt;""),"/* "&amp;INDEX(artwork.xlsx!G:G,QUOTIENT(ROW(A1316)-1,3)+2)&amp;" */","  ")&amp;
IF(AND(INDEX(artwork.xlsx!F:F,QUOTIENT(ROW(A1316)-1,3)+2)&lt;&gt;""),"/* "&amp;INDEX(artwork.xlsx!F:F,QUOTIENT(ROW(A1316)-1,3)+2)&amp;" */","  ")&amp;IF(AND(ISERROR(MATCH("},",B1321:B$5003,0)), ISERROR(MATCH("    ];",$A$5:A1320,0))),"];","")</f>
        <v xml:space="preserve">    </v>
      </c>
      <c r="B1321" t="str">
        <f t="shared" si="38"/>
        <v/>
      </c>
      <c r="C1321" t="str">
        <f>IF(AND(MOD(ROW(A1316)-1,3)=0, INDEX(artwork.xlsx!J:J,QUOTIENT(ROW(A1316)-1,3)+2)&lt;&gt;""),
     artwork.xlsx!$H$1&amp;": """ &amp;  INDEX(artwork.xlsx!H:H,QUOTIENT(ROW(A1316)-1,3)+2) &amp;""",  " &amp;
     artwork.xlsx!$J$1&amp; ": """ &amp; INDEX(artwork.xlsx!J:J,QUOTIENT(ROW(A1316)-1,3)+2) &amp;""",  " &amp;
     artwork.xlsx!$L$1&amp; ": """ &amp; SUBSTITUTE(IF(LEFT(INDEX(artwork.xlsx!L:L,QUOTIENT(ROW(A1316)-1,3)+2),4)="http","",artwork.xlsx!$M$1) &amp; INDEX(artwork.xlsx!L:L,QUOTIENT(ROW(A1316)-1,3)+2),artwork.xlsx!$N$1,"") &amp; """,",
 IF(AND(MOD(ROW(A1316)-1,3)=1,INDEX(artwork.xlsx!J:J,QUOTIENT(ROW(A1316)-1,3)+2)&lt;&gt;""),
    artwork.xlsx!$K$1&amp;": '" &amp; SUBSTITUTE(INDEX(artwork.xlsx!K:K,QUOTIENT(ROW(A1316)-1,3)+2),"'","\'") &amp; "'",
IF(MOD(ROW(A1316)-1,3)=2,"","")))</f>
        <v>text_html: '&lt;div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v>
      </c>
    </row>
    <row r="1322" spans="1:22" x14ac:dyDescent="0.25">
      <c r="A1322" t="str">
        <f>IF(AND(MOD(ROW(A1317)-1,3)=0,INDEX(artwork.xlsx!G:G,QUOTIENT(ROW(A1317)-1,3)+2)&lt;&gt;""),"/* "&amp;INDEX(artwork.xlsx!G:G,QUOTIENT(ROW(A1317)-1,3)+2)&amp;" */","  ")&amp;
IF(AND(INDEX(artwork.xlsx!F:F,QUOTIENT(ROW(A1317)-1,3)+2)&lt;&gt;""),"/* "&amp;INDEX(artwork.xlsx!F:F,QUOTIENT(ROW(A1317)-1,3)+2)&amp;" */","  ")&amp;IF(AND(ISERROR(MATCH("},",B1322:B$5003,0)), ISERROR(MATCH("    ];",$A$5:A1318,0))),"];","")</f>
        <v xml:space="preserve">    </v>
      </c>
      <c r="B1322" t="str">
        <f t="shared" si="38"/>
        <v>},</v>
      </c>
      <c r="C1322" t="str">
        <f>IF(AND(MOD(ROW(A1317)-1,3)=0, INDEX(artwork.xlsx!J:J,QUOTIENT(ROW(A1317)-1,3)+2)&lt;&gt;""),
     artwork.xlsx!$H$1&amp;": """ &amp;  INDEX(artwork.xlsx!H:H,QUOTIENT(ROW(A1317)-1,3)+2) &amp;""",  " &amp;
     artwork.xlsx!$J$1&amp; ": """ &amp; INDEX(artwork.xlsx!J:J,QUOTIENT(ROW(A1317)-1,3)+2) &amp;""",  " &amp;
     artwork.xlsx!$L$1&amp; ": """ &amp; SUBSTITUTE(IF(LEFT(INDEX(artwork.xlsx!L:L,QUOTIENT(ROW(A1317)-1,3)+2),4)="http","",artwork.xlsx!$M$1) &amp; INDEX(artwork.xlsx!L:L,QUOTIENT(ROW(A1317)-1,3)+2),artwork.xlsx!$N$1,"") &amp; """,",
 IF(AND(MOD(ROW(A1317)-1,3)=1,INDEX(artwork.xlsx!J:J,QUOTIENT(ROW(A1317)-1,3)+2)&lt;&gt;""),
    artwork.xlsx!$K$1&amp;": '" &amp; SUBSTITUTE(INDEX(artwork.xlsx!K:K,QUOTIENT(ROW(A1317)-1,3)+2),"'","\'") &amp; "'",
IF(MOD(ROW(A1317)-1,3)=2,"","")))</f>
        <v/>
      </c>
    </row>
    <row r="1323" spans="1:22" x14ac:dyDescent="0.25">
      <c r="A1323" t="str">
        <f>IF(AND(MOD(ROW(A1318)-1,3)=0,INDEX(artwork.xlsx!G:G,QUOTIENT(ROW(A1318)-1,3)+2)&lt;&gt;""),"/* "&amp;INDEX(artwork.xlsx!G:G,QUOTIENT(ROW(A1318)-1,3)+2)&amp;" */","  ")&amp;
IF(AND(INDEX(artwork.xlsx!F:F,QUOTIENT(ROW(A1318)-1,3)+2)&lt;&gt;""),"/* "&amp;INDEX(artwork.xlsx!F:F,QUOTIENT(ROW(A1318)-1,3)+2)&amp;" */","  ")&amp;IF(AND(ISERROR(MATCH("},",B1323:B$5003,0)), ISERROR(MATCH("    ];",$A$5:A1322,0))),"];","")</f>
        <v xml:space="preserve">    </v>
      </c>
      <c r="B1323" t="str">
        <f t="shared" si="38"/>
        <v>{</v>
      </c>
      <c r="C1323" t="str">
        <f>IF(AND(MOD(ROW(A1318)-1,3)=0, INDEX(artwork.xlsx!J:J,QUOTIENT(ROW(A1318)-1,3)+2)&lt;&gt;""),
     artwork.xlsx!$H$1&amp;": """ &amp;  INDEX(artwork.xlsx!H:H,QUOTIENT(ROW(A1318)-1,3)+2) &amp;""",  " &amp;
     artwork.xlsx!$J$1&amp; ": """ &amp; INDEX(artwork.xlsx!J:J,QUOTIENT(ROW(A1318)-1,3)+2) &amp;""",  " &amp;
     artwork.xlsx!$L$1&amp; ": """ &amp; SUBSTITUTE(IF(LEFT(INDEX(artwork.xlsx!L:L,QUOTIENT(ROW(A1318)-1,3)+2),4)="http","",artwork.xlsx!$M$1) &amp; INDEX(artwork.xlsx!L:L,QUOTIENT(ROW(A1318)-1,3)+2),artwork.xlsx!$N$1,"") &amp; """,",
 IF(AND(MOD(ROW(A1318)-1,3)=1,INDEX(artwork.xlsx!J:J,QUOTIENT(ROW(A1318)-1,3)+2)&lt;&gt;""),
    artwork.xlsx!$K$1&amp;": '" &amp; SUBSTITUTE(INDEX(artwork.xlsx!K:K,QUOTIENT(ROW(A1318)-1,3)+2),"'","\'") &amp; "'",
IF(MOD(ROW(A1318)-1,3)=2,"","")))</f>
        <v>id: "werewolf",  frenchName: "Loup-garou",  artwork: "http://wiki.dominionstrategy.com/images/4/4a/WerewolfArt.jpg",</v>
      </c>
    </row>
    <row r="1324" spans="1:22" x14ac:dyDescent="0.25">
      <c r="A1324" t="str">
        <f>IF(AND(MOD(ROW(A1319)-1,3)=0,INDEX(artwork.xlsx!G:G,QUOTIENT(ROW(A1319)-1,3)+2)&lt;&gt;""),"/* "&amp;INDEX(artwork.xlsx!G:G,QUOTIENT(ROW(A1319)-1,3)+2)&amp;" */","  ")&amp;
IF(AND(INDEX(artwork.xlsx!F:F,QUOTIENT(ROW(A1319)-1,3)+2)&lt;&gt;""),"/* "&amp;INDEX(artwork.xlsx!F:F,QUOTIENT(ROW(A1319)-1,3)+2)&amp;" */","  ")&amp;IF(AND(ISERROR(MATCH("},",B1324:B$5003,0)), ISERROR(MATCH("    ];",$A$5:A1320,0))),"];","")</f>
        <v xml:space="preserve">    </v>
      </c>
      <c r="B1324" t="str">
        <f t="shared" si="38"/>
        <v/>
      </c>
      <c r="C1324" t="str">
        <f>IF(AND(MOD(ROW(A1319)-1,3)=0, INDEX(artwork.xlsx!J:J,QUOTIENT(ROW(A1319)-1,3)+2)&lt;&gt;""),
     artwork.xlsx!$H$1&amp;": """ &amp;  INDEX(artwork.xlsx!H:H,QUOTIENT(ROW(A1319)-1,3)+2) &amp;""",  " &amp;
     artwork.xlsx!$J$1&amp; ": """ &amp; INDEX(artwork.xlsx!J:J,QUOTIENT(ROW(A1319)-1,3)+2) &amp;""",  " &amp;
     artwork.xlsx!$L$1&amp; ": """ &amp; SUBSTITUTE(IF(LEFT(INDEX(artwork.xlsx!L:L,QUOTIENT(ROW(A1319)-1,3)+2),4)="http","",artwork.xlsx!$M$1) &amp; INDEX(artwork.xlsx!L:L,QUOTIENT(ROW(A1319)-1,3)+2),artwork.xlsx!$N$1,"") &amp; """,",
 IF(AND(MOD(ROW(A1319)-1,3)=1,INDEX(artwork.xlsx!J:J,QUOTIENT(ROW(A1319)-1,3)+2)&lt;&gt;""),
    artwork.xlsx!$K$1&amp;": '" &amp; SUBSTITUTE(INDEX(artwork.xlsx!K:K,QUOTIENT(ROW(A1319)-1,3)+2),"'","\'") &amp; "'",
IF(MOD(ROW(A1319)-1,3)=2,"","")))</f>
        <v>text_html: '&lt;div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v>
      </c>
    </row>
    <row r="1325" spans="1:22" x14ac:dyDescent="0.25">
      <c r="A1325" t="str">
        <f>IF(AND(MOD(ROW(A1320)-1,3)=0,INDEX(artwork.xlsx!G:G,QUOTIENT(ROW(A1320)-1,3)+2)&lt;&gt;""),"/* "&amp;INDEX(artwork.xlsx!G:G,QUOTIENT(ROW(A1320)-1,3)+2)&amp;" */","  ")&amp;
IF(AND(INDEX(artwork.xlsx!F:F,QUOTIENT(ROW(A1320)-1,3)+2)&lt;&gt;""),"/* "&amp;INDEX(artwork.xlsx!F:F,QUOTIENT(ROW(A1320)-1,3)+2)&amp;" */","  ")&amp;IF(AND(ISERROR(MATCH("},",B1325:B$5003,0)), ISERROR(MATCH("    ];",$A$5:A1324,0))),"];","")</f>
        <v xml:space="preserve">    </v>
      </c>
      <c r="B1325" t="str">
        <f t="shared" si="38"/>
        <v>},</v>
      </c>
      <c r="C1325" t="str">
        <f>IF(AND(MOD(ROW(A1320)-1,3)=0, INDEX(artwork.xlsx!J:J,QUOTIENT(ROW(A1320)-1,3)+2)&lt;&gt;""),
     artwork.xlsx!$H$1&amp;": """ &amp;  INDEX(artwork.xlsx!H:H,QUOTIENT(ROW(A1320)-1,3)+2) &amp;""",  " &amp;
     artwork.xlsx!$J$1&amp; ": """ &amp; INDEX(artwork.xlsx!J:J,QUOTIENT(ROW(A1320)-1,3)+2) &amp;""",  " &amp;
     artwork.xlsx!$L$1&amp; ": """ &amp; SUBSTITUTE(IF(LEFT(INDEX(artwork.xlsx!L:L,QUOTIENT(ROW(A1320)-1,3)+2),4)="http","",artwork.xlsx!$M$1) &amp; INDEX(artwork.xlsx!L:L,QUOTIENT(ROW(A1320)-1,3)+2),artwork.xlsx!$N$1,"") &amp; """,",
 IF(AND(MOD(ROW(A1320)-1,3)=1,INDEX(artwork.xlsx!J:J,QUOTIENT(ROW(A1320)-1,3)+2)&lt;&gt;""),
    artwork.xlsx!$K$1&amp;": '" &amp; SUBSTITUTE(INDEX(artwork.xlsx!K:K,QUOTIENT(ROW(A1320)-1,3)+2),"'","\'") &amp; "'",
IF(MOD(ROW(A1320)-1,3)=2,"","")))</f>
        <v/>
      </c>
    </row>
    <row r="1326" spans="1:22" x14ac:dyDescent="0.25">
      <c r="A1326" t="str">
        <f>IF(AND(MOD(ROW(A1321)-1,3)=0,INDEX(artwork.xlsx!G:G,QUOTIENT(ROW(A1321)-1,3)+2)&lt;&gt;""),"/* "&amp;INDEX(artwork.xlsx!G:G,QUOTIENT(ROW(A1321)-1,3)+2)&amp;" */","  ")&amp;
IF(AND(INDEX(artwork.xlsx!F:F,QUOTIENT(ROW(A1321)-1,3)+2)&lt;&gt;""),"/* "&amp;INDEX(artwork.xlsx!F:F,QUOTIENT(ROW(A1321)-1,3)+2)&amp;" */","  ")&amp;IF(AND(ISERROR(MATCH("},",B1326:B$5003,0)), ISERROR(MATCH("    ];",$A$5:A1322,0))),"];","")</f>
        <v xml:space="preserve">    </v>
      </c>
      <c r="B1326" t="str">
        <f t="shared" si="38"/>
        <v>{</v>
      </c>
      <c r="C1326" t="str">
        <f>IF(AND(MOD(ROW(A1321)-1,3)=0, INDEX(artwork.xlsx!J:J,QUOTIENT(ROW(A1321)-1,3)+2)&lt;&gt;""),
     artwork.xlsx!$H$1&amp;": """ &amp;  INDEX(artwork.xlsx!H:H,QUOTIENT(ROW(A1321)-1,3)+2) &amp;""",  " &amp;
     artwork.xlsx!$J$1&amp; ": """ &amp; INDEX(artwork.xlsx!J:J,QUOTIENT(ROW(A1321)-1,3)+2) &amp;""",  " &amp;
     artwork.xlsx!$L$1&amp; ": """ &amp; SUBSTITUTE(IF(LEFT(INDEX(artwork.xlsx!L:L,QUOTIENT(ROW(A1321)-1,3)+2),4)="http","",artwork.xlsx!$M$1) &amp; INDEX(artwork.xlsx!L:L,QUOTIENT(ROW(A1321)-1,3)+2),artwork.xlsx!$N$1,"") &amp; """,",
 IF(AND(MOD(ROW(A1321)-1,3)=1,INDEX(artwork.xlsx!J:J,QUOTIENT(ROW(A1321)-1,3)+2)&lt;&gt;""),
    artwork.xlsx!$K$1&amp;": '" &amp; SUBSTITUTE(INDEX(artwork.xlsx!K:K,QUOTIENT(ROW(A1321)-1,3)+2),"'","\'") &amp; "'",
IF(MOD(ROW(A1321)-1,3)=2,"","")))</f>
        <v>id: "raider",  frenchName: "Razzia",  artwork: "http://wiki.dominionstrategy.com/images/c/cc/RaiderArt.jpg",</v>
      </c>
    </row>
    <row r="1327" spans="1:22" x14ac:dyDescent="0.25">
      <c r="A1327" t="str">
        <f>IF(AND(MOD(ROW(A1322)-1,3)=0,INDEX(artwork.xlsx!G:G,QUOTIENT(ROW(A1322)-1,3)+2)&lt;&gt;""),"/* "&amp;INDEX(artwork.xlsx!G:G,QUOTIENT(ROW(A1322)-1,3)+2)&amp;" */","  ")&amp;
IF(AND(INDEX(artwork.xlsx!F:F,QUOTIENT(ROW(A1322)-1,3)+2)&lt;&gt;""),"/* "&amp;INDEX(artwork.xlsx!F:F,QUOTIENT(ROW(A1322)-1,3)+2)&amp;" */","  ")&amp;IF(AND(ISERROR(MATCH("},",B1327:B$5003,0)), ISERROR(MATCH("    ];",$A$5:A1326,0))),"];","")</f>
        <v xml:space="preserve">    </v>
      </c>
      <c r="B1327" t="str">
        <f t="shared" si="38"/>
        <v/>
      </c>
      <c r="C1327" t="str">
        <f>IF(AND(MOD(ROW(A1322)-1,3)=0, INDEX(artwork.xlsx!J:J,QUOTIENT(ROW(A1322)-1,3)+2)&lt;&gt;""),
     artwork.xlsx!$H$1&amp;": """ &amp;  INDEX(artwork.xlsx!H:H,QUOTIENT(ROW(A1322)-1,3)+2) &amp;""",  " &amp;
     artwork.xlsx!$J$1&amp; ": """ &amp; INDEX(artwork.xlsx!J:J,QUOTIENT(ROW(A1322)-1,3)+2) &amp;""",  " &amp;
     artwork.xlsx!$L$1&amp; ": """ &amp; SUBSTITUTE(IF(LEFT(INDEX(artwork.xlsx!L:L,QUOTIENT(ROW(A1322)-1,3)+2),4)="http","",artwork.xlsx!$M$1) &amp; INDEX(artwork.xlsx!L:L,QUOTIENT(ROW(A1322)-1,3)+2),artwork.xlsx!$N$1,"") &amp; """,",
 IF(AND(MOD(ROW(A1322)-1,3)=1,INDEX(artwork.xlsx!J:J,QUOTIENT(ROW(A1322)-1,3)+2)&lt;&gt;""),
    artwork.xlsx!$K$1&amp;": '" &amp; SUBSTITUTE(INDEX(artwork.xlsx!K:K,QUOTIENT(ROW(A1322)-1,3)+2),"'","\'") &amp; "'",
IF(MOD(ROW(A1322)-1,3)=2,"","")))</f>
        <v>text_html: '&lt;div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v>
      </c>
    </row>
    <row r="1328" spans="1:22" x14ac:dyDescent="0.25">
      <c r="A1328" t="str">
        <f>IF(AND(MOD(ROW(A1323)-1,3)=0,INDEX(artwork.xlsx!G:G,QUOTIENT(ROW(A1323)-1,3)+2)&lt;&gt;""),"/* "&amp;INDEX(artwork.xlsx!G:G,QUOTIENT(ROW(A1323)-1,3)+2)&amp;" */","  ")&amp;
IF(AND(INDEX(artwork.xlsx!F:F,QUOTIENT(ROW(A1323)-1,3)+2)&lt;&gt;""),"/* "&amp;INDEX(artwork.xlsx!F:F,QUOTIENT(ROW(A1323)-1,3)+2)&amp;" */","  ")&amp;IF(AND(ISERROR(MATCH("},",B1328:B$5003,0)), ISERROR(MATCH("    ];",$A$5:A1324,0))),"];","")</f>
        <v xml:space="preserve">    </v>
      </c>
      <c r="B1328" t="str">
        <f t="shared" si="38"/>
        <v>},</v>
      </c>
      <c r="C1328" t="str">
        <f>IF(AND(MOD(ROW(A1323)-1,3)=0, INDEX(artwork.xlsx!J:J,QUOTIENT(ROW(A1323)-1,3)+2)&lt;&gt;""),
     artwork.xlsx!$H$1&amp;": """ &amp;  INDEX(artwork.xlsx!H:H,QUOTIENT(ROW(A1323)-1,3)+2) &amp;""",  " &amp;
     artwork.xlsx!$J$1&amp; ": """ &amp; INDEX(artwork.xlsx!J:J,QUOTIENT(ROW(A1323)-1,3)+2) &amp;""",  " &amp;
     artwork.xlsx!$L$1&amp; ": """ &amp; SUBSTITUTE(IF(LEFT(INDEX(artwork.xlsx!L:L,QUOTIENT(ROW(A1323)-1,3)+2),4)="http","",artwork.xlsx!$M$1) &amp; INDEX(artwork.xlsx!L:L,QUOTIENT(ROW(A1323)-1,3)+2),artwork.xlsx!$N$1,"") &amp; """,",
 IF(AND(MOD(ROW(A1323)-1,3)=1,INDEX(artwork.xlsx!J:J,QUOTIENT(ROW(A1323)-1,3)+2)&lt;&gt;""),
    artwork.xlsx!$K$1&amp;": '" &amp; SUBSTITUTE(INDEX(artwork.xlsx!K:K,QUOTIENT(ROW(A1323)-1,3)+2),"'","\'") &amp; "'",
IF(MOD(ROW(A1323)-1,3)=2,"","")))</f>
        <v/>
      </c>
    </row>
    <row r="1329" spans="1:22" x14ac:dyDescent="0.25">
      <c r="A1329" t="str">
        <f>IF(AND(MOD(ROW(A1324)-1,3)=0,INDEX(artwork.xlsx!G:G,QUOTIENT(ROW(A1324)-1,3)+2)&lt;&gt;""),"/* "&amp;INDEX(artwork.xlsx!G:G,QUOTIENT(ROW(A1324)-1,3)+2)&amp;" */","  ")&amp;
IF(AND(INDEX(artwork.xlsx!F:F,QUOTIENT(ROW(A1324)-1,3)+2)&lt;&gt;""),"/* "&amp;INDEX(artwork.xlsx!F:F,QUOTIENT(ROW(A1324)-1,3)+2)&amp;" */","  ")&amp;IF(AND(ISERROR(MATCH("},",B1329:B$5003,0)), ISERROR(MATCH("    ];",$A$5:A1328,0))),"];","")</f>
        <v xml:space="preserve">  /* landscape */</v>
      </c>
      <c r="B1329" t="str">
        <f t="shared" si="38"/>
        <v>{</v>
      </c>
      <c r="C1329" t="str">
        <f>IF(AND(MOD(ROW(A1324)-1,3)=0, INDEX(artwork.xlsx!J:J,QUOTIENT(ROW(A1324)-1,3)+2)&lt;&gt;""),
     artwork.xlsx!$H$1&amp;": """ &amp;  INDEX(artwork.xlsx!H:H,QUOTIENT(ROW(A1324)-1,3)+2) &amp;""",  " &amp;
     artwork.xlsx!$J$1&amp; ": """ &amp; INDEX(artwork.xlsx!J:J,QUOTIENT(ROW(A1324)-1,3)+2) &amp;""",  " &amp;
     artwork.xlsx!$L$1&amp; ": """ &amp; SUBSTITUTE(IF(LEFT(INDEX(artwork.xlsx!L:L,QUOTIENT(ROW(A1324)-1,3)+2),4)="http","",artwork.xlsx!$M$1) &amp; INDEX(artwork.xlsx!L:L,QUOTIENT(ROW(A1324)-1,3)+2),artwork.xlsx!$N$1,"") &amp; """,",
 IF(AND(MOD(ROW(A1324)-1,3)=1,INDEX(artwork.xlsx!J:J,QUOTIENT(ROW(A1324)-1,3)+2)&lt;&gt;""),
    artwork.xlsx!$K$1&amp;": '" &amp; SUBSTITUTE(INDEX(artwork.xlsx!K:K,QUOTIENT(ROW(A1324)-1,3)+2),"'","\'") &amp; "'",
IF(MOD(ROW(A1324)-1,3)=2,"","")))</f>
        <v>id: "theearthsgift",  frenchName: "Don de la terre",  artwork: "http://wiki.dominionstrategy.com/images/7/78/The_Earth%27s_GiftArt.jpg",</v>
      </c>
      <c r="J1329" t="s">
        <v>2408</v>
      </c>
      <c r="K1329" t="s">
        <v>3889</v>
      </c>
      <c r="U1329" t="str">
        <f t="shared" ref="U1329" si="41">RIGHT(LEFT(K1329,FIND(""",",K1329)-1),LEN(LEFT(K1329,FIND(""",",K1329)-1)) -LEN("id: '"))</f>
        <v>theearthsgift</v>
      </c>
      <c r="V1329" t="str">
        <f t="shared" ref="V1329" si="42">SUBSTITUTE(LEFT(RIGHT(K1330,LEN(K1330) -LEN("text_html: '")),LEN(RIGHT(K1330,LEN(K1330) -LEN("text_html: '")))-1),"\'","'")</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row>
    <row r="1330" spans="1:22" x14ac:dyDescent="0.25">
      <c r="A1330" t="str">
        <f>IF(AND(MOD(ROW(A1325)-1,3)=0,INDEX(artwork.xlsx!G:G,QUOTIENT(ROW(A1325)-1,3)+2)&lt;&gt;""),"/* "&amp;INDEX(artwork.xlsx!G:G,QUOTIENT(ROW(A1325)-1,3)+2)&amp;" */","  ")&amp;
IF(AND(INDEX(artwork.xlsx!F:F,QUOTIENT(ROW(A1325)-1,3)+2)&lt;&gt;""),"/* "&amp;INDEX(artwork.xlsx!F:F,QUOTIENT(ROW(A1325)-1,3)+2)&amp;" */","  ")&amp;IF(AND(ISERROR(MATCH("},",B1330:B$5003,0)), ISERROR(MATCH("    ];",$A$5:A1326,0))),"];","")</f>
        <v xml:space="preserve">  /* landscape */</v>
      </c>
      <c r="B1330" t="str">
        <f t="shared" si="38"/>
        <v/>
      </c>
      <c r="C1330" t="str">
        <f>IF(AND(MOD(ROW(A1325)-1,3)=0, INDEX(artwork.xlsx!J:J,QUOTIENT(ROW(A1325)-1,3)+2)&lt;&gt;""),
     artwork.xlsx!$H$1&amp;": """ &amp;  INDEX(artwork.xlsx!H:H,QUOTIENT(ROW(A1325)-1,3)+2) &amp;""",  " &amp;
     artwork.xlsx!$J$1&amp; ": """ &amp; INDEX(artwork.xlsx!J:J,QUOTIENT(ROW(A1325)-1,3)+2) &amp;""",  " &amp;
     artwork.xlsx!$L$1&amp; ": """ &amp; SUBSTITUTE(IF(LEFT(INDEX(artwork.xlsx!L:L,QUOTIENT(ROW(A1325)-1,3)+2),4)="http","",artwork.xlsx!$M$1) &amp; INDEX(artwork.xlsx!L:L,QUOTIENT(ROW(A1325)-1,3)+2),artwork.xlsx!$N$1,"") &amp; """,",
 IF(AND(MOD(ROW(A1325)-1,3)=1,INDEX(artwork.xlsx!J:J,QUOTIENT(ROW(A1325)-1,3)+2)&lt;&gt;""),
    artwork.xlsx!$K$1&amp;": '" &amp; SUBSTITUTE(INDEX(artwork.xlsx!K:K,QUOTIENT(ROW(A1325)-1,3)+2),"'","\'") &amp; "'",
IF(MOD(ROW(A1325)-1,3)=2,"","")))</f>
        <v>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K1330" t="s">
        <v>3890</v>
      </c>
      <c r="U1330" t="e">
        <f t="shared" ref="U1330:U1364" si="43">RIGHT(LEFT(K1330,FIND(""",",K1330)-1),LEN(LEFT(K1330,FIND(""",",K1330)-1)) -LEN("id: '"))</f>
        <v>#VALUE!</v>
      </c>
      <c r="V1330" t="e">
        <f t="shared" ref="V1330:V1364" si="44">SUBSTITUTE(LEFT(RIGHT(K1331,LEN(K1331) -LEN("text_html: '")),LEN(RIGHT(K1331,LEN(K1331) -LEN("text_html: '")))-1),"\'","'")</f>
        <v>#VALUE!</v>
      </c>
    </row>
    <row r="1331" spans="1:22" x14ac:dyDescent="0.25">
      <c r="A1331" t="str">
        <f>IF(AND(MOD(ROW(A1326)-1,3)=0,INDEX(artwork.xlsx!G:G,QUOTIENT(ROW(A1326)-1,3)+2)&lt;&gt;""),"/* "&amp;INDEX(artwork.xlsx!G:G,QUOTIENT(ROW(A1326)-1,3)+2)&amp;" */","  ")&amp;
IF(AND(INDEX(artwork.xlsx!F:F,QUOTIENT(ROW(A1326)-1,3)+2)&lt;&gt;""),"/* "&amp;INDEX(artwork.xlsx!F:F,QUOTIENT(ROW(A1326)-1,3)+2)&amp;" */","  ")&amp;IF(AND(ISERROR(MATCH("},",B1331:B$5003,0)), ISERROR(MATCH("    ];",$A$5:A1330,0))),"];","")</f>
        <v xml:space="preserve">  /* landscape */</v>
      </c>
      <c r="B1331" t="str">
        <f t="shared" si="38"/>
        <v>},</v>
      </c>
      <c r="C1331" t="str">
        <f>IF(AND(MOD(ROW(A1326)-1,3)=0, INDEX(artwork.xlsx!J:J,QUOTIENT(ROW(A1326)-1,3)+2)&lt;&gt;""),
     artwork.xlsx!$H$1&amp;": """ &amp;  INDEX(artwork.xlsx!H:H,QUOTIENT(ROW(A1326)-1,3)+2) &amp;""",  " &amp;
     artwork.xlsx!$J$1&amp; ": """ &amp; INDEX(artwork.xlsx!J:J,QUOTIENT(ROW(A1326)-1,3)+2) &amp;""",  " &amp;
     artwork.xlsx!$L$1&amp; ": """ &amp; SUBSTITUTE(IF(LEFT(INDEX(artwork.xlsx!L:L,QUOTIENT(ROW(A1326)-1,3)+2),4)="http","",artwork.xlsx!$M$1) &amp; INDEX(artwork.xlsx!L:L,QUOTIENT(ROW(A1326)-1,3)+2),artwork.xlsx!$N$1,"") &amp; """,",
 IF(AND(MOD(ROW(A1326)-1,3)=1,INDEX(artwork.xlsx!J:J,QUOTIENT(ROW(A1326)-1,3)+2)&lt;&gt;""),
    artwork.xlsx!$K$1&amp;": '" &amp; SUBSTITUTE(INDEX(artwork.xlsx!K:K,QUOTIENT(ROW(A1326)-1,3)+2),"'","\'") &amp; "'",
IF(MOD(ROW(A1326)-1,3)=2,"","")))</f>
        <v/>
      </c>
      <c r="J1331" t="s">
        <v>3730</v>
      </c>
      <c r="U1331" t="e">
        <f t="shared" si="43"/>
        <v>#VALUE!</v>
      </c>
      <c r="V1331" t="str">
        <f t="shared" si="44"/>
        <v>dsgift",  frenchName: "Don des champs",  artwork: "http://wiki.dominionstrategy.com/images/7/77/The_Field%27s_GiftArt.jpg"</v>
      </c>
    </row>
    <row r="1332" spans="1:22" x14ac:dyDescent="0.25">
      <c r="A1332" t="str">
        <f>IF(AND(MOD(ROW(A1327)-1,3)=0,INDEX(artwork.xlsx!G:G,QUOTIENT(ROW(A1327)-1,3)+2)&lt;&gt;""),"/* "&amp;INDEX(artwork.xlsx!G:G,QUOTIENT(ROW(A1327)-1,3)+2)&amp;" */","  ")&amp;
IF(AND(INDEX(artwork.xlsx!F:F,QUOTIENT(ROW(A1327)-1,3)+2)&lt;&gt;""),"/* "&amp;INDEX(artwork.xlsx!F:F,QUOTIENT(ROW(A1327)-1,3)+2)&amp;" */","  ")&amp;IF(AND(ISERROR(MATCH("},",B1332:B$5003,0)), ISERROR(MATCH("    ];",$A$5:A1328,0))),"];","")</f>
        <v xml:space="preserve">  /* landscape */</v>
      </c>
      <c r="B1332" t="str">
        <f t="shared" si="38"/>
        <v>{</v>
      </c>
      <c r="C1332" t="str">
        <f>IF(AND(MOD(ROW(A1327)-1,3)=0, INDEX(artwork.xlsx!J:J,QUOTIENT(ROW(A1327)-1,3)+2)&lt;&gt;""),
     artwork.xlsx!$H$1&amp;": """ &amp;  INDEX(artwork.xlsx!H:H,QUOTIENT(ROW(A1327)-1,3)+2) &amp;""",  " &amp;
     artwork.xlsx!$J$1&amp; ": """ &amp; INDEX(artwork.xlsx!J:J,QUOTIENT(ROW(A1327)-1,3)+2) &amp;""",  " &amp;
     artwork.xlsx!$L$1&amp; ": """ &amp; SUBSTITUTE(IF(LEFT(INDEX(artwork.xlsx!L:L,QUOTIENT(ROW(A1327)-1,3)+2),4)="http","",artwork.xlsx!$M$1) &amp; INDEX(artwork.xlsx!L:L,QUOTIENT(ROW(A1327)-1,3)+2),artwork.xlsx!$N$1,"") &amp; """,",
 IF(AND(MOD(ROW(A1327)-1,3)=1,INDEX(artwork.xlsx!J:J,QUOTIENT(ROW(A1327)-1,3)+2)&lt;&gt;""),
    artwork.xlsx!$K$1&amp;": '" &amp; SUBSTITUTE(INDEX(artwork.xlsx!K:K,QUOTIENT(ROW(A1327)-1,3)+2),"'","\'") &amp; "'",
IF(MOD(ROW(A1327)-1,3)=2,"","")))</f>
        <v>id: "thefieldsgift",  frenchName: "Don des champs",  artwork: "http://wiki.dominionstrategy.com/images/7/77/The_Field%27s_GiftArt.jpg",</v>
      </c>
      <c r="J1332" t="s">
        <v>2408</v>
      </c>
      <c r="K1332" t="s">
        <v>3891</v>
      </c>
      <c r="U1332" t="str">
        <f t="shared" si="43"/>
        <v>thefieldsgift</v>
      </c>
      <c r="V1332" t="str">
        <f t="shared" si="44"/>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3" spans="1:22" x14ac:dyDescent="0.25">
      <c r="A1333" t="str">
        <f>IF(AND(MOD(ROW(A1328)-1,3)=0,INDEX(artwork.xlsx!G:G,QUOTIENT(ROW(A1328)-1,3)+2)&lt;&gt;""),"/* "&amp;INDEX(artwork.xlsx!G:G,QUOTIENT(ROW(A1328)-1,3)+2)&amp;" */","  ")&amp;
IF(AND(INDEX(artwork.xlsx!F:F,QUOTIENT(ROW(A1328)-1,3)+2)&lt;&gt;""),"/* "&amp;INDEX(artwork.xlsx!F:F,QUOTIENT(ROW(A1328)-1,3)+2)&amp;" */","  ")&amp;IF(AND(ISERROR(MATCH("},",B1333:B$5003,0)), ISERROR(MATCH("    ];",$A$5:A1332,0))),"];","")</f>
        <v xml:space="preserve">  /* landscape */</v>
      </c>
      <c r="B1333" t="str">
        <f t="shared" si="38"/>
        <v/>
      </c>
      <c r="C1333" t="str">
        <f>IF(AND(MOD(ROW(A1328)-1,3)=0, INDEX(artwork.xlsx!J:J,QUOTIENT(ROW(A1328)-1,3)+2)&lt;&gt;""),
     artwork.xlsx!$H$1&amp;": """ &amp;  INDEX(artwork.xlsx!H:H,QUOTIENT(ROW(A1328)-1,3)+2) &amp;""",  " &amp;
     artwork.xlsx!$J$1&amp; ": """ &amp; INDEX(artwork.xlsx!J:J,QUOTIENT(ROW(A1328)-1,3)+2) &amp;""",  " &amp;
     artwork.xlsx!$L$1&amp; ": """ &amp; SUBSTITUTE(IF(LEFT(INDEX(artwork.xlsx!L:L,QUOTIENT(ROW(A1328)-1,3)+2),4)="http","",artwork.xlsx!$M$1) &amp; INDEX(artwork.xlsx!L:L,QUOTIENT(ROW(A1328)-1,3)+2),artwork.xlsx!$N$1,"") &amp; """,",
 IF(AND(MOD(ROW(A1328)-1,3)=1,INDEX(artwork.xlsx!J:J,QUOTIENT(ROW(A1328)-1,3)+2)&lt;&gt;""),
    artwork.xlsx!$K$1&amp;": '" &amp; SUBSTITUTE(INDEX(artwork.xlsx!K:K,QUOTIENT(ROW(A1328)-1,3)+2),"'","\'") &amp; "'",
IF(MOD(ROW(A1328)-1,3)=2,"","")))</f>
        <v>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3" t="s">
        <v>3892</v>
      </c>
      <c r="U1333" t="e">
        <f t="shared" si="43"/>
        <v>#VALUE!</v>
      </c>
      <c r="V1333" t="e">
        <f t="shared" si="44"/>
        <v>#VALUE!</v>
      </c>
    </row>
    <row r="1334" spans="1:22" x14ac:dyDescent="0.25">
      <c r="A1334" t="str">
        <f>IF(AND(MOD(ROW(A1329)-1,3)=0,INDEX(artwork.xlsx!G:G,QUOTIENT(ROW(A1329)-1,3)+2)&lt;&gt;""),"/* "&amp;INDEX(artwork.xlsx!G:G,QUOTIENT(ROW(A1329)-1,3)+2)&amp;" */","  ")&amp;
IF(AND(INDEX(artwork.xlsx!F:F,QUOTIENT(ROW(A1329)-1,3)+2)&lt;&gt;""),"/* "&amp;INDEX(artwork.xlsx!F:F,QUOTIENT(ROW(A1329)-1,3)+2)&amp;" */","  ")&amp;IF(AND(ISERROR(MATCH("},",B1334:B$5003,0)), ISERROR(MATCH("    ];",$A$5:A1330,0))),"];","")</f>
        <v xml:space="preserve">  /* landscape */</v>
      </c>
      <c r="B1334" t="str">
        <f t="shared" si="38"/>
        <v>},</v>
      </c>
      <c r="C1334" t="str">
        <f>IF(AND(MOD(ROW(A1329)-1,3)=0, INDEX(artwork.xlsx!J:J,QUOTIENT(ROW(A1329)-1,3)+2)&lt;&gt;""),
     artwork.xlsx!$H$1&amp;": """ &amp;  INDEX(artwork.xlsx!H:H,QUOTIENT(ROW(A1329)-1,3)+2) &amp;""",  " &amp;
     artwork.xlsx!$J$1&amp; ": """ &amp; INDEX(artwork.xlsx!J:J,QUOTIENT(ROW(A1329)-1,3)+2) &amp;""",  " &amp;
     artwork.xlsx!$L$1&amp; ": """ &amp; SUBSTITUTE(IF(LEFT(INDEX(artwork.xlsx!L:L,QUOTIENT(ROW(A1329)-1,3)+2),4)="http","",artwork.xlsx!$M$1) &amp; INDEX(artwork.xlsx!L:L,QUOTIENT(ROW(A1329)-1,3)+2),artwork.xlsx!$N$1,"") &amp; """,",
 IF(AND(MOD(ROW(A1329)-1,3)=1,INDEX(artwork.xlsx!J:J,QUOTIENT(ROW(A1329)-1,3)+2)&lt;&gt;""),
    artwork.xlsx!$K$1&amp;": '" &amp; SUBSTITUTE(INDEX(artwork.xlsx!K:K,QUOTIENT(ROW(A1329)-1,3)+2),"'","\'") &amp; "'",
IF(MOD(ROW(A1329)-1,3)=2,"","")))</f>
        <v/>
      </c>
      <c r="J1334" t="s">
        <v>3730</v>
      </c>
      <c r="U1334" t="e">
        <f t="shared" si="43"/>
        <v>#VALUE!</v>
      </c>
      <c r="V1334" t="str">
        <f t="shared" si="44"/>
        <v>esgift",  frenchName: "Don des flammes",  artwork: "http://wiki.dominionstrategy.com/images/2/22/The_Flame%27s_GiftArt.jpg"</v>
      </c>
    </row>
    <row r="1335" spans="1:22" x14ac:dyDescent="0.25">
      <c r="A1335" t="str">
        <f>IF(AND(MOD(ROW(A1330)-1,3)=0,INDEX(artwork.xlsx!G:G,QUOTIENT(ROW(A1330)-1,3)+2)&lt;&gt;""),"/* "&amp;INDEX(artwork.xlsx!G:G,QUOTIENT(ROW(A1330)-1,3)+2)&amp;" */","  ")&amp;
IF(AND(INDEX(artwork.xlsx!F:F,QUOTIENT(ROW(A1330)-1,3)+2)&lt;&gt;""),"/* "&amp;INDEX(artwork.xlsx!F:F,QUOTIENT(ROW(A1330)-1,3)+2)&amp;" */","  ")&amp;IF(AND(ISERROR(MATCH("},",B1335:B$5003,0)), ISERROR(MATCH("    ];",$A$5:A1334,0))),"];","")</f>
        <v xml:space="preserve">  /* landscape */</v>
      </c>
      <c r="B1335" t="str">
        <f t="shared" si="38"/>
        <v>{</v>
      </c>
      <c r="C1335" t="str">
        <f>IF(AND(MOD(ROW(A1330)-1,3)=0, INDEX(artwork.xlsx!J:J,QUOTIENT(ROW(A1330)-1,3)+2)&lt;&gt;""),
     artwork.xlsx!$H$1&amp;": """ &amp;  INDEX(artwork.xlsx!H:H,QUOTIENT(ROW(A1330)-1,3)+2) &amp;""",  " &amp;
     artwork.xlsx!$J$1&amp; ": """ &amp; INDEX(artwork.xlsx!J:J,QUOTIENT(ROW(A1330)-1,3)+2) &amp;""",  " &amp;
     artwork.xlsx!$L$1&amp; ": """ &amp; SUBSTITUTE(IF(LEFT(INDEX(artwork.xlsx!L:L,QUOTIENT(ROW(A1330)-1,3)+2),4)="http","",artwork.xlsx!$M$1) &amp; INDEX(artwork.xlsx!L:L,QUOTIENT(ROW(A1330)-1,3)+2),artwork.xlsx!$N$1,"") &amp; """,",
 IF(AND(MOD(ROW(A1330)-1,3)=1,INDEX(artwork.xlsx!J:J,QUOTIENT(ROW(A1330)-1,3)+2)&lt;&gt;""),
    artwork.xlsx!$K$1&amp;": '" &amp; SUBSTITUTE(INDEX(artwork.xlsx!K:K,QUOTIENT(ROW(A1330)-1,3)+2),"'","\'") &amp; "'",
IF(MOD(ROW(A1330)-1,3)=2,"","")))</f>
        <v>id: "theflamesgift",  frenchName: "Don des flammes",  artwork: "http://wiki.dominionstrategy.com/images/2/22/The_Flame%27s_GiftArt.jpg",</v>
      </c>
      <c r="J1335" t="s">
        <v>2408</v>
      </c>
      <c r="K1335" t="s">
        <v>3893</v>
      </c>
      <c r="U1335" t="str">
        <f t="shared" si="43"/>
        <v>theflamesgift</v>
      </c>
      <c r="V1335" t="str">
        <f t="shared" si="44"/>
        <v>&lt;div class="landscape-text" style="top:14px;"&gt;&lt;div style="display:inline;"&gt;&lt;div style="display:inline; font-size:24px;"&gt;Vous pouvez écarter une carte de votre main.&lt;/div&gt;&lt;/div&gt;&lt;br&gt;&lt;/div&gt;</v>
      </c>
    </row>
    <row r="1336" spans="1:22" x14ac:dyDescent="0.25">
      <c r="A1336" t="str">
        <f>IF(AND(MOD(ROW(A1331)-1,3)=0,INDEX(artwork.xlsx!G:G,QUOTIENT(ROW(A1331)-1,3)+2)&lt;&gt;""),"/* "&amp;INDEX(artwork.xlsx!G:G,QUOTIENT(ROW(A1331)-1,3)+2)&amp;" */","  ")&amp;
IF(AND(INDEX(artwork.xlsx!F:F,QUOTIENT(ROW(A1331)-1,3)+2)&lt;&gt;""),"/* "&amp;INDEX(artwork.xlsx!F:F,QUOTIENT(ROW(A1331)-1,3)+2)&amp;" */","  ")&amp;IF(AND(ISERROR(MATCH("},",B1336:B$5003,0)), ISERROR(MATCH("    ];",$A$5:A1332,0))),"];","")</f>
        <v xml:space="preserve">  /* landscape */</v>
      </c>
      <c r="B1336" t="str">
        <f t="shared" si="38"/>
        <v/>
      </c>
      <c r="C1336" t="str">
        <f>IF(AND(MOD(ROW(A1331)-1,3)=0, INDEX(artwork.xlsx!J:J,QUOTIENT(ROW(A1331)-1,3)+2)&lt;&gt;""),
     artwork.xlsx!$H$1&amp;": """ &amp;  INDEX(artwork.xlsx!H:H,QUOTIENT(ROW(A1331)-1,3)+2) &amp;""",  " &amp;
     artwork.xlsx!$J$1&amp; ": """ &amp; INDEX(artwork.xlsx!J:J,QUOTIENT(ROW(A1331)-1,3)+2) &amp;""",  " &amp;
     artwork.xlsx!$L$1&amp; ": """ &amp; SUBSTITUTE(IF(LEFT(INDEX(artwork.xlsx!L:L,QUOTIENT(ROW(A1331)-1,3)+2),4)="http","",artwork.xlsx!$M$1) &amp; INDEX(artwork.xlsx!L:L,QUOTIENT(ROW(A1331)-1,3)+2),artwork.xlsx!$N$1,"") &amp; """,",
 IF(AND(MOD(ROW(A1331)-1,3)=1,INDEX(artwork.xlsx!J:J,QUOTIENT(ROW(A1331)-1,3)+2)&lt;&gt;""),
    artwork.xlsx!$K$1&amp;": '" &amp; SUBSTITUTE(INDEX(artwork.xlsx!K:K,QUOTIENT(ROW(A1331)-1,3)+2),"'","\'") &amp; "'",
IF(MOD(ROW(A1331)-1,3)=2,"","")))</f>
        <v>text_html: '&lt;div class="landscape-text" style="top:14px;"&gt;&lt;div style="display:inline;"&gt;&lt;div style="display:inline; font-size:24px;"&gt;Vous pouvez écarter une carte de votre main.&lt;/div&gt;&lt;/div&gt;&lt;br&gt;&lt;/div&gt;'</v>
      </c>
      <c r="K1336" t="s">
        <v>3894</v>
      </c>
      <c r="U1336" t="e">
        <f t="shared" si="43"/>
        <v>#VALUE!</v>
      </c>
      <c r="V1336" t="e">
        <f t="shared" si="44"/>
        <v>#VALUE!</v>
      </c>
    </row>
    <row r="1337" spans="1:22" x14ac:dyDescent="0.25">
      <c r="A1337" t="str">
        <f>IF(AND(MOD(ROW(A1332)-1,3)=0,INDEX(artwork.xlsx!G:G,QUOTIENT(ROW(A1332)-1,3)+2)&lt;&gt;""),"/* "&amp;INDEX(artwork.xlsx!G:G,QUOTIENT(ROW(A1332)-1,3)+2)&amp;" */","  ")&amp;
IF(AND(INDEX(artwork.xlsx!F:F,QUOTIENT(ROW(A1332)-1,3)+2)&lt;&gt;""),"/* "&amp;INDEX(artwork.xlsx!F:F,QUOTIENT(ROW(A1332)-1,3)+2)&amp;" */","  ")&amp;IF(AND(ISERROR(MATCH("},",B1337:B$5003,0)), ISERROR(MATCH("    ];",$A$5:A1336,0))),"];","")</f>
        <v xml:space="preserve">  /* landscape */</v>
      </c>
      <c r="B1337" t="str">
        <f t="shared" si="38"/>
        <v>},</v>
      </c>
      <c r="C1337" t="str">
        <f>IF(AND(MOD(ROW(A1332)-1,3)=0, INDEX(artwork.xlsx!J:J,QUOTIENT(ROW(A1332)-1,3)+2)&lt;&gt;""),
     artwork.xlsx!$H$1&amp;": """ &amp;  INDEX(artwork.xlsx!H:H,QUOTIENT(ROW(A1332)-1,3)+2) &amp;""",  " &amp;
     artwork.xlsx!$J$1&amp; ": """ &amp; INDEX(artwork.xlsx!J:J,QUOTIENT(ROW(A1332)-1,3)+2) &amp;""",  " &amp;
     artwork.xlsx!$L$1&amp; ": """ &amp; SUBSTITUTE(IF(LEFT(INDEX(artwork.xlsx!L:L,QUOTIENT(ROW(A1332)-1,3)+2),4)="http","",artwork.xlsx!$M$1) &amp; INDEX(artwork.xlsx!L:L,QUOTIENT(ROW(A1332)-1,3)+2),artwork.xlsx!$N$1,"") &amp; """,",
 IF(AND(MOD(ROW(A1332)-1,3)=1,INDEX(artwork.xlsx!J:J,QUOTIENT(ROW(A1332)-1,3)+2)&lt;&gt;""),
    artwork.xlsx!$K$1&amp;": '" &amp; SUBSTITUTE(INDEX(artwork.xlsx!K:K,QUOTIENT(ROW(A1332)-1,3)+2),"'","\'") &amp; "'",
IF(MOD(ROW(A1332)-1,3)=2,"","")))</f>
        <v/>
      </c>
      <c r="J1337" t="s">
        <v>3730</v>
      </c>
      <c r="U1337" t="e">
        <f t="shared" si="43"/>
        <v>#VALUE!</v>
      </c>
      <c r="V1337" t="str">
        <f t="shared" si="44"/>
        <v>stsgift",  frenchName: "Don des forêts",  artwork: "http://wiki.dominionstrategy.com/images/7/73/The_Forest%27s_GiftArt.jpg"</v>
      </c>
    </row>
    <row r="1338" spans="1:22" x14ac:dyDescent="0.25">
      <c r="A1338" t="str">
        <f>IF(AND(MOD(ROW(A1333)-1,3)=0,INDEX(artwork.xlsx!G:G,QUOTIENT(ROW(A1333)-1,3)+2)&lt;&gt;""),"/* "&amp;INDEX(artwork.xlsx!G:G,QUOTIENT(ROW(A1333)-1,3)+2)&amp;" */","  ")&amp;
IF(AND(INDEX(artwork.xlsx!F:F,QUOTIENT(ROW(A1333)-1,3)+2)&lt;&gt;""),"/* "&amp;INDEX(artwork.xlsx!F:F,QUOTIENT(ROW(A1333)-1,3)+2)&amp;" */","  ")&amp;IF(AND(ISERROR(MATCH("},",B1338:B$5003,0)), ISERROR(MATCH("    ];",$A$5:A1334,0))),"];","")</f>
        <v xml:space="preserve">  /* landscape */</v>
      </c>
      <c r="B1338" t="str">
        <f t="shared" si="38"/>
        <v>{</v>
      </c>
      <c r="C1338" t="str">
        <f>IF(AND(MOD(ROW(A1333)-1,3)=0, INDEX(artwork.xlsx!J:J,QUOTIENT(ROW(A1333)-1,3)+2)&lt;&gt;""),
     artwork.xlsx!$H$1&amp;": """ &amp;  INDEX(artwork.xlsx!H:H,QUOTIENT(ROW(A1333)-1,3)+2) &amp;""",  " &amp;
     artwork.xlsx!$J$1&amp; ": """ &amp; INDEX(artwork.xlsx!J:J,QUOTIENT(ROW(A1333)-1,3)+2) &amp;""",  " &amp;
     artwork.xlsx!$L$1&amp; ": """ &amp; SUBSTITUTE(IF(LEFT(INDEX(artwork.xlsx!L:L,QUOTIENT(ROW(A1333)-1,3)+2),4)="http","",artwork.xlsx!$M$1) &amp; INDEX(artwork.xlsx!L:L,QUOTIENT(ROW(A1333)-1,3)+2),artwork.xlsx!$N$1,"") &amp; """,",
 IF(AND(MOD(ROW(A1333)-1,3)=1,INDEX(artwork.xlsx!J:J,QUOTIENT(ROW(A1333)-1,3)+2)&lt;&gt;""),
    artwork.xlsx!$K$1&amp;": '" &amp; SUBSTITUTE(INDEX(artwork.xlsx!K:K,QUOTIENT(ROW(A1333)-1,3)+2),"'","\'") &amp; "'",
IF(MOD(ROW(A1333)-1,3)=2,"","")))</f>
        <v>id: "theforestsgift",  frenchName: "Don des forêts",  artwork: "http://wiki.dominionstrategy.com/images/7/73/The_Forest%27s_GiftArt.jpg",</v>
      </c>
      <c r="J1338" t="s">
        <v>2408</v>
      </c>
      <c r="K1338" t="s">
        <v>3895</v>
      </c>
      <c r="U1338" t="str">
        <f t="shared" si="43"/>
        <v>theforestsgift</v>
      </c>
      <c r="V1338" t="str">
        <f t="shared" si="44"/>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9" spans="1:22" x14ac:dyDescent="0.25">
      <c r="A1339" t="str">
        <f>IF(AND(MOD(ROW(A1334)-1,3)=0,INDEX(artwork.xlsx!G:G,QUOTIENT(ROW(A1334)-1,3)+2)&lt;&gt;""),"/* "&amp;INDEX(artwork.xlsx!G:G,QUOTIENT(ROW(A1334)-1,3)+2)&amp;" */","  ")&amp;
IF(AND(INDEX(artwork.xlsx!F:F,QUOTIENT(ROW(A1334)-1,3)+2)&lt;&gt;""),"/* "&amp;INDEX(artwork.xlsx!F:F,QUOTIENT(ROW(A1334)-1,3)+2)&amp;" */","  ")&amp;IF(AND(ISERROR(MATCH("},",B1339:B$5003,0)), ISERROR(MATCH("    ];",$A$5:A1338,0))),"];","")</f>
        <v xml:space="preserve">  /* landscape */</v>
      </c>
      <c r="B1339" t="str">
        <f t="shared" si="38"/>
        <v/>
      </c>
      <c r="C1339" t="str">
        <f>IF(AND(MOD(ROW(A1334)-1,3)=0, INDEX(artwork.xlsx!J:J,QUOTIENT(ROW(A1334)-1,3)+2)&lt;&gt;""),
     artwork.xlsx!$H$1&amp;": """ &amp;  INDEX(artwork.xlsx!H:H,QUOTIENT(ROW(A1334)-1,3)+2) &amp;""",  " &amp;
     artwork.xlsx!$J$1&amp; ": """ &amp; INDEX(artwork.xlsx!J:J,QUOTIENT(ROW(A1334)-1,3)+2) &amp;""",  " &amp;
     artwork.xlsx!$L$1&amp; ": """ &amp; SUBSTITUTE(IF(LEFT(INDEX(artwork.xlsx!L:L,QUOTIENT(ROW(A1334)-1,3)+2),4)="http","",artwork.xlsx!$M$1) &amp; INDEX(artwork.xlsx!L:L,QUOTIENT(ROW(A1334)-1,3)+2),artwork.xlsx!$N$1,"") &amp; """,",
 IF(AND(MOD(ROW(A1334)-1,3)=1,INDEX(artwork.xlsx!J:J,QUOTIENT(ROW(A1334)-1,3)+2)&lt;&gt;""),
    artwork.xlsx!$K$1&amp;": '" &amp; SUBSTITUTE(INDEX(artwork.xlsx!K:K,QUOTIENT(ROW(A1334)-1,3)+2),"'","\'") &amp; "'",
IF(MOD(ROW(A1334)-1,3)=2,"","")))</f>
        <v>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9" t="s">
        <v>3896</v>
      </c>
      <c r="U1339" t="e">
        <f t="shared" si="43"/>
        <v>#VALUE!</v>
      </c>
      <c r="V1339" t="e">
        <f t="shared" si="44"/>
        <v>#VALUE!</v>
      </c>
    </row>
    <row r="1340" spans="1:22" x14ac:dyDescent="0.25">
      <c r="A1340" t="str">
        <f>IF(AND(MOD(ROW(A1335)-1,3)=0,INDEX(artwork.xlsx!G:G,QUOTIENT(ROW(A1335)-1,3)+2)&lt;&gt;""),"/* "&amp;INDEX(artwork.xlsx!G:G,QUOTIENT(ROW(A1335)-1,3)+2)&amp;" */","  ")&amp;
IF(AND(INDEX(artwork.xlsx!F:F,QUOTIENT(ROW(A1335)-1,3)+2)&lt;&gt;""),"/* "&amp;INDEX(artwork.xlsx!F:F,QUOTIENT(ROW(A1335)-1,3)+2)&amp;" */","  ")&amp;IF(AND(ISERROR(MATCH("},",B1340:B$5003,0)), ISERROR(MATCH("    ];",$A$5:A1336,0))),"];","")</f>
        <v xml:space="preserve">  /* landscape */</v>
      </c>
      <c r="B1340" t="str">
        <f t="shared" si="38"/>
        <v>},</v>
      </c>
      <c r="C1340" t="str">
        <f>IF(AND(MOD(ROW(A1335)-1,3)=0, INDEX(artwork.xlsx!J:J,QUOTIENT(ROW(A1335)-1,3)+2)&lt;&gt;""),
     artwork.xlsx!$H$1&amp;": """ &amp;  INDEX(artwork.xlsx!H:H,QUOTIENT(ROW(A1335)-1,3)+2) &amp;""",  " &amp;
     artwork.xlsx!$J$1&amp; ": """ &amp; INDEX(artwork.xlsx!J:J,QUOTIENT(ROW(A1335)-1,3)+2) &amp;""",  " &amp;
     artwork.xlsx!$L$1&amp; ": """ &amp; SUBSTITUTE(IF(LEFT(INDEX(artwork.xlsx!L:L,QUOTIENT(ROW(A1335)-1,3)+2),4)="http","",artwork.xlsx!$M$1) &amp; INDEX(artwork.xlsx!L:L,QUOTIENT(ROW(A1335)-1,3)+2),artwork.xlsx!$N$1,"") &amp; """,",
 IF(AND(MOD(ROW(A1335)-1,3)=1,INDEX(artwork.xlsx!J:J,QUOTIENT(ROW(A1335)-1,3)+2)&lt;&gt;""),
    artwork.xlsx!$K$1&amp;": '" &amp; SUBSTITUTE(INDEX(artwork.xlsx!K:K,QUOTIENT(ROW(A1335)-1,3)+2),"'","\'") &amp; "'",
IF(MOD(ROW(A1335)-1,3)=2,"","")))</f>
        <v/>
      </c>
      <c r="J1340" t="s">
        <v>3730</v>
      </c>
      <c r="U1340" t="e">
        <f t="shared" si="43"/>
        <v>#VALUE!</v>
      </c>
      <c r="V1340" t="str">
        <f t="shared" si="44"/>
        <v>sgift",  frenchName: "Don de la lune",  artwork: "http://wiki.dominionstrategy.com/images/c/cd/The_Moon%27s_GiftArt.jpg"</v>
      </c>
    </row>
    <row r="1341" spans="1:22" x14ac:dyDescent="0.25">
      <c r="A1341" t="str">
        <f>IF(AND(MOD(ROW(A1336)-1,3)=0,INDEX(artwork.xlsx!G:G,QUOTIENT(ROW(A1336)-1,3)+2)&lt;&gt;""),"/* "&amp;INDEX(artwork.xlsx!G:G,QUOTIENT(ROW(A1336)-1,3)+2)&amp;" */","  ")&amp;
IF(AND(INDEX(artwork.xlsx!F:F,QUOTIENT(ROW(A1336)-1,3)+2)&lt;&gt;""),"/* "&amp;INDEX(artwork.xlsx!F:F,QUOTIENT(ROW(A1336)-1,3)+2)&amp;" */","  ")&amp;IF(AND(ISERROR(MATCH("},",B1341:B$5003,0)), ISERROR(MATCH("    ];",$A$5:A1340,0))),"];","")</f>
        <v xml:space="preserve">  /* landscape */</v>
      </c>
      <c r="B1341" t="str">
        <f t="shared" si="38"/>
        <v>{</v>
      </c>
      <c r="C1341" t="str">
        <f>IF(AND(MOD(ROW(A1336)-1,3)=0, INDEX(artwork.xlsx!J:J,QUOTIENT(ROW(A1336)-1,3)+2)&lt;&gt;""),
     artwork.xlsx!$H$1&amp;": """ &amp;  INDEX(artwork.xlsx!H:H,QUOTIENT(ROW(A1336)-1,3)+2) &amp;""",  " &amp;
     artwork.xlsx!$J$1&amp; ": """ &amp; INDEX(artwork.xlsx!J:J,QUOTIENT(ROW(A1336)-1,3)+2) &amp;""",  " &amp;
     artwork.xlsx!$L$1&amp; ": """ &amp; SUBSTITUTE(IF(LEFT(INDEX(artwork.xlsx!L:L,QUOTIENT(ROW(A1336)-1,3)+2),4)="http","",artwork.xlsx!$M$1) &amp; INDEX(artwork.xlsx!L:L,QUOTIENT(ROW(A1336)-1,3)+2),artwork.xlsx!$N$1,"") &amp; """,",
 IF(AND(MOD(ROW(A1336)-1,3)=1,INDEX(artwork.xlsx!J:J,QUOTIENT(ROW(A1336)-1,3)+2)&lt;&gt;""),
    artwork.xlsx!$K$1&amp;": '" &amp; SUBSTITUTE(INDEX(artwork.xlsx!K:K,QUOTIENT(ROW(A1336)-1,3)+2),"'","\'") &amp; "'",
IF(MOD(ROW(A1336)-1,3)=2,"","")))</f>
        <v>id: "themoonsgift",  frenchName: "Don de la lune",  artwork: "http://wiki.dominionstrategy.com/images/c/cd/The_Moon%27s_GiftArt.jpg",</v>
      </c>
      <c r="J1341" t="s">
        <v>2408</v>
      </c>
      <c r="K1341" t="s">
        <v>3897</v>
      </c>
      <c r="U1341" t="str">
        <f t="shared" si="43"/>
        <v>themoonsgift</v>
      </c>
      <c r="V1341" t="str">
        <f t="shared" si="44"/>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row>
    <row r="1342" spans="1:22" x14ac:dyDescent="0.25">
      <c r="A1342" t="str">
        <f>IF(AND(MOD(ROW(A1337)-1,3)=0,INDEX(artwork.xlsx!G:G,QUOTIENT(ROW(A1337)-1,3)+2)&lt;&gt;""),"/* "&amp;INDEX(artwork.xlsx!G:G,QUOTIENT(ROW(A1337)-1,3)+2)&amp;" */","  ")&amp;
IF(AND(INDEX(artwork.xlsx!F:F,QUOTIENT(ROW(A1337)-1,3)+2)&lt;&gt;""),"/* "&amp;INDEX(artwork.xlsx!F:F,QUOTIENT(ROW(A1337)-1,3)+2)&amp;" */","  ")&amp;IF(AND(ISERROR(MATCH("},",B1342:B$5003,0)), ISERROR(MATCH("    ];",$A$5:A1338,0))),"];","")</f>
        <v xml:space="preserve">  /* landscape */</v>
      </c>
      <c r="B1342" t="str">
        <f t="shared" si="38"/>
        <v/>
      </c>
      <c r="C1342" t="str">
        <f>IF(AND(MOD(ROW(A1337)-1,3)=0, INDEX(artwork.xlsx!J:J,QUOTIENT(ROW(A1337)-1,3)+2)&lt;&gt;""),
     artwork.xlsx!$H$1&amp;": """ &amp;  INDEX(artwork.xlsx!H:H,QUOTIENT(ROW(A1337)-1,3)+2) &amp;""",  " &amp;
     artwork.xlsx!$J$1&amp; ": """ &amp; INDEX(artwork.xlsx!J:J,QUOTIENT(ROW(A1337)-1,3)+2) &amp;""",  " &amp;
     artwork.xlsx!$L$1&amp; ": """ &amp; SUBSTITUTE(IF(LEFT(INDEX(artwork.xlsx!L:L,QUOTIENT(ROW(A1337)-1,3)+2),4)="http","",artwork.xlsx!$M$1) &amp; INDEX(artwork.xlsx!L:L,QUOTIENT(ROW(A1337)-1,3)+2),artwork.xlsx!$N$1,"") &amp; """,",
 IF(AND(MOD(ROW(A1337)-1,3)=1,INDEX(artwork.xlsx!J:J,QUOTIENT(ROW(A1337)-1,3)+2)&lt;&gt;""),
    artwork.xlsx!$K$1&amp;": '" &amp; SUBSTITUTE(INDEX(artwork.xlsx!K:K,QUOTIENT(ROW(A1337)-1,3)+2),"'","\'") &amp; "'",
IF(MOD(ROW(A1337)-1,3)=2,"","")))</f>
        <v>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K1342" t="s">
        <v>3898</v>
      </c>
      <c r="U1342" t="e">
        <f t="shared" si="43"/>
        <v>#VALUE!</v>
      </c>
      <c r="V1342" t="e">
        <f t="shared" si="44"/>
        <v>#VALUE!</v>
      </c>
    </row>
    <row r="1343" spans="1:22" x14ac:dyDescent="0.25">
      <c r="A1343" t="str">
        <f>IF(AND(MOD(ROW(A1338)-1,3)=0,INDEX(artwork.xlsx!G:G,QUOTIENT(ROW(A1338)-1,3)+2)&lt;&gt;""),"/* "&amp;INDEX(artwork.xlsx!G:G,QUOTIENT(ROW(A1338)-1,3)+2)&amp;" */","  ")&amp;
IF(AND(INDEX(artwork.xlsx!F:F,QUOTIENT(ROW(A1338)-1,3)+2)&lt;&gt;""),"/* "&amp;INDEX(artwork.xlsx!F:F,QUOTIENT(ROW(A1338)-1,3)+2)&amp;" */","  ")&amp;IF(AND(ISERROR(MATCH("},",B1343:B$5003,0)), ISERROR(MATCH("    ];",$A$5:A1342,0))),"];","")</f>
        <v xml:space="preserve">  /* landscape */</v>
      </c>
      <c r="B1343" t="str">
        <f t="shared" si="38"/>
        <v>},</v>
      </c>
      <c r="C1343" t="str">
        <f>IF(AND(MOD(ROW(A1338)-1,3)=0, INDEX(artwork.xlsx!J:J,QUOTIENT(ROW(A1338)-1,3)+2)&lt;&gt;""),
     artwork.xlsx!$H$1&amp;": """ &amp;  INDEX(artwork.xlsx!H:H,QUOTIENT(ROW(A1338)-1,3)+2) &amp;""",  " &amp;
     artwork.xlsx!$J$1&amp; ": """ &amp; INDEX(artwork.xlsx!J:J,QUOTIENT(ROW(A1338)-1,3)+2) &amp;""",  " &amp;
     artwork.xlsx!$L$1&amp; ": """ &amp; SUBSTITUTE(IF(LEFT(INDEX(artwork.xlsx!L:L,QUOTIENT(ROW(A1338)-1,3)+2),4)="http","",artwork.xlsx!$M$1) &amp; INDEX(artwork.xlsx!L:L,QUOTIENT(ROW(A1338)-1,3)+2),artwork.xlsx!$N$1,"") &amp; """,",
 IF(AND(MOD(ROW(A1338)-1,3)=1,INDEX(artwork.xlsx!J:J,QUOTIENT(ROW(A1338)-1,3)+2)&lt;&gt;""),
    artwork.xlsx!$K$1&amp;": '" &amp; SUBSTITUTE(INDEX(artwork.xlsx!K:K,QUOTIENT(ROW(A1338)-1,3)+2),"'","\'") &amp; "'",
IF(MOD(ROW(A1338)-1,3)=2,"","")))</f>
        <v/>
      </c>
      <c r="J1343" t="s">
        <v>3730</v>
      </c>
      <c r="U1343" t="e">
        <f t="shared" si="43"/>
        <v>#VALUE!</v>
      </c>
      <c r="V1343" t="str">
        <f t="shared" si="44"/>
        <v>tainsgift",  frenchName: "Don des montagnes",  artwork: "http://wiki.dominionstrategy.com/images/5/53/The_Mountain%27s_GiftArt.jpg"</v>
      </c>
    </row>
    <row r="1344" spans="1:22" x14ac:dyDescent="0.25">
      <c r="A1344" t="str">
        <f>IF(AND(MOD(ROW(A1339)-1,3)=0,INDEX(artwork.xlsx!G:G,QUOTIENT(ROW(A1339)-1,3)+2)&lt;&gt;""),"/* "&amp;INDEX(artwork.xlsx!G:G,QUOTIENT(ROW(A1339)-1,3)+2)&amp;" */","  ")&amp;
IF(AND(INDEX(artwork.xlsx!F:F,QUOTIENT(ROW(A1339)-1,3)+2)&lt;&gt;""),"/* "&amp;INDEX(artwork.xlsx!F:F,QUOTIENT(ROW(A1339)-1,3)+2)&amp;" */","  ")&amp;IF(AND(ISERROR(MATCH("},",B1344:B$5003,0)), ISERROR(MATCH("    ];",$A$5:A1340,0))),"];","")</f>
        <v xml:space="preserve">  /* landscape */</v>
      </c>
      <c r="B1344" t="str">
        <f t="shared" si="38"/>
        <v>{</v>
      </c>
      <c r="C1344" t="str">
        <f>IF(AND(MOD(ROW(A1339)-1,3)=0, INDEX(artwork.xlsx!J:J,QUOTIENT(ROW(A1339)-1,3)+2)&lt;&gt;""),
     artwork.xlsx!$H$1&amp;": """ &amp;  INDEX(artwork.xlsx!H:H,QUOTIENT(ROW(A1339)-1,3)+2) &amp;""",  " &amp;
     artwork.xlsx!$J$1&amp; ": """ &amp; INDEX(artwork.xlsx!J:J,QUOTIENT(ROW(A1339)-1,3)+2) &amp;""",  " &amp;
     artwork.xlsx!$L$1&amp; ": """ &amp; SUBSTITUTE(IF(LEFT(INDEX(artwork.xlsx!L:L,QUOTIENT(ROW(A1339)-1,3)+2),4)="http","",artwork.xlsx!$M$1) &amp; INDEX(artwork.xlsx!L:L,QUOTIENT(ROW(A1339)-1,3)+2),artwork.xlsx!$N$1,"") &amp; """,",
 IF(AND(MOD(ROW(A1339)-1,3)=1,INDEX(artwork.xlsx!J:J,QUOTIENT(ROW(A1339)-1,3)+2)&lt;&gt;""),
    artwork.xlsx!$K$1&amp;": '" &amp; SUBSTITUTE(INDEX(artwork.xlsx!K:K,QUOTIENT(ROW(A1339)-1,3)+2),"'","\'") &amp; "'",
IF(MOD(ROW(A1339)-1,3)=2,"","")))</f>
        <v>id: "themountainsgift",  frenchName: "Don des montagnes",  artwork: "http://wiki.dominionstrategy.com/images/5/53/The_Mountain%27s_GiftArt.jpg",</v>
      </c>
      <c r="J1344" t="s">
        <v>2408</v>
      </c>
      <c r="K1344" t="s">
        <v>3899</v>
      </c>
      <c r="U1344" t="str">
        <f t="shared" si="43"/>
        <v>themountainsgift</v>
      </c>
      <c r="V1344" t="str">
        <f t="shared" si="44"/>
        <v>&lt;div class="landscape-text" style="top:14px;"&gt;&lt;div style="display:inline;"&gt;&lt;div style="display:inline; font-size:26px;"&gt;Recevez un Argent.&lt;/div&gt;&lt;/div&gt;&lt;br&gt;&lt;/div&gt;</v>
      </c>
    </row>
    <row r="1345" spans="1:22" x14ac:dyDescent="0.25">
      <c r="A1345" t="str">
        <f>IF(AND(MOD(ROW(A1340)-1,3)=0,INDEX(artwork.xlsx!G:G,QUOTIENT(ROW(A1340)-1,3)+2)&lt;&gt;""),"/* "&amp;INDEX(artwork.xlsx!G:G,QUOTIENT(ROW(A1340)-1,3)+2)&amp;" */","  ")&amp;
IF(AND(INDEX(artwork.xlsx!F:F,QUOTIENT(ROW(A1340)-1,3)+2)&lt;&gt;""),"/* "&amp;INDEX(artwork.xlsx!F:F,QUOTIENT(ROW(A1340)-1,3)+2)&amp;" */","  ")&amp;IF(AND(ISERROR(MATCH("},",B1345:B$5003,0)), ISERROR(MATCH("    ];",$A$5:A1344,0))),"];","")</f>
        <v xml:space="preserve">  /* landscape */</v>
      </c>
      <c r="B1345" t="str">
        <f t="shared" si="38"/>
        <v/>
      </c>
      <c r="C1345" t="str">
        <f>IF(AND(MOD(ROW(A1340)-1,3)=0, INDEX(artwork.xlsx!J:J,QUOTIENT(ROW(A1340)-1,3)+2)&lt;&gt;""),
     artwork.xlsx!$H$1&amp;": """ &amp;  INDEX(artwork.xlsx!H:H,QUOTIENT(ROW(A1340)-1,3)+2) &amp;""",  " &amp;
     artwork.xlsx!$J$1&amp; ": """ &amp; INDEX(artwork.xlsx!J:J,QUOTIENT(ROW(A1340)-1,3)+2) &amp;""",  " &amp;
     artwork.xlsx!$L$1&amp; ": """ &amp; SUBSTITUTE(IF(LEFT(INDEX(artwork.xlsx!L:L,QUOTIENT(ROW(A1340)-1,3)+2),4)="http","",artwork.xlsx!$M$1) &amp; INDEX(artwork.xlsx!L:L,QUOTIENT(ROW(A1340)-1,3)+2),artwork.xlsx!$N$1,"") &amp; """,",
 IF(AND(MOD(ROW(A1340)-1,3)=1,INDEX(artwork.xlsx!J:J,QUOTIENT(ROW(A1340)-1,3)+2)&lt;&gt;""),
    artwork.xlsx!$K$1&amp;": '" &amp; SUBSTITUTE(INDEX(artwork.xlsx!K:K,QUOTIENT(ROW(A1340)-1,3)+2),"'","\'") &amp; "'",
IF(MOD(ROW(A1340)-1,3)=2,"","")))</f>
        <v>text_html: '&lt;div class="landscape-text" style="top:14px;"&gt;&lt;div style="display:inline;"&gt;&lt;div style="display:inline; font-size:26px;"&gt;Recevez un Argent.&lt;/div&gt;&lt;/div&gt;&lt;br&gt;&lt;/div&gt;'</v>
      </c>
      <c r="K1345" t="s">
        <v>3900</v>
      </c>
      <c r="U1345" t="e">
        <f t="shared" si="43"/>
        <v>#VALUE!</v>
      </c>
      <c r="V1345" t="e">
        <f t="shared" si="44"/>
        <v>#VALUE!</v>
      </c>
    </row>
    <row r="1346" spans="1:22" x14ac:dyDescent="0.25">
      <c r="A1346" t="str">
        <f>IF(AND(MOD(ROW(A1341)-1,3)=0,INDEX(artwork.xlsx!G:G,QUOTIENT(ROW(A1341)-1,3)+2)&lt;&gt;""),"/* "&amp;INDEX(artwork.xlsx!G:G,QUOTIENT(ROW(A1341)-1,3)+2)&amp;" */","  ")&amp;
IF(AND(INDEX(artwork.xlsx!F:F,QUOTIENT(ROW(A1341)-1,3)+2)&lt;&gt;""),"/* "&amp;INDEX(artwork.xlsx!F:F,QUOTIENT(ROW(A1341)-1,3)+2)&amp;" */","  ")&amp;IF(AND(ISERROR(MATCH("},",B1346:B$5003,0)), ISERROR(MATCH("    ];",$A$5:A1342,0))),"];","")</f>
        <v xml:space="preserve">  /* landscape */</v>
      </c>
      <c r="B1346" t="str">
        <f t="shared" si="38"/>
        <v>},</v>
      </c>
      <c r="C1346" t="str">
        <f>IF(AND(MOD(ROW(A1341)-1,3)=0, INDEX(artwork.xlsx!J:J,QUOTIENT(ROW(A1341)-1,3)+2)&lt;&gt;""),
     artwork.xlsx!$H$1&amp;": """ &amp;  INDEX(artwork.xlsx!H:H,QUOTIENT(ROW(A1341)-1,3)+2) &amp;""",  " &amp;
     artwork.xlsx!$J$1&amp; ": """ &amp; INDEX(artwork.xlsx!J:J,QUOTIENT(ROW(A1341)-1,3)+2) &amp;""",  " &amp;
     artwork.xlsx!$L$1&amp; ": """ &amp; SUBSTITUTE(IF(LEFT(INDEX(artwork.xlsx!L:L,QUOTIENT(ROW(A1341)-1,3)+2),4)="http","",artwork.xlsx!$M$1) &amp; INDEX(artwork.xlsx!L:L,QUOTIENT(ROW(A1341)-1,3)+2),artwork.xlsx!$N$1,"") &amp; """,",
 IF(AND(MOD(ROW(A1341)-1,3)=1,INDEX(artwork.xlsx!J:J,QUOTIENT(ROW(A1341)-1,3)+2)&lt;&gt;""),
    artwork.xlsx!$K$1&amp;": '" &amp; SUBSTITUTE(INDEX(artwork.xlsx!K:K,QUOTIENT(ROW(A1341)-1,3)+2),"'","\'") &amp; "'",
IF(MOD(ROW(A1341)-1,3)=2,"","")))</f>
        <v/>
      </c>
      <c r="J1346" t="s">
        <v>3730</v>
      </c>
      <c r="U1346" t="e">
        <f t="shared" si="43"/>
        <v>#VALUE!</v>
      </c>
      <c r="V1346" t="str">
        <f t="shared" si="44"/>
        <v>rsgift",  frenchName: "Don de la rivière",  artwork: "http://wiki.dominionstrategy.com/images/3/33/The_River%27s_GiftArt.jpg"</v>
      </c>
    </row>
    <row r="1347" spans="1:22" x14ac:dyDescent="0.25">
      <c r="A1347" t="str">
        <f>IF(AND(MOD(ROW(A1342)-1,3)=0,INDEX(artwork.xlsx!G:G,QUOTIENT(ROW(A1342)-1,3)+2)&lt;&gt;""),"/* "&amp;INDEX(artwork.xlsx!G:G,QUOTIENT(ROW(A1342)-1,3)+2)&amp;" */","  ")&amp;
IF(AND(INDEX(artwork.xlsx!F:F,QUOTIENT(ROW(A1342)-1,3)+2)&lt;&gt;""),"/* "&amp;INDEX(artwork.xlsx!F:F,QUOTIENT(ROW(A1342)-1,3)+2)&amp;" */","  ")&amp;IF(AND(ISERROR(MATCH("},",B1347:B$5003,0)), ISERROR(MATCH("    ];",$A$5:A1346,0))),"];","")</f>
        <v xml:space="preserve">  /* landscape */</v>
      </c>
      <c r="B1347" t="str">
        <f t="shared" si="38"/>
        <v>{</v>
      </c>
      <c r="C1347" t="str">
        <f>IF(AND(MOD(ROW(A1342)-1,3)=0, INDEX(artwork.xlsx!J:J,QUOTIENT(ROW(A1342)-1,3)+2)&lt;&gt;""),
     artwork.xlsx!$H$1&amp;": """ &amp;  INDEX(artwork.xlsx!H:H,QUOTIENT(ROW(A1342)-1,3)+2) &amp;""",  " &amp;
     artwork.xlsx!$J$1&amp; ": """ &amp; INDEX(artwork.xlsx!J:J,QUOTIENT(ROW(A1342)-1,3)+2) &amp;""",  " &amp;
     artwork.xlsx!$L$1&amp; ": """ &amp; SUBSTITUTE(IF(LEFT(INDEX(artwork.xlsx!L:L,QUOTIENT(ROW(A1342)-1,3)+2),4)="http","",artwork.xlsx!$M$1) &amp; INDEX(artwork.xlsx!L:L,QUOTIENT(ROW(A1342)-1,3)+2),artwork.xlsx!$N$1,"") &amp; """,",
 IF(AND(MOD(ROW(A1342)-1,3)=1,INDEX(artwork.xlsx!J:J,QUOTIENT(ROW(A1342)-1,3)+2)&lt;&gt;""),
    artwork.xlsx!$K$1&amp;": '" &amp; SUBSTITUTE(INDEX(artwork.xlsx!K:K,QUOTIENT(ROW(A1342)-1,3)+2),"'","\'") &amp; "'",
IF(MOD(ROW(A1342)-1,3)=2,"","")))</f>
        <v>id: "theriversgift",  frenchName: "Don de la rivière",  artwork: "http://wiki.dominionstrategy.com/images/3/33/The_River%27s_GiftArt.jpg",</v>
      </c>
      <c r="J1347" t="s">
        <v>2408</v>
      </c>
      <c r="K1347" t="s">
        <v>3901</v>
      </c>
      <c r="U1347" t="str">
        <f t="shared" si="43"/>
        <v>theriversgift</v>
      </c>
      <c r="V1347" t="str">
        <f t="shared" si="44"/>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row>
    <row r="1348" spans="1:22" x14ac:dyDescent="0.25">
      <c r="A1348" t="str">
        <f>IF(AND(MOD(ROW(A1343)-1,3)=0,INDEX(artwork.xlsx!G:G,QUOTIENT(ROW(A1343)-1,3)+2)&lt;&gt;""),"/* "&amp;INDEX(artwork.xlsx!G:G,QUOTIENT(ROW(A1343)-1,3)+2)&amp;" */","  ")&amp;
IF(AND(INDEX(artwork.xlsx!F:F,QUOTIENT(ROW(A1343)-1,3)+2)&lt;&gt;""),"/* "&amp;INDEX(artwork.xlsx!F:F,QUOTIENT(ROW(A1343)-1,3)+2)&amp;" */","  ")&amp;IF(AND(ISERROR(MATCH("},",B1348:B$5003,0)), ISERROR(MATCH("    ];",$A$5:A1344,0))),"];","")</f>
        <v xml:space="preserve">  /* landscape */</v>
      </c>
      <c r="B1348" t="str">
        <f t="shared" si="38"/>
        <v/>
      </c>
      <c r="C1348" t="str">
        <f>IF(AND(MOD(ROW(A1343)-1,3)=0, INDEX(artwork.xlsx!J:J,QUOTIENT(ROW(A1343)-1,3)+2)&lt;&gt;""),
     artwork.xlsx!$H$1&amp;": """ &amp;  INDEX(artwork.xlsx!H:H,QUOTIENT(ROW(A1343)-1,3)+2) &amp;""",  " &amp;
     artwork.xlsx!$J$1&amp; ": """ &amp; INDEX(artwork.xlsx!J:J,QUOTIENT(ROW(A1343)-1,3)+2) &amp;""",  " &amp;
     artwork.xlsx!$L$1&amp; ": """ &amp; SUBSTITUTE(IF(LEFT(INDEX(artwork.xlsx!L:L,QUOTIENT(ROW(A1343)-1,3)+2),4)="http","",artwork.xlsx!$M$1) &amp; INDEX(artwork.xlsx!L:L,QUOTIENT(ROW(A1343)-1,3)+2),artwork.xlsx!$N$1,"") &amp; """,",
 IF(AND(MOD(ROW(A1343)-1,3)=1,INDEX(artwork.xlsx!J:J,QUOTIENT(ROW(A1343)-1,3)+2)&lt;&gt;""),
    artwork.xlsx!$K$1&amp;": '" &amp; SUBSTITUTE(INDEX(artwork.xlsx!K:K,QUOTIENT(ROW(A1343)-1,3)+2),"'","\'") &amp; "'",
IF(MOD(ROW(A1343)-1,3)=2,"","")))</f>
        <v>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K1348" t="s">
        <v>3902</v>
      </c>
      <c r="U1348" t="e">
        <f t="shared" si="43"/>
        <v>#VALUE!</v>
      </c>
      <c r="V1348" t="e">
        <f t="shared" si="44"/>
        <v>#VALUE!</v>
      </c>
    </row>
    <row r="1349" spans="1:22" x14ac:dyDescent="0.25">
      <c r="A1349" t="str">
        <f>IF(AND(MOD(ROW(A1344)-1,3)=0,INDEX(artwork.xlsx!G:G,QUOTIENT(ROW(A1344)-1,3)+2)&lt;&gt;""),"/* "&amp;INDEX(artwork.xlsx!G:G,QUOTIENT(ROW(A1344)-1,3)+2)&amp;" */","  ")&amp;
IF(AND(INDEX(artwork.xlsx!F:F,QUOTIENT(ROW(A1344)-1,3)+2)&lt;&gt;""),"/* "&amp;INDEX(artwork.xlsx!F:F,QUOTIENT(ROW(A1344)-1,3)+2)&amp;" */","  ")&amp;IF(AND(ISERROR(MATCH("},",B1349:B$5003,0)), ISERROR(MATCH("    ];",$A$5:A1348,0))),"];","")</f>
        <v xml:space="preserve">  /* landscape */</v>
      </c>
      <c r="B1349" t="str">
        <f t="shared" si="38"/>
        <v>},</v>
      </c>
      <c r="C1349" t="str">
        <f>IF(AND(MOD(ROW(A1344)-1,3)=0, INDEX(artwork.xlsx!J:J,QUOTIENT(ROW(A1344)-1,3)+2)&lt;&gt;""),
     artwork.xlsx!$H$1&amp;": """ &amp;  INDEX(artwork.xlsx!H:H,QUOTIENT(ROW(A1344)-1,3)+2) &amp;""",  " &amp;
     artwork.xlsx!$J$1&amp; ": """ &amp; INDEX(artwork.xlsx!J:J,QUOTIENT(ROW(A1344)-1,3)+2) &amp;""",  " &amp;
     artwork.xlsx!$L$1&amp; ": """ &amp; SUBSTITUTE(IF(LEFT(INDEX(artwork.xlsx!L:L,QUOTIENT(ROW(A1344)-1,3)+2),4)="http","",artwork.xlsx!$M$1) &amp; INDEX(artwork.xlsx!L:L,QUOTIENT(ROW(A1344)-1,3)+2),artwork.xlsx!$N$1,"") &amp; """,",
 IF(AND(MOD(ROW(A1344)-1,3)=1,INDEX(artwork.xlsx!J:J,QUOTIENT(ROW(A1344)-1,3)+2)&lt;&gt;""),
    artwork.xlsx!$K$1&amp;": '" &amp; SUBSTITUTE(INDEX(artwork.xlsx!K:K,QUOTIENT(ROW(A1344)-1,3)+2),"'","\'") &amp; "'",
IF(MOD(ROW(A1344)-1,3)=2,"","")))</f>
        <v/>
      </c>
      <c r="J1349" t="s">
        <v>3730</v>
      </c>
      <c r="U1349" t="e">
        <f t="shared" si="43"/>
        <v>#VALUE!</v>
      </c>
      <c r="V1349" t="str">
        <f t="shared" si="44"/>
        <v>gift",  frenchName: "Don de la mer",  artwork: "http://wiki.dominionstrategy.com/images/8/88/The_Sea%27s_GiftArt.jpg"</v>
      </c>
    </row>
    <row r="1350" spans="1:22" x14ac:dyDescent="0.25">
      <c r="A1350" t="str">
        <f>IF(AND(MOD(ROW(A1345)-1,3)=0,INDEX(artwork.xlsx!G:G,QUOTIENT(ROW(A1345)-1,3)+2)&lt;&gt;""),"/* "&amp;INDEX(artwork.xlsx!G:G,QUOTIENT(ROW(A1345)-1,3)+2)&amp;" */","  ")&amp;
IF(AND(INDEX(artwork.xlsx!F:F,QUOTIENT(ROW(A1345)-1,3)+2)&lt;&gt;""),"/* "&amp;INDEX(artwork.xlsx!F:F,QUOTIENT(ROW(A1345)-1,3)+2)&amp;" */","  ")&amp;IF(AND(ISERROR(MATCH("},",B1350:B$5003,0)), ISERROR(MATCH("    ];",$A$5:A1346,0))),"];","")</f>
        <v xml:space="preserve">  /* landscape */</v>
      </c>
      <c r="B1350" t="str">
        <f t="shared" si="38"/>
        <v>{</v>
      </c>
      <c r="C1350" t="str">
        <f>IF(AND(MOD(ROW(A1345)-1,3)=0, INDEX(artwork.xlsx!J:J,QUOTIENT(ROW(A1345)-1,3)+2)&lt;&gt;""),
     artwork.xlsx!$H$1&amp;": """ &amp;  INDEX(artwork.xlsx!H:H,QUOTIENT(ROW(A1345)-1,3)+2) &amp;""",  " &amp;
     artwork.xlsx!$J$1&amp; ": """ &amp; INDEX(artwork.xlsx!J:J,QUOTIENT(ROW(A1345)-1,3)+2) &amp;""",  " &amp;
     artwork.xlsx!$L$1&amp; ": """ &amp; SUBSTITUTE(IF(LEFT(INDEX(artwork.xlsx!L:L,QUOTIENT(ROW(A1345)-1,3)+2),4)="http","",artwork.xlsx!$M$1) &amp; INDEX(artwork.xlsx!L:L,QUOTIENT(ROW(A1345)-1,3)+2),artwork.xlsx!$N$1,"") &amp; """,",
 IF(AND(MOD(ROW(A1345)-1,3)=1,INDEX(artwork.xlsx!J:J,QUOTIENT(ROW(A1345)-1,3)+2)&lt;&gt;""),
    artwork.xlsx!$K$1&amp;": '" &amp; SUBSTITUTE(INDEX(artwork.xlsx!K:K,QUOTIENT(ROW(A1345)-1,3)+2),"'","\'") &amp; "'",
IF(MOD(ROW(A1345)-1,3)=2,"","")))</f>
        <v>id: "theseasgift",  frenchName: "Don de la mer",  artwork: "http://wiki.dominionstrategy.com/images/8/88/The_Sea%27s_GiftArt.jpg",</v>
      </c>
      <c r="J1350" t="s">
        <v>2408</v>
      </c>
      <c r="K1350" t="s">
        <v>3903</v>
      </c>
      <c r="U1350" t="str">
        <f t="shared" si="43"/>
        <v>theseasgift</v>
      </c>
      <c r="V1350" t="str">
        <f t="shared" si="44"/>
        <v>&lt;div class="landscape-text" style="top:14px;"&gt;&lt;div style="font-weight: bold;"&gt;&lt;div style="display:inline;"&gt;&lt;div style="display:inline; font-size:28px;"&gt;+1 Carte&lt;/div&gt;&lt;/div&gt;&lt;br&gt;&lt;/div&gt;&lt;/div&gt;</v>
      </c>
    </row>
    <row r="1351" spans="1:22" x14ac:dyDescent="0.25">
      <c r="A1351" t="str">
        <f>IF(AND(MOD(ROW(A1346)-1,3)=0,INDEX(artwork.xlsx!G:G,QUOTIENT(ROW(A1346)-1,3)+2)&lt;&gt;""),"/* "&amp;INDEX(artwork.xlsx!G:G,QUOTIENT(ROW(A1346)-1,3)+2)&amp;" */","  ")&amp;
IF(AND(INDEX(artwork.xlsx!F:F,QUOTIENT(ROW(A1346)-1,3)+2)&lt;&gt;""),"/* "&amp;INDEX(artwork.xlsx!F:F,QUOTIENT(ROW(A1346)-1,3)+2)&amp;" */","  ")&amp;IF(AND(ISERROR(MATCH("},",B1351:B$5003,0)), ISERROR(MATCH("    ];",$A$5:A1350,0))),"];","")</f>
        <v xml:space="preserve">  /* landscape */</v>
      </c>
      <c r="B1351" t="str">
        <f t="shared" si="38"/>
        <v/>
      </c>
      <c r="C1351" t="str">
        <f>IF(AND(MOD(ROW(A1346)-1,3)=0, INDEX(artwork.xlsx!J:J,QUOTIENT(ROW(A1346)-1,3)+2)&lt;&gt;""),
     artwork.xlsx!$H$1&amp;": """ &amp;  INDEX(artwork.xlsx!H:H,QUOTIENT(ROW(A1346)-1,3)+2) &amp;""",  " &amp;
     artwork.xlsx!$J$1&amp; ": """ &amp; INDEX(artwork.xlsx!J:J,QUOTIENT(ROW(A1346)-1,3)+2) &amp;""",  " &amp;
     artwork.xlsx!$L$1&amp; ": """ &amp; SUBSTITUTE(IF(LEFT(INDEX(artwork.xlsx!L:L,QUOTIENT(ROW(A1346)-1,3)+2),4)="http","",artwork.xlsx!$M$1) &amp; INDEX(artwork.xlsx!L:L,QUOTIENT(ROW(A1346)-1,3)+2),artwork.xlsx!$N$1,"") &amp; """,",
 IF(AND(MOD(ROW(A1346)-1,3)=1,INDEX(artwork.xlsx!J:J,QUOTIENT(ROW(A1346)-1,3)+2)&lt;&gt;""),
    artwork.xlsx!$K$1&amp;": '" &amp; SUBSTITUTE(INDEX(artwork.xlsx!K:K,QUOTIENT(ROW(A1346)-1,3)+2),"'","\'") &amp; "'",
IF(MOD(ROW(A1346)-1,3)=2,"","")))</f>
        <v>text_html: '&lt;div class="landscape-text" style="top:14px;"&gt;&lt;div style="font-weight: bold;"&gt;&lt;div style="display:inline;"&gt;&lt;div style="display:inline; font-size:28px;"&gt;+1 Carte&lt;/div&gt;&lt;/div&gt;&lt;br&gt;&lt;/div&gt;&lt;/div&gt;'</v>
      </c>
      <c r="K1351" t="s">
        <v>3904</v>
      </c>
      <c r="U1351" t="e">
        <f t="shared" si="43"/>
        <v>#VALUE!</v>
      </c>
      <c r="V1351" t="e">
        <f t="shared" si="44"/>
        <v>#VALUE!</v>
      </c>
    </row>
    <row r="1352" spans="1:22" x14ac:dyDescent="0.25">
      <c r="A1352" t="str">
        <f>IF(AND(MOD(ROW(A1347)-1,3)=0,INDEX(artwork.xlsx!G:G,QUOTIENT(ROW(A1347)-1,3)+2)&lt;&gt;""),"/* "&amp;INDEX(artwork.xlsx!G:G,QUOTIENT(ROW(A1347)-1,3)+2)&amp;" */","  ")&amp;
IF(AND(INDEX(artwork.xlsx!F:F,QUOTIENT(ROW(A1347)-1,3)+2)&lt;&gt;""),"/* "&amp;INDEX(artwork.xlsx!F:F,QUOTIENT(ROW(A1347)-1,3)+2)&amp;" */","  ")&amp;IF(AND(ISERROR(MATCH("},",B1352:B$5003,0)), ISERROR(MATCH("    ];",$A$5:A1348,0))),"];","")</f>
        <v xml:space="preserve">  /* landscape */</v>
      </c>
      <c r="B1352" t="str">
        <f t="shared" si="38"/>
        <v>},</v>
      </c>
      <c r="C1352" t="str">
        <f>IF(AND(MOD(ROW(A1347)-1,3)=0, INDEX(artwork.xlsx!J:J,QUOTIENT(ROW(A1347)-1,3)+2)&lt;&gt;""),
     artwork.xlsx!$H$1&amp;": """ &amp;  INDEX(artwork.xlsx!H:H,QUOTIENT(ROW(A1347)-1,3)+2) &amp;""",  " &amp;
     artwork.xlsx!$J$1&amp; ": """ &amp; INDEX(artwork.xlsx!J:J,QUOTIENT(ROW(A1347)-1,3)+2) &amp;""",  " &amp;
     artwork.xlsx!$L$1&amp; ": """ &amp; SUBSTITUTE(IF(LEFT(INDEX(artwork.xlsx!L:L,QUOTIENT(ROW(A1347)-1,3)+2),4)="http","",artwork.xlsx!$M$1) &amp; INDEX(artwork.xlsx!L:L,QUOTIENT(ROW(A1347)-1,3)+2),artwork.xlsx!$N$1,"") &amp; """,",
 IF(AND(MOD(ROW(A1347)-1,3)=1,INDEX(artwork.xlsx!J:J,QUOTIENT(ROW(A1347)-1,3)+2)&lt;&gt;""),
    artwork.xlsx!$K$1&amp;": '" &amp; SUBSTITUTE(INDEX(artwork.xlsx!K:K,QUOTIENT(ROW(A1347)-1,3)+2),"'","\'") &amp; "'",
IF(MOD(ROW(A1347)-1,3)=2,"","")))</f>
        <v/>
      </c>
      <c r="J1352" t="s">
        <v>3730</v>
      </c>
      <c r="U1352" t="e">
        <f t="shared" si="43"/>
        <v>#VALUE!</v>
      </c>
      <c r="V1352" t="str">
        <f t="shared" si="44"/>
        <v>gift",  frenchName: "Don du ciel",  artwork: "http://wiki.dominionstrategy.com/images/b/bc/The_Sky%27s_GiftArt.jpg"</v>
      </c>
    </row>
    <row r="1353" spans="1:22" x14ac:dyDescent="0.25">
      <c r="A1353" t="str">
        <f>IF(AND(MOD(ROW(A1348)-1,3)=0,INDEX(artwork.xlsx!G:G,QUOTIENT(ROW(A1348)-1,3)+2)&lt;&gt;""),"/* "&amp;INDEX(artwork.xlsx!G:G,QUOTIENT(ROW(A1348)-1,3)+2)&amp;" */","  ")&amp;
IF(AND(INDEX(artwork.xlsx!F:F,QUOTIENT(ROW(A1348)-1,3)+2)&lt;&gt;""),"/* "&amp;INDEX(artwork.xlsx!F:F,QUOTIENT(ROW(A1348)-1,3)+2)&amp;" */","  ")&amp;IF(AND(ISERROR(MATCH("},",B1353:B$5003,0)), ISERROR(MATCH("    ];",$A$5:A1352,0))),"];","")</f>
        <v xml:space="preserve">  /* landscape */</v>
      </c>
      <c r="B1353" t="str">
        <f t="shared" si="38"/>
        <v>{</v>
      </c>
      <c r="C1353" t="str">
        <f>IF(AND(MOD(ROW(A1348)-1,3)=0, INDEX(artwork.xlsx!J:J,QUOTIENT(ROW(A1348)-1,3)+2)&lt;&gt;""),
     artwork.xlsx!$H$1&amp;": """ &amp;  INDEX(artwork.xlsx!H:H,QUOTIENT(ROW(A1348)-1,3)+2) &amp;""",  " &amp;
     artwork.xlsx!$J$1&amp; ": """ &amp; INDEX(artwork.xlsx!J:J,QUOTIENT(ROW(A1348)-1,3)+2) &amp;""",  " &amp;
     artwork.xlsx!$L$1&amp; ": """ &amp; SUBSTITUTE(IF(LEFT(INDEX(artwork.xlsx!L:L,QUOTIENT(ROW(A1348)-1,3)+2),4)="http","",artwork.xlsx!$M$1) &amp; INDEX(artwork.xlsx!L:L,QUOTIENT(ROW(A1348)-1,3)+2),artwork.xlsx!$N$1,"") &amp; """,",
 IF(AND(MOD(ROW(A1348)-1,3)=1,INDEX(artwork.xlsx!J:J,QUOTIENT(ROW(A1348)-1,3)+2)&lt;&gt;""),
    artwork.xlsx!$K$1&amp;": '" &amp; SUBSTITUTE(INDEX(artwork.xlsx!K:K,QUOTIENT(ROW(A1348)-1,3)+2),"'","\'") &amp; "'",
IF(MOD(ROW(A1348)-1,3)=2,"","")))</f>
        <v>id: "theskysgift",  frenchName: "Don du ciel",  artwork: "http://wiki.dominionstrategy.com/images/b/bc/The_Sky%27s_GiftArt.jpg",</v>
      </c>
      <c r="J1353" t="s">
        <v>2408</v>
      </c>
      <c r="K1353" t="s">
        <v>3905</v>
      </c>
      <c r="U1353" t="str">
        <f t="shared" si="43"/>
        <v>theskysgift</v>
      </c>
      <c r="V1353" t="str">
        <f t="shared" si="44"/>
        <v>&lt;div class="landscape-text" style="top:14px;"&gt;&lt;div style="display:inline;"&gt;&lt;div style="display:inline; font-size:20px;"&gt;Vous pouvez défausser 3 cartes pour recevoir un Or.&lt;/div&gt;&lt;/div&gt;&lt;br&gt;&lt;/div&gt;</v>
      </c>
    </row>
    <row r="1354" spans="1:22" x14ac:dyDescent="0.25">
      <c r="A1354" t="str">
        <f>IF(AND(MOD(ROW(A1349)-1,3)=0,INDEX(artwork.xlsx!G:G,QUOTIENT(ROW(A1349)-1,3)+2)&lt;&gt;""),"/* "&amp;INDEX(artwork.xlsx!G:G,QUOTIENT(ROW(A1349)-1,3)+2)&amp;" */","  ")&amp;
IF(AND(INDEX(artwork.xlsx!F:F,QUOTIENT(ROW(A1349)-1,3)+2)&lt;&gt;""),"/* "&amp;INDEX(artwork.xlsx!F:F,QUOTIENT(ROW(A1349)-1,3)+2)&amp;" */","  ")&amp;IF(AND(ISERROR(MATCH("},",B1354:B$5003,0)), ISERROR(MATCH("    ];",$A$5:A1350,0))),"];","")</f>
        <v xml:space="preserve">  /* landscape */</v>
      </c>
      <c r="B1354" t="str">
        <f t="shared" si="38"/>
        <v/>
      </c>
      <c r="C1354" t="str">
        <f>IF(AND(MOD(ROW(A1349)-1,3)=0, INDEX(artwork.xlsx!J:J,QUOTIENT(ROW(A1349)-1,3)+2)&lt;&gt;""),
     artwork.xlsx!$H$1&amp;": """ &amp;  INDEX(artwork.xlsx!H:H,QUOTIENT(ROW(A1349)-1,3)+2) &amp;""",  " &amp;
     artwork.xlsx!$J$1&amp; ": """ &amp; INDEX(artwork.xlsx!J:J,QUOTIENT(ROW(A1349)-1,3)+2) &amp;""",  " &amp;
     artwork.xlsx!$L$1&amp; ": """ &amp; SUBSTITUTE(IF(LEFT(INDEX(artwork.xlsx!L:L,QUOTIENT(ROW(A1349)-1,3)+2),4)="http","",artwork.xlsx!$M$1) &amp; INDEX(artwork.xlsx!L:L,QUOTIENT(ROW(A1349)-1,3)+2),artwork.xlsx!$N$1,"") &amp; """,",
 IF(AND(MOD(ROW(A1349)-1,3)=1,INDEX(artwork.xlsx!J:J,QUOTIENT(ROW(A1349)-1,3)+2)&lt;&gt;""),
    artwork.xlsx!$K$1&amp;": '" &amp; SUBSTITUTE(INDEX(artwork.xlsx!K:K,QUOTIENT(ROW(A1349)-1,3)+2),"'","\'") &amp; "'",
IF(MOD(ROW(A1349)-1,3)=2,"","")))</f>
        <v>text_html: '&lt;div class="landscape-text" style="top:14px;"&gt;&lt;div style="display:inline;"&gt;&lt;div style="display:inline; font-size:20px;"&gt;Vous pouvez défausser 3 cartes pour recevoir un Or.&lt;/div&gt;&lt;/div&gt;&lt;br&gt;&lt;/div&gt;'</v>
      </c>
      <c r="K1354" t="s">
        <v>3906</v>
      </c>
      <c r="U1354" t="e">
        <f t="shared" si="43"/>
        <v>#VALUE!</v>
      </c>
      <c r="V1354" t="e">
        <f t="shared" si="44"/>
        <v>#VALUE!</v>
      </c>
    </row>
    <row r="1355" spans="1:22" x14ac:dyDescent="0.25">
      <c r="A1355" t="str">
        <f>IF(AND(MOD(ROW(A1350)-1,3)=0,INDEX(artwork.xlsx!G:G,QUOTIENT(ROW(A1350)-1,3)+2)&lt;&gt;""),"/* "&amp;INDEX(artwork.xlsx!G:G,QUOTIENT(ROW(A1350)-1,3)+2)&amp;" */","  ")&amp;
IF(AND(INDEX(artwork.xlsx!F:F,QUOTIENT(ROW(A1350)-1,3)+2)&lt;&gt;""),"/* "&amp;INDEX(artwork.xlsx!F:F,QUOTIENT(ROW(A1350)-1,3)+2)&amp;" */","  ")&amp;IF(AND(ISERROR(MATCH("},",B1355:B$5003,0)), ISERROR(MATCH("    ];",$A$5:A1354,0))),"];","")</f>
        <v xml:space="preserve">  /* landscape */</v>
      </c>
      <c r="B1355" t="str">
        <f t="shared" si="38"/>
        <v>},</v>
      </c>
      <c r="C1355" t="str">
        <f>IF(AND(MOD(ROW(A1350)-1,3)=0, INDEX(artwork.xlsx!J:J,QUOTIENT(ROW(A1350)-1,3)+2)&lt;&gt;""),
     artwork.xlsx!$H$1&amp;": """ &amp;  INDEX(artwork.xlsx!H:H,QUOTIENT(ROW(A1350)-1,3)+2) &amp;""",  " &amp;
     artwork.xlsx!$J$1&amp; ": """ &amp; INDEX(artwork.xlsx!J:J,QUOTIENT(ROW(A1350)-1,3)+2) &amp;""",  " &amp;
     artwork.xlsx!$L$1&amp; ": """ &amp; SUBSTITUTE(IF(LEFT(INDEX(artwork.xlsx!L:L,QUOTIENT(ROW(A1350)-1,3)+2),4)="http","",artwork.xlsx!$M$1) &amp; INDEX(artwork.xlsx!L:L,QUOTIENT(ROW(A1350)-1,3)+2),artwork.xlsx!$N$1,"") &amp; """,",
 IF(AND(MOD(ROW(A1350)-1,3)=1,INDEX(artwork.xlsx!J:J,QUOTIENT(ROW(A1350)-1,3)+2)&lt;&gt;""),
    artwork.xlsx!$K$1&amp;": '" &amp; SUBSTITUTE(INDEX(artwork.xlsx!K:K,QUOTIENT(ROW(A1350)-1,3)+2),"'","\'") &amp; "'",
IF(MOD(ROW(A1350)-1,3)=2,"","")))</f>
        <v/>
      </c>
      <c r="J1355" t="s">
        <v>3730</v>
      </c>
      <c r="U1355" t="e">
        <f t="shared" si="43"/>
        <v>#VALUE!</v>
      </c>
      <c r="V1355" t="str">
        <f t="shared" si="44"/>
        <v>gift",  frenchName: "Don du soleil",  artwork: "http://wiki.dominionstrategy.com/images/f/f1/The_Sun%27s_GiftArt.jpg"</v>
      </c>
    </row>
    <row r="1356" spans="1:22" x14ac:dyDescent="0.25">
      <c r="A1356" t="str">
        <f>IF(AND(MOD(ROW(A1351)-1,3)=0,INDEX(artwork.xlsx!G:G,QUOTIENT(ROW(A1351)-1,3)+2)&lt;&gt;""),"/* "&amp;INDEX(artwork.xlsx!G:G,QUOTIENT(ROW(A1351)-1,3)+2)&amp;" */","  ")&amp;
IF(AND(INDEX(artwork.xlsx!F:F,QUOTIENT(ROW(A1351)-1,3)+2)&lt;&gt;""),"/* "&amp;INDEX(artwork.xlsx!F:F,QUOTIENT(ROW(A1351)-1,3)+2)&amp;" */","  ")&amp;IF(AND(ISERROR(MATCH("},",B1356:B$5003,0)), ISERROR(MATCH("    ];",$A$5:A1352,0))),"];","")</f>
        <v xml:space="preserve">  /* landscape */</v>
      </c>
      <c r="B1356" t="str">
        <f t="shared" si="38"/>
        <v>{</v>
      </c>
      <c r="C1356" t="str">
        <f>IF(AND(MOD(ROW(A1351)-1,3)=0, INDEX(artwork.xlsx!J:J,QUOTIENT(ROW(A1351)-1,3)+2)&lt;&gt;""),
     artwork.xlsx!$H$1&amp;": """ &amp;  INDEX(artwork.xlsx!H:H,QUOTIENT(ROW(A1351)-1,3)+2) &amp;""",  " &amp;
     artwork.xlsx!$J$1&amp; ": """ &amp; INDEX(artwork.xlsx!J:J,QUOTIENT(ROW(A1351)-1,3)+2) &amp;""",  " &amp;
     artwork.xlsx!$L$1&amp; ": """ &amp; SUBSTITUTE(IF(LEFT(INDEX(artwork.xlsx!L:L,QUOTIENT(ROW(A1351)-1,3)+2),4)="http","",artwork.xlsx!$M$1) &amp; INDEX(artwork.xlsx!L:L,QUOTIENT(ROW(A1351)-1,3)+2),artwork.xlsx!$N$1,"") &amp; """,",
 IF(AND(MOD(ROW(A1351)-1,3)=1,INDEX(artwork.xlsx!J:J,QUOTIENT(ROW(A1351)-1,3)+2)&lt;&gt;""),
    artwork.xlsx!$K$1&amp;": '" &amp; SUBSTITUTE(INDEX(artwork.xlsx!K:K,QUOTIENT(ROW(A1351)-1,3)+2),"'","\'") &amp; "'",
IF(MOD(ROW(A1351)-1,3)=2,"","")))</f>
        <v>id: "thesunsgift",  frenchName: "Don du soleil",  artwork: "http://wiki.dominionstrategy.com/images/f/f1/The_Sun%27s_GiftArt.jpg",</v>
      </c>
      <c r="J1356" t="s">
        <v>2408</v>
      </c>
      <c r="K1356" t="s">
        <v>3907</v>
      </c>
      <c r="U1356" t="str">
        <f t="shared" si="43"/>
        <v>thesunsgift</v>
      </c>
      <c r="V1356" t="str">
        <f t="shared" si="44"/>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row>
    <row r="1357" spans="1:22" x14ac:dyDescent="0.25">
      <c r="A1357" t="str">
        <f>IF(AND(MOD(ROW(A1352)-1,3)=0,INDEX(artwork.xlsx!G:G,QUOTIENT(ROW(A1352)-1,3)+2)&lt;&gt;""),"/* "&amp;INDEX(artwork.xlsx!G:G,QUOTIENT(ROW(A1352)-1,3)+2)&amp;" */","  ")&amp;
IF(AND(INDEX(artwork.xlsx!F:F,QUOTIENT(ROW(A1352)-1,3)+2)&lt;&gt;""),"/* "&amp;INDEX(artwork.xlsx!F:F,QUOTIENT(ROW(A1352)-1,3)+2)&amp;" */","  ")&amp;IF(AND(ISERROR(MATCH("},",B1357:B$5003,0)), ISERROR(MATCH("    ];",$A$5:A1356,0))),"];","")</f>
        <v xml:space="preserve">  /* landscape */</v>
      </c>
      <c r="B1357" t="str">
        <f t="shared" si="38"/>
        <v/>
      </c>
      <c r="C1357" t="str">
        <f>IF(AND(MOD(ROW(A1352)-1,3)=0, INDEX(artwork.xlsx!J:J,QUOTIENT(ROW(A1352)-1,3)+2)&lt;&gt;""),
     artwork.xlsx!$H$1&amp;": """ &amp;  INDEX(artwork.xlsx!H:H,QUOTIENT(ROW(A1352)-1,3)+2) &amp;""",  " &amp;
     artwork.xlsx!$J$1&amp; ": """ &amp; INDEX(artwork.xlsx!J:J,QUOTIENT(ROW(A1352)-1,3)+2) &amp;""",  " &amp;
     artwork.xlsx!$L$1&amp; ": """ &amp; SUBSTITUTE(IF(LEFT(INDEX(artwork.xlsx!L:L,QUOTIENT(ROW(A1352)-1,3)+2),4)="http","",artwork.xlsx!$M$1) &amp; INDEX(artwork.xlsx!L:L,QUOTIENT(ROW(A1352)-1,3)+2),artwork.xlsx!$N$1,"") &amp; """,",
 IF(AND(MOD(ROW(A1352)-1,3)=1,INDEX(artwork.xlsx!J:J,QUOTIENT(ROW(A1352)-1,3)+2)&lt;&gt;""),
    artwork.xlsx!$K$1&amp;": '" &amp; SUBSTITUTE(INDEX(artwork.xlsx!K:K,QUOTIENT(ROW(A1352)-1,3)+2),"'","\'") &amp; "'",
IF(MOD(ROW(A1352)-1,3)=2,"","")))</f>
        <v>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K1357" t="s">
        <v>3908</v>
      </c>
      <c r="U1357" t="e">
        <f t="shared" si="43"/>
        <v>#VALUE!</v>
      </c>
      <c r="V1357" t="e">
        <f t="shared" si="44"/>
        <v>#VALUE!</v>
      </c>
    </row>
    <row r="1358" spans="1:22" x14ac:dyDescent="0.25">
      <c r="A1358" t="str">
        <f>IF(AND(MOD(ROW(A1353)-1,3)=0,INDEX(artwork.xlsx!G:G,QUOTIENT(ROW(A1353)-1,3)+2)&lt;&gt;""),"/* "&amp;INDEX(artwork.xlsx!G:G,QUOTIENT(ROW(A1353)-1,3)+2)&amp;" */","  ")&amp;
IF(AND(INDEX(artwork.xlsx!F:F,QUOTIENT(ROW(A1353)-1,3)+2)&lt;&gt;""),"/* "&amp;INDEX(artwork.xlsx!F:F,QUOTIENT(ROW(A1353)-1,3)+2)&amp;" */","  ")&amp;IF(AND(ISERROR(MATCH("},",B1358:B$5003,0)), ISERROR(MATCH("    ];",$A$5:A1354,0))),"];","")</f>
        <v xml:space="preserve">  /* landscape */</v>
      </c>
      <c r="B1358" t="str">
        <f t="shared" si="38"/>
        <v>},</v>
      </c>
      <c r="C1358" t="str">
        <f>IF(AND(MOD(ROW(A1353)-1,3)=0, INDEX(artwork.xlsx!J:J,QUOTIENT(ROW(A1353)-1,3)+2)&lt;&gt;""),
     artwork.xlsx!$H$1&amp;": """ &amp;  INDEX(artwork.xlsx!H:H,QUOTIENT(ROW(A1353)-1,3)+2) &amp;""",  " &amp;
     artwork.xlsx!$J$1&amp; ": """ &amp; INDEX(artwork.xlsx!J:J,QUOTIENT(ROW(A1353)-1,3)+2) &amp;""",  " &amp;
     artwork.xlsx!$L$1&amp; ": """ &amp; SUBSTITUTE(IF(LEFT(INDEX(artwork.xlsx!L:L,QUOTIENT(ROW(A1353)-1,3)+2),4)="http","",artwork.xlsx!$M$1) &amp; INDEX(artwork.xlsx!L:L,QUOTIENT(ROW(A1353)-1,3)+2),artwork.xlsx!$N$1,"") &amp; """,",
 IF(AND(MOD(ROW(A1353)-1,3)=1,INDEX(artwork.xlsx!J:J,QUOTIENT(ROW(A1353)-1,3)+2)&lt;&gt;""),
    artwork.xlsx!$K$1&amp;": '" &amp; SUBSTITUTE(INDEX(artwork.xlsx!K:K,QUOTIENT(ROW(A1353)-1,3)+2),"'","\'") &amp; "'",
IF(MOD(ROW(A1353)-1,3)=2,"","")))</f>
        <v/>
      </c>
      <c r="J1358" t="s">
        <v>3730</v>
      </c>
      <c r="U1358" t="e">
        <f t="shared" si="43"/>
        <v>#VALUE!</v>
      </c>
      <c r="V1358" t="str">
        <f t="shared" si="44"/>
        <v>psgift",  frenchName: "Don des marais",  artwork: "http://wiki.dominionstrategy.com/images/c/c5/The_Swamp%27s_GiftArt.jpg"</v>
      </c>
    </row>
    <row r="1359" spans="1:22" x14ac:dyDescent="0.25">
      <c r="A1359" t="str">
        <f>IF(AND(MOD(ROW(A1354)-1,3)=0,INDEX(artwork.xlsx!G:G,QUOTIENT(ROW(A1354)-1,3)+2)&lt;&gt;""),"/* "&amp;INDEX(artwork.xlsx!G:G,QUOTIENT(ROW(A1354)-1,3)+2)&amp;" */","  ")&amp;
IF(AND(INDEX(artwork.xlsx!F:F,QUOTIENT(ROW(A1354)-1,3)+2)&lt;&gt;""),"/* "&amp;INDEX(artwork.xlsx!F:F,QUOTIENT(ROW(A1354)-1,3)+2)&amp;" */","  ")&amp;IF(AND(ISERROR(MATCH("},",B1359:B$5003,0)), ISERROR(MATCH("    ];",$A$5:A1358,0))),"];","")</f>
        <v xml:space="preserve">  /* landscape */</v>
      </c>
      <c r="B1359" t="str">
        <f t="shared" ref="B1359:B1422" si="45">IF(AND(C1358&lt;&gt;"",MOD(ROW(A1357)-1,3)=2),"},","")&amp;IF(AND(C1359&lt;&gt;"",MOD(ROW(A1354)-1,3)=0),"{","")</f>
        <v>{</v>
      </c>
      <c r="C1359" t="str">
        <f>IF(AND(MOD(ROW(A1354)-1,3)=0, INDEX(artwork.xlsx!J:J,QUOTIENT(ROW(A1354)-1,3)+2)&lt;&gt;""),
     artwork.xlsx!$H$1&amp;": """ &amp;  INDEX(artwork.xlsx!H:H,QUOTIENT(ROW(A1354)-1,3)+2) &amp;""",  " &amp;
     artwork.xlsx!$J$1&amp; ": """ &amp; INDEX(artwork.xlsx!J:J,QUOTIENT(ROW(A1354)-1,3)+2) &amp;""",  " &amp;
     artwork.xlsx!$L$1&amp; ": """ &amp; SUBSTITUTE(IF(LEFT(INDEX(artwork.xlsx!L:L,QUOTIENT(ROW(A1354)-1,3)+2),4)="http","",artwork.xlsx!$M$1) &amp; INDEX(artwork.xlsx!L:L,QUOTIENT(ROW(A1354)-1,3)+2),artwork.xlsx!$N$1,"") &amp; """,",
 IF(AND(MOD(ROW(A1354)-1,3)=1,INDEX(artwork.xlsx!J:J,QUOTIENT(ROW(A1354)-1,3)+2)&lt;&gt;""),
    artwork.xlsx!$K$1&amp;": '" &amp; SUBSTITUTE(INDEX(artwork.xlsx!K:K,QUOTIENT(ROW(A1354)-1,3)+2),"'","\'") &amp; "'",
IF(MOD(ROW(A1354)-1,3)=2,"","")))</f>
        <v>id: "theswampsgift",  frenchName: "Don des marais",  artwork: "http://wiki.dominionstrategy.com/images/c/c5/The_Swamp%27s_GiftArt.jpg",</v>
      </c>
      <c r="J1359" t="s">
        <v>2408</v>
      </c>
      <c r="K1359" t="s">
        <v>3909</v>
      </c>
      <c r="U1359" t="str">
        <f t="shared" si="43"/>
        <v>theswampsgift</v>
      </c>
      <c r="V1359" t="str">
        <f t="shared" si="44"/>
        <v>&lt;div class="landscape-text" style="top:14px;"&gt;&lt;div style="display:inline;"&gt;&lt;div style="display:inline; font-size:26px;"&gt;Recevez un Feu follet de sa pile.&lt;/div&gt;&lt;/div&gt;&lt;br&gt;&lt;/div&gt;</v>
      </c>
    </row>
    <row r="1360" spans="1:22" x14ac:dyDescent="0.25">
      <c r="A1360" t="str">
        <f>IF(AND(MOD(ROW(A1355)-1,3)=0,INDEX(artwork.xlsx!G:G,QUOTIENT(ROW(A1355)-1,3)+2)&lt;&gt;""),"/* "&amp;INDEX(artwork.xlsx!G:G,QUOTIENT(ROW(A1355)-1,3)+2)&amp;" */","  ")&amp;
IF(AND(INDEX(artwork.xlsx!F:F,QUOTIENT(ROW(A1355)-1,3)+2)&lt;&gt;""),"/* "&amp;INDEX(artwork.xlsx!F:F,QUOTIENT(ROW(A1355)-1,3)+2)&amp;" */","  ")&amp;IF(AND(ISERROR(MATCH("},",B1360:B$5003,0)), ISERROR(MATCH("    ];",$A$5:A1356,0))),"];","")</f>
        <v xml:space="preserve">  /* landscape */</v>
      </c>
      <c r="B1360" t="str">
        <f t="shared" si="45"/>
        <v/>
      </c>
      <c r="C1360" t="str">
        <f>IF(AND(MOD(ROW(A1355)-1,3)=0, INDEX(artwork.xlsx!J:J,QUOTIENT(ROW(A1355)-1,3)+2)&lt;&gt;""),
     artwork.xlsx!$H$1&amp;": """ &amp;  INDEX(artwork.xlsx!H:H,QUOTIENT(ROW(A1355)-1,3)+2) &amp;""",  " &amp;
     artwork.xlsx!$J$1&amp; ": """ &amp; INDEX(artwork.xlsx!J:J,QUOTIENT(ROW(A1355)-1,3)+2) &amp;""",  " &amp;
     artwork.xlsx!$L$1&amp; ": """ &amp; SUBSTITUTE(IF(LEFT(INDEX(artwork.xlsx!L:L,QUOTIENT(ROW(A1355)-1,3)+2),4)="http","",artwork.xlsx!$M$1) &amp; INDEX(artwork.xlsx!L:L,QUOTIENT(ROW(A1355)-1,3)+2),artwork.xlsx!$N$1,"") &amp; """,",
 IF(AND(MOD(ROW(A1355)-1,3)=1,INDEX(artwork.xlsx!J:J,QUOTIENT(ROW(A1355)-1,3)+2)&lt;&gt;""),
    artwork.xlsx!$K$1&amp;": '" &amp; SUBSTITUTE(INDEX(artwork.xlsx!K:K,QUOTIENT(ROW(A1355)-1,3)+2),"'","\'") &amp; "'",
IF(MOD(ROW(A1355)-1,3)=2,"","")))</f>
        <v>text_html: '&lt;div class="landscape-text" style="top:14px;"&gt;&lt;div style="display:inline;"&gt;&lt;div style="display:inline; font-size:26px;"&gt;Recevez un Feu follet de sa pile.&lt;/div&gt;&lt;/div&gt;&lt;br&gt;&lt;/div&gt;'</v>
      </c>
      <c r="K1360" t="s">
        <v>3910</v>
      </c>
      <c r="U1360" t="e">
        <f t="shared" si="43"/>
        <v>#VALUE!</v>
      </c>
      <c r="V1360" t="e">
        <f t="shared" si="44"/>
        <v>#VALUE!</v>
      </c>
    </row>
    <row r="1361" spans="1:22" x14ac:dyDescent="0.25">
      <c r="A1361" t="str">
        <f>IF(AND(MOD(ROW(A1356)-1,3)=0,INDEX(artwork.xlsx!G:G,QUOTIENT(ROW(A1356)-1,3)+2)&lt;&gt;""),"/* "&amp;INDEX(artwork.xlsx!G:G,QUOTIENT(ROW(A1356)-1,3)+2)&amp;" */","  ")&amp;
IF(AND(INDEX(artwork.xlsx!F:F,QUOTIENT(ROW(A1356)-1,3)+2)&lt;&gt;""),"/* "&amp;INDEX(artwork.xlsx!F:F,QUOTIENT(ROW(A1356)-1,3)+2)&amp;" */","  ")&amp;IF(AND(ISERROR(MATCH("},",B1361:B$5003,0)), ISERROR(MATCH("    ];",$A$5:A1360,0))),"];","")</f>
        <v xml:space="preserve">  /* landscape */</v>
      </c>
      <c r="B1361" t="str">
        <f t="shared" si="45"/>
        <v>},</v>
      </c>
      <c r="C1361" t="str">
        <f>IF(AND(MOD(ROW(A1356)-1,3)=0, INDEX(artwork.xlsx!J:J,QUOTIENT(ROW(A1356)-1,3)+2)&lt;&gt;""),
     artwork.xlsx!$H$1&amp;": """ &amp;  INDEX(artwork.xlsx!H:H,QUOTIENT(ROW(A1356)-1,3)+2) &amp;""",  " &amp;
     artwork.xlsx!$J$1&amp; ": """ &amp; INDEX(artwork.xlsx!J:J,QUOTIENT(ROW(A1356)-1,3)+2) &amp;""",  " &amp;
     artwork.xlsx!$L$1&amp; ": """ &amp; SUBSTITUTE(IF(LEFT(INDEX(artwork.xlsx!L:L,QUOTIENT(ROW(A1356)-1,3)+2),4)="http","",artwork.xlsx!$M$1) &amp; INDEX(artwork.xlsx!L:L,QUOTIENT(ROW(A1356)-1,3)+2),artwork.xlsx!$N$1,"") &amp; """,",
 IF(AND(MOD(ROW(A1356)-1,3)=1,INDEX(artwork.xlsx!J:J,QUOTIENT(ROW(A1356)-1,3)+2)&lt;&gt;""),
    artwork.xlsx!$K$1&amp;": '" &amp; SUBSTITUTE(INDEX(artwork.xlsx!K:K,QUOTIENT(ROW(A1356)-1,3)+2),"'","\'") &amp; "'",
IF(MOD(ROW(A1356)-1,3)=2,"","")))</f>
        <v/>
      </c>
      <c r="J1361" t="s">
        <v>3730</v>
      </c>
      <c r="U1361" t="e">
        <f t="shared" si="43"/>
        <v>#VALUE!</v>
      </c>
      <c r="V1361" t="str">
        <f t="shared" si="44"/>
        <v>sgift",  frenchName: "Don du vent",  artwork: "http://wiki.dominionstrategy.com/images/f/f4/The_Wind%27s_GiftArt.jpg"</v>
      </c>
    </row>
    <row r="1362" spans="1:22" x14ac:dyDescent="0.25">
      <c r="A1362" t="str">
        <f>IF(AND(MOD(ROW(A1357)-1,3)=0,INDEX(artwork.xlsx!G:G,QUOTIENT(ROW(A1357)-1,3)+2)&lt;&gt;""),"/* "&amp;INDEX(artwork.xlsx!G:G,QUOTIENT(ROW(A1357)-1,3)+2)&amp;" */","  ")&amp;
IF(AND(INDEX(artwork.xlsx!F:F,QUOTIENT(ROW(A1357)-1,3)+2)&lt;&gt;""),"/* "&amp;INDEX(artwork.xlsx!F:F,QUOTIENT(ROW(A1357)-1,3)+2)&amp;" */","  ")&amp;IF(AND(ISERROR(MATCH("},",B1362:B$5003,0)), ISERROR(MATCH("    ];",$A$5:A1358,0))),"];","")</f>
        <v xml:space="preserve">  /* landscape */</v>
      </c>
      <c r="B1362" t="str">
        <f t="shared" si="45"/>
        <v>{</v>
      </c>
      <c r="C1362" t="str">
        <f>IF(AND(MOD(ROW(A1357)-1,3)=0, INDEX(artwork.xlsx!J:J,QUOTIENT(ROW(A1357)-1,3)+2)&lt;&gt;""),
     artwork.xlsx!$H$1&amp;": """ &amp;  INDEX(artwork.xlsx!H:H,QUOTIENT(ROW(A1357)-1,3)+2) &amp;""",  " &amp;
     artwork.xlsx!$J$1&amp; ": """ &amp; INDEX(artwork.xlsx!J:J,QUOTIENT(ROW(A1357)-1,3)+2) &amp;""",  " &amp;
     artwork.xlsx!$L$1&amp; ": """ &amp; SUBSTITUTE(IF(LEFT(INDEX(artwork.xlsx!L:L,QUOTIENT(ROW(A1357)-1,3)+2),4)="http","",artwork.xlsx!$M$1) &amp; INDEX(artwork.xlsx!L:L,QUOTIENT(ROW(A1357)-1,3)+2),artwork.xlsx!$N$1,"") &amp; """,",
 IF(AND(MOD(ROW(A1357)-1,3)=1,INDEX(artwork.xlsx!J:J,QUOTIENT(ROW(A1357)-1,3)+2)&lt;&gt;""),
    artwork.xlsx!$K$1&amp;": '" &amp; SUBSTITUTE(INDEX(artwork.xlsx!K:K,QUOTIENT(ROW(A1357)-1,3)+2),"'","\'") &amp; "'",
IF(MOD(ROW(A1357)-1,3)=2,"","")))</f>
        <v>id: "thewindsgift",  frenchName: "Don du vent",  artwork: "http://wiki.dominionstrategy.com/images/f/f4/The_Wind%27s_GiftArt.jpg",</v>
      </c>
      <c r="J1362" t="s">
        <v>2408</v>
      </c>
      <c r="K1362" t="s">
        <v>3911</v>
      </c>
      <c r="U1362" t="str">
        <f t="shared" si="43"/>
        <v>thewindsgift</v>
      </c>
      <c r="V1362" t="str">
        <f t="shared" si="44"/>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row>
    <row r="1363" spans="1:22" x14ac:dyDescent="0.25">
      <c r="A1363" t="str">
        <f>IF(AND(MOD(ROW(A1358)-1,3)=0,INDEX(artwork.xlsx!G:G,QUOTIENT(ROW(A1358)-1,3)+2)&lt;&gt;""),"/* "&amp;INDEX(artwork.xlsx!G:G,QUOTIENT(ROW(A1358)-1,3)+2)&amp;" */","  ")&amp;
IF(AND(INDEX(artwork.xlsx!F:F,QUOTIENT(ROW(A1358)-1,3)+2)&lt;&gt;""),"/* "&amp;INDEX(artwork.xlsx!F:F,QUOTIENT(ROW(A1358)-1,3)+2)&amp;" */","  ")&amp;IF(AND(ISERROR(MATCH("},",B1363:B$5003,0)), ISERROR(MATCH("    ];",$A$5:A1362,0))),"];","")</f>
        <v xml:space="preserve">  /* landscape */</v>
      </c>
      <c r="B1363" t="str">
        <f t="shared" si="45"/>
        <v/>
      </c>
      <c r="C1363" t="str">
        <f>IF(AND(MOD(ROW(A1358)-1,3)=0, INDEX(artwork.xlsx!J:J,QUOTIENT(ROW(A1358)-1,3)+2)&lt;&gt;""),
     artwork.xlsx!$H$1&amp;": """ &amp;  INDEX(artwork.xlsx!H:H,QUOTIENT(ROW(A1358)-1,3)+2) &amp;""",  " &amp;
     artwork.xlsx!$J$1&amp; ": """ &amp; INDEX(artwork.xlsx!J:J,QUOTIENT(ROW(A1358)-1,3)+2) &amp;""",  " &amp;
     artwork.xlsx!$L$1&amp; ": """ &amp; SUBSTITUTE(IF(LEFT(INDEX(artwork.xlsx!L:L,QUOTIENT(ROW(A1358)-1,3)+2),4)="http","",artwork.xlsx!$M$1) &amp; INDEX(artwork.xlsx!L:L,QUOTIENT(ROW(A1358)-1,3)+2),artwork.xlsx!$N$1,"") &amp; """,",
 IF(AND(MOD(ROW(A1358)-1,3)=1,INDEX(artwork.xlsx!J:J,QUOTIENT(ROW(A1358)-1,3)+2)&lt;&gt;""),
    artwork.xlsx!$K$1&amp;": '" &amp; SUBSTITUTE(INDEX(artwork.xlsx!K:K,QUOTIENT(ROW(A1358)-1,3)+2),"'","\'") &amp; "'",
IF(MOD(ROW(A1358)-1,3)=2,"","")))</f>
        <v>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K1363" t="s">
        <v>3912</v>
      </c>
      <c r="U1363" t="e">
        <f t="shared" si="43"/>
        <v>#VALUE!</v>
      </c>
      <c r="V1363" t="e">
        <f t="shared" si="44"/>
        <v>#VALUE!</v>
      </c>
    </row>
    <row r="1364" spans="1:22" x14ac:dyDescent="0.25">
      <c r="A1364" t="str">
        <f>IF(AND(MOD(ROW(A1359)-1,3)=0,INDEX(artwork.xlsx!G:G,QUOTIENT(ROW(A1359)-1,3)+2)&lt;&gt;""),"/* "&amp;INDEX(artwork.xlsx!G:G,QUOTIENT(ROW(A1359)-1,3)+2)&amp;" */","  ")&amp;
IF(AND(INDEX(artwork.xlsx!F:F,QUOTIENT(ROW(A1359)-1,3)+2)&lt;&gt;""),"/* "&amp;INDEX(artwork.xlsx!F:F,QUOTIENT(ROW(A1359)-1,3)+2)&amp;" */","  ")&amp;IF(AND(ISERROR(MATCH("},",B1364:B$5003,0)), ISERROR(MATCH("    ];",$A$5:A1360,0))),"];","")</f>
        <v xml:space="preserve">  /* landscape */</v>
      </c>
      <c r="B1364" t="str">
        <f t="shared" si="45"/>
        <v>},</v>
      </c>
      <c r="C1364" t="str">
        <f>IF(AND(MOD(ROW(A1359)-1,3)=0, INDEX(artwork.xlsx!J:J,QUOTIENT(ROW(A1359)-1,3)+2)&lt;&gt;""),
     artwork.xlsx!$H$1&amp;": """ &amp;  INDEX(artwork.xlsx!H:H,QUOTIENT(ROW(A1359)-1,3)+2) &amp;""",  " &amp;
     artwork.xlsx!$J$1&amp; ": """ &amp; INDEX(artwork.xlsx!J:J,QUOTIENT(ROW(A1359)-1,3)+2) &amp;""",  " &amp;
     artwork.xlsx!$L$1&amp; ": """ &amp; SUBSTITUTE(IF(LEFT(INDEX(artwork.xlsx!L:L,QUOTIENT(ROW(A1359)-1,3)+2),4)="http","",artwork.xlsx!$M$1) &amp; INDEX(artwork.xlsx!L:L,QUOTIENT(ROW(A1359)-1,3)+2),artwork.xlsx!$N$1,"") &amp; """,",
 IF(AND(MOD(ROW(A1359)-1,3)=1,INDEX(artwork.xlsx!J:J,QUOTIENT(ROW(A1359)-1,3)+2)&lt;&gt;""),
    artwork.xlsx!$K$1&amp;": '" &amp; SUBSTITUTE(INDEX(artwork.xlsx!K:K,QUOTIENT(ROW(A1359)-1,3)+2),"'","\'") &amp; "'",
IF(MOD(ROW(A1359)-1,3)=2,"","")))</f>
        <v/>
      </c>
      <c r="J1364" t="s">
        <v>3730</v>
      </c>
      <c r="U1364" t="e">
        <f t="shared" si="43"/>
        <v>#VALUE!</v>
      </c>
      <c r="V1364" t="str">
        <f t="shared" si="44"/>
        <v>s",  frenchName: "Mauvais augure",  artwork: "http://wiki.dominionstrategy.com/images/1/1b/Bad_OmensArt.jpg"</v>
      </c>
    </row>
    <row r="1365" spans="1:22" x14ac:dyDescent="0.25">
      <c r="A1365" t="str">
        <f>IF(AND(MOD(ROW(A1360)-1,3)=0,INDEX(artwork.xlsx!G:G,QUOTIENT(ROW(A1360)-1,3)+2)&lt;&gt;""),"/* "&amp;INDEX(artwork.xlsx!G:G,QUOTIENT(ROW(A1360)-1,3)+2)&amp;" */","  ")&amp;
IF(AND(INDEX(artwork.xlsx!F:F,QUOTIENT(ROW(A1360)-1,3)+2)&lt;&gt;""),"/* "&amp;INDEX(artwork.xlsx!F:F,QUOTIENT(ROW(A1360)-1,3)+2)&amp;" */","  ")&amp;IF(AND(ISERROR(MATCH("},",B1365:B$5003,0)), ISERROR(MATCH("    ];",$A$5:A1364,0))),"];","")</f>
        <v xml:space="preserve">    </v>
      </c>
      <c r="B1365" t="str">
        <f t="shared" si="45"/>
        <v>{</v>
      </c>
      <c r="C1365" t="str">
        <f>IF(AND(MOD(ROW(A1360)-1,3)=0, INDEX(artwork.xlsx!J:J,QUOTIENT(ROW(A1360)-1,3)+2)&lt;&gt;""),
     artwork.xlsx!$H$1&amp;": """ &amp;  INDEX(artwork.xlsx!H:H,QUOTIENT(ROW(A1360)-1,3)+2) &amp;""",  " &amp;
     artwork.xlsx!$J$1&amp; ": """ &amp; INDEX(artwork.xlsx!J:J,QUOTIENT(ROW(A1360)-1,3)+2) &amp;""",  " &amp;
     artwork.xlsx!$L$1&amp; ": """ &amp; SUBSTITUTE(IF(LEFT(INDEX(artwork.xlsx!L:L,QUOTIENT(ROW(A1360)-1,3)+2),4)="http","",artwork.xlsx!$M$1) &amp; INDEX(artwork.xlsx!L:L,QUOTIENT(ROW(A1360)-1,3)+2),artwork.xlsx!$N$1,"") &amp; """,",
 IF(AND(MOD(ROW(A1360)-1,3)=1,INDEX(artwork.xlsx!J:J,QUOTIENT(ROW(A1360)-1,3)+2)&lt;&gt;""),
    artwork.xlsx!$K$1&amp;": '" &amp; SUBSTITUTE(INDEX(artwork.xlsx!K:K,QUOTIENT(ROW(A1360)-1,3)+2),"'","\'") &amp; "'",
IF(MOD(ROW(A1360)-1,3)=2,"","")))</f>
        <v>id: "hauntedmirror",  frenchName: "Mirroir hanté",  artwork: "http://wiki.dominionstrategy.com/images/3/3d/Haunted_MirrorArt.jpg",</v>
      </c>
      <c r="J1365" t="s">
        <v>2408</v>
      </c>
      <c r="K1365" t="s">
        <v>3913</v>
      </c>
      <c r="U1365" t="str">
        <f t="shared" ref="U1365:U1416" si="46">RIGHT(LEFT(K1365,FIND(""",",K1365)-1),LEN(LEFT(K1365,FIND(""",",K1365)-1)) -LEN("id: '"))</f>
        <v>badomens</v>
      </c>
      <c r="V1365" t="str">
        <f t="shared" ref="V1365:V1416" si="47">SUBSTITUTE(LEFT(RIGHT(K1366,LEN(K1366) -LEN("text_html: '")),LEN(RIGHT(K1366,LEN(K1366) -LEN("text_html: '")))-1),"\'","'")</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row>
    <row r="1366" spans="1:22" x14ac:dyDescent="0.25">
      <c r="A1366" t="str">
        <f>IF(AND(MOD(ROW(A1361)-1,3)=0,INDEX(artwork.xlsx!G:G,QUOTIENT(ROW(A1361)-1,3)+2)&lt;&gt;""),"/* "&amp;INDEX(artwork.xlsx!G:G,QUOTIENT(ROW(A1361)-1,3)+2)&amp;" */","  ")&amp;
IF(AND(INDEX(artwork.xlsx!F:F,QUOTIENT(ROW(A1361)-1,3)+2)&lt;&gt;""),"/* "&amp;INDEX(artwork.xlsx!F:F,QUOTIENT(ROW(A1361)-1,3)+2)&amp;" */","  ")&amp;IF(AND(ISERROR(MATCH("},",B1366:B$5003,0)), ISERROR(MATCH("    ];",$A$5:A1362,0))),"];","")</f>
        <v xml:space="preserve">    </v>
      </c>
      <c r="B1366" t="str">
        <f t="shared" si="45"/>
        <v/>
      </c>
      <c r="C1366" t="str">
        <f>IF(AND(MOD(ROW(A1361)-1,3)=0, INDEX(artwork.xlsx!J:J,QUOTIENT(ROW(A1361)-1,3)+2)&lt;&gt;""),
     artwork.xlsx!$H$1&amp;": """ &amp;  INDEX(artwork.xlsx!H:H,QUOTIENT(ROW(A1361)-1,3)+2) &amp;""",  " &amp;
     artwork.xlsx!$J$1&amp; ": """ &amp; INDEX(artwork.xlsx!J:J,QUOTIENT(ROW(A1361)-1,3)+2) &amp;""",  " &amp;
     artwork.xlsx!$L$1&amp; ": """ &amp; SUBSTITUTE(IF(LEFT(INDEX(artwork.xlsx!L:L,QUOTIENT(ROW(A1361)-1,3)+2),4)="http","",artwork.xlsx!$M$1) &amp; INDEX(artwork.xlsx!L:L,QUOTIENT(ROW(A1361)-1,3)+2),artwork.xlsx!$N$1,"") &amp; """,",
 IF(AND(MOD(ROW(A1361)-1,3)=1,INDEX(artwork.xlsx!J:J,QUOTIENT(ROW(A1361)-1,3)+2)&lt;&gt;""),
    artwork.xlsx!$K$1&amp;": '" &amp; SUBSTITUTE(INDEX(artwork.xlsx!K:K,QUOTIENT(ROW(A1361)-1,3)+2),"'","\'") &amp; "'",
IF(MOD(ROW(A1361)-1,3)=2,"","")))</f>
        <v>text_html: '&lt;div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v>
      </c>
      <c r="K1366" t="s">
        <v>3914</v>
      </c>
      <c r="U1366" t="e">
        <f t="shared" si="46"/>
        <v>#VALUE!</v>
      </c>
      <c r="V1366" t="e">
        <f t="shared" si="47"/>
        <v>#VALUE!</v>
      </c>
    </row>
    <row r="1367" spans="1:22" x14ac:dyDescent="0.25">
      <c r="A1367" t="str">
        <f>IF(AND(MOD(ROW(A1362)-1,3)=0,INDEX(artwork.xlsx!G:G,QUOTIENT(ROW(A1362)-1,3)+2)&lt;&gt;""),"/* "&amp;INDEX(artwork.xlsx!G:G,QUOTIENT(ROW(A1362)-1,3)+2)&amp;" */","  ")&amp;
IF(AND(INDEX(artwork.xlsx!F:F,QUOTIENT(ROW(A1362)-1,3)+2)&lt;&gt;""),"/* "&amp;INDEX(artwork.xlsx!F:F,QUOTIENT(ROW(A1362)-1,3)+2)&amp;" */","  ")&amp;IF(AND(ISERROR(MATCH("},",B1367:B$5003,0)), ISERROR(MATCH("    ];",$A$5:A1366,0))),"];","")</f>
        <v xml:space="preserve">    </v>
      </c>
      <c r="B1367" t="str">
        <f t="shared" si="45"/>
        <v>},</v>
      </c>
      <c r="C1367" t="str">
        <f>IF(AND(MOD(ROW(A1362)-1,3)=0, INDEX(artwork.xlsx!J:J,QUOTIENT(ROW(A1362)-1,3)+2)&lt;&gt;""),
     artwork.xlsx!$H$1&amp;": """ &amp;  INDEX(artwork.xlsx!H:H,QUOTIENT(ROW(A1362)-1,3)+2) &amp;""",  " &amp;
     artwork.xlsx!$J$1&amp; ": """ &amp; INDEX(artwork.xlsx!J:J,QUOTIENT(ROW(A1362)-1,3)+2) &amp;""",  " &amp;
     artwork.xlsx!$L$1&amp; ": """ &amp; SUBSTITUTE(IF(LEFT(INDEX(artwork.xlsx!L:L,QUOTIENT(ROW(A1362)-1,3)+2),4)="http","",artwork.xlsx!$M$1) &amp; INDEX(artwork.xlsx!L:L,QUOTIENT(ROW(A1362)-1,3)+2),artwork.xlsx!$N$1,"") &amp; """,",
 IF(AND(MOD(ROW(A1362)-1,3)=1,INDEX(artwork.xlsx!J:J,QUOTIENT(ROW(A1362)-1,3)+2)&lt;&gt;""),
    artwork.xlsx!$K$1&amp;": '" &amp; SUBSTITUTE(INDEX(artwork.xlsx!K:K,QUOTIENT(ROW(A1362)-1,3)+2),"'","\'") &amp; "'",
IF(MOD(ROW(A1362)-1,3)=2,"","")))</f>
        <v/>
      </c>
      <c r="J1367" t="s">
        <v>3730</v>
      </c>
      <c r="U1367" t="e">
        <f t="shared" si="46"/>
        <v>#VALUE!</v>
      </c>
      <c r="V1367" t="str">
        <f t="shared" si="47"/>
        <v>n",  frenchName: "Envoûtement",  artwork: "http://wiki.dominionstrategy.com/images/5/58/DelusionArt.jpg"</v>
      </c>
    </row>
    <row r="1368" spans="1:22" x14ac:dyDescent="0.25">
      <c r="A1368" t="str">
        <f>IF(AND(MOD(ROW(A1363)-1,3)=0,INDEX(artwork.xlsx!G:G,QUOTIENT(ROW(A1363)-1,3)+2)&lt;&gt;""),"/* "&amp;INDEX(artwork.xlsx!G:G,QUOTIENT(ROW(A1363)-1,3)+2)&amp;" */","  ")&amp;
IF(AND(INDEX(artwork.xlsx!F:F,QUOTIENT(ROW(A1363)-1,3)+2)&lt;&gt;""),"/* "&amp;INDEX(artwork.xlsx!F:F,QUOTIENT(ROW(A1363)-1,3)+2)&amp;" */","  ")&amp;IF(AND(ISERROR(MATCH("},",B1368:B$5003,0)), ISERROR(MATCH("    ];",$A$5:A1364,0))),"];","")</f>
        <v xml:space="preserve">    </v>
      </c>
      <c r="B1368" t="str">
        <f t="shared" si="45"/>
        <v>{</v>
      </c>
      <c r="C1368" t="str">
        <f>IF(AND(MOD(ROW(A1363)-1,3)=0, INDEX(artwork.xlsx!J:J,QUOTIENT(ROW(A1363)-1,3)+2)&lt;&gt;""),
     artwork.xlsx!$H$1&amp;": """ &amp;  INDEX(artwork.xlsx!H:H,QUOTIENT(ROW(A1363)-1,3)+2) &amp;""",  " &amp;
     artwork.xlsx!$J$1&amp; ": """ &amp; INDEX(artwork.xlsx!J:J,QUOTIENT(ROW(A1363)-1,3)+2) &amp;""",  " &amp;
     artwork.xlsx!$L$1&amp; ": """ &amp; SUBSTITUTE(IF(LEFT(INDEX(artwork.xlsx!L:L,QUOTIENT(ROW(A1363)-1,3)+2),4)="http","",artwork.xlsx!$M$1) &amp; INDEX(artwork.xlsx!L:L,QUOTIENT(ROW(A1363)-1,3)+2),artwork.xlsx!$N$1,"") &amp; """,",
 IF(AND(MOD(ROW(A1363)-1,3)=1,INDEX(artwork.xlsx!J:J,QUOTIENT(ROW(A1363)-1,3)+2)&lt;&gt;""),
    artwork.xlsx!$K$1&amp;": '" &amp; SUBSTITUTE(INDEX(artwork.xlsx!K:K,QUOTIENT(ROW(A1363)-1,3)+2),"'","\'") &amp; "'",
IF(MOD(ROW(A1363)-1,3)=2,"","")))</f>
        <v>id: "magiclamp",  frenchName: "Lampe magique",  artwork: "http://wiki.dominionstrategy.com/images/c/c2/Magic_LampArt.jpg",</v>
      </c>
      <c r="J1368" t="s">
        <v>2408</v>
      </c>
      <c r="K1368" t="s">
        <v>3915</v>
      </c>
      <c r="U1368" t="str">
        <f t="shared" si="46"/>
        <v>delusion</v>
      </c>
      <c r="V1368"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row>
    <row r="1369" spans="1:22" x14ac:dyDescent="0.25">
      <c r="A1369" t="str">
        <f>IF(AND(MOD(ROW(A1364)-1,3)=0,INDEX(artwork.xlsx!G:G,QUOTIENT(ROW(A1364)-1,3)+2)&lt;&gt;""),"/* "&amp;INDEX(artwork.xlsx!G:G,QUOTIENT(ROW(A1364)-1,3)+2)&amp;" */","  ")&amp;
IF(AND(INDEX(artwork.xlsx!F:F,QUOTIENT(ROW(A1364)-1,3)+2)&lt;&gt;""),"/* "&amp;INDEX(artwork.xlsx!F:F,QUOTIENT(ROW(A1364)-1,3)+2)&amp;" */","  ")&amp;IF(AND(ISERROR(MATCH("},",B1369:B$5003,0)), ISERROR(MATCH("    ];",$A$5:A1368,0))),"];","")</f>
        <v xml:space="preserve">    </v>
      </c>
      <c r="B1369" t="str">
        <f t="shared" si="45"/>
        <v/>
      </c>
      <c r="C1369" t="str">
        <f>IF(AND(MOD(ROW(A1364)-1,3)=0, INDEX(artwork.xlsx!J:J,QUOTIENT(ROW(A1364)-1,3)+2)&lt;&gt;""),
     artwork.xlsx!$H$1&amp;": """ &amp;  INDEX(artwork.xlsx!H:H,QUOTIENT(ROW(A1364)-1,3)+2) &amp;""",  " &amp;
     artwork.xlsx!$J$1&amp; ": """ &amp; INDEX(artwork.xlsx!J:J,QUOTIENT(ROW(A1364)-1,3)+2) &amp;""",  " &amp;
     artwork.xlsx!$L$1&amp; ": """ &amp; SUBSTITUTE(IF(LEFT(INDEX(artwork.xlsx!L:L,QUOTIENT(ROW(A1364)-1,3)+2),4)="http","",artwork.xlsx!$M$1) &amp; INDEX(artwork.xlsx!L:L,QUOTIENT(ROW(A1364)-1,3)+2),artwork.xlsx!$N$1,"") &amp; """,",
 IF(AND(MOD(ROW(A1364)-1,3)=1,INDEX(artwork.xlsx!J:J,QUOTIENT(ROW(A1364)-1,3)+2)&lt;&gt;""),
    artwork.xlsx!$K$1&amp;": '" &amp; SUBSTITUTE(INDEX(artwork.xlsx!K:K,QUOTIENT(ROW(A1364)-1,3)+2),"'","\'") &amp; "'",
IF(MOD(ROW(A1364)-1,3)=2,"","")))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v>
      </c>
      <c r="K1369" t="s">
        <v>3916</v>
      </c>
      <c r="U1369" t="e">
        <f t="shared" si="46"/>
        <v>#VALUE!</v>
      </c>
      <c r="V1369" t="e">
        <f t="shared" si="47"/>
        <v>#VALUE!</v>
      </c>
    </row>
    <row r="1370" spans="1:22" x14ac:dyDescent="0.25">
      <c r="A1370" t="str">
        <f>IF(AND(MOD(ROW(A1365)-1,3)=0,INDEX(artwork.xlsx!G:G,QUOTIENT(ROW(A1365)-1,3)+2)&lt;&gt;""),"/* "&amp;INDEX(artwork.xlsx!G:G,QUOTIENT(ROW(A1365)-1,3)+2)&amp;" */","  ")&amp;
IF(AND(INDEX(artwork.xlsx!F:F,QUOTIENT(ROW(A1365)-1,3)+2)&lt;&gt;""),"/* "&amp;INDEX(artwork.xlsx!F:F,QUOTIENT(ROW(A1365)-1,3)+2)&amp;" */","  ")&amp;IF(AND(ISERROR(MATCH("},",B1370:B$5003,0)), ISERROR(MATCH("    ];",$A$5:A1366,0))),"];","")</f>
        <v xml:space="preserve">    </v>
      </c>
      <c r="B1370" t="str">
        <f t="shared" si="45"/>
        <v>},</v>
      </c>
      <c r="C1370" t="str">
        <f>IF(AND(MOD(ROW(A1365)-1,3)=0, INDEX(artwork.xlsx!J:J,QUOTIENT(ROW(A1365)-1,3)+2)&lt;&gt;""),
     artwork.xlsx!$H$1&amp;": """ &amp;  INDEX(artwork.xlsx!H:H,QUOTIENT(ROW(A1365)-1,3)+2) &amp;""",  " &amp;
     artwork.xlsx!$J$1&amp; ": """ &amp; INDEX(artwork.xlsx!J:J,QUOTIENT(ROW(A1365)-1,3)+2) &amp;""",  " &amp;
     artwork.xlsx!$L$1&amp; ": """ &amp; SUBSTITUTE(IF(LEFT(INDEX(artwork.xlsx!L:L,QUOTIENT(ROW(A1365)-1,3)+2),4)="http","",artwork.xlsx!$M$1) &amp; INDEX(artwork.xlsx!L:L,QUOTIENT(ROW(A1365)-1,3)+2),artwork.xlsx!$N$1,"") &amp; """,",
 IF(AND(MOD(ROW(A1365)-1,3)=1,INDEX(artwork.xlsx!J:J,QUOTIENT(ROW(A1365)-1,3)+2)&lt;&gt;""),
    artwork.xlsx!$K$1&amp;": '" &amp; SUBSTITUTE(INDEX(artwork.xlsx!K:K,QUOTIENT(ROW(A1365)-1,3)+2),"'","\'") &amp; "'",
IF(MOD(ROW(A1365)-1,3)=2,"","")))</f>
        <v/>
      </c>
      <c r="J1370" t="s">
        <v>3730</v>
      </c>
      <c r="U1370" t="e">
        <f t="shared" si="46"/>
        <v>#VALUE!</v>
      </c>
      <c r="V1370" t="str">
        <f t="shared" si="47"/>
        <v xml:space="preserve"> frenchName: "Jalousie",  artwork: "http://wiki.dominionstrategy.com/images/b/bd/EnvyArt.jpg"</v>
      </c>
    </row>
    <row r="1371" spans="1:22" x14ac:dyDescent="0.25">
      <c r="A1371" t="str">
        <f>IF(AND(MOD(ROW(A1366)-1,3)=0,INDEX(artwork.xlsx!G:G,QUOTIENT(ROW(A1366)-1,3)+2)&lt;&gt;""),"/* "&amp;INDEX(artwork.xlsx!G:G,QUOTIENT(ROW(A1366)-1,3)+2)&amp;" */","  ")&amp;
IF(AND(INDEX(artwork.xlsx!F:F,QUOTIENT(ROW(A1366)-1,3)+2)&lt;&gt;""),"/* "&amp;INDEX(artwork.xlsx!F:F,QUOTIENT(ROW(A1366)-1,3)+2)&amp;" */","  ")&amp;IF(AND(ISERROR(MATCH("},",B1371:B$5003,0)), ISERROR(MATCH("    ];",$A$5:A1370,0))),"];","")</f>
        <v xml:space="preserve">    </v>
      </c>
      <c r="B1371" t="str">
        <f t="shared" si="45"/>
        <v>{</v>
      </c>
      <c r="C1371" t="str">
        <f>IF(AND(MOD(ROW(A1366)-1,3)=0, INDEX(artwork.xlsx!J:J,QUOTIENT(ROW(A1366)-1,3)+2)&lt;&gt;""),
     artwork.xlsx!$H$1&amp;": """ &amp;  INDEX(artwork.xlsx!H:H,QUOTIENT(ROW(A1366)-1,3)+2) &amp;""",  " &amp;
     artwork.xlsx!$J$1&amp; ": """ &amp; INDEX(artwork.xlsx!J:J,QUOTIENT(ROW(A1366)-1,3)+2) &amp;""",  " &amp;
     artwork.xlsx!$L$1&amp; ": """ &amp; SUBSTITUTE(IF(LEFT(INDEX(artwork.xlsx!L:L,QUOTIENT(ROW(A1366)-1,3)+2),4)="http","",artwork.xlsx!$M$1) &amp; INDEX(artwork.xlsx!L:L,QUOTIENT(ROW(A1366)-1,3)+2),artwork.xlsx!$N$1,"") &amp; """,",
 IF(AND(MOD(ROW(A1366)-1,3)=1,INDEX(artwork.xlsx!J:J,QUOTIENT(ROW(A1366)-1,3)+2)&lt;&gt;""),
    artwork.xlsx!$K$1&amp;": '" &amp; SUBSTITUTE(INDEX(artwork.xlsx!K:K,QUOTIENT(ROW(A1366)-1,3)+2),"'","\'") &amp; "'",
IF(MOD(ROW(A1366)-1,3)=2,"","")))</f>
        <v>id: "goat",  frenchName: "Chèvre",  artwork: "http://wiki.dominionstrategy.com/images/0/06/GoatArt.jpg",</v>
      </c>
      <c r="J1371" t="s">
        <v>2408</v>
      </c>
      <c r="K1371" t="s">
        <v>3917</v>
      </c>
      <c r="U1371" t="str">
        <f t="shared" si="46"/>
        <v>envy</v>
      </c>
      <c r="V1371"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372" spans="1:22" x14ac:dyDescent="0.25">
      <c r="A1372" t="str">
        <f>IF(AND(MOD(ROW(A1367)-1,3)=0,INDEX(artwork.xlsx!G:G,QUOTIENT(ROW(A1367)-1,3)+2)&lt;&gt;""),"/* "&amp;INDEX(artwork.xlsx!G:G,QUOTIENT(ROW(A1367)-1,3)+2)&amp;" */","  ")&amp;
IF(AND(INDEX(artwork.xlsx!F:F,QUOTIENT(ROW(A1367)-1,3)+2)&lt;&gt;""),"/* "&amp;INDEX(artwork.xlsx!F:F,QUOTIENT(ROW(A1367)-1,3)+2)&amp;" */","  ")&amp;IF(AND(ISERROR(MATCH("},",B1372:B$5003,0)), ISERROR(MATCH("    ];",$A$5:A1368,0))),"];","")</f>
        <v xml:space="preserve">    </v>
      </c>
      <c r="B1372" t="str">
        <f t="shared" si="45"/>
        <v/>
      </c>
      <c r="C1372" t="str">
        <f>IF(AND(MOD(ROW(A1367)-1,3)=0, INDEX(artwork.xlsx!J:J,QUOTIENT(ROW(A1367)-1,3)+2)&lt;&gt;""),
     artwork.xlsx!$H$1&amp;": """ &amp;  INDEX(artwork.xlsx!H:H,QUOTIENT(ROW(A1367)-1,3)+2) &amp;""",  " &amp;
     artwork.xlsx!$J$1&amp; ": """ &amp; INDEX(artwork.xlsx!J:J,QUOTIENT(ROW(A1367)-1,3)+2) &amp;""",  " &amp;
     artwork.xlsx!$L$1&amp; ": """ &amp; SUBSTITUTE(IF(LEFT(INDEX(artwork.xlsx!L:L,QUOTIENT(ROW(A1367)-1,3)+2),4)="http","",artwork.xlsx!$M$1) &amp; INDEX(artwork.xlsx!L:L,QUOTIENT(ROW(A1367)-1,3)+2),artwork.xlsx!$N$1,"") &amp; """,",
 IF(AND(MOD(ROW(A1367)-1,3)=1,INDEX(artwork.xlsx!J:J,QUOTIENT(ROW(A1367)-1,3)+2)&lt;&gt;""),
    artwork.xlsx!$K$1&amp;": '" &amp; SUBSTITUTE(INDEX(artwork.xlsx!K:K,QUOTIENT(ROW(A1367)-1,3)+2),"'","\'") &amp; "'",
IF(MOD(ROW(A1367)-1,3)=2,"","")))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v>
      </c>
      <c r="K1372" t="s">
        <v>3918</v>
      </c>
      <c r="U1372" t="e">
        <f t="shared" si="46"/>
        <v>#VALUE!</v>
      </c>
      <c r="V1372" t="e">
        <f t="shared" si="47"/>
        <v>#VALUE!</v>
      </c>
    </row>
    <row r="1373" spans="1:22" x14ac:dyDescent="0.25">
      <c r="A1373" t="str">
        <f>IF(AND(MOD(ROW(A1368)-1,3)=0,INDEX(artwork.xlsx!G:G,QUOTIENT(ROW(A1368)-1,3)+2)&lt;&gt;""),"/* "&amp;INDEX(artwork.xlsx!G:G,QUOTIENT(ROW(A1368)-1,3)+2)&amp;" */","  ")&amp;
IF(AND(INDEX(artwork.xlsx!F:F,QUOTIENT(ROW(A1368)-1,3)+2)&lt;&gt;""),"/* "&amp;INDEX(artwork.xlsx!F:F,QUOTIENT(ROW(A1368)-1,3)+2)&amp;" */","  ")&amp;IF(AND(ISERROR(MATCH("},",B1373:B$5003,0)), ISERROR(MATCH("    ];",$A$5:A1372,0))),"];","")</f>
        <v xml:space="preserve">    </v>
      </c>
      <c r="B1373" t="str">
        <f t="shared" si="45"/>
        <v>},</v>
      </c>
      <c r="C1373" t="str">
        <f>IF(AND(MOD(ROW(A1368)-1,3)=0, INDEX(artwork.xlsx!J:J,QUOTIENT(ROW(A1368)-1,3)+2)&lt;&gt;""),
     artwork.xlsx!$H$1&amp;": """ &amp;  INDEX(artwork.xlsx!H:H,QUOTIENT(ROW(A1368)-1,3)+2) &amp;""",  " &amp;
     artwork.xlsx!$J$1&amp; ": """ &amp; INDEX(artwork.xlsx!J:J,QUOTIENT(ROW(A1368)-1,3)+2) &amp;""",  " &amp;
     artwork.xlsx!$L$1&amp; ": """ &amp; SUBSTITUTE(IF(LEFT(INDEX(artwork.xlsx!L:L,QUOTIENT(ROW(A1368)-1,3)+2),4)="http","",artwork.xlsx!$M$1) &amp; INDEX(artwork.xlsx!L:L,QUOTIENT(ROW(A1368)-1,3)+2),artwork.xlsx!$N$1,"") &amp; """,",
 IF(AND(MOD(ROW(A1368)-1,3)=1,INDEX(artwork.xlsx!J:J,QUOTIENT(ROW(A1368)-1,3)+2)&lt;&gt;""),
    artwork.xlsx!$K$1&amp;": '" &amp; SUBSTITUTE(INDEX(artwork.xlsx!K:K,QUOTIENT(ROW(A1368)-1,3)+2),"'","\'") &amp; "'",
IF(MOD(ROW(A1368)-1,3)=2,"","")))</f>
        <v/>
      </c>
      <c r="J1373" t="s">
        <v>3730</v>
      </c>
      <c r="U1373" t="e">
        <f t="shared" si="46"/>
        <v>#VALUE!</v>
      </c>
      <c r="V1373" t="str">
        <f t="shared" si="47"/>
        <v>,  frenchName: "Famine",  artwork: "http://wiki.dominionstrategy.com/images/5/51/FamineArt.jpg"</v>
      </c>
    </row>
    <row r="1374" spans="1:22" x14ac:dyDescent="0.25">
      <c r="A1374" t="str">
        <f>IF(AND(MOD(ROW(A1369)-1,3)=0,INDEX(artwork.xlsx!G:G,QUOTIENT(ROW(A1369)-1,3)+2)&lt;&gt;""),"/* "&amp;INDEX(artwork.xlsx!G:G,QUOTIENT(ROW(A1369)-1,3)+2)&amp;" */","  ")&amp;
IF(AND(INDEX(artwork.xlsx!F:F,QUOTIENT(ROW(A1369)-1,3)+2)&lt;&gt;""),"/* "&amp;INDEX(artwork.xlsx!F:F,QUOTIENT(ROW(A1369)-1,3)+2)&amp;" */","  ")&amp;IF(AND(ISERROR(MATCH("},",B1374:B$5003,0)), ISERROR(MATCH("    ];",$A$5:A1370,0))),"];","")</f>
        <v xml:space="preserve">    </v>
      </c>
      <c r="B1374" t="str">
        <f t="shared" si="45"/>
        <v>{</v>
      </c>
      <c r="C1374" t="str">
        <f>IF(AND(MOD(ROW(A1369)-1,3)=0, INDEX(artwork.xlsx!J:J,QUOTIENT(ROW(A1369)-1,3)+2)&lt;&gt;""),
     artwork.xlsx!$H$1&amp;": """ &amp;  INDEX(artwork.xlsx!H:H,QUOTIENT(ROW(A1369)-1,3)+2) &amp;""",  " &amp;
     artwork.xlsx!$J$1&amp; ": """ &amp; INDEX(artwork.xlsx!J:J,QUOTIENT(ROW(A1369)-1,3)+2) &amp;""",  " &amp;
     artwork.xlsx!$L$1&amp; ": """ &amp; SUBSTITUTE(IF(LEFT(INDEX(artwork.xlsx!L:L,QUOTIENT(ROW(A1369)-1,3)+2),4)="http","",artwork.xlsx!$M$1) &amp; INDEX(artwork.xlsx!L:L,QUOTIENT(ROW(A1369)-1,3)+2),artwork.xlsx!$N$1,"") &amp; """,",
 IF(AND(MOD(ROW(A1369)-1,3)=1,INDEX(artwork.xlsx!J:J,QUOTIENT(ROW(A1369)-1,3)+2)&lt;&gt;""),
    artwork.xlsx!$K$1&amp;": '" &amp; SUBSTITUTE(INDEX(artwork.xlsx!K:K,QUOTIENT(ROW(A1369)-1,3)+2),"'","\'") &amp; "'",
IF(MOD(ROW(A1369)-1,3)=2,"","")))</f>
        <v>id: "pasture",  frenchName: "Pâturage",  artwork: "http://wiki.dominionstrategy.com/images/9/9e/PastureArt.jpg",</v>
      </c>
      <c r="J1374" t="s">
        <v>2408</v>
      </c>
      <c r="K1374" t="s">
        <v>3919</v>
      </c>
      <c r="U1374" t="str">
        <f t="shared" si="46"/>
        <v>famine</v>
      </c>
      <c r="V1374" t="str">
        <f t="shared" si="47"/>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375" spans="1:22" x14ac:dyDescent="0.25">
      <c r="A1375" t="str">
        <f>IF(AND(MOD(ROW(A1370)-1,3)=0,INDEX(artwork.xlsx!G:G,QUOTIENT(ROW(A1370)-1,3)+2)&lt;&gt;""),"/* "&amp;INDEX(artwork.xlsx!G:G,QUOTIENT(ROW(A1370)-1,3)+2)&amp;" */","  ")&amp;
IF(AND(INDEX(artwork.xlsx!F:F,QUOTIENT(ROW(A1370)-1,3)+2)&lt;&gt;""),"/* "&amp;INDEX(artwork.xlsx!F:F,QUOTIENT(ROW(A1370)-1,3)+2)&amp;" */","  ")&amp;IF(AND(ISERROR(MATCH("},",B1375:B$5003,0)), ISERROR(MATCH("    ];",$A$5:A1374,0))),"];","")</f>
        <v xml:space="preserve">    </v>
      </c>
      <c r="B1375" t="str">
        <f t="shared" si="45"/>
        <v/>
      </c>
      <c r="C1375" t="str">
        <f>IF(AND(MOD(ROW(A1370)-1,3)=0, INDEX(artwork.xlsx!J:J,QUOTIENT(ROW(A1370)-1,3)+2)&lt;&gt;""),
     artwork.xlsx!$H$1&amp;": """ &amp;  INDEX(artwork.xlsx!H:H,QUOTIENT(ROW(A1370)-1,3)+2) &amp;""",  " &amp;
     artwork.xlsx!$J$1&amp; ": """ &amp; INDEX(artwork.xlsx!J:J,QUOTIENT(ROW(A1370)-1,3)+2) &amp;""",  " &amp;
     artwork.xlsx!$L$1&amp; ": """ &amp; SUBSTITUTE(IF(LEFT(INDEX(artwork.xlsx!L:L,QUOTIENT(ROW(A1370)-1,3)+2),4)="http","",artwork.xlsx!$M$1) &amp; INDEX(artwork.xlsx!L:L,QUOTIENT(ROW(A1370)-1,3)+2),artwork.xlsx!$N$1,"") &amp; """,",
 IF(AND(MOD(ROW(A1370)-1,3)=1,INDEX(artwork.xlsx!J:J,QUOTIENT(ROW(A1370)-1,3)+2)&lt;&gt;""),
    artwork.xlsx!$K$1&amp;": '" &amp; SUBSTITUTE(INDEX(artwork.xlsx!K:K,QUOTIENT(ROW(A1370)-1,3)+2),"'","\'") &amp; "'",
IF(MOD(ROW(A1370)-1,3)=2,"","")))</f>
        <v>text_html: '&lt;div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v>
      </c>
      <c r="K1375" t="s">
        <v>3920</v>
      </c>
      <c r="U1375" t="e">
        <f t="shared" si="46"/>
        <v>#VALUE!</v>
      </c>
      <c r="V1375" t="e">
        <f t="shared" si="47"/>
        <v>#VALUE!</v>
      </c>
    </row>
    <row r="1376" spans="1:22" x14ac:dyDescent="0.25">
      <c r="A1376" t="str">
        <f>IF(AND(MOD(ROW(A1371)-1,3)=0,INDEX(artwork.xlsx!G:G,QUOTIENT(ROW(A1371)-1,3)+2)&lt;&gt;""),"/* "&amp;INDEX(artwork.xlsx!G:G,QUOTIENT(ROW(A1371)-1,3)+2)&amp;" */","  ")&amp;
IF(AND(INDEX(artwork.xlsx!F:F,QUOTIENT(ROW(A1371)-1,3)+2)&lt;&gt;""),"/* "&amp;INDEX(artwork.xlsx!F:F,QUOTIENT(ROW(A1371)-1,3)+2)&amp;" */","  ")&amp;IF(AND(ISERROR(MATCH("},",B1376:B$5003,0)), ISERROR(MATCH("    ];",$A$5:A1372,0))),"];","")</f>
        <v xml:space="preserve">    </v>
      </c>
      <c r="B1376" t="str">
        <f t="shared" si="45"/>
        <v>},</v>
      </c>
      <c r="C1376" t="str">
        <f>IF(AND(MOD(ROW(A1371)-1,3)=0, INDEX(artwork.xlsx!J:J,QUOTIENT(ROW(A1371)-1,3)+2)&lt;&gt;""),
     artwork.xlsx!$H$1&amp;": """ &amp;  INDEX(artwork.xlsx!H:H,QUOTIENT(ROW(A1371)-1,3)+2) &amp;""",  " &amp;
     artwork.xlsx!$J$1&amp; ": """ &amp; INDEX(artwork.xlsx!J:J,QUOTIENT(ROW(A1371)-1,3)+2) &amp;""",  " &amp;
     artwork.xlsx!$L$1&amp; ": """ &amp; SUBSTITUTE(IF(LEFT(INDEX(artwork.xlsx!L:L,QUOTIENT(ROW(A1371)-1,3)+2),4)="http","",artwork.xlsx!$M$1) &amp; INDEX(artwork.xlsx!L:L,QUOTIENT(ROW(A1371)-1,3)+2),artwork.xlsx!$N$1,"") &amp; """,",
 IF(AND(MOD(ROW(A1371)-1,3)=1,INDEX(artwork.xlsx!J:J,QUOTIENT(ROW(A1371)-1,3)+2)&lt;&gt;""),
    artwork.xlsx!$K$1&amp;": '" &amp; SUBSTITUTE(INDEX(artwork.xlsx!K:K,QUOTIENT(ROW(A1371)-1,3)+2),"'","\'") &amp; "'",
IF(MOD(ROW(A1371)-1,3)=2,"","")))</f>
        <v/>
      </c>
      <c r="J1376" t="s">
        <v>3730</v>
      </c>
      <c r="U1376" t="e">
        <f t="shared" si="46"/>
        <v>#VALUE!</v>
      </c>
      <c r="V1376" t="str">
        <f t="shared" si="47"/>
        <v xml:space="preserve"> frenchName: "Peur",  artwork: "http://wiki.dominionstrategy.com/images/0/09/FearArt.jpg"</v>
      </c>
    </row>
    <row r="1377" spans="1:22" x14ac:dyDescent="0.25">
      <c r="A1377" t="str">
        <f>IF(AND(MOD(ROW(A1372)-1,3)=0,INDEX(artwork.xlsx!G:G,QUOTIENT(ROW(A1372)-1,3)+2)&lt;&gt;""),"/* "&amp;INDEX(artwork.xlsx!G:G,QUOTIENT(ROW(A1372)-1,3)+2)&amp;" */","  ")&amp;
IF(AND(INDEX(artwork.xlsx!F:F,QUOTIENT(ROW(A1372)-1,3)+2)&lt;&gt;""),"/* "&amp;INDEX(artwork.xlsx!F:F,QUOTIENT(ROW(A1372)-1,3)+2)&amp;" */","  ")&amp;IF(AND(ISERROR(MATCH("},",B1377:B$5003,0)), ISERROR(MATCH("    ];",$A$5:A1376,0))),"];","")</f>
        <v xml:space="preserve">    </v>
      </c>
      <c r="B1377" t="str">
        <f t="shared" si="45"/>
        <v>{</v>
      </c>
      <c r="C1377" t="str">
        <f>IF(AND(MOD(ROW(A1372)-1,3)=0, INDEX(artwork.xlsx!J:J,QUOTIENT(ROW(A1372)-1,3)+2)&lt;&gt;""),
     artwork.xlsx!$H$1&amp;": """ &amp;  INDEX(artwork.xlsx!H:H,QUOTIENT(ROW(A1372)-1,3)+2) &amp;""",  " &amp;
     artwork.xlsx!$J$1&amp; ": """ &amp; INDEX(artwork.xlsx!J:J,QUOTIENT(ROW(A1372)-1,3)+2) &amp;""",  " &amp;
     artwork.xlsx!$L$1&amp; ": """ &amp; SUBSTITUTE(IF(LEFT(INDEX(artwork.xlsx!L:L,QUOTIENT(ROW(A1372)-1,3)+2),4)="http","",artwork.xlsx!$M$1) &amp; INDEX(artwork.xlsx!L:L,QUOTIENT(ROW(A1372)-1,3)+2),artwork.xlsx!$N$1,"") &amp; """,",
 IF(AND(MOD(ROW(A1372)-1,3)=1,INDEX(artwork.xlsx!J:J,QUOTIENT(ROW(A1372)-1,3)+2)&lt;&gt;""),
    artwork.xlsx!$K$1&amp;": '" &amp; SUBSTITUTE(INDEX(artwork.xlsx!K:K,QUOTIENT(ROW(A1372)-1,3)+2),"'","\'") &amp; "'",
IF(MOD(ROW(A1372)-1,3)=2,"","")))</f>
        <v>id: "pouch",  frenchName: "Pochette",  artwork: "http://wiki.dominionstrategy.com/images/5/52/PouchArt.jpg",</v>
      </c>
      <c r="J1377" t="s">
        <v>2408</v>
      </c>
      <c r="K1377" t="s">
        <v>3921</v>
      </c>
      <c r="U1377" t="str">
        <f t="shared" si="46"/>
        <v>fear</v>
      </c>
      <c r="V1377" t="str">
        <f t="shared" si="47"/>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378" spans="1:22" x14ac:dyDescent="0.25">
      <c r="A1378" t="str">
        <f>IF(AND(MOD(ROW(A1373)-1,3)=0,INDEX(artwork.xlsx!G:G,QUOTIENT(ROW(A1373)-1,3)+2)&lt;&gt;""),"/* "&amp;INDEX(artwork.xlsx!G:G,QUOTIENT(ROW(A1373)-1,3)+2)&amp;" */","  ")&amp;
IF(AND(INDEX(artwork.xlsx!F:F,QUOTIENT(ROW(A1373)-1,3)+2)&lt;&gt;""),"/* "&amp;INDEX(artwork.xlsx!F:F,QUOTIENT(ROW(A1373)-1,3)+2)&amp;" */","  ")&amp;IF(AND(ISERROR(MATCH("},",B1378:B$5003,0)), ISERROR(MATCH("    ];",$A$5:A1374,0))),"];","")</f>
        <v xml:space="preserve">    </v>
      </c>
      <c r="B1378" t="str">
        <f t="shared" si="45"/>
        <v/>
      </c>
      <c r="C1378" t="str">
        <f>IF(AND(MOD(ROW(A1373)-1,3)=0, INDEX(artwork.xlsx!J:J,QUOTIENT(ROW(A1373)-1,3)+2)&lt;&gt;""),
     artwork.xlsx!$H$1&amp;": """ &amp;  INDEX(artwork.xlsx!H:H,QUOTIENT(ROW(A1373)-1,3)+2) &amp;""",  " &amp;
     artwork.xlsx!$J$1&amp; ": """ &amp; INDEX(artwork.xlsx!J:J,QUOTIENT(ROW(A1373)-1,3)+2) &amp;""",  " &amp;
     artwork.xlsx!$L$1&amp; ": """ &amp; SUBSTITUTE(IF(LEFT(INDEX(artwork.xlsx!L:L,QUOTIENT(ROW(A1373)-1,3)+2),4)="http","",artwork.xlsx!$M$1) &amp; INDEX(artwork.xlsx!L:L,QUOTIENT(ROW(A1373)-1,3)+2),artwork.xlsx!$N$1,"") &amp; """,",
 IF(AND(MOD(ROW(A1373)-1,3)=1,INDEX(artwork.xlsx!J:J,QUOTIENT(ROW(A1373)-1,3)+2)&lt;&gt;""),
    artwork.xlsx!$K$1&amp;": '" &amp; SUBSTITUTE(INDEX(artwork.xlsx!K:K,QUOTIENT(ROW(A1373)-1,3)+2),"'","\'") &amp; "'",
IF(MOD(ROW(A1373)-1,3)=2,"","")))</f>
        <v>text_html: '&lt;div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v>
      </c>
      <c r="K1378" t="s">
        <v>3922</v>
      </c>
      <c r="U1378" t="e">
        <f t="shared" si="46"/>
        <v>#VALUE!</v>
      </c>
      <c r="V1378" t="e">
        <f t="shared" si="47"/>
        <v>#VALUE!</v>
      </c>
    </row>
    <row r="1379" spans="1:22" x14ac:dyDescent="0.25">
      <c r="A1379" t="str">
        <f>IF(AND(MOD(ROW(A1374)-1,3)=0,INDEX(artwork.xlsx!G:G,QUOTIENT(ROW(A1374)-1,3)+2)&lt;&gt;""),"/* "&amp;INDEX(artwork.xlsx!G:G,QUOTIENT(ROW(A1374)-1,3)+2)&amp;" */","  ")&amp;
IF(AND(INDEX(artwork.xlsx!F:F,QUOTIENT(ROW(A1374)-1,3)+2)&lt;&gt;""),"/* "&amp;INDEX(artwork.xlsx!F:F,QUOTIENT(ROW(A1374)-1,3)+2)&amp;" */","  ")&amp;IF(AND(ISERROR(MATCH("},",B1379:B$5003,0)), ISERROR(MATCH("    ];",$A$5:A1378,0))),"];","")</f>
        <v xml:space="preserve">    </v>
      </c>
      <c r="B1379" t="str">
        <f t="shared" si="45"/>
        <v>},</v>
      </c>
      <c r="C1379" t="str">
        <f>IF(AND(MOD(ROW(A1374)-1,3)=0, INDEX(artwork.xlsx!J:J,QUOTIENT(ROW(A1374)-1,3)+2)&lt;&gt;""),
     artwork.xlsx!$H$1&amp;": """ &amp;  INDEX(artwork.xlsx!H:H,QUOTIENT(ROW(A1374)-1,3)+2) &amp;""",  " &amp;
     artwork.xlsx!$J$1&amp; ": """ &amp; INDEX(artwork.xlsx!J:J,QUOTIENT(ROW(A1374)-1,3)+2) &amp;""",  " &amp;
     artwork.xlsx!$L$1&amp; ": """ &amp; SUBSTITUTE(IF(LEFT(INDEX(artwork.xlsx!L:L,QUOTIENT(ROW(A1374)-1,3)+2),4)="http","",artwork.xlsx!$M$1) &amp; INDEX(artwork.xlsx!L:L,QUOTIENT(ROW(A1374)-1,3)+2),artwork.xlsx!$N$1,"") &amp; """,",
 IF(AND(MOD(ROW(A1374)-1,3)=1,INDEX(artwork.xlsx!J:J,QUOTIENT(ROW(A1374)-1,3)+2)&lt;&gt;""),
    artwork.xlsx!$K$1&amp;": '" &amp; SUBSTITUTE(INDEX(artwork.xlsx!K:K,QUOTIENT(ROW(A1374)-1,3)+2),"'","\'") &amp; "'",
IF(MOD(ROW(A1374)-1,3)=2,"","")))</f>
        <v/>
      </c>
      <c r="J1379" t="s">
        <v>3730</v>
      </c>
      <c r="U1379" t="e">
        <f t="shared" si="46"/>
        <v>#VALUE!</v>
      </c>
      <c r="V1379" t="str">
        <f t="shared" si="47"/>
        <v xml:space="preserve">  frenchName: "Avidité",  artwork: "http://wiki.dominionstrategy.com/images/f/f8/GreedArt.jpg"</v>
      </c>
    </row>
    <row r="1380" spans="1:22" x14ac:dyDescent="0.25">
      <c r="A1380" t="str">
        <f>IF(AND(MOD(ROW(A1375)-1,3)=0,INDEX(artwork.xlsx!G:G,QUOTIENT(ROW(A1375)-1,3)+2)&lt;&gt;""),"/* "&amp;INDEX(artwork.xlsx!G:G,QUOTIENT(ROW(A1375)-1,3)+2)&amp;" */","  ")&amp;
IF(AND(INDEX(artwork.xlsx!F:F,QUOTIENT(ROW(A1375)-1,3)+2)&lt;&gt;""),"/* "&amp;INDEX(artwork.xlsx!F:F,QUOTIENT(ROW(A1375)-1,3)+2)&amp;" */","  ")&amp;IF(AND(ISERROR(MATCH("},",B1380:B$5003,0)), ISERROR(MATCH("    ];",$A$5:A1376,0))),"];","")</f>
        <v xml:space="preserve">    </v>
      </c>
      <c r="B1380" t="str">
        <f t="shared" si="45"/>
        <v>{</v>
      </c>
      <c r="C1380" t="str">
        <f>IF(AND(MOD(ROW(A1375)-1,3)=0, INDEX(artwork.xlsx!J:J,QUOTIENT(ROW(A1375)-1,3)+2)&lt;&gt;""),
     artwork.xlsx!$H$1&amp;": """ &amp;  INDEX(artwork.xlsx!H:H,QUOTIENT(ROW(A1375)-1,3)+2) &amp;""",  " &amp;
     artwork.xlsx!$J$1&amp; ": """ &amp; INDEX(artwork.xlsx!J:J,QUOTIENT(ROW(A1375)-1,3)+2) &amp;""",  " &amp;
     artwork.xlsx!$L$1&amp; ": """ &amp; SUBSTITUTE(IF(LEFT(INDEX(artwork.xlsx!L:L,QUOTIENT(ROW(A1375)-1,3)+2),4)="http","",artwork.xlsx!$M$1) &amp; INDEX(artwork.xlsx!L:L,QUOTIENT(ROW(A1375)-1,3)+2),artwork.xlsx!$N$1,"") &amp; """,",
 IF(AND(MOD(ROW(A1375)-1,3)=1,INDEX(artwork.xlsx!J:J,QUOTIENT(ROW(A1375)-1,3)+2)&lt;&gt;""),
    artwork.xlsx!$K$1&amp;": '" &amp; SUBSTITUTE(INDEX(artwork.xlsx!K:K,QUOTIENT(ROW(A1375)-1,3)+2),"'","\'") &amp; "'",
IF(MOD(ROW(A1375)-1,3)=2,"","")))</f>
        <v>id: "cursedgold",  frenchName: "Or maudit",  artwork: "http://wiki.dominionstrategy.com/images/c/c2/Cursed_GoldArt.jpg",</v>
      </c>
      <c r="J1380" t="s">
        <v>2408</v>
      </c>
      <c r="K1380" t="s">
        <v>3923</v>
      </c>
      <c r="U1380" t="str">
        <f t="shared" si="46"/>
        <v>greed</v>
      </c>
      <c r="V1380" t="str">
        <f t="shared" si="47"/>
        <v>&lt;div class="landscape-text" style="top:14px;"&gt;&lt;div style="display:inline;"&gt;&lt;div style="display:inline; font-size:26px;"&gt;Recevez un Cuivre sur votre pioche.&lt;/div&gt;&lt;/div&gt;&lt;br&gt;&lt;/div&gt;</v>
      </c>
    </row>
    <row r="1381" spans="1:22" x14ac:dyDescent="0.25">
      <c r="A1381" t="str">
        <f>IF(AND(MOD(ROW(A1376)-1,3)=0,INDEX(artwork.xlsx!G:G,QUOTIENT(ROW(A1376)-1,3)+2)&lt;&gt;""),"/* "&amp;INDEX(artwork.xlsx!G:G,QUOTIENT(ROW(A1376)-1,3)+2)&amp;" */","  ")&amp;
IF(AND(INDEX(artwork.xlsx!F:F,QUOTIENT(ROW(A1376)-1,3)+2)&lt;&gt;""),"/* "&amp;INDEX(artwork.xlsx!F:F,QUOTIENT(ROW(A1376)-1,3)+2)&amp;" */","  ")&amp;IF(AND(ISERROR(MATCH("},",B1381:B$5003,0)), ISERROR(MATCH("    ];",$A$5:A1380,0))),"];","")</f>
        <v xml:space="preserve">    </v>
      </c>
      <c r="B1381" t="str">
        <f t="shared" si="45"/>
        <v/>
      </c>
      <c r="C1381" t="str">
        <f>IF(AND(MOD(ROW(A1376)-1,3)=0, INDEX(artwork.xlsx!J:J,QUOTIENT(ROW(A1376)-1,3)+2)&lt;&gt;""),
     artwork.xlsx!$H$1&amp;": """ &amp;  INDEX(artwork.xlsx!H:H,QUOTIENT(ROW(A1376)-1,3)+2) &amp;""",  " &amp;
     artwork.xlsx!$J$1&amp; ": """ &amp; INDEX(artwork.xlsx!J:J,QUOTIENT(ROW(A1376)-1,3)+2) &amp;""",  " &amp;
     artwork.xlsx!$L$1&amp; ": """ &amp; SUBSTITUTE(IF(LEFT(INDEX(artwork.xlsx!L:L,QUOTIENT(ROW(A1376)-1,3)+2),4)="http","",artwork.xlsx!$M$1) &amp; INDEX(artwork.xlsx!L:L,QUOTIENT(ROW(A1376)-1,3)+2),artwork.xlsx!$N$1,"") &amp; """,",
 IF(AND(MOD(ROW(A1376)-1,3)=1,INDEX(artwork.xlsx!J:J,QUOTIENT(ROW(A1376)-1,3)+2)&lt;&gt;""),
    artwork.xlsx!$K$1&amp;": '" &amp; SUBSTITUTE(INDEX(artwork.xlsx!K:K,QUOTIENT(ROW(A1376)-1,3)+2),"'","\'") &amp; "'",
IF(MOD(ROW(A1376)-1,3)=2,"","")))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v>
      </c>
      <c r="K1381" t="s">
        <v>3924</v>
      </c>
      <c r="U1381" t="e">
        <f t="shared" si="46"/>
        <v>#VALUE!</v>
      </c>
      <c r="V1381" t="e">
        <f t="shared" si="47"/>
        <v>#VALUE!</v>
      </c>
    </row>
    <row r="1382" spans="1:22" x14ac:dyDescent="0.25">
      <c r="A1382" t="str">
        <f>IF(AND(MOD(ROW(A1377)-1,3)=0,INDEX(artwork.xlsx!G:G,QUOTIENT(ROW(A1377)-1,3)+2)&lt;&gt;""),"/* "&amp;INDEX(artwork.xlsx!G:G,QUOTIENT(ROW(A1377)-1,3)+2)&amp;" */","  ")&amp;
IF(AND(INDEX(artwork.xlsx!F:F,QUOTIENT(ROW(A1377)-1,3)+2)&lt;&gt;""),"/* "&amp;INDEX(artwork.xlsx!F:F,QUOTIENT(ROW(A1377)-1,3)+2)&amp;" */","  ")&amp;IF(AND(ISERROR(MATCH("},",B1382:B$5003,0)), ISERROR(MATCH("    ];",$A$5:A1378,0))),"];","")</f>
        <v xml:space="preserve">    </v>
      </c>
      <c r="B1382" t="str">
        <f t="shared" si="45"/>
        <v>},</v>
      </c>
      <c r="C1382" t="str">
        <f>IF(AND(MOD(ROW(A1377)-1,3)=0, INDEX(artwork.xlsx!J:J,QUOTIENT(ROW(A1377)-1,3)+2)&lt;&gt;""),
     artwork.xlsx!$H$1&amp;": """ &amp;  INDEX(artwork.xlsx!H:H,QUOTIENT(ROW(A1377)-1,3)+2) &amp;""",  " &amp;
     artwork.xlsx!$J$1&amp; ": """ &amp; INDEX(artwork.xlsx!J:J,QUOTIENT(ROW(A1377)-1,3)+2) &amp;""",  " &amp;
     artwork.xlsx!$L$1&amp; ": """ &amp; SUBSTITUTE(IF(LEFT(INDEX(artwork.xlsx!L:L,QUOTIENT(ROW(A1377)-1,3)+2),4)="http","",artwork.xlsx!$M$1) &amp; INDEX(artwork.xlsx!L:L,QUOTIENT(ROW(A1377)-1,3)+2),artwork.xlsx!$N$1,"") &amp; """,",
 IF(AND(MOD(ROW(A1377)-1,3)=1,INDEX(artwork.xlsx!J:J,QUOTIENT(ROW(A1377)-1,3)+2)&lt;&gt;""),
    artwork.xlsx!$K$1&amp;": '" &amp; SUBSTITUTE(INDEX(artwork.xlsx!K:K,QUOTIENT(ROW(A1377)-1,3)+2),"'","\'") &amp; "'",
IF(MOD(ROW(A1377)-1,3)=2,"","")))</f>
        <v/>
      </c>
      <c r="J1382" t="s">
        <v>3730</v>
      </c>
      <c r="U1382" t="e">
        <f t="shared" si="46"/>
        <v>#VALUE!</v>
      </c>
      <c r="V1382" t="str">
        <f t="shared" si="47"/>
        <v>g",  frenchName: "Obsession",  artwork: "http://wiki.dominionstrategy.com/images/1/10/HauntingArt.jpg"</v>
      </c>
    </row>
    <row r="1383" spans="1:22" x14ac:dyDescent="0.25">
      <c r="A1383" t="str">
        <f>IF(AND(MOD(ROW(A1378)-1,3)=0,INDEX(artwork.xlsx!G:G,QUOTIENT(ROW(A1378)-1,3)+2)&lt;&gt;""),"/* "&amp;INDEX(artwork.xlsx!G:G,QUOTIENT(ROW(A1378)-1,3)+2)&amp;" */","  ")&amp;
IF(AND(INDEX(artwork.xlsx!F:F,QUOTIENT(ROW(A1378)-1,3)+2)&lt;&gt;""),"/* "&amp;INDEX(artwork.xlsx!F:F,QUOTIENT(ROW(A1378)-1,3)+2)&amp;" */","  ")&amp;IF(AND(ISERROR(MATCH("},",B1383:B$5003,0)), ISERROR(MATCH("    ];",$A$5:A1382,0))),"];","")</f>
        <v xml:space="preserve">  /* t */</v>
      </c>
      <c r="B1383" t="str">
        <f t="shared" si="45"/>
        <v>{</v>
      </c>
      <c r="C1383" t="str">
        <f>IF(AND(MOD(ROW(A1378)-1,3)=0, INDEX(artwork.xlsx!J:J,QUOTIENT(ROW(A1378)-1,3)+2)&lt;&gt;""),
     artwork.xlsx!$H$1&amp;": """ &amp;  INDEX(artwork.xlsx!H:H,QUOTIENT(ROW(A1378)-1,3)+2) &amp;""",  " &amp;
     artwork.xlsx!$J$1&amp; ": """ &amp; INDEX(artwork.xlsx!J:J,QUOTIENT(ROW(A1378)-1,3)+2) &amp;""",  " &amp;
     artwork.xlsx!$L$1&amp; ": """ &amp; SUBSTITUTE(IF(LEFT(INDEX(artwork.xlsx!L:L,QUOTIENT(ROW(A1378)-1,3)+2),4)="http","",artwork.xlsx!$M$1) &amp; INDEX(artwork.xlsx!L:L,QUOTIENT(ROW(A1378)-1,3)+2),artwork.xlsx!$N$1,"") &amp; """,",
 IF(AND(MOD(ROW(A1378)-1,3)=1,INDEX(artwork.xlsx!J:J,QUOTIENT(ROW(A1378)-1,3)+2)&lt;&gt;""),
    artwork.xlsx!$K$1&amp;": '" &amp; SUBSTITUTE(INDEX(artwork.xlsx!K:K,QUOTIENT(ROW(A1378)-1,3)+2),"'","\'") &amp; "'",
IF(MOD(ROW(A1378)-1,3)=2,"","")))</f>
        <v>id: "luckycoin",  frenchName: "Porte-bonheur",  artwork: "http://wiki.dominionstrategy.com/images/f/fa/Lucky_CoinArt.jpg",</v>
      </c>
      <c r="J1383" t="s">
        <v>2408</v>
      </c>
      <c r="K1383" t="s">
        <v>3925</v>
      </c>
      <c r="U1383" t="str">
        <f t="shared" si="46"/>
        <v>haunting</v>
      </c>
      <c r="V1383" t="str">
        <f t="shared" si="47"/>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384" spans="1:22" x14ac:dyDescent="0.25">
      <c r="A1384" t="str">
        <f>IF(AND(MOD(ROW(A1379)-1,3)=0,INDEX(artwork.xlsx!G:G,QUOTIENT(ROW(A1379)-1,3)+2)&lt;&gt;""),"/* "&amp;INDEX(artwork.xlsx!G:G,QUOTIENT(ROW(A1379)-1,3)+2)&amp;" */","  ")&amp;
IF(AND(INDEX(artwork.xlsx!F:F,QUOTIENT(ROW(A1379)-1,3)+2)&lt;&gt;""),"/* "&amp;INDEX(artwork.xlsx!F:F,QUOTIENT(ROW(A1379)-1,3)+2)&amp;" */","  ")&amp;IF(AND(ISERROR(MATCH("},",B1384:B$5003,0)), ISERROR(MATCH("    ];",$A$5:A1380,0))),"];","")</f>
        <v xml:space="preserve">  /* t */</v>
      </c>
      <c r="B1384" t="str">
        <f t="shared" si="45"/>
        <v/>
      </c>
      <c r="C1384" t="str">
        <f>IF(AND(MOD(ROW(A1379)-1,3)=0, INDEX(artwork.xlsx!J:J,QUOTIENT(ROW(A1379)-1,3)+2)&lt;&gt;""),
     artwork.xlsx!$H$1&amp;": """ &amp;  INDEX(artwork.xlsx!H:H,QUOTIENT(ROW(A1379)-1,3)+2) &amp;""",  " &amp;
     artwork.xlsx!$J$1&amp; ": """ &amp; INDEX(artwork.xlsx!J:J,QUOTIENT(ROW(A1379)-1,3)+2) &amp;""",  " &amp;
     artwork.xlsx!$L$1&amp; ": """ &amp; SUBSTITUTE(IF(LEFT(INDEX(artwork.xlsx!L:L,QUOTIENT(ROW(A1379)-1,3)+2),4)="http","",artwork.xlsx!$M$1) &amp; INDEX(artwork.xlsx!L:L,QUOTIENT(ROW(A1379)-1,3)+2),artwork.xlsx!$N$1,"") &amp; """,",
 IF(AND(MOD(ROW(A1379)-1,3)=1,INDEX(artwork.xlsx!J:J,QUOTIENT(ROW(A1379)-1,3)+2)&lt;&gt;""),
    artwork.xlsx!$K$1&amp;": '" &amp; SUBSTITUTE(INDEX(artwork.xlsx!K:K,QUOTIENT(ROW(A1379)-1,3)+2),"'","\'") &amp; "'",
IF(MOD(ROW(A1379)-1,3)=2,"","")))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v>
      </c>
      <c r="K1384" t="s">
        <v>3926</v>
      </c>
      <c r="U1384" t="e">
        <f t="shared" si="46"/>
        <v>#VALUE!</v>
      </c>
      <c r="V1384" t="e">
        <f t="shared" si="47"/>
        <v>#VALUE!</v>
      </c>
    </row>
    <row r="1385" spans="1:22" x14ac:dyDescent="0.25">
      <c r="A1385" t="str">
        <f>IF(AND(MOD(ROW(A1380)-1,3)=0,INDEX(artwork.xlsx!G:G,QUOTIENT(ROW(A1380)-1,3)+2)&lt;&gt;""),"/* "&amp;INDEX(artwork.xlsx!G:G,QUOTIENT(ROW(A1380)-1,3)+2)&amp;" */","  ")&amp;
IF(AND(INDEX(artwork.xlsx!F:F,QUOTIENT(ROW(A1380)-1,3)+2)&lt;&gt;""),"/* "&amp;INDEX(artwork.xlsx!F:F,QUOTIENT(ROW(A1380)-1,3)+2)&amp;" */","  ")&amp;IF(AND(ISERROR(MATCH("},",B1385:B$5003,0)), ISERROR(MATCH("    ];",$A$5:A1384,0))),"];","")</f>
        <v xml:space="preserve">  /* t */</v>
      </c>
      <c r="B1385" t="str">
        <f t="shared" si="45"/>
        <v>},</v>
      </c>
      <c r="C1385" t="str">
        <f>IF(AND(MOD(ROW(A1380)-1,3)=0, INDEX(artwork.xlsx!J:J,QUOTIENT(ROW(A1380)-1,3)+2)&lt;&gt;""),
     artwork.xlsx!$H$1&amp;": """ &amp;  INDEX(artwork.xlsx!H:H,QUOTIENT(ROW(A1380)-1,3)+2) &amp;""",  " &amp;
     artwork.xlsx!$J$1&amp; ": """ &amp; INDEX(artwork.xlsx!J:J,QUOTIENT(ROW(A1380)-1,3)+2) &amp;""",  " &amp;
     artwork.xlsx!$L$1&amp; ": """ &amp; SUBSTITUTE(IF(LEFT(INDEX(artwork.xlsx!L:L,QUOTIENT(ROW(A1380)-1,3)+2),4)="http","",artwork.xlsx!$M$1) &amp; INDEX(artwork.xlsx!L:L,QUOTIENT(ROW(A1380)-1,3)+2),artwork.xlsx!$N$1,"") &amp; """,",
 IF(AND(MOD(ROW(A1380)-1,3)=1,INDEX(artwork.xlsx!J:J,QUOTIENT(ROW(A1380)-1,3)+2)&lt;&gt;""),
    artwork.xlsx!$K$1&amp;": '" &amp; SUBSTITUTE(INDEX(artwork.xlsx!K:K,QUOTIENT(ROW(A1380)-1,3)+2),"'","\'") &amp; "'",
IF(MOD(ROW(A1380)-1,3)=2,"","")))</f>
        <v/>
      </c>
      <c r="J1385" t="s">
        <v>3730</v>
      </c>
      <c r="U1385" t="e">
        <f t="shared" si="46"/>
        <v>#VALUE!</v>
      </c>
      <c r="V1385" t="str">
        <f t="shared" si="47"/>
        <v>",  frenchName: "Sauterelles",  artwork: "http://wiki.dominionstrategy.com/images/3/38/LocustsArt.jpg"</v>
      </c>
    </row>
    <row r="1386" spans="1:22" x14ac:dyDescent="0.25">
      <c r="A1386" t="str">
        <f>IF(AND(MOD(ROW(A1381)-1,3)=0,INDEX(artwork.xlsx!G:G,QUOTIENT(ROW(A1381)-1,3)+2)&lt;&gt;""),"/* "&amp;INDEX(artwork.xlsx!G:G,QUOTIENT(ROW(A1381)-1,3)+2)&amp;" */","  ")&amp;
IF(AND(INDEX(artwork.xlsx!F:F,QUOTIENT(ROW(A1381)-1,3)+2)&lt;&gt;""),"/* "&amp;INDEX(artwork.xlsx!F:F,QUOTIENT(ROW(A1381)-1,3)+2)&amp;" */","  ")&amp;IF(AND(ISERROR(MATCH("},",B1386:B$5003,0)), ISERROR(MATCH("    ];",$A$5:A1382,0))),"];","")</f>
        <v xml:space="preserve">    </v>
      </c>
      <c r="B1386" t="str">
        <f t="shared" si="45"/>
        <v>{</v>
      </c>
      <c r="C1386" t="str">
        <f>IF(AND(MOD(ROW(A1381)-1,3)=0, INDEX(artwork.xlsx!J:J,QUOTIENT(ROW(A1381)-1,3)+2)&lt;&gt;""),
     artwork.xlsx!$H$1&amp;": """ &amp;  INDEX(artwork.xlsx!H:H,QUOTIENT(ROW(A1381)-1,3)+2) &amp;""",  " &amp;
     artwork.xlsx!$J$1&amp; ": """ &amp; INDEX(artwork.xlsx!J:J,QUOTIENT(ROW(A1381)-1,3)+2) &amp;""",  " &amp;
     artwork.xlsx!$L$1&amp; ": """ &amp; SUBSTITUTE(IF(LEFT(INDEX(artwork.xlsx!L:L,QUOTIENT(ROW(A1381)-1,3)+2),4)="http","",artwork.xlsx!$M$1) &amp; INDEX(artwork.xlsx!L:L,QUOTIENT(ROW(A1381)-1,3)+2),artwork.xlsx!$N$1,"") &amp; """,",
 IF(AND(MOD(ROW(A1381)-1,3)=1,INDEX(artwork.xlsx!J:J,QUOTIENT(ROW(A1381)-1,3)+2)&lt;&gt;""),
    artwork.xlsx!$K$1&amp;": '" &amp; SUBSTITUTE(INDEX(artwork.xlsx!K:K,QUOTIENT(ROW(A1381)-1,3)+2),"'","\'") &amp; "'",
IF(MOD(ROW(A1381)-1,3)=2,"","")))</f>
        <v>id: "willowisp",  frenchName: "Feux follet",  artwork: "http://wiki.dominionstrategy.com/images/b/bf/Will-o%27-WispArt.jpg",</v>
      </c>
      <c r="J1386" t="s">
        <v>2408</v>
      </c>
      <c r="K1386" t="s">
        <v>3927</v>
      </c>
      <c r="U1386" t="str">
        <f t="shared" si="46"/>
        <v>locusts</v>
      </c>
      <c r="V1386" t="str">
        <f t="shared" si="47"/>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387" spans="1:22" x14ac:dyDescent="0.25">
      <c r="A1387" t="str">
        <f>IF(AND(MOD(ROW(A1382)-1,3)=0,INDEX(artwork.xlsx!G:G,QUOTIENT(ROW(A1382)-1,3)+2)&lt;&gt;""),"/* "&amp;INDEX(artwork.xlsx!G:G,QUOTIENT(ROW(A1382)-1,3)+2)&amp;" */","  ")&amp;
IF(AND(INDEX(artwork.xlsx!F:F,QUOTIENT(ROW(A1382)-1,3)+2)&lt;&gt;""),"/* "&amp;INDEX(artwork.xlsx!F:F,QUOTIENT(ROW(A1382)-1,3)+2)&amp;" */","  ")&amp;IF(AND(ISERROR(MATCH("},",B1387:B$5003,0)), ISERROR(MATCH("    ];",$A$5:A1386,0))),"];","")</f>
        <v xml:space="preserve">    </v>
      </c>
      <c r="B1387" t="str">
        <f t="shared" si="45"/>
        <v/>
      </c>
      <c r="C1387" t="str">
        <f>IF(AND(MOD(ROW(A1382)-1,3)=0, INDEX(artwork.xlsx!J:J,QUOTIENT(ROW(A1382)-1,3)+2)&lt;&gt;""),
     artwork.xlsx!$H$1&amp;": """ &amp;  INDEX(artwork.xlsx!H:H,QUOTIENT(ROW(A1382)-1,3)+2) &amp;""",  " &amp;
     artwork.xlsx!$J$1&amp; ": """ &amp; INDEX(artwork.xlsx!J:J,QUOTIENT(ROW(A1382)-1,3)+2) &amp;""",  " &amp;
     artwork.xlsx!$L$1&amp; ": """ &amp; SUBSTITUTE(IF(LEFT(INDEX(artwork.xlsx!L:L,QUOTIENT(ROW(A1382)-1,3)+2),4)="http","",artwork.xlsx!$M$1) &amp; INDEX(artwork.xlsx!L:L,QUOTIENT(ROW(A1382)-1,3)+2),artwork.xlsx!$N$1,"") &amp; """,",
 IF(AND(MOD(ROW(A1382)-1,3)=1,INDEX(artwork.xlsx!J:J,QUOTIENT(ROW(A1382)-1,3)+2)&lt;&gt;""),
    artwork.xlsx!$K$1&amp;": '" &amp; SUBSTITUTE(INDEX(artwork.xlsx!K:K,QUOTIENT(ROW(A1382)-1,3)+2),"'","\'") &amp; "'",
IF(MOD(ROW(A1382)-1,3)=2,"","")))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v>
      </c>
      <c r="K1387" t="s">
        <v>3928</v>
      </c>
      <c r="U1387" t="e">
        <f t="shared" si="46"/>
        <v>#VALUE!</v>
      </c>
      <c r="V1387" t="e">
        <f t="shared" si="47"/>
        <v>#VALUE!</v>
      </c>
    </row>
    <row r="1388" spans="1:22" x14ac:dyDescent="0.25">
      <c r="A1388" t="str">
        <f>IF(AND(MOD(ROW(A1383)-1,3)=0,INDEX(artwork.xlsx!G:G,QUOTIENT(ROW(A1383)-1,3)+2)&lt;&gt;""),"/* "&amp;INDEX(artwork.xlsx!G:G,QUOTIENT(ROW(A1383)-1,3)+2)&amp;" */","  ")&amp;
IF(AND(INDEX(artwork.xlsx!F:F,QUOTIENT(ROW(A1383)-1,3)+2)&lt;&gt;""),"/* "&amp;INDEX(artwork.xlsx!F:F,QUOTIENT(ROW(A1383)-1,3)+2)&amp;" */","  ")&amp;IF(AND(ISERROR(MATCH("},",B1388:B$5003,0)), ISERROR(MATCH("    ];",$A$5:A1384,0))),"];","")</f>
        <v xml:space="preserve">    </v>
      </c>
      <c r="B1388" t="str">
        <f t="shared" si="45"/>
        <v>},</v>
      </c>
      <c r="C1388" t="str">
        <f>IF(AND(MOD(ROW(A1383)-1,3)=0, INDEX(artwork.xlsx!J:J,QUOTIENT(ROW(A1383)-1,3)+2)&lt;&gt;""),
     artwork.xlsx!$H$1&amp;": """ &amp;  INDEX(artwork.xlsx!H:H,QUOTIENT(ROW(A1383)-1,3)+2) &amp;""",  " &amp;
     artwork.xlsx!$J$1&amp; ": """ &amp; INDEX(artwork.xlsx!J:J,QUOTIENT(ROW(A1383)-1,3)+2) &amp;""",  " &amp;
     artwork.xlsx!$L$1&amp; ": """ &amp; SUBSTITUTE(IF(LEFT(INDEX(artwork.xlsx!L:L,QUOTIENT(ROW(A1383)-1,3)+2),4)="http","",artwork.xlsx!$M$1) &amp; INDEX(artwork.xlsx!L:L,QUOTIENT(ROW(A1383)-1,3)+2),artwork.xlsx!$N$1,"") &amp; """,",
 IF(AND(MOD(ROW(A1383)-1,3)=1,INDEX(artwork.xlsx!J:J,QUOTIENT(ROW(A1383)-1,3)+2)&lt;&gt;""),
    artwork.xlsx!$K$1&amp;": '" &amp; SUBSTITUTE(INDEX(artwork.xlsx!K:K,QUOTIENT(ROW(A1383)-1,3)+2),"'","\'") &amp; "'",
IF(MOD(ROW(A1383)-1,3)=2,"","")))</f>
        <v/>
      </c>
      <c r="J1388" t="s">
        <v>3730</v>
      </c>
      <c r="U1388" t="e">
        <f t="shared" si="46"/>
        <v>#VALUE!</v>
      </c>
      <c r="V1388" t="str">
        <f t="shared" si="47"/>
        <v>,  frenchName: "Détresse",  artwork: "http://wiki.dominionstrategy.com/images/c/ce/MiseryArt.jpg"</v>
      </c>
    </row>
    <row r="1389" spans="1:22" x14ac:dyDescent="0.25">
      <c r="A1389" t="str">
        <f>IF(AND(MOD(ROW(A1384)-1,3)=0,INDEX(artwork.xlsx!G:G,QUOTIENT(ROW(A1384)-1,3)+2)&lt;&gt;""),"/* "&amp;INDEX(artwork.xlsx!G:G,QUOTIENT(ROW(A1384)-1,3)+2)&amp;" */","  ")&amp;
IF(AND(INDEX(artwork.xlsx!F:F,QUOTIENT(ROW(A1384)-1,3)+2)&lt;&gt;""),"/* "&amp;INDEX(artwork.xlsx!F:F,QUOTIENT(ROW(A1384)-1,3)+2)&amp;" */","  ")&amp;IF(AND(ISERROR(MATCH("},",B1389:B$5003,0)), ISERROR(MATCH("    ];",$A$5:A1388,0))),"];","")</f>
        <v xml:space="preserve">    </v>
      </c>
      <c r="B1389" t="str">
        <f t="shared" si="45"/>
        <v>{</v>
      </c>
      <c r="C1389" t="str">
        <f>IF(AND(MOD(ROW(A1384)-1,3)=0, INDEX(artwork.xlsx!J:J,QUOTIENT(ROW(A1384)-1,3)+2)&lt;&gt;""),
     artwork.xlsx!$H$1&amp;": """ &amp;  INDEX(artwork.xlsx!H:H,QUOTIENT(ROW(A1384)-1,3)+2) &amp;""",  " &amp;
     artwork.xlsx!$J$1&amp; ": """ &amp; INDEX(artwork.xlsx!J:J,QUOTIENT(ROW(A1384)-1,3)+2) &amp;""",  " &amp;
     artwork.xlsx!$L$1&amp; ": """ &amp; SUBSTITUTE(IF(LEFT(INDEX(artwork.xlsx!L:L,QUOTIENT(ROW(A1384)-1,3)+2),4)="http","",artwork.xlsx!$M$1) &amp; INDEX(artwork.xlsx!L:L,QUOTIENT(ROW(A1384)-1,3)+2),artwork.xlsx!$N$1,"") &amp; """,",
 IF(AND(MOD(ROW(A1384)-1,3)=1,INDEX(artwork.xlsx!J:J,QUOTIENT(ROW(A1384)-1,3)+2)&lt;&gt;""),
    artwork.xlsx!$K$1&amp;": '" &amp; SUBSTITUTE(INDEX(artwork.xlsx!K:K,QUOTIENT(ROW(A1384)-1,3)+2),"'","\'") &amp; "'",
IF(MOD(ROW(A1384)-1,3)=2,"","")))</f>
        <v>id: "wish",  frenchName: "Vœu",  artwork: "http://wiki.dominionstrategy.com/images/4/4d/WishArt.jpg",</v>
      </c>
      <c r="J1389" t="s">
        <v>2408</v>
      </c>
      <c r="K1389" t="s">
        <v>3929</v>
      </c>
      <c r="U1389" t="str">
        <f t="shared" si="46"/>
        <v>misery</v>
      </c>
      <c r="V1389" t="str">
        <f t="shared" si="47"/>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390" spans="1:22" x14ac:dyDescent="0.25">
      <c r="A1390" t="str">
        <f>IF(AND(MOD(ROW(A1385)-1,3)=0,INDEX(artwork.xlsx!G:G,QUOTIENT(ROW(A1385)-1,3)+2)&lt;&gt;""),"/* "&amp;INDEX(artwork.xlsx!G:G,QUOTIENT(ROW(A1385)-1,3)+2)&amp;" */","  ")&amp;
IF(AND(INDEX(artwork.xlsx!F:F,QUOTIENT(ROW(A1385)-1,3)+2)&lt;&gt;""),"/* "&amp;INDEX(artwork.xlsx!F:F,QUOTIENT(ROW(A1385)-1,3)+2)&amp;" */","  ")&amp;IF(AND(ISERROR(MATCH("},",B1390:B$5003,0)), ISERROR(MATCH("    ];",$A$5:A1386,0))),"];","")</f>
        <v xml:space="preserve">    </v>
      </c>
      <c r="B1390" t="str">
        <f t="shared" si="45"/>
        <v/>
      </c>
      <c r="C1390" t="str">
        <f>IF(AND(MOD(ROW(A1385)-1,3)=0, INDEX(artwork.xlsx!J:J,QUOTIENT(ROW(A1385)-1,3)+2)&lt;&gt;""),
     artwork.xlsx!$H$1&amp;": """ &amp;  INDEX(artwork.xlsx!H:H,QUOTIENT(ROW(A1385)-1,3)+2) &amp;""",  " &amp;
     artwork.xlsx!$J$1&amp; ": """ &amp; INDEX(artwork.xlsx!J:J,QUOTIENT(ROW(A1385)-1,3)+2) &amp;""",  " &amp;
     artwork.xlsx!$L$1&amp; ": """ &amp; SUBSTITUTE(IF(LEFT(INDEX(artwork.xlsx!L:L,QUOTIENT(ROW(A1385)-1,3)+2),4)="http","",artwork.xlsx!$M$1) &amp; INDEX(artwork.xlsx!L:L,QUOTIENT(ROW(A1385)-1,3)+2),artwork.xlsx!$N$1,"") &amp; """,",
 IF(AND(MOD(ROW(A1385)-1,3)=1,INDEX(artwork.xlsx!J:J,QUOTIENT(ROW(A1385)-1,3)+2)&lt;&gt;""),
    artwork.xlsx!$K$1&amp;": '" &amp; SUBSTITUTE(INDEX(artwork.xlsx!K:K,QUOTIENT(ROW(A1385)-1,3)+2),"'","\'") &amp; "'",
IF(MOD(ROW(A1385)-1,3)=2,"","")))</f>
        <v>text_html: '&lt;div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0" t="s">
        <v>3930</v>
      </c>
      <c r="U1390" t="e">
        <f t="shared" si="46"/>
        <v>#VALUE!</v>
      </c>
      <c r="V1390" t="e">
        <f t="shared" si="47"/>
        <v>#VALUE!</v>
      </c>
    </row>
    <row r="1391" spans="1:22" x14ac:dyDescent="0.25">
      <c r="A1391" t="str">
        <f>IF(AND(MOD(ROW(A1386)-1,3)=0,INDEX(artwork.xlsx!G:G,QUOTIENT(ROW(A1386)-1,3)+2)&lt;&gt;""),"/* "&amp;INDEX(artwork.xlsx!G:G,QUOTIENT(ROW(A1386)-1,3)+2)&amp;" */","  ")&amp;
IF(AND(INDEX(artwork.xlsx!F:F,QUOTIENT(ROW(A1386)-1,3)+2)&lt;&gt;""),"/* "&amp;INDEX(artwork.xlsx!F:F,QUOTIENT(ROW(A1386)-1,3)+2)&amp;" */","  ")&amp;IF(AND(ISERROR(MATCH("},",B1391:B$5003,0)), ISERROR(MATCH("    ];",$A$5:A1390,0))),"];","")</f>
        <v xml:space="preserve">    </v>
      </c>
      <c r="B1391" t="str">
        <f t="shared" si="45"/>
        <v>},</v>
      </c>
      <c r="C1391" t="str">
        <f>IF(AND(MOD(ROW(A1386)-1,3)=0, INDEX(artwork.xlsx!J:J,QUOTIENT(ROW(A1386)-1,3)+2)&lt;&gt;""),
     artwork.xlsx!$H$1&amp;": """ &amp;  INDEX(artwork.xlsx!H:H,QUOTIENT(ROW(A1386)-1,3)+2) &amp;""",  " &amp;
     artwork.xlsx!$J$1&amp; ": """ &amp; INDEX(artwork.xlsx!J:J,QUOTIENT(ROW(A1386)-1,3)+2) &amp;""",  " &amp;
     artwork.xlsx!$L$1&amp; ": """ &amp; SUBSTITUTE(IF(LEFT(INDEX(artwork.xlsx!L:L,QUOTIENT(ROW(A1386)-1,3)+2),4)="http","",artwork.xlsx!$M$1) &amp; INDEX(artwork.xlsx!L:L,QUOTIENT(ROW(A1386)-1,3)+2),artwork.xlsx!$N$1,"") &amp; """,",
 IF(AND(MOD(ROW(A1386)-1,3)=1,INDEX(artwork.xlsx!J:J,QUOTIENT(ROW(A1386)-1,3)+2)&lt;&gt;""),
    artwork.xlsx!$K$1&amp;": '" &amp; SUBSTITUTE(INDEX(artwork.xlsx!K:K,QUOTIENT(ROW(A1386)-1,3)+2),"'","\'") &amp; "'",
IF(MOD(ROW(A1386)-1,3)=2,"","")))</f>
        <v/>
      </c>
      <c r="J1391" t="s">
        <v>3730</v>
      </c>
      <c r="U1391" t="e">
        <f t="shared" si="46"/>
        <v>#VALUE!</v>
      </c>
      <c r="V1391" t="str">
        <f t="shared" si="47"/>
        <v>,  frenchName: "Peste",  artwork: "http://wiki.dominionstrategy.com/images/1/1d/PlagueArt.jpg"</v>
      </c>
    </row>
    <row r="1392" spans="1:22" x14ac:dyDescent="0.25">
      <c r="A1392" t="str">
        <f>IF(AND(MOD(ROW(A1387)-1,3)=0,INDEX(artwork.xlsx!G:G,QUOTIENT(ROW(A1387)-1,3)+2)&lt;&gt;""),"/* "&amp;INDEX(artwork.xlsx!G:G,QUOTIENT(ROW(A1387)-1,3)+2)&amp;" */","  ")&amp;
IF(AND(INDEX(artwork.xlsx!F:F,QUOTIENT(ROW(A1387)-1,3)+2)&lt;&gt;""),"/* "&amp;INDEX(artwork.xlsx!F:F,QUOTIENT(ROW(A1387)-1,3)+2)&amp;" */","  ")&amp;IF(AND(ISERROR(MATCH("},",B1392:B$5003,0)), ISERROR(MATCH("    ];",$A$5:A1388,0))),"];","")</f>
        <v xml:space="preserve">    </v>
      </c>
      <c r="B1392" t="str">
        <f t="shared" si="45"/>
        <v>{</v>
      </c>
      <c r="C1392" t="str">
        <f>IF(AND(MOD(ROW(A1387)-1,3)=0, INDEX(artwork.xlsx!J:J,QUOTIENT(ROW(A1387)-1,3)+2)&lt;&gt;""),
     artwork.xlsx!$H$1&amp;": """ &amp;  INDEX(artwork.xlsx!H:H,QUOTIENT(ROW(A1387)-1,3)+2) &amp;""",  " &amp;
     artwork.xlsx!$J$1&amp; ": """ &amp; INDEX(artwork.xlsx!J:J,QUOTIENT(ROW(A1387)-1,3)+2) &amp;""",  " &amp;
     artwork.xlsx!$L$1&amp; ": """ &amp; SUBSTITUTE(IF(LEFT(INDEX(artwork.xlsx!L:L,QUOTIENT(ROW(A1387)-1,3)+2),4)="http","",artwork.xlsx!$M$1) &amp; INDEX(artwork.xlsx!L:L,QUOTIENT(ROW(A1387)-1,3)+2),artwork.xlsx!$N$1,"") &amp; """,",
 IF(AND(MOD(ROW(A1387)-1,3)=1,INDEX(artwork.xlsx!J:J,QUOTIENT(ROW(A1387)-1,3)+2)&lt;&gt;""),
    artwork.xlsx!$K$1&amp;": '" &amp; SUBSTITUTE(INDEX(artwork.xlsx!K:K,QUOTIENT(ROW(A1387)-1,3)+2),"'","\'") &amp; "'",
IF(MOD(ROW(A1387)-1,3)=2,"","")))</f>
        <v>id: "bat",  frenchName: "Chauve-souris",  artwork: "http://wiki.dominionstrategy.com/images/f/f0/BatArt.jpg",</v>
      </c>
      <c r="J1392" t="s">
        <v>2408</v>
      </c>
      <c r="K1392" t="s">
        <v>3931</v>
      </c>
      <c r="U1392" t="str">
        <f t="shared" si="46"/>
        <v>plague</v>
      </c>
      <c r="V1392" t="str">
        <f t="shared" si="47"/>
        <v>&lt;div class="landscape-text" style="top:14px;"&gt;&lt;div style="display:inline;"&gt;&lt;div style="display:inline; font-size:26px;"&gt;Recevez une Malédiction en main.&lt;/div&gt;&lt;/div&gt;&lt;br&gt;&lt;/div&gt;</v>
      </c>
    </row>
    <row r="1393" spans="1:22" x14ac:dyDescent="0.25">
      <c r="A1393" t="str">
        <f>IF(AND(MOD(ROW(A1388)-1,3)=0,INDEX(artwork.xlsx!G:G,QUOTIENT(ROW(A1388)-1,3)+2)&lt;&gt;""),"/* "&amp;INDEX(artwork.xlsx!G:G,QUOTIENT(ROW(A1388)-1,3)+2)&amp;" */","  ")&amp;
IF(AND(INDEX(artwork.xlsx!F:F,QUOTIENT(ROW(A1388)-1,3)+2)&lt;&gt;""),"/* "&amp;INDEX(artwork.xlsx!F:F,QUOTIENT(ROW(A1388)-1,3)+2)&amp;" */","  ")&amp;IF(AND(ISERROR(MATCH("},",B1393:B$5003,0)), ISERROR(MATCH("    ];",$A$5:A1392,0))),"];","")</f>
        <v xml:space="preserve">    </v>
      </c>
      <c r="B1393" t="str">
        <f t="shared" si="45"/>
        <v/>
      </c>
      <c r="C1393" t="str">
        <f>IF(AND(MOD(ROW(A1388)-1,3)=0, INDEX(artwork.xlsx!J:J,QUOTIENT(ROW(A1388)-1,3)+2)&lt;&gt;""),
     artwork.xlsx!$H$1&amp;": """ &amp;  INDEX(artwork.xlsx!H:H,QUOTIENT(ROW(A1388)-1,3)+2) &amp;""",  " &amp;
     artwork.xlsx!$J$1&amp; ": """ &amp; INDEX(artwork.xlsx!J:J,QUOTIENT(ROW(A1388)-1,3)+2) &amp;""",  " &amp;
     artwork.xlsx!$L$1&amp; ": """ &amp; SUBSTITUTE(IF(LEFT(INDEX(artwork.xlsx!L:L,QUOTIENT(ROW(A1388)-1,3)+2),4)="http","",artwork.xlsx!$M$1) &amp; INDEX(artwork.xlsx!L:L,QUOTIENT(ROW(A1388)-1,3)+2),artwork.xlsx!$N$1,"") &amp; """,",
 IF(AND(MOD(ROW(A1388)-1,3)=1,INDEX(artwork.xlsx!J:J,QUOTIENT(ROW(A1388)-1,3)+2)&lt;&gt;""),
    artwork.xlsx!$K$1&amp;": '" &amp; SUBSTITUTE(INDEX(artwork.xlsx!K:K,QUOTIENT(ROW(A1388)-1,3)+2),"'","\'") &amp; "'",
IF(MOD(ROW(A1388)-1,3)=2,"","")))</f>
        <v>text_html: '&lt;div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v>
      </c>
      <c r="K1393" t="s">
        <v>3932</v>
      </c>
      <c r="U1393" t="e">
        <f t="shared" si="46"/>
        <v>#VALUE!</v>
      </c>
      <c r="V1393" t="e">
        <f t="shared" si="47"/>
        <v>#VALUE!</v>
      </c>
    </row>
    <row r="1394" spans="1:22" x14ac:dyDescent="0.25">
      <c r="A1394" t="str">
        <f>IF(AND(MOD(ROW(A1389)-1,3)=0,INDEX(artwork.xlsx!G:G,QUOTIENT(ROW(A1389)-1,3)+2)&lt;&gt;""),"/* "&amp;INDEX(artwork.xlsx!G:G,QUOTIENT(ROW(A1389)-1,3)+2)&amp;" */","  ")&amp;
IF(AND(INDEX(artwork.xlsx!F:F,QUOTIENT(ROW(A1389)-1,3)+2)&lt;&gt;""),"/* "&amp;INDEX(artwork.xlsx!F:F,QUOTIENT(ROW(A1389)-1,3)+2)&amp;" */","  ")&amp;IF(AND(ISERROR(MATCH("},",B1394:B$5003,0)), ISERROR(MATCH("    ];",$A$5:A1390,0))),"];","")</f>
        <v xml:space="preserve">    </v>
      </c>
      <c r="B1394" t="str">
        <f t="shared" si="45"/>
        <v>},</v>
      </c>
      <c r="C1394" t="str">
        <f>IF(AND(MOD(ROW(A1389)-1,3)=0, INDEX(artwork.xlsx!J:J,QUOTIENT(ROW(A1389)-1,3)+2)&lt;&gt;""),
     artwork.xlsx!$H$1&amp;": """ &amp;  INDEX(artwork.xlsx!H:H,QUOTIENT(ROW(A1389)-1,3)+2) &amp;""",  " &amp;
     artwork.xlsx!$J$1&amp; ": """ &amp; INDEX(artwork.xlsx!J:J,QUOTIENT(ROW(A1389)-1,3)+2) &amp;""",  " &amp;
     artwork.xlsx!$L$1&amp; ": """ &amp; SUBSTITUTE(IF(LEFT(INDEX(artwork.xlsx!L:L,QUOTIENT(ROW(A1389)-1,3)+2),4)="http","",artwork.xlsx!$M$1) &amp; INDEX(artwork.xlsx!L:L,QUOTIENT(ROW(A1389)-1,3)+2),artwork.xlsx!$N$1,"") &amp; """,",
 IF(AND(MOD(ROW(A1389)-1,3)=1,INDEX(artwork.xlsx!J:J,QUOTIENT(ROW(A1389)-1,3)+2)&lt;&gt;""),
    artwork.xlsx!$K$1&amp;": '" &amp; SUBSTITUTE(INDEX(artwork.xlsx!K:K,QUOTIENT(ROW(A1389)-1,3)+2),"'","\'") &amp; "'",
IF(MOD(ROW(A1389)-1,3)=2,"","")))</f>
        <v/>
      </c>
      <c r="J1394" t="s">
        <v>3730</v>
      </c>
      <c r="U1394" t="e">
        <f t="shared" si="46"/>
        <v>#VALUE!</v>
      </c>
      <c r="V1394" t="str">
        <f t="shared" si="47"/>
        <v>",  frenchName: "Pauvreté",  artwork: "http://wiki.dominionstrategy.com/images/e/e2/PovertyArt.jpg"</v>
      </c>
    </row>
    <row r="1395" spans="1:22" x14ac:dyDescent="0.25">
      <c r="A1395" t="str">
        <f>IF(AND(MOD(ROW(A1390)-1,3)=0,INDEX(artwork.xlsx!G:G,QUOTIENT(ROW(A1390)-1,3)+2)&lt;&gt;""),"/* "&amp;INDEX(artwork.xlsx!G:G,QUOTIENT(ROW(A1390)-1,3)+2)&amp;" */","  ")&amp;
IF(AND(INDEX(artwork.xlsx!F:F,QUOTIENT(ROW(A1390)-1,3)+2)&lt;&gt;""),"/* "&amp;INDEX(artwork.xlsx!F:F,QUOTIENT(ROW(A1390)-1,3)+2)&amp;" */","  ")&amp;IF(AND(ISERROR(MATCH("},",B1395:B$5003,0)), ISERROR(MATCH("    ];",$A$5:A1394,0))),"];","")</f>
        <v xml:space="preserve">    </v>
      </c>
      <c r="B1395" t="str">
        <f t="shared" si="45"/>
        <v>{</v>
      </c>
      <c r="C1395" t="str">
        <f>IF(AND(MOD(ROW(A1390)-1,3)=0, INDEX(artwork.xlsx!J:J,QUOTIENT(ROW(A1390)-1,3)+2)&lt;&gt;""),
     artwork.xlsx!$H$1&amp;": """ &amp;  INDEX(artwork.xlsx!H:H,QUOTIENT(ROW(A1390)-1,3)+2) &amp;""",  " &amp;
     artwork.xlsx!$J$1&amp; ": """ &amp; INDEX(artwork.xlsx!J:J,QUOTIENT(ROW(A1390)-1,3)+2) &amp;""",  " &amp;
     artwork.xlsx!$L$1&amp; ": """ &amp; SUBSTITUTE(IF(LEFT(INDEX(artwork.xlsx!L:L,QUOTIENT(ROW(A1390)-1,3)+2),4)="http","",artwork.xlsx!$M$1) &amp; INDEX(artwork.xlsx!L:L,QUOTIENT(ROW(A1390)-1,3)+2),artwork.xlsx!$N$1,"") &amp; """,",
 IF(AND(MOD(ROW(A1390)-1,3)=1,INDEX(artwork.xlsx!J:J,QUOTIENT(ROW(A1390)-1,3)+2)&lt;&gt;""),
    artwork.xlsx!$K$1&amp;": '" &amp; SUBSTITUTE(INDEX(artwork.xlsx!K:K,QUOTIENT(ROW(A1390)-1,3)+2),"'","\'") &amp; "'",
IF(MOD(ROW(A1390)-1,3)=2,"","")))</f>
        <v>id: "imp",  frenchName: "Farfadet",  artwork: "http://wiki.dominionstrategy.com/images/2/2c/ImpArt.jpg",</v>
      </c>
      <c r="J1395" t="s">
        <v>2408</v>
      </c>
      <c r="K1395" t="s">
        <v>3933</v>
      </c>
      <c r="U1395" t="str">
        <f t="shared" si="46"/>
        <v>poverty</v>
      </c>
      <c r="V1395" t="str">
        <f t="shared" si="47"/>
        <v>&lt;div class="landscape-text" style="top:14px;"&gt;&lt;div style="display:inline;"&gt;&lt;div style="display:inline; font-size:26px;"&gt;Défaussez jusqu'à avoir 3 cartes en main.&lt;/div&gt;&lt;/div&gt;&lt;br&gt;&lt;/div&gt;</v>
      </c>
    </row>
    <row r="1396" spans="1:22" x14ac:dyDescent="0.25">
      <c r="A1396" t="str">
        <f>IF(AND(MOD(ROW(A1391)-1,3)=0,INDEX(artwork.xlsx!G:G,QUOTIENT(ROW(A1391)-1,3)+2)&lt;&gt;""),"/* "&amp;INDEX(artwork.xlsx!G:G,QUOTIENT(ROW(A1391)-1,3)+2)&amp;" */","  ")&amp;
IF(AND(INDEX(artwork.xlsx!F:F,QUOTIENT(ROW(A1391)-1,3)+2)&lt;&gt;""),"/* "&amp;INDEX(artwork.xlsx!F:F,QUOTIENT(ROW(A1391)-1,3)+2)&amp;" */","  ")&amp;IF(AND(ISERROR(MATCH("},",B1396:B$5003,0)), ISERROR(MATCH("    ];",$A$5:A1392,0))),"];","")</f>
        <v xml:space="preserve">    </v>
      </c>
      <c r="B1396" t="str">
        <f t="shared" si="45"/>
        <v/>
      </c>
      <c r="C1396" t="str">
        <f>IF(AND(MOD(ROW(A1391)-1,3)=0, INDEX(artwork.xlsx!J:J,QUOTIENT(ROW(A1391)-1,3)+2)&lt;&gt;""),
     artwork.xlsx!$H$1&amp;": """ &amp;  INDEX(artwork.xlsx!H:H,QUOTIENT(ROW(A1391)-1,3)+2) &amp;""",  " &amp;
     artwork.xlsx!$J$1&amp; ": """ &amp; INDEX(artwork.xlsx!J:J,QUOTIENT(ROW(A1391)-1,3)+2) &amp;""",  " &amp;
     artwork.xlsx!$L$1&amp; ": """ &amp; SUBSTITUTE(IF(LEFT(INDEX(artwork.xlsx!L:L,QUOTIENT(ROW(A1391)-1,3)+2),4)="http","",artwork.xlsx!$M$1) &amp; INDEX(artwork.xlsx!L:L,QUOTIENT(ROW(A1391)-1,3)+2),artwork.xlsx!$N$1,"") &amp; """,",
 IF(AND(MOD(ROW(A1391)-1,3)=1,INDEX(artwork.xlsx!J:J,QUOTIENT(ROW(A1391)-1,3)+2)&lt;&gt;""),
    artwork.xlsx!$K$1&amp;": '" &amp; SUBSTITUTE(INDEX(artwork.xlsx!K:K,QUOTIENT(ROW(A1391)-1,3)+2),"'","\'") &amp; "'",
IF(MOD(ROW(A1391)-1,3)=2,"","")))</f>
        <v>text_html: '&lt;div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6" t="s">
        <v>3934</v>
      </c>
      <c r="U1396" t="e">
        <f t="shared" si="46"/>
        <v>#VALUE!</v>
      </c>
      <c r="V1396" t="e">
        <f t="shared" si="47"/>
        <v>#VALUE!</v>
      </c>
    </row>
    <row r="1397" spans="1:22" x14ac:dyDescent="0.25">
      <c r="A1397" t="str">
        <f>IF(AND(MOD(ROW(A1392)-1,3)=0,INDEX(artwork.xlsx!G:G,QUOTIENT(ROW(A1392)-1,3)+2)&lt;&gt;""),"/* "&amp;INDEX(artwork.xlsx!G:G,QUOTIENT(ROW(A1392)-1,3)+2)&amp;" */","  ")&amp;
IF(AND(INDEX(artwork.xlsx!F:F,QUOTIENT(ROW(A1392)-1,3)+2)&lt;&gt;""),"/* "&amp;INDEX(artwork.xlsx!F:F,QUOTIENT(ROW(A1392)-1,3)+2)&amp;" */","  ")&amp;IF(AND(ISERROR(MATCH("},",B1397:B$5003,0)), ISERROR(MATCH("    ];",$A$5:A1396,0))),"];","")</f>
        <v xml:space="preserve">    </v>
      </c>
      <c r="B1397" t="str">
        <f t="shared" si="45"/>
        <v>},</v>
      </c>
      <c r="C1397" t="str">
        <f>IF(AND(MOD(ROW(A1392)-1,3)=0, INDEX(artwork.xlsx!J:J,QUOTIENT(ROW(A1392)-1,3)+2)&lt;&gt;""),
     artwork.xlsx!$H$1&amp;": """ &amp;  INDEX(artwork.xlsx!H:H,QUOTIENT(ROW(A1392)-1,3)+2) &amp;""",  " &amp;
     artwork.xlsx!$J$1&amp; ": """ &amp; INDEX(artwork.xlsx!J:J,QUOTIENT(ROW(A1392)-1,3)+2) &amp;""",  " &amp;
     artwork.xlsx!$L$1&amp; ": """ &amp; SUBSTITUTE(IF(LEFT(INDEX(artwork.xlsx!L:L,QUOTIENT(ROW(A1392)-1,3)+2),4)="http","",artwork.xlsx!$M$1) &amp; INDEX(artwork.xlsx!L:L,QUOTIENT(ROW(A1392)-1,3)+2),artwork.xlsx!$N$1,"") &amp; """,",
 IF(AND(MOD(ROW(A1392)-1,3)=1,INDEX(artwork.xlsx!J:J,QUOTIENT(ROW(A1392)-1,3)+2)&lt;&gt;""),
    artwork.xlsx!$K$1&amp;": '" &amp; SUBSTITUTE(INDEX(artwork.xlsx!K:K,QUOTIENT(ROW(A1392)-1,3)+2),"'","\'") &amp; "'",
IF(MOD(ROW(A1392)-1,3)=2,"","")))</f>
        <v/>
      </c>
      <c r="J1397" t="s">
        <v>3730</v>
      </c>
      <c r="U1397" t="e">
        <f t="shared" si="46"/>
        <v>#VALUE!</v>
      </c>
      <c r="V1397" t="str">
        <f t="shared" si="47"/>
        <v>frenchName: "Guerre",  artwork: "http://wiki.dominionstrategy.com/images/2/23/WarArt.jpg"</v>
      </c>
    </row>
    <row r="1398" spans="1:22" x14ac:dyDescent="0.25">
      <c r="A1398" t="str">
        <f>IF(AND(MOD(ROW(A1393)-1,3)=0,INDEX(artwork.xlsx!G:G,QUOTIENT(ROW(A1393)-1,3)+2)&lt;&gt;""),"/* "&amp;INDEX(artwork.xlsx!G:G,QUOTIENT(ROW(A1393)-1,3)+2)&amp;" */","  ")&amp;
IF(AND(INDEX(artwork.xlsx!F:F,QUOTIENT(ROW(A1393)-1,3)+2)&lt;&gt;""),"/* "&amp;INDEX(artwork.xlsx!F:F,QUOTIENT(ROW(A1393)-1,3)+2)&amp;" */","  ")&amp;IF(AND(ISERROR(MATCH("},",B1398:B$5003,0)), ISERROR(MATCH("    ];",$A$5:A1394,0))),"];","")</f>
        <v xml:space="preserve">    </v>
      </c>
      <c r="B1398" t="str">
        <f t="shared" si="45"/>
        <v>{</v>
      </c>
      <c r="C1398" t="str">
        <f>IF(AND(MOD(ROW(A1393)-1,3)=0, INDEX(artwork.xlsx!J:J,QUOTIENT(ROW(A1393)-1,3)+2)&lt;&gt;""),
     artwork.xlsx!$H$1&amp;": """ &amp;  INDEX(artwork.xlsx!H:H,QUOTIENT(ROW(A1393)-1,3)+2) &amp;""",  " &amp;
     artwork.xlsx!$J$1&amp; ": """ &amp; INDEX(artwork.xlsx!J:J,QUOTIENT(ROW(A1393)-1,3)+2) &amp;""",  " &amp;
     artwork.xlsx!$L$1&amp; ": """ &amp; SUBSTITUTE(IF(LEFT(INDEX(artwork.xlsx!L:L,QUOTIENT(ROW(A1393)-1,3)+2),4)="http","",artwork.xlsx!$M$1) &amp; INDEX(artwork.xlsx!L:L,QUOTIENT(ROW(A1393)-1,3)+2),artwork.xlsx!$N$1,"") &amp; """,",
 IF(AND(MOD(ROW(A1393)-1,3)=1,INDEX(artwork.xlsx!J:J,QUOTIENT(ROW(A1393)-1,3)+2)&lt;&gt;""),
    artwork.xlsx!$K$1&amp;": '" &amp; SUBSTITUTE(INDEX(artwork.xlsx!K:K,QUOTIENT(ROW(A1393)-1,3)+2),"'","\'") &amp; "'",
IF(MOD(ROW(A1393)-1,3)=2,"","")))</f>
        <v>id: "zombieapprentice",  frenchName: "Zombie apprenti",  artwork: "http://wiki.dominionstrategy.com/images/3/35/Zombie_ApprenticeArt.jpg",</v>
      </c>
      <c r="J1398" t="s">
        <v>2408</v>
      </c>
      <c r="K1398" t="s">
        <v>3935</v>
      </c>
      <c r="U1398" t="str">
        <f t="shared" si="46"/>
        <v>war</v>
      </c>
      <c r="V1398" t="str">
        <f t="shared" si="47"/>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399" spans="1:22" x14ac:dyDescent="0.25">
      <c r="A1399" t="str">
        <f>IF(AND(MOD(ROW(A1394)-1,3)=0,INDEX(artwork.xlsx!G:G,QUOTIENT(ROW(A1394)-1,3)+2)&lt;&gt;""),"/* "&amp;INDEX(artwork.xlsx!G:G,QUOTIENT(ROW(A1394)-1,3)+2)&amp;" */","  ")&amp;
IF(AND(INDEX(artwork.xlsx!F:F,QUOTIENT(ROW(A1394)-1,3)+2)&lt;&gt;""),"/* "&amp;INDEX(artwork.xlsx!F:F,QUOTIENT(ROW(A1394)-1,3)+2)&amp;" */","  ")&amp;IF(AND(ISERROR(MATCH("},",B1399:B$5003,0)), ISERROR(MATCH("    ];",$A$5:A1398,0))),"];","")</f>
        <v xml:space="preserve">    </v>
      </c>
      <c r="B1399" t="str">
        <f t="shared" si="45"/>
        <v/>
      </c>
      <c r="C1399" t="str">
        <f>IF(AND(MOD(ROW(A1394)-1,3)=0, INDEX(artwork.xlsx!J:J,QUOTIENT(ROW(A1394)-1,3)+2)&lt;&gt;""),
     artwork.xlsx!$H$1&amp;": """ &amp;  INDEX(artwork.xlsx!H:H,QUOTIENT(ROW(A1394)-1,3)+2) &amp;""",  " &amp;
     artwork.xlsx!$J$1&amp; ": """ &amp; INDEX(artwork.xlsx!J:J,QUOTIENT(ROW(A1394)-1,3)+2) &amp;""",  " &amp;
     artwork.xlsx!$L$1&amp; ": """ &amp; SUBSTITUTE(IF(LEFT(INDEX(artwork.xlsx!L:L,QUOTIENT(ROW(A1394)-1,3)+2),4)="http","",artwork.xlsx!$M$1) &amp; INDEX(artwork.xlsx!L:L,QUOTIENT(ROW(A1394)-1,3)+2),artwork.xlsx!$N$1,"") &amp; """,",
 IF(AND(MOD(ROW(A1394)-1,3)=1,INDEX(artwork.xlsx!J:J,QUOTIENT(ROW(A1394)-1,3)+2)&lt;&gt;""),
    artwork.xlsx!$K$1&amp;": '" &amp; SUBSTITUTE(INDEX(artwork.xlsx!K:K,QUOTIENT(ROW(A1394)-1,3)+2),"'","\'") &amp; "'",
IF(MOD(ROW(A1394)-1,3)=2,"","")))</f>
        <v>text_html: '&lt;div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v>
      </c>
      <c r="K1399" t="s">
        <v>3936</v>
      </c>
      <c r="U1399" t="e">
        <f t="shared" si="46"/>
        <v>#VALUE!</v>
      </c>
      <c r="V1399" t="e">
        <f t="shared" si="47"/>
        <v>#VALUE!</v>
      </c>
    </row>
    <row r="1400" spans="1:22" x14ac:dyDescent="0.25">
      <c r="A1400" t="str">
        <f>IF(AND(MOD(ROW(A1395)-1,3)=0,INDEX(artwork.xlsx!G:G,QUOTIENT(ROW(A1395)-1,3)+2)&lt;&gt;""),"/* "&amp;INDEX(artwork.xlsx!G:G,QUOTIENT(ROW(A1395)-1,3)+2)&amp;" */","  ")&amp;
IF(AND(INDEX(artwork.xlsx!F:F,QUOTIENT(ROW(A1395)-1,3)+2)&lt;&gt;""),"/* "&amp;INDEX(artwork.xlsx!F:F,QUOTIENT(ROW(A1395)-1,3)+2)&amp;" */","  ")&amp;IF(AND(ISERROR(MATCH("},",B1400:B$5003,0)), ISERROR(MATCH("    ];",$A$5:A1396,0))),"];","")</f>
        <v xml:space="preserve">    </v>
      </c>
      <c r="B1400" t="str">
        <f t="shared" si="45"/>
        <v>},</v>
      </c>
      <c r="C1400" t="str">
        <f>IF(AND(MOD(ROW(A1395)-1,3)=0, INDEX(artwork.xlsx!J:J,QUOTIENT(ROW(A1395)-1,3)+2)&lt;&gt;""),
     artwork.xlsx!$H$1&amp;": """ &amp;  INDEX(artwork.xlsx!H:H,QUOTIENT(ROW(A1395)-1,3)+2) &amp;""",  " &amp;
     artwork.xlsx!$J$1&amp; ": """ &amp; INDEX(artwork.xlsx!J:J,QUOTIENT(ROW(A1395)-1,3)+2) &amp;""",  " &amp;
     artwork.xlsx!$L$1&amp; ": """ &amp; SUBSTITUTE(IF(LEFT(INDEX(artwork.xlsx!L:L,QUOTIENT(ROW(A1395)-1,3)+2),4)="http","",artwork.xlsx!$M$1) &amp; INDEX(artwork.xlsx!L:L,QUOTIENT(ROW(A1395)-1,3)+2),artwork.xlsx!$N$1,"") &amp; """,",
 IF(AND(MOD(ROW(A1395)-1,3)=1,INDEX(artwork.xlsx!J:J,QUOTIENT(ROW(A1395)-1,3)+2)&lt;&gt;""),
    artwork.xlsx!$K$1&amp;": '" &amp; SUBSTITUTE(INDEX(artwork.xlsx!K:K,QUOTIENT(ROW(A1395)-1,3)+2),"'","\'") &amp; "'",
IF(MOD(ROW(A1395)-1,3)=2,"","")))</f>
        <v/>
      </c>
      <c r="J1400" t="s">
        <v>3730</v>
      </c>
      <c r="U1400" t="e">
        <f t="shared" si="46"/>
        <v>#VALUE!</v>
      </c>
      <c r="V1400" t="str">
        <f t="shared" si="47"/>
        <v>",  frenchName: "Envoûté",  artwork: "http://wiki.dominionstrategy.com/images/5/58/DelusionArt.jpg"</v>
      </c>
    </row>
    <row r="1401" spans="1:22" x14ac:dyDescent="0.25">
      <c r="A1401" t="str">
        <f>IF(AND(MOD(ROW(A1396)-1,3)=0,INDEX(artwork.xlsx!G:G,QUOTIENT(ROW(A1396)-1,3)+2)&lt;&gt;""),"/* "&amp;INDEX(artwork.xlsx!G:G,QUOTIENT(ROW(A1396)-1,3)+2)&amp;" */","  ")&amp;
IF(AND(INDEX(artwork.xlsx!F:F,QUOTIENT(ROW(A1396)-1,3)+2)&lt;&gt;""),"/* "&amp;INDEX(artwork.xlsx!F:F,QUOTIENT(ROW(A1396)-1,3)+2)&amp;" */","  ")&amp;IF(AND(ISERROR(MATCH("},",B1401:B$5003,0)), ISERROR(MATCH("    ];",$A$5:A1400,0))),"];","")</f>
        <v xml:space="preserve">    </v>
      </c>
      <c r="B1401" t="str">
        <f t="shared" si="45"/>
        <v>{</v>
      </c>
      <c r="C1401" t="str">
        <f>IF(AND(MOD(ROW(A1396)-1,3)=0, INDEX(artwork.xlsx!J:J,QUOTIENT(ROW(A1396)-1,3)+2)&lt;&gt;""),
     artwork.xlsx!$H$1&amp;": """ &amp;  INDEX(artwork.xlsx!H:H,QUOTIENT(ROW(A1396)-1,3)+2) &amp;""",  " &amp;
     artwork.xlsx!$J$1&amp; ": """ &amp; INDEX(artwork.xlsx!J:J,QUOTIENT(ROW(A1396)-1,3)+2) &amp;""",  " &amp;
     artwork.xlsx!$L$1&amp; ": """ &amp; SUBSTITUTE(IF(LEFT(INDEX(artwork.xlsx!L:L,QUOTIENT(ROW(A1396)-1,3)+2),4)="http","",artwork.xlsx!$M$1) &amp; INDEX(artwork.xlsx!L:L,QUOTIENT(ROW(A1396)-1,3)+2),artwork.xlsx!$N$1,"") &amp; """,",
 IF(AND(MOD(ROW(A1396)-1,3)=1,INDEX(artwork.xlsx!J:J,QUOTIENT(ROW(A1396)-1,3)+2)&lt;&gt;""),
    artwork.xlsx!$K$1&amp;": '" &amp; SUBSTITUTE(INDEX(artwork.xlsx!K:K,QUOTIENT(ROW(A1396)-1,3)+2),"'","\'") &amp; "'",
IF(MOD(ROW(A1396)-1,3)=2,"","")))</f>
        <v>id: "zombiemason",  frenchName: "Zombie maçon",  artwork: "http://wiki.dominionstrategy.com/images/a/a2/Zombie_MasonArt.jpg",</v>
      </c>
      <c r="J1401" t="s">
        <v>2408</v>
      </c>
      <c r="K1401" t="s">
        <v>3937</v>
      </c>
      <c r="U1401" t="str">
        <f t="shared" si="46"/>
        <v>deluded</v>
      </c>
      <c r="V1401" t="str">
        <f t="shared" si="47"/>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02" spans="1:22" x14ac:dyDescent="0.25">
      <c r="A1402" t="str">
        <f>IF(AND(MOD(ROW(A1397)-1,3)=0,INDEX(artwork.xlsx!G:G,QUOTIENT(ROW(A1397)-1,3)+2)&lt;&gt;""),"/* "&amp;INDEX(artwork.xlsx!G:G,QUOTIENT(ROW(A1397)-1,3)+2)&amp;" */","  ")&amp;
IF(AND(INDEX(artwork.xlsx!F:F,QUOTIENT(ROW(A1397)-1,3)+2)&lt;&gt;""),"/* "&amp;INDEX(artwork.xlsx!F:F,QUOTIENT(ROW(A1397)-1,3)+2)&amp;" */","  ")&amp;IF(AND(ISERROR(MATCH("},",B1402:B$5003,0)), ISERROR(MATCH("    ];",$A$5:A1398,0))),"];","")</f>
        <v xml:space="preserve">    </v>
      </c>
      <c r="B1402" t="str">
        <f t="shared" si="45"/>
        <v/>
      </c>
      <c r="C1402" t="str">
        <f>IF(AND(MOD(ROW(A1397)-1,3)=0, INDEX(artwork.xlsx!J:J,QUOTIENT(ROW(A1397)-1,3)+2)&lt;&gt;""),
     artwork.xlsx!$H$1&amp;": """ &amp;  INDEX(artwork.xlsx!H:H,QUOTIENT(ROW(A1397)-1,3)+2) &amp;""",  " &amp;
     artwork.xlsx!$J$1&amp; ": """ &amp; INDEX(artwork.xlsx!J:J,QUOTIENT(ROW(A1397)-1,3)+2) &amp;""",  " &amp;
     artwork.xlsx!$L$1&amp; ": """ &amp; SUBSTITUTE(IF(LEFT(INDEX(artwork.xlsx!L:L,QUOTIENT(ROW(A1397)-1,3)+2),4)="http","",artwork.xlsx!$M$1) &amp; INDEX(artwork.xlsx!L:L,QUOTIENT(ROW(A1397)-1,3)+2),artwork.xlsx!$N$1,"") &amp; """,",
 IF(AND(MOD(ROW(A1397)-1,3)=1,INDEX(artwork.xlsx!J:J,QUOTIENT(ROW(A1397)-1,3)+2)&lt;&gt;""),
    artwork.xlsx!$K$1&amp;": '" &amp; SUBSTITUTE(INDEX(artwork.xlsx!K:K,QUOTIENT(ROW(A1397)-1,3)+2),"'","\'") &amp; "'",
IF(MOD(ROW(A1397)-1,3)=2,"","")))</f>
        <v>text_html: '&lt;div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v>
      </c>
      <c r="K1402" t="s">
        <v>3938</v>
      </c>
      <c r="U1402" t="e">
        <f t="shared" si="46"/>
        <v>#VALUE!</v>
      </c>
      <c r="V1402" t="e">
        <f t="shared" si="47"/>
        <v>#VALUE!</v>
      </c>
    </row>
    <row r="1403" spans="1:22" x14ac:dyDescent="0.25">
      <c r="A1403" t="str">
        <f>IF(AND(MOD(ROW(A1398)-1,3)=0,INDEX(artwork.xlsx!G:G,QUOTIENT(ROW(A1398)-1,3)+2)&lt;&gt;""),"/* "&amp;INDEX(artwork.xlsx!G:G,QUOTIENT(ROW(A1398)-1,3)+2)&amp;" */","  ")&amp;
IF(AND(INDEX(artwork.xlsx!F:F,QUOTIENT(ROW(A1398)-1,3)+2)&lt;&gt;""),"/* "&amp;INDEX(artwork.xlsx!F:F,QUOTIENT(ROW(A1398)-1,3)+2)&amp;" */","  ")&amp;IF(AND(ISERROR(MATCH("},",B1403:B$5003,0)), ISERROR(MATCH("    ];",$A$5:A1402,0))),"];","")</f>
        <v xml:space="preserve">    </v>
      </c>
      <c r="B1403" t="str">
        <f t="shared" si="45"/>
        <v>},</v>
      </c>
      <c r="C1403" t="str">
        <f>IF(AND(MOD(ROW(A1398)-1,3)=0, INDEX(artwork.xlsx!J:J,QUOTIENT(ROW(A1398)-1,3)+2)&lt;&gt;""),
     artwork.xlsx!$H$1&amp;": """ &amp;  INDEX(artwork.xlsx!H:H,QUOTIENT(ROW(A1398)-1,3)+2) &amp;""",  " &amp;
     artwork.xlsx!$J$1&amp; ": """ &amp; INDEX(artwork.xlsx!J:J,QUOTIENT(ROW(A1398)-1,3)+2) &amp;""",  " &amp;
     artwork.xlsx!$L$1&amp; ": """ &amp; SUBSTITUTE(IF(LEFT(INDEX(artwork.xlsx!L:L,QUOTIENT(ROW(A1398)-1,3)+2),4)="http","",artwork.xlsx!$M$1) &amp; INDEX(artwork.xlsx!L:L,QUOTIENT(ROW(A1398)-1,3)+2),artwork.xlsx!$N$1,"") &amp; """,",
 IF(AND(MOD(ROW(A1398)-1,3)=1,INDEX(artwork.xlsx!J:J,QUOTIENT(ROW(A1398)-1,3)+2)&lt;&gt;""),
    artwork.xlsx!$K$1&amp;": '" &amp; SUBSTITUTE(INDEX(artwork.xlsx!K:K,QUOTIENT(ROW(A1398)-1,3)+2),"'","\'") &amp; "'",
IF(MOD(ROW(A1398)-1,3)=2,"","")))</f>
        <v/>
      </c>
      <c r="J1403" t="s">
        <v>3730</v>
      </c>
      <c r="U1403" t="e">
        <f t="shared" si="46"/>
        <v>#VALUE!</v>
      </c>
      <c r="V1403" t="str">
        <f t="shared" si="47"/>
        <v>",  frenchName: "Jalous",  artwork: "http://wiki.dominionstrategy.com/images/b/bd/EnvyArt.jpg"</v>
      </c>
    </row>
    <row r="1404" spans="1:22" x14ac:dyDescent="0.25">
      <c r="A1404" t="str">
        <f>IF(AND(MOD(ROW(A1399)-1,3)=0,INDEX(artwork.xlsx!G:G,QUOTIENT(ROW(A1399)-1,3)+2)&lt;&gt;""),"/* "&amp;INDEX(artwork.xlsx!G:G,QUOTIENT(ROW(A1399)-1,3)+2)&amp;" */","  ")&amp;
IF(AND(INDEX(artwork.xlsx!F:F,QUOTIENT(ROW(A1399)-1,3)+2)&lt;&gt;""),"/* "&amp;INDEX(artwork.xlsx!F:F,QUOTIENT(ROW(A1399)-1,3)+2)&amp;" */","  ")&amp;IF(AND(ISERROR(MATCH("},",B1404:B$5003,0)), ISERROR(MATCH("    ];",$A$5:A1400,0))),"];","")</f>
        <v xml:space="preserve">    </v>
      </c>
      <c r="B1404" t="str">
        <f t="shared" si="45"/>
        <v>{</v>
      </c>
      <c r="C1404" t="str">
        <f>IF(AND(MOD(ROW(A1399)-1,3)=0, INDEX(artwork.xlsx!J:J,QUOTIENT(ROW(A1399)-1,3)+2)&lt;&gt;""),
     artwork.xlsx!$H$1&amp;": """ &amp;  INDEX(artwork.xlsx!H:H,QUOTIENT(ROW(A1399)-1,3)+2) &amp;""",  " &amp;
     artwork.xlsx!$J$1&amp; ": """ &amp; INDEX(artwork.xlsx!J:J,QUOTIENT(ROW(A1399)-1,3)+2) &amp;""",  " &amp;
     artwork.xlsx!$L$1&amp; ": """ &amp; SUBSTITUTE(IF(LEFT(INDEX(artwork.xlsx!L:L,QUOTIENT(ROW(A1399)-1,3)+2),4)="http","",artwork.xlsx!$M$1) &amp; INDEX(artwork.xlsx!L:L,QUOTIENT(ROW(A1399)-1,3)+2),artwork.xlsx!$N$1,"") &amp; """,",
 IF(AND(MOD(ROW(A1399)-1,3)=1,INDEX(artwork.xlsx!J:J,QUOTIENT(ROW(A1399)-1,3)+2)&lt;&gt;""),
    artwork.xlsx!$K$1&amp;": '" &amp; SUBSTITUTE(INDEX(artwork.xlsx!K:K,QUOTIENT(ROW(A1399)-1,3)+2),"'","\'") &amp; "'",
IF(MOD(ROW(A1399)-1,3)=2,"","")))</f>
        <v>id: "zombiespy",  frenchName: "Zombie espion",  artwork: "http://wiki.dominionstrategy.com/images/7/7a/Zombie_SpyArt.jpg",</v>
      </c>
      <c r="J1404" t="s">
        <v>2408</v>
      </c>
      <c r="K1404" t="s">
        <v>3939</v>
      </c>
      <c r="U1404" t="str">
        <f t="shared" si="46"/>
        <v>envious</v>
      </c>
      <c r="V1404" t="str">
        <f t="shared" si="47"/>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05" spans="1:22" x14ac:dyDescent="0.25">
      <c r="A1405" t="str">
        <f>IF(AND(MOD(ROW(A1400)-1,3)=0,INDEX(artwork.xlsx!G:G,QUOTIENT(ROW(A1400)-1,3)+2)&lt;&gt;""),"/* "&amp;INDEX(artwork.xlsx!G:G,QUOTIENT(ROW(A1400)-1,3)+2)&amp;" */","  ")&amp;
IF(AND(INDEX(artwork.xlsx!F:F,QUOTIENT(ROW(A1400)-1,3)+2)&lt;&gt;""),"/* "&amp;INDEX(artwork.xlsx!F:F,QUOTIENT(ROW(A1400)-1,3)+2)&amp;" */","  ")&amp;IF(AND(ISERROR(MATCH("},",B1405:B$5003,0)), ISERROR(MATCH("    ];",$A$5:A1404,0))),"];","")</f>
        <v xml:space="preserve">    </v>
      </c>
      <c r="B1405" t="str">
        <f t="shared" si="45"/>
        <v/>
      </c>
      <c r="C1405" t="str">
        <f>IF(AND(MOD(ROW(A1400)-1,3)=0, INDEX(artwork.xlsx!J:J,QUOTIENT(ROW(A1400)-1,3)+2)&lt;&gt;""),
     artwork.xlsx!$H$1&amp;": """ &amp;  INDEX(artwork.xlsx!H:H,QUOTIENT(ROW(A1400)-1,3)+2) &amp;""",  " &amp;
     artwork.xlsx!$J$1&amp; ": """ &amp; INDEX(artwork.xlsx!J:J,QUOTIENT(ROW(A1400)-1,3)+2) &amp;""",  " &amp;
     artwork.xlsx!$L$1&amp; ": """ &amp; SUBSTITUTE(IF(LEFT(INDEX(artwork.xlsx!L:L,QUOTIENT(ROW(A1400)-1,3)+2),4)="http","",artwork.xlsx!$M$1) &amp; INDEX(artwork.xlsx!L:L,QUOTIENT(ROW(A1400)-1,3)+2),artwork.xlsx!$N$1,"") &amp; """,",
 IF(AND(MOD(ROW(A1400)-1,3)=1,INDEX(artwork.xlsx!J:J,QUOTIENT(ROW(A1400)-1,3)+2)&lt;&gt;""),
    artwork.xlsx!$K$1&amp;": '" &amp; SUBSTITUTE(INDEX(artwork.xlsx!K:K,QUOTIENT(ROW(A1400)-1,3)+2),"'","\'") &amp; "'",
IF(MOD(ROW(A1400)-1,3)=2,"","")))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v>
      </c>
      <c r="K1405" t="s">
        <v>3940</v>
      </c>
      <c r="U1405" t="e">
        <f t="shared" si="46"/>
        <v>#VALUE!</v>
      </c>
      <c r="V1405" t="e">
        <f t="shared" si="47"/>
        <v>#VALUE!</v>
      </c>
    </row>
    <row r="1406" spans="1:22" x14ac:dyDescent="0.25">
      <c r="A1406" t="str">
        <f>IF(AND(MOD(ROW(A1401)-1,3)=0,INDEX(artwork.xlsx!G:G,QUOTIENT(ROW(A1401)-1,3)+2)&lt;&gt;""),"/* "&amp;INDEX(artwork.xlsx!G:G,QUOTIENT(ROW(A1401)-1,3)+2)&amp;" */","  ")&amp;
IF(AND(INDEX(artwork.xlsx!F:F,QUOTIENT(ROW(A1401)-1,3)+2)&lt;&gt;""),"/* "&amp;INDEX(artwork.xlsx!F:F,QUOTIENT(ROW(A1401)-1,3)+2)&amp;" */","  ")&amp;IF(AND(ISERROR(MATCH("},",B1406:B$5003,0)), ISERROR(MATCH("    ];",$A$5:A1402,0))),"];","")</f>
        <v xml:space="preserve">    </v>
      </c>
      <c r="B1406" t="str">
        <f t="shared" si="45"/>
        <v>},</v>
      </c>
      <c r="C1406" t="str">
        <f>IF(AND(MOD(ROW(A1401)-1,3)=0, INDEX(artwork.xlsx!J:J,QUOTIENT(ROW(A1401)-1,3)+2)&lt;&gt;""),
     artwork.xlsx!$H$1&amp;": """ &amp;  INDEX(artwork.xlsx!H:H,QUOTIENT(ROW(A1401)-1,3)+2) &amp;""",  " &amp;
     artwork.xlsx!$J$1&amp; ": """ &amp; INDEX(artwork.xlsx!J:J,QUOTIENT(ROW(A1401)-1,3)+2) &amp;""",  " &amp;
     artwork.xlsx!$L$1&amp; ": """ &amp; SUBSTITUTE(IF(LEFT(INDEX(artwork.xlsx!L:L,QUOTIENT(ROW(A1401)-1,3)+2),4)="http","",artwork.xlsx!$M$1) &amp; INDEX(artwork.xlsx!L:L,QUOTIENT(ROW(A1401)-1,3)+2),artwork.xlsx!$N$1,"") &amp; """,",
 IF(AND(MOD(ROW(A1401)-1,3)=1,INDEX(artwork.xlsx!J:J,QUOTIENT(ROW(A1401)-1,3)+2)&lt;&gt;""),
    artwork.xlsx!$K$1&amp;": '" &amp; SUBSTITUTE(INDEX(artwork.xlsx!K:K,QUOTIENT(ROW(A1401)-1,3)+2),"'","\'") &amp; "'",
IF(MOD(ROW(A1401)-1,3)=2,"","")))</f>
        <v/>
      </c>
      <c r="J1406" t="s">
        <v>3730</v>
      </c>
      <c r="U1406" t="e">
        <f t="shared" si="46"/>
        <v>#VALUE!</v>
      </c>
      <c r="V1406" t="str">
        <f t="shared" si="47"/>
        <v>le",  frenchName: "En détresse",  artwork: "http://wiki.dominionstrategy.com/images/c/ce/MiseryArt.jpg"</v>
      </c>
    </row>
    <row r="1407" spans="1:22" x14ac:dyDescent="0.25">
      <c r="A1407" t="str">
        <f>IF(AND(MOD(ROW(A1402)-1,3)=0,INDEX(artwork.xlsx!G:G,QUOTIENT(ROW(A1402)-1,3)+2)&lt;&gt;""),"/* "&amp;INDEX(artwork.xlsx!G:G,QUOTIENT(ROW(A1402)-1,3)+2)&amp;" */","  ")&amp;
IF(AND(INDEX(artwork.xlsx!F:F,QUOTIENT(ROW(A1402)-1,3)+2)&lt;&gt;""),"/* "&amp;INDEX(artwork.xlsx!F:F,QUOTIENT(ROW(A1402)-1,3)+2)&amp;" */","  ")&amp;IF(AND(ISERROR(MATCH("},",B1407:B$5003,0)), ISERROR(MATCH("    ];",$A$5:A1406,0))),"];","")</f>
        <v xml:space="preserve">    </v>
      </c>
      <c r="B1407" t="str">
        <f t="shared" si="45"/>
        <v>{</v>
      </c>
      <c r="C1407" t="str">
        <f>IF(AND(MOD(ROW(A1402)-1,3)=0, INDEX(artwork.xlsx!J:J,QUOTIENT(ROW(A1402)-1,3)+2)&lt;&gt;""),
     artwork.xlsx!$H$1&amp;": """ &amp;  INDEX(artwork.xlsx!H:H,QUOTIENT(ROW(A1402)-1,3)+2) &amp;""",  " &amp;
     artwork.xlsx!$J$1&amp; ": """ &amp; INDEX(artwork.xlsx!J:J,QUOTIENT(ROW(A1402)-1,3)+2) &amp;""",  " &amp;
     artwork.xlsx!$L$1&amp; ": """ &amp; SUBSTITUTE(IF(LEFT(INDEX(artwork.xlsx!L:L,QUOTIENT(ROW(A1402)-1,3)+2),4)="http","",artwork.xlsx!$M$1) &amp; INDEX(artwork.xlsx!L:L,QUOTIENT(ROW(A1402)-1,3)+2),artwork.xlsx!$N$1,"") &amp; """,",
 IF(AND(MOD(ROW(A1402)-1,3)=1,INDEX(artwork.xlsx!J:J,QUOTIENT(ROW(A1402)-1,3)+2)&lt;&gt;""),
    artwork.xlsx!$K$1&amp;": '" &amp; SUBSTITUTE(INDEX(artwork.xlsx!K:K,QUOTIENT(ROW(A1402)-1,3)+2),"'","\'") &amp; "'",
IF(MOD(ROW(A1402)-1,3)=2,"","")))</f>
        <v>id: "ghost",  frenchName: "Fantôme",  artwork: "http://wiki.dominionstrategy.com/images/2/2d/GhostArt.jpg",</v>
      </c>
      <c r="J1407" t="s">
        <v>2408</v>
      </c>
      <c r="K1407" t="s">
        <v>3941</v>
      </c>
      <c r="U1407" t="str">
        <f t="shared" si="46"/>
        <v>miserable</v>
      </c>
      <c r="V1407" t="str">
        <f t="shared" si="47"/>
        <v>&lt;div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08" spans="1:22" x14ac:dyDescent="0.25">
      <c r="A1408" t="str">
        <f>IF(AND(MOD(ROW(A1403)-1,3)=0,INDEX(artwork.xlsx!G:G,QUOTIENT(ROW(A1403)-1,3)+2)&lt;&gt;""),"/* "&amp;INDEX(artwork.xlsx!G:G,QUOTIENT(ROW(A1403)-1,3)+2)&amp;" */","  ")&amp;
IF(AND(INDEX(artwork.xlsx!F:F,QUOTIENT(ROW(A1403)-1,3)+2)&lt;&gt;""),"/* "&amp;INDEX(artwork.xlsx!F:F,QUOTIENT(ROW(A1403)-1,3)+2)&amp;" */","  ")&amp;IF(AND(ISERROR(MATCH("},",B1408:B$5003,0)), ISERROR(MATCH("    ];",$A$5:A1404,0))),"];","")</f>
        <v xml:space="preserve">    </v>
      </c>
      <c r="B1408" t="str">
        <f t="shared" si="45"/>
        <v/>
      </c>
      <c r="C1408" t="str">
        <f>IF(AND(MOD(ROW(A1403)-1,3)=0, INDEX(artwork.xlsx!J:J,QUOTIENT(ROW(A1403)-1,3)+2)&lt;&gt;""),
     artwork.xlsx!$H$1&amp;": """ &amp;  INDEX(artwork.xlsx!H:H,QUOTIENT(ROW(A1403)-1,3)+2) &amp;""",  " &amp;
     artwork.xlsx!$J$1&amp; ": """ &amp; INDEX(artwork.xlsx!J:J,QUOTIENT(ROW(A1403)-1,3)+2) &amp;""",  " &amp;
     artwork.xlsx!$L$1&amp; ": """ &amp; SUBSTITUTE(IF(LEFT(INDEX(artwork.xlsx!L:L,QUOTIENT(ROW(A1403)-1,3)+2),4)="http","",artwork.xlsx!$M$1) &amp; INDEX(artwork.xlsx!L:L,QUOTIENT(ROW(A1403)-1,3)+2),artwork.xlsx!$N$1,"") &amp; """,",
 IF(AND(MOD(ROW(A1403)-1,3)=1,INDEX(artwork.xlsx!J:J,QUOTIENT(ROW(A1403)-1,3)+2)&lt;&gt;""),
    artwork.xlsx!$K$1&amp;": '" &amp; SUBSTITUTE(INDEX(artwork.xlsx!K:K,QUOTIENT(ROW(A1403)-1,3)+2),"'","\'") &amp; "'",
IF(MOD(ROW(A1403)-1,3)=2,"","")))</f>
        <v>text_html: '&lt;div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v>
      </c>
      <c r="K1408" t="s">
        <v>3942</v>
      </c>
      <c r="U1408" t="e">
        <f t="shared" si="46"/>
        <v>#VALUE!</v>
      </c>
      <c r="V1408" t="e">
        <f t="shared" si="47"/>
        <v>#VALUE!</v>
      </c>
    </row>
    <row r="1409" spans="1:22" x14ac:dyDescent="0.25">
      <c r="A1409" t="str">
        <f>IF(AND(MOD(ROW(A1404)-1,3)=0,INDEX(artwork.xlsx!G:G,QUOTIENT(ROW(A1404)-1,3)+2)&lt;&gt;""),"/* "&amp;INDEX(artwork.xlsx!G:G,QUOTIENT(ROW(A1404)-1,3)+2)&amp;" */","  ")&amp;
IF(AND(INDEX(artwork.xlsx!F:F,QUOTIENT(ROW(A1404)-1,3)+2)&lt;&gt;""),"/* "&amp;INDEX(artwork.xlsx!F:F,QUOTIENT(ROW(A1404)-1,3)+2)&amp;" */","  ")&amp;IF(AND(ISERROR(MATCH("},",B1409:B$5003,0)), ISERROR(MATCH("    ];",$A$5:A1408,0))),"];","")</f>
        <v xml:space="preserve">    </v>
      </c>
      <c r="B1409" t="str">
        <f t="shared" si="45"/>
        <v>},</v>
      </c>
      <c r="C1409" t="str">
        <f>IF(AND(MOD(ROW(A1404)-1,3)=0, INDEX(artwork.xlsx!J:J,QUOTIENT(ROW(A1404)-1,3)+2)&lt;&gt;""),
     artwork.xlsx!$H$1&amp;": """ &amp;  INDEX(artwork.xlsx!H:H,QUOTIENT(ROW(A1404)-1,3)+2) &amp;""",  " &amp;
     artwork.xlsx!$J$1&amp; ": """ &amp; INDEX(artwork.xlsx!J:J,QUOTIENT(ROW(A1404)-1,3)+2) &amp;""",  " &amp;
     artwork.xlsx!$L$1&amp; ": """ &amp; SUBSTITUTE(IF(LEFT(INDEX(artwork.xlsx!L:L,QUOTIENT(ROW(A1404)-1,3)+2),4)="http","",artwork.xlsx!$M$1) &amp; INDEX(artwork.xlsx!L:L,QUOTIENT(ROW(A1404)-1,3)+2),artwork.xlsx!$N$1,"") &amp; """,",
 IF(AND(MOD(ROW(A1404)-1,3)=1,INDEX(artwork.xlsx!J:J,QUOTIENT(ROW(A1404)-1,3)+2)&lt;&gt;""),
    artwork.xlsx!$K$1&amp;": '" &amp; SUBSTITUTE(INDEX(artwork.xlsx!K:K,QUOTIENT(ROW(A1404)-1,3)+2),"'","\'") &amp; "'",
IF(MOD(ROW(A1404)-1,3)=2,"","")))</f>
        <v/>
      </c>
      <c r="J1409" t="s">
        <v>3730</v>
      </c>
      <c r="U1409" t="e">
        <f t="shared" si="46"/>
        <v>#VALUE!</v>
      </c>
      <c r="V1409" t="str">
        <f t="shared" si="47"/>
        <v>serable",  frenchName: "En grande détresse",  artwork: "http://wiki.dominionstrategy.com/images/c/ce/MiseryArt.jpg"</v>
      </c>
    </row>
    <row r="1410" spans="1:22" x14ac:dyDescent="0.25">
      <c r="A1410" t="str">
        <f>IF(AND(MOD(ROW(A1405)-1,3)=0,INDEX(artwork.xlsx!G:G,QUOTIENT(ROW(A1405)-1,3)+2)&lt;&gt;""),"/* "&amp;INDEX(artwork.xlsx!G:G,QUOTIENT(ROW(A1405)-1,3)+2)&amp;" */","  ")&amp;
IF(AND(INDEX(artwork.xlsx!F:F,QUOTIENT(ROW(A1405)-1,3)+2)&lt;&gt;""),"/* "&amp;INDEX(artwork.xlsx!F:F,QUOTIENT(ROW(A1405)-1,3)+2)&amp;" */","  ")&amp;IF(AND(ISERROR(MATCH("},",B1410:B$5003,0)), ISERROR(MATCH("    ];",$A$5:A1406,0))),"];","")</f>
        <v xml:space="preserve">  /* landscape */</v>
      </c>
      <c r="B1410" t="str">
        <f t="shared" si="45"/>
        <v>{</v>
      </c>
      <c r="C1410" t="str">
        <f>IF(AND(MOD(ROW(A1405)-1,3)=0, INDEX(artwork.xlsx!J:J,QUOTIENT(ROW(A1405)-1,3)+2)&lt;&gt;""),
     artwork.xlsx!$H$1&amp;": """ &amp;  INDEX(artwork.xlsx!H:H,QUOTIENT(ROW(A1405)-1,3)+2) &amp;""",  " &amp;
     artwork.xlsx!$J$1&amp; ": """ &amp; INDEX(artwork.xlsx!J:J,QUOTIENT(ROW(A1405)-1,3)+2) &amp;""",  " &amp;
     artwork.xlsx!$L$1&amp; ": """ &amp; SUBSTITUTE(IF(LEFT(INDEX(artwork.xlsx!L:L,QUOTIENT(ROW(A1405)-1,3)+2),4)="http","",artwork.xlsx!$M$1) &amp; INDEX(artwork.xlsx!L:L,QUOTIENT(ROW(A1405)-1,3)+2),artwork.xlsx!$N$1,"") &amp; """,",
 IF(AND(MOD(ROW(A1405)-1,3)=1,INDEX(artwork.xlsx!J:J,QUOTIENT(ROW(A1405)-1,3)+2)&lt;&gt;""),
    artwork.xlsx!$K$1&amp;": '" &amp; SUBSTITUTE(INDEX(artwork.xlsx!K:K,QUOTIENT(ROW(A1405)-1,3)+2),"'","\'") &amp; "'",
IF(MOD(ROW(A1405)-1,3)=2,"","")))</f>
        <v>id: "badomens",  frenchName: "Mauvais augure",  artwork: "http://wiki.dominionstrategy.com/images/1/1b/Bad_OmensArt.jpg",</v>
      </c>
      <c r="J1410" t="s">
        <v>2408</v>
      </c>
      <c r="K1410" t="s">
        <v>3943</v>
      </c>
      <c r="U1410" t="str">
        <f t="shared" si="46"/>
        <v>twicemiserable</v>
      </c>
      <c r="V1410" t="str">
        <f t="shared" si="47"/>
        <v>&lt;div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11" spans="1:22" x14ac:dyDescent="0.25">
      <c r="A1411" t="str">
        <f>IF(AND(MOD(ROW(A1406)-1,3)=0,INDEX(artwork.xlsx!G:G,QUOTIENT(ROW(A1406)-1,3)+2)&lt;&gt;""),"/* "&amp;INDEX(artwork.xlsx!G:G,QUOTIENT(ROW(A1406)-1,3)+2)&amp;" */","  ")&amp;
IF(AND(INDEX(artwork.xlsx!F:F,QUOTIENT(ROW(A1406)-1,3)+2)&lt;&gt;""),"/* "&amp;INDEX(artwork.xlsx!F:F,QUOTIENT(ROW(A1406)-1,3)+2)&amp;" */","  ")&amp;IF(AND(ISERROR(MATCH("},",B1411:B$5003,0)), ISERROR(MATCH("    ];",$A$5:A1410,0))),"];","")</f>
        <v xml:space="preserve">  /* landscape */</v>
      </c>
      <c r="B1411" t="str">
        <f t="shared" si="45"/>
        <v/>
      </c>
      <c r="C1411" t="str">
        <f>IF(AND(MOD(ROW(A1406)-1,3)=0, INDEX(artwork.xlsx!J:J,QUOTIENT(ROW(A1406)-1,3)+2)&lt;&gt;""),
     artwork.xlsx!$H$1&amp;": """ &amp;  INDEX(artwork.xlsx!H:H,QUOTIENT(ROW(A1406)-1,3)+2) &amp;""",  " &amp;
     artwork.xlsx!$J$1&amp; ": """ &amp; INDEX(artwork.xlsx!J:J,QUOTIENT(ROW(A1406)-1,3)+2) &amp;""",  " &amp;
     artwork.xlsx!$L$1&amp; ": """ &amp; SUBSTITUTE(IF(LEFT(INDEX(artwork.xlsx!L:L,QUOTIENT(ROW(A1406)-1,3)+2),4)="http","",artwork.xlsx!$M$1) &amp; INDEX(artwork.xlsx!L:L,QUOTIENT(ROW(A1406)-1,3)+2),artwork.xlsx!$N$1,"") &amp; """,",
 IF(AND(MOD(ROW(A1406)-1,3)=1,INDEX(artwork.xlsx!J:J,QUOTIENT(ROW(A1406)-1,3)+2)&lt;&gt;""),
    artwork.xlsx!$K$1&amp;": '" &amp; SUBSTITUTE(INDEX(artwork.xlsx!K:K,QUOTIENT(ROW(A1406)-1,3)+2),"'","\'") &amp; "'",
IF(MOD(ROW(A1406)-1,3)=2,"","")))</f>
        <v>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K1411" t="s">
        <v>3944</v>
      </c>
      <c r="U1411" t="e">
        <f t="shared" si="46"/>
        <v>#VALUE!</v>
      </c>
      <c r="V1411" t="e">
        <f t="shared" si="47"/>
        <v>#VALUE!</v>
      </c>
    </row>
    <row r="1412" spans="1:22" x14ac:dyDescent="0.25">
      <c r="A1412" t="str">
        <f>IF(AND(MOD(ROW(A1407)-1,3)=0,INDEX(artwork.xlsx!G:G,QUOTIENT(ROW(A1407)-1,3)+2)&lt;&gt;""),"/* "&amp;INDEX(artwork.xlsx!G:G,QUOTIENT(ROW(A1407)-1,3)+2)&amp;" */","  ")&amp;
IF(AND(INDEX(artwork.xlsx!F:F,QUOTIENT(ROW(A1407)-1,3)+2)&lt;&gt;""),"/* "&amp;INDEX(artwork.xlsx!F:F,QUOTIENT(ROW(A1407)-1,3)+2)&amp;" */","  ")&amp;IF(AND(ISERROR(MATCH("},",B1412:B$5003,0)), ISERROR(MATCH("    ];",$A$5:A1408,0))),"];","")</f>
        <v xml:space="preserve">  /* landscape */</v>
      </c>
      <c r="B1412" t="str">
        <f t="shared" si="45"/>
        <v>},</v>
      </c>
      <c r="C1412" t="str">
        <f>IF(AND(MOD(ROW(A1407)-1,3)=0, INDEX(artwork.xlsx!J:J,QUOTIENT(ROW(A1407)-1,3)+2)&lt;&gt;""),
     artwork.xlsx!$H$1&amp;": """ &amp;  INDEX(artwork.xlsx!H:H,QUOTIENT(ROW(A1407)-1,3)+2) &amp;""",  " &amp;
     artwork.xlsx!$J$1&amp; ": """ &amp; INDEX(artwork.xlsx!J:J,QUOTIENT(ROW(A1407)-1,3)+2) &amp;""",  " &amp;
     artwork.xlsx!$L$1&amp; ": """ &amp; SUBSTITUTE(IF(LEFT(INDEX(artwork.xlsx!L:L,QUOTIENT(ROW(A1407)-1,3)+2),4)="http","",artwork.xlsx!$M$1) &amp; INDEX(artwork.xlsx!L:L,QUOTIENT(ROW(A1407)-1,3)+2),artwork.xlsx!$N$1,"") &amp; """,",
 IF(AND(MOD(ROW(A1407)-1,3)=1,INDEX(artwork.xlsx!J:J,QUOTIENT(ROW(A1407)-1,3)+2)&lt;&gt;""),
    artwork.xlsx!$K$1&amp;": '" &amp; SUBSTITUTE(INDEX(artwork.xlsx!K:K,QUOTIENT(ROW(A1407)-1,3)+2),"'","\'") &amp; "'",
IF(MOD(ROW(A1407)-1,3)=2,"","")))</f>
        <v/>
      </c>
      <c r="J1412" t="s">
        <v>3730</v>
      </c>
      <c r="U1412" t="e">
        <f t="shared" si="46"/>
        <v>#VALUE!</v>
      </c>
      <c r="V1412" t="str">
        <f t="shared" si="47"/>
        <v>hewoods",  frenchName: "Perdu dans les bois",  artwork: "http://wiki.dominionstrategy.com/images/f/fb/Lost_in_the_WoodsArt.jpg"</v>
      </c>
    </row>
    <row r="1413" spans="1:22" x14ac:dyDescent="0.25">
      <c r="A1413" t="str">
        <f>IF(AND(MOD(ROW(A1408)-1,3)=0,INDEX(artwork.xlsx!G:G,QUOTIENT(ROW(A1408)-1,3)+2)&lt;&gt;""),"/* "&amp;INDEX(artwork.xlsx!G:G,QUOTIENT(ROW(A1408)-1,3)+2)&amp;" */","  ")&amp;
IF(AND(INDEX(artwork.xlsx!F:F,QUOTIENT(ROW(A1408)-1,3)+2)&lt;&gt;""),"/* "&amp;INDEX(artwork.xlsx!F:F,QUOTIENT(ROW(A1408)-1,3)+2)&amp;" */","  ")&amp;IF(AND(ISERROR(MATCH("},",B1413:B$5003,0)), ISERROR(MATCH("    ];",$A$5:A1412,0))),"];","")</f>
        <v xml:space="preserve">  /* landscape */</v>
      </c>
      <c r="B1413" t="str">
        <f t="shared" si="45"/>
        <v>{</v>
      </c>
      <c r="C1413" t="str">
        <f>IF(AND(MOD(ROW(A1408)-1,3)=0, INDEX(artwork.xlsx!J:J,QUOTIENT(ROW(A1408)-1,3)+2)&lt;&gt;""),
     artwork.xlsx!$H$1&amp;": """ &amp;  INDEX(artwork.xlsx!H:H,QUOTIENT(ROW(A1408)-1,3)+2) &amp;""",  " &amp;
     artwork.xlsx!$J$1&amp; ": """ &amp; INDEX(artwork.xlsx!J:J,QUOTIENT(ROW(A1408)-1,3)+2) &amp;""",  " &amp;
     artwork.xlsx!$L$1&amp; ": """ &amp; SUBSTITUTE(IF(LEFT(INDEX(artwork.xlsx!L:L,QUOTIENT(ROW(A1408)-1,3)+2),4)="http","",artwork.xlsx!$M$1) &amp; INDEX(artwork.xlsx!L:L,QUOTIENT(ROW(A1408)-1,3)+2),artwork.xlsx!$N$1,"") &amp; """,",
 IF(AND(MOD(ROW(A1408)-1,3)=1,INDEX(artwork.xlsx!J:J,QUOTIENT(ROW(A1408)-1,3)+2)&lt;&gt;""),
    artwork.xlsx!$K$1&amp;": '" &amp; SUBSTITUTE(INDEX(artwork.xlsx!K:K,QUOTIENT(ROW(A1408)-1,3)+2),"'","\'") &amp; "'",
IF(MOD(ROW(A1408)-1,3)=2,"","")))</f>
        <v>id: "delusion",  frenchName: "Envoûtement",  artwork: "http://wiki.dominionstrategy.com/images/5/58/DelusionArt.jpg",</v>
      </c>
      <c r="J1413" t="s">
        <v>2408</v>
      </c>
      <c r="K1413" t="s">
        <v>3945</v>
      </c>
      <c r="U1413" t="str">
        <f t="shared" si="46"/>
        <v>lostinthewoods</v>
      </c>
      <c r="V1413" t="str">
        <f t="shared" si="47"/>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14" spans="1:22" x14ac:dyDescent="0.25">
      <c r="A1414" t="str">
        <f>IF(AND(MOD(ROW(A1409)-1,3)=0,INDEX(artwork.xlsx!G:G,QUOTIENT(ROW(A1409)-1,3)+2)&lt;&gt;""),"/* "&amp;INDEX(artwork.xlsx!G:G,QUOTIENT(ROW(A1409)-1,3)+2)&amp;" */","  ")&amp;
IF(AND(INDEX(artwork.xlsx!F:F,QUOTIENT(ROW(A1409)-1,3)+2)&lt;&gt;""),"/* "&amp;INDEX(artwork.xlsx!F:F,QUOTIENT(ROW(A1409)-1,3)+2)&amp;" */","  ")&amp;IF(AND(ISERROR(MATCH("},",B1414:B$5003,0)), ISERROR(MATCH("    ];",$A$5:A1410,0))),"];","")</f>
        <v xml:space="preserve">  /* landscape */</v>
      </c>
      <c r="B1414" t="str">
        <f t="shared" si="45"/>
        <v/>
      </c>
      <c r="C1414" t="str">
        <f>IF(AND(MOD(ROW(A1409)-1,3)=0, INDEX(artwork.xlsx!J:J,QUOTIENT(ROW(A1409)-1,3)+2)&lt;&gt;""),
     artwork.xlsx!$H$1&amp;": """ &amp;  INDEX(artwork.xlsx!H:H,QUOTIENT(ROW(A1409)-1,3)+2) &amp;""",  " &amp;
     artwork.xlsx!$J$1&amp; ": """ &amp; INDEX(artwork.xlsx!J:J,QUOTIENT(ROW(A1409)-1,3)+2) &amp;""",  " &amp;
     artwork.xlsx!$L$1&amp; ": """ &amp; SUBSTITUTE(IF(LEFT(INDEX(artwork.xlsx!L:L,QUOTIENT(ROW(A1409)-1,3)+2),4)="http","",artwork.xlsx!$M$1) &amp; INDEX(artwork.xlsx!L:L,QUOTIENT(ROW(A1409)-1,3)+2),artwork.xlsx!$N$1,"") &amp; """,",
 IF(AND(MOD(ROW(A1409)-1,3)=1,INDEX(artwork.xlsx!J:J,QUOTIENT(ROW(A1409)-1,3)+2)&lt;&gt;""),
    artwork.xlsx!$K$1&amp;": '" &amp; SUBSTITUTE(INDEX(artwork.xlsx!K:K,QUOTIENT(ROW(A1409)-1,3)+2),"'","\'") &amp; "'",
IF(MOD(ROW(A1409)-1,3)=2,"","")))</f>
        <v>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K1414" t="s">
        <v>3946</v>
      </c>
      <c r="U1414" t="e">
        <f t="shared" si="46"/>
        <v>#VALUE!</v>
      </c>
      <c r="V1414" t="e">
        <f t="shared" si="47"/>
        <v>#VALUE!</v>
      </c>
    </row>
    <row r="1415" spans="1:22" x14ac:dyDescent="0.25">
      <c r="A1415" t="str">
        <f>IF(AND(MOD(ROW(A1410)-1,3)=0,INDEX(artwork.xlsx!G:G,QUOTIENT(ROW(A1410)-1,3)+2)&lt;&gt;""),"/* "&amp;INDEX(artwork.xlsx!G:G,QUOTIENT(ROW(A1410)-1,3)+2)&amp;" */","  ")&amp;
IF(AND(INDEX(artwork.xlsx!F:F,QUOTIENT(ROW(A1410)-1,3)+2)&lt;&gt;""),"/* "&amp;INDEX(artwork.xlsx!F:F,QUOTIENT(ROW(A1410)-1,3)+2)&amp;" */","  ")&amp;IF(AND(ISERROR(MATCH("},",B1415:B$5003,0)), ISERROR(MATCH("    ];",$A$5:A1414,0))),"];","")</f>
        <v xml:space="preserve">  /* landscape */</v>
      </c>
      <c r="B1415" t="str">
        <f t="shared" si="45"/>
        <v>},</v>
      </c>
      <c r="C1415" t="str">
        <f>IF(AND(MOD(ROW(A1410)-1,3)=0, INDEX(artwork.xlsx!J:J,QUOTIENT(ROW(A1410)-1,3)+2)&lt;&gt;""),
     artwork.xlsx!$H$1&amp;": """ &amp;  INDEX(artwork.xlsx!H:H,QUOTIENT(ROW(A1410)-1,3)+2) &amp;""",  " &amp;
     artwork.xlsx!$J$1&amp; ": """ &amp; INDEX(artwork.xlsx!J:J,QUOTIENT(ROW(A1410)-1,3)+2) &amp;""",  " &amp;
     artwork.xlsx!$L$1&amp; ": """ &amp; SUBSTITUTE(IF(LEFT(INDEX(artwork.xlsx!L:L,QUOTIENT(ROW(A1410)-1,3)+2),4)="http","",artwork.xlsx!$M$1) &amp; INDEX(artwork.xlsx!L:L,QUOTIENT(ROW(A1410)-1,3)+2),artwork.xlsx!$N$1,"") &amp; """,",
 IF(AND(MOD(ROW(A1410)-1,3)=1,INDEX(artwork.xlsx!J:J,QUOTIENT(ROW(A1410)-1,3)+2)&lt;&gt;""),
    artwork.xlsx!$K$1&amp;": '" &amp; SUBSTITUTE(INDEX(artwork.xlsx!K:K,QUOTIENT(ROW(A1410)-1,3)+2),"'","\'") &amp; "'",
IF(MOD(ROW(A1410)-1,3)=2,"","")))</f>
        <v/>
      </c>
      <c r="J1415" t="s">
        <v>3730</v>
      </c>
      <c r="U1415" t="e">
        <f t="shared" si="46"/>
        <v>#VALUE!</v>
      </c>
      <c r="V1415" t="e">
        <f t="shared" si="47"/>
        <v>#VALUE!</v>
      </c>
    </row>
    <row r="1416" spans="1:22" x14ac:dyDescent="0.25">
      <c r="A1416" t="str">
        <f>IF(AND(MOD(ROW(A1411)-1,3)=0,INDEX(artwork.xlsx!G:G,QUOTIENT(ROW(A1411)-1,3)+2)&lt;&gt;""),"/* "&amp;INDEX(artwork.xlsx!G:G,QUOTIENT(ROW(A1411)-1,3)+2)&amp;" */","  ")&amp;
IF(AND(INDEX(artwork.xlsx!F:F,QUOTIENT(ROW(A1411)-1,3)+2)&lt;&gt;""),"/* "&amp;INDEX(artwork.xlsx!F:F,QUOTIENT(ROW(A1411)-1,3)+2)&amp;" */","  ")&amp;IF(AND(ISERROR(MATCH("},",B1416:B$5003,0)), ISERROR(MATCH("    ];",$A$5:A1412,0))),"];","")</f>
        <v xml:space="preserve">  /* landscape */</v>
      </c>
      <c r="B1416" t="str">
        <f t="shared" si="45"/>
        <v>{</v>
      </c>
      <c r="C1416" t="str">
        <f>IF(AND(MOD(ROW(A1411)-1,3)=0, INDEX(artwork.xlsx!J:J,QUOTIENT(ROW(A1411)-1,3)+2)&lt;&gt;""),
     artwork.xlsx!$H$1&amp;": """ &amp;  INDEX(artwork.xlsx!H:H,QUOTIENT(ROW(A1411)-1,3)+2) &amp;""",  " &amp;
     artwork.xlsx!$J$1&amp; ": """ &amp; INDEX(artwork.xlsx!J:J,QUOTIENT(ROW(A1411)-1,3)+2) &amp;""",  " &amp;
     artwork.xlsx!$L$1&amp; ": """ &amp; SUBSTITUTE(IF(LEFT(INDEX(artwork.xlsx!L:L,QUOTIENT(ROW(A1411)-1,3)+2),4)="http","",artwork.xlsx!$M$1) &amp; INDEX(artwork.xlsx!L:L,QUOTIENT(ROW(A1411)-1,3)+2),artwork.xlsx!$N$1,"") &amp; """,",
 IF(AND(MOD(ROW(A1411)-1,3)=1,INDEX(artwork.xlsx!J:J,QUOTIENT(ROW(A1411)-1,3)+2)&lt;&gt;""),
    artwork.xlsx!$K$1&amp;": '" &amp; SUBSTITUTE(INDEX(artwork.xlsx!K:K,QUOTIENT(ROW(A1411)-1,3)+2),"'","\'") &amp; "'",
IF(MOD(ROW(A1411)-1,3)=2,"","")))</f>
        <v>id: "envy",  frenchName: "Jalousie",  artwork: "http://wiki.dominionstrategy.com/images/b/bd/EnvyArt.jpg",</v>
      </c>
      <c r="U1416" t="e">
        <f t="shared" si="46"/>
        <v>#VALUE!</v>
      </c>
      <c r="V1416" t="e">
        <f t="shared" si="47"/>
        <v>#VALUE!</v>
      </c>
    </row>
    <row r="1417" spans="1:22" x14ac:dyDescent="0.25">
      <c r="A1417" t="str">
        <f>IF(AND(MOD(ROW(A1412)-1,3)=0,INDEX(artwork.xlsx!G:G,QUOTIENT(ROW(A1412)-1,3)+2)&lt;&gt;""),"/* "&amp;INDEX(artwork.xlsx!G:G,QUOTIENT(ROW(A1412)-1,3)+2)&amp;" */","  ")&amp;
IF(AND(INDEX(artwork.xlsx!F:F,QUOTIENT(ROW(A1412)-1,3)+2)&lt;&gt;""),"/* "&amp;INDEX(artwork.xlsx!F:F,QUOTIENT(ROW(A1412)-1,3)+2)&amp;" */","  ")&amp;IF(AND(ISERROR(MATCH("},",B1417:B$5003,0)), ISERROR(MATCH("    ];",$A$5:A1416,0))),"];","")</f>
        <v xml:space="preserve">  /* landscape */</v>
      </c>
      <c r="B1417" t="str">
        <f t="shared" si="45"/>
        <v/>
      </c>
      <c r="C1417" t="str">
        <f>IF(AND(MOD(ROW(A1412)-1,3)=0, INDEX(artwork.xlsx!J:J,QUOTIENT(ROW(A1412)-1,3)+2)&lt;&gt;""),
     artwork.xlsx!$H$1&amp;": """ &amp;  INDEX(artwork.xlsx!H:H,QUOTIENT(ROW(A1412)-1,3)+2) &amp;""",  " &amp;
     artwork.xlsx!$J$1&amp; ": """ &amp; INDEX(artwork.xlsx!J:J,QUOTIENT(ROW(A1412)-1,3)+2) &amp;""",  " &amp;
     artwork.xlsx!$L$1&amp; ": """ &amp; SUBSTITUTE(IF(LEFT(INDEX(artwork.xlsx!L:L,QUOTIENT(ROW(A1412)-1,3)+2),4)="http","",artwork.xlsx!$M$1) &amp; INDEX(artwork.xlsx!L:L,QUOTIENT(ROW(A1412)-1,3)+2),artwork.xlsx!$N$1,"") &amp; """,",
 IF(AND(MOD(ROW(A1412)-1,3)=1,INDEX(artwork.xlsx!J:J,QUOTIENT(ROW(A1412)-1,3)+2)&lt;&gt;""),
    artwork.xlsx!$K$1&amp;": '" &amp; SUBSTITUTE(INDEX(artwork.xlsx!K:K,QUOTIENT(ROW(A1412)-1,3)+2),"'","\'") &amp; "'",
IF(MOD(ROW(A1412)-1,3)=2,"","")))</f>
        <v>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418" spans="1:22" x14ac:dyDescent="0.25">
      <c r="A1418" t="str">
        <f>IF(AND(MOD(ROW(A1413)-1,3)=0,INDEX(artwork.xlsx!G:G,QUOTIENT(ROW(A1413)-1,3)+2)&lt;&gt;""),"/* "&amp;INDEX(artwork.xlsx!G:G,QUOTIENT(ROW(A1413)-1,3)+2)&amp;" */","  ")&amp;
IF(AND(INDEX(artwork.xlsx!F:F,QUOTIENT(ROW(A1413)-1,3)+2)&lt;&gt;""),"/* "&amp;INDEX(artwork.xlsx!F:F,QUOTIENT(ROW(A1413)-1,3)+2)&amp;" */","  ")&amp;IF(AND(ISERROR(MATCH("},",B1418:B$5003,0)), ISERROR(MATCH("    ];",$A$5:A1414,0))),"];","")</f>
        <v xml:space="preserve">  /* landscape */</v>
      </c>
      <c r="B1418" t="str">
        <f t="shared" si="45"/>
        <v>},</v>
      </c>
      <c r="C1418" t="str">
        <f>IF(AND(MOD(ROW(A1413)-1,3)=0, INDEX(artwork.xlsx!J:J,QUOTIENT(ROW(A1413)-1,3)+2)&lt;&gt;""),
     artwork.xlsx!$H$1&amp;": """ &amp;  INDEX(artwork.xlsx!H:H,QUOTIENT(ROW(A1413)-1,3)+2) &amp;""",  " &amp;
     artwork.xlsx!$J$1&amp; ": """ &amp; INDEX(artwork.xlsx!J:J,QUOTIENT(ROW(A1413)-1,3)+2) &amp;""",  " &amp;
     artwork.xlsx!$L$1&amp; ": """ &amp; SUBSTITUTE(IF(LEFT(INDEX(artwork.xlsx!L:L,QUOTIENT(ROW(A1413)-1,3)+2),4)="http","",artwork.xlsx!$M$1) &amp; INDEX(artwork.xlsx!L:L,QUOTIENT(ROW(A1413)-1,3)+2),artwork.xlsx!$N$1,"") &amp; """,",
 IF(AND(MOD(ROW(A1413)-1,3)=1,INDEX(artwork.xlsx!J:J,QUOTIENT(ROW(A1413)-1,3)+2)&lt;&gt;""),
    artwork.xlsx!$K$1&amp;": '" &amp; SUBSTITUTE(INDEX(artwork.xlsx!K:K,QUOTIENT(ROW(A1413)-1,3)+2),"'","\'") &amp; "'",
IF(MOD(ROW(A1413)-1,3)=2,"","")))</f>
        <v/>
      </c>
    </row>
    <row r="1419" spans="1:22" x14ac:dyDescent="0.25">
      <c r="A1419" t="str">
        <f>IF(AND(MOD(ROW(A1414)-1,3)=0,INDEX(artwork.xlsx!G:G,QUOTIENT(ROW(A1414)-1,3)+2)&lt;&gt;""),"/* "&amp;INDEX(artwork.xlsx!G:G,QUOTIENT(ROW(A1414)-1,3)+2)&amp;" */","  ")&amp;
IF(AND(INDEX(artwork.xlsx!F:F,QUOTIENT(ROW(A1414)-1,3)+2)&lt;&gt;""),"/* "&amp;INDEX(artwork.xlsx!F:F,QUOTIENT(ROW(A1414)-1,3)+2)&amp;" */","  ")&amp;IF(AND(ISERROR(MATCH("},",B1419:B$5003,0)), ISERROR(MATCH("    ];",$A$5:A1418,0))),"];","")</f>
        <v xml:space="preserve">  /* landscape */</v>
      </c>
      <c r="B1419" t="str">
        <f t="shared" si="45"/>
        <v>{</v>
      </c>
      <c r="C1419" t="str">
        <f>IF(AND(MOD(ROW(A1414)-1,3)=0, INDEX(artwork.xlsx!J:J,QUOTIENT(ROW(A1414)-1,3)+2)&lt;&gt;""),
     artwork.xlsx!$H$1&amp;": """ &amp;  INDEX(artwork.xlsx!H:H,QUOTIENT(ROW(A1414)-1,3)+2) &amp;""",  " &amp;
     artwork.xlsx!$J$1&amp; ": """ &amp; INDEX(artwork.xlsx!J:J,QUOTIENT(ROW(A1414)-1,3)+2) &amp;""",  " &amp;
     artwork.xlsx!$L$1&amp; ": """ &amp; SUBSTITUTE(IF(LEFT(INDEX(artwork.xlsx!L:L,QUOTIENT(ROW(A1414)-1,3)+2),4)="http","",artwork.xlsx!$M$1) &amp; INDEX(artwork.xlsx!L:L,QUOTIENT(ROW(A1414)-1,3)+2),artwork.xlsx!$N$1,"") &amp; """,",
 IF(AND(MOD(ROW(A1414)-1,3)=1,INDEX(artwork.xlsx!J:J,QUOTIENT(ROW(A1414)-1,3)+2)&lt;&gt;""),
    artwork.xlsx!$K$1&amp;": '" &amp; SUBSTITUTE(INDEX(artwork.xlsx!K:K,QUOTIENT(ROW(A1414)-1,3)+2),"'","\'") &amp; "'",
IF(MOD(ROW(A1414)-1,3)=2,"","")))</f>
        <v>id: "famine",  frenchName: "Famine",  artwork: "http://wiki.dominionstrategy.com/images/5/51/FamineArt.jpg",</v>
      </c>
    </row>
    <row r="1420" spans="1:22" x14ac:dyDescent="0.25">
      <c r="A1420" t="str">
        <f>IF(AND(MOD(ROW(A1415)-1,3)=0,INDEX(artwork.xlsx!G:G,QUOTIENT(ROW(A1415)-1,3)+2)&lt;&gt;""),"/* "&amp;INDEX(artwork.xlsx!G:G,QUOTIENT(ROW(A1415)-1,3)+2)&amp;" */","  ")&amp;
IF(AND(INDEX(artwork.xlsx!F:F,QUOTIENT(ROW(A1415)-1,3)+2)&lt;&gt;""),"/* "&amp;INDEX(artwork.xlsx!F:F,QUOTIENT(ROW(A1415)-1,3)+2)&amp;" */","  ")&amp;IF(AND(ISERROR(MATCH("},",B1420:B$5003,0)), ISERROR(MATCH("    ];",$A$5:A1416,0))),"];","")</f>
        <v xml:space="preserve">  /* landscape */</v>
      </c>
      <c r="B1420" t="str">
        <f t="shared" si="45"/>
        <v/>
      </c>
      <c r="C1420" t="str">
        <f>IF(AND(MOD(ROW(A1415)-1,3)=0, INDEX(artwork.xlsx!J:J,QUOTIENT(ROW(A1415)-1,3)+2)&lt;&gt;""),
     artwork.xlsx!$H$1&amp;": """ &amp;  INDEX(artwork.xlsx!H:H,QUOTIENT(ROW(A1415)-1,3)+2) &amp;""",  " &amp;
     artwork.xlsx!$J$1&amp; ": """ &amp; INDEX(artwork.xlsx!J:J,QUOTIENT(ROW(A1415)-1,3)+2) &amp;""",  " &amp;
     artwork.xlsx!$L$1&amp; ": """ &amp; SUBSTITUTE(IF(LEFT(INDEX(artwork.xlsx!L:L,QUOTIENT(ROW(A1415)-1,3)+2),4)="http","",artwork.xlsx!$M$1) &amp; INDEX(artwork.xlsx!L:L,QUOTIENT(ROW(A1415)-1,3)+2),artwork.xlsx!$N$1,"") &amp; """,",
 IF(AND(MOD(ROW(A1415)-1,3)=1,INDEX(artwork.xlsx!J:J,QUOTIENT(ROW(A1415)-1,3)+2)&lt;&gt;""),
    artwork.xlsx!$K$1&amp;": '" &amp; SUBSTITUTE(INDEX(artwork.xlsx!K:K,QUOTIENT(ROW(A1415)-1,3)+2),"'","\'") &amp; "'",
IF(MOD(ROW(A1415)-1,3)=2,"","")))</f>
        <v>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421" spans="1:22" x14ac:dyDescent="0.25">
      <c r="A1421" t="str">
        <f>IF(AND(MOD(ROW(A1416)-1,3)=0,INDEX(artwork.xlsx!G:G,QUOTIENT(ROW(A1416)-1,3)+2)&lt;&gt;""),"/* "&amp;INDEX(artwork.xlsx!G:G,QUOTIENT(ROW(A1416)-1,3)+2)&amp;" */","  ")&amp;
IF(AND(INDEX(artwork.xlsx!F:F,QUOTIENT(ROW(A1416)-1,3)+2)&lt;&gt;""),"/* "&amp;INDEX(artwork.xlsx!F:F,QUOTIENT(ROW(A1416)-1,3)+2)&amp;" */","  ")&amp;IF(AND(ISERROR(MATCH("},",B1421:B$5003,0)), ISERROR(MATCH("    ];",$A$5:A1420,0))),"];","")</f>
        <v xml:space="preserve">  /* landscape */</v>
      </c>
      <c r="B1421" t="str">
        <f t="shared" si="45"/>
        <v>},</v>
      </c>
      <c r="C1421" t="str">
        <f>IF(AND(MOD(ROW(A1416)-1,3)=0, INDEX(artwork.xlsx!J:J,QUOTIENT(ROW(A1416)-1,3)+2)&lt;&gt;""),
     artwork.xlsx!$H$1&amp;": """ &amp;  INDEX(artwork.xlsx!H:H,QUOTIENT(ROW(A1416)-1,3)+2) &amp;""",  " &amp;
     artwork.xlsx!$J$1&amp; ": """ &amp; INDEX(artwork.xlsx!J:J,QUOTIENT(ROW(A1416)-1,3)+2) &amp;""",  " &amp;
     artwork.xlsx!$L$1&amp; ": """ &amp; SUBSTITUTE(IF(LEFT(INDEX(artwork.xlsx!L:L,QUOTIENT(ROW(A1416)-1,3)+2),4)="http","",artwork.xlsx!$M$1) &amp; INDEX(artwork.xlsx!L:L,QUOTIENT(ROW(A1416)-1,3)+2),artwork.xlsx!$N$1,"") &amp; """,",
 IF(AND(MOD(ROW(A1416)-1,3)=1,INDEX(artwork.xlsx!J:J,QUOTIENT(ROW(A1416)-1,3)+2)&lt;&gt;""),
    artwork.xlsx!$K$1&amp;": '" &amp; SUBSTITUTE(INDEX(artwork.xlsx!K:K,QUOTIENT(ROW(A1416)-1,3)+2),"'","\'") &amp; "'",
IF(MOD(ROW(A1416)-1,3)=2,"","")))</f>
        <v/>
      </c>
    </row>
    <row r="1422" spans="1:22" x14ac:dyDescent="0.25">
      <c r="A1422" t="str">
        <f>IF(AND(MOD(ROW(A1417)-1,3)=0,INDEX(artwork.xlsx!G:G,QUOTIENT(ROW(A1417)-1,3)+2)&lt;&gt;""),"/* "&amp;INDEX(artwork.xlsx!G:G,QUOTIENT(ROW(A1417)-1,3)+2)&amp;" */","  ")&amp;
IF(AND(INDEX(artwork.xlsx!F:F,QUOTIENT(ROW(A1417)-1,3)+2)&lt;&gt;""),"/* "&amp;INDEX(artwork.xlsx!F:F,QUOTIENT(ROW(A1417)-1,3)+2)&amp;" */","  ")&amp;IF(AND(ISERROR(MATCH("},",B1422:B$5003,0)), ISERROR(MATCH("    ];",$A$5:A1418,0))),"];","")</f>
        <v xml:space="preserve">  /* landscape */</v>
      </c>
      <c r="B1422" t="str">
        <f t="shared" si="45"/>
        <v>{</v>
      </c>
      <c r="C1422" t="str">
        <f>IF(AND(MOD(ROW(A1417)-1,3)=0, INDEX(artwork.xlsx!J:J,QUOTIENT(ROW(A1417)-1,3)+2)&lt;&gt;""),
     artwork.xlsx!$H$1&amp;": """ &amp;  INDEX(artwork.xlsx!H:H,QUOTIENT(ROW(A1417)-1,3)+2) &amp;""",  " &amp;
     artwork.xlsx!$J$1&amp; ": """ &amp; INDEX(artwork.xlsx!J:J,QUOTIENT(ROW(A1417)-1,3)+2) &amp;""",  " &amp;
     artwork.xlsx!$L$1&amp; ": """ &amp; SUBSTITUTE(IF(LEFT(INDEX(artwork.xlsx!L:L,QUOTIENT(ROW(A1417)-1,3)+2),4)="http","",artwork.xlsx!$M$1) &amp; INDEX(artwork.xlsx!L:L,QUOTIENT(ROW(A1417)-1,3)+2),artwork.xlsx!$N$1,"") &amp; """,",
 IF(AND(MOD(ROW(A1417)-1,3)=1,INDEX(artwork.xlsx!J:J,QUOTIENT(ROW(A1417)-1,3)+2)&lt;&gt;""),
    artwork.xlsx!$K$1&amp;": '" &amp; SUBSTITUTE(INDEX(artwork.xlsx!K:K,QUOTIENT(ROW(A1417)-1,3)+2),"'","\'") &amp; "'",
IF(MOD(ROW(A1417)-1,3)=2,"","")))</f>
        <v>id: "fear",  frenchName: "Peur",  artwork: "http://wiki.dominionstrategy.com/images/0/09/FearArt.jpg",</v>
      </c>
    </row>
    <row r="1423" spans="1:22" x14ac:dyDescent="0.25">
      <c r="A1423" t="str">
        <f>IF(AND(MOD(ROW(A1418)-1,3)=0,INDEX(artwork.xlsx!G:G,QUOTIENT(ROW(A1418)-1,3)+2)&lt;&gt;""),"/* "&amp;INDEX(artwork.xlsx!G:G,QUOTIENT(ROW(A1418)-1,3)+2)&amp;" */","  ")&amp;
IF(AND(INDEX(artwork.xlsx!F:F,QUOTIENT(ROW(A1418)-1,3)+2)&lt;&gt;""),"/* "&amp;INDEX(artwork.xlsx!F:F,QUOTIENT(ROW(A1418)-1,3)+2)&amp;" */","  ")&amp;IF(AND(ISERROR(MATCH("},",B1423:B$5003,0)), ISERROR(MATCH("    ];",$A$5:A1422,0))),"];","")</f>
        <v xml:space="preserve">  /* landscape */</v>
      </c>
      <c r="B1423" t="str">
        <f t="shared" ref="B1423:B1486" si="48">IF(AND(C1422&lt;&gt;"",MOD(ROW(A1421)-1,3)=2),"},","")&amp;IF(AND(C1423&lt;&gt;"",MOD(ROW(A1418)-1,3)=0),"{","")</f>
        <v/>
      </c>
      <c r="C1423" t="str">
        <f>IF(AND(MOD(ROW(A1418)-1,3)=0, INDEX(artwork.xlsx!J:J,QUOTIENT(ROW(A1418)-1,3)+2)&lt;&gt;""),
     artwork.xlsx!$H$1&amp;": """ &amp;  INDEX(artwork.xlsx!H:H,QUOTIENT(ROW(A1418)-1,3)+2) &amp;""",  " &amp;
     artwork.xlsx!$J$1&amp; ": """ &amp; INDEX(artwork.xlsx!J:J,QUOTIENT(ROW(A1418)-1,3)+2) &amp;""",  " &amp;
     artwork.xlsx!$L$1&amp; ": """ &amp; SUBSTITUTE(IF(LEFT(INDEX(artwork.xlsx!L:L,QUOTIENT(ROW(A1418)-1,3)+2),4)="http","",artwork.xlsx!$M$1) &amp; INDEX(artwork.xlsx!L:L,QUOTIENT(ROW(A1418)-1,3)+2),artwork.xlsx!$N$1,"") &amp; """,",
 IF(AND(MOD(ROW(A1418)-1,3)=1,INDEX(artwork.xlsx!J:J,QUOTIENT(ROW(A1418)-1,3)+2)&lt;&gt;""),
    artwork.xlsx!$K$1&amp;": '" &amp; SUBSTITUTE(INDEX(artwork.xlsx!K:K,QUOTIENT(ROW(A1418)-1,3)+2),"'","\'") &amp; "'",
IF(MOD(ROW(A1418)-1,3)=2,"","")))</f>
        <v>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424" spans="1:22" x14ac:dyDescent="0.25">
      <c r="A1424" t="str">
        <f>IF(AND(MOD(ROW(A1419)-1,3)=0,INDEX(artwork.xlsx!G:G,QUOTIENT(ROW(A1419)-1,3)+2)&lt;&gt;""),"/* "&amp;INDEX(artwork.xlsx!G:G,QUOTIENT(ROW(A1419)-1,3)+2)&amp;" */","  ")&amp;
IF(AND(INDEX(artwork.xlsx!F:F,QUOTIENT(ROW(A1419)-1,3)+2)&lt;&gt;""),"/* "&amp;INDEX(artwork.xlsx!F:F,QUOTIENT(ROW(A1419)-1,3)+2)&amp;" */","  ")&amp;IF(AND(ISERROR(MATCH("},",B1424:B$5003,0)), ISERROR(MATCH("    ];",$A$5:A1420,0))),"];","")</f>
        <v xml:space="preserve">  /* landscape */</v>
      </c>
      <c r="B1424" t="str">
        <f t="shared" si="48"/>
        <v>},</v>
      </c>
      <c r="C1424" t="str">
        <f>IF(AND(MOD(ROW(A1419)-1,3)=0, INDEX(artwork.xlsx!J:J,QUOTIENT(ROW(A1419)-1,3)+2)&lt;&gt;""),
     artwork.xlsx!$H$1&amp;": """ &amp;  INDEX(artwork.xlsx!H:H,QUOTIENT(ROW(A1419)-1,3)+2) &amp;""",  " &amp;
     artwork.xlsx!$J$1&amp; ": """ &amp; INDEX(artwork.xlsx!J:J,QUOTIENT(ROW(A1419)-1,3)+2) &amp;""",  " &amp;
     artwork.xlsx!$L$1&amp; ": """ &amp; SUBSTITUTE(IF(LEFT(INDEX(artwork.xlsx!L:L,QUOTIENT(ROW(A1419)-1,3)+2),4)="http","",artwork.xlsx!$M$1) &amp; INDEX(artwork.xlsx!L:L,QUOTIENT(ROW(A1419)-1,3)+2),artwork.xlsx!$N$1,"") &amp; """,",
 IF(AND(MOD(ROW(A1419)-1,3)=1,INDEX(artwork.xlsx!J:J,QUOTIENT(ROW(A1419)-1,3)+2)&lt;&gt;""),
    artwork.xlsx!$K$1&amp;": '" &amp; SUBSTITUTE(INDEX(artwork.xlsx!K:K,QUOTIENT(ROW(A1419)-1,3)+2),"'","\'") &amp; "'",
IF(MOD(ROW(A1419)-1,3)=2,"","")))</f>
        <v/>
      </c>
    </row>
    <row r="1425" spans="1:3" x14ac:dyDescent="0.25">
      <c r="A1425" t="str">
        <f>IF(AND(MOD(ROW(A1420)-1,3)=0,INDEX(artwork.xlsx!G:G,QUOTIENT(ROW(A1420)-1,3)+2)&lt;&gt;""),"/* "&amp;INDEX(artwork.xlsx!G:G,QUOTIENT(ROW(A1420)-1,3)+2)&amp;" */","  ")&amp;
IF(AND(INDEX(artwork.xlsx!F:F,QUOTIENT(ROW(A1420)-1,3)+2)&lt;&gt;""),"/* "&amp;INDEX(artwork.xlsx!F:F,QUOTIENT(ROW(A1420)-1,3)+2)&amp;" */","  ")&amp;IF(AND(ISERROR(MATCH("},",B1425:B$5003,0)), ISERROR(MATCH("    ];",$A$5:A1424,0))),"];","")</f>
        <v xml:space="preserve">  /* landscape */</v>
      </c>
      <c r="B1425" t="str">
        <f t="shared" si="48"/>
        <v>{</v>
      </c>
      <c r="C1425" t="str">
        <f>IF(AND(MOD(ROW(A1420)-1,3)=0, INDEX(artwork.xlsx!J:J,QUOTIENT(ROW(A1420)-1,3)+2)&lt;&gt;""),
     artwork.xlsx!$H$1&amp;": """ &amp;  INDEX(artwork.xlsx!H:H,QUOTIENT(ROW(A1420)-1,3)+2) &amp;""",  " &amp;
     artwork.xlsx!$J$1&amp; ": """ &amp; INDEX(artwork.xlsx!J:J,QUOTIENT(ROW(A1420)-1,3)+2) &amp;""",  " &amp;
     artwork.xlsx!$L$1&amp; ": """ &amp; SUBSTITUTE(IF(LEFT(INDEX(artwork.xlsx!L:L,QUOTIENT(ROW(A1420)-1,3)+2),4)="http","",artwork.xlsx!$M$1) &amp; INDEX(artwork.xlsx!L:L,QUOTIENT(ROW(A1420)-1,3)+2),artwork.xlsx!$N$1,"") &amp; """,",
 IF(AND(MOD(ROW(A1420)-1,3)=1,INDEX(artwork.xlsx!J:J,QUOTIENT(ROW(A1420)-1,3)+2)&lt;&gt;""),
    artwork.xlsx!$K$1&amp;": '" &amp; SUBSTITUTE(INDEX(artwork.xlsx!K:K,QUOTIENT(ROW(A1420)-1,3)+2),"'","\'") &amp; "'",
IF(MOD(ROW(A1420)-1,3)=2,"","")))</f>
        <v>id: "greed",  frenchName: "Avidité",  artwork: "http://wiki.dominionstrategy.com/images/f/f8/GreedArt.jpg",</v>
      </c>
    </row>
    <row r="1426" spans="1:3" x14ac:dyDescent="0.25">
      <c r="A1426" t="str">
        <f>IF(AND(MOD(ROW(A1421)-1,3)=0,INDEX(artwork.xlsx!G:G,QUOTIENT(ROW(A1421)-1,3)+2)&lt;&gt;""),"/* "&amp;INDEX(artwork.xlsx!G:G,QUOTIENT(ROW(A1421)-1,3)+2)&amp;" */","  ")&amp;
IF(AND(INDEX(artwork.xlsx!F:F,QUOTIENT(ROW(A1421)-1,3)+2)&lt;&gt;""),"/* "&amp;INDEX(artwork.xlsx!F:F,QUOTIENT(ROW(A1421)-1,3)+2)&amp;" */","  ")&amp;IF(AND(ISERROR(MATCH("},",B1426:B$5003,0)), ISERROR(MATCH("    ];",$A$5:A1422,0))),"];","")</f>
        <v xml:space="preserve">  /* landscape */</v>
      </c>
      <c r="B1426" t="str">
        <f t="shared" si="48"/>
        <v/>
      </c>
      <c r="C1426" t="str">
        <f>IF(AND(MOD(ROW(A1421)-1,3)=0, INDEX(artwork.xlsx!J:J,QUOTIENT(ROW(A1421)-1,3)+2)&lt;&gt;""),
     artwork.xlsx!$H$1&amp;": """ &amp;  INDEX(artwork.xlsx!H:H,QUOTIENT(ROW(A1421)-1,3)+2) &amp;""",  " &amp;
     artwork.xlsx!$J$1&amp; ": """ &amp; INDEX(artwork.xlsx!J:J,QUOTIENT(ROW(A1421)-1,3)+2) &amp;""",  " &amp;
     artwork.xlsx!$L$1&amp; ": """ &amp; SUBSTITUTE(IF(LEFT(INDEX(artwork.xlsx!L:L,QUOTIENT(ROW(A1421)-1,3)+2),4)="http","",artwork.xlsx!$M$1) &amp; INDEX(artwork.xlsx!L:L,QUOTIENT(ROW(A1421)-1,3)+2),artwork.xlsx!$N$1,"") &amp; """,",
 IF(AND(MOD(ROW(A1421)-1,3)=1,INDEX(artwork.xlsx!J:J,QUOTIENT(ROW(A1421)-1,3)+2)&lt;&gt;""),
    artwork.xlsx!$K$1&amp;": '" &amp; SUBSTITUTE(INDEX(artwork.xlsx!K:K,QUOTIENT(ROW(A1421)-1,3)+2),"'","\'") &amp; "'",
IF(MOD(ROW(A1421)-1,3)=2,"","")))</f>
        <v>text_html: '&lt;div class="landscape-text" style="top:14px;"&gt;&lt;div style="display:inline;"&gt;&lt;div style="display:inline; font-size:26px;"&gt;Recevez un Cuivre sur votre pioche.&lt;/div&gt;&lt;/div&gt;&lt;br&gt;&lt;/div&gt;'</v>
      </c>
    </row>
    <row r="1427" spans="1:3" x14ac:dyDescent="0.25">
      <c r="A1427" t="str">
        <f>IF(AND(MOD(ROW(A1422)-1,3)=0,INDEX(artwork.xlsx!G:G,QUOTIENT(ROW(A1422)-1,3)+2)&lt;&gt;""),"/* "&amp;INDEX(artwork.xlsx!G:G,QUOTIENT(ROW(A1422)-1,3)+2)&amp;" */","  ")&amp;
IF(AND(INDEX(artwork.xlsx!F:F,QUOTIENT(ROW(A1422)-1,3)+2)&lt;&gt;""),"/* "&amp;INDEX(artwork.xlsx!F:F,QUOTIENT(ROW(A1422)-1,3)+2)&amp;" */","  ")&amp;IF(AND(ISERROR(MATCH("},",B1427:B$5003,0)), ISERROR(MATCH("    ];",$A$5:A1426,0))),"];","")</f>
        <v xml:space="preserve">  /* landscape */</v>
      </c>
      <c r="B1427" t="str">
        <f t="shared" si="48"/>
        <v>},</v>
      </c>
      <c r="C1427" t="str">
        <f>IF(AND(MOD(ROW(A1422)-1,3)=0, INDEX(artwork.xlsx!J:J,QUOTIENT(ROW(A1422)-1,3)+2)&lt;&gt;""),
     artwork.xlsx!$H$1&amp;": """ &amp;  INDEX(artwork.xlsx!H:H,QUOTIENT(ROW(A1422)-1,3)+2) &amp;""",  " &amp;
     artwork.xlsx!$J$1&amp; ": """ &amp; INDEX(artwork.xlsx!J:J,QUOTIENT(ROW(A1422)-1,3)+2) &amp;""",  " &amp;
     artwork.xlsx!$L$1&amp; ": """ &amp; SUBSTITUTE(IF(LEFT(INDEX(artwork.xlsx!L:L,QUOTIENT(ROW(A1422)-1,3)+2),4)="http","",artwork.xlsx!$M$1) &amp; INDEX(artwork.xlsx!L:L,QUOTIENT(ROW(A1422)-1,3)+2),artwork.xlsx!$N$1,"") &amp; """,",
 IF(AND(MOD(ROW(A1422)-1,3)=1,INDEX(artwork.xlsx!J:J,QUOTIENT(ROW(A1422)-1,3)+2)&lt;&gt;""),
    artwork.xlsx!$K$1&amp;": '" &amp; SUBSTITUTE(INDEX(artwork.xlsx!K:K,QUOTIENT(ROW(A1422)-1,3)+2),"'","\'") &amp; "'",
IF(MOD(ROW(A1422)-1,3)=2,"","")))</f>
        <v/>
      </c>
    </row>
    <row r="1428" spans="1:3" x14ac:dyDescent="0.25">
      <c r="A1428" t="str">
        <f>IF(AND(MOD(ROW(A1423)-1,3)=0,INDEX(artwork.xlsx!G:G,QUOTIENT(ROW(A1423)-1,3)+2)&lt;&gt;""),"/* "&amp;INDEX(artwork.xlsx!G:G,QUOTIENT(ROW(A1423)-1,3)+2)&amp;" */","  ")&amp;
IF(AND(INDEX(artwork.xlsx!F:F,QUOTIENT(ROW(A1423)-1,3)+2)&lt;&gt;""),"/* "&amp;INDEX(artwork.xlsx!F:F,QUOTIENT(ROW(A1423)-1,3)+2)&amp;" */","  ")&amp;IF(AND(ISERROR(MATCH("},",B1428:B$5003,0)), ISERROR(MATCH("    ];",$A$5:A1424,0))),"];","")</f>
        <v xml:space="preserve">  /* landscape */</v>
      </c>
      <c r="B1428" t="str">
        <f t="shared" si="48"/>
        <v>{</v>
      </c>
      <c r="C1428" t="str">
        <f>IF(AND(MOD(ROW(A1423)-1,3)=0, INDEX(artwork.xlsx!J:J,QUOTIENT(ROW(A1423)-1,3)+2)&lt;&gt;""),
     artwork.xlsx!$H$1&amp;": """ &amp;  INDEX(artwork.xlsx!H:H,QUOTIENT(ROW(A1423)-1,3)+2) &amp;""",  " &amp;
     artwork.xlsx!$J$1&amp; ": """ &amp; INDEX(artwork.xlsx!J:J,QUOTIENT(ROW(A1423)-1,3)+2) &amp;""",  " &amp;
     artwork.xlsx!$L$1&amp; ": """ &amp; SUBSTITUTE(IF(LEFT(INDEX(artwork.xlsx!L:L,QUOTIENT(ROW(A1423)-1,3)+2),4)="http","",artwork.xlsx!$M$1) &amp; INDEX(artwork.xlsx!L:L,QUOTIENT(ROW(A1423)-1,3)+2),artwork.xlsx!$N$1,"") &amp; """,",
 IF(AND(MOD(ROW(A1423)-1,3)=1,INDEX(artwork.xlsx!J:J,QUOTIENT(ROW(A1423)-1,3)+2)&lt;&gt;""),
    artwork.xlsx!$K$1&amp;": '" &amp; SUBSTITUTE(INDEX(artwork.xlsx!K:K,QUOTIENT(ROW(A1423)-1,3)+2),"'","\'") &amp; "'",
IF(MOD(ROW(A1423)-1,3)=2,"","")))</f>
        <v>id: "haunting",  frenchName: "Obsession",  artwork: "http://wiki.dominionstrategy.com/images/1/10/HauntingArt.jpg",</v>
      </c>
    </row>
    <row r="1429" spans="1:3" x14ac:dyDescent="0.25">
      <c r="A1429" t="str">
        <f>IF(AND(MOD(ROW(A1424)-1,3)=0,INDEX(artwork.xlsx!G:G,QUOTIENT(ROW(A1424)-1,3)+2)&lt;&gt;""),"/* "&amp;INDEX(artwork.xlsx!G:G,QUOTIENT(ROW(A1424)-1,3)+2)&amp;" */","  ")&amp;
IF(AND(INDEX(artwork.xlsx!F:F,QUOTIENT(ROW(A1424)-1,3)+2)&lt;&gt;""),"/* "&amp;INDEX(artwork.xlsx!F:F,QUOTIENT(ROW(A1424)-1,3)+2)&amp;" */","  ")&amp;IF(AND(ISERROR(MATCH("},",B1429:B$5003,0)), ISERROR(MATCH("    ];",$A$5:A1428,0))),"];","")</f>
        <v xml:space="preserve">  /* landscape */</v>
      </c>
      <c r="B1429" t="str">
        <f t="shared" si="48"/>
        <v/>
      </c>
      <c r="C1429" t="str">
        <f>IF(AND(MOD(ROW(A1424)-1,3)=0, INDEX(artwork.xlsx!J:J,QUOTIENT(ROW(A1424)-1,3)+2)&lt;&gt;""),
     artwork.xlsx!$H$1&amp;": """ &amp;  INDEX(artwork.xlsx!H:H,QUOTIENT(ROW(A1424)-1,3)+2) &amp;""",  " &amp;
     artwork.xlsx!$J$1&amp; ": """ &amp; INDEX(artwork.xlsx!J:J,QUOTIENT(ROW(A1424)-1,3)+2) &amp;""",  " &amp;
     artwork.xlsx!$L$1&amp; ": """ &amp; SUBSTITUTE(IF(LEFT(INDEX(artwork.xlsx!L:L,QUOTIENT(ROW(A1424)-1,3)+2),4)="http","",artwork.xlsx!$M$1) &amp; INDEX(artwork.xlsx!L:L,QUOTIENT(ROW(A1424)-1,3)+2),artwork.xlsx!$N$1,"") &amp; """,",
 IF(AND(MOD(ROW(A1424)-1,3)=1,INDEX(artwork.xlsx!J:J,QUOTIENT(ROW(A1424)-1,3)+2)&lt;&gt;""),
    artwork.xlsx!$K$1&amp;": '" &amp; SUBSTITUTE(INDEX(artwork.xlsx!K:K,QUOTIENT(ROW(A1424)-1,3)+2),"'","\'") &amp; "'",
IF(MOD(ROW(A1424)-1,3)=2,"","")))</f>
        <v>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430" spans="1:3" x14ac:dyDescent="0.25">
      <c r="A1430" t="str">
        <f>IF(AND(MOD(ROW(A1425)-1,3)=0,INDEX(artwork.xlsx!G:G,QUOTIENT(ROW(A1425)-1,3)+2)&lt;&gt;""),"/* "&amp;INDEX(artwork.xlsx!G:G,QUOTIENT(ROW(A1425)-1,3)+2)&amp;" */","  ")&amp;
IF(AND(INDEX(artwork.xlsx!F:F,QUOTIENT(ROW(A1425)-1,3)+2)&lt;&gt;""),"/* "&amp;INDEX(artwork.xlsx!F:F,QUOTIENT(ROW(A1425)-1,3)+2)&amp;" */","  ")&amp;IF(AND(ISERROR(MATCH("},",B1430:B$5003,0)), ISERROR(MATCH("    ];",$A$5:A1426,0))),"];","")</f>
        <v xml:space="preserve">  /* landscape */</v>
      </c>
      <c r="B1430" t="str">
        <f t="shared" si="48"/>
        <v>},</v>
      </c>
      <c r="C1430" t="str">
        <f>IF(AND(MOD(ROW(A1425)-1,3)=0, INDEX(artwork.xlsx!J:J,QUOTIENT(ROW(A1425)-1,3)+2)&lt;&gt;""),
     artwork.xlsx!$H$1&amp;": """ &amp;  INDEX(artwork.xlsx!H:H,QUOTIENT(ROW(A1425)-1,3)+2) &amp;""",  " &amp;
     artwork.xlsx!$J$1&amp; ": """ &amp; INDEX(artwork.xlsx!J:J,QUOTIENT(ROW(A1425)-1,3)+2) &amp;""",  " &amp;
     artwork.xlsx!$L$1&amp; ": """ &amp; SUBSTITUTE(IF(LEFT(INDEX(artwork.xlsx!L:L,QUOTIENT(ROW(A1425)-1,3)+2),4)="http","",artwork.xlsx!$M$1) &amp; INDEX(artwork.xlsx!L:L,QUOTIENT(ROW(A1425)-1,3)+2),artwork.xlsx!$N$1,"") &amp; """,",
 IF(AND(MOD(ROW(A1425)-1,3)=1,INDEX(artwork.xlsx!J:J,QUOTIENT(ROW(A1425)-1,3)+2)&lt;&gt;""),
    artwork.xlsx!$K$1&amp;": '" &amp; SUBSTITUTE(INDEX(artwork.xlsx!K:K,QUOTIENT(ROW(A1425)-1,3)+2),"'","\'") &amp; "'",
IF(MOD(ROW(A1425)-1,3)=2,"","")))</f>
        <v/>
      </c>
    </row>
    <row r="1431" spans="1:3" x14ac:dyDescent="0.25">
      <c r="A1431" t="str">
        <f>IF(AND(MOD(ROW(A1426)-1,3)=0,INDEX(artwork.xlsx!G:G,QUOTIENT(ROW(A1426)-1,3)+2)&lt;&gt;""),"/* "&amp;INDEX(artwork.xlsx!G:G,QUOTIENT(ROW(A1426)-1,3)+2)&amp;" */","  ")&amp;
IF(AND(INDEX(artwork.xlsx!F:F,QUOTIENT(ROW(A1426)-1,3)+2)&lt;&gt;""),"/* "&amp;INDEX(artwork.xlsx!F:F,QUOTIENT(ROW(A1426)-1,3)+2)&amp;" */","  ")&amp;IF(AND(ISERROR(MATCH("},",B1431:B$5003,0)), ISERROR(MATCH("    ];",$A$5:A1430,0))),"];","")</f>
        <v xml:space="preserve">  /* landscape */</v>
      </c>
      <c r="B1431" t="str">
        <f t="shared" si="48"/>
        <v>{</v>
      </c>
      <c r="C1431" t="str">
        <f>IF(AND(MOD(ROW(A1426)-1,3)=0, INDEX(artwork.xlsx!J:J,QUOTIENT(ROW(A1426)-1,3)+2)&lt;&gt;""),
     artwork.xlsx!$H$1&amp;": """ &amp;  INDEX(artwork.xlsx!H:H,QUOTIENT(ROW(A1426)-1,3)+2) &amp;""",  " &amp;
     artwork.xlsx!$J$1&amp; ": """ &amp; INDEX(artwork.xlsx!J:J,QUOTIENT(ROW(A1426)-1,3)+2) &amp;""",  " &amp;
     artwork.xlsx!$L$1&amp; ": """ &amp; SUBSTITUTE(IF(LEFT(INDEX(artwork.xlsx!L:L,QUOTIENT(ROW(A1426)-1,3)+2),4)="http","",artwork.xlsx!$M$1) &amp; INDEX(artwork.xlsx!L:L,QUOTIENT(ROW(A1426)-1,3)+2),artwork.xlsx!$N$1,"") &amp; """,",
 IF(AND(MOD(ROW(A1426)-1,3)=1,INDEX(artwork.xlsx!J:J,QUOTIENT(ROW(A1426)-1,3)+2)&lt;&gt;""),
    artwork.xlsx!$K$1&amp;": '" &amp; SUBSTITUTE(INDEX(artwork.xlsx!K:K,QUOTIENT(ROW(A1426)-1,3)+2),"'","\'") &amp; "'",
IF(MOD(ROW(A1426)-1,3)=2,"","")))</f>
        <v>id: "locusts",  frenchName: "Sauterelles",  artwork: "http://wiki.dominionstrategy.com/images/3/38/LocustsArt.jpg",</v>
      </c>
    </row>
    <row r="1432" spans="1:3" x14ac:dyDescent="0.25">
      <c r="A1432" t="str">
        <f>IF(AND(MOD(ROW(A1427)-1,3)=0,INDEX(artwork.xlsx!G:G,QUOTIENT(ROW(A1427)-1,3)+2)&lt;&gt;""),"/* "&amp;INDEX(artwork.xlsx!G:G,QUOTIENT(ROW(A1427)-1,3)+2)&amp;" */","  ")&amp;
IF(AND(INDEX(artwork.xlsx!F:F,QUOTIENT(ROW(A1427)-1,3)+2)&lt;&gt;""),"/* "&amp;INDEX(artwork.xlsx!F:F,QUOTIENT(ROW(A1427)-1,3)+2)&amp;" */","  ")&amp;IF(AND(ISERROR(MATCH("},",B1432:B$5003,0)), ISERROR(MATCH("    ];",$A$5:A1428,0))),"];","")</f>
        <v xml:space="preserve">  /* landscape */</v>
      </c>
      <c r="B1432" t="str">
        <f t="shared" si="48"/>
        <v/>
      </c>
      <c r="C1432" t="str">
        <f>IF(AND(MOD(ROW(A1427)-1,3)=0, INDEX(artwork.xlsx!J:J,QUOTIENT(ROW(A1427)-1,3)+2)&lt;&gt;""),
     artwork.xlsx!$H$1&amp;": """ &amp;  INDEX(artwork.xlsx!H:H,QUOTIENT(ROW(A1427)-1,3)+2) &amp;""",  " &amp;
     artwork.xlsx!$J$1&amp; ": """ &amp; INDEX(artwork.xlsx!J:J,QUOTIENT(ROW(A1427)-1,3)+2) &amp;""",  " &amp;
     artwork.xlsx!$L$1&amp; ": """ &amp; SUBSTITUTE(IF(LEFT(INDEX(artwork.xlsx!L:L,QUOTIENT(ROW(A1427)-1,3)+2),4)="http","",artwork.xlsx!$M$1) &amp; INDEX(artwork.xlsx!L:L,QUOTIENT(ROW(A1427)-1,3)+2),artwork.xlsx!$N$1,"") &amp; """,",
 IF(AND(MOD(ROW(A1427)-1,3)=1,INDEX(artwork.xlsx!J:J,QUOTIENT(ROW(A1427)-1,3)+2)&lt;&gt;""),
    artwork.xlsx!$K$1&amp;": '" &amp; SUBSTITUTE(INDEX(artwork.xlsx!K:K,QUOTIENT(ROW(A1427)-1,3)+2),"'","\'") &amp; "'",
IF(MOD(ROW(A1427)-1,3)=2,"","")))</f>
        <v>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433" spans="1:3" x14ac:dyDescent="0.25">
      <c r="A1433" t="str">
        <f>IF(AND(MOD(ROW(A1428)-1,3)=0,INDEX(artwork.xlsx!G:G,QUOTIENT(ROW(A1428)-1,3)+2)&lt;&gt;""),"/* "&amp;INDEX(artwork.xlsx!G:G,QUOTIENT(ROW(A1428)-1,3)+2)&amp;" */","  ")&amp;
IF(AND(INDEX(artwork.xlsx!F:F,QUOTIENT(ROW(A1428)-1,3)+2)&lt;&gt;""),"/* "&amp;INDEX(artwork.xlsx!F:F,QUOTIENT(ROW(A1428)-1,3)+2)&amp;" */","  ")&amp;IF(AND(ISERROR(MATCH("},",B1433:B$5003,0)), ISERROR(MATCH("    ];",$A$5:A1432,0))),"];","")</f>
        <v xml:space="preserve">  /* landscape */</v>
      </c>
      <c r="B1433" t="str">
        <f t="shared" si="48"/>
        <v>},</v>
      </c>
      <c r="C1433" t="str">
        <f>IF(AND(MOD(ROW(A1428)-1,3)=0, INDEX(artwork.xlsx!J:J,QUOTIENT(ROW(A1428)-1,3)+2)&lt;&gt;""),
     artwork.xlsx!$H$1&amp;": """ &amp;  INDEX(artwork.xlsx!H:H,QUOTIENT(ROW(A1428)-1,3)+2) &amp;""",  " &amp;
     artwork.xlsx!$J$1&amp; ": """ &amp; INDEX(artwork.xlsx!J:J,QUOTIENT(ROW(A1428)-1,3)+2) &amp;""",  " &amp;
     artwork.xlsx!$L$1&amp; ": """ &amp; SUBSTITUTE(IF(LEFT(INDEX(artwork.xlsx!L:L,QUOTIENT(ROW(A1428)-1,3)+2),4)="http","",artwork.xlsx!$M$1) &amp; INDEX(artwork.xlsx!L:L,QUOTIENT(ROW(A1428)-1,3)+2),artwork.xlsx!$N$1,"") &amp; """,",
 IF(AND(MOD(ROW(A1428)-1,3)=1,INDEX(artwork.xlsx!J:J,QUOTIENT(ROW(A1428)-1,3)+2)&lt;&gt;""),
    artwork.xlsx!$K$1&amp;": '" &amp; SUBSTITUTE(INDEX(artwork.xlsx!K:K,QUOTIENT(ROW(A1428)-1,3)+2),"'","\'") &amp; "'",
IF(MOD(ROW(A1428)-1,3)=2,"","")))</f>
        <v/>
      </c>
    </row>
    <row r="1434" spans="1:3" x14ac:dyDescent="0.25">
      <c r="A1434" t="str">
        <f>IF(AND(MOD(ROW(A1429)-1,3)=0,INDEX(artwork.xlsx!G:G,QUOTIENT(ROW(A1429)-1,3)+2)&lt;&gt;""),"/* "&amp;INDEX(artwork.xlsx!G:G,QUOTIENT(ROW(A1429)-1,3)+2)&amp;" */","  ")&amp;
IF(AND(INDEX(artwork.xlsx!F:F,QUOTIENT(ROW(A1429)-1,3)+2)&lt;&gt;""),"/* "&amp;INDEX(artwork.xlsx!F:F,QUOTIENT(ROW(A1429)-1,3)+2)&amp;" */","  ")&amp;IF(AND(ISERROR(MATCH("},",B1434:B$5003,0)), ISERROR(MATCH("    ];",$A$5:A1430,0))),"];","")</f>
        <v xml:space="preserve">  /* landscape */</v>
      </c>
      <c r="B1434" t="str">
        <f t="shared" si="48"/>
        <v>{</v>
      </c>
      <c r="C1434" t="str">
        <f>IF(AND(MOD(ROW(A1429)-1,3)=0, INDEX(artwork.xlsx!J:J,QUOTIENT(ROW(A1429)-1,3)+2)&lt;&gt;""),
     artwork.xlsx!$H$1&amp;": """ &amp;  INDEX(artwork.xlsx!H:H,QUOTIENT(ROW(A1429)-1,3)+2) &amp;""",  " &amp;
     artwork.xlsx!$J$1&amp; ": """ &amp; INDEX(artwork.xlsx!J:J,QUOTIENT(ROW(A1429)-1,3)+2) &amp;""",  " &amp;
     artwork.xlsx!$L$1&amp; ": """ &amp; SUBSTITUTE(IF(LEFT(INDEX(artwork.xlsx!L:L,QUOTIENT(ROW(A1429)-1,3)+2),4)="http","",artwork.xlsx!$M$1) &amp; INDEX(artwork.xlsx!L:L,QUOTIENT(ROW(A1429)-1,3)+2),artwork.xlsx!$N$1,"") &amp; """,",
 IF(AND(MOD(ROW(A1429)-1,3)=1,INDEX(artwork.xlsx!J:J,QUOTIENT(ROW(A1429)-1,3)+2)&lt;&gt;""),
    artwork.xlsx!$K$1&amp;": '" &amp; SUBSTITUTE(INDEX(artwork.xlsx!K:K,QUOTIENT(ROW(A1429)-1,3)+2),"'","\'") &amp; "'",
IF(MOD(ROW(A1429)-1,3)=2,"","")))</f>
        <v>id: "misery",  frenchName: "Détresse",  artwork: "http://wiki.dominionstrategy.com/images/c/ce/MiseryArt.jpg",</v>
      </c>
    </row>
    <row r="1435" spans="1:3" x14ac:dyDescent="0.25">
      <c r="A1435" t="str">
        <f>IF(AND(MOD(ROW(A1430)-1,3)=0,INDEX(artwork.xlsx!G:G,QUOTIENT(ROW(A1430)-1,3)+2)&lt;&gt;""),"/* "&amp;INDEX(artwork.xlsx!G:G,QUOTIENT(ROW(A1430)-1,3)+2)&amp;" */","  ")&amp;
IF(AND(INDEX(artwork.xlsx!F:F,QUOTIENT(ROW(A1430)-1,3)+2)&lt;&gt;""),"/* "&amp;INDEX(artwork.xlsx!F:F,QUOTIENT(ROW(A1430)-1,3)+2)&amp;" */","  ")&amp;IF(AND(ISERROR(MATCH("},",B1435:B$5003,0)), ISERROR(MATCH("    ];",$A$5:A1434,0))),"];","")</f>
        <v xml:space="preserve">  /* landscape */</v>
      </c>
      <c r="B1435" t="str">
        <f t="shared" si="48"/>
        <v/>
      </c>
      <c r="C1435" t="str">
        <f>IF(AND(MOD(ROW(A1430)-1,3)=0, INDEX(artwork.xlsx!J:J,QUOTIENT(ROW(A1430)-1,3)+2)&lt;&gt;""),
     artwork.xlsx!$H$1&amp;": """ &amp;  INDEX(artwork.xlsx!H:H,QUOTIENT(ROW(A1430)-1,3)+2) &amp;""",  " &amp;
     artwork.xlsx!$J$1&amp; ": """ &amp; INDEX(artwork.xlsx!J:J,QUOTIENT(ROW(A1430)-1,3)+2) &amp;""",  " &amp;
     artwork.xlsx!$L$1&amp; ": """ &amp; SUBSTITUTE(IF(LEFT(INDEX(artwork.xlsx!L:L,QUOTIENT(ROW(A1430)-1,3)+2),4)="http","",artwork.xlsx!$M$1) &amp; INDEX(artwork.xlsx!L:L,QUOTIENT(ROW(A1430)-1,3)+2),artwork.xlsx!$N$1,"") &amp; """,",
 IF(AND(MOD(ROW(A1430)-1,3)=1,INDEX(artwork.xlsx!J:J,QUOTIENT(ROW(A1430)-1,3)+2)&lt;&gt;""),
    artwork.xlsx!$K$1&amp;": '" &amp; SUBSTITUTE(INDEX(artwork.xlsx!K:K,QUOTIENT(ROW(A1430)-1,3)+2),"'","\'") &amp; "'",
IF(MOD(ROW(A1430)-1,3)=2,"","")))</f>
        <v>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436" spans="1:3" x14ac:dyDescent="0.25">
      <c r="A1436" t="str">
        <f>IF(AND(MOD(ROW(A1431)-1,3)=0,INDEX(artwork.xlsx!G:G,QUOTIENT(ROW(A1431)-1,3)+2)&lt;&gt;""),"/* "&amp;INDEX(artwork.xlsx!G:G,QUOTIENT(ROW(A1431)-1,3)+2)&amp;" */","  ")&amp;
IF(AND(INDEX(artwork.xlsx!F:F,QUOTIENT(ROW(A1431)-1,3)+2)&lt;&gt;""),"/* "&amp;INDEX(artwork.xlsx!F:F,QUOTIENT(ROW(A1431)-1,3)+2)&amp;" */","  ")&amp;IF(AND(ISERROR(MATCH("},",B1436:B$5003,0)), ISERROR(MATCH("    ];",$A$5:A1432,0))),"];","")</f>
        <v xml:space="preserve">  /* landscape */</v>
      </c>
      <c r="B1436" t="str">
        <f t="shared" si="48"/>
        <v>},</v>
      </c>
      <c r="C1436" t="str">
        <f>IF(AND(MOD(ROW(A1431)-1,3)=0, INDEX(artwork.xlsx!J:J,QUOTIENT(ROW(A1431)-1,3)+2)&lt;&gt;""),
     artwork.xlsx!$H$1&amp;": """ &amp;  INDEX(artwork.xlsx!H:H,QUOTIENT(ROW(A1431)-1,3)+2) &amp;""",  " &amp;
     artwork.xlsx!$J$1&amp; ": """ &amp; INDEX(artwork.xlsx!J:J,QUOTIENT(ROW(A1431)-1,3)+2) &amp;""",  " &amp;
     artwork.xlsx!$L$1&amp; ": """ &amp; SUBSTITUTE(IF(LEFT(INDEX(artwork.xlsx!L:L,QUOTIENT(ROW(A1431)-1,3)+2),4)="http","",artwork.xlsx!$M$1) &amp; INDEX(artwork.xlsx!L:L,QUOTIENT(ROW(A1431)-1,3)+2),artwork.xlsx!$N$1,"") &amp; """,",
 IF(AND(MOD(ROW(A1431)-1,3)=1,INDEX(artwork.xlsx!J:J,QUOTIENT(ROW(A1431)-1,3)+2)&lt;&gt;""),
    artwork.xlsx!$K$1&amp;": '" &amp; SUBSTITUTE(INDEX(artwork.xlsx!K:K,QUOTIENT(ROW(A1431)-1,3)+2),"'","\'") &amp; "'",
IF(MOD(ROW(A1431)-1,3)=2,"","")))</f>
        <v/>
      </c>
    </row>
    <row r="1437" spans="1:3" x14ac:dyDescent="0.25">
      <c r="A1437" t="str">
        <f>IF(AND(MOD(ROW(A1432)-1,3)=0,INDEX(artwork.xlsx!G:G,QUOTIENT(ROW(A1432)-1,3)+2)&lt;&gt;""),"/* "&amp;INDEX(artwork.xlsx!G:G,QUOTIENT(ROW(A1432)-1,3)+2)&amp;" */","  ")&amp;
IF(AND(INDEX(artwork.xlsx!F:F,QUOTIENT(ROW(A1432)-1,3)+2)&lt;&gt;""),"/* "&amp;INDEX(artwork.xlsx!F:F,QUOTIENT(ROW(A1432)-1,3)+2)&amp;" */","  ")&amp;IF(AND(ISERROR(MATCH("},",B1437:B$5003,0)), ISERROR(MATCH("    ];",$A$5:A1436,0))),"];","")</f>
        <v xml:space="preserve">  /* landscape */</v>
      </c>
      <c r="B1437" t="str">
        <f t="shared" si="48"/>
        <v>{</v>
      </c>
      <c r="C1437" t="str">
        <f>IF(AND(MOD(ROW(A1432)-1,3)=0, INDEX(artwork.xlsx!J:J,QUOTIENT(ROW(A1432)-1,3)+2)&lt;&gt;""),
     artwork.xlsx!$H$1&amp;": """ &amp;  INDEX(artwork.xlsx!H:H,QUOTIENT(ROW(A1432)-1,3)+2) &amp;""",  " &amp;
     artwork.xlsx!$J$1&amp; ": """ &amp; INDEX(artwork.xlsx!J:J,QUOTIENT(ROW(A1432)-1,3)+2) &amp;""",  " &amp;
     artwork.xlsx!$L$1&amp; ": """ &amp; SUBSTITUTE(IF(LEFT(INDEX(artwork.xlsx!L:L,QUOTIENT(ROW(A1432)-1,3)+2),4)="http","",artwork.xlsx!$M$1) &amp; INDEX(artwork.xlsx!L:L,QUOTIENT(ROW(A1432)-1,3)+2),artwork.xlsx!$N$1,"") &amp; """,",
 IF(AND(MOD(ROW(A1432)-1,3)=1,INDEX(artwork.xlsx!J:J,QUOTIENT(ROW(A1432)-1,3)+2)&lt;&gt;""),
    artwork.xlsx!$K$1&amp;": '" &amp; SUBSTITUTE(INDEX(artwork.xlsx!K:K,QUOTIENT(ROW(A1432)-1,3)+2),"'","\'") &amp; "'",
IF(MOD(ROW(A1432)-1,3)=2,"","")))</f>
        <v>id: "plague",  frenchName: "Peste",  artwork: "http://wiki.dominionstrategy.com/images/1/1d/PlagueArt.jpg",</v>
      </c>
    </row>
    <row r="1438" spans="1:3" x14ac:dyDescent="0.25">
      <c r="A1438" t="str">
        <f>IF(AND(MOD(ROW(A1433)-1,3)=0,INDEX(artwork.xlsx!G:G,QUOTIENT(ROW(A1433)-1,3)+2)&lt;&gt;""),"/* "&amp;INDEX(artwork.xlsx!G:G,QUOTIENT(ROW(A1433)-1,3)+2)&amp;" */","  ")&amp;
IF(AND(INDEX(artwork.xlsx!F:F,QUOTIENT(ROW(A1433)-1,3)+2)&lt;&gt;""),"/* "&amp;INDEX(artwork.xlsx!F:F,QUOTIENT(ROW(A1433)-1,3)+2)&amp;" */","  ")&amp;IF(AND(ISERROR(MATCH("},",B1438:B$5003,0)), ISERROR(MATCH("    ];",$A$5:A1434,0))),"];","")</f>
        <v xml:space="preserve">  /* landscape */</v>
      </c>
      <c r="B1438" t="str">
        <f t="shared" si="48"/>
        <v/>
      </c>
      <c r="C1438" t="str">
        <f>IF(AND(MOD(ROW(A1433)-1,3)=0, INDEX(artwork.xlsx!J:J,QUOTIENT(ROW(A1433)-1,3)+2)&lt;&gt;""),
     artwork.xlsx!$H$1&amp;": """ &amp;  INDEX(artwork.xlsx!H:H,QUOTIENT(ROW(A1433)-1,3)+2) &amp;""",  " &amp;
     artwork.xlsx!$J$1&amp; ": """ &amp; INDEX(artwork.xlsx!J:J,QUOTIENT(ROW(A1433)-1,3)+2) &amp;""",  " &amp;
     artwork.xlsx!$L$1&amp; ": """ &amp; SUBSTITUTE(IF(LEFT(INDEX(artwork.xlsx!L:L,QUOTIENT(ROW(A1433)-1,3)+2),4)="http","",artwork.xlsx!$M$1) &amp; INDEX(artwork.xlsx!L:L,QUOTIENT(ROW(A1433)-1,3)+2),artwork.xlsx!$N$1,"") &amp; """,",
 IF(AND(MOD(ROW(A1433)-1,3)=1,INDEX(artwork.xlsx!J:J,QUOTIENT(ROW(A1433)-1,3)+2)&lt;&gt;""),
    artwork.xlsx!$K$1&amp;": '" &amp; SUBSTITUTE(INDEX(artwork.xlsx!K:K,QUOTIENT(ROW(A1433)-1,3)+2),"'","\'") &amp; "'",
IF(MOD(ROW(A1433)-1,3)=2,"","")))</f>
        <v>text_html: '&lt;div class="landscape-text" style="top:14px;"&gt;&lt;div style="display:inline;"&gt;&lt;div style="display:inline; font-size:26px;"&gt;Recevez une Malédiction en main.&lt;/div&gt;&lt;/div&gt;&lt;br&gt;&lt;/div&gt;'</v>
      </c>
    </row>
    <row r="1439" spans="1:3" x14ac:dyDescent="0.25">
      <c r="A1439" t="str">
        <f>IF(AND(MOD(ROW(A1434)-1,3)=0,INDEX(artwork.xlsx!G:G,QUOTIENT(ROW(A1434)-1,3)+2)&lt;&gt;""),"/* "&amp;INDEX(artwork.xlsx!G:G,QUOTIENT(ROW(A1434)-1,3)+2)&amp;" */","  ")&amp;
IF(AND(INDEX(artwork.xlsx!F:F,QUOTIENT(ROW(A1434)-1,3)+2)&lt;&gt;""),"/* "&amp;INDEX(artwork.xlsx!F:F,QUOTIENT(ROW(A1434)-1,3)+2)&amp;" */","  ")&amp;IF(AND(ISERROR(MATCH("},",B1439:B$5003,0)), ISERROR(MATCH("    ];",$A$5:A1438,0))),"];","")</f>
        <v xml:space="preserve">  /* landscape */</v>
      </c>
      <c r="B1439" t="str">
        <f t="shared" si="48"/>
        <v>},</v>
      </c>
      <c r="C1439" t="str">
        <f>IF(AND(MOD(ROW(A1434)-1,3)=0, INDEX(artwork.xlsx!J:J,QUOTIENT(ROW(A1434)-1,3)+2)&lt;&gt;""),
     artwork.xlsx!$H$1&amp;": """ &amp;  INDEX(artwork.xlsx!H:H,QUOTIENT(ROW(A1434)-1,3)+2) &amp;""",  " &amp;
     artwork.xlsx!$J$1&amp; ": """ &amp; INDEX(artwork.xlsx!J:J,QUOTIENT(ROW(A1434)-1,3)+2) &amp;""",  " &amp;
     artwork.xlsx!$L$1&amp; ": """ &amp; SUBSTITUTE(IF(LEFT(INDEX(artwork.xlsx!L:L,QUOTIENT(ROW(A1434)-1,3)+2),4)="http","",artwork.xlsx!$M$1) &amp; INDEX(artwork.xlsx!L:L,QUOTIENT(ROW(A1434)-1,3)+2),artwork.xlsx!$N$1,"") &amp; """,",
 IF(AND(MOD(ROW(A1434)-1,3)=1,INDEX(artwork.xlsx!J:J,QUOTIENT(ROW(A1434)-1,3)+2)&lt;&gt;""),
    artwork.xlsx!$K$1&amp;": '" &amp; SUBSTITUTE(INDEX(artwork.xlsx!K:K,QUOTIENT(ROW(A1434)-1,3)+2),"'","\'") &amp; "'",
IF(MOD(ROW(A1434)-1,3)=2,"","")))</f>
        <v/>
      </c>
    </row>
    <row r="1440" spans="1:3" x14ac:dyDescent="0.25">
      <c r="A1440" t="str">
        <f>IF(AND(MOD(ROW(A1435)-1,3)=0,INDEX(artwork.xlsx!G:G,QUOTIENT(ROW(A1435)-1,3)+2)&lt;&gt;""),"/* "&amp;INDEX(artwork.xlsx!G:G,QUOTIENT(ROW(A1435)-1,3)+2)&amp;" */","  ")&amp;
IF(AND(INDEX(artwork.xlsx!F:F,QUOTIENT(ROW(A1435)-1,3)+2)&lt;&gt;""),"/* "&amp;INDEX(artwork.xlsx!F:F,QUOTIENT(ROW(A1435)-1,3)+2)&amp;" */","  ")&amp;IF(AND(ISERROR(MATCH("},",B1440:B$5003,0)), ISERROR(MATCH("    ];",$A$5:A1436,0))),"];","")</f>
        <v xml:space="preserve">  /* landscape */</v>
      </c>
      <c r="B1440" t="str">
        <f t="shared" si="48"/>
        <v>{</v>
      </c>
      <c r="C1440" t="str">
        <f>IF(AND(MOD(ROW(A1435)-1,3)=0, INDEX(artwork.xlsx!J:J,QUOTIENT(ROW(A1435)-1,3)+2)&lt;&gt;""),
     artwork.xlsx!$H$1&amp;": """ &amp;  INDEX(artwork.xlsx!H:H,QUOTIENT(ROW(A1435)-1,3)+2) &amp;""",  " &amp;
     artwork.xlsx!$J$1&amp; ": """ &amp; INDEX(artwork.xlsx!J:J,QUOTIENT(ROW(A1435)-1,3)+2) &amp;""",  " &amp;
     artwork.xlsx!$L$1&amp; ": """ &amp; SUBSTITUTE(IF(LEFT(INDEX(artwork.xlsx!L:L,QUOTIENT(ROW(A1435)-1,3)+2),4)="http","",artwork.xlsx!$M$1) &amp; INDEX(artwork.xlsx!L:L,QUOTIENT(ROW(A1435)-1,3)+2),artwork.xlsx!$N$1,"") &amp; """,",
 IF(AND(MOD(ROW(A1435)-1,3)=1,INDEX(artwork.xlsx!J:J,QUOTIENT(ROW(A1435)-1,3)+2)&lt;&gt;""),
    artwork.xlsx!$K$1&amp;": '" &amp; SUBSTITUTE(INDEX(artwork.xlsx!K:K,QUOTIENT(ROW(A1435)-1,3)+2),"'","\'") &amp; "'",
IF(MOD(ROW(A1435)-1,3)=2,"","")))</f>
        <v>id: "poverty",  frenchName: "Pauvreté",  artwork: "http://wiki.dominionstrategy.com/images/e/e2/PovertyArt.jpg",</v>
      </c>
    </row>
    <row r="1441" spans="1:3" x14ac:dyDescent="0.25">
      <c r="A1441" t="str">
        <f>IF(AND(MOD(ROW(A1436)-1,3)=0,INDEX(artwork.xlsx!G:G,QUOTIENT(ROW(A1436)-1,3)+2)&lt;&gt;""),"/* "&amp;INDEX(artwork.xlsx!G:G,QUOTIENT(ROW(A1436)-1,3)+2)&amp;" */","  ")&amp;
IF(AND(INDEX(artwork.xlsx!F:F,QUOTIENT(ROW(A1436)-1,3)+2)&lt;&gt;""),"/* "&amp;INDEX(artwork.xlsx!F:F,QUOTIENT(ROW(A1436)-1,3)+2)&amp;" */","  ")&amp;IF(AND(ISERROR(MATCH("},",B1441:B$5003,0)), ISERROR(MATCH("    ];",$A$5:A1440,0))),"];","")</f>
        <v xml:space="preserve">  /* landscape */</v>
      </c>
      <c r="B1441" t="str">
        <f t="shared" si="48"/>
        <v/>
      </c>
      <c r="C1441" t="str">
        <f>IF(AND(MOD(ROW(A1436)-1,3)=0, INDEX(artwork.xlsx!J:J,QUOTIENT(ROW(A1436)-1,3)+2)&lt;&gt;""),
     artwork.xlsx!$H$1&amp;": """ &amp;  INDEX(artwork.xlsx!H:H,QUOTIENT(ROW(A1436)-1,3)+2) &amp;""",  " &amp;
     artwork.xlsx!$J$1&amp; ": """ &amp; INDEX(artwork.xlsx!J:J,QUOTIENT(ROW(A1436)-1,3)+2) &amp;""",  " &amp;
     artwork.xlsx!$L$1&amp; ": """ &amp; SUBSTITUTE(IF(LEFT(INDEX(artwork.xlsx!L:L,QUOTIENT(ROW(A1436)-1,3)+2),4)="http","",artwork.xlsx!$M$1) &amp; INDEX(artwork.xlsx!L:L,QUOTIENT(ROW(A1436)-1,3)+2),artwork.xlsx!$N$1,"") &amp; """,",
 IF(AND(MOD(ROW(A1436)-1,3)=1,INDEX(artwork.xlsx!J:J,QUOTIENT(ROW(A1436)-1,3)+2)&lt;&gt;""),
    artwork.xlsx!$K$1&amp;": '" &amp; SUBSTITUTE(INDEX(artwork.xlsx!K:K,QUOTIENT(ROW(A1436)-1,3)+2),"'","\'") &amp; "'",
IF(MOD(ROW(A1436)-1,3)=2,"","")))</f>
        <v>text_html: '&lt;div class="landscape-text" style="top:14px;"&gt;&lt;div style="display:inline;"&gt;&lt;div style="display:inline; font-size:26px;"&gt;Défaussez jusqu\'à avoir 3 cartes en main.&lt;/div&gt;&lt;/div&gt;&lt;br&gt;&lt;/div&gt;'</v>
      </c>
    </row>
    <row r="1442" spans="1:3" x14ac:dyDescent="0.25">
      <c r="A1442" t="str">
        <f>IF(AND(MOD(ROW(A1437)-1,3)=0,INDEX(artwork.xlsx!G:G,QUOTIENT(ROW(A1437)-1,3)+2)&lt;&gt;""),"/* "&amp;INDEX(artwork.xlsx!G:G,QUOTIENT(ROW(A1437)-1,3)+2)&amp;" */","  ")&amp;
IF(AND(INDEX(artwork.xlsx!F:F,QUOTIENT(ROW(A1437)-1,3)+2)&lt;&gt;""),"/* "&amp;INDEX(artwork.xlsx!F:F,QUOTIENT(ROW(A1437)-1,3)+2)&amp;" */","  ")&amp;IF(AND(ISERROR(MATCH("},",B1442:B$5003,0)), ISERROR(MATCH("    ];",$A$5:A1438,0))),"];","")</f>
        <v xml:space="preserve">  /* landscape */</v>
      </c>
      <c r="B1442" t="str">
        <f t="shared" si="48"/>
        <v>},</v>
      </c>
      <c r="C1442" t="str">
        <f>IF(AND(MOD(ROW(A1437)-1,3)=0, INDEX(artwork.xlsx!J:J,QUOTIENT(ROW(A1437)-1,3)+2)&lt;&gt;""),
     artwork.xlsx!$H$1&amp;": """ &amp;  INDEX(artwork.xlsx!H:H,QUOTIENT(ROW(A1437)-1,3)+2) &amp;""",  " &amp;
     artwork.xlsx!$J$1&amp; ": """ &amp; INDEX(artwork.xlsx!J:J,QUOTIENT(ROW(A1437)-1,3)+2) &amp;""",  " &amp;
     artwork.xlsx!$L$1&amp; ": """ &amp; SUBSTITUTE(IF(LEFT(INDEX(artwork.xlsx!L:L,QUOTIENT(ROW(A1437)-1,3)+2),4)="http","",artwork.xlsx!$M$1) &amp; INDEX(artwork.xlsx!L:L,QUOTIENT(ROW(A1437)-1,3)+2),artwork.xlsx!$N$1,"") &amp; """,",
 IF(AND(MOD(ROW(A1437)-1,3)=1,INDEX(artwork.xlsx!J:J,QUOTIENT(ROW(A1437)-1,3)+2)&lt;&gt;""),
    artwork.xlsx!$K$1&amp;": '" &amp; SUBSTITUTE(INDEX(artwork.xlsx!K:K,QUOTIENT(ROW(A1437)-1,3)+2),"'","\'") &amp; "'",
IF(MOD(ROW(A1437)-1,3)=2,"","")))</f>
        <v/>
      </c>
    </row>
    <row r="1443" spans="1:3" x14ac:dyDescent="0.25">
      <c r="A1443" t="str">
        <f>IF(AND(MOD(ROW(A1438)-1,3)=0,INDEX(artwork.xlsx!G:G,QUOTIENT(ROW(A1438)-1,3)+2)&lt;&gt;""),"/* "&amp;INDEX(artwork.xlsx!G:G,QUOTIENT(ROW(A1438)-1,3)+2)&amp;" */","  ")&amp;
IF(AND(INDEX(artwork.xlsx!F:F,QUOTIENT(ROW(A1438)-1,3)+2)&lt;&gt;""),"/* "&amp;INDEX(artwork.xlsx!F:F,QUOTIENT(ROW(A1438)-1,3)+2)&amp;" */","  ")&amp;IF(AND(ISERROR(MATCH("},",B1443:B$5003,0)), ISERROR(MATCH("    ];",$A$5:A1442,0))),"];","")</f>
        <v xml:space="preserve">  /* landscape */</v>
      </c>
      <c r="B1443" t="str">
        <f t="shared" si="48"/>
        <v>{</v>
      </c>
      <c r="C1443" t="str">
        <f>IF(AND(MOD(ROW(A1438)-1,3)=0, INDEX(artwork.xlsx!J:J,QUOTIENT(ROW(A1438)-1,3)+2)&lt;&gt;""),
     artwork.xlsx!$H$1&amp;": """ &amp;  INDEX(artwork.xlsx!H:H,QUOTIENT(ROW(A1438)-1,3)+2) &amp;""",  " &amp;
     artwork.xlsx!$J$1&amp; ": """ &amp; INDEX(artwork.xlsx!J:J,QUOTIENT(ROW(A1438)-1,3)+2) &amp;""",  " &amp;
     artwork.xlsx!$L$1&amp; ": """ &amp; SUBSTITUTE(IF(LEFT(INDEX(artwork.xlsx!L:L,QUOTIENT(ROW(A1438)-1,3)+2),4)="http","",artwork.xlsx!$M$1) &amp; INDEX(artwork.xlsx!L:L,QUOTIENT(ROW(A1438)-1,3)+2),artwork.xlsx!$N$1,"") &amp; """,",
 IF(AND(MOD(ROW(A1438)-1,3)=1,INDEX(artwork.xlsx!J:J,QUOTIENT(ROW(A1438)-1,3)+2)&lt;&gt;""),
    artwork.xlsx!$K$1&amp;": '" &amp; SUBSTITUTE(INDEX(artwork.xlsx!K:K,QUOTIENT(ROW(A1438)-1,3)+2),"'","\'") &amp; "'",
IF(MOD(ROW(A1438)-1,3)=2,"","")))</f>
        <v>id: "war",  frenchName: "Guerre",  artwork: "http://wiki.dominionstrategy.com/images/2/23/WarArt.jpg",</v>
      </c>
    </row>
    <row r="1444" spans="1:3" x14ac:dyDescent="0.25">
      <c r="A1444" t="str">
        <f>IF(AND(MOD(ROW(A1439)-1,3)=0,INDEX(artwork.xlsx!G:G,QUOTIENT(ROW(A1439)-1,3)+2)&lt;&gt;""),"/* "&amp;INDEX(artwork.xlsx!G:G,QUOTIENT(ROW(A1439)-1,3)+2)&amp;" */","  ")&amp;
IF(AND(INDEX(artwork.xlsx!F:F,QUOTIENT(ROW(A1439)-1,3)+2)&lt;&gt;""),"/* "&amp;INDEX(artwork.xlsx!F:F,QUOTIENT(ROW(A1439)-1,3)+2)&amp;" */","  ")&amp;IF(AND(ISERROR(MATCH("},",B1444:B$5003,0)), ISERROR(MATCH("    ];",$A$5:A1440,0))),"];","")</f>
        <v xml:space="preserve">  /* landscape */</v>
      </c>
      <c r="B1444" t="str">
        <f t="shared" si="48"/>
        <v/>
      </c>
      <c r="C1444" t="str">
        <f>IF(AND(MOD(ROW(A1439)-1,3)=0, INDEX(artwork.xlsx!J:J,QUOTIENT(ROW(A1439)-1,3)+2)&lt;&gt;""),
     artwork.xlsx!$H$1&amp;": """ &amp;  INDEX(artwork.xlsx!H:H,QUOTIENT(ROW(A1439)-1,3)+2) &amp;""",  " &amp;
     artwork.xlsx!$J$1&amp; ": """ &amp; INDEX(artwork.xlsx!J:J,QUOTIENT(ROW(A1439)-1,3)+2) &amp;""",  " &amp;
     artwork.xlsx!$L$1&amp; ": """ &amp; SUBSTITUTE(IF(LEFT(INDEX(artwork.xlsx!L:L,QUOTIENT(ROW(A1439)-1,3)+2),4)="http","",artwork.xlsx!$M$1) &amp; INDEX(artwork.xlsx!L:L,QUOTIENT(ROW(A1439)-1,3)+2),artwork.xlsx!$N$1,"") &amp; """,",
 IF(AND(MOD(ROW(A1439)-1,3)=1,INDEX(artwork.xlsx!J:J,QUOTIENT(ROW(A1439)-1,3)+2)&lt;&gt;""),
    artwork.xlsx!$K$1&amp;": '" &amp; SUBSTITUTE(INDEX(artwork.xlsx!K:K,QUOTIENT(ROW(A1439)-1,3)+2),"'","\'") &amp; "'",
IF(MOD(ROW(A1439)-1,3)=2,"","")))</f>
        <v>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445" spans="1:3" x14ac:dyDescent="0.25">
      <c r="A1445" t="str">
        <f>IF(AND(MOD(ROW(A1440)-1,3)=0,INDEX(artwork.xlsx!G:G,QUOTIENT(ROW(A1440)-1,3)+2)&lt;&gt;""),"/* "&amp;INDEX(artwork.xlsx!G:G,QUOTIENT(ROW(A1440)-1,3)+2)&amp;" */","  ")&amp;
IF(AND(INDEX(artwork.xlsx!F:F,QUOTIENT(ROW(A1440)-1,3)+2)&lt;&gt;""),"/* "&amp;INDEX(artwork.xlsx!F:F,QUOTIENT(ROW(A1440)-1,3)+2)&amp;" */","  ")&amp;IF(AND(ISERROR(MATCH("},",B1445:B$5003,0)), ISERROR(MATCH("    ];",$A$5:A1444,0))),"];","")</f>
        <v xml:space="preserve">  /* landscape */</v>
      </c>
      <c r="B1445" t="str">
        <f t="shared" si="48"/>
        <v>},</v>
      </c>
      <c r="C1445" t="str">
        <f>IF(AND(MOD(ROW(A1440)-1,3)=0, INDEX(artwork.xlsx!J:J,QUOTIENT(ROW(A1440)-1,3)+2)&lt;&gt;""),
     artwork.xlsx!$H$1&amp;": """ &amp;  INDEX(artwork.xlsx!H:H,QUOTIENT(ROW(A1440)-1,3)+2) &amp;""",  " &amp;
     artwork.xlsx!$J$1&amp; ": """ &amp; INDEX(artwork.xlsx!J:J,QUOTIENT(ROW(A1440)-1,3)+2) &amp;""",  " &amp;
     artwork.xlsx!$L$1&amp; ": """ &amp; SUBSTITUTE(IF(LEFT(INDEX(artwork.xlsx!L:L,QUOTIENT(ROW(A1440)-1,3)+2),4)="http","",artwork.xlsx!$M$1) &amp; INDEX(artwork.xlsx!L:L,QUOTIENT(ROW(A1440)-1,3)+2),artwork.xlsx!$N$1,"") &amp; """,",
 IF(AND(MOD(ROW(A1440)-1,3)=1,INDEX(artwork.xlsx!J:J,QUOTIENT(ROW(A1440)-1,3)+2)&lt;&gt;""),
    artwork.xlsx!$K$1&amp;": '" &amp; SUBSTITUTE(INDEX(artwork.xlsx!K:K,QUOTIENT(ROW(A1440)-1,3)+2),"'","\'") &amp; "'",
IF(MOD(ROW(A1440)-1,3)=2,"","")))</f>
        <v/>
      </c>
    </row>
    <row r="1446" spans="1:3" x14ac:dyDescent="0.25">
      <c r="A1446" t="str">
        <f>IF(AND(MOD(ROW(A1441)-1,3)=0,INDEX(artwork.xlsx!G:G,QUOTIENT(ROW(A1441)-1,3)+2)&lt;&gt;""),"/* "&amp;INDEX(artwork.xlsx!G:G,QUOTIENT(ROW(A1441)-1,3)+2)&amp;" */","  ")&amp;
IF(AND(INDEX(artwork.xlsx!F:F,QUOTIENT(ROW(A1441)-1,3)+2)&lt;&gt;""),"/* "&amp;INDEX(artwork.xlsx!F:F,QUOTIENT(ROW(A1441)-1,3)+2)&amp;" */","  ")&amp;IF(AND(ISERROR(MATCH("},",B1446:B$5003,0)), ISERROR(MATCH("    ];",$A$5:A1442,0))),"];","")</f>
        <v xml:space="preserve">  /* landscape */</v>
      </c>
      <c r="B1446" t="str">
        <f t="shared" si="48"/>
        <v>{</v>
      </c>
      <c r="C1446" t="str">
        <f>IF(AND(MOD(ROW(A1441)-1,3)=0, INDEX(artwork.xlsx!J:J,QUOTIENT(ROW(A1441)-1,3)+2)&lt;&gt;""),
     artwork.xlsx!$H$1&amp;": """ &amp;  INDEX(artwork.xlsx!H:H,QUOTIENT(ROW(A1441)-1,3)+2) &amp;""",  " &amp;
     artwork.xlsx!$J$1&amp; ": """ &amp; INDEX(artwork.xlsx!J:J,QUOTIENT(ROW(A1441)-1,3)+2) &amp;""",  " &amp;
     artwork.xlsx!$L$1&amp; ": """ &amp; SUBSTITUTE(IF(LEFT(INDEX(artwork.xlsx!L:L,QUOTIENT(ROW(A1441)-1,3)+2),4)="http","",artwork.xlsx!$M$1) &amp; INDEX(artwork.xlsx!L:L,QUOTIENT(ROW(A1441)-1,3)+2),artwork.xlsx!$N$1,"") &amp; """,",
 IF(AND(MOD(ROW(A1441)-1,3)=1,INDEX(artwork.xlsx!J:J,QUOTIENT(ROW(A1441)-1,3)+2)&lt;&gt;""),
    artwork.xlsx!$K$1&amp;": '" &amp; SUBSTITUTE(INDEX(artwork.xlsx!K:K,QUOTIENT(ROW(A1441)-1,3)+2),"'","\'") &amp; "'",
IF(MOD(ROW(A1441)-1,3)=2,"","")))</f>
        <v>id: "deluded",  frenchName: "Envoûté",  artwork: "http://wiki.dominionstrategy.com/images/5/58/DelusionArt.jpg",</v>
      </c>
    </row>
    <row r="1447" spans="1:3" x14ac:dyDescent="0.25">
      <c r="A1447" t="str">
        <f>IF(AND(MOD(ROW(A1442)-1,3)=0,INDEX(artwork.xlsx!G:G,QUOTIENT(ROW(A1442)-1,3)+2)&lt;&gt;""),"/* "&amp;INDEX(artwork.xlsx!G:G,QUOTIENT(ROW(A1442)-1,3)+2)&amp;" */","  ")&amp;
IF(AND(INDEX(artwork.xlsx!F:F,QUOTIENT(ROW(A1442)-1,3)+2)&lt;&gt;""),"/* "&amp;INDEX(artwork.xlsx!F:F,QUOTIENT(ROW(A1442)-1,3)+2)&amp;" */","  ")&amp;IF(AND(ISERROR(MATCH("},",B1447:B$5003,0)), ISERROR(MATCH("    ];",$A$5:A1446,0))),"];","")</f>
        <v xml:space="preserve">  /* landscape */</v>
      </c>
      <c r="B1447" t="str">
        <f t="shared" si="48"/>
        <v/>
      </c>
      <c r="C1447" t="str">
        <f>IF(AND(MOD(ROW(A1442)-1,3)=0, INDEX(artwork.xlsx!J:J,QUOTIENT(ROW(A1442)-1,3)+2)&lt;&gt;""),
     artwork.xlsx!$H$1&amp;": """ &amp;  INDEX(artwork.xlsx!H:H,QUOTIENT(ROW(A1442)-1,3)+2) &amp;""",  " &amp;
     artwork.xlsx!$J$1&amp; ": """ &amp; INDEX(artwork.xlsx!J:J,QUOTIENT(ROW(A1442)-1,3)+2) &amp;""",  " &amp;
     artwork.xlsx!$L$1&amp; ": """ &amp; SUBSTITUTE(IF(LEFT(INDEX(artwork.xlsx!L:L,QUOTIENT(ROW(A1442)-1,3)+2),4)="http","",artwork.xlsx!$M$1) &amp; INDEX(artwork.xlsx!L:L,QUOTIENT(ROW(A1442)-1,3)+2),artwork.xlsx!$N$1,"") &amp; """,",
 IF(AND(MOD(ROW(A1442)-1,3)=1,INDEX(artwork.xlsx!J:J,QUOTIENT(ROW(A1442)-1,3)+2)&lt;&gt;""),
    artwork.xlsx!$K$1&amp;": '" &amp; SUBSTITUTE(INDEX(artwork.xlsx!K:K,QUOTIENT(ROW(A1442)-1,3)+2),"'","\'") &amp; "'",
IF(MOD(ROW(A1442)-1,3)=2,"","")))</f>
        <v>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48" spans="1:3" x14ac:dyDescent="0.25">
      <c r="A1448" t="str">
        <f>IF(AND(MOD(ROW(A1443)-1,3)=0,INDEX(artwork.xlsx!G:G,QUOTIENT(ROW(A1443)-1,3)+2)&lt;&gt;""),"/* "&amp;INDEX(artwork.xlsx!G:G,QUOTIENT(ROW(A1443)-1,3)+2)&amp;" */","  ")&amp;
IF(AND(INDEX(artwork.xlsx!F:F,QUOTIENT(ROW(A1443)-1,3)+2)&lt;&gt;""),"/* "&amp;INDEX(artwork.xlsx!F:F,QUOTIENT(ROW(A1443)-1,3)+2)&amp;" */","  ")&amp;IF(AND(ISERROR(MATCH("},",B1448:B$5003,0)), ISERROR(MATCH("    ];",$A$5:A1444,0))),"];","")</f>
        <v xml:space="preserve">  /* landscape */</v>
      </c>
      <c r="B1448" t="str">
        <f t="shared" si="48"/>
        <v>},</v>
      </c>
      <c r="C1448" t="str">
        <f>IF(AND(MOD(ROW(A1443)-1,3)=0, INDEX(artwork.xlsx!J:J,QUOTIENT(ROW(A1443)-1,3)+2)&lt;&gt;""),
     artwork.xlsx!$H$1&amp;": """ &amp;  INDEX(artwork.xlsx!H:H,QUOTIENT(ROW(A1443)-1,3)+2) &amp;""",  " &amp;
     artwork.xlsx!$J$1&amp; ": """ &amp; INDEX(artwork.xlsx!J:J,QUOTIENT(ROW(A1443)-1,3)+2) &amp;""",  " &amp;
     artwork.xlsx!$L$1&amp; ": """ &amp; SUBSTITUTE(IF(LEFT(INDEX(artwork.xlsx!L:L,QUOTIENT(ROW(A1443)-1,3)+2),4)="http","",artwork.xlsx!$M$1) &amp; INDEX(artwork.xlsx!L:L,QUOTIENT(ROW(A1443)-1,3)+2),artwork.xlsx!$N$1,"") &amp; """,",
 IF(AND(MOD(ROW(A1443)-1,3)=1,INDEX(artwork.xlsx!J:J,QUOTIENT(ROW(A1443)-1,3)+2)&lt;&gt;""),
    artwork.xlsx!$K$1&amp;": '" &amp; SUBSTITUTE(INDEX(artwork.xlsx!K:K,QUOTIENT(ROW(A1443)-1,3)+2),"'","\'") &amp; "'",
IF(MOD(ROW(A1443)-1,3)=2,"","")))</f>
        <v/>
      </c>
    </row>
    <row r="1449" spans="1:3" x14ac:dyDescent="0.25">
      <c r="A1449" t="str">
        <f>IF(AND(MOD(ROW(A1444)-1,3)=0,INDEX(artwork.xlsx!G:G,QUOTIENT(ROW(A1444)-1,3)+2)&lt;&gt;""),"/* "&amp;INDEX(artwork.xlsx!G:G,QUOTIENT(ROW(A1444)-1,3)+2)&amp;" */","  ")&amp;
IF(AND(INDEX(artwork.xlsx!F:F,QUOTIENT(ROW(A1444)-1,3)+2)&lt;&gt;""),"/* "&amp;INDEX(artwork.xlsx!F:F,QUOTIENT(ROW(A1444)-1,3)+2)&amp;" */","  ")&amp;IF(AND(ISERROR(MATCH("},",B1449:B$5003,0)), ISERROR(MATCH("    ];",$A$5:A1448,0))),"];","")</f>
        <v xml:space="preserve">  /* landscape */</v>
      </c>
      <c r="B1449" t="str">
        <f t="shared" si="48"/>
        <v>{</v>
      </c>
      <c r="C1449" t="str">
        <f>IF(AND(MOD(ROW(A1444)-1,3)=0, INDEX(artwork.xlsx!J:J,QUOTIENT(ROW(A1444)-1,3)+2)&lt;&gt;""),
     artwork.xlsx!$H$1&amp;": """ &amp;  INDEX(artwork.xlsx!H:H,QUOTIENT(ROW(A1444)-1,3)+2) &amp;""",  " &amp;
     artwork.xlsx!$J$1&amp; ": """ &amp; INDEX(artwork.xlsx!J:J,QUOTIENT(ROW(A1444)-1,3)+2) &amp;""",  " &amp;
     artwork.xlsx!$L$1&amp; ": """ &amp; SUBSTITUTE(IF(LEFT(INDEX(artwork.xlsx!L:L,QUOTIENT(ROW(A1444)-1,3)+2),4)="http","",artwork.xlsx!$M$1) &amp; INDEX(artwork.xlsx!L:L,QUOTIENT(ROW(A1444)-1,3)+2),artwork.xlsx!$N$1,"") &amp; """,",
 IF(AND(MOD(ROW(A1444)-1,3)=1,INDEX(artwork.xlsx!J:J,QUOTIENT(ROW(A1444)-1,3)+2)&lt;&gt;""),
    artwork.xlsx!$K$1&amp;": '" &amp; SUBSTITUTE(INDEX(artwork.xlsx!K:K,QUOTIENT(ROW(A1444)-1,3)+2),"'","\'") &amp; "'",
IF(MOD(ROW(A1444)-1,3)=2,"","")))</f>
        <v>id: "envious",  frenchName: "Jalous",  artwork: "http://wiki.dominionstrategy.com/images/b/bd/EnvyArt.jpg",</v>
      </c>
    </row>
    <row r="1450" spans="1:3" x14ac:dyDescent="0.25">
      <c r="A1450" t="str">
        <f>IF(AND(MOD(ROW(A1445)-1,3)=0,INDEX(artwork.xlsx!G:G,QUOTIENT(ROW(A1445)-1,3)+2)&lt;&gt;""),"/* "&amp;INDEX(artwork.xlsx!G:G,QUOTIENT(ROW(A1445)-1,3)+2)&amp;" */","  ")&amp;
IF(AND(INDEX(artwork.xlsx!F:F,QUOTIENT(ROW(A1445)-1,3)+2)&lt;&gt;""),"/* "&amp;INDEX(artwork.xlsx!F:F,QUOTIENT(ROW(A1445)-1,3)+2)&amp;" */","  ")&amp;IF(AND(ISERROR(MATCH("},",B1450:B$5003,0)), ISERROR(MATCH("    ];",$A$5:A1446,0))),"];","")</f>
        <v xml:space="preserve">  /* landscape */</v>
      </c>
      <c r="B1450" t="str">
        <f t="shared" si="48"/>
        <v/>
      </c>
      <c r="C1450" t="str">
        <f>IF(AND(MOD(ROW(A1445)-1,3)=0, INDEX(artwork.xlsx!J:J,QUOTIENT(ROW(A1445)-1,3)+2)&lt;&gt;""),
     artwork.xlsx!$H$1&amp;": """ &amp;  INDEX(artwork.xlsx!H:H,QUOTIENT(ROW(A1445)-1,3)+2) &amp;""",  " &amp;
     artwork.xlsx!$J$1&amp; ": """ &amp; INDEX(artwork.xlsx!J:J,QUOTIENT(ROW(A1445)-1,3)+2) &amp;""",  " &amp;
     artwork.xlsx!$L$1&amp; ": """ &amp; SUBSTITUTE(IF(LEFT(INDEX(artwork.xlsx!L:L,QUOTIENT(ROW(A1445)-1,3)+2),4)="http","",artwork.xlsx!$M$1) &amp; INDEX(artwork.xlsx!L:L,QUOTIENT(ROW(A1445)-1,3)+2),artwork.xlsx!$N$1,"") &amp; """,",
 IF(AND(MOD(ROW(A1445)-1,3)=1,INDEX(artwork.xlsx!J:J,QUOTIENT(ROW(A1445)-1,3)+2)&lt;&gt;""),
    artwork.xlsx!$K$1&amp;": '" &amp; SUBSTITUTE(INDEX(artwork.xlsx!K:K,QUOTIENT(ROW(A1445)-1,3)+2),"'","\'") &amp; "'",
IF(MOD(ROW(A1445)-1,3)=2,"","")))</f>
        <v>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51" spans="1:3" x14ac:dyDescent="0.25">
      <c r="A1451" t="str">
        <f>IF(AND(MOD(ROW(A1446)-1,3)=0,INDEX(artwork.xlsx!G:G,QUOTIENT(ROW(A1446)-1,3)+2)&lt;&gt;""),"/* "&amp;INDEX(artwork.xlsx!G:G,QUOTIENT(ROW(A1446)-1,3)+2)&amp;" */","  ")&amp;
IF(AND(INDEX(artwork.xlsx!F:F,QUOTIENT(ROW(A1446)-1,3)+2)&lt;&gt;""),"/* "&amp;INDEX(artwork.xlsx!F:F,QUOTIENT(ROW(A1446)-1,3)+2)&amp;" */","  ")&amp;IF(AND(ISERROR(MATCH("},",B1451:B$5003,0)), ISERROR(MATCH("    ];",$A$5:A1450,0))),"];","")</f>
        <v xml:space="preserve">  /* landscape */</v>
      </c>
      <c r="B1451" t="str">
        <f t="shared" si="48"/>
        <v>},</v>
      </c>
      <c r="C1451" t="str">
        <f>IF(AND(MOD(ROW(A1446)-1,3)=0, INDEX(artwork.xlsx!J:J,QUOTIENT(ROW(A1446)-1,3)+2)&lt;&gt;""),
     artwork.xlsx!$H$1&amp;": """ &amp;  INDEX(artwork.xlsx!H:H,QUOTIENT(ROW(A1446)-1,3)+2) &amp;""",  " &amp;
     artwork.xlsx!$J$1&amp; ": """ &amp; INDEX(artwork.xlsx!J:J,QUOTIENT(ROW(A1446)-1,3)+2) &amp;""",  " &amp;
     artwork.xlsx!$L$1&amp; ": """ &amp; SUBSTITUTE(IF(LEFT(INDEX(artwork.xlsx!L:L,QUOTIENT(ROW(A1446)-1,3)+2),4)="http","",artwork.xlsx!$M$1) &amp; INDEX(artwork.xlsx!L:L,QUOTIENT(ROW(A1446)-1,3)+2),artwork.xlsx!$N$1,"") &amp; """,",
 IF(AND(MOD(ROW(A1446)-1,3)=1,INDEX(artwork.xlsx!J:J,QUOTIENT(ROW(A1446)-1,3)+2)&lt;&gt;""),
    artwork.xlsx!$K$1&amp;": '" &amp; SUBSTITUTE(INDEX(artwork.xlsx!K:K,QUOTIENT(ROW(A1446)-1,3)+2),"'","\'") &amp; "'",
IF(MOD(ROW(A1446)-1,3)=2,"","")))</f>
        <v/>
      </c>
    </row>
    <row r="1452" spans="1:3" x14ac:dyDescent="0.25">
      <c r="A1452" t="str">
        <f>IF(AND(MOD(ROW(A1447)-1,3)=0,INDEX(artwork.xlsx!G:G,QUOTIENT(ROW(A1447)-1,3)+2)&lt;&gt;""),"/* "&amp;INDEX(artwork.xlsx!G:G,QUOTIENT(ROW(A1447)-1,3)+2)&amp;" */","  ")&amp;
IF(AND(INDEX(artwork.xlsx!F:F,QUOTIENT(ROW(A1447)-1,3)+2)&lt;&gt;""),"/* "&amp;INDEX(artwork.xlsx!F:F,QUOTIENT(ROW(A1447)-1,3)+2)&amp;" */","  ")&amp;IF(AND(ISERROR(MATCH("},",B1452:B$5003,0)), ISERROR(MATCH("    ];",$A$5:A1448,0))),"];","")</f>
        <v xml:space="preserve">  /* landscape */</v>
      </c>
      <c r="B1452" t="str">
        <f t="shared" si="48"/>
        <v>{</v>
      </c>
      <c r="C1452" t="str">
        <f>IF(AND(MOD(ROW(A1447)-1,3)=0, INDEX(artwork.xlsx!J:J,QUOTIENT(ROW(A1447)-1,3)+2)&lt;&gt;""),
     artwork.xlsx!$H$1&amp;": """ &amp;  INDEX(artwork.xlsx!H:H,QUOTIENT(ROW(A1447)-1,3)+2) &amp;""",  " &amp;
     artwork.xlsx!$J$1&amp; ": """ &amp; INDEX(artwork.xlsx!J:J,QUOTIENT(ROW(A1447)-1,3)+2) &amp;""",  " &amp;
     artwork.xlsx!$L$1&amp; ": """ &amp; SUBSTITUTE(IF(LEFT(INDEX(artwork.xlsx!L:L,QUOTIENT(ROW(A1447)-1,3)+2),4)="http","",artwork.xlsx!$M$1) &amp; INDEX(artwork.xlsx!L:L,QUOTIENT(ROW(A1447)-1,3)+2),artwork.xlsx!$N$1,"") &amp; """,",
 IF(AND(MOD(ROW(A1447)-1,3)=1,INDEX(artwork.xlsx!J:J,QUOTIENT(ROW(A1447)-1,3)+2)&lt;&gt;""),
    artwork.xlsx!$K$1&amp;": '" &amp; SUBSTITUTE(INDEX(artwork.xlsx!K:K,QUOTIENT(ROW(A1447)-1,3)+2),"'","\'") &amp; "'",
IF(MOD(ROW(A1447)-1,3)=2,"","")))</f>
        <v>id: "miserable",  frenchName: "En détresse",  artwork: "http://wiki.dominionstrategy.com/images/c/ce/MiseryArt.jpg",</v>
      </c>
    </row>
    <row r="1453" spans="1:3" x14ac:dyDescent="0.25">
      <c r="A1453" t="str">
        <f>IF(AND(MOD(ROW(A1448)-1,3)=0,INDEX(artwork.xlsx!G:G,QUOTIENT(ROW(A1448)-1,3)+2)&lt;&gt;""),"/* "&amp;INDEX(artwork.xlsx!G:G,QUOTIENT(ROW(A1448)-1,3)+2)&amp;" */","  ")&amp;
IF(AND(INDEX(artwork.xlsx!F:F,QUOTIENT(ROW(A1448)-1,3)+2)&lt;&gt;""),"/* "&amp;INDEX(artwork.xlsx!F:F,QUOTIENT(ROW(A1448)-1,3)+2)&amp;" */","  ")&amp;IF(AND(ISERROR(MATCH("},",B1453:B$5003,0)), ISERROR(MATCH("    ];",$A$5:A1452,0))),"];","")</f>
        <v xml:space="preserve">  /* landscape */</v>
      </c>
      <c r="B1453" t="str">
        <f t="shared" si="48"/>
        <v/>
      </c>
      <c r="C1453" t="str">
        <f>IF(AND(MOD(ROW(A1448)-1,3)=0, INDEX(artwork.xlsx!J:J,QUOTIENT(ROW(A1448)-1,3)+2)&lt;&gt;""),
     artwork.xlsx!$H$1&amp;": """ &amp;  INDEX(artwork.xlsx!H:H,QUOTIENT(ROW(A1448)-1,3)+2) &amp;""",  " &amp;
     artwork.xlsx!$J$1&amp; ": """ &amp; INDEX(artwork.xlsx!J:J,QUOTIENT(ROW(A1448)-1,3)+2) &amp;""",  " &amp;
     artwork.xlsx!$L$1&amp; ": """ &amp; SUBSTITUTE(IF(LEFT(INDEX(artwork.xlsx!L:L,QUOTIENT(ROW(A1448)-1,3)+2),4)="http","",artwork.xlsx!$M$1) &amp; INDEX(artwork.xlsx!L:L,QUOTIENT(ROW(A1448)-1,3)+2),artwork.xlsx!$N$1,"") &amp; """,",
 IF(AND(MOD(ROW(A1448)-1,3)=1,INDEX(artwork.xlsx!J:J,QUOTIENT(ROW(A1448)-1,3)+2)&lt;&gt;""),
    artwork.xlsx!$K$1&amp;": '" &amp; SUBSTITUTE(INDEX(artwork.xlsx!K:K,QUOTIENT(ROW(A1448)-1,3)+2),"'","\'") &amp; "'",
IF(MOD(ROW(A1448)-1,3)=2,"","")))</f>
        <v>text_html: '&lt;div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54" spans="1:3" x14ac:dyDescent="0.25">
      <c r="A1454" t="str">
        <f>IF(AND(MOD(ROW(A1449)-1,3)=0,INDEX(artwork.xlsx!G:G,QUOTIENT(ROW(A1449)-1,3)+2)&lt;&gt;""),"/* "&amp;INDEX(artwork.xlsx!G:G,QUOTIENT(ROW(A1449)-1,3)+2)&amp;" */","  ")&amp;
IF(AND(INDEX(artwork.xlsx!F:F,QUOTIENT(ROW(A1449)-1,3)+2)&lt;&gt;""),"/* "&amp;INDEX(artwork.xlsx!F:F,QUOTIENT(ROW(A1449)-1,3)+2)&amp;" */","  ")&amp;IF(AND(ISERROR(MATCH("},",B1454:B$5003,0)), ISERROR(MATCH("    ];",$A$5:A1450,0))),"];","")</f>
        <v xml:space="preserve">  /* landscape */</v>
      </c>
      <c r="B1454" t="str">
        <f t="shared" si="48"/>
        <v>},</v>
      </c>
      <c r="C1454" t="str">
        <f>IF(AND(MOD(ROW(A1449)-1,3)=0, INDEX(artwork.xlsx!J:J,QUOTIENT(ROW(A1449)-1,3)+2)&lt;&gt;""),
     artwork.xlsx!$H$1&amp;": """ &amp;  INDEX(artwork.xlsx!H:H,QUOTIENT(ROW(A1449)-1,3)+2) &amp;""",  " &amp;
     artwork.xlsx!$J$1&amp; ": """ &amp; INDEX(artwork.xlsx!J:J,QUOTIENT(ROW(A1449)-1,3)+2) &amp;""",  " &amp;
     artwork.xlsx!$L$1&amp; ": """ &amp; SUBSTITUTE(IF(LEFT(INDEX(artwork.xlsx!L:L,QUOTIENT(ROW(A1449)-1,3)+2),4)="http","",artwork.xlsx!$M$1) &amp; INDEX(artwork.xlsx!L:L,QUOTIENT(ROW(A1449)-1,3)+2),artwork.xlsx!$N$1,"") &amp; """,",
 IF(AND(MOD(ROW(A1449)-1,3)=1,INDEX(artwork.xlsx!J:J,QUOTIENT(ROW(A1449)-1,3)+2)&lt;&gt;""),
    artwork.xlsx!$K$1&amp;": '" &amp; SUBSTITUTE(INDEX(artwork.xlsx!K:K,QUOTIENT(ROW(A1449)-1,3)+2),"'","\'") &amp; "'",
IF(MOD(ROW(A1449)-1,3)=2,"","")))</f>
        <v/>
      </c>
    </row>
    <row r="1455" spans="1:3" x14ac:dyDescent="0.25">
      <c r="A1455" t="str">
        <f>IF(AND(MOD(ROW(A1450)-1,3)=0,INDEX(artwork.xlsx!G:G,QUOTIENT(ROW(A1450)-1,3)+2)&lt;&gt;""),"/* "&amp;INDEX(artwork.xlsx!G:G,QUOTIENT(ROW(A1450)-1,3)+2)&amp;" */","  ")&amp;
IF(AND(INDEX(artwork.xlsx!F:F,QUOTIENT(ROW(A1450)-1,3)+2)&lt;&gt;""),"/* "&amp;INDEX(artwork.xlsx!F:F,QUOTIENT(ROW(A1450)-1,3)+2)&amp;" */","  ")&amp;IF(AND(ISERROR(MATCH("},",B1455:B$5003,0)), ISERROR(MATCH("    ];",$A$5:A1454,0))),"];","")</f>
        <v xml:space="preserve">  /* landscape */</v>
      </c>
      <c r="B1455" t="str">
        <f t="shared" si="48"/>
        <v>{</v>
      </c>
      <c r="C1455" t="str">
        <f>IF(AND(MOD(ROW(A1450)-1,3)=0, INDEX(artwork.xlsx!J:J,QUOTIENT(ROW(A1450)-1,3)+2)&lt;&gt;""),
     artwork.xlsx!$H$1&amp;": """ &amp;  INDEX(artwork.xlsx!H:H,QUOTIENT(ROW(A1450)-1,3)+2) &amp;""",  " &amp;
     artwork.xlsx!$J$1&amp; ": """ &amp; INDEX(artwork.xlsx!J:J,QUOTIENT(ROW(A1450)-1,3)+2) &amp;""",  " &amp;
     artwork.xlsx!$L$1&amp; ": """ &amp; SUBSTITUTE(IF(LEFT(INDEX(artwork.xlsx!L:L,QUOTIENT(ROW(A1450)-1,3)+2),4)="http","",artwork.xlsx!$M$1) &amp; INDEX(artwork.xlsx!L:L,QUOTIENT(ROW(A1450)-1,3)+2),artwork.xlsx!$N$1,"") &amp; """,",
 IF(AND(MOD(ROW(A1450)-1,3)=1,INDEX(artwork.xlsx!J:J,QUOTIENT(ROW(A1450)-1,3)+2)&lt;&gt;""),
    artwork.xlsx!$K$1&amp;": '" &amp; SUBSTITUTE(INDEX(artwork.xlsx!K:K,QUOTIENT(ROW(A1450)-1,3)+2),"'","\'") &amp; "'",
IF(MOD(ROW(A1450)-1,3)=2,"","")))</f>
        <v>id: "twicemiserable",  frenchName: "En grande détresse",  artwork: "http://wiki.dominionstrategy.com/images/c/ce/MiseryArt.jpg",</v>
      </c>
    </row>
    <row r="1456" spans="1:3" x14ac:dyDescent="0.25">
      <c r="A1456" t="str">
        <f>IF(AND(MOD(ROW(A1451)-1,3)=0,INDEX(artwork.xlsx!G:G,QUOTIENT(ROW(A1451)-1,3)+2)&lt;&gt;""),"/* "&amp;INDEX(artwork.xlsx!G:G,QUOTIENT(ROW(A1451)-1,3)+2)&amp;" */","  ")&amp;
IF(AND(INDEX(artwork.xlsx!F:F,QUOTIENT(ROW(A1451)-1,3)+2)&lt;&gt;""),"/* "&amp;INDEX(artwork.xlsx!F:F,QUOTIENT(ROW(A1451)-1,3)+2)&amp;" */","  ")&amp;IF(AND(ISERROR(MATCH("},",B1456:B$5003,0)), ISERROR(MATCH("    ];",$A$5:A1452,0))),"];","")</f>
        <v xml:space="preserve">  /* landscape */</v>
      </c>
      <c r="B1456" t="str">
        <f t="shared" si="48"/>
        <v/>
      </c>
      <c r="C1456" t="str">
        <f>IF(AND(MOD(ROW(A1451)-1,3)=0, INDEX(artwork.xlsx!J:J,QUOTIENT(ROW(A1451)-1,3)+2)&lt;&gt;""),
     artwork.xlsx!$H$1&amp;": """ &amp;  INDEX(artwork.xlsx!H:H,QUOTIENT(ROW(A1451)-1,3)+2) &amp;""",  " &amp;
     artwork.xlsx!$J$1&amp; ": """ &amp; INDEX(artwork.xlsx!J:J,QUOTIENT(ROW(A1451)-1,3)+2) &amp;""",  " &amp;
     artwork.xlsx!$L$1&amp; ": """ &amp; SUBSTITUTE(IF(LEFT(INDEX(artwork.xlsx!L:L,QUOTIENT(ROW(A1451)-1,3)+2),4)="http","",artwork.xlsx!$M$1) &amp; INDEX(artwork.xlsx!L:L,QUOTIENT(ROW(A1451)-1,3)+2),artwork.xlsx!$N$1,"") &amp; """,",
 IF(AND(MOD(ROW(A1451)-1,3)=1,INDEX(artwork.xlsx!J:J,QUOTIENT(ROW(A1451)-1,3)+2)&lt;&gt;""),
    artwork.xlsx!$K$1&amp;": '" &amp; SUBSTITUTE(INDEX(artwork.xlsx!K:K,QUOTIENT(ROW(A1451)-1,3)+2),"'","\'") &amp; "'",
IF(MOD(ROW(A1451)-1,3)=2,"","")))</f>
        <v>text_html: '&lt;div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57" spans="1:3" x14ac:dyDescent="0.25">
      <c r="A1457" t="str">
        <f>IF(AND(MOD(ROW(A1452)-1,3)=0,INDEX(artwork.xlsx!G:G,QUOTIENT(ROW(A1452)-1,3)+2)&lt;&gt;""),"/* "&amp;INDEX(artwork.xlsx!G:G,QUOTIENT(ROW(A1452)-1,3)+2)&amp;" */","  ")&amp;
IF(AND(INDEX(artwork.xlsx!F:F,QUOTIENT(ROW(A1452)-1,3)+2)&lt;&gt;""),"/* "&amp;INDEX(artwork.xlsx!F:F,QUOTIENT(ROW(A1452)-1,3)+2)&amp;" */","  ")&amp;IF(AND(ISERROR(MATCH("},",B1457:B$5003,0)), ISERROR(MATCH("    ];",$A$5:A1456,0))),"];","")</f>
        <v xml:space="preserve">  /* landscape */</v>
      </c>
      <c r="B1457" t="str">
        <f t="shared" si="48"/>
        <v>},</v>
      </c>
      <c r="C1457" t="str">
        <f>IF(AND(MOD(ROW(A1452)-1,3)=0, INDEX(artwork.xlsx!J:J,QUOTIENT(ROW(A1452)-1,3)+2)&lt;&gt;""),
     artwork.xlsx!$H$1&amp;": """ &amp;  INDEX(artwork.xlsx!H:H,QUOTIENT(ROW(A1452)-1,3)+2) &amp;""",  " &amp;
     artwork.xlsx!$J$1&amp; ": """ &amp; INDEX(artwork.xlsx!J:J,QUOTIENT(ROW(A1452)-1,3)+2) &amp;""",  " &amp;
     artwork.xlsx!$L$1&amp; ": """ &amp; SUBSTITUTE(IF(LEFT(INDEX(artwork.xlsx!L:L,QUOTIENT(ROW(A1452)-1,3)+2),4)="http","",artwork.xlsx!$M$1) &amp; INDEX(artwork.xlsx!L:L,QUOTIENT(ROW(A1452)-1,3)+2),artwork.xlsx!$N$1,"") &amp; """,",
 IF(AND(MOD(ROW(A1452)-1,3)=1,INDEX(artwork.xlsx!J:J,QUOTIENT(ROW(A1452)-1,3)+2)&lt;&gt;""),
    artwork.xlsx!$K$1&amp;": '" &amp; SUBSTITUTE(INDEX(artwork.xlsx!K:K,QUOTIENT(ROW(A1452)-1,3)+2),"'","\'") &amp; "'",
IF(MOD(ROW(A1452)-1,3)=2,"","")))</f>
        <v/>
      </c>
    </row>
    <row r="1458" spans="1:3" x14ac:dyDescent="0.25">
      <c r="A1458" t="str">
        <f>IF(AND(MOD(ROW(A1453)-1,3)=0,INDEX(artwork.xlsx!G:G,QUOTIENT(ROW(A1453)-1,3)+2)&lt;&gt;""),"/* "&amp;INDEX(artwork.xlsx!G:G,QUOTIENT(ROW(A1453)-1,3)+2)&amp;" */","  ")&amp;
IF(AND(INDEX(artwork.xlsx!F:F,QUOTIENT(ROW(A1453)-1,3)+2)&lt;&gt;""),"/* "&amp;INDEX(artwork.xlsx!F:F,QUOTIENT(ROW(A1453)-1,3)+2)&amp;" */","  ")&amp;IF(AND(ISERROR(MATCH("},",B1458:B$5003,0)), ISERROR(MATCH("    ];",$A$5:A1454,0))),"];","")</f>
        <v xml:space="preserve">  /* landscape */</v>
      </c>
      <c r="B1458" t="str">
        <f t="shared" si="48"/>
        <v>{</v>
      </c>
      <c r="C1458" t="str">
        <f>IF(AND(MOD(ROW(A1453)-1,3)=0, INDEX(artwork.xlsx!J:J,QUOTIENT(ROW(A1453)-1,3)+2)&lt;&gt;""),
     artwork.xlsx!$H$1&amp;": """ &amp;  INDEX(artwork.xlsx!H:H,QUOTIENT(ROW(A1453)-1,3)+2) &amp;""",  " &amp;
     artwork.xlsx!$J$1&amp; ": """ &amp; INDEX(artwork.xlsx!J:J,QUOTIENT(ROW(A1453)-1,3)+2) &amp;""",  " &amp;
     artwork.xlsx!$L$1&amp; ": """ &amp; SUBSTITUTE(IF(LEFT(INDEX(artwork.xlsx!L:L,QUOTIENT(ROW(A1453)-1,3)+2),4)="http","",artwork.xlsx!$M$1) &amp; INDEX(artwork.xlsx!L:L,QUOTIENT(ROW(A1453)-1,3)+2),artwork.xlsx!$N$1,"") &amp; """,",
 IF(AND(MOD(ROW(A1453)-1,3)=1,INDEX(artwork.xlsx!J:J,QUOTIENT(ROW(A1453)-1,3)+2)&lt;&gt;""),
    artwork.xlsx!$K$1&amp;": '" &amp; SUBSTITUTE(INDEX(artwork.xlsx!K:K,QUOTIENT(ROW(A1453)-1,3)+2),"'","\'") &amp; "'",
IF(MOD(ROW(A1453)-1,3)=2,"","")))</f>
        <v>id: "lostinthewoods",  frenchName: "Perdu dans les bois",  artwork: "http://wiki.dominionstrategy.com/images/f/fb/Lost_in_the_WoodsArt.jpg",</v>
      </c>
    </row>
    <row r="1459" spans="1:3" x14ac:dyDescent="0.25">
      <c r="A1459" t="str">
        <f>IF(AND(MOD(ROW(A1454)-1,3)=0,INDEX(artwork.xlsx!G:G,QUOTIENT(ROW(A1454)-1,3)+2)&lt;&gt;""),"/* "&amp;INDEX(artwork.xlsx!G:G,QUOTIENT(ROW(A1454)-1,3)+2)&amp;" */","  ")&amp;
IF(AND(INDEX(artwork.xlsx!F:F,QUOTIENT(ROW(A1454)-1,3)+2)&lt;&gt;""),"/* "&amp;INDEX(artwork.xlsx!F:F,QUOTIENT(ROW(A1454)-1,3)+2)&amp;" */","  ")&amp;IF(AND(ISERROR(MATCH("},",B1459:B$5003,0)), ISERROR(MATCH("    ];",$A$5:A1458,0))),"];","")</f>
        <v xml:space="preserve">  /* landscape */</v>
      </c>
      <c r="B1459" t="str">
        <f t="shared" si="48"/>
        <v/>
      </c>
      <c r="C1459" t="str">
        <f>IF(AND(MOD(ROW(A1454)-1,3)=0, INDEX(artwork.xlsx!J:J,QUOTIENT(ROW(A1454)-1,3)+2)&lt;&gt;""),
     artwork.xlsx!$H$1&amp;": """ &amp;  INDEX(artwork.xlsx!H:H,QUOTIENT(ROW(A1454)-1,3)+2) &amp;""",  " &amp;
     artwork.xlsx!$J$1&amp; ": """ &amp; INDEX(artwork.xlsx!J:J,QUOTIENT(ROW(A1454)-1,3)+2) &amp;""",  " &amp;
     artwork.xlsx!$L$1&amp; ": """ &amp; SUBSTITUTE(IF(LEFT(INDEX(artwork.xlsx!L:L,QUOTIENT(ROW(A1454)-1,3)+2),4)="http","",artwork.xlsx!$M$1) &amp; INDEX(artwork.xlsx!L:L,QUOTIENT(ROW(A1454)-1,3)+2),artwork.xlsx!$N$1,"") &amp; """,",
 IF(AND(MOD(ROW(A1454)-1,3)=1,INDEX(artwork.xlsx!J:J,QUOTIENT(ROW(A1454)-1,3)+2)&lt;&gt;""),
    artwork.xlsx!$K$1&amp;": '" &amp; SUBSTITUTE(INDEX(artwork.xlsx!K:K,QUOTIENT(ROW(A1454)-1,3)+2),"'","\'") &amp; "'",
IF(MOD(ROW(A1454)-1,3)=2,"","")))</f>
        <v>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60" spans="1:3" x14ac:dyDescent="0.25">
      <c r="A1460" t="str">
        <f>IF(AND(MOD(ROW(A1455)-1,3)=0,INDEX(artwork.xlsx!G:G,QUOTIENT(ROW(A1455)-1,3)+2)&lt;&gt;""),"/* "&amp;INDEX(artwork.xlsx!G:G,QUOTIENT(ROW(A1455)-1,3)+2)&amp;" */","  ")&amp;
IF(AND(INDEX(artwork.xlsx!F:F,QUOTIENT(ROW(A1455)-1,3)+2)&lt;&gt;""),"/* "&amp;INDEX(artwork.xlsx!F:F,QUOTIENT(ROW(A1455)-1,3)+2)&amp;" */","  ")&amp;IF(AND(ISERROR(MATCH("},",B1460:B$5003,0)), ISERROR(MATCH("    ];",$A$5:A1456,0))),"];","")</f>
        <v xml:space="preserve">  /* landscape */</v>
      </c>
      <c r="B1460" t="str">
        <f t="shared" si="48"/>
        <v>},</v>
      </c>
      <c r="C1460" t="str">
        <f>IF(AND(MOD(ROW(A1455)-1,3)=0, INDEX(artwork.xlsx!J:J,QUOTIENT(ROW(A1455)-1,3)+2)&lt;&gt;""),
     artwork.xlsx!$H$1&amp;": """ &amp;  INDEX(artwork.xlsx!H:H,QUOTIENT(ROW(A1455)-1,3)+2) &amp;""",  " &amp;
     artwork.xlsx!$J$1&amp; ": """ &amp; INDEX(artwork.xlsx!J:J,QUOTIENT(ROW(A1455)-1,3)+2) &amp;""",  " &amp;
     artwork.xlsx!$L$1&amp; ": """ &amp; SUBSTITUTE(IF(LEFT(INDEX(artwork.xlsx!L:L,QUOTIENT(ROW(A1455)-1,3)+2),4)="http","",artwork.xlsx!$M$1) &amp; INDEX(artwork.xlsx!L:L,QUOTIENT(ROW(A1455)-1,3)+2),artwork.xlsx!$N$1,"") &amp; """,",
 IF(AND(MOD(ROW(A1455)-1,3)=1,INDEX(artwork.xlsx!J:J,QUOTIENT(ROW(A1455)-1,3)+2)&lt;&gt;""),
    artwork.xlsx!$K$1&amp;": '" &amp; SUBSTITUTE(INDEX(artwork.xlsx!K:K,QUOTIENT(ROW(A1455)-1,3)+2),"'","\'") &amp; "'",
IF(MOD(ROW(A1455)-1,3)=2,"","")))</f>
        <v/>
      </c>
    </row>
    <row r="1461" spans="1:3" x14ac:dyDescent="0.25">
      <c r="A1461" t="str">
        <f>IF(AND(MOD(ROW(A1456)-1,3)=0,INDEX(artwork.xlsx!G:G,QUOTIENT(ROW(A1456)-1,3)+2)&lt;&gt;""),"/* "&amp;INDEX(artwork.xlsx!G:G,QUOTIENT(ROW(A1456)-1,3)+2)&amp;" */","  ")&amp;
IF(AND(INDEX(artwork.xlsx!F:F,QUOTIENT(ROW(A1456)-1,3)+2)&lt;&gt;""),"/* "&amp;INDEX(artwork.xlsx!F:F,QUOTIENT(ROW(A1456)-1,3)+2)&amp;" */","  ")&amp;IF(AND(ISERROR(MATCH("},",B1461:B$5003,0)), ISERROR(MATCH("    ];",$A$5:A1460,0))),"];","")</f>
        <v xml:space="preserve">/* Renaissance */  </v>
      </c>
      <c r="B1461" t="str">
        <f t="shared" si="48"/>
        <v>{</v>
      </c>
      <c r="C1461" t="str">
        <f>IF(AND(MOD(ROW(A1456)-1,3)=0, INDEX(artwork.xlsx!J:J,QUOTIENT(ROW(A1456)-1,3)+2)&lt;&gt;""),
     artwork.xlsx!$H$1&amp;": """ &amp;  INDEX(artwork.xlsx!H:H,QUOTIENT(ROW(A1456)-1,3)+2) &amp;""",  " &amp;
     artwork.xlsx!$J$1&amp; ": """ &amp; INDEX(artwork.xlsx!J:J,QUOTIENT(ROW(A1456)-1,3)+2) &amp;""",  " &amp;
     artwork.xlsx!$L$1&amp; ": """ &amp; SUBSTITUTE(IF(LEFT(INDEX(artwork.xlsx!L:L,QUOTIENT(ROW(A1456)-1,3)+2),4)="http","",artwork.xlsx!$M$1) &amp; INDEX(artwork.xlsx!L:L,QUOTIENT(ROW(A1456)-1,3)+2),artwork.xlsx!$N$1,"") &amp; """,",
 IF(AND(MOD(ROW(A1456)-1,3)=1,INDEX(artwork.xlsx!J:J,QUOTIENT(ROW(A1456)-1,3)+2)&lt;&gt;""),
    artwork.xlsx!$K$1&amp;": '" &amp; SUBSTITUTE(INDEX(artwork.xlsx!K:K,QUOTIENT(ROW(A1456)-1,3)+2),"'","\'") &amp; "'",
IF(MOD(ROW(A1456)-1,3)=2,"","")))</f>
        <v>id: "borderguard",  frenchName: "Garde-frontière",  artwork: "http://wiki.dominionstrategy.com/images/1/13/Border_GuardArt.jpg",</v>
      </c>
    </row>
    <row r="1462" spans="1:3" x14ac:dyDescent="0.25">
      <c r="A1462" t="str">
        <f>IF(AND(MOD(ROW(A1457)-1,3)=0,INDEX(artwork.xlsx!G:G,QUOTIENT(ROW(A1457)-1,3)+2)&lt;&gt;""),"/* "&amp;INDEX(artwork.xlsx!G:G,QUOTIENT(ROW(A1457)-1,3)+2)&amp;" */","  ")&amp;
IF(AND(INDEX(artwork.xlsx!F:F,QUOTIENT(ROW(A1457)-1,3)+2)&lt;&gt;""),"/* "&amp;INDEX(artwork.xlsx!F:F,QUOTIENT(ROW(A1457)-1,3)+2)&amp;" */","  ")&amp;IF(AND(ISERROR(MATCH("},",B1462:B$5003,0)), ISERROR(MATCH("    ];",$A$5:A1458,0))),"];","")</f>
        <v xml:space="preserve">    </v>
      </c>
      <c r="B1462" t="str">
        <f t="shared" si="48"/>
        <v/>
      </c>
      <c r="C1462" t="str">
        <f>IF(AND(MOD(ROW(A1457)-1,3)=0, INDEX(artwork.xlsx!J:J,QUOTIENT(ROW(A1457)-1,3)+2)&lt;&gt;""),
     artwork.xlsx!$H$1&amp;": """ &amp;  INDEX(artwork.xlsx!H:H,QUOTIENT(ROW(A1457)-1,3)+2) &amp;""",  " &amp;
     artwork.xlsx!$J$1&amp; ": """ &amp; INDEX(artwork.xlsx!J:J,QUOTIENT(ROW(A1457)-1,3)+2) &amp;""",  " &amp;
     artwork.xlsx!$L$1&amp; ": """ &amp; SUBSTITUTE(IF(LEFT(INDEX(artwork.xlsx!L:L,QUOTIENT(ROW(A1457)-1,3)+2),4)="http","",artwork.xlsx!$M$1) &amp; INDEX(artwork.xlsx!L:L,QUOTIENT(ROW(A1457)-1,3)+2),artwork.xlsx!$N$1,"") &amp; """,",
 IF(AND(MOD(ROW(A1457)-1,3)=1,INDEX(artwork.xlsx!J:J,QUOTIENT(ROW(A1457)-1,3)+2)&lt;&gt;""),
    artwork.xlsx!$K$1&amp;": '" &amp; SUBSTITUTE(INDEX(artwork.xlsx!K:K,QUOTIENT(ROW(A1457)-1,3)+2),"'","\'") &amp; "'",
IF(MOD(ROW(A1457)-1,3)=2,"","")))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v>
      </c>
    </row>
    <row r="1463" spans="1:3" x14ac:dyDescent="0.25">
      <c r="A1463" t="str">
        <f>IF(AND(MOD(ROW(A1458)-1,3)=0,INDEX(artwork.xlsx!G:G,QUOTIENT(ROW(A1458)-1,3)+2)&lt;&gt;""),"/* "&amp;INDEX(artwork.xlsx!G:G,QUOTIENT(ROW(A1458)-1,3)+2)&amp;" */","  ")&amp;
IF(AND(INDEX(artwork.xlsx!F:F,QUOTIENT(ROW(A1458)-1,3)+2)&lt;&gt;""),"/* "&amp;INDEX(artwork.xlsx!F:F,QUOTIENT(ROW(A1458)-1,3)+2)&amp;" */","  ")&amp;IF(AND(ISERROR(MATCH("},",B1463:B$5003,0)), ISERROR(MATCH("    ];",$A$5:A1462,0))),"];","")</f>
        <v xml:space="preserve">    </v>
      </c>
      <c r="B1463" t="str">
        <f t="shared" si="48"/>
        <v>},</v>
      </c>
      <c r="C1463" t="str">
        <f>IF(AND(MOD(ROW(A1458)-1,3)=0, INDEX(artwork.xlsx!J:J,QUOTIENT(ROW(A1458)-1,3)+2)&lt;&gt;""),
     artwork.xlsx!$H$1&amp;": """ &amp;  INDEX(artwork.xlsx!H:H,QUOTIENT(ROW(A1458)-1,3)+2) &amp;""",  " &amp;
     artwork.xlsx!$J$1&amp; ": """ &amp; INDEX(artwork.xlsx!J:J,QUOTIENT(ROW(A1458)-1,3)+2) &amp;""",  " &amp;
     artwork.xlsx!$L$1&amp; ": """ &amp; SUBSTITUTE(IF(LEFT(INDEX(artwork.xlsx!L:L,QUOTIENT(ROW(A1458)-1,3)+2),4)="http","",artwork.xlsx!$M$1) &amp; INDEX(artwork.xlsx!L:L,QUOTIENT(ROW(A1458)-1,3)+2),artwork.xlsx!$N$1,"") &amp; """,",
 IF(AND(MOD(ROW(A1458)-1,3)=1,INDEX(artwork.xlsx!J:J,QUOTIENT(ROW(A1458)-1,3)+2)&lt;&gt;""),
    artwork.xlsx!$K$1&amp;": '" &amp; SUBSTITUTE(INDEX(artwork.xlsx!K:K,QUOTIENT(ROW(A1458)-1,3)+2),"'","\'") &amp; "'",
IF(MOD(ROW(A1458)-1,3)=2,"","")))</f>
        <v/>
      </c>
    </row>
    <row r="1464" spans="1:3" x14ac:dyDescent="0.25">
      <c r="A1464" t="str">
        <f>IF(AND(MOD(ROW(A1459)-1,3)=0,INDEX(artwork.xlsx!G:G,QUOTIENT(ROW(A1459)-1,3)+2)&lt;&gt;""),"/* "&amp;INDEX(artwork.xlsx!G:G,QUOTIENT(ROW(A1459)-1,3)+2)&amp;" */","  ")&amp;
IF(AND(INDEX(artwork.xlsx!F:F,QUOTIENT(ROW(A1459)-1,3)+2)&lt;&gt;""),"/* "&amp;INDEX(artwork.xlsx!F:F,QUOTIENT(ROW(A1459)-1,3)+2)&amp;" */","  ")&amp;IF(AND(ISERROR(MATCH("},",B1464:B$5003,0)), ISERROR(MATCH("    ];",$A$5:A1460,0))),"];","")</f>
        <v xml:space="preserve">  /* t */</v>
      </c>
      <c r="B1464" t="str">
        <f t="shared" si="48"/>
        <v>{</v>
      </c>
      <c r="C1464" t="str">
        <f>IF(AND(MOD(ROW(A1459)-1,3)=0, INDEX(artwork.xlsx!J:J,QUOTIENT(ROW(A1459)-1,3)+2)&lt;&gt;""),
     artwork.xlsx!$H$1&amp;": """ &amp;  INDEX(artwork.xlsx!H:H,QUOTIENT(ROW(A1459)-1,3)+2) &amp;""",  " &amp;
     artwork.xlsx!$J$1&amp; ": """ &amp; INDEX(artwork.xlsx!J:J,QUOTIENT(ROW(A1459)-1,3)+2) &amp;""",  " &amp;
     artwork.xlsx!$L$1&amp; ": """ &amp; SUBSTITUTE(IF(LEFT(INDEX(artwork.xlsx!L:L,QUOTIENT(ROW(A1459)-1,3)+2),4)="http","",artwork.xlsx!$M$1) &amp; INDEX(artwork.xlsx!L:L,QUOTIENT(ROW(A1459)-1,3)+2),artwork.xlsx!$N$1,"") &amp; """,",
 IF(AND(MOD(ROW(A1459)-1,3)=1,INDEX(artwork.xlsx!J:J,QUOTIENT(ROW(A1459)-1,3)+2)&lt;&gt;""),
    artwork.xlsx!$K$1&amp;": '" &amp; SUBSTITUTE(INDEX(artwork.xlsx!K:K,QUOTIENT(ROW(A1459)-1,3)+2),"'","\'") &amp; "'",
IF(MOD(ROW(A1459)-1,3)=2,"","")))</f>
        <v>id: "ducat",  frenchName: "Ducat",  artwork: "http://wiki.dominionstrategy.com/images/a/a3/DucatArt.jpg",</v>
      </c>
    </row>
    <row r="1465" spans="1:3" x14ac:dyDescent="0.25">
      <c r="A1465" t="str">
        <f>IF(AND(MOD(ROW(A1460)-1,3)=0,INDEX(artwork.xlsx!G:G,QUOTIENT(ROW(A1460)-1,3)+2)&lt;&gt;""),"/* "&amp;INDEX(artwork.xlsx!G:G,QUOTIENT(ROW(A1460)-1,3)+2)&amp;" */","  ")&amp;
IF(AND(INDEX(artwork.xlsx!F:F,QUOTIENT(ROW(A1460)-1,3)+2)&lt;&gt;""),"/* "&amp;INDEX(artwork.xlsx!F:F,QUOTIENT(ROW(A1460)-1,3)+2)&amp;" */","  ")&amp;IF(AND(ISERROR(MATCH("},",B1465:B$5003,0)), ISERROR(MATCH("    ];",$A$5:A1464,0))),"];","")</f>
        <v xml:space="preserve">  /* t */</v>
      </c>
      <c r="B1465" t="str">
        <f t="shared" si="48"/>
        <v/>
      </c>
      <c r="C1465" t="str">
        <f>IF(AND(MOD(ROW(A1460)-1,3)=0, INDEX(artwork.xlsx!J:J,QUOTIENT(ROW(A1460)-1,3)+2)&lt;&gt;""),
     artwork.xlsx!$H$1&amp;": """ &amp;  INDEX(artwork.xlsx!H:H,QUOTIENT(ROW(A1460)-1,3)+2) &amp;""",  " &amp;
     artwork.xlsx!$J$1&amp; ": """ &amp; INDEX(artwork.xlsx!J:J,QUOTIENT(ROW(A1460)-1,3)+2) &amp;""",  " &amp;
     artwork.xlsx!$L$1&amp; ": """ &amp; SUBSTITUTE(IF(LEFT(INDEX(artwork.xlsx!L:L,QUOTIENT(ROW(A1460)-1,3)+2),4)="http","",artwork.xlsx!$M$1) &amp; INDEX(artwork.xlsx!L:L,QUOTIENT(ROW(A1460)-1,3)+2),artwork.xlsx!$N$1,"") &amp; """,",
 IF(AND(MOD(ROW(A1460)-1,3)=1,INDEX(artwork.xlsx!J:J,QUOTIENT(ROW(A1460)-1,3)+2)&lt;&gt;""),
    artwork.xlsx!$K$1&amp;": '" &amp; SUBSTITUTE(INDEX(artwork.xlsx!K:K,QUOTIENT(ROW(A1460)-1,3)+2),"'","\'") &amp; "'",
IF(MOD(ROW(A1460)-1,3)=2,"","")))</f>
        <v>text_html: '&lt;div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v>
      </c>
    </row>
    <row r="1466" spans="1:3" x14ac:dyDescent="0.25">
      <c r="A1466" t="str">
        <f>IF(AND(MOD(ROW(A1461)-1,3)=0,INDEX(artwork.xlsx!G:G,QUOTIENT(ROW(A1461)-1,3)+2)&lt;&gt;""),"/* "&amp;INDEX(artwork.xlsx!G:G,QUOTIENT(ROW(A1461)-1,3)+2)&amp;" */","  ")&amp;
IF(AND(INDEX(artwork.xlsx!F:F,QUOTIENT(ROW(A1461)-1,3)+2)&lt;&gt;""),"/* "&amp;INDEX(artwork.xlsx!F:F,QUOTIENT(ROW(A1461)-1,3)+2)&amp;" */","  ")&amp;IF(AND(ISERROR(MATCH("},",B1466:B$5003,0)), ISERROR(MATCH("    ];",$A$5:A1462,0))),"];","")</f>
        <v xml:space="preserve">  /* t */</v>
      </c>
      <c r="B1466" t="str">
        <f t="shared" si="48"/>
        <v>},</v>
      </c>
      <c r="C1466" t="str">
        <f>IF(AND(MOD(ROW(A1461)-1,3)=0, INDEX(artwork.xlsx!J:J,QUOTIENT(ROW(A1461)-1,3)+2)&lt;&gt;""),
     artwork.xlsx!$H$1&amp;": """ &amp;  INDEX(artwork.xlsx!H:H,QUOTIENT(ROW(A1461)-1,3)+2) &amp;""",  " &amp;
     artwork.xlsx!$J$1&amp; ": """ &amp; INDEX(artwork.xlsx!J:J,QUOTIENT(ROW(A1461)-1,3)+2) &amp;""",  " &amp;
     artwork.xlsx!$L$1&amp; ": """ &amp; SUBSTITUTE(IF(LEFT(INDEX(artwork.xlsx!L:L,QUOTIENT(ROW(A1461)-1,3)+2),4)="http","",artwork.xlsx!$M$1) &amp; INDEX(artwork.xlsx!L:L,QUOTIENT(ROW(A1461)-1,3)+2),artwork.xlsx!$N$1,"") &amp; """,",
 IF(AND(MOD(ROW(A1461)-1,3)=1,INDEX(artwork.xlsx!J:J,QUOTIENT(ROW(A1461)-1,3)+2)&lt;&gt;""),
    artwork.xlsx!$K$1&amp;": '" &amp; SUBSTITUTE(INDEX(artwork.xlsx!K:K,QUOTIENT(ROW(A1461)-1,3)+2),"'","\'") &amp; "'",
IF(MOD(ROW(A1461)-1,3)=2,"","")))</f>
        <v/>
      </c>
    </row>
    <row r="1467" spans="1:3" x14ac:dyDescent="0.25">
      <c r="A1467" t="str">
        <f>IF(AND(MOD(ROW(A1462)-1,3)=0,INDEX(artwork.xlsx!G:G,QUOTIENT(ROW(A1462)-1,3)+2)&lt;&gt;""),"/* "&amp;INDEX(artwork.xlsx!G:G,QUOTIENT(ROW(A1462)-1,3)+2)&amp;" */","  ")&amp;
IF(AND(INDEX(artwork.xlsx!F:F,QUOTIENT(ROW(A1462)-1,3)+2)&lt;&gt;""),"/* "&amp;INDEX(artwork.xlsx!F:F,QUOTIENT(ROW(A1462)-1,3)+2)&amp;" */","  ")&amp;IF(AND(ISERROR(MATCH("},",B1467:B$5003,0)), ISERROR(MATCH("    ];",$A$5:A1466,0))),"];","")</f>
        <v xml:space="preserve">    </v>
      </c>
      <c r="B1467" t="str">
        <f t="shared" si="48"/>
        <v>{</v>
      </c>
      <c r="C1467" t="str">
        <f>IF(AND(MOD(ROW(A1462)-1,3)=0, INDEX(artwork.xlsx!J:J,QUOTIENT(ROW(A1462)-1,3)+2)&lt;&gt;""),
     artwork.xlsx!$H$1&amp;": """ &amp;  INDEX(artwork.xlsx!H:H,QUOTIENT(ROW(A1462)-1,3)+2) &amp;""",  " &amp;
     artwork.xlsx!$J$1&amp; ": """ &amp; INDEX(artwork.xlsx!J:J,QUOTIENT(ROW(A1462)-1,3)+2) &amp;""",  " &amp;
     artwork.xlsx!$L$1&amp; ": """ &amp; SUBSTITUTE(IF(LEFT(INDEX(artwork.xlsx!L:L,QUOTIENT(ROW(A1462)-1,3)+2),4)="http","",artwork.xlsx!$M$1) &amp; INDEX(artwork.xlsx!L:L,QUOTIENT(ROW(A1462)-1,3)+2),artwork.xlsx!$N$1,"") &amp; """,",
 IF(AND(MOD(ROW(A1462)-1,3)=1,INDEX(artwork.xlsx!J:J,QUOTIENT(ROW(A1462)-1,3)+2)&lt;&gt;""),
    artwork.xlsx!$K$1&amp;": '" &amp; SUBSTITUTE(INDEX(artwork.xlsx!K:K,QUOTIENT(ROW(A1462)-1,3)+2),"'","\'") &amp; "'",
IF(MOD(ROW(A1462)-1,3)=2,"","")))</f>
        <v>id: "lackeys",  frenchName: "Laquais",  artwork: "http://wiki.dominionstrategy.com/images/e/e7/LackeysArt.jpg",</v>
      </c>
    </row>
    <row r="1468" spans="1:3" x14ac:dyDescent="0.25">
      <c r="A1468" t="str">
        <f>IF(AND(MOD(ROW(A1463)-1,3)=0,INDEX(artwork.xlsx!G:G,QUOTIENT(ROW(A1463)-1,3)+2)&lt;&gt;""),"/* "&amp;INDEX(artwork.xlsx!G:G,QUOTIENT(ROW(A1463)-1,3)+2)&amp;" */","  ")&amp;
IF(AND(INDEX(artwork.xlsx!F:F,QUOTIENT(ROW(A1463)-1,3)+2)&lt;&gt;""),"/* "&amp;INDEX(artwork.xlsx!F:F,QUOTIENT(ROW(A1463)-1,3)+2)&amp;" */","  ")&amp;IF(AND(ISERROR(MATCH("},",B1468:B$5003,0)), ISERROR(MATCH("    ];",$A$5:A1464,0))),"];","")</f>
        <v xml:space="preserve">    </v>
      </c>
      <c r="B1468" t="str">
        <f t="shared" si="48"/>
        <v/>
      </c>
      <c r="C1468" t="str">
        <f>IF(AND(MOD(ROW(A1463)-1,3)=0, INDEX(artwork.xlsx!J:J,QUOTIENT(ROW(A1463)-1,3)+2)&lt;&gt;""),
     artwork.xlsx!$H$1&amp;": """ &amp;  INDEX(artwork.xlsx!H:H,QUOTIENT(ROW(A1463)-1,3)+2) &amp;""",  " &amp;
     artwork.xlsx!$J$1&amp; ": """ &amp; INDEX(artwork.xlsx!J:J,QUOTIENT(ROW(A1463)-1,3)+2) &amp;""",  " &amp;
     artwork.xlsx!$L$1&amp; ": """ &amp; SUBSTITUTE(IF(LEFT(INDEX(artwork.xlsx!L:L,QUOTIENT(ROW(A1463)-1,3)+2),4)="http","",artwork.xlsx!$M$1) &amp; INDEX(artwork.xlsx!L:L,QUOTIENT(ROW(A1463)-1,3)+2),artwork.xlsx!$N$1,"") &amp; """,",
 IF(AND(MOD(ROW(A1463)-1,3)=1,INDEX(artwork.xlsx!J:J,QUOTIENT(ROW(A1463)-1,3)+2)&lt;&gt;""),
    artwork.xlsx!$K$1&amp;": '" &amp; SUBSTITUTE(INDEX(artwork.xlsx!K:K,QUOTIENT(ROW(A1463)-1,3)+2),"'","\'") &amp; "'",
IF(MOD(ROW(A1463)-1,3)=2,"","")))</f>
        <v>text_html: '&lt;div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v>
      </c>
    </row>
    <row r="1469" spans="1:3" x14ac:dyDescent="0.25">
      <c r="A1469" t="str">
        <f>IF(AND(MOD(ROW(A1464)-1,3)=0,INDEX(artwork.xlsx!G:G,QUOTIENT(ROW(A1464)-1,3)+2)&lt;&gt;""),"/* "&amp;INDEX(artwork.xlsx!G:G,QUOTIENT(ROW(A1464)-1,3)+2)&amp;" */","  ")&amp;
IF(AND(INDEX(artwork.xlsx!F:F,QUOTIENT(ROW(A1464)-1,3)+2)&lt;&gt;""),"/* "&amp;INDEX(artwork.xlsx!F:F,QUOTIENT(ROW(A1464)-1,3)+2)&amp;" */","  ")&amp;IF(AND(ISERROR(MATCH("},",B1469:B$5003,0)), ISERROR(MATCH("    ];",$A$5:A1468,0))),"];","")</f>
        <v xml:space="preserve">    </v>
      </c>
      <c r="B1469" t="str">
        <f t="shared" si="48"/>
        <v>},</v>
      </c>
      <c r="C1469" t="str">
        <f>IF(AND(MOD(ROW(A1464)-1,3)=0, INDEX(artwork.xlsx!J:J,QUOTIENT(ROW(A1464)-1,3)+2)&lt;&gt;""),
     artwork.xlsx!$H$1&amp;": """ &amp;  INDEX(artwork.xlsx!H:H,QUOTIENT(ROW(A1464)-1,3)+2) &amp;""",  " &amp;
     artwork.xlsx!$J$1&amp; ": """ &amp; INDEX(artwork.xlsx!J:J,QUOTIENT(ROW(A1464)-1,3)+2) &amp;""",  " &amp;
     artwork.xlsx!$L$1&amp; ": """ &amp; SUBSTITUTE(IF(LEFT(INDEX(artwork.xlsx!L:L,QUOTIENT(ROW(A1464)-1,3)+2),4)="http","",artwork.xlsx!$M$1) &amp; INDEX(artwork.xlsx!L:L,QUOTIENT(ROW(A1464)-1,3)+2),artwork.xlsx!$N$1,"") &amp; """,",
 IF(AND(MOD(ROW(A1464)-1,3)=1,INDEX(artwork.xlsx!J:J,QUOTIENT(ROW(A1464)-1,3)+2)&lt;&gt;""),
    artwork.xlsx!$K$1&amp;": '" &amp; SUBSTITUTE(INDEX(artwork.xlsx!K:K,QUOTIENT(ROW(A1464)-1,3)+2),"'","\'") &amp; "'",
IF(MOD(ROW(A1464)-1,3)=2,"","")))</f>
        <v/>
      </c>
    </row>
    <row r="1470" spans="1:3" x14ac:dyDescent="0.25">
      <c r="A1470" t="str">
        <f>IF(AND(MOD(ROW(A1465)-1,3)=0,INDEX(artwork.xlsx!G:G,QUOTIENT(ROW(A1465)-1,3)+2)&lt;&gt;""),"/* "&amp;INDEX(artwork.xlsx!G:G,QUOTIENT(ROW(A1465)-1,3)+2)&amp;" */","  ")&amp;
IF(AND(INDEX(artwork.xlsx!F:F,QUOTIENT(ROW(A1465)-1,3)+2)&lt;&gt;""),"/* "&amp;INDEX(artwork.xlsx!F:F,QUOTIENT(ROW(A1465)-1,3)+2)&amp;" */","  ")&amp;IF(AND(ISERROR(MATCH("},",B1470:B$5003,0)), ISERROR(MATCH("    ];",$A$5:A1466,0))),"];","")</f>
        <v xml:space="preserve">    </v>
      </c>
      <c r="B1470" t="str">
        <f t="shared" si="48"/>
        <v>{</v>
      </c>
      <c r="C1470" t="str">
        <f>IF(AND(MOD(ROW(A1465)-1,3)=0, INDEX(artwork.xlsx!J:J,QUOTIENT(ROW(A1465)-1,3)+2)&lt;&gt;""),
     artwork.xlsx!$H$1&amp;": """ &amp;  INDEX(artwork.xlsx!H:H,QUOTIENT(ROW(A1465)-1,3)+2) &amp;""",  " &amp;
     artwork.xlsx!$J$1&amp; ": """ &amp; INDEX(artwork.xlsx!J:J,QUOTIENT(ROW(A1465)-1,3)+2) &amp;""",  " &amp;
     artwork.xlsx!$L$1&amp; ": """ &amp; SUBSTITUTE(IF(LEFT(INDEX(artwork.xlsx!L:L,QUOTIENT(ROW(A1465)-1,3)+2),4)="http","",artwork.xlsx!$M$1) &amp; INDEX(artwork.xlsx!L:L,QUOTIENT(ROW(A1465)-1,3)+2),artwork.xlsx!$N$1,"") &amp; """,",
 IF(AND(MOD(ROW(A1465)-1,3)=1,INDEX(artwork.xlsx!J:J,QUOTIENT(ROW(A1465)-1,3)+2)&lt;&gt;""),
    artwork.xlsx!$K$1&amp;": '" &amp; SUBSTITUTE(INDEX(artwork.xlsx!K:K,QUOTIENT(ROW(A1465)-1,3)+2),"'","\'") &amp; "'",
IF(MOD(ROW(A1465)-1,3)=2,"","")))</f>
        <v>id: "actingtroupe",  frenchName: "Troupe de théatre",  artwork: "http://wiki.dominionstrategy.com/images/b/bd/Acting_TroupeArt.jpg",</v>
      </c>
    </row>
    <row r="1471" spans="1:3" x14ac:dyDescent="0.25">
      <c r="A1471" t="str">
        <f>IF(AND(MOD(ROW(A1466)-1,3)=0,INDEX(artwork.xlsx!G:G,QUOTIENT(ROW(A1466)-1,3)+2)&lt;&gt;""),"/* "&amp;INDEX(artwork.xlsx!G:G,QUOTIENT(ROW(A1466)-1,3)+2)&amp;" */","  ")&amp;
IF(AND(INDEX(artwork.xlsx!F:F,QUOTIENT(ROW(A1466)-1,3)+2)&lt;&gt;""),"/* "&amp;INDEX(artwork.xlsx!F:F,QUOTIENT(ROW(A1466)-1,3)+2)&amp;" */","  ")&amp;IF(AND(ISERROR(MATCH("},",B1471:B$5003,0)), ISERROR(MATCH("    ];",$A$5:A1470,0))),"];","")</f>
        <v xml:space="preserve">    </v>
      </c>
      <c r="B1471" t="str">
        <f t="shared" si="48"/>
        <v/>
      </c>
      <c r="C1471" t="str">
        <f>IF(AND(MOD(ROW(A1466)-1,3)=0, INDEX(artwork.xlsx!J:J,QUOTIENT(ROW(A1466)-1,3)+2)&lt;&gt;""),
     artwork.xlsx!$H$1&amp;": """ &amp;  INDEX(artwork.xlsx!H:H,QUOTIENT(ROW(A1466)-1,3)+2) &amp;""",  " &amp;
     artwork.xlsx!$J$1&amp; ": """ &amp; INDEX(artwork.xlsx!J:J,QUOTIENT(ROW(A1466)-1,3)+2) &amp;""",  " &amp;
     artwork.xlsx!$L$1&amp; ": """ &amp; SUBSTITUTE(IF(LEFT(INDEX(artwork.xlsx!L:L,QUOTIENT(ROW(A1466)-1,3)+2),4)="http","",artwork.xlsx!$M$1) &amp; INDEX(artwork.xlsx!L:L,QUOTIENT(ROW(A1466)-1,3)+2),artwork.xlsx!$N$1,"") &amp; """,",
 IF(AND(MOD(ROW(A1466)-1,3)=1,INDEX(artwork.xlsx!J:J,QUOTIENT(ROW(A1466)-1,3)+2)&lt;&gt;""),
    artwork.xlsx!$K$1&amp;": '" &amp; SUBSTITUTE(INDEX(artwork.xlsx!K:K,QUOTIENT(ROW(A1466)-1,3)+2),"'","\'") &amp; "'",
IF(MOD(ROW(A1466)-1,3)=2,"","")))</f>
        <v>text_html: '&lt;div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v>
      </c>
    </row>
    <row r="1472" spans="1:3" x14ac:dyDescent="0.25">
      <c r="A1472" t="str">
        <f>IF(AND(MOD(ROW(A1467)-1,3)=0,INDEX(artwork.xlsx!G:G,QUOTIENT(ROW(A1467)-1,3)+2)&lt;&gt;""),"/* "&amp;INDEX(artwork.xlsx!G:G,QUOTIENT(ROW(A1467)-1,3)+2)&amp;" */","  ")&amp;
IF(AND(INDEX(artwork.xlsx!F:F,QUOTIENT(ROW(A1467)-1,3)+2)&lt;&gt;""),"/* "&amp;INDEX(artwork.xlsx!F:F,QUOTIENT(ROW(A1467)-1,3)+2)&amp;" */","  ")&amp;IF(AND(ISERROR(MATCH("},",B1472:B$5003,0)), ISERROR(MATCH("    ];",$A$5:A1468,0))),"];","")</f>
        <v xml:space="preserve">    </v>
      </c>
      <c r="B1472" t="str">
        <f t="shared" si="48"/>
        <v>},</v>
      </c>
      <c r="C1472" t="str">
        <f>IF(AND(MOD(ROW(A1467)-1,3)=0, INDEX(artwork.xlsx!J:J,QUOTIENT(ROW(A1467)-1,3)+2)&lt;&gt;""),
     artwork.xlsx!$H$1&amp;": """ &amp;  INDEX(artwork.xlsx!H:H,QUOTIENT(ROW(A1467)-1,3)+2) &amp;""",  " &amp;
     artwork.xlsx!$J$1&amp; ": """ &amp; INDEX(artwork.xlsx!J:J,QUOTIENT(ROW(A1467)-1,3)+2) &amp;""",  " &amp;
     artwork.xlsx!$L$1&amp; ": """ &amp; SUBSTITUTE(IF(LEFT(INDEX(artwork.xlsx!L:L,QUOTIENT(ROW(A1467)-1,3)+2),4)="http","",artwork.xlsx!$M$1) &amp; INDEX(artwork.xlsx!L:L,QUOTIENT(ROW(A1467)-1,3)+2),artwork.xlsx!$N$1,"") &amp; """,",
 IF(AND(MOD(ROW(A1467)-1,3)=1,INDEX(artwork.xlsx!J:J,QUOTIENT(ROW(A1467)-1,3)+2)&lt;&gt;""),
    artwork.xlsx!$K$1&amp;": '" &amp; SUBSTITUTE(INDEX(artwork.xlsx!K:K,QUOTIENT(ROW(A1467)-1,3)+2),"'","\'") &amp; "'",
IF(MOD(ROW(A1467)-1,3)=2,"","")))</f>
        <v/>
      </c>
    </row>
    <row r="1473" spans="1:3" x14ac:dyDescent="0.25">
      <c r="A1473" t="str">
        <f>IF(AND(MOD(ROW(A1468)-1,3)=0,INDEX(artwork.xlsx!G:G,QUOTIENT(ROW(A1468)-1,3)+2)&lt;&gt;""),"/* "&amp;INDEX(artwork.xlsx!G:G,QUOTIENT(ROW(A1468)-1,3)+2)&amp;" */","  ")&amp;
IF(AND(INDEX(artwork.xlsx!F:F,QUOTIENT(ROW(A1468)-1,3)+2)&lt;&gt;""),"/* "&amp;INDEX(artwork.xlsx!F:F,QUOTIENT(ROW(A1468)-1,3)+2)&amp;" */","  ")&amp;IF(AND(ISERROR(MATCH("},",B1473:B$5003,0)), ISERROR(MATCH("    ];",$A$5:A1472,0))),"];","")</f>
        <v xml:space="preserve">    </v>
      </c>
      <c r="B1473" t="str">
        <f t="shared" si="48"/>
        <v>{</v>
      </c>
      <c r="C1473" t="str">
        <f>IF(AND(MOD(ROW(A1468)-1,3)=0, INDEX(artwork.xlsx!J:J,QUOTIENT(ROW(A1468)-1,3)+2)&lt;&gt;""),
     artwork.xlsx!$H$1&amp;": """ &amp;  INDEX(artwork.xlsx!H:H,QUOTIENT(ROW(A1468)-1,3)+2) &amp;""",  " &amp;
     artwork.xlsx!$J$1&amp; ": """ &amp; INDEX(artwork.xlsx!J:J,QUOTIENT(ROW(A1468)-1,3)+2) &amp;""",  " &amp;
     artwork.xlsx!$L$1&amp; ": """ &amp; SUBSTITUTE(IF(LEFT(INDEX(artwork.xlsx!L:L,QUOTIENT(ROW(A1468)-1,3)+2),4)="http","",artwork.xlsx!$M$1) &amp; INDEX(artwork.xlsx!L:L,QUOTIENT(ROW(A1468)-1,3)+2),artwork.xlsx!$N$1,"") &amp; """,",
 IF(AND(MOD(ROW(A1468)-1,3)=1,INDEX(artwork.xlsx!J:J,QUOTIENT(ROW(A1468)-1,3)+2)&lt;&gt;""),
    artwork.xlsx!$K$1&amp;": '" &amp; SUBSTITUTE(INDEX(artwork.xlsx!K:K,QUOTIENT(ROW(A1468)-1,3)+2),"'","\'") &amp; "'",
IF(MOD(ROW(A1468)-1,3)=2,"","")))</f>
        <v>id: "cargoship",  frenchName: "Cargo",  artwork: "http://wiki.dominionstrategy.com/images/8/81/Cargo_ShipArt.jpg",</v>
      </c>
    </row>
    <row r="1474" spans="1:3" x14ac:dyDescent="0.25">
      <c r="A1474" t="str">
        <f>IF(AND(MOD(ROW(A1469)-1,3)=0,INDEX(artwork.xlsx!G:G,QUOTIENT(ROW(A1469)-1,3)+2)&lt;&gt;""),"/* "&amp;INDEX(artwork.xlsx!G:G,QUOTIENT(ROW(A1469)-1,3)+2)&amp;" */","  ")&amp;
IF(AND(INDEX(artwork.xlsx!F:F,QUOTIENT(ROW(A1469)-1,3)+2)&lt;&gt;""),"/* "&amp;INDEX(artwork.xlsx!F:F,QUOTIENT(ROW(A1469)-1,3)+2)&amp;" */","  ")&amp;IF(AND(ISERROR(MATCH("},",B1474:B$5003,0)), ISERROR(MATCH("    ];",$A$5:A1470,0))),"];","")</f>
        <v xml:space="preserve">    </v>
      </c>
      <c r="B1474" t="str">
        <f t="shared" si="48"/>
        <v/>
      </c>
      <c r="C1474" t="str">
        <f>IF(AND(MOD(ROW(A1469)-1,3)=0, INDEX(artwork.xlsx!J:J,QUOTIENT(ROW(A1469)-1,3)+2)&lt;&gt;""),
     artwork.xlsx!$H$1&amp;": """ &amp;  INDEX(artwork.xlsx!H:H,QUOTIENT(ROW(A1469)-1,3)+2) &amp;""",  " &amp;
     artwork.xlsx!$J$1&amp; ": """ &amp; INDEX(artwork.xlsx!J:J,QUOTIENT(ROW(A1469)-1,3)+2) &amp;""",  " &amp;
     artwork.xlsx!$L$1&amp; ": """ &amp; SUBSTITUTE(IF(LEFT(INDEX(artwork.xlsx!L:L,QUOTIENT(ROW(A1469)-1,3)+2),4)="http","",artwork.xlsx!$M$1) &amp; INDEX(artwork.xlsx!L:L,QUOTIENT(ROW(A1469)-1,3)+2),artwork.xlsx!$N$1,"") &amp; """,",
 IF(AND(MOD(ROW(A1469)-1,3)=1,INDEX(artwork.xlsx!J:J,QUOTIENT(ROW(A1469)-1,3)+2)&lt;&gt;""),
    artwork.xlsx!$K$1&amp;": '" &amp; SUBSTITUTE(INDEX(artwork.xlsx!K:K,QUOTIENT(ROW(A1469)-1,3)+2),"'","\'") &amp; "'",
IF(MOD(ROW(A1469)-1,3)=2,"","")))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v>
      </c>
    </row>
    <row r="1475" spans="1:3" x14ac:dyDescent="0.25">
      <c r="A1475" t="str">
        <f>IF(AND(MOD(ROW(A1470)-1,3)=0,INDEX(artwork.xlsx!G:G,QUOTIENT(ROW(A1470)-1,3)+2)&lt;&gt;""),"/* "&amp;INDEX(artwork.xlsx!G:G,QUOTIENT(ROW(A1470)-1,3)+2)&amp;" */","  ")&amp;
IF(AND(INDEX(artwork.xlsx!F:F,QUOTIENT(ROW(A1470)-1,3)+2)&lt;&gt;""),"/* "&amp;INDEX(artwork.xlsx!F:F,QUOTIENT(ROW(A1470)-1,3)+2)&amp;" */","  ")&amp;IF(AND(ISERROR(MATCH("},",B1475:B$5003,0)), ISERROR(MATCH("    ];",$A$5:A1474,0))),"];","")</f>
        <v xml:space="preserve">    </v>
      </c>
      <c r="B1475" t="str">
        <f t="shared" si="48"/>
        <v>},</v>
      </c>
      <c r="C1475" t="str">
        <f>IF(AND(MOD(ROW(A1470)-1,3)=0, INDEX(artwork.xlsx!J:J,QUOTIENT(ROW(A1470)-1,3)+2)&lt;&gt;""),
     artwork.xlsx!$H$1&amp;": """ &amp;  INDEX(artwork.xlsx!H:H,QUOTIENT(ROW(A1470)-1,3)+2) &amp;""",  " &amp;
     artwork.xlsx!$J$1&amp; ": """ &amp; INDEX(artwork.xlsx!J:J,QUOTIENT(ROW(A1470)-1,3)+2) &amp;""",  " &amp;
     artwork.xlsx!$L$1&amp; ": """ &amp; SUBSTITUTE(IF(LEFT(INDEX(artwork.xlsx!L:L,QUOTIENT(ROW(A1470)-1,3)+2),4)="http","",artwork.xlsx!$M$1) &amp; INDEX(artwork.xlsx!L:L,QUOTIENT(ROW(A1470)-1,3)+2),artwork.xlsx!$N$1,"") &amp; """,",
 IF(AND(MOD(ROW(A1470)-1,3)=1,INDEX(artwork.xlsx!J:J,QUOTIENT(ROW(A1470)-1,3)+2)&lt;&gt;""),
    artwork.xlsx!$K$1&amp;": '" &amp; SUBSTITUTE(INDEX(artwork.xlsx!K:K,QUOTIENT(ROW(A1470)-1,3)+2),"'","\'") &amp; "'",
IF(MOD(ROW(A1470)-1,3)=2,"","")))</f>
        <v/>
      </c>
    </row>
    <row r="1476" spans="1:3" x14ac:dyDescent="0.25">
      <c r="A1476" t="str">
        <f>IF(AND(MOD(ROW(A1471)-1,3)=0,INDEX(artwork.xlsx!G:G,QUOTIENT(ROW(A1471)-1,3)+2)&lt;&gt;""),"/* "&amp;INDEX(artwork.xlsx!G:G,QUOTIENT(ROW(A1471)-1,3)+2)&amp;" */","  ")&amp;
IF(AND(INDEX(artwork.xlsx!F:F,QUOTIENT(ROW(A1471)-1,3)+2)&lt;&gt;""),"/* "&amp;INDEX(artwork.xlsx!F:F,QUOTIENT(ROW(A1471)-1,3)+2)&amp;" */","  ")&amp;IF(AND(ISERROR(MATCH("},",B1476:B$5003,0)), ISERROR(MATCH("    ];",$A$5:A1472,0))),"];","")</f>
        <v xml:space="preserve">    </v>
      </c>
      <c r="B1476" t="str">
        <f t="shared" si="48"/>
        <v>{</v>
      </c>
      <c r="C1476" t="str">
        <f>IF(AND(MOD(ROW(A1471)-1,3)=0, INDEX(artwork.xlsx!J:J,QUOTIENT(ROW(A1471)-1,3)+2)&lt;&gt;""),
     artwork.xlsx!$H$1&amp;": """ &amp;  INDEX(artwork.xlsx!H:H,QUOTIENT(ROW(A1471)-1,3)+2) &amp;""",  " &amp;
     artwork.xlsx!$J$1&amp; ": """ &amp; INDEX(artwork.xlsx!J:J,QUOTIENT(ROW(A1471)-1,3)+2) &amp;""",  " &amp;
     artwork.xlsx!$L$1&amp; ": """ &amp; SUBSTITUTE(IF(LEFT(INDEX(artwork.xlsx!L:L,QUOTIENT(ROW(A1471)-1,3)+2),4)="http","",artwork.xlsx!$M$1) &amp; INDEX(artwork.xlsx!L:L,QUOTIENT(ROW(A1471)-1,3)+2),artwork.xlsx!$N$1,"") &amp; """,",
 IF(AND(MOD(ROW(A1471)-1,3)=1,INDEX(artwork.xlsx!J:J,QUOTIENT(ROW(A1471)-1,3)+2)&lt;&gt;""),
    artwork.xlsx!$K$1&amp;": '" &amp; SUBSTITUTE(INDEX(artwork.xlsx!K:K,QUOTIENT(ROW(A1471)-1,3)+2),"'","\'") &amp; "'",
IF(MOD(ROW(A1471)-1,3)=2,"","")))</f>
        <v>id: "experiment",  frenchName: "Expérience",  artwork: "http://wiki.dominionstrategy.com/images/9/90/ExperimentArt.jpg",</v>
      </c>
    </row>
    <row r="1477" spans="1:3" x14ac:dyDescent="0.25">
      <c r="A1477" t="str">
        <f>IF(AND(MOD(ROW(A1472)-1,3)=0,INDEX(artwork.xlsx!G:G,QUOTIENT(ROW(A1472)-1,3)+2)&lt;&gt;""),"/* "&amp;INDEX(artwork.xlsx!G:G,QUOTIENT(ROW(A1472)-1,3)+2)&amp;" */","  ")&amp;
IF(AND(INDEX(artwork.xlsx!F:F,QUOTIENT(ROW(A1472)-1,3)+2)&lt;&gt;""),"/* "&amp;INDEX(artwork.xlsx!F:F,QUOTIENT(ROW(A1472)-1,3)+2)&amp;" */","  ")&amp;IF(AND(ISERROR(MATCH("},",B1477:B$5003,0)), ISERROR(MATCH("    ];",$A$5:A1476,0))),"];","")</f>
        <v xml:space="preserve">    </v>
      </c>
      <c r="B1477" t="str">
        <f t="shared" si="48"/>
        <v/>
      </c>
      <c r="C1477" t="str">
        <f>IF(AND(MOD(ROW(A1472)-1,3)=0, INDEX(artwork.xlsx!J:J,QUOTIENT(ROW(A1472)-1,3)+2)&lt;&gt;""),
     artwork.xlsx!$H$1&amp;": """ &amp;  INDEX(artwork.xlsx!H:H,QUOTIENT(ROW(A1472)-1,3)+2) &amp;""",  " &amp;
     artwork.xlsx!$J$1&amp; ": """ &amp; INDEX(artwork.xlsx!J:J,QUOTIENT(ROW(A1472)-1,3)+2) &amp;""",  " &amp;
     artwork.xlsx!$L$1&amp; ": """ &amp; SUBSTITUTE(IF(LEFT(INDEX(artwork.xlsx!L:L,QUOTIENT(ROW(A1472)-1,3)+2),4)="http","",artwork.xlsx!$M$1) &amp; INDEX(artwork.xlsx!L:L,QUOTIENT(ROW(A1472)-1,3)+2),artwork.xlsx!$N$1,"") &amp; """,",
 IF(AND(MOD(ROW(A1472)-1,3)=1,INDEX(artwork.xlsx!J:J,QUOTIENT(ROW(A1472)-1,3)+2)&lt;&gt;""),
    artwork.xlsx!$K$1&amp;": '" &amp; SUBSTITUTE(INDEX(artwork.xlsx!K:K,QUOTIENT(ROW(A1472)-1,3)+2),"'","\'") &amp; "'",
IF(MOD(ROW(A1472)-1,3)=2,"","")))</f>
        <v>text_html: '&lt;div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v>
      </c>
    </row>
    <row r="1478" spans="1:3" x14ac:dyDescent="0.25">
      <c r="A1478" t="str">
        <f>IF(AND(MOD(ROW(A1473)-1,3)=0,INDEX(artwork.xlsx!G:G,QUOTIENT(ROW(A1473)-1,3)+2)&lt;&gt;""),"/* "&amp;INDEX(artwork.xlsx!G:G,QUOTIENT(ROW(A1473)-1,3)+2)&amp;" */","  ")&amp;
IF(AND(INDEX(artwork.xlsx!F:F,QUOTIENT(ROW(A1473)-1,3)+2)&lt;&gt;""),"/* "&amp;INDEX(artwork.xlsx!F:F,QUOTIENT(ROW(A1473)-1,3)+2)&amp;" */","  ")&amp;IF(AND(ISERROR(MATCH("},",B1478:B$5003,0)), ISERROR(MATCH("    ];",$A$5:A1474,0))),"];","")</f>
        <v xml:space="preserve">    </v>
      </c>
      <c r="B1478" t="str">
        <f t="shared" si="48"/>
        <v>},</v>
      </c>
      <c r="C1478" t="str">
        <f>IF(AND(MOD(ROW(A1473)-1,3)=0, INDEX(artwork.xlsx!J:J,QUOTIENT(ROW(A1473)-1,3)+2)&lt;&gt;""),
     artwork.xlsx!$H$1&amp;": """ &amp;  INDEX(artwork.xlsx!H:H,QUOTIENT(ROW(A1473)-1,3)+2) &amp;""",  " &amp;
     artwork.xlsx!$J$1&amp; ": """ &amp; INDEX(artwork.xlsx!J:J,QUOTIENT(ROW(A1473)-1,3)+2) &amp;""",  " &amp;
     artwork.xlsx!$L$1&amp; ": """ &amp; SUBSTITUTE(IF(LEFT(INDEX(artwork.xlsx!L:L,QUOTIENT(ROW(A1473)-1,3)+2),4)="http","",artwork.xlsx!$M$1) &amp; INDEX(artwork.xlsx!L:L,QUOTIENT(ROW(A1473)-1,3)+2),artwork.xlsx!$N$1,"") &amp; """,",
 IF(AND(MOD(ROW(A1473)-1,3)=1,INDEX(artwork.xlsx!J:J,QUOTIENT(ROW(A1473)-1,3)+2)&lt;&gt;""),
    artwork.xlsx!$K$1&amp;": '" &amp; SUBSTITUTE(INDEX(artwork.xlsx!K:K,QUOTIENT(ROW(A1473)-1,3)+2),"'","\'") &amp; "'",
IF(MOD(ROW(A1473)-1,3)=2,"","")))</f>
        <v/>
      </c>
    </row>
    <row r="1479" spans="1:3" x14ac:dyDescent="0.25">
      <c r="A1479" t="str">
        <f>IF(AND(MOD(ROW(A1474)-1,3)=0,INDEX(artwork.xlsx!G:G,QUOTIENT(ROW(A1474)-1,3)+2)&lt;&gt;""),"/* "&amp;INDEX(artwork.xlsx!G:G,QUOTIENT(ROW(A1474)-1,3)+2)&amp;" */","  ")&amp;
IF(AND(INDEX(artwork.xlsx!F:F,QUOTIENT(ROW(A1474)-1,3)+2)&lt;&gt;""),"/* "&amp;INDEX(artwork.xlsx!F:F,QUOTIENT(ROW(A1474)-1,3)+2)&amp;" */","  ")&amp;IF(AND(ISERROR(MATCH("},",B1479:B$5003,0)), ISERROR(MATCH("    ];",$A$5:A1478,0))),"];","")</f>
        <v xml:space="preserve">    </v>
      </c>
      <c r="B1479" t="str">
        <f t="shared" si="48"/>
        <v>{</v>
      </c>
      <c r="C1479" t="str">
        <f>IF(AND(MOD(ROW(A1474)-1,3)=0, INDEX(artwork.xlsx!J:J,QUOTIENT(ROW(A1474)-1,3)+2)&lt;&gt;""),
     artwork.xlsx!$H$1&amp;": """ &amp;  INDEX(artwork.xlsx!H:H,QUOTIENT(ROW(A1474)-1,3)+2) &amp;""",  " &amp;
     artwork.xlsx!$J$1&amp; ": """ &amp; INDEX(artwork.xlsx!J:J,QUOTIENT(ROW(A1474)-1,3)+2) &amp;""",  " &amp;
     artwork.xlsx!$L$1&amp; ": """ &amp; SUBSTITUTE(IF(LEFT(INDEX(artwork.xlsx!L:L,QUOTIENT(ROW(A1474)-1,3)+2),4)="http","",artwork.xlsx!$M$1) &amp; INDEX(artwork.xlsx!L:L,QUOTIENT(ROW(A1474)-1,3)+2),artwork.xlsx!$N$1,"") &amp; """,",
 IF(AND(MOD(ROW(A1474)-1,3)=1,INDEX(artwork.xlsx!J:J,QUOTIENT(ROW(A1474)-1,3)+2)&lt;&gt;""),
    artwork.xlsx!$K$1&amp;": '" &amp; SUBSTITUTE(INDEX(artwork.xlsx!K:K,QUOTIENT(ROW(A1474)-1,3)+2),"'","\'") &amp; "'",
IF(MOD(ROW(A1474)-1,3)=2,"","")))</f>
        <v>id: "improve",  frenchName: "Amélioration",  artwork: "http://wiki.dominionstrategy.com/images/5/51/ImproveArt.jpg",</v>
      </c>
    </row>
    <row r="1480" spans="1:3" x14ac:dyDescent="0.25">
      <c r="A1480" t="str">
        <f>IF(AND(MOD(ROW(A1475)-1,3)=0,INDEX(artwork.xlsx!G:G,QUOTIENT(ROW(A1475)-1,3)+2)&lt;&gt;""),"/* "&amp;INDEX(artwork.xlsx!G:G,QUOTIENT(ROW(A1475)-1,3)+2)&amp;" */","  ")&amp;
IF(AND(INDEX(artwork.xlsx!F:F,QUOTIENT(ROW(A1475)-1,3)+2)&lt;&gt;""),"/* "&amp;INDEX(artwork.xlsx!F:F,QUOTIENT(ROW(A1475)-1,3)+2)&amp;" */","  ")&amp;IF(AND(ISERROR(MATCH("},",B1480:B$5003,0)), ISERROR(MATCH("    ];",$A$5:A1476,0))),"];","")</f>
        <v xml:space="preserve">    </v>
      </c>
      <c r="B1480" t="str">
        <f t="shared" si="48"/>
        <v/>
      </c>
      <c r="C1480" t="str">
        <f>IF(AND(MOD(ROW(A1475)-1,3)=0, INDEX(artwork.xlsx!J:J,QUOTIENT(ROW(A1475)-1,3)+2)&lt;&gt;""),
     artwork.xlsx!$H$1&amp;": """ &amp;  INDEX(artwork.xlsx!H:H,QUOTIENT(ROW(A1475)-1,3)+2) &amp;""",  " &amp;
     artwork.xlsx!$J$1&amp; ": """ &amp; INDEX(artwork.xlsx!J:J,QUOTIENT(ROW(A1475)-1,3)+2) &amp;""",  " &amp;
     artwork.xlsx!$L$1&amp; ": """ &amp; SUBSTITUTE(IF(LEFT(INDEX(artwork.xlsx!L:L,QUOTIENT(ROW(A1475)-1,3)+2),4)="http","",artwork.xlsx!$M$1) &amp; INDEX(artwork.xlsx!L:L,QUOTIENT(ROW(A1475)-1,3)+2),artwork.xlsx!$N$1,"") &amp; """,",
 IF(AND(MOD(ROW(A1475)-1,3)=1,INDEX(artwork.xlsx!J:J,QUOTIENT(ROW(A1475)-1,3)+2)&lt;&gt;""),
    artwork.xlsx!$K$1&amp;": '" &amp; SUBSTITUTE(INDEX(artwork.xlsx!K:K,QUOTIENT(ROW(A1475)-1,3)+2),"'","\'") &amp; "'",
IF(MOD(ROW(A1475)-1,3)=2,"","")))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v>
      </c>
    </row>
    <row r="1481" spans="1:3" x14ac:dyDescent="0.25">
      <c r="A1481" t="str">
        <f>IF(AND(MOD(ROW(A1476)-1,3)=0,INDEX(artwork.xlsx!G:G,QUOTIENT(ROW(A1476)-1,3)+2)&lt;&gt;""),"/* "&amp;INDEX(artwork.xlsx!G:G,QUOTIENT(ROW(A1476)-1,3)+2)&amp;" */","  ")&amp;
IF(AND(INDEX(artwork.xlsx!F:F,QUOTIENT(ROW(A1476)-1,3)+2)&lt;&gt;""),"/* "&amp;INDEX(artwork.xlsx!F:F,QUOTIENT(ROW(A1476)-1,3)+2)&amp;" */","  ")&amp;IF(AND(ISERROR(MATCH("},",B1481:B$5003,0)), ISERROR(MATCH("    ];",$A$5:A1480,0))),"];","")</f>
        <v xml:space="preserve">    </v>
      </c>
      <c r="B1481" t="str">
        <f t="shared" si="48"/>
        <v>},</v>
      </c>
      <c r="C1481" t="str">
        <f>IF(AND(MOD(ROW(A1476)-1,3)=0, INDEX(artwork.xlsx!J:J,QUOTIENT(ROW(A1476)-1,3)+2)&lt;&gt;""),
     artwork.xlsx!$H$1&amp;": """ &amp;  INDEX(artwork.xlsx!H:H,QUOTIENT(ROW(A1476)-1,3)+2) &amp;""",  " &amp;
     artwork.xlsx!$J$1&amp; ": """ &amp; INDEX(artwork.xlsx!J:J,QUOTIENT(ROW(A1476)-1,3)+2) &amp;""",  " &amp;
     artwork.xlsx!$L$1&amp; ": """ &amp; SUBSTITUTE(IF(LEFT(INDEX(artwork.xlsx!L:L,QUOTIENT(ROW(A1476)-1,3)+2),4)="http","",artwork.xlsx!$M$1) &amp; INDEX(artwork.xlsx!L:L,QUOTIENT(ROW(A1476)-1,3)+2),artwork.xlsx!$N$1,"") &amp; """,",
 IF(AND(MOD(ROW(A1476)-1,3)=1,INDEX(artwork.xlsx!J:J,QUOTIENT(ROW(A1476)-1,3)+2)&lt;&gt;""),
    artwork.xlsx!$K$1&amp;": '" &amp; SUBSTITUTE(INDEX(artwork.xlsx!K:K,QUOTIENT(ROW(A1476)-1,3)+2),"'","\'") &amp; "'",
IF(MOD(ROW(A1476)-1,3)=2,"","")))</f>
        <v/>
      </c>
    </row>
    <row r="1482" spans="1:3" x14ac:dyDescent="0.25">
      <c r="A1482" t="str">
        <f>IF(AND(MOD(ROW(A1477)-1,3)=0,INDEX(artwork.xlsx!G:G,QUOTIENT(ROW(A1477)-1,3)+2)&lt;&gt;""),"/* "&amp;INDEX(artwork.xlsx!G:G,QUOTIENT(ROW(A1477)-1,3)+2)&amp;" */","  ")&amp;
IF(AND(INDEX(artwork.xlsx!F:F,QUOTIENT(ROW(A1477)-1,3)+2)&lt;&gt;""),"/* "&amp;INDEX(artwork.xlsx!F:F,QUOTIENT(ROW(A1477)-1,3)+2)&amp;" */","  ")&amp;IF(AND(ISERROR(MATCH("},",B1482:B$5003,0)), ISERROR(MATCH("    ];",$A$5:A1478,0))),"];","")</f>
        <v xml:space="preserve">    </v>
      </c>
      <c r="B1482" t="str">
        <f t="shared" si="48"/>
        <v>{</v>
      </c>
      <c r="C1482" t="str">
        <f>IF(AND(MOD(ROW(A1477)-1,3)=0, INDEX(artwork.xlsx!J:J,QUOTIENT(ROW(A1477)-1,3)+2)&lt;&gt;""),
     artwork.xlsx!$H$1&amp;": """ &amp;  INDEX(artwork.xlsx!H:H,QUOTIENT(ROW(A1477)-1,3)+2) &amp;""",  " &amp;
     artwork.xlsx!$J$1&amp; ": """ &amp; INDEX(artwork.xlsx!J:J,QUOTIENT(ROW(A1477)-1,3)+2) &amp;""",  " &amp;
     artwork.xlsx!$L$1&amp; ": """ &amp; SUBSTITUTE(IF(LEFT(INDEX(artwork.xlsx!L:L,QUOTIENT(ROW(A1477)-1,3)+2),4)="http","",artwork.xlsx!$M$1) &amp; INDEX(artwork.xlsx!L:L,QUOTIENT(ROW(A1477)-1,3)+2),artwork.xlsx!$N$1,"") &amp; """,",
 IF(AND(MOD(ROW(A1477)-1,3)=1,INDEX(artwork.xlsx!J:J,QUOTIENT(ROW(A1477)-1,3)+2)&lt;&gt;""),
    artwork.xlsx!$K$1&amp;": '" &amp; SUBSTITUTE(INDEX(artwork.xlsx!K:K,QUOTIENT(ROW(A1477)-1,3)+2),"'","\'") &amp; "'",
IF(MOD(ROW(A1477)-1,3)=2,"","")))</f>
        <v>id: "flagbearer",  frenchName: "Porte-drapeau",  artwork: "http://wiki.dominionstrategy.com/images/5/53/Flag_BearerArt.jpg",</v>
      </c>
    </row>
    <row r="1483" spans="1:3" x14ac:dyDescent="0.25">
      <c r="A1483" t="str">
        <f>IF(AND(MOD(ROW(A1478)-1,3)=0,INDEX(artwork.xlsx!G:G,QUOTIENT(ROW(A1478)-1,3)+2)&lt;&gt;""),"/* "&amp;INDEX(artwork.xlsx!G:G,QUOTIENT(ROW(A1478)-1,3)+2)&amp;" */","  ")&amp;
IF(AND(INDEX(artwork.xlsx!F:F,QUOTIENT(ROW(A1478)-1,3)+2)&lt;&gt;""),"/* "&amp;INDEX(artwork.xlsx!F:F,QUOTIENT(ROW(A1478)-1,3)+2)&amp;" */","  ")&amp;IF(AND(ISERROR(MATCH("},",B1483:B$5003,0)), ISERROR(MATCH("    ];",$A$5:A1482,0))),"];","")</f>
        <v xml:space="preserve">    </v>
      </c>
      <c r="B1483" t="str">
        <f t="shared" si="48"/>
        <v/>
      </c>
      <c r="C1483" t="str">
        <f>IF(AND(MOD(ROW(A1478)-1,3)=0, INDEX(artwork.xlsx!J:J,QUOTIENT(ROW(A1478)-1,3)+2)&lt;&gt;""),
     artwork.xlsx!$H$1&amp;": """ &amp;  INDEX(artwork.xlsx!H:H,QUOTIENT(ROW(A1478)-1,3)+2) &amp;""",  " &amp;
     artwork.xlsx!$J$1&amp; ": """ &amp; INDEX(artwork.xlsx!J:J,QUOTIENT(ROW(A1478)-1,3)+2) &amp;""",  " &amp;
     artwork.xlsx!$L$1&amp; ": """ &amp; SUBSTITUTE(IF(LEFT(INDEX(artwork.xlsx!L:L,QUOTIENT(ROW(A1478)-1,3)+2),4)="http","",artwork.xlsx!$M$1) &amp; INDEX(artwork.xlsx!L:L,QUOTIENT(ROW(A1478)-1,3)+2),artwork.xlsx!$N$1,"") &amp; """,",
 IF(AND(MOD(ROW(A1478)-1,3)=1,INDEX(artwork.xlsx!J:J,QUOTIENT(ROW(A1478)-1,3)+2)&lt;&gt;""),
    artwork.xlsx!$K$1&amp;": '" &amp; SUBSTITUTE(INDEX(artwork.xlsx!K:K,QUOTIENT(ROW(A1478)-1,3)+2),"'","\'") &amp; "'",
IF(MOD(ROW(A1478)-1,3)=2,"","")))</f>
        <v>text_html: '&lt;div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v>
      </c>
    </row>
    <row r="1484" spans="1:3" x14ac:dyDescent="0.25">
      <c r="A1484" t="str">
        <f>IF(AND(MOD(ROW(A1479)-1,3)=0,INDEX(artwork.xlsx!G:G,QUOTIENT(ROW(A1479)-1,3)+2)&lt;&gt;""),"/* "&amp;INDEX(artwork.xlsx!G:G,QUOTIENT(ROW(A1479)-1,3)+2)&amp;" */","  ")&amp;
IF(AND(INDEX(artwork.xlsx!F:F,QUOTIENT(ROW(A1479)-1,3)+2)&lt;&gt;""),"/* "&amp;INDEX(artwork.xlsx!F:F,QUOTIENT(ROW(A1479)-1,3)+2)&amp;" */","  ")&amp;IF(AND(ISERROR(MATCH("},",B1484:B$5003,0)), ISERROR(MATCH("    ];",$A$5:A1480,0))),"];","")</f>
        <v xml:space="preserve">    </v>
      </c>
      <c r="B1484" t="str">
        <f t="shared" si="48"/>
        <v>},</v>
      </c>
      <c r="C1484" t="str">
        <f>IF(AND(MOD(ROW(A1479)-1,3)=0, INDEX(artwork.xlsx!J:J,QUOTIENT(ROW(A1479)-1,3)+2)&lt;&gt;""),
     artwork.xlsx!$H$1&amp;": """ &amp;  INDEX(artwork.xlsx!H:H,QUOTIENT(ROW(A1479)-1,3)+2) &amp;""",  " &amp;
     artwork.xlsx!$J$1&amp; ": """ &amp; INDEX(artwork.xlsx!J:J,QUOTIENT(ROW(A1479)-1,3)+2) &amp;""",  " &amp;
     artwork.xlsx!$L$1&amp; ": """ &amp; SUBSTITUTE(IF(LEFT(INDEX(artwork.xlsx!L:L,QUOTIENT(ROW(A1479)-1,3)+2),4)="http","",artwork.xlsx!$M$1) &amp; INDEX(artwork.xlsx!L:L,QUOTIENT(ROW(A1479)-1,3)+2),artwork.xlsx!$N$1,"") &amp; """,",
 IF(AND(MOD(ROW(A1479)-1,3)=1,INDEX(artwork.xlsx!J:J,QUOTIENT(ROW(A1479)-1,3)+2)&lt;&gt;""),
    artwork.xlsx!$K$1&amp;": '" &amp; SUBSTITUTE(INDEX(artwork.xlsx!K:K,QUOTIENT(ROW(A1479)-1,3)+2),"'","\'") &amp; "'",
IF(MOD(ROW(A1479)-1,3)=2,"","")))</f>
        <v/>
      </c>
    </row>
    <row r="1485" spans="1:3" x14ac:dyDescent="0.25">
      <c r="A1485" t="str">
        <f>IF(AND(MOD(ROW(A1480)-1,3)=0,INDEX(artwork.xlsx!G:G,QUOTIENT(ROW(A1480)-1,3)+2)&lt;&gt;""),"/* "&amp;INDEX(artwork.xlsx!G:G,QUOTIENT(ROW(A1480)-1,3)+2)&amp;" */","  ")&amp;
IF(AND(INDEX(artwork.xlsx!F:F,QUOTIENT(ROW(A1480)-1,3)+2)&lt;&gt;""),"/* "&amp;INDEX(artwork.xlsx!F:F,QUOTIENT(ROW(A1480)-1,3)+2)&amp;" */","  ")&amp;IF(AND(ISERROR(MATCH("},",B1485:B$5003,0)), ISERROR(MATCH("    ];",$A$5:A1484,0))),"];","")</f>
        <v xml:space="preserve">    </v>
      </c>
      <c r="B1485" t="str">
        <f t="shared" si="48"/>
        <v>{</v>
      </c>
      <c r="C1485" t="str">
        <f>IF(AND(MOD(ROW(A1480)-1,3)=0, INDEX(artwork.xlsx!J:J,QUOTIENT(ROW(A1480)-1,3)+2)&lt;&gt;""),
     artwork.xlsx!$H$1&amp;": """ &amp;  INDEX(artwork.xlsx!H:H,QUOTIENT(ROW(A1480)-1,3)+2) &amp;""",  " &amp;
     artwork.xlsx!$J$1&amp; ": """ &amp; INDEX(artwork.xlsx!J:J,QUOTIENT(ROW(A1480)-1,3)+2) &amp;""",  " &amp;
     artwork.xlsx!$L$1&amp; ": """ &amp; SUBSTITUTE(IF(LEFT(INDEX(artwork.xlsx!L:L,QUOTIENT(ROW(A1480)-1,3)+2),4)="http","",artwork.xlsx!$M$1) &amp; INDEX(artwork.xlsx!L:L,QUOTIENT(ROW(A1480)-1,3)+2),artwork.xlsx!$N$1,"") &amp; """,",
 IF(AND(MOD(ROW(A1480)-1,3)=1,INDEX(artwork.xlsx!J:J,QUOTIENT(ROW(A1480)-1,3)+2)&lt;&gt;""),
    artwork.xlsx!$K$1&amp;": '" &amp; SUBSTITUTE(INDEX(artwork.xlsx!K:K,QUOTIENT(ROW(A1480)-1,3)+2),"'","\'") &amp; "'",
IF(MOD(ROW(A1480)-1,3)=2,"","")))</f>
        <v>id: "hideout",  frenchName: "Planque",  artwork: "http://wiki.dominionstrategy.com/images/6/6a/HideoutArt.jpg",</v>
      </c>
    </row>
    <row r="1486" spans="1:3" x14ac:dyDescent="0.25">
      <c r="A1486" t="str">
        <f>IF(AND(MOD(ROW(A1481)-1,3)=0,INDEX(artwork.xlsx!G:G,QUOTIENT(ROW(A1481)-1,3)+2)&lt;&gt;""),"/* "&amp;INDEX(artwork.xlsx!G:G,QUOTIENT(ROW(A1481)-1,3)+2)&amp;" */","  ")&amp;
IF(AND(INDEX(artwork.xlsx!F:F,QUOTIENT(ROW(A1481)-1,3)+2)&lt;&gt;""),"/* "&amp;INDEX(artwork.xlsx!F:F,QUOTIENT(ROW(A1481)-1,3)+2)&amp;" */","  ")&amp;IF(AND(ISERROR(MATCH("},",B1486:B$5003,0)), ISERROR(MATCH("    ];",$A$5:A1482,0))),"];","")</f>
        <v xml:space="preserve">    </v>
      </c>
      <c r="B1486" t="str">
        <f t="shared" si="48"/>
        <v/>
      </c>
      <c r="C1486" t="str">
        <f>IF(AND(MOD(ROW(A1481)-1,3)=0, INDEX(artwork.xlsx!J:J,QUOTIENT(ROW(A1481)-1,3)+2)&lt;&gt;""),
     artwork.xlsx!$H$1&amp;": """ &amp;  INDEX(artwork.xlsx!H:H,QUOTIENT(ROW(A1481)-1,3)+2) &amp;""",  " &amp;
     artwork.xlsx!$J$1&amp; ": """ &amp; INDEX(artwork.xlsx!J:J,QUOTIENT(ROW(A1481)-1,3)+2) &amp;""",  " &amp;
     artwork.xlsx!$L$1&amp; ": """ &amp; SUBSTITUTE(IF(LEFT(INDEX(artwork.xlsx!L:L,QUOTIENT(ROW(A1481)-1,3)+2),4)="http","",artwork.xlsx!$M$1) &amp; INDEX(artwork.xlsx!L:L,QUOTIENT(ROW(A1481)-1,3)+2),artwork.xlsx!$N$1,"") &amp; """,",
 IF(AND(MOD(ROW(A1481)-1,3)=1,INDEX(artwork.xlsx!J:J,QUOTIENT(ROW(A1481)-1,3)+2)&lt;&gt;""),
    artwork.xlsx!$K$1&amp;": '" &amp; SUBSTITUTE(INDEX(artwork.xlsx!K:K,QUOTIENT(ROW(A1481)-1,3)+2),"'","\'") &amp; "'",
IF(MOD(ROW(A1481)-1,3)=2,"","")))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v>
      </c>
    </row>
    <row r="1487" spans="1:3" x14ac:dyDescent="0.25">
      <c r="A1487" t="str">
        <f>IF(AND(MOD(ROW(A1482)-1,3)=0,INDEX(artwork.xlsx!G:G,QUOTIENT(ROW(A1482)-1,3)+2)&lt;&gt;""),"/* "&amp;INDEX(artwork.xlsx!G:G,QUOTIENT(ROW(A1482)-1,3)+2)&amp;" */","  ")&amp;
IF(AND(INDEX(artwork.xlsx!F:F,QUOTIENT(ROW(A1482)-1,3)+2)&lt;&gt;""),"/* "&amp;INDEX(artwork.xlsx!F:F,QUOTIENT(ROW(A1482)-1,3)+2)&amp;" */","  ")&amp;IF(AND(ISERROR(MATCH("},",B1487:B$5003,0)), ISERROR(MATCH("    ];",$A$5:A1486,0))),"];","")</f>
        <v xml:space="preserve">    </v>
      </c>
      <c r="B1487" t="str">
        <f t="shared" ref="B1487:B1535" si="49">IF(AND(C1486&lt;&gt;"",MOD(ROW(A1485)-1,3)=2),"},","")&amp;IF(AND(C1487&lt;&gt;"",MOD(ROW(A1482)-1,3)=0),"{","")</f>
        <v>},</v>
      </c>
      <c r="C1487" t="str">
        <f>IF(AND(MOD(ROW(A1482)-1,3)=0, INDEX(artwork.xlsx!J:J,QUOTIENT(ROW(A1482)-1,3)+2)&lt;&gt;""),
     artwork.xlsx!$H$1&amp;": """ &amp;  INDEX(artwork.xlsx!H:H,QUOTIENT(ROW(A1482)-1,3)+2) &amp;""",  " &amp;
     artwork.xlsx!$J$1&amp; ": """ &amp; INDEX(artwork.xlsx!J:J,QUOTIENT(ROW(A1482)-1,3)+2) &amp;""",  " &amp;
     artwork.xlsx!$L$1&amp; ": """ &amp; SUBSTITUTE(IF(LEFT(INDEX(artwork.xlsx!L:L,QUOTIENT(ROW(A1482)-1,3)+2),4)="http","",artwork.xlsx!$M$1) &amp; INDEX(artwork.xlsx!L:L,QUOTIENT(ROW(A1482)-1,3)+2),artwork.xlsx!$N$1,"") &amp; """,",
 IF(AND(MOD(ROW(A1482)-1,3)=1,INDEX(artwork.xlsx!J:J,QUOTIENT(ROW(A1482)-1,3)+2)&lt;&gt;""),
    artwork.xlsx!$K$1&amp;": '" &amp; SUBSTITUTE(INDEX(artwork.xlsx!K:K,QUOTIENT(ROW(A1482)-1,3)+2),"'","\'") &amp; "'",
IF(MOD(ROW(A1482)-1,3)=2,"","")))</f>
        <v/>
      </c>
    </row>
    <row r="1488" spans="1:3" x14ac:dyDescent="0.25">
      <c r="A1488" t="str">
        <f>IF(AND(MOD(ROW(A1483)-1,3)=0,INDEX(artwork.xlsx!G:G,QUOTIENT(ROW(A1483)-1,3)+2)&lt;&gt;""),"/* "&amp;INDEX(artwork.xlsx!G:G,QUOTIENT(ROW(A1483)-1,3)+2)&amp;" */","  ")&amp;
IF(AND(INDEX(artwork.xlsx!F:F,QUOTIENT(ROW(A1483)-1,3)+2)&lt;&gt;""),"/* "&amp;INDEX(artwork.xlsx!F:F,QUOTIENT(ROW(A1483)-1,3)+2)&amp;" */","  ")&amp;IF(AND(ISERROR(MATCH("},",B1488:B$5003,0)), ISERROR(MATCH("    ];",$A$5:A1484,0))),"];","")</f>
        <v xml:space="preserve">    </v>
      </c>
      <c r="B1488" t="str">
        <f t="shared" si="49"/>
        <v>{</v>
      </c>
      <c r="C1488" t="str">
        <f>IF(AND(MOD(ROW(A1483)-1,3)=0, INDEX(artwork.xlsx!J:J,QUOTIENT(ROW(A1483)-1,3)+2)&lt;&gt;""),
     artwork.xlsx!$H$1&amp;": """ &amp;  INDEX(artwork.xlsx!H:H,QUOTIENT(ROW(A1483)-1,3)+2) &amp;""",  " &amp;
     artwork.xlsx!$J$1&amp; ": """ &amp; INDEX(artwork.xlsx!J:J,QUOTIENT(ROW(A1483)-1,3)+2) &amp;""",  " &amp;
     artwork.xlsx!$L$1&amp; ": """ &amp; SUBSTITUTE(IF(LEFT(INDEX(artwork.xlsx!L:L,QUOTIENT(ROW(A1483)-1,3)+2),4)="http","",artwork.xlsx!$M$1) &amp; INDEX(artwork.xlsx!L:L,QUOTIENT(ROW(A1483)-1,3)+2),artwork.xlsx!$N$1,"") &amp; """,",
 IF(AND(MOD(ROW(A1483)-1,3)=1,INDEX(artwork.xlsx!J:J,QUOTIENT(ROW(A1483)-1,3)+2)&lt;&gt;""),
    artwork.xlsx!$K$1&amp;": '" &amp; SUBSTITUTE(INDEX(artwork.xlsx!K:K,QUOTIENT(ROW(A1483)-1,3)+2),"'","\'") &amp; "'",
IF(MOD(ROW(A1483)-1,3)=2,"","")))</f>
        <v>id: "inventor",  frenchName: "Inventeur",  artwork: "http://wiki.dominionstrategy.com/images/5/51/InventorArt.jpg",</v>
      </c>
    </row>
    <row r="1489" spans="1:3" x14ac:dyDescent="0.25">
      <c r="A1489" t="str">
        <f>IF(AND(MOD(ROW(A1484)-1,3)=0,INDEX(artwork.xlsx!G:G,QUOTIENT(ROW(A1484)-1,3)+2)&lt;&gt;""),"/* "&amp;INDEX(artwork.xlsx!G:G,QUOTIENT(ROW(A1484)-1,3)+2)&amp;" */","  ")&amp;
IF(AND(INDEX(artwork.xlsx!F:F,QUOTIENT(ROW(A1484)-1,3)+2)&lt;&gt;""),"/* "&amp;INDEX(artwork.xlsx!F:F,QUOTIENT(ROW(A1484)-1,3)+2)&amp;" */","  ")&amp;IF(AND(ISERROR(MATCH("},",B1489:B$5003,0)), ISERROR(MATCH("    ];",$A$5:A1488,0))),"];","")</f>
        <v xml:space="preserve">    </v>
      </c>
      <c r="B1489" t="str">
        <f t="shared" si="49"/>
        <v/>
      </c>
      <c r="C1489" t="str">
        <f>IF(AND(MOD(ROW(A1484)-1,3)=0, INDEX(artwork.xlsx!J:J,QUOTIENT(ROW(A1484)-1,3)+2)&lt;&gt;""),
     artwork.xlsx!$H$1&amp;": """ &amp;  INDEX(artwork.xlsx!H:H,QUOTIENT(ROW(A1484)-1,3)+2) &amp;""",  " &amp;
     artwork.xlsx!$J$1&amp; ": """ &amp; INDEX(artwork.xlsx!J:J,QUOTIENT(ROW(A1484)-1,3)+2) &amp;""",  " &amp;
     artwork.xlsx!$L$1&amp; ": """ &amp; SUBSTITUTE(IF(LEFT(INDEX(artwork.xlsx!L:L,QUOTIENT(ROW(A1484)-1,3)+2),4)="http","",artwork.xlsx!$M$1) &amp; INDEX(artwork.xlsx!L:L,QUOTIENT(ROW(A1484)-1,3)+2),artwork.xlsx!$N$1,"") &amp; """,",
 IF(AND(MOD(ROW(A1484)-1,3)=1,INDEX(artwork.xlsx!J:J,QUOTIENT(ROW(A1484)-1,3)+2)&lt;&gt;""),
    artwork.xlsx!$K$1&amp;": '" &amp; SUBSTITUTE(INDEX(artwork.xlsx!K:K,QUOTIENT(ROW(A1484)-1,3)+2),"'","\'") &amp; "'",
IF(MOD(ROW(A1484)-1,3)=2,"","")))</f>
        <v>text_html: '&lt;div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v>
      </c>
    </row>
    <row r="1490" spans="1:3" x14ac:dyDescent="0.25">
      <c r="A1490" t="str">
        <f>IF(AND(MOD(ROW(A1485)-1,3)=0,INDEX(artwork.xlsx!G:G,QUOTIENT(ROW(A1485)-1,3)+2)&lt;&gt;""),"/* "&amp;INDEX(artwork.xlsx!G:G,QUOTIENT(ROW(A1485)-1,3)+2)&amp;" */","  ")&amp;
IF(AND(INDEX(artwork.xlsx!F:F,QUOTIENT(ROW(A1485)-1,3)+2)&lt;&gt;""),"/* "&amp;INDEX(artwork.xlsx!F:F,QUOTIENT(ROW(A1485)-1,3)+2)&amp;" */","  ")&amp;IF(AND(ISERROR(MATCH("},",B1490:B$5003,0)), ISERROR(MATCH("    ];",$A$5:A1486,0))),"];","")</f>
        <v xml:space="preserve">    </v>
      </c>
      <c r="B1490" t="str">
        <f t="shared" si="49"/>
        <v>},</v>
      </c>
      <c r="C1490" t="str">
        <f>IF(AND(MOD(ROW(A1485)-1,3)=0, INDEX(artwork.xlsx!J:J,QUOTIENT(ROW(A1485)-1,3)+2)&lt;&gt;""),
     artwork.xlsx!$H$1&amp;": """ &amp;  INDEX(artwork.xlsx!H:H,QUOTIENT(ROW(A1485)-1,3)+2) &amp;""",  " &amp;
     artwork.xlsx!$J$1&amp; ": """ &amp; INDEX(artwork.xlsx!J:J,QUOTIENT(ROW(A1485)-1,3)+2) &amp;""",  " &amp;
     artwork.xlsx!$L$1&amp; ": """ &amp; SUBSTITUTE(IF(LEFT(INDEX(artwork.xlsx!L:L,QUOTIENT(ROW(A1485)-1,3)+2),4)="http","",artwork.xlsx!$M$1) &amp; INDEX(artwork.xlsx!L:L,QUOTIENT(ROW(A1485)-1,3)+2),artwork.xlsx!$N$1,"") &amp; """,",
 IF(AND(MOD(ROW(A1485)-1,3)=1,INDEX(artwork.xlsx!J:J,QUOTIENT(ROW(A1485)-1,3)+2)&lt;&gt;""),
    artwork.xlsx!$K$1&amp;": '" &amp; SUBSTITUTE(INDEX(artwork.xlsx!K:K,QUOTIENT(ROW(A1485)-1,3)+2),"'","\'") &amp; "'",
IF(MOD(ROW(A1485)-1,3)=2,"","")))</f>
        <v/>
      </c>
    </row>
    <row r="1491" spans="1:3" x14ac:dyDescent="0.25">
      <c r="A1491" t="str">
        <f>IF(AND(MOD(ROW(A1486)-1,3)=0,INDEX(artwork.xlsx!G:G,QUOTIENT(ROW(A1486)-1,3)+2)&lt;&gt;""),"/* "&amp;INDEX(artwork.xlsx!G:G,QUOTIENT(ROW(A1486)-1,3)+2)&amp;" */","  ")&amp;
IF(AND(INDEX(artwork.xlsx!F:F,QUOTIENT(ROW(A1486)-1,3)+2)&lt;&gt;""),"/* "&amp;INDEX(artwork.xlsx!F:F,QUOTIENT(ROW(A1486)-1,3)+2)&amp;" */","  ")&amp;IF(AND(ISERROR(MATCH("},",B1491:B$5003,0)), ISERROR(MATCH("    ];",$A$5:A1490,0))),"];","")</f>
        <v xml:space="preserve">    </v>
      </c>
      <c r="B1491" t="str">
        <f t="shared" si="49"/>
        <v>{</v>
      </c>
      <c r="C1491" t="str">
        <f>IF(AND(MOD(ROW(A1486)-1,3)=0, INDEX(artwork.xlsx!J:J,QUOTIENT(ROW(A1486)-1,3)+2)&lt;&gt;""),
     artwork.xlsx!$H$1&amp;": """ &amp;  INDEX(artwork.xlsx!H:H,QUOTIENT(ROW(A1486)-1,3)+2) &amp;""",  " &amp;
     artwork.xlsx!$J$1&amp; ": """ &amp; INDEX(artwork.xlsx!J:J,QUOTIENT(ROW(A1486)-1,3)+2) &amp;""",  " &amp;
     artwork.xlsx!$L$1&amp; ": """ &amp; SUBSTITUTE(IF(LEFT(INDEX(artwork.xlsx!L:L,QUOTIENT(ROW(A1486)-1,3)+2),4)="http","",artwork.xlsx!$M$1) &amp; INDEX(artwork.xlsx!L:L,QUOTIENT(ROW(A1486)-1,3)+2),artwork.xlsx!$N$1,"") &amp; """,",
 IF(AND(MOD(ROW(A1486)-1,3)=1,INDEX(artwork.xlsx!J:J,QUOTIENT(ROW(A1486)-1,3)+2)&lt;&gt;""),
    artwork.xlsx!$K$1&amp;": '" &amp; SUBSTITUTE(INDEX(artwork.xlsx!K:K,QUOTIENT(ROW(A1486)-1,3)+2),"'","\'") &amp; "'",
IF(MOD(ROW(A1486)-1,3)=2,"","")))</f>
        <v>id: "mountainvillage",  frenchName: "Village de montagne",  artwork: "http://wiki.dominionstrategy.com/images/c/c5/Mountain_VillageArt.jpg",</v>
      </c>
    </row>
    <row r="1492" spans="1:3" x14ac:dyDescent="0.25">
      <c r="A1492" t="str">
        <f>IF(AND(MOD(ROW(A1487)-1,3)=0,INDEX(artwork.xlsx!G:G,QUOTIENT(ROW(A1487)-1,3)+2)&lt;&gt;""),"/* "&amp;INDEX(artwork.xlsx!G:G,QUOTIENT(ROW(A1487)-1,3)+2)&amp;" */","  ")&amp;
IF(AND(INDEX(artwork.xlsx!F:F,QUOTIENT(ROW(A1487)-1,3)+2)&lt;&gt;""),"/* "&amp;INDEX(artwork.xlsx!F:F,QUOTIENT(ROW(A1487)-1,3)+2)&amp;" */","  ")&amp;IF(AND(ISERROR(MATCH("},",B1492:B$5003,0)), ISERROR(MATCH("    ];",$A$5:A1488,0))),"];","")</f>
        <v xml:space="preserve">    </v>
      </c>
      <c r="B1492" t="str">
        <f t="shared" si="49"/>
        <v/>
      </c>
      <c r="C1492" t="str">
        <f>IF(AND(MOD(ROW(A1487)-1,3)=0, INDEX(artwork.xlsx!J:J,QUOTIENT(ROW(A1487)-1,3)+2)&lt;&gt;""),
     artwork.xlsx!$H$1&amp;": """ &amp;  INDEX(artwork.xlsx!H:H,QUOTIENT(ROW(A1487)-1,3)+2) &amp;""",  " &amp;
     artwork.xlsx!$J$1&amp; ": """ &amp; INDEX(artwork.xlsx!J:J,QUOTIENT(ROW(A1487)-1,3)+2) &amp;""",  " &amp;
     artwork.xlsx!$L$1&amp; ": """ &amp; SUBSTITUTE(IF(LEFT(INDEX(artwork.xlsx!L:L,QUOTIENT(ROW(A1487)-1,3)+2),4)="http","",artwork.xlsx!$M$1) &amp; INDEX(artwork.xlsx!L:L,QUOTIENT(ROW(A1487)-1,3)+2),artwork.xlsx!$N$1,"") &amp; """,",
 IF(AND(MOD(ROW(A1487)-1,3)=1,INDEX(artwork.xlsx!J:J,QUOTIENT(ROW(A1487)-1,3)+2)&lt;&gt;""),
    artwork.xlsx!$K$1&amp;": '" &amp; SUBSTITUTE(INDEX(artwork.xlsx!K:K,QUOTIENT(ROW(A1487)-1,3)+2),"'","\'") &amp; "'",
IF(MOD(ROW(A1487)-1,3)=2,"","")))</f>
        <v>text_html: '&lt;div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v>
      </c>
    </row>
    <row r="1493" spans="1:3" x14ac:dyDescent="0.25">
      <c r="A1493" t="str">
        <f>IF(AND(MOD(ROW(A1488)-1,3)=0,INDEX(artwork.xlsx!G:G,QUOTIENT(ROW(A1488)-1,3)+2)&lt;&gt;""),"/* "&amp;INDEX(artwork.xlsx!G:G,QUOTIENT(ROW(A1488)-1,3)+2)&amp;" */","  ")&amp;
IF(AND(INDEX(artwork.xlsx!F:F,QUOTIENT(ROW(A1488)-1,3)+2)&lt;&gt;""),"/* "&amp;INDEX(artwork.xlsx!F:F,QUOTIENT(ROW(A1488)-1,3)+2)&amp;" */","  ")&amp;IF(AND(ISERROR(MATCH("},",B1493:B$5003,0)), ISERROR(MATCH("    ];",$A$5:A1492,0))),"];","")</f>
        <v xml:space="preserve">    </v>
      </c>
      <c r="B1493" t="str">
        <f t="shared" si="49"/>
        <v>},</v>
      </c>
      <c r="C1493" t="str">
        <f>IF(AND(MOD(ROW(A1488)-1,3)=0, INDEX(artwork.xlsx!J:J,QUOTIENT(ROW(A1488)-1,3)+2)&lt;&gt;""),
     artwork.xlsx!$H$1&amp;": """ &amp;  INDEX(artwork.xlsx!H:H,QUOTIENT(ROW(A1488)-1,3)+2) &amp;""",  " &amp;
     artwork.xlsx!$J$1&amp; ": """ &amp; INDEX(artwork.xlsx!J:J,QUOTIENT(ROW(A1488)-1,3)+2) &amp;""",  " &amp;
     artwork.xlsx!$L$1&amp; ": """ &amp; SUBSTITUTE(IF(LEFT(INDEX(artwork.xlsx!L:L,QUOTIENT(ROW(A1488)-1,3)+2),4)="http","",artwork.xlsx!$M$1) &amp; INDEX(artwork.xlsx!L:L,QUOTIENT(ROW(A1488)-1,3)+2),artwork.xlsx!$N$1,"") &amp; """,",
 IF(AND(MOD(ROW(A1488)-1,3)=1,INDEX(artwork.xlsx!J:J,QUOTIENT(ROW(A1488)-1,3)+2)&lt;&gt;""),
    artwork.xlsx!$K$1&amp;": '" &amp; SUBSTITUTE(INDEX(artwork.xlsx!K:K,QUOTIENT(ROW(A1488)-1,3)+2),"'","\'") &amp; "'",
IF(MOD(ROW(A1488)-1,3)=2,"","")))</f>
        <v/>
      </c>
    </row>
    <row r="1494" spans="1:3" x14ac:dyDescent="0.25">
      <c r="A1494" t="str">
        <f>IF(AND(MOD(ROW(A1489)-1,3)=0,INDEX(artwork.xlsx!G:G,QUOTIENT(ROW(A1489)-1,3)+2)&lt;&gt;""),"/* "&amp;INDEX(artwork.xlsx!G:G,QUOTIENT(ROW(A1489)-1,3)+2)&amp;" */","  ")&amp;
IF(AND(INDEX(artwork.xlsx!F:F,QUOTIENT(ROW(A1489)-1,3)+2)&lt;&gt;""),"/* "&amp;INDEX(artwork.xlsx!F:F,QUOTIENT(ROW(A1489)-1,3)+2)&amp;" */","  ")&amp;IF(AND(ISERROR(MATCH("},",B1494:B$5003,0)), ISERROR(MATCH("    ];",$A$5:A1490,0))),"];","")</f>
        <v xml:space="preserve">    </v>
      </c>
      <c r="B1494" t="str">
        <f t="shared" si="49"/>
        <v>{</v>
      </c>
      <c r="C1494" t="str">
        <f>IF(AND(MOD(ROW(A1489)-1,3)=0, INDEX(artwork.xlsx!J:J,QUOTIENT(ROW(A1489)-1,3)+2)&lt;&gt;""),
     artwork.xlsx!$H$1&amp;": """ &amp;  INDEX(artwork.xlsx!H:H,QUOTIENT(ROW(A1489)-1,3)+2) &amp;""",  " &amp;
     artwork.xlsx!$J$1&amp; ": """ &amp; INDEX(artwork.xlsx!J:J,QUOTIENT(ROW(A1489)-1,3)+2) &amp;""",  " &amp;
     artwork.xlsx!$L$1&amp; ": """ &amp; SUBSTITUTE(IF(LEFT(INDEX(artwork.xlsx!L:L,QUOTIENT(ROW(A1489)-1,3)+2),4)="http","",artwork.xlsx!$M$1) &amp; INDEX(artwork.xlsx!L:L,QUOTIENT(ROW(A1489)-1,3)+2),artwork.xlsx!$N$1,"") &amp; """,",
 IF(AND(MOD(ROW(A1489)-1,3)=1,INDEX(artwork.xlsx!J:J,QUOTIENT(ROW(A1489)-1,3)+2)&lt;&gt;""),
    artwork.xlsx!$K$1&amp;": '" &amp; SUBSTITUTE(INDEX(artwork.xlsx!K:K,QUOTIENT(ROW(A1489)-1,3)+2),"'","\'") &amp; "'",
IF(MOD(ROW(A1489)-1,3)=2,"","")))</f>
        <v>id: "patron",  frenchName: "Mécène",  artwork: "http://wiki.dominionstrategy.com/images/2/26/PatronArt.jpg",</v>
      </c>
    </row>
    <row r="1495" spans="1:3" x14ac:dyDescent="0.25">
      <c r="A1495" t="str">
        <f>IF(AND(MOD(ROW(A1490)-1,3)=0,INDEX(artwork.xlsx!G:G,QUOTIENT(ROW(A1490)-1,3)+2)&lt;&gt;""),"/* "&amp;INDEX(artwork.xlsx!G:G,QUOTIENT(ROW(A1490)-1,3)+2)&amp;" */","  ")&amp;
IF(AND(INDEX(artwork.xlsx!F:F,QUOTIENT(ROW(A1490)-1,3)+2)&lt;&gt;""),"/* "&amp;INDEX(artwork.xlsx!F:F,QUOTIENT(ROW(A1490)-1,3)+2)&amp;" */","  ")&amp;IF(AND(ISERROR(MATCH("},",B1495:B$5003,0)), ISERROR(MATCH("    ];",$A$5:A1494,0))),"];","")</f>
        <v xml:space="preserve">    </v>
      </c>
      <c r="B1495" t="str">
        <f t="shared" si="49"/>
        <v/>
      </c>
      <c r="C1495" t="str">
        <f>IF(AND(MOD(ROW(A1490)-1,3)=0, INDEX(artwork.xlsx!J:J,QUOTIENT(ROW(A1490)-1,3)+2)&lt;&gt;""),
     artwork.xlsx!$H$1&amp;": """ &amp;  INDEX(artwork.xlsx!H:H,QUOTIENT(ROW(A1490)-1,3)+2) &amp;""",  " &amp;
     artwork.xlsx!$J$1&amp; ": """ &amp; INDEX(artwork.xlsx!J:J,QUOTIENT(ROW(A1490)-1,3)+2) &amp;""",  " &amp;
     artwork.xlsx!$L$1&amp; ": """ &amp; SUBSTITUTE(IF(LEFT(INDEX(artwork.xlsx!L:L,QUOTIENT(ROW(A1490)-1,3)+2),4)="http","",artwork.xlsx!$M$1) &amp; INDEX(artwork.xlsx!L:L,QUOTIENT(ROW(A1490)-1,3)+2),artwork.xlsx!$N$1,"") &amp; """,",
 IF(AND(MOD(ROW(A1490)-1,3)=1,INDEX(artwork.xlsx!J:J,QUOTIENT(ROW(A1490)-1,3)+2)&lt;&gt;""),
    artwork.xlsx!$K$1&amp;": '" &amp; SUBSTITUTE(INDEX(artwork.xlsx!K:K,QUOTIENT(ROW(A1490)-1,3)+2),"'","\'") &amp; "'",
IF(MOD(ROW(A1490)-1,3)=2,"","")))</f>
        <v>text_html: '&lt;div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v>
      </c>
    </row>
    <row r="1496" spans="1:3" x14ac:dyDescent="0.25">
      <c r="A1496" t="str">
        <f>IF(AND(MOD(ROW(A1491)-1,3)=0,INDEX(artwork.xlsx!G:G,QUOTIENT(ROW(A1491)-1,3)+2)&lt;&gt;""),"/* "&amp;INDEX(artwork.xlsx!G:G,QUOTIENT(ROW(A1491)-1,3)+2)&amp;" */","  ")&amp;
IF(AND(INDEX(artwork.xlsx!F:F,QUOTIENT(ROW(A1491)-1,3)+2)&lt;&gt;""),"/* "&amp;INDEX(artwork.xlsx!F:F,QUOTIENT(ROW(A1491)-1,3)+2)&amp;" */","  ")&amp;IF(AND(ISERROR(MATCH("},",B1496:B$5003,0)), ISERROR(MATCH("    ];",$A$5:A1492,0))),"];","")</f>
        <v xml:space="preserve">    </v>
      </c>
      <c r="B1496" t="str">
        <f t="shared" si="49"/>
        <v>},</v>
      </c>
      <c r="C1496" t="str">
        <f>IF(AND(MOD(ROW(A1491)-1,3)=0, INDEX(artwork.xlsx!J:J,QUOTIENT(ROW(A1491)-1,3)+2)&lt;&gt;""),
     artwork.xlsx!$H$1&amp;": """ &amp;  INDEX(artwork.xlsx!H:H,QUOTIENT(ROW(A1491)-1,3)+2) &amp;""",  " &amp;
     artwork.xlsx!$J$1&amp; ": """ &amp; INDEX(artwork.xlsx!J:J,QUOTIENT(ROW(A1491)-1,3)+2) &amp;""",  " &amp;
     artwork.xlsx!$L$1&amp; ": """ &amp; SUBSTITUTE(IF(LEFT(INDEX(artwork.xlsx!L:L,QUOTIENT(ROW(A1491)-1,3)+2),4)="http","",artwork.xlsx!$M$1) &amp; INDEX(artwork.xlsx!L:L,QUOTIENT(ROW(A1491)-1,3)+2),artwork.xlsx!$N$1,"") &amp; """,",
 IF(AND(MOD(ROW(A1491)-1,3)=1,INDEX(artwork.xlsx!J:J,QUOTIENT(ROW(A1491)-1,3)+2)&lt;&gt;""),
    artwork.xlsx!$K$1&amp;": '" &amp; SUBSTITUTE(INDEX(artwork.xlsx!K:K,QUOTIENT(ROW(A1491)-1,3)+2),"'","\'") &amp; "'",
IF(MOD(ROW(A1491)-1,3)=2,"","")))</f>
        <v/>
      </c>
    </row>
    <row r="1497" spans="1:3" x14ac:dyDescent="0.25">
      <c r="A1497" t="str">
        <f>IF(AND(MOD(ROW(A1492)-1,3)=0,INDEX(artwork.xlsx!G:G,QUOTIENT(ROW(A1492)-1,3)+2)&lt;&gt;""),"/* "&amp;INDEX(artwork.xlsx!G:G,QUOTIENT(ROW(A1492)-1,3)+2)&amp;" */","  ")&amp;
IF(AND(INDEX(artwork.xlsx!F:F,QUOTIENT(ROW(A1492)-1,3)+2)&lt;&gt;""),"/* "&amp;INDEX(artwork.xlsx!F:F,QUOTIENT(ROW(A1492)-1,3)+2)&amp;" */","  ")&amp;IF(AND(ISERROR(MATCH("},",B1497:B$5003,0)), ISERROR(MATCH("    ];",$A$5:A1496,0))),"];","")</f>
        <v xml:space="preserve">    </v>
      </c>
      <c r="B1497" t="str">
        <f t="shared" si="49"/>
        <v>{</v>
      </c>
      <c r="C1497" t="str">
        <f>IF(AND(MOD(ROW(A1492)-1,3)=0, INDEX(artwork.xlsx!J:J,QUOTIENT(ROW(A1492)-1,3)+2)&lt;&gt;""),
     artwork.xlsx!$H$1&amp;": """ &amp;  INDEX(artwork.xlsx!H:H,QUOTIENT(ROW(A1492)-1,3)+2) &amp;""",  " &amp;
     artwork.xlsx!$J$1&amp; ": """ &amp; INDEX(artwork.xlsx!J:J,QUOTIENT(ROW(A1492)-1,3)+2) &amp;""",  " &amp;
     artwork.xlsx!$L$1&amp; ": """ &amp; SUBSTITUTE(IF(LEFT(INDEX(artwork.xlsx!L:L,QUOTIENT(ROW(A1492)-1,3)+2),4)="http","",artwork.xlsx!$M$1) &amp; INDEX(artwork.xlsx!L:L,QUOTIENT(ROW(A1492)-1,3)+2),artwork.xlsx!$N$1,"") &amp; """,",
 IF(AND(MOD(ROW(A1492)-1,3)=1,INDEX(artwork.xlsx!J:J,QUOTIENT(ROW(A1492)-1,3)+2)&lt;&gt;""),
    artwork.xlsx!$K$1&amp;": '" &amp; SUBSTITUTE(INDEX(artwork.xlsx!K:K,QUOTIENT(ROW(A1492)-1,3)+2),"'","\'") &amp; "'",
IF(MOD(ROW(A1492)-1,3)=2,"","")))</f>
        <v>id: "priest",  frenchName: "Prêtre",  artwork: "http://wiki.dominionstrategy.com/images/8/8f/PriestArt.jpg",</v>
      </c>
    </row>
    <row r="1498" spans="1:3" x14ac:dyDescent="0.25">
      <c r="A1498" t="str">
        <f>IF(AND(MOD(ROW(A1493)-1,3)=0,INDEX(artwork.xlsx!G:G,QUOTIENT(ROW(A1493)-1,3)+2)&lt;&gt;""),"/* "&amp;INDEX(artwork.xlsx!G:G,QUOTIENT(ROW(A1493)-1,3)+2)&amp;" */","  ")&amp;
IF(AND(INDEX(artwork.xlsx!F:F,QUOTIENT(ROW(A1493)-1,3)+2)&lt;&gt;""),"/* "&amp;INDEX(artwork.xlsx!F:F,QUOTIENT(ROW(A1493)-1,3)+2)&amp;" */","  ")&amp;IF(AND(ISERROR(MATCH("},",B1498:B$5003,0)), ISERROR(MATCH("    ];",$A$5:A1494,0))),"];","")</f>
        <v xml:space="preserve">    </v>
      </c>
      <c r="B1498" t="str">
        <f t="shared" si="49"/>
        <v/>
      </c>
      <c r="C1498" t="str">
        <f>IF(AND(MOD(ROW(A1493)-1,3)=0, INDEX(artwork.xlsx!J:J,QUOTIENT(ROW(A1493)-1,3)+2)&lt;&gt;""),
     artwork.xlsx!$H$1&amp;": """ &amp;  INDEX(artwork.xlsx!H:H,QUOTIENT(ROW(A1493)-1,3)+2) &amp;""",  " &amp;
     artwork.xlsx!$J$1&amp; ": """ &amp; INDEX(artwork.xlsx!J:J,QUOTIENT(ROW(A1493)-1,3)+2) &amp;""",  " &amp;
     artwork.xlsx!$L$1&amp; ": """ &amp; SUBSTITUTE(IF(LEFT(INDEX(artwork.xlsx!L:L,QUOTIENT(ROW(A1493)-1,3)+2),4)="http","",artwork.xlsx!$M$1) &amp; INDEX(artwork.xlsx!L:L,QUOTIENT(ROW(A1493)-1,3)+2),artwork.xlsx!$N$1,"") &amp; """,",
 IF(AND(MOD(ROW(A1493)-1,3)=1,INDEX(artwork.xlsx!J:J,QUOTIENT(ROW(A1493)-1,3)+2)&lt;&gt;""),
    artwork.xlsx!$K$1&amp;": '" &amp; SUBSTITUTE(INDEX(artwork.xlsx!K:K,QUOTIENT(ROW(A1493)-1,3)+2),"'","\'") &amp; "'",
IF(MOD(ROW(A1493)-1,3)=2,"","")))</f>
        <v>text_html: '&lt;div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v>
      </c>
    </row>
    <row r="1499" spans="1:3" x14ac:dyDescent="0.25">
      <c r="A1499" t="str">
        <f>IF(AND(MOD(ROW(A1494)-1,3)=0,INDEX(artwork.xlsx!G:G,QUOTIENT(ROW(A1494)-1,3)+2)&lt;&gt;""),"/* "&amp;INDEX(artwork.xlsx!G:G,QUOTIENT(ROW(A1494)-1,3)+2)&amp;" */","  ")&amp;
IF(AND(INDEX(artwork.xlsx!F:F,QUOTIENT(ROW(A1494)-1,3)+2)&lt;&gt;""),"/* "&amp;INDEX(artwork.xlsx!F:F,QUOTIENT(ROW(A1494)-1,3)+2)&amp;" */","  ")&amp;IF(AND(ISERROR(MATCH("},",B1499:B$5003,0)), ISERROR(MATCH("    ];",$A$5:A1498,0))),"];","")</f>
        <v xml:space="preserve">    </v>
      </c>
      <c r="B1499" t="str">
        <f t="shared" si="49"/>
        <v>},</v>
      </c>
      <c r="C1499" t="str">
        <f>IF(AND(MOD(ROW(A1494)-1,3)=0, INDEX(artwork.xlsx!J:J,QUOTIENT(ROW(A1494)-1,3)+2)&lt;&gt;""),
     artwork.xlsx!$H$1&amp;": """ &amp;  INDEX(artwork.xlsx!H:H,QUOTIENT(ROW(A1494)-1,3)+2) &amp;""",  " &amp;
     artwork.xlsx!$J$1&amp; ": """ &amp; INDEX(artwork.xlsx!J:J,QUOTIENT(ROW(A1494)-1,3)+2) &amp;""",  " &amp;
     artwork.xlsx!$L$1&amp; ": """ &amp; SUBSTITUTE(IF(LEFT(INDEX(artwork.xlsx!L:L,QUOTIENT(ROW(A1494)-1,3)+2),4)="http","",artwork.xlsx!$M$1) &amp; INDEX(artwork.xlsx!L:L,QUOTIENT(ROW(A1494)-1,3)+2),artwork.xlsx!$N$1,"") &amp; """,",
 IF(AND(MOD(ROW(A1494)-1,3)=1,INDEX(artwork.xlsx!J:J,QUOTIENT(ROW(A1494)-1,3)+2)&lt;&gt;""),
    artwork.xlsx!$K$1&amp;": '" &amp; SUBSTITUTE(INDEX(artwork.xlsx!K:K,QUOTIENT(ROW(A1494)-1,3)+2),"'","\'") &amp; "'",
IF(MOD(ROW(A1494)-1,3)=2,"","")))</f>
        <v/>
      </c>
    </row>
    <row r="1500" spans="1:3" x14ac:dyDescent="0.25">
      <c r="A1500" t="str">
        <f>IF(AND(MOD(ROW(A1495)-1,3)=0,INDEX(artwork.xlsx!G:G,QUOTIENT(ROW(A1495)-1,3)+2)&lt;&gt;""),"/* "&amp;INDEX(artwork.xlsx!G:G,QUOTIENT(ROW(A1495)-1,3)+2)&amp;" */","  ")&amp;
IF(AND(INDEX(artwork.xlsx!F:F,QUOTIENT(ROW(A1495)-1,3)+2)&lt;&gt;""),"/* "&amp;INDEX(artwork.xlsx!F:F,QUOTIENT(ROW(A1495)-1,3)+2)&amp;" */","  ")&amp;IF(AND(ISERROR(MATCH("},",B1500:B$5003,0)), ISERROR(MATCH("    ];",$A$5:A1496,0))),"];","")</f>
        <v xml:space="preserve">    </v>
      </c>
      <c r="B1500" t="str">
        <f t="shared" si="49"/>
        <v>{</v>
      </c>
      <c r="C1500" t="str">
        <f>IF(AND(MOD(ROW(A1495)-1,3)=0, INDEX(artwork.xlsx!J:J,QUOTIENT(ROW(A1495)-1,3)+2)&lt;&gt;""),
     artwork.xlsx!$H$1&amp;": """ &amp;  INDEX(artwork.xlsx!H:H,QUOTIENT(ROW(A1495)-1,3)+2) &amp;""",  " &amp;
     artwork.xlsx!$J$1&amp; ": """ &amp; INDEX(artwork.xlsx!J:J,QUOTIENT(ROW(A1495)-1,3)+2) &amp;""",  " &amp;
     artwork.xlsx!$L$1&amp; ": """ &amp; SUBSTITUTE(IF(LEFT(INDEX(artwork.xlsx!L:L,QUOTIENT(ROW(A1495)-1,3)+2),4)="http","",artwork.xlsx!$M$1) &amp; INDEX(artwork.xlsx!L:L,QUOTIENT(ROW(A1495)-1,3)+2),artwork.xlsx!$N$1,"") &amp; """,",
 IF(AND(MOD(ROW(A1495)-1,3)=1,INDEX(artwork.xlsx!J:J,QUOTIENT(ROW(A1495)-1,3)+2)&lt;&gt;""),
    artwork.xlsx!$K$1&amp;": '" &amp; SUBSTITUTE(INDEX(artwork.xlsx!K:K,QUOTIENT(ROW(A1495)-1,3)+2),"'","\'") &amp; "'",
IF(MOD(ROW(A1495)-1,3)=2,"","")))</f>
        <v>id: "research",  frenchName: "Recherche",  artwork: "http://wiki.dominionstrategy.com/images/0/0b/ResearchArt.jpg",</v>
      </c>
    </row>
    <row r="1501" spans="1:3" x14ac:dyDescent="0.25">
      <c r="A1501" t="str">
        <f>IF(AND(MOD(ROW(A1496)-1,3)=0,INDEX(artwork.xlsx!G:G,QUOTIENT(ROW(A1496)-1,3)+2)&lt;&gt;""),"/* "&amp;INDEX(artwork.xlsx!G:G,QUOTIENT(ROW(A1496)-1,3)+2)&amp;" */","  ")&amp;
IF(AND(INDEX(artwork.xlsx!F:F,QUOTIENT(ROW(A1496)-1,3)+2)&lt;&gt;""),"/* "&amp;INDEX(artwork.xlsx!F:F,QUOTIENT(ROW(A1496)-1,3)+2)&amp;" */","  ")&amp;IF(AND(ISERROR(MATCH("},",B1501:B$5003,0)), ISERROR(MATCH("    ];",$A$5:A1500,0))),"];","")</f>
        <v xml:space="preserve">    </v>
      </c>
      <c r="B1501" t="str">
        <f t="shared" si="49"/>
        <v/>
      </c>
      <c r="C1501" t="str">
        <f>IF(AND(MOD(ROW(A1496)-1,3)=0, INDEX(artwork.xlsx!J:J,QUOTIENT(ROW(A1496)-1,3)+2)&lt;&gt;""),
     artwork.xlsx!$H$1&amp;": """ &amp;  INDEX(artwork.xlsx!H:H,QUOTIENT(ROW(A1496)-1,3)+2) &amp;""",  " &amp;
     artwork.xlsx!$J$1&amp; ": """ &amp; INDEX(artwork.xlsx!J:J,QUOTIENT(ROW(A1496)-1,3)+2) &amp;""",  " &amp;
     artwork.xlsx!$L$1&amp; ": """ &amp; SUBSTITUTE(IF(LEFT(INDEX(artwork.xlsx!L:L,QUOTIENT(ROW(A1496)-1,3)+2),4)="http","",artwork.xlsx!$M$1) &amp; INDEX(artwork.xlsx!L:L,QUOTIENT(ROW(A1496)-1,3)+2),artwork.xlsx!$N$1,"") &amp; """,",
 IF(AND(MOD(ROW(A1496)-1,3)=1,INDEX(artwork.xlsx!J:J,QUOTIENT(ROW(A1496)-1,3)+2)&lt;&gt;""),
    artwork.xlsx!$K$1&amp;": '" &amp; SUBSTITUTE(INDEX(artwork.xlsx!K:K,QUOTIENT(ROW(A1496)-1,3)+2),"'","\'") &amp; "'",
IF(MOD(ROW(A1496)-1,3)=2,"","")))</f>
        <v>text_html: '&lt;div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v>
      </c>
    </row>
    <row r="1502" spans="1:3" x14ac:dyDescent="0.25">
      <c r="A1502" t="str">
        <f>IF(AND(MOD(ROW(A1497)-1,3)=0,INDEX(artwork.xlsx!G:G,QUOTIENT(ROW(A1497)-1,3)+2)&lt;&gt;""),"/* "&amp;INDEX(artwork.xlsx!G:G,QUOTIENT(ROW(A1497)-1,3)+2)&amp;" */","  ")&amp;
IF(AND(INDEX(artwork.xlsx!F:F,QUOTIENT(ROW(A1497)-1,3)+2)&lt;&gt;""),"/* "&amp;INDEX(artwork.xlsx!F:F,QUOTIENT(ROW(A1497)-1,3)+2)&amp;" */","  ")&amp;IF(AND(ISERROR(MATCH("},",B1502:B$5003,0)), ISERROR(MATCH("    ];",$A$5:A1498,0))),"];","")</f>
        <v xml:space="preserve">    </v>
      </c>
      <c r="B1502" t="str">
        <f t="shared" si="49"/>
        <v>},</v>
      </c>
      <c r="C1502" t="str">
        <f>IF(AND(MOD(ROW(A1497)-1,3)=0, INDEX(artwork.xlsx!J:J,QUOTIENT(ROW(A1497)-1,3)+2)&lt;&gt;""),
     artwork.xlsx!$H$1&amp;": """ &amp;  INDEX(artwork.xlsx!H:H,QUOTIENT(ROW(A1497)-1,3)+2) &amp;""",  " &amp;
     artwork.xlsx!$J$1&amp; ": """ &amp; INDEX(artwork.xlsx!J:J,QUOTIENT(ROW(A1497)-1,3)+2) &amp;""",  " &amp;
     artwork.xlsx!$L$1&amp; ": """ &amp; SUBSTITUTE(IF(LEFT(INDEX(artwork.xlsx!L:L,QUOTIENT(ROW(A1497)-1,3)+2),4)="http","",artwork.xlsx!$M$1) &amp; INDEX(artwork.xlsx!L:L,QUOTIENT(ROW(A1497)-1,3)+2),artwork.xlsx!$N$1,"") &amp; """,",
 IF(AND(MOD(ROW(A1497)-1,3)=1,INDEX(artwork.xlsx!J:J,QUOTIENT(ROW(A1497)-1,3)+2)&lt;&gt;""),
    artwork.xlsx!$K$1&amp;": '" &amp; SUBSTITUTE(INDEX(artwork.xlsx!K:K,QUOTIENT(ROW(A1497)-1,3)+2),"'","\'") &amp; "'",
IF(MOD(ROW(A1497)-1,3)=2,"","")))</f>
        <v/>
      </c>
    </row>
    <row r="1503" spans="1:3" x14ac:dyDescent="0.25">
      <c r="A1503" t="str">
        <f>IF(AND(MOD(ROW(A1498)-1,3)=0,INDEX(artwork.xlsx!G:G,QUOTIENT(ROW(A1498)-1,3)+2)&lt;&gt;""),"/* "&amp;INDEX(artwork.xlsx!G:G,QUOTIENT(ROW(A1498)-1,3)+2)&amp;" */","  ")&amp;
IF(AND(INDEX(artwork.xlsx!F:F,QUOTIENT(ROW(A1498)-1,3)+2)&lt;&gt;""),"/* "&amp;INDEX(artwork.xlsx!F:F,QUOTIENT(ROW(A1498)-1,3)+2)&amp;" */","  ")&amp;IF(AND(ISERROR(MATCH("},",B1503:B$5003,0)), ISERROR(MATCH("    ];",$A$5:A1502,0))),"];","")</f>
        <v xml:space="preserve">    </v>
      </c>
      <c r="B1503" t="str">
        <f t="shared" si="49"/>
        <v>{</v>
      </c>
      <c r="C1503" t="str">
        <f>IF(AND(MOD(ROW(A1498)-1,3)=0, INDEX(artwork.xlsx!J:J,QUOTIENT(ROW(A1498)-1,3)+2)&lt;&gt;""),
     artwork.xlsx!$H$1&amp;": """ &amp;  INDEX(artwork.xlsx!H:H,QUOTIENT(ROW(A1498)-1,3)+2) &amp;""",  " &amp;
     artwork.xlsx!$J$1&amp; ": """ &amp; INDEX(artwork.xlsx!J:J,QUOTIENT(ROW(A1498)-1,3)+2) &amp;""",  " &amp;
     artwork.xlsx!$L$1&amp; ": """ &amp; SUBSTITUTE(IF(LEFT(INDEX(artwork.xlsx!L:L,QUOTIENT(ROW(A1498)-1,3)+2),4)="http","",artwork.xlsx!$M$1) &amp; INDEX(artwork.xlsx!L:L,QUOTIENT(ROW(A1498)-1,3)+2),artwork.xlsx!$N$1,"") &amp; """,",
 IF(AND(MOD(ROW(A1498)-1,3)=1,INDEX(artwork.xlsx!J:J,QUOTIENT(ROW(A1498)-1,3)+2)&lt;&gt;""),
    artwork.xlsx!$K$1&amp;": '" &amp; SUBSTITUTE(INDEX(artwork.xlsx!K:K,QUOTIENT(ROW(A1498)-1,3)+2),"'","\'") &amp; "'",
IF(MOD(ROW(A1498)-1,3)=2,"","")))</f>
        <v>id: "silkmerchant",  frenchName: "Marchande de soie",  artwork: "http://wiki.dominionstrategy.com/images/b/b2/Silk_MerchantArt.jpg",</v>
      </c>
    </row>
    <row r="1504" spans="1:3" x14ac:dyDescent="0.25">
      <c r="A1504" t="str">
        <f>IF(AND(MOD(ROW(A1499)-1,3)=0,INDEX(artwork.xlsx!G:G,QUOTIENT(ROW(A1499)-1,3)+2)&lt;&gt;""),"/* "&amp;INDEX(artwork.xlsx!G:G,QUOTIENT(ROW(A1499)-1,3)+2)&amp;" */","  ")&amp;
IF(AND(INDEX(artwork.xlsx!F:F,QUOTIENT(ROW(A1499)-1,3)+2)&lt;&gt;""),"/* "&amp;INDEX(artwork.xlsx!F:F,QUOTIENT(ROW(A1499)-1,3)+2)&amp;" */","  ")&amp;IF(AND(ISERROR(MATCH("},",B1504:B$5003,0)), ISERROR(MATCH("    ];",$A$5:A1500,0))),"];","")</f>
        <v xml:space="preserve">    </v>
      </c>
      <c r="B1504" t="str">
        <f t="shared" si="49"/>
        <v/>
      </c>
      <c r="C1504" t="str">
        <f>IF(AND(MOD(ROW(A1499)-1,3)=0, INDEX(artwork.xlsx!J:J,QUOTIENT(ROW(A1499)-1,3)+2)&lt;&gt;""),
     artwork.xlsx!$H$1&amp;": """ &amp;  INDEX(artwork.xlsx!H:H,QUOTIENT(ROW(A1499)-1,3)+2) &amp;""",  " &amp;
     artwork.xlsx!$J$1&amp; ": """ &amp; INDEX(artwork.xlsx!J:J,QUOTIENT(ROW(A1499)-1,3)+2) &amp;""",  " &amp;
     artwork.xlsx!$L$1&amp; ": """ &amp; SUBSTITUTE(IF(LEFT(INDEX(artwork.xlsx!L:L,QUOTIENT(ROW(A1499)-1,3)+2),4)="http","",artwork.xlsx!$M$1) &amp; INDEX(artwork.xlsx!L:L,QUOTIENT(ROW(A1499)-1,3)+2),artwork.xlsx!$N$1,"") &amp; """,",
 IF(AND(MOD(ROW(A1499)-1,3)=1,INDEX(artwork.xlsx!J:J,QUOTIENT(ROW(A1499)-1,3)+2)&lt;&gt;""),
    artwork.xlsx!$K$1&amp;": '" &amp; SUBSTITUTE(INDEX(artwork.xlsx!K:K,QUOTIENT(ROW(A1499)-1,3)+2),"'","\'") &amp; "'",
IF(MOD(ROW(A1499)-1,3)=2,"","")))</f>
        <v>text_html: '&lt;div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v>
      </c>
    </row>
    <row r="1505" spans="1:3" x14ac:dyDescent="0.25">
      <c r="A1505" t="str">
        <f>IF(AND(MOD(ROW(A1500)-1,3)=0,INDEX(artwork.xlsx!G:G,QUOTIENT(ROW(A1500)-1,3)+2)&lt;&gt;""),"/* "&amp;INDEX(artwork.xlsx!G:G,QUOTIENT(ROW(A1500)-1,3)+2)&amp;" */","  ")&amp;
IF(AND(INDEX(artwork.xlsx!F:F,QUOTIENT(ROW(A1500)-1,3)+2)&lt;&gt;""),"/* "&amp;INDEX(artwork.xlsx!F:F,QUOTIENT(ROW(A1500)-1,3)+2)&amp;" */","  ")&amp;IF(AND(ISERROR(MATCH("},",B1505:B$5003,0)), ISERROR(MATCH("    ];",$A$5:A1504,0))),"];","")</f>
        <v xml:space="preserve">    </v>
      </c>
      <c r="B1505" t="str">
        <f t="shared" si="49"/>
        <v>},</v>
      </c>
      <c r="C1505" t="str">
        <f>IF(AND(MOD(ROW(A1500)-1,3)=0, INDEX(artwork.xlsx!J:J,QUOTIENT(ROW(A1500)-1,3)+2)&lt;&gt;""),
     artwork.xlsx!$H$1&amp;": """ &amp;  INDEX(artwork.xlsx!H:H,QUOTIENT(ROW(A1500)-1,3)+2) &amp;""",  " &amp;
     artwork.xlsx!$J$1&amp; ": """ &amp; INDEX(artwork.xlsx!J:J,QUOTIENT(ROW(A1500)-1,3)+2) &amp;""",  " &amp;
     artwork.xlsx!$L$1&amp; ": """ &amp; SUBSTITUTE(IF(LEFT(INDEX(artwork.xlsx!L:L,QUOTIENT(ROW(A1500)-1,3)+2),4)="http","",artwork.xlsx!$M$1) &amp; INDEX(artwork.xlsx!L:L,QUOTIENT(ROW(A1500)-1,3)+2),artwork.xlsx!$N$1,"") &amp; """,",
 IF(AND(MOD(ROW(A1500)-1,3)=1,INDEX(artwork.xlsx!J:J,QUOTIENT(ROW(A1500)-1,3)+2)&lt;&gt;""),
    artwork.xlsx!$K$1&amp;": '" &amp; SUBSTITUTE(INDEX(artwork.xlsx!K:K,QUOTIENT(ROW(A1500)-1,3)+2),"'","\'") &amp; "'",
IF(MOD(ROW(A1500)-1,3)=2,"","")))</f>
        <v/>
      </c>
    </row>
    <row r="1506" spans="1:3" x14ac:dyDescent="0.25">
      <c r="A1506" t="str">
        <f>IF(AND(MOD(ROW(A1501)-1,3)=0,INDEX(artwork.xlsx!G:G,QUOTIENT(ROW(A1501)-1,3)+2)&lt;&gt;""),"/* "&amp;INDEX(artwork.xlsx!G:G,QUOTIENT(ROW(A1501)-1,3)+2)&amp;" */","  ")&amp;
IF(AND(INDEX(artwork.xlsx!F:F,QUOTIENT(ROW(A1501)-1,3)+2)&lt;&gt;""),"/* "&amp;INDEX(artwork.xlsx!F:F,QUOTIENT(ROW(A1501)-1,3)+2)&amp;" */","  ")&amp;IF(AND(ISERROR(MATCH("},",B1506:B$5003,0)), ISERROR(MATCH("    ];",$A$5:A1502,0))),"];","")</f>
        <v xml:space="preserve">    </v>
      </c>
      <c r="B1506" t="str">
        <f t="shared" si="49"/>
        <v>{</v>
      </c>
      <c r="C1506" t="str">
        <f>IF(AND(MOD(ROW(A1501)-1,3)=0, INDEX(artwork.xlsx!J:J,QUOTIENT(ROW(A1501)-1,3)+2)&lt;&gt;""),
     artwork.xlsx!$H$1&amp;": """ &amp;  INDEX(artwork.xlsx!H:H,QUOTIENT(ROW(A1501)-1,3)+2) &amp;""",  " &amp;
     artwork.xlsx!$J$1&amp; ": """ &amp; INDEX(artwork.xlsx!J:J,QUOTIENT(ROW(A1501)-1,3)+2) &amp;""",  " &amp;
     artwork.xlsx!$L$1&amp; ": """ &amp; SUBSTITUTE(IF(LEFT(INDEX(artwork.xlsx!L:L,QUOTIENT(ROW(A1501)-1,3)+2),4)="http","",artwork.xlsx!$M$1) &amp; INDEX(artwork.xlsx!L:L,QUOTIENT(ROW(A1501)-1,3)+2),artwork.xlsx!$N$1,"") &amp; """,",
 IF(AND(MOD(ROW(A1501)-1,3)=1,INDEX(artwork.xlsx!J:J,QUOTIENT(ROW(A1501)-1,3)+2)&lt;&gt;""),
    artwork.xlsx!$K$1&amp;": '" &amp; SUBSTITUTE(INDEX(artwork.xlsx!K:K,QUOTIENT(ROW(A1501)-1,3)+2),"'","\'") &amp; "'",
IF(MOD(ROW(A1501)-1,3)=2,"","")))</f>
        <v>id: "oldwitch",  frenchName: "Vieille sorcière",  artwork: "http://wiki.dominionstrategy.com/images/2/2a/Old_WitchArt.jpg",</v>
      </c>
    </row>
    <row r="1507" spans="1:3" x14ac:dyDescent="0.25">
      <c r="A1507" t="str">
        <f>IF(AND(MOD(ROW(A1502)-1,3)=0,INDEX(artwork.xlsx!G:G,QUOTIENT(ROW(A1502)-1,3)+2)&lt;&gt;""),"/* "&amp;INDEX(artwork.xlsx!G:G,QUOTIENT(ROW(A1502)-1,3)+2)&amp;" */","  ")&amp;
IF(AND(INDEX(artwork.xlsx!F:F,QUOTIENT(ROW(A1502)-1,3)+2)&lt;&gt;""),"/* "&amp;INDEX(artwork.xlsx!F:F,QUOTIENT(ROW(A1502)-1,3)+2)&amp;" */","  ")&amp;IF(AND(ISERROR(MATCH("},",B1507:B$5003,0)), ISERROR(MATCH("    ];",$A$5:A1506,0))),"];","")</f>
        <v xml:space="preserve">    </v>
      </c>
      <c r="B1507" t="str">
        <f t="shared" si="49"/>
        <v/>
      </c>
      <c r="C1507" t="str">
        <f>IF(AND(MOD(ROW(A1502)-1,3)=0, INDEX(artwork.xlsx!J:J,QUOTIENT(ROW(A1502)-1,3)+2)&lt;&gt;""),
     artwork.xlsx!$H$1&amp;": """ &amp;  INDEX(artwork.xlsx!H:H,QUOTIENT(ROW(A1502)-1,3)+2) &amp;""",  " &amp;
     artwork.xlsx!$J$1&amp; ": """ &amp; INDEX(artwork.xlsx!J:J,QUOTIENT(ROW(A1502)-1,3)+2) &amp;""",  " &amp;
     artwork.xlsx!$L$1&amp; ": """ &amp; SUBSTITUTE(IF(LEFT(INDEX(artwork.xlsx!L:L,QUOTIENT(ROW(A1502)-1,3)+2),4)="http","",artwork.xlsx!$M$1) &amp; INDEX(artwork.xlsx!L:L,QUOTIENT(ROW(A1502)-1,3)+2),artwork.xlsx!$N$1,"") &amp; """,",
 IF(AND(MOD(ROW(A1502)-1,3)=1,INDEX(artwork.xlsx!J:J,QUOTIENT(ROW(A1502)-1,3)+2)&lt;&gt;""),
    artwork.xlsx!$K$1&amp;": '" &amp; SUBSTITUTE(INDEX(artwork.xlsx!K:K,QUOTIENT(ROW(A1502)-1,3)+2),"'","\'") &amp; "'",
IF(MOD(ROW(A1502)-1,3)=2,"","")))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v>
      </c>
    </row>
    <row r="1508" spans="1:3" x14ac:dyDescent="0.25">
      <c r="A1508" t="str">
        <f>IF(AND(MOD(ROW(A1503)-1,3)=0,INDEX(artwork.xlsx!G:G,QUOTIENT(ROW(A1503)-1,3)+2)&lt;&gt;""),"/* "&amp;INDEX(artwork.xlsx!G:G,QUOTIENT(ROW(A1503)-1,3)+2)&amp;" */","  ")&amp;
IF(AND(INDEX(artwork.xlsx!F:F,QUOTIENT(ROW(A1503)-1,3)+2)&lt;&gt;""),"/* "&amp;INDEX(artwork.xlsx!F:F,QUOTIENT(ROW(A1503)-1,3)+2)&amp;" */","  ")&amp;IF(AND(ISERROR(MATCH("},",B1508:B$5003,0)), ISERROR(MATCH("    ];",$A$5:A1504,0))),"];","")</f>
        <v xml:space="preserve">    </v>
      </c>
      <c r="B1508" t="str">
        <f t="shared" si="49"/>
        <v>},</v>
      </c>
      <c r="C1508" t="str">
        <f>IF(AND(MOD(ROW(A1503)-1,3)=0, INDEX(artwork.xlsx!J:J,QUOTIENT(ROW(A1503)-1,3)+2)&lt;&gt;""),
     artwork.xlsx!$H$1&amp;": """ &amp;  INDEX(artwork.xlsx!H:H,QUOTIENT(ROW(A1503)-1,3)+2) &amp;""",  " &amp;
     artwork.xlsx!$J$1&amp; ": """ &amp; INDEX(artwork.xlsx!J:J,QUOTIENT(ROW(A1503)-1,3)+2) &amp;""",  " &amp;
     artwork.xlsx!$L$1&amp; ": """ &amp; SUBSTITUTE(IF(LEFT(INDEX(artwork.xlsx!L:L,QUOTIENT(ROW(A1503)-1,3)+2),4)="http","",artwork.xlsx!$M$1) &amp; INDEX(artwork.xlsx!L:L,QUOTIENT(ROW(A1503)-1,3)+2),artwork.xlsx!$N$1,"") &amp; """,",
 IF(AND(MOD(ROW(A1503)-1,3)=1,INDEX(artwork.xlsx!J:J,QUOTIENT(ROW(A1503)-1,3)+2)&lt;&gt;""),
    artwork.xlsx!$K$1&amp;": '" &amp; SUBSTITUTE(INDEX(artwork.xlsx!K:K,QUOTIENT(ROW(A1503)-1,3)+2),"'","\'") &amp; "'",
IF(MOD(ROW(A1503)-1,3)=2,"","")))</f>
        <v/>
      </c>
    </row>
    <row r="1509" spans="1:3" x14ac:dyDescent="0.25">
      <c r="A1509" t="str">
        <f>IF(AND(MOD(ROW(A1504)-1,3)=0,INDEX(artwork.xlsx!G:G,QUOTIENT(ROW(A1504)-1,3)+2)&lt;&gt;""),"/* "&amp;INDEX(artwork.xlsx!G:G,QUOTIENT(ROW(A1504)-1,3)+2)&amp;" */","  ")&amp;
IF(AND(INDEX(artwork.xlsx!F:F,QUOTIENT(ROW(A1504)-1,3)+2)&lt;&gt;""),"/* "&amp;INDEX(artwork.xlsx!F:F,QUOTIENT(ROW(A1504)-1,3)+2)&amp;" */","  ")&amp;IF(AND(ISERROR(MATCH("},",B1509:B$5003,0)), ISERROR(MATCH("    ];",$A$5:A1508,0))),"];","")</f>
        <v xml:space="preserve">    </v>
      </c>
      <c r="B1509" t="str">
        <f t="shared" si="49"/>
        <v>{</v>
      </c>
      <c r="C1509" t="str">
        <f>IF(AND(MOD(ROW(A1504)-1,3)=0, INDEX(artwork.xlsx!J:J,QUOTIENT(ROW(A1504)-1,3)+2)&lt;&gt;""),
     artwork.xlsx!$H$1&amp;": """ &amp;  INDEX(artwork.xlsx!H:H,QUOTIENT(ROW(A1504)-1,3)+2) &amp;""",  " &amp;
     artwork.xlsx!$J$1&amp; ": """ &amp; INDEX(artwork.xlsx!J:J,QUOTIENT(ROW(A1504)-1,3)+2) &amp;""",  " &amp;
     artwork.xlsx!$L$1&amp; ": """ &amp; SUBSTITUTE(IF(LEFT(INDEX(artwork.xlsx!L:L,QUOTIENT(ROW(A1504)-1,3)+2),4)="http","",artwork.xlsx!$M$1) &amp; INDEX(artwork.xlsx!L:L,QUOTIENT(ROW(A1504)-1,3)+2),artwork.xlsx!$N$1,"") &amp; """,",
 IF(AND(MOD(ROW(A1504)-1,3)=1,INDEX(artwork.xlsx!J:J,QUOTIENT(ROW(A1504)-1,3)+2)&lt;&gt;""),
    artwork.xlsx!$K$1&amp;": '" &amp; SUBSTITUTE(INDEX(artwork.xlsx!K:K,QUOTIENT(ROW(A1504)-1,3)+2),"'","\'") &amp; "'",
IF(MOD(ROW(A1504)-1,3)=2,"","")))</f>
        <v>id: "recruiter",  frenchName: "Recruteur",  artwork: "http://wiki.dominionstrategy.com/images/3/3d/RecruiterArt.jpg",</v>
      </c>
    </row>
    <row r="1510" spans="1:3" x14ac:dyDescent="0.25">
      <c r="A1510" t="str">
        <f>IF(AND(MOD(ROW(A1505)-1,3)=0,INDEX(artwork.xlsx!G:G,QUOTIENT(ROW(A1505)-1,3)+2)&lt;&gt;""),"/* "&amp;INDEX(artwork.xlsx!G:G,QUOTIENT(ROW(A1505)-1,3)+2)&amp;" */","  ")&amp;
IF(AND(INDEX(artwork.xlsx!F:F,QUOTIENT(ROW(A1505)-1,3)+2)&lt;&gt;""),"/* "&amp;INDEX(artwork.xlsx!F:F,QUOTIENT(ROW(A1505)-1,3)+2)&amp;" */","  ")&amp;IF(AND(ISERROR(MATCH("},",B1510:B$5003,0)), ISERROR(MATCH("    ];",$A$5:A1506,0))),"];","")</f>
        <v xml:space="preserve">    </v>
      </c>
      <c r="B1510" t="str">
        <f t="shared" si="49"/>
        <v/>
      </c>
      <c r="C1510" t="str">
        <f>IF(AND(MOD(ROW(A1505)-1,3)=0, INDEX(artwork.xlsx!J:J,QUOTIENT(ROW(A1505)-1,3)+2)&lt;&gt;""),
     artwork.xlsx!$H$1&amp;": """ &amp;  INDEX(artwork.xlsx!H:H,QUOTIENT(ROW(A1505)-1,3)+2) &amp;""",  " &amp;
     artwork.xlsx!$J$1&amp; ": """ &amp; INDEX(artwork.xlsx!J:J,QUOTIENT(ROW(A1505)-1,3)+2) &amp;""",  " &amp;
     artwork.xlsx!$L$1&amp; ": """ &amp; SUBSTITUTE(IF(LEFT(INDEX(artwork.xlsx!L:L,QUOTIENT(ROW(A1505)-1,3)+2),4)="http","",artwork.xlsx!$M$1) &amp; INDEX(artwork.xlsx!L:L,QUOTIENT(ROW(A1505)-1,3)+2),artwork.xlsx!$N$1,"") &amp; """,",
 IF(AND(MOD(ROW(A1505)-1,3)=1,INDEX(artwork.xlsx!J:J,QUOTIENT(ROW(A1505)-1,3)+2)&lt;&gt;""),
    artwork.xlsx!$K$1&amp;": '" &amp; SUBSTITUTE(INDEX(artwork.xlsx!K:K,QUOTIENT(ROW(A1505)-1,3)+2),"'","\'") &amp; "'",
IF(MOD(ROW(A1505)-1,3)=2,"","")))</f>
        <v>text_html: '&lt;div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v>
      </c>
    </row>
    <row r="1511" spans="1:3" x14ac:dyDescent="0.25">
      <c r="A1511" t="str">
        <f>IF(AND(MOD(ROW(A1506)-1,3)=0,INDEX(artwork.xlsx!G:G,QUOTIENT(ROW(A1506)-1,3)+2)&lt;&gt;""),"/* "&amp;INDEX(artwork.xlsx!G:G,QUOTIENT(ROW(A1506)-1,3)+2)&amp;" */","  ")&amp;
IF(AND(INDEX(artwork.xlsx!F:F,QUOTIENT(ROW(A1506)-1,3)+2)&lt;&gt;""),"/* "&amp;INDEX(artwork.xlsx!F:F,QUOTIENT(ROW(A1506)-1,3)+2)&amp;" */","  ")&amp;IF(AND(ISERROR(MATCH("},",B1511:B$5003,0)), ISERROR(MATCH("    ];",$A$5:A1510,0))),"];","")</f>
        <v xml:space="preserve">    </v>
      </c>
      <c r="B1511" t="str">
        <f t="shared" si="49"/>
        <v>},</v>
      </c>
      <c r="C1511" t="str">
        <f>IF(AND(MOD(ROW(A1506)-1,3)=0, INDEX(artwork.xlsx!J:J,QUOTIENT(ROW(A1506)-1,3)+2)&lt;&gt;""),
     artwork.xlsx!$H$1&amp;": """ &amp;  INDEX(artwork.xlsx!H:H,QUOTIENT(ROW(A1506)-1,3)+2) &amp;""",  " &amp;
     artwork.xlsx!$J$1&amp; ": """ &amp; INDEX(artwork.xlsx!J:J,QUOTIENT(ROW(A1506)-1,3)+2) &amp;""",  " &amp;
     artwork.xlsx!$L$1&amp; ": """ &amp; SUBSTITUTE(IF(LEFT(INDEX(artwork.xlsx!L:L,QUOTIENT(ROW(A1506)-1,3)+2),4)="http","",artwork.xlsx!$M$1) &amp; INDEX(artwork.xlsx!L:L,QUOTIENT(ROW(A1506)-1,3)+2),artwork.xlsx!$N$1,"") &amp; """,",
 IF(AND(MOD(ROW(A1506)-1,3)=1,INDEX(artwork.xlsx!J:J,QUOTIENT(ROW(A1506)-1,3)+2)&lt;&gt;""),
    artwork.xlsx!$K$1&amp;": '" &amp; SUBSTITUTE(INDEX(artwork.xlsx!K:K,QUOTIENT(ROW(A1506)-1,3)+2),"'","\'") &amp; "'",
IF(MOD(ROW(A1506)-1,3)=2,"","")))</f>
        <v/>
      </c>
    </row>
    <row r="1512" spans="1:3" x14ac:dyDescent="0.25">
      <c r="A1512" t="str">
        <f>IF(AND(MOD(ROW(A1507)-1,3)=0,INDEX(artwork.xlsx!G:G,QUOTIENT(ROW(A1507)-1,3)+2)&lt;&gt;""),"/* "&amp;INDEX(artwork.xlsx!G:G,QUOTIENT(ROW(A1507)-1,3)+2)&amp;" */","  ")&amp;
IF(AND(INDEX(artwork.xlsx!F:F,QUOTIENT(ROW(A1507)-1,3)+2)&lt;&gt;""),"/* "&amp;INDEX(artwork.xlsx!F:F,QUOTIENT(ROW(A1507)-1,3)+2)&amp;" */","  ")&amp;IF(AND(ISERROR(MATCH("},",B1512:B$5003,0)), ISERROR(MATCH("    ];",$A$5:A1508,0))),"];","")</f>
        <v xml:space="preserve">    </v>
      </c>
      <c r="B1512" t="str">
        <f t="shared" si="49"/>
        <v>{</v>
      </c>
      <c r="C1512" t="str">
        <f>IF(AND(MOD(ROW(A1507)-1,3)=0, INDEX(artwork.xlsx!J:J,QUOTIENT(ROW(A1507)-1,3)+2)&lt;&gt;""),
     artwork.xlsx!$H$1&amp;": """ &amp;  INDEX(artwork.xlsx!H:H,QUOTIENT(ROW(A1507)-1,3)+2) &amp;""",  " &amp;
     artwork.xlsx!$J$1&amp; ": """ &amp; INDEX(artwork.xlsx!J:J,QUOTIENT(ROW(A1507)-1,3)+2) &amp;""",  " &amp;
     artwork.xlsx!$L$1&amp; ": """ &amp; SUBSTITUTE(IF(LEFT(INDEX(artwork.xlsx!L:L,QUOTIENT(ROW(A1507)-1,3)+2),4)="http","",artwork.xlsx!$M$1) &amp; INDEX(artwork.xlsx!L:L,QUOTIENT(ROW(A1507)-1,3)+2),artwork.xlsx!$N$1,"") &amp; """,",
 IF(AND(MOD(ROW(A1507)-1,3)=1,INDEX(artwork.xlsx!J:J,QUOTIENT(ROW(A1507)-1,3)+2)&lt;&gt;""),
    artwork.xlsx!$K$1&amp;": '" &amp; SUBSTITUTE(INDEX(artwork.xlsx!K:K,QUOTIENT(ROW(A1507)-1,3)+2),"'","\'") &amp; "'",
IF(MOD(ROW(A1507)-1,3)=2,"","")))</f>
        <v>id: "scepter",  frenchName: "Sceptre",  artwork: "http://wiki.dominionstrategy.com/images/f/f3/ScepterArt.jpg",</v>
      </c>
    </row>
    <row r="1513" spans="1:3" x14ac:dyDescent="0.25">
      <c r="A1513" t="str">
        <f>IF(AND(MOD(ROW(A1508)-1,3)=0,INDEX(artwork.xlsx!G:G,QUOTIENT(ROW(A1508)-1,3)+2)&lt;&gt;""),"/* "&amp;INDEX(artwork.xlsx!G:G,QUOTIENT(ROW(A1508)-1,3)+2)&amp;" */","  ")&amp;
IF(AND(INDEX(artwork.xlsx!F:F,QUOTIENT(ROW(A1508)-1,3)+2)&lt;&gt;""),"/* "&amp;INDEX(artwork.xlsx!F:F,QUOTIENT(ROW(A1508)-1,3)+2)&amp;" */","  ")&amp;IF(AND(ISERROR(MATCH("},",B1513:B$5003,0)), ISERROR(MATCH("    ];",$A$5:A1512,0))),"];","")</f>
        <v xml:space="preserve">    </v>
      </c>
      <c r="B1513" t="str">
        <f t="shared" si="49"/>
        <v/>
      </c>
      <c r="C1513" t="str">
        <f>IF(AND(MOD(ROW(A1508)-1,3)=0, INDEX(artwork.xlsx!J:J,QUOTIENT(ROW(A1508)-1,3)+2)&lt;&gt;""),
     artwork.xlsx!$H$1&amp;": """ &amp;  INDEX(artwork.xlsx!H:H,QUOTIENT(ROW(A1508)-1,3)+2) &amp;""",  " &amp;
     artwork.xlsx!$J$1&amp; ": """ &amp; INDEX(artwork.xlsx!J:J,QUOTIENT(ROW(A1508)-1,3)+2) &amp;""",  " &amp;
     artwork.xlsx!$L$1&amp; ": """ &amp; SUBSTITUTE(IF(LEFT(INDEX(artwork.xlsx!L:L,QUOTIENT(ROW(A1508)-1,3)+2),4)="http","",artwork.xlsx!$M$1) &amp; INDEX(artwork.xlsx!L:L,QUOTIENT(ROW(A1508)-1,3)+2),artwork.xlsx!$N$1,"") &amp; """,",
 IF(AND(MOD(ROW(A1508)-1,3)=1,INDEX(artwork.xlsx!J:J,QUOTIENT(ROW(A1508)-1,3)+2)&lt;&gt;""),
    artwork.xlsx!$K$1&amp;": '" &amp; SUBSTITUTE(INDEX(artwork.xlsx!K:K,QUOTIENT(ROW(A1508)-1,3)+2),"'","\'") &amp; "'",
IF(MOD(ROW(A1508)-1,3)=2,"","")))</f>
        <v>text_html: '&lt;div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v>
      </c>
    </row>
    <row r="1514" spans="1:3" x14ac:dyDescent="0.25">
      <c r="A1514" t="str">
        <f>IF(AND(MOD(ROW(A1509)-1,3)=0,INDEX(artwork.xlsx!G:G,QUOTIENT(ROW(A1509)-1,3)+2)&lt;&gt;""),"/* "&amp;INDEX(artwork.xlsx!G:G,QUOTIENT(ROW(A1509)-1,3)+2)&amp;" */","  ")&amp;
IF(AND(INDEX(artwork.xlsx!F:F,QUOTIENT(ROW(A1509)-1,3)+2)&lt;&gt;""),"/* "&amp;INDEX(artwork.xlsx!F:F,QUOTIENT(ROW(A1509)-1,3)+2)&amp;" */","  ")&amp;IF(AND(ISERROR(MATCH("},",B1514:B$5003,0)), ISERROR(MATCH("    ];",$A$5:A1510,0))),"];","")</f>
        <v xml:space="preserve">    </v>
      </c>
      <c r="B1514" t="str">
        <f t="shared" si="49"/>
        <v>},</v>
      </c>
      <c r="C1514" t="str">
        <f>IF(AND(MOD(ROW(A1509)-1,3)=0, INDEX(artwork.xlsx!J:J,QUOTIENT(ROW(A1509)-1,3)+2)&lt;&gt;""),
     artwork.xlsx!$H$1&amp;": """ &amp;  INDEX(artwork.xlsx!H:H,QUOTIENT(ROW(A1509)-1,3)+2) &amp;""",  " &amp;
     artwork.xlsx!$J$1&amp; ": """ &amp; INDEX(artwork.xlsx!J:J,QUOTIENT(ROW(A1509)-1,3)+2) &amp;""",  " &amp;
     artwork.xlsx!$L$1&amp; ": """ &amp; SUBSTITUTE(IF(LEFT(INDEX(artwork.xlsx!L:L,QUOTIENT(ROW(A1509)-1,3)+2),4)="http","",artwork.xlsx!$M$1) &amp; INDEX(artwork.xlsx!L:L,QUOTIENT(ROW(A1509)-1,3)+2),artwork.xlsx!$N$1,"") &amp; """,",
 IF(AND(MOD(ROW(A1509)-1,3)=1,INDEX(artwork.xlsx!J:J,QUOTIENT(ROW(A1509)-1,3)+2)&lt;&gt;""),
    artwork.xlsx!$K$1&amp;": '" &amp; SUBSTITUTE(INDEX(artwork.xlsx!K:K,QUOTIENT(ROW(A1509)-1,3)+2),"'","\'") &amp; "'",
IF(MOD(ROW(A1509)-1,3)=2,"","")))</f>
        <v/>
      </c>
    </row>
    <row r="1515" spans="1:3" x14ac:dyDescent="0.25">
      <c r="A1515" t="str">
        <f>IF(AND(MOD(ROW(A1510)-1,3)=0,INDEX(artwork.xlsx!G:G,QUOTIENT(ROW(A1510)-1,3)+2)&lt;&gt;""),"/* "&amp;INDEX(artwork.xlsx!G:G,QUOTIENT(ROW(A1510)-1,3)+2)&amp;" */","  ")&amp;
IF(AND(INDEX(artwork.xlsx!F:F,QUOTIENT(ROW(A1510)-1,3)+2)&lt;&gt;""),"/* "&amp;INDEX(artwork.xlsx!F:F,QUOTIENT(ROW(A1510)-1,3)+2)&amp;" */","  ")&amp;IF(AND(ISERROR(MATCH("},",B1515:B$5003,0)), ISERROR(MATCH("    ];",$A$5:A1514,0))),"];","")</f>
        <v xml:space="preserve">    </v>
      </c>
      <c r="B1515" t="str">
        <f t="shared" si="49"/>
        <v>{</v>
      </c>
      <c r="C1515" t="str">
        <f>IF(AND(MOD(ROW(A1510)-1,3)=0, INDEX(artwork.xlsx!J:J,QUOTIENT(ROW(A1510)-1,3)+2)&lt;&gt;""),
     artwork.xlsx!$H$1&amp;": """ &amp;  INDEX(artwork.xlsx!H:H,QUOTIENT(ROW(A1510)-1,3)+2) &amp;""",  " &amp;
     artwork.xlsx!$J$1&amp; ": """ &amp; INDEX(artwork.xlsx!J:J,QUOTIENT(ROW(A1510)-1,3)+2) &amp;""",  " &amp;
     artwork.xlsx!$L$1&amp; ": """ &amp; SUBSTITUTE(IF(LEFT(INDEX(artwork.xlsx!L:L,QUOTIENT(ROW(A1510)-1,3)+2),4)="http","",artwork.xlsx!$M$1) &amp; INDEX(artwork.xlsx!L:L,QUOTIENT(ROW(A1510)-1,3)+2),artwork.xlsx!$N$1,"") &amp; """,",
 IF(AND(MOD(ROW(A1510)-1,3)=1,INDEX(artwork.xlsx!J:J,QUOTIENT(ROW(A1510)-1,3)+2)&lt;&gt;""),
    artwork.xlsx!$K$1&amp;": '" &amp; SUBSTITUTE(INDEX(artwork.xlsx!K:K,QUOTIENT(ROW(A1510)-1,3)+2),"'","\'") &amp; "'",
IF(MOD(ROW(A1510)-1,3)=2,"","")))</f>
        <v>id: "scholar",  frenchName: "Érudit",  artwork: "http://wiki.dominionstrategy.com/images/6/62/ScholarArt.jpg",</v>
      </c>
    </row>
    <row r="1516" spans="1:3" x14ac:dyDescent="0.25">
      <c r="A1516" t="str">
        <f>IF(AND(MOD(ROW(A1511)-1,3)=0,INDEX(artwork.xlsx!G:G,QUOTIENT(ROW(A1511)-1,3)+2)&lt;&gt;""),"/* "&amp;INDEX(artwork.xlsx!G:G,QUOTIENT(ROW(A1511)-1,3)+2)&amp;" */","  ")&amp;
IF(AND(INDEX(artwork.xlsx!F:F,QUOTIENT(ROW(A1511)-1,3)+2)&lt;&gt;""),"/* "&amp;INDEX(artwork.xlsx!F:F,QUOTIENT(ROW(A1511)-1,3)+2)&amp;" */","  ")&amp;IF(AND(ISERROR(MATCH("},",B1516:B$5003,0)), ISERROR(MATCH("    ];",$A$5:A1512,0))),"];","")</f>
        <v xml:space="preserve">    </v>
      </c>
      <c r="B1516" t="str">
        <f t="shared" si="49"/>
        <v/>
      </c>
      <c r="C1516" t="str">
        <f>IF(AND(MOD(ROW(A1511)-1,3)=0, INDEX(artwork.xlsx!J:J,QUOTIENT(ROW(A1511)-1,3)+2)&lt;&gt;""),
     artwork.xlsx!$H$1&amp;": """ &amp;  INDEX(artwork.xlsx!H:H,QUOTIENT(ROW(A1511)-1,3)+2) &amp;""",  " &amp;
     artwork.xlsx!$J$1&amp; ": """ &amp; INDEX(artwork.xlsx!J:J,QUOTIENT(ROW(A1511)-1,3)+2) &amp;""",  " &amp;
     artwork.xlsx!$L$1&amp; ": """ &amp; SUBSTITUTE(IF(LEFT(INDEX(artwork.xlsx!L:L,QUOTIENT(ROW(A1511)-1,3)+2),4)="http","",artwork.xlsx!$M$1) &amp; INDEX(artwork.xlsx!L:L,QUOTIENT(ROW(A1511)-1,3)+2),artwork.xlsx!$N$1,"") &amp; """,",
 IF(AND(MOD(ROW(A1511)-1,3)=1,INDEX(artwork.xlsx!J:J,QUOTIENT(ROW(A1511)-1,3)+2)&lt;&gt;""),
    artwork.xlsx!$K$1&amp;": '" &amp; SUBSTITUTE(INDEX(artwork.xlsx!K:K,QUOTIENT(ROW(A1511)-1,3)+2),"'","\'") &amp; "'",
IF(MOD(ROW(A1511)-1,3)=2,"","")))</f>
        <v>text_html: '&lt;div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v>
      </c>
    </row>
    <row r="1517" spans="1:3" x14ac:dyDescent="0.25">
      <c r="A1517" t="str">
        <f>IF(AND(MOD(ROW(A1512)-1,3)=0,INDEX(artwork.xlsx!G:G,QUOTIENT(ROW(A1512)-1,3)+2)&lt;&gt;""),"/* "&amp;INDEX(artwork.xlsx!G:G,QUOTIENT(ROW(A1512)-1,3)+2)&amp;" */","  ")&amp;
IF(AND(INDEX(artwork.xlsx!F:F,QUOTIENT(ROW(A1512)-1,3)+2)&lt;&gt;""),"/* "&amp;INDEX(artwork.xlsx!F:F,QUOTIENT(ROW(A1512)-1,3)+2)&amp;" */","  ")&amp;IF(AND(ISERROR(MATCH("},",B1517:B$5003,0)), ISERROR(MATCH("    ];",$A$5:A1516,0))),"];","")</f>
        <v xml:space="preserve">    </v>
      </c>
      <c r="B1517" t="str">
        <f t="shared" si="49"/>
        <v>},</v>
      </c>
      <c r="C1517" t="str">
        <f>IF(AND(MOD(ROW(A1512)-1,3)=0, INDEX(artwork.xlsx!J:J,QUOTIENT(ROW(A1512)-1,3)+2)&lt;&gt;""),
     artwork.xlsx!$H$1&amp;": """ &amp;  INDEX(artwork.xlsx!H:H,QUOTIENT(ROW(A1512)-1,3)+2) &amp;""",  " &amp;
     artwork.xlsx!$J$1&amp; ": """ &amp; INDEX(artwork.xlsx!J:J,QUOTIENT(ROW(A1512)-1,3)+2) &amp;""",  " &amp;
     artwork.xlsx!$L$1&amp; ": """ &amp; SUBSTITUTE(IF(LEFT(INDEX(artwork.xlsx!L:L,QUOTIENT(ROW(A1512)-1,3)+2),4)="http","",artwork.xlsx!$M$1) &amp; INDEX(artwork.xlsx!L:L,QUOTIENT(ROW(A1512)-1,3)+2),artwork.xlsx!$N$1,"") &amp; """,",
 IF(AND(MOD(ROW(A1512)-1,3)=1,INDEX(artwork.xlsx!J:J,QUOTIENT(ROW(A1512)-1,3)+2)&lt;&gt;""),
    artwork.xlsx!$K$1&amp;": '" &amp; SUBSTITUTE(INDEX(artwork.xlsx!K:K,QUOTIENT(ROW(A1512)-1,3)+2),"'","\'") &amp; "'",
IF(MOD(ROW(A1512)-1,3)=2,"","")))</f>
        <v/>
      </c>
    </row>
    <row r="1518" spans="1:3" x14ac:dyDescent="0.25">
      <c r="A1518" t="str">
        <f>IF(AND(MOD(ROW(A1513)-1,3)=0,INDEX(artwork.xlsx!G:G,QUOTIENT(ROW(A1513)-1,3)+2)&lt;&gt;""),"/* "&amp;INDEX(artwork.xlsx!G:G,QUOTIENT(ROW(A1513)-1,3)+2)&amp;" */","  ")&amp;
IF(AND(INDEX(artwork.xlsx!F:F,QUOTIENT(ROW(A1513)-1,3)+2)&lt;&gt;""),"/* "&amp;INDEX(artwork.xlsx!F:F,QUOTIENT(ROW(A1513)-1,3)+2)&amp;" */","  ")&amp;IF(AND(ISERROR(MATCH("},",B1518:B$5003,0)), ISERROR(MATCH("    ];",$A$5:A1514,0))),"];","")</f>
        <v xml:space="preserve">    </v>
      </c>
      <c r="B1518" t="str">
        <f t="shared" si="49"/>
        <v>{</v>
      </c>
      <c r="C1518" t="str">
        <f>IF(AND(MOD(ROW(A1513)-1,3)=0, INDEX(artwork.xlsx!J:J,QUOTIENT(ROW(A1513)-1,3)+2)&lt;&gt;""),
     artwork.xlsx!$H$1&amp;": """ &amp;  INDEX(artwork.xlsx!H:H,QUOTIENT(ROW(A1513)-1,3)+2) &amp;""",  " &amp;
     artwork.xlsx!$J$1&amp; ": """ &amp; INDEX(artwork.xlsx!J:J,QUOTIENT(ROW(A1513)-1,3)+2) &amp;""",  " &amp;
     artwork.xlsx!$L$1&amp; ": """ &amp; SUBSTITUTE(IF(LEFT(INDEX(artwork.xlsx!L:L,QUOTIENT(ROW(A1513)-1,3)+2),4)="http","",artwork.xlsx!$M$1) &amp; INDEX(artwork.xlsx!L:L,QUOTIENT(ROW(A1513)-1,3)+2),artwork.xlsx!$N$1,"") &amp; """,",
 IF(AND(MOD(ROW(A1513)-1,3)=1,INDEX(artwork.xlsx!J:J,QUOTIENT(ROW(A1513)-1,3)+2)&lt;&gt;""),
    artwork.xlsx!$K$1&amp;": '" &amp; SUBSTITUTE(INDEX(artwork.xlsx!K:K,QUOTIENT(ROW(A1513)-1,3)+2),"'","\'") &amp; "'",
IF(MOD(ROW(A1513)-1,3)=2,"","")))</f>
        <v>id: "sculptor",  frenchName: "Sculptrice",  artwork: "http://wiki.dominionstrategy.com/images/7/79/SculptorArt.jpg",</v>
      </c>
    </row>
    <row r="1519" spans="1:3" x14ac:dyDescent="0.25">
      <c r="A1519" t="str">
        <f>IF(AND(MOD(ROW(A1514)-1,3)=0,INDEX(artwork.xlsx!G:G,QUOTIENT(ROW(A1514)-1,3)+2)&lt;&gt;""),"/* "&amp;INDEX(artwork.xlsx!G:G,QUOTIENT(ROW(A1514)-1,3)+2)&amp;" */","  ")&amp;
IF(AND(INDEX(artwork.xlsx!F:F,QUOTIENT(ROW(A1514)-1,3)+2)&lt;&gt;""),"/* "&amp;INDEX(artwork.xlsx!F:F,QUOTIENT(ROW(A1514)-1,3)+2)&amp;" */","  ")&amp;IF(AND(ISERROR(MATCH("},",B1519:B$5003,0)), ISERROR(MATCH("    ];",$A$5:A1518,0))),"];","")</f>
        <v xml:space="preserve">    </v>
      </c>
      <c r="B1519" t="str">
        <f t="shared" si="49"/>
        <v/>
      </c>
      <c r="C1519" t="str">
        <f>IF(AND(MOD(ROW(A1514)-1,3)=0, INDEX(artwork.xlsx!J:J,QUOTIENT(ROW(A1514)-1,3)+2)&lt;&gt;""),
     artwork.xlsx!$H$1&amp;": """ &amp;  INDEX(artwork.xlsx!H:H,QUOTIENT(ROW(A1514)-1,3)+2) &amp;""",  " &amp;
     artwork.xlsx!$J$1&amp; ": """ &amp; INDEX(artwork.xlsx!J:J,QUOTIENT(ROW(A1514)-1,3)+2) &amp;""",  " &amp;
     artwork.xlsx!$L$1&amp; ": """ &amp; SUBSTITUTE(IF(LEFT(INDEX(artwork.xlsx!L:L,QUOTIENT(ROW(A1514)-1,3)+2),4)="http","",artwork.xlsx!$M$1) &amp; INDEX(artwork.xlsx!L:L,QUOTIENT(ROW(A1514)-1,3)+2),artwork.xlsx!$N$1,"") &amp; """,",
 IF(AND(MOD(ROW(A1514)-1,3)=1,INDEX(artwork.xlsx!J:J,QUOTIENT(ROW(A1514)-1,3)+2)&lt;&gt;""),
    artwork.xlsx!$K$1&amp;": '" &amp; SUBSTITUTE(INDEX(artwork.xlsx!K:K,QUOTIENT(ROW(A1514)-1,3)+2),"'","\'") &amp; "'",
IF(MOD(ROW(A1514)-1,3)=2,"","")))</f>
        <v>text_html: '&lt;div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v>
      </c>
    </row>
    <row r="1520" spans="1:3" x14ac:dyDescent="0.25">
      <c r="A1520" t="str">
        <f>IF(AND(MOD(ROW(A1515)-1,3)=0,INDEX(artwork.xlsx!G:G,QUOTIENT(ROW(A1515)-1,3)+2)&lt;&gt;""),"/* "&amp;INDEX(artwork.xlsx!G:G,QUOTIENT(ROW(A1515)-1,3)+2)&amp;" */","  ")&amp;
IF(AND(INDEX(artwork.xlsx!F:F,QUOTIENT(ROW(A1515)-1,3)+2)&lt;&gt;""),"/* "&amp;INDEX(artwork.xlsx!F:F,QUOTIENT(ROW(A1515)-1,3)+2)&amp;" */","  ")&amp;IF(AND(ISERROR(MATCH("},",B1520:B$5003,0)), ISERROR(MATCH("    ];",$A$5:A1516,0))),"];","")</f>
        <v xml:space="preserve">    </v>
      </c>
      <c r="B1520" t="str">
        <f t="shared" si="49"/>
        <v>},</v>
      </c>
      <c r="C1520" t="str">
        <f>IF(AND(MOD(ROW(A1515)-1,3)=0, INDEX(artwork.xlsx!J:J,QUOTIENT(ROW(A1515)-1,3)+2)&lt;&gt;""),
     artwork.xlsx!$H$1&amp;": """ &amp;  INDEX(artwork.xlsx!H:H,QUOTIENT(ROW(A1515)-1,3)+2) &amp;""",  " &amp;
     artwork.xlsx!$J$1&amp; ": """ &amp; INDEX(artwork.xlsx!J:J,QUOTIENT(ROW(A1515)-1,3)+2) &amp;""",  " &amp;
     artwork.xlsx!$L$1&amp; ": """ &amp; SUBSTITUTE(IF(LEFT(INDEX(artwork.xlsx!L:L,QUOTIENT(ROW(A1515)-1,3)+2),4)="http","",artwork.xlsx!$M$1) &amp; INDEX(artwork.xlsx!L:L,QUOTIENT(ROW(A1515)-1,3)+2),artwork.xlsx!$N$1,"") &amp; """,",
 IF(AND(MOD(ROW(A1515)-1,3)=1,INDEX(artwork.xlsx!J:J,QUOTIENT(ROW(A1515)-1,3)+2)&lt;&gt;""),
    artwork.xlsx!$K$1&amp;": '" &amp; SUBSTITUTE(INDEX(artwork.xlsx!K:K,QUOTIENT(ROW(A1515)-1,3)+2),"'","\'") &amp; "'",
IF(MOD(ROW(A1515)-1,3)=2,"","")))</f>
        <v/>
      </c>
    </row>
    <row r="1521" spans="1:22" x14ac:dyDescent="0.25">
      <c r="A1521" t="str">
        <f>IF(AND(MOD(ROW(A1516)-1,3)=0,INDEX(artwork.xlsx!G:G,QUOTIENT(ROW(A1516)-1,3)+2)&lt;&gt;""),"/* "&amp;INDEX(artwork.xlsx!G:G,QUOTIENT(ROW(A1516)-1,3)+2)&amp;" */","  ")&amp;
IF(AND(INDEX(artwork.xlsx!F:F,QUOTIENT(ROW(A1516)-1,3)+2)&lt;&gt;""),"/* "&amp;INDEX(artwork.xlsx!F:F,QUOTIENT(ROW(A1516)-1,3)+2)&amp;" */","  ")&amp;IF(AND(ISERROR(MATCH("},",B1521:B$5003,0)), ISERROR(MATCH("    ];",$A$5:A1520,0))),"];","")</f>
        <v xml:space="preserve">    </v>
      </c>
      <c r="B1521" t="str">
        <f t="shared" si="49"/>
        <v>{</v>
      </c>
      <c r="C1521" t="str">
        <f>IF(AND(MOD(ROW(A1516)-1,3)=0, INDEX(artwork.xlsx!J:J,QUOTIENT(ROW(A1516)-1,3)+2)&lt;&gt;""),
     artwork.xlsx!$H$1&amp;": """ &amp;  INDEX(artwork.xlsx!H:H,QUOTIENT(ROW(A1516)-1,3)+2) &amp;""",  " &amp;
     artwork.xlsx!$J$1&amp; ": """ &amp; INDEX(artwork.xlsx!J:J,QUOTIENT(ROW(A1516)-1,3)+2) &amp;""",  " &amp;
     artwork.xlsx!$L$1&amp; ": """ &amp; SUBSTITUTE(IF(LEFT(INDEX(artwork.xlsx!L:L,QUOTIENT(ROW(A1516)-1,3)+2),4)="http","",artwork.xlsx!$M$1) &amp; INDEX(artwork.xlsx!L:L,QUOTIENT(ROW(A1516)-1,3)+2),artwork.xlsx!$N$1,"") &amp; """,",
 IF(AND(MOD(ROW(A1516)-1,3)=1,INDEX(artwork.xlsx!J:J,QUOTIENT(ROW(A1516)-1,3)+2)&lt;&gt;""),
    artwork.xlsx!$K$1&amp;": '" &amp; SUBSTITUTE(INDEX(artwork.xlsx!K:K,QUOTIENT(ROW(A1516)-1,3)+2),"'","\'") &amp; "'",
IF(MOD(ROW(A1516)-1,3)=2,"","")))</f>
        <v>id: "seer",  frenchName: "Prophète",  artwork: "http://wiki.dominionstrategy.com/images/8/85/SeerArt.jpg",</v>
      </c>
    </row>
    <row r="1522" spans="1:22" x14ac:dyDescent="0.25">
      <c r="A1522" t="str">
        <f>IF(AND(MOD(ROW(A1517)-1,3)=0,INDEX(artwork.xlsx!G:G,QUOTIENT(ROW(A1517)-1,3)+2)&lt;&gt;""),"/* "&amp;INDEX(artwork.xlsx!G:G,QUOTIENT(ROW(A1517)-1,3)+2)&amp;" */","  ")&amp;
IF(AND(INDEX(artwork.xlsx!F:F,QUOTIENT(ROW(A1517)-1,3)+2)&lt;&gt;""),"/* "&amp;INDEX(artwork.xlsx!F:F,QUOTIENT(ROW(A1517)-1,3)+2)&amp;" */","  ")&amp;IF(AND(ISERROR(MATCH("},",B1522:B$5003,0)), ISERROR(MATCH("    ];",$A$5:A1518,0))),"];","")</f>
        <v xml:space="preserve">    </v>
      </c>
      <c r="B1522" t="str">
        <f t="shared" si="49"/>
        <v/>
      </c>
      <c r="C1522" t="str">
        <f>IF(AND(MOD(ROW(A1517)-1,3)=0, INDEX(artwork.xlsx!J:J,QUOTIENT(ROW(A1517)-1,3)+2)&lt;&gt;""),
     artwork.xlsx!$H$1&amp;": """ &amp;  INDEX(artwork.xlsx!H:H,QUOTIENT(ROW(A1517)-1,3)+2) &amp;""",  " &amp;
     artwork.xlsx!$J$1&amp; ": """ &amp; INDEX(artwork.xlsx!J:J,QUOTIENT(ROW(A1517)-1,3)+2) &amp;""",  " &amp;
     artwork.xlsx!$L$1&amp; ": """ &amp; SUBSTITUTE(IF(LEFT(INDEX(artwork.xlsx!L:L,QUOTIENT(ROW(A1517)-1,3)+2),4)="http","",artwork.xlsx!$M$1) &amp; INDEX(artwork.xlsx!L:L,QUOTIENT(ROW(A1517)-1,3)+2),artwork.xlsx!$N$1,"") &amp; """,",
 IF(AND(MOD(ROW(A1517)-1,3)=1,INDEX(artwork.xlsx!J:J,QUOTIENT(ROW(A1517)-1,3)+2)&lt;&gt;""),
    artwork.xlsx!$K$1&amp;": '" &amp; SUBSTITUTE(INDEX(artwork.xlsx!K:K,QUOTIENT(ROW(A1517)-1,3)+2),"'","\'") &amp; "'",
IF(MOD(ROW(A1517)-1,3)=2,"","")))</f>
        <v>text_html: '&lt;div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v>
      </c>
    </row>
    <row r="1523" spans="1:22" x14ac:dyDescent="0.25">
      <c r="A1523" t="str">
        <f>IF(AND(MOD(ROW(A1518)-1,3)=0,INDEX(artwork.xlsx!G:G,QUOTIENT(ROW(A1518)-1,3)+2)&lt;&gt;""),"/* "&amp;INDEX(artwork.xlsx!G:G,QUOTIENT(ROW(A1518)-1,3)+2)&amp;" */","  ")&amp;
IF(AND(INDEX(artwork.xlsx!F:F,QUOTIENT(ROW(A1518)-1,3)+2)&lt;&gt;""),"/* "&amp;INDEX(artwork.xlsx!F:F,QUOTIENT(ROW(A1518)-1,3)+2)&amp;" */","  ")&amp;IF(AND(ISERROR(MATCH("},",B1523:B$5003,0)), ISERROR(MATCH("    ];",$A$5:A1522,0))),"];","")</f>
        <v xml:space="preserve">    </v>
      </c>
      <c r="B1523" t="str">
        <f t="shared" si="49"/>
        <v>},</v>
      </c>
      <c r="C1523" t="str">
        <f>IF(AND(MOD(ROW(A1518)-1,3)=0, INDEX(artwork.xlsx!J:J,QUOTIENT(ROW(A1518)-1,3)+2)&lt;&gt;""),
     artwork.xlsx!$H$1&amp;": """ &amp;  INDEX(artwork.xlsx!H:H,QUOTIENT(ROW(A1518)-1,3)+2) &amp;""",  " &amp;
     artwork.xlsx!$J$1&amp; ": """ &amp; INDEX(artwork.xlsx!J:J,QUOTIENT(ROW(A1518)-1,3)+2) &amp;""",  " &amp;
     artwork.xlsx!$L$1&amp; ": """ &amp; SUBSTITUTE(IF(LEFT(INDEX(artwork.xlsx!L:L,QUOTIENT(ROW(A1518)-1,3)+2),4)="http","",artwork.xlsx!$M$1) &amp; INDEX(artwork.xlsx!L:L,QUOTIENT(ROW(A1518)-1,3)+2),artwork.xlsx!$N$1,"") &amp; """,",
 IF(AND(MOD(ROW(A1518)-1,3)=1,INDEX(artwork.xlsx!J:J,QUOTIENT(ROW(A1518)-1,3)+2)&lt;&gt;""),
    artwork.xlsx!$K$1&amp;": '" &amp; SUBSTITUTE(INDEX(artwork.xlsx!K:K,QUOTIENT(ROW(A1518)-1,3)+2),"'","\'") &amp; "'",
IF(MOD(ROW(A1518)-1,3)=2,"","")))</f>
        <v/>
      </c>
    </row>
    <row r="1524" spans="1:22" x14ac:dyDescent="0.25">
      <c r="A1524" t="str">
        <f>IF(AND(MOD(ROW(A1519)-1,3)=0,INDEX(artwork.xlsx!G:G,QUOTIENT(ROW(A1519)-1,3)+2)&lt;&gt;""),"/* "&amp;INDEX(artwork.xlsx!G:G,QUOTIENT(ROW(A1519)-1,3)+2)&amp;" */","  ")&amp;
IF(AND(INDEX(artwork.xlsx!F:F,QUOTIENT(ROW(A1519)-1,3)+2)&lt;&gt;""),"/* "&amp;INDEX(artwork.xlsx!F:F,QUOTIENT(ROW(A1519)-1,3)+2)&amp;" */","  ")&amp;IF(AND(ISERROR(MATCH("},",B1524:B$5003,0)), ISERROR(MATCH("    ];",$A$5:A1520,0))),"];","")</f>
        <v xml:space="preserve">    </v>
      </c>
      <c r="B1524" t="str">
        <f t="shared" si="49"/>
        <v>{</v>
      </c>
      <c r="C1524" t="str">
        <f>IF(AND(MOD(ROW(A1519)-1,3)=0, INDEX(artwork.xlsx!J:J,QUOTIENT(ROW(A1519)-1,3)+2)&lt;&gt;""),
     artwork.xlsx!$H$1&amp;": """ &amp;  INDEX(artwork.xlsx!H:H,QUOTIENT(ROW(A1519)-1,3)+2) &amp;""",  " &amp;
     artwork.xlsx!$J$1&amp; ": """ &amp; INDEX(artwork.xlsx!J:J,QUOTIENT(ROW(A1519)-1,3)+2) &amp;""",  " &amp;
     artwork.xlsx!$L$1&amp; ": """ &amp; SUBSTITUTE(IF(LEFT(INDEX(artwork.xlsx!L:L,QUOTIENT(ROW(A1519)-1,3)+2),4)="http","",artwork.xlsx!$M$1) &amp; INDEX(artwork.xlsx!L:L,QUOTIENT(ROW(A1519)-1,3)+2),artwork.xlsx!$N$1,"") &amp; """,",
 IF(AND(MOD(ROW(A1519)-1,3)=1,INDEX(artwork.xlsx!J:J,QUOTIENT(ROW(A1519)-1,3)+2)&lt;&gt;""),
    artwork.xlsx!$K$1&amp;": '" &amp; SUBSTITUTE(INDEX(artwork.xlsx!K:K,QUOTIENT(ROW(A1519)-1,3)+2),"'","\'") &amp; "'",
IF(MOD(ROW(A1519)-1,3)=2,"","")))</f>
        <v>id: "spices",  frenchName: "Épices",  artwork: "http://wiki.dominionstrategy.com/images/f/fb/SpicesArt.jpg",</v>
      </c>
    </row>
    <row r="1525" spans="1:22" x14ac:dyDescent="0.25">
      <c r="A1525" t="str">
        <f>IF(AND(MOD(ROW(A1520)-1,3)=0,INDEX(artwork.xlsx!G:G,QUOTIENT(ROW(A1520)-1,3)+2)&lt;&gt;""),"/* "&amp;INDEX(artwork.xlsx!G:G,QUOTIENT(ROW(A1520)-1,3)+2)&amp;" */","  ")&amp;
IF(AND(INDEX(artwork.xlsx!F:F,QUOTIENT(ROW(A1520)-1,3)+2)&lt;&gt;""),"/* "&amp;INDEX(artwork.xlsx!F:F,QUOTIENT(ROW(A1520)-1,3)+2)&amp;" */","  ")&amp;IF(AND(ISERROR(MATCH("},",B1525:B$5003,0)), ISERROR(MATCH("    ];",$A$5:A1524,0))),"];","")</f>
        <v xml:space="preserve">    </v>
      </c>
      <c r="B1525" t="str">
        <f t="shared" si="49"/>
        <v/>
      </c>
      <c r="C1525" t="str">
        <f>IF(AND(MOD(ROW(A1520)-1,3)=0, INDEX(artwork.xlsx!J:J,QUOTIENT(ROW(A1520)-1,3)+2)&lt;&gt;""),
     artwork.xlsx!$H$1&amp;": """ &amp;  INDEX(artwork.xlsx!H:H,QUOTIENT(ROW(A1520)-1,3)+2) &amp;""",  " &amp;
     artwork.xlsx!$J$1&amp; ": """ &amp; INDEX(artwork.xlsx!J:J,QUOTIENT(ROW(A1520)-1,3)+2) &amp;""",  " &amp;
     artwork.xlsx!$L$1&amp; ": """ &amp; SUBSTITUTE(IF(LEFT(INDEX(artwork.xlsx!L:L,QUOTIENT(ROW(A1520)-1,3)+2),4)="http","",artwork.xlsx!$M$1) &amp; INDEX(artwork.xlsx!L:L,QUOTIENT(ROW(A1520)-1,3)+2),artwork.xlsx!$N$1,"") &amp; """,",
 IF(AND(MOD(ROW(A1520)-1,3)=1,INDEX(artwork.xlsx!J:J,QUOTIENT(ROW(A1520)-1,3)+2)&lt;&gt;""),
    artwork.xlsx!$K$1&amp;": '" &amp; SUBSTITUTE(INDEX(artwork.xlsx!K:K,QUOTIENT(ROW(A1520)-1,3)+2),"'","\'") &amp; "'",
IF(MOD(ROW(A1520)-1,3)=2,"","")))</f>
        <v>text_html: '&lt;div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v>
      </c>
    </row>
    <row r="1526" spans="1:22" x14ac:dyDescent="0.25">
      <c r="A1526" t="str">
        <f>IF(AND(MOD(ROW(A1521)-1,3)=0,INDEX(artwork.xlsx!G:G,QUOTIENT(ROW(A1521)-1,3)+2)&lt;&gt;""),"/* "&amp;INDEX(artwork.xlsx!G:G,QUOTIENT(ROW(A1521)-1,3)+2)&amp;" */","  ")&amp;
IF(AND(INDEX(artwork.xlsx!F:F,QUOTIENT(ROW(A1521)-1,3)+2)&lt;&gt;""),"/* "&amp;INDEX(artwork.xlsx!F:F,QUOTIENT(ROW(A1521)-1,3)+2)&amp;" */","  ")&amp;IF(AND(ISERROR(MATCH("},",B1526:B$5003,0)), ISERROR(MATCH("    ];",$A$5:A1522,0))),"];","")</f>
        <v xml:space="preserve">    </v>
      </c>
      <c r="B1526" t="str">
        <f t="shared" si="49"/>
        <v>},</v>
      </c>
      <c r="C1526" t="str">
        <f>IF(AND(MOD(ROW(A1521)-1,3)=0, INDEX(artwork.xlsx!J:J,QUOTIENT(ROW(A1521)-1,3)+2)&lt;&gt;""),
     artwork.xlsx!$H$1&amp;": """ &amp;  INDEX(artwork.xlsx!H:H,QUOTIENT(ROW(A1521)-1,3)+2) &amp;""",  " &amp;
     artwork.xlsx!$J$1&amp; ": """ &amp; INDEX(artwork.xlsx!J:J,QUOTIENT(ROW(A1521)-1,3)+2) &amp;""",  " &amp;
     artwork.xlsx!$L$1&amp; ": """ &amp; SUBSTITUTE(IF(LEFT(INDEX(artwork.xlsx!L:L,QUOTIENT(ROW(A1521)-1,3)+2),4)="http","",artwork.xlsx!$M$1) &amp; INDEX(artwork.xlsx!L:L,QUOTIENT(ROW(A1521)-1,3)+2),artwork.xlsx!$N$1,"") &amp; """,",
 IF(AND(MOD(ROW(A1521)-1,3)=1,INDEX(artwork.xlsx!J:J,QUOTIENT(ROW(A1521)-1,3)+2)&lt;&gt;""),
    artwork.xlsx!$K$1&amp;": '" &amp; SUBSTITUTE(INDEX(artwork.xlsx!K:K,QUOTIENT(ROW(A1521)-1,3)+2),"'","\'") &amp; "'",
IF(MOD(ROW(A1521)-1,3)=2,"","")))</f>
        <v/>
      </c>
    </row>
    <row r="1527" spans="1:22" x14ac:dyDescent="0.25">
      <c r="A1527" t="str">
        <f>IF(AND(MOD(ROW(A1522)-1,3)=0,INDEX(artwork.xlsx!G:G,QUOTIENT(ROW(A1522)-1,3)+2)&lt;&gt;""),"/* "&amp;INDEX(artwork.xlsx!G:G,QUOTIENT(ROW(A1522)-1,3)+2)&amp;" */","  ")&amp;
IF(AND(INDEX(artwork.xlsx!F:F,QUOTIENT(ROW(A1522)-1,3)+2)&lt;&gt;""),"/* "&amp;INDEX(artwork.xlsx!F:F,QUOTIENT(ROW(A1522)-1,3)+2)&amp;" */","  ")&amp;IF(AND(ISERROR(MATCH("},",B1527:B$5003,0)), ISERROR(MATCH("    ];",$A$5:A1526,0))),"];","")</f>
        <v xml:space="preserve">    </v>
      </c>
      <c r="B1527" t="str">
        <f t="shared" si="49"/>
        <v>{</v>
      </c>
      <c r="C1527" t="str">
        <f>IF(AND(MOD(ROW(A1522)-1,3)=0, INDEX(artwork.xlsx!J:J,QUOTIENT(ROW(A1522)-1,3)+2)&lt;&gt;""),
     artwork.xlsx!$H$1&amp;": """ &amp;  INDEX(artwork.xlsx!H:H,QUOTIENT(ROW(A1522)-1,3)+2) &amp;""",  " &amp;
     artwork.xlsx!$J$1&amp; ": """ &amp; INDEX(artwork.xlsx!J:J,QUOTIENT(ROW(A1522)-1,3)+2) &amp;""",  " &amp;
     artwork.xlsx!$L$1&amp; ": """ &amp; SUBSTITUTE(IF(LEFT(INDEX(artwork.xlsx!L:L,QUOTIENT(ROW(A1522)-1,3)+2),4)="http","",artwork.xlsx!$M$1) &amp; INDEX(artwork.xlsx!L:L,QUOTIENT(ROW(A1522)-1,3)+2),artwork.xlsx!$N$1,"") &amp; """,",
 IF(AND(MOD(ROW(A1522)-1,3)=1,INDEX(artwork.xlsx!J:J,QUOTIENT(ROW(A1522)-1,3)+2)&lt;&gt;""),
    artwork.xlsx!$K$1&amp;": '" &amp; SUBSTITUTE(INDEX(artwork.xlsx!K:K,QUOTIENT(ROW(A1522)-1,3)+2),"'","\'") &amp; "'",
IF(MOD(ROW(A1522)-1,3)=2,"","")))</f>
        <v>id: "swashbuckler",  frenchName: "Bretteuse",  artwork: "http://wiki.dominionstrategy.com/images/f/fd/SwashbucklerArt.jpg",</v>
      </c>
    </row>
    <row r="1528" spans="1:22" x14ac:dyDescent="0.25">
      <c r="A1528" t="str">
        <f>IF(AND(MOD(ROW(A1523)-1,3)=0,INDEX(artwork.xlsx!G:G,QUOTIENT(ROW(A1523)-1,3)+2)&lt;&gt;""),"/* "&amp;INDEX(artwork.xlsx!G:G,QUOTIENT(ROW(A1523)-1,3)+2)&amp;" */","  ")&amp;
IF(AND(INDEX(artwork.xlsx!F:F,QUOTIENT(ROW(A1523)-1,3)+2)&lt;&gt;""),"/* "&amp;INDEX(artwork.xlsx!F:F,QUOTIENT(ROW(A1523)-1,3)+2)&amp;" */","  ")&amp;IF(AND(ISERROR(MATCH("},",B1528:B$5003,0)), ISERROR(MATCH("    ];",$A$5:A1524,0))),"];","")</f>
        <v xml:space="preserve">    </v>
      </c>
      <c r="B1528" t="str">
        <f t="shared" si="49"/>
        <v/>
      </c>
      <c r="C1528" t="str">
        <f>IF(AND(MOD(ROW(A1523)-1,3)=0, INDEX(artwork.xlsx!J:J,QUOTIENT(ROW(A1523)-1,3)+2)&lt;&gt;""),
     artwork.xlsx!$H$1&amp;": """ &amp;  INDEX(artwork.xlsx!H:H,QUOTIENT(ROW(A1523)-1,3)+2) &amp;""",  " &amp;
     artwork.xlsx!$J$1&amp; ": """ &amp; INDEX(artwork.xlsx!J:J,QUOTIENT(ROW(A1523)-1,3)+2) &amp;""",  " &amp;
     artwork.xlsx!$L$1&amp; ": """ &amp; SUBSTITUTE(IF(LEFT(INDEX(artwork.xlsx!L:L,QUOTIENT(ROW(A1523)-1,3)+2),4)="http","",artwork.xlsx!$M$1) &amp; INDEX(artwork.xlsx!L:L,QUOTIENT(ROW(A1523)-1,3)+2),artwork.xlsx!$N$1,"") &amp; """,",
 IF(AND(MOD(ROW(A1523)-1,3)=1,INDEX(artwork.xlsx!J:J,QUOTIENT(ROW(A1523)-1,3)+2)&lt;&gt;""),
    artwork.xlsx!$K$1&amp;": '" &amp; SUBSTITUTE(INDEX(artwork.xlsx!K:K,QUOTIENT(ROW(A1523)-1,3)+2),"'","\'") &amp; "'",
IF(MOD(ROW(A1523)-1,3)=2,"","")))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v>
      </c>
    </row>
    <row r="1529" spans="1:22" x14ac:dyDescent="0.25">
      <c r="A1529" t="str">
        <f>IF(AND(MOD(ROW(A1524)-1,3)=0,INDEX(artwork.xlsx!G:G,QUOTIENT(ROW(A1524)-1,3)+2)&lt;&gt;""),"/* "&amp;INDEX(artwork.xlsx!G:G,QUOTIENT(ROW(A1524)-1,3)+2)&amp;" */","  ")&amp;
IF(AND(INDEX(artwork.xlsx!F:F,QUOTIENT(ROW(A1524)-1,3)+2)&lt;&gt;""),"/* "&amp;INDEX(artwork.xlsx!F:F,QUOTIENT(ROW(A1524)-1,3)+2)&amp;" */","  ")&amp;IF(AND(ISERROR(MATCH("},",B1529:B$5003,0)), ISERROR(MATCH("    ];",$A$5:A1528,0))),"];","")</f>
        <v xml:space="preserve">    </v>
      </c>
      <c r="B1529" t="str">
        <f t="shared" si="49"/>
        <v>},</v>
      </c>
      <c r="C1529" t="str">
        <f>IF(AND(MOD(ROW(A1524)-1,3)=0, INDEX(artwork.xlsx!J:J,QUOTIENT(ROW(A1524)-1,3)+2)&lt;&gt;""),
     artwork.xlsx!$H$1&amp;": """ &amp;  INDEX(artwork.xlsx!H:H,QUOTIENT(ROW(A1524)-1,3)+2) &amp;""",  " &amp;
     artwork.xlsx!$J$1&amp; ": """ &amp; INDEX(artwork.xlsx!J:J,QUOTIENT(ROW(A1524)-1,3)+2) &amp;""",  " &amp;
     artwork.xlsx!$L$1&amp; ": """ &amp; SUBSTITUTE(IF(LEFT(INDEX(artwork.xlsx!L:L,QUOTIENT(ROW(A1524)-1,3)+2),4)="http","",artwork.xlsx!$M$1) &amp; INDEX(artwork.xlsx!L:L,QUOTIENT(ROW(A1524)-1,3)+2),artwork.xlsx!$N$1,"") &amp; """,",
 IF(AND(MOD(ROW(A1524)-1,3)=1,INDEX(artwork.xlsx!J:J,QUOTIENT(ROW(A1524)-1,3)+2)&lt;&gt;""),
    artwork.xlsx!$K$1&amp;": '" &amp; SUBSTITUTE(INDEX(artwork.xlsx!K:K,QUOTIENT(ROW(A1524)-1,3)+2),"'","\'") &amp; "'",
IF(MOD(ROW(A1524)-1,3)=2,"","")))</f>
        <v/>
      </c>
    </row>
    <row r="1530" spans="1:22" x14ac:dyDescent="0.25">
      <c r="A1530" t="str">
        <f>IF(AND(MOD(ROW(A1525)-1,3)=0,INDEX(artwork.xlsx!G:G,QUOTIENT(ROW(A1525)-1,3)+2)&lt;&gt;""),"/* "&amp;INDEX(artwork.xlsx!G:G,QUOTIENT(ROW(A1525)-1,3)+2)&amp;" */","  ")&amp;
IF(AND(INDEX(artwork.xlsx!F:F,QUOTIENT(ROW(A1525)-1,3)+2)&lt;&gt;""),"/* "&amp;INDEX(artwork.xlsx!F:F,QUOTIENT(ROW(A1525)-1,3)+2)&amp;" */","  ")&amp;IF(AND(ISERROR(MATCH("},",B1530:B$5003,0)), ISERROR(MATCH("    ];",$A$5:A1526,0))),"];","")</f>
        <v xml:space="preserve">    </v>
      </c>
      <c r="B1530" t="str">
        <f t="shared" si="49"/>
        <v>{</v>
      </c>
      <c r="C1530" t="str">
        <f>IF(AND(MOD(ROW(A1525)-1,3)=0, INDEX(artwork.xlsx!J:J,QUOTIENT(ROW(A1525)-1,3)+2)&lt;&gt;""),
     artwork.xlsx!$H$1&amp;": """ &amp;  INDEX(artwork.xlsx!H:H,QUOTIENT(ROW(A1525)-1,3)+2) &amp;""",  " &amp;
     artwork.xlsx!$J$1&amp; ": """ &amp; INDEX(artwork.xlsx!J:J,QUOTIENT(ROW(A1525)-1,3)+2) &amp;""",  " &amp;
     artwork.xlsx!$L$1&amp; ": """ &amp; SUBSTITUTE(IF(LEFT(INDEX(artwork.xlsx!L:L,QUOTIENT(ROW(A1525)-1,3)+2),4)="http","",artwork.xlsx!$M$1) &amp; INDEX(artwork.xlsx!L:L,QUOTIENT(ROW(A1525)-1,3)+2),artwork.xlsx!$N$1,"") &amp; """,",
 IF(AND(MOD(ROW(A1525)-1,3)=1,INDEX(artwork.xlsx!J:J,QUOTIENT(ROW(A1525)-1,3)+2)&lt;&gt;""),
    artwork.xlsx!$K$1&amp;": '" &amp; SUBSTITUTE(INDEX(artwork.xlsx!K:K,QUOTIENT(ROW(A1525)-1,3)+2),"'","\'") &amp; "'",
IF(MOD(ROW(A1525)-1,3)=2,"","")))</f>
        <v>id: "treasurer",  frenchName: "Trésorière",  artwork: "http://wiki.dominionstrategy.com/images/4/4f/TreasurerArt.jpg",</v>
      </c>
    </row>
    <row r="1531" spans="1:22" x14ac:dyDescent="0.25">
      <c r="A1531" t="str">
        <f>IF(AND(MOD(ROW(A1526)-1,3)=0,INDEX(artwork.xlsx!G:G,QUOTIENT(ROW(A1526)-1,3)+2)&lt;&gt;""),"/* "&amp;INDEX(artwork.xlsx!G:G,QUOTIENT(ROW(A1526)-1,3)+2)&amp;" */","  ")&amp;
IF(AND(INDEX(artwork.xlsx!F:F,QUOTIENT(ROW(A1526)-1,3)+2)&lt;&gt;""),"/* "&amp;INDEX(artwork.xlsx!F:F,QUOTIENT(ROW(A1526)-1,3)+2)&amp;" */","  ")&amp;IF(AND(ISERROR(MATCH("},",B1531:B$5003,0)), ISERROR(MATCH("    ];",$A$5:A1530,0))),"];","")</f>
        <v xml:space="preserve">    </v>
      </c>
      <c r="B1531" t="str">
        <f t="shared" si="49"/>
        <v/>
      </c>
      <c r="C1531" t="str">
        <f>IF(AND(MOD(ROW(A1526)-1,3)=0, INDEX(artwork.xlsx!J:J,QUOTIENT(ROW(A1526)-1,3)+2)&lt;&gt;""),
     artwork.xlsx!$H$1&amp;": """ &amp;  INDEX(artwork.xlsx!H:H,QUOTIENT(ROW(A1526)-1,3)+2) &amp;""",  " &amp;
     artwork.xlsx!$J$1&amp; ": """ &amp; INDEX(artwork.xlsx!J:J,QUOTIENT(ROW(A1526)-1,3)+2) &amp;""",  " &amp;
     artwork.xlsx!$L$1&amp; ": """ &amp; SUBSTITUTE(IF(LEFT(INDEX(artwork.xlsx!L:L,QUOTIENT(ROW(A1526)-1,3)+2),4)="http","",artwork.xlsx!$M$1) &amp; INDEX(artwork.xlsx!L:L,QUOTIENT(ROW(A1526)-1,3)+2),artwork.xlsx!$N$1,"") &amp; """,",
 IF(AND(MOD(ROW(A1526)-1,3)=1,INDEX(artwork.xlsx!J:J,QUOTIENT(ROW(A1526)-1,3)+2)&lt;&gt;""),
    artwork.xlsx!$K$1&amp;": '" &amp; SUBSTITUTE(INDEX(artwork.xlsx!K:K,QUOTIENT(ROW(A1526)-1,3)+2),"'","\'") &amp; "'",
IF(MOD(ROW(A1526)-1,3)=2,"","")))</f>
        <v>text_html: '&lt;div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v>
      </c>
    </row>
    <row r="1532" spans="1:22" x14ac:dyDescent="0.25">
      <c r="A1532" t="str">
        <f>IF(AND(MOD(ROW(A1527)-1,3)=0,INDEX(artwork.xlsx!G:G,QUOTIENT(ROW(A1527)-1,3)+2)&lt;&gt;""),"/* "&amp;INDEX(artwork.xlsx!G:G,QUOTIENT(ROW(A1527)-1,3)+2)&amp;" */","  ")&amp;
IF(AND(INDEX(artwork.xlsx!F:F,QUOTIENT(ROW(A1527)-1,3)+2)&lt;&gt;""),"/* "&amp;INDEX(artwork.xlsx!F:F,QUOTIENT(ROW(A1527)-1,3)+2)&amp;" */","  ")&amp;IF(AND(ISERROR(MATCH("},",B1532:B$5003,0)), ISERROR(MATCH("    ];",$A$5:A1528,0))),"];","")</f>
        <v xml:space="preserve">    </v>
      </c>
      <c r="B1532" t="str">
        <f t="shared" si="49"/>
        <v>},</v>
      </c>
      <c r="C1532" t="str">
        <f>IF(AND(MOD(ROW(A1527)-1,3)=0, INDEX(artwork.xlsx!J:J,QUOTIENT(ROW(A1527)-1,3)+2)&lt;&gt;""),
     artwork.xlsx!$H$1&amp;": """ &amp;  INDEX(artwork.xlsx!H:H,QUOTIENT(ROW(A1527)-1,3)+2) &amp;""",  " &amp;
     artwork.xlsx!$J$1&amp; ": """ &amp; INDEX(artwork.xlsx!J:J,QUOTIENT(ROW(A1527)-1,3)+2) &amp;""",  " &amp;
     artwork.xlsx!$L$1&amp; ": """ &amp; SUBSTITUTE(IF(LEFT(INDEX(artwork.xlsx!L:L,QUOTIENT(ROW(A1527)-1,3)+2),4)="http","",artwork.xlsx!$M$1) &amp; INDEX(artwork.xlsx!L:L,QUOTIENT(ROW(A1527)-1,3)+2),artwork.xlsx!$N$1,"") &amp; """,",
 IF(AND(MOD(ROW(A1527)-1,3)=1,INDEX(artwork.xlsx!J:J,QUOTIENT(ROW(A1527)-1,3)+2)&lt;&gt;""),
    artwork.xlsx!$K$1&amp;": '" &amp; SUBSTITUTE(INDEX(artwork.xlsx!K:K,QUOTIENT(ROW(A1527)-1,3)+2),"'","\'") &amp; "'",
IF(MOD(ROW(A1527)-1,3)=2,"","")))</f>
        <v/>
      </c>
    </row>
    <row r="1533" spans="1:22" x14ac:dyDescent="0.25">
      <c r="A1533" t="str">
        <f>IF(AND(MOD(ROW(A1528)-1,3)=0,INDEX(artwork.xlsx!G:G,QUOTIENT(ROW(A1528)-1,3)+2)&lt;&gt;""),"/* "&amp;INDEX(artwork.xlsx!G:G,QUOTIENT(ROW(A1528)-1,3)+2)&amp;" */","  ")&amp;
IF(AND(INDEX(artwork.xlsx!F:F,QUOTIENT(ROW(A1528)-1,3)+2)&lt;&gt;""),"/* "&amp;INDEX(artwork.xlsx!F:F,QUOTIENT(ROW(A1528)-1,3)+2)&amp;" */","  ")&amp;IF(AND(ISERROR(MATCH("},",B1533:B$5003,0)), ISERROR(MATCH("    ];",$A$5:A1532,0))),"];","")</f>
        <v xml:space="preserve">    </v>
      </c>
      <c r="B1533" t="str">
        <f t="shared" si="49"/>
        <v>{</v>
      </c>
      <c r="C1533" t="str">
        <f>IF(AND(MOD(ROW(A1528)-1,3)=0, INDEX(artwork.xlsx!J:J,QUOTIENT(ROW(A1528)-1,3)+2)&lt;&gt;""),
     artwork.xlsx!$H$1&amp;": """ &amp;  INDEX(artwork.xlsx!H:H,QUOTIENT(ROW(A1528)-1,3)+2) &amp;""",  " &amp;
     artwork.xlsx!$J$1&amp; ": """ &amp; INDEX(artwork.xlsx!J:J,QUOTIENT(ROW(A1528)-1,3)+2) &amp;""",  " &amp;
     artwork.xlsx!$L$1&amp; ": """ &amp; SUBSTITUTE(IF(LEFT(INDEX(artwork.xlsx!L:L,QUOTIENT(ROW(A1528)-1,3)+2),4)="http","",artwork.xlsx!$M$1) &amp; INDEX(artwork.xlsx!L:L,QUOTIENT(ROW(A1528)-1,3)+2),artwork.xlsx!$N$1,"") &amp; """,",
 IF(AND(MOD(ROW(A1528)-1,3)=1,INDEX(artwork.xlsx!J:J,QUOTIENT(ROW(A1528)-1,3)+2)&lt;&gt;""),
    artwork.xlsx!$K$1&amp;": '" &amp; SUBSTITUTE(INDEX(artwork.xlsx!K:K,QUOTIENT(ROW(A1528)-1,3)+2),"'","\'") &amp; "'",
IF(MOD(ROW(A1528)-1,3)=2,"","")))</f>
        <v>id: "villain",  frenchName: "Scélérat",  artwork: "http://wiki.dominionstrategy.com/images/1/1c/VillainArt.jpg",</v>
      </c>
    </row>
    <row r="1534" spans="1:22" x14ac:dyDescent="0.25">
      <c r="A1534" t="str">
        <f>IF(AND(MOD(ROW(A1529)-1,3)=0,INDEX(artwork.xlsx!G:G,QUOTIENT(ROW(A1529)-1,3)+2)&lt;&gt;""),"/* "&amp;INDEX(artwork.xlsx!G:G,QUOTIENT(ROW(A1529)-1,3)+2)&amp;" */","  ")&amp;
IF(AND(INDEX(artwork.xlsx!F:F,QUOTIENT(ROW(A1529)-1,3)+2)&lt;&gt;""),"/* "&amp;INDEX(artwork.xlsx!F:F,QUOTIENT(ROW(A1529)-1,3)+2)&amp;" */","  ")&amp;IF(AND(ISERROR(MATCH("},",B1534:B$5003,0)), ISERROR(MATCH("    ];",$A$5:A1530,0))),"];","")</f>
        <v xml:space="preserve">    </v>
      </c>
      <c r="B1534" t="str">
        <f t="shared" si="49"/>
        <v/>
      </c>
      <c r="C1534" t="str">
        <f>IF(AND(MOD(ROW(A1529)-1,3)=0, INDEX(artwork.xlsx!J:J,QUOTIENT(ROW(A1529)-1,3)+2)&lt;&gt;""),
     artwork.xlsx!$H$1&amp;": """ &amp;  INDEX(artwork.xlsx!H:H,QUOTIENT(ROW(A1529)-1,3)+2) &amp;""",  " &amp;
     artwork.xlsx!$J$1&amp; ": """ &amp; INDEX(artwork.xlsx!J:J,QUOTIENT(ROW(A1529)-1,3)+2) &amp;""",  " &amp;
     artwork.xlsx!$L$1&amp; ": """ &amp; SUBSTITUTE(IF(LEFT(INDEX(artwork.xlsx!L:L,QUOTIENT(ROW(A1529)-1,3)+2),4)="http","",artwork.xlsx!$M$1) &amp; INDEX(artwork.xlsx!L:L,QUOTIENT(ROW(A1529)-1,3)+2),artwork.xlsx!$N$1,"") &amp; """,",
 IF(AND(MOD(ROW(A1529)-1,3)=1,INDEX(artwork.xlsx!J:J,QUOTIENT(ROW(A1529)-1,3)+2)&lt;&gt;""),
    artwork.xlsx!$K$1&amp;": '" &amp; SUBSTITUTE(INDEX(artwork.xlsx!K:K,QUOTIENT(ROW(A1529)-1,3)+2),"'","\'") &amp; "'",
IF(MOD(ROW(A1529)-1,3)=2,"","")))</f>
        <v>text_html: '&lt;div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v>
      </c>
    </row>
    <row r="1535" spans="1:22" x14ac:dyDescent="0.25">
      <c r="A1535" t="str">
        <f>IF(AND(MOD(ROW(A1530)-1,3)=0,INDEX(artwork.xlsx!G:G,QUOTIENT(ROW(A1530)-1,3)+2)&lt;&gt;""),"/* "&amp;INDEX(artwork.xlsx!G:G,QUOTIENT(ROW(A1530)-1,3)+2)&amp;" */","  ")&amp;
IF(AND(INDEX(artwork.xlsx!F:F,QUOTIENT(ROW(A1530)-1,3)+2)&lt;&gt;""),"/* "&amp;INDEX(artwork.xlsx!F:F,QUOTIENT(ROW(A1530)-1,3)+2)&amp;" */","  ")&amp;IF(AND(ISERROR(MATCH("},",B1535:B$5003,0)), ISERROR(MATCH("    ];",$A$5:A1534,0))),"];","")</f>
        <v xml:space="preserve">    </v>
      </c>
      <c r="B1535" t="str">
        <f t="shared" si="49"/>
        <v>},</v>
      </c>
      <c r="C1535" t="str">
        <f>IF(AND(MOD(ROW(A1530)-1,3)=0, INDEX(artwork.xlsx!J:J,QUOTIENT(ROW(A1530)-1,3)+2)&lt;&gt;""),
     artwork.xlsx!$H$1&amp;": """ &amp;  INDEX(artwork.xlsx!H:H,QUOTIENT(ROW(A1530)-1,3)+2) &amp;""",  " &amp;
     artwork.xlsx!$J$1&amp; ": """ &amp; INDEX(artwork.xlsx!J:J,QUOTIENT(ROW(A1530)-1,3)+2) &amp;""",  " &amp;
     artwork.xlsx!$L$1&amp; ": """ &amp; SUBSTITUTE(IF(LEFT(INDEX(artwork.xlsx!L:L,QUOTIENT(ROW(A1530)-1,3)+2),4)="http","",artwork.xlsx!$M$1) &amp; INDEX(artwork.xlsx!L:L,QUOTIENT(ROW(A1530)-1,3)+2),artwork.xlsx!$N$1,"") &amp; """,",
 IF(AND(MOD(ROW(A1530)-1,3)=1,INDEX(artwork.xlsx!J:J,QUOTIENT(ROW(A1530)-1,3)+2)&lt;&gt;""),
    artwork.xlsx!$K$1&amp;": '" &amp; SUBSTITUTE(INDEX(artwork.xlsx!K:K,QUOTIENT(ROW(A1530)-1,3)+2),"'","\'") &amp; "'",
IF(MOD(ROW(A1530)-1,3)=2,"","")))</f>
        <v/>
      </c>
    </row>
    <row r="1536" spans="1:22" x14ac:dyDescent="0.25">
      <c r="A1536" t="str">
        <f>IF(AND(MOD(ROW(A1531)-1,3)=0,INDEX(artwork.xlsx!G:G,QUOTIENT(ROW(A1531)-1,3)+2)&lt;&gt;""),"/* "&amp;INDEX(artwork.xlsx!G:G,QUOTIENT(ROW(A1531)-1,3)+2)&amp;" */","  ")&amp;
IF(AND(INDEX(artwork.xlsx!F:F,QUOTIENT(ROW(A1531)-1,3)+2)&lt;&gt;""),"/* "&amp;INDEX(artwork.xlsx!F:F,QUOTIENT(ROW(A1531)-1,3)+2)&amp;" */","  ")&amp;IF(AND(ISERROR(MATCH("},",B1536:B$5003,0)), ISERROR(MATCH("    ];",$A$5:A1535,0))),"];","")</f>
        <v xml:space="preserve">  /* landscape */</v>
      </c>
      <c r="B1536" t="str">
        <f t="shared" ref="B1536:B1550" si="50">IF(AND(C1535&lt;&gt;"",MOD(ROW(A1534)-1,3)=2),"},","")&amp;IF(AND(C1536&lt;&gt;"",MOD(ROW(A1531)-1,3)=0),"{","")</f>
        <v>{</v>
      </c>
      <c r="C1536" t="str">
        <f>IF(AND(MOD(ROW(A1531)-1,3)=0, INDEX(artwork.xlsx!J:J,QUOTIENT(ROW(A1531)-1,3)+2)&lt;&gt;""),
     artwork.xlsx!$H$1&amp;": """ &amp;  INDEX(artwork.xlsx!H:H,QUOTIENT(ROW(A1531)-1,3)+2) &amp;""",  " &amp;
     artwork.xlsx!$J$1&amp; ": """ &amp; INDEX(artwork.xlsx!J:J,QUOTIENT(ROW(A1531)-1,3)+2) &amp;""",  " &amp;
     artwork.xlsx!$L$1&amp; ": """ &amp; SUBSTITUTE(IF(LEFT(INDEX(artwork.xlsx!L:L,QUOTIENT(ROW(A1531)-1,3)+2),4)="http","",artwork.xlsx!$M$1) &amp; INDEX(artwork.xlsx!L:L,QUOTIENT(ROW(A1531)-1,3)+2),artwork.xlsx!$N$1,"") &amp; """,",
 IF(AND(MOD(ROW(A1531)-1,3)=1,INDEX(artwork.xlsx!J:J,QUOTIENT(ROW(A1531)-1,3)+2)&lt;&gt;""),
    artwork.xlsx!$K$1&amp;": '" &amp; SUBSTITUTE(INDEX(artwork.xlsx!K:K,QUOTIENT(ROW(A1531)-1,3)+2),"'","\'") &amp; "'",
IF(MOD(ROW(A1531)-1,3)=2,"","")))</f>
        <v>id: "cathedral",  frenchName: "Cathédrale",  artwork: "http://wiki.dominionstrategy.com/images/f/fb/CathedralArt.jpg",</v>
      </c>
      <c r="J1536" t="s">
        <v>2408</v>
      </c>
      <c r="K1536" t="s">
        <v>3954</v>
      </c>
      <c r="U1536" t="str">
        <f>RIGHT(LEFT(K1536,FIND(""",",K1536)-1),LEN(LEFT(K1536,FIND(""",",K1536)-1)) -LEN("id: '"))</f>
        <v>cathedral</v>
      </c>
      <c r="V1536" t="str">
        <f>SUBSTITUTE(LEFT(RIGHT(K1537,LEN(K1537) -LEN("text_html: '")),LEN(RIGHT(K1537,LEN(K1537) -LEN("text_html: '")))-1),"\'","'")</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row>
    <row r="1537" spans="1:22" x14ac:dyDescent="0.25">
      <c r="A1537" t="str">
        <f>IF(AND(MOD(ROW(A1532)-1,3)=0,INDEX(artwork.xlsx!G:G,QUOTIENT(ROW(A1532)-1,3)+2)&lt;&gt;""),"/* "&amp;INDEX(artwork.xlsx!G:G,QUOTIENT(ROW(A1532)-1,3)+2)&amp;" */","  ")&amp;
IF(AND(INDEX(artwork.xlsx!F:F,QUOTIENT(ROW(A1532)-1,3)+2)&lt;&gt;""),"/* "&amp;INDEX(artwork.xlsx!F:F,QUOTIENT(ROW(A1532)-1,3)+2)&amp;" */","  ")&amp;IF(AND(ISERROR(MATCH("},",B1537:B$5003,0)), ISERROR(MATCH("    ];",$A$5:A1533,0))),"];","")</f>
        <v xml:space="preserve">  /* landscape */</v>
      </c>
      <c r="B1537" t="str">
        <f t="shared" si="50"/>
        <v/>
      </c>
      <c r="C1537" t="str">
        <f>IF(AND(MOD(ROW(A1532)-1,3)=0, INDEX(artwork.xlsx!J:J,QUOTIENT(ROW(A1532)-1,3)+2)&lt;&gt;""),
     artwork.xlsx!$H$1&amp;": """ &amp;  INDEX(artwork.xlsx!H:H,QUOTIENT(ROW(A1532)-1,3)+2) &amp;""",  " &amp;
     artwork.xlsx!$J$1&amp; ": """ &amp; INDEX(artwork.xlsx!J:J,QUOTIENT(ROW(A1532)-1,3)+2) &amp;""",  " &amp;
     artwork.xlsx!$L$1&amp; ": """ &amp; SUBSTITUTE(IF(LEFT(INDEX(artwork.xlsx!L:L,QUOTIENT(ROW(A1532)-1,3)+2),4)="http","",artwork.xlsx!$M$1) &amp; INDEX(artwork.xlsx!L:L,QUOTIENT(ROW(A1532)-1,3)+2),artwork.xlsx!$N$1,"") &amp; """,",
 IF(AND(MOD(ROW(A1532)-1,3)=1,INDEX(artwork.xlsx!J:J,QUOTIENT(ROW(A1532)-1,3)+2)&lt;&gt;""),
    artwork.xlsx!$K$1&amp;": '" &amp; SUBSTITUTE(INDEX(artwork.xlsx!K:K,QUOTIENT(ROW(A1532)-1,3)+2),"'","\'") &amp; "'",
IF(MOD(ROW(A1532)-1,3)=2,"","")))</f>
        <v>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K1537" t="s">
        <v>3955</v>
      </c>
      <c r="U1537" t="e">
        <f t="shared" ref="U1537:U1539" si="51">RIGHT(LEFT(K1537,FIND(""",",K1537)-1),LEN(LEFT(K1537,FIND(""",",K1537)-1)) -LEN("id: '"))</f>
        <v>#VALUE!</v>
      </c>
      <c r="V1537" t="e">
        <f t="shared" ref="V1537:V1539" si="52">SUBSTITUTE(LEFT(RIGHT(K1538,LEN(K1538) -LEN("text_html: '")),LEN(RIGHT(K1538,LEN(K1538) -LEN("text_html: '")))-1),"\'","'")</f>
        <v>#VALUE!</v>
      </c>
    </row>
    <row r="1538" spans="1:22" x14ac:dyDescent="0.25">
      <c r="A1538" t="str">
        <f>IF(AND(MOD(ROW(A1533)-1,3)=0,INDEX(artwork.xlsx!G:G,QUOTIENT(ROW(A1533)-1,3)+2)&lt;&gt;""),"/* "&amp;INDEX(artwork.xlsx!G:G,QUOTIENT(ROW(A1533)-1,3)+2)&amp;" */","  ")&amp;
IF(AND(INDEX(artwork.xlsx!F:F,QUOTIENT(ROW(A1533)-1,3)+2)&lt;&gt;""),"/* "&amp;INDEX(artwork.xlsx!F:F,QUOTIENT(ROW(A1533)-1,3)+2)&amp;" */","  ")&amp;IF(AND(ISERROR(MATCH("},",B1538:B$5003,0)), ISERROR(MATCH("    ];",$A$5:A1537,0))),"];","")</f>
        <v xml:space="preserve">  /* landscape */</v>
      </c>
      <c r="B1538" t="str">
        <f t="shared" si="50"/>
        <v>},</v>
      </c>
      <c r="C1538" t="str">
        <f>IF(AND(MOD(ROW(A1533)-1,3)=0, INDEX(artwork.xlsx!J:J,QUOTIENT(ROW(A1533)-1,3)+2)&lt;&gt;""),
     artwork.xlsx!$H$1&amp;": """ &amp;  INDEX(artwork.xlsx!H:H,QUOTIENT(ROW(A1533)-1,3)+2) &amp;""",  " &amp;
     artwork.xlsx!$J$1&amp; ": """ &amp; INDEX(artwork.xlsx!J:J,QUOTIENT(ROW(A1533)-1,3)+2) &amp;""",  " &amp;
     artwork.xlsx!$L$1&amp; ": """ &amp; SUBSTITUTE(IF(LEFT(INDEX(artwork.xlsx!L:L,QUOTIENT(ROW(A1533)-1,3)+2),4)="http","",artwork.xlsx!$M$1) &amp; INDEX(artwork.xlsx!L:L,QUOTIENT(ROW(A1533)-1,3)+2),artwork.xlsx!$N$1,"") &amp; """,",
 IF(AND(MOD(ROW(A1533)-1,3)=1,INDEX(artwork.xlsx!J:J,QUOTIENT(ROW(A1533)-1,3)+2)&lt;&gt;""),
    artwork.xlsx!$K$1&amp;": '" &amp; SUBSTITUTE(INDEX(artwork.xlsx!K:K,QUOTIENT(ROW(A1533)-1,3)+2),"'","\'") &amp; "'",
IF(MOD(ROW(A1533)-1,3)=2,"","")))</f>
        <v/>
      </c>
      <c r="J1538" t="s">
        <v>3730</v>
      </c>
      <c r="U1538" t="e">
        <f t="shared" si="51"/>
        <v>#VALUE!</v>
      </c>
      <c r="V1538" t="str">
        <f t="shared" si="52"/>
        <v>e",  frenchName: "Porte ",  artwork: "http://wiki.dominionstrategy.com/images/e/e2/City_GateArt.jpg"</v>
      </c>
    </row>
    <row r="1539" spans="1:22" x14ac:dyDescent="0.25">
      <c r="A1539" t="str">
        <f>IF(AND(MOD(ROW(A1534)-1,3)=0,INDEX(artwork.xlsx!G:G,QUOTIENT(ROW(A1534)-1,3)+2)&lt;&gt;""),"/* "&amp;INDEX(artwork.xlsx!G:G,QUOTIENT(ROW(A1534)-1,3)+2)&amp;" */","  ")&amp;
IF(AND(INDEX(artwork.xlsx!F:F,QUOTIENT(ROW(A1534)-1,3)+2)&lt;&gt;""),"/* "&amp;INDEX(artwork.xlsx!F:F,QUOTIENT(ROW(A1534)-1,3)+2)&amp;" */","  ")&amp;IF(AND(ISERROR(MATCH("},",B1539:B$5003,0)), ISERROR(MATCH("    ];",$A$5:A1538,0))),"];","")</f>
        <v xml:space="preserve">  /* landscape */</v>
      </c>
      <c r="B1539" t="str">
        <f t="shared" si="50"/>
        <v>{</v>
      </c>
      <c r="C1539" t="str">
        <f>IF(AND(MOD(ROW(A1534)-1,3)=0, INDEX(artwork.xlsx!J:J,QUOTIENT(ROW(A1534)-1,3)+2)&lt;&gt;""),
     artwork.xlsx!$H$1&amp;": """ &amp;  INDEX(artwork.xlsx!H:H,QUOTIENT(ROW(A1534)-1,3)+2) &amp;""",  " &amp;
     artwork.xlsx!$J$1&amp; ": """ &amp; INDEX(artwork.xlsx!J:J,QUOTIENT(ROW(A1534)-1,3)+2) &amp;""",  " &amp;
     artwork.xlsx!$L$1&amp; ": """ &amp; SUBSTITUTE(IF(LEFT(INDEX(artwork.xlsx!L:L,QUOTIENT(ROW(A1534)-1,3)+2),4)="http","",artwork.xlsx!$M$1) &amp; INDEX(artwork.xlsx!L:L,QUOTIENT(ROW(A1534)-1,3)+2),artwork.xlsx!$N$1,"") &amp; """,",
 IF(AND(MOD(ROW(A1534)-1,3)=1,INDEX(artwork.xlsx!J:J,QUOTIENT(ROW(A1534)-1,3)+2)&lt;&gt;""),
    artwork.xlsx!$K$1&amp;": '" &amp; SUBSTITUTE(INDEX(artwork.xlsx!K:K,QUOTIENT(ROW(A1534)-1,3)+2),"'","\'") &amp; "'",
IF(MOD(ROW(A1534)-1,3)=2,"","")))</f>
        <v>id: "citygate",  frenchName: "Porte ",  artwork: "http://wiki.dominionstrategy.com/images/e/e2/City_GateArt.jpg",</v>
      </c>
      <c r="J1539" t="s">
        <v>2408</v>
      </c>
      <c r="K1539" t="s">
        <v>3956</v>
      </c>
      <c r="U1539" t="str">
        <f t="shared" si="51"/>
        <v>citygate</v>
      </c>
      <c r="V1539" t="str">
        <f t="shared" si="52"/>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row>
    <row r="1540" spans="1:22" x14ac:dyDescent="0.25">
      <c r="A1540" t="str">
        <f>IF(AND(MOD(ROW(A1535)-1,3)=0,INDEX(artwork.xlsx!G:G,QUOTIENT(ROW(A1535)-1,3)+2)&lt;&gt;""),"/* "&amp;INDEX(artwork.xlsx!G:G,QUOTIENT(ROW(A1535)-1,3)+2)&amp;" */","  ")&amp;
IF(AND(INDEX(artwork.xlsx!F:F,QUOTIENT(ROW(A1535)-1,3)+2)&lt;&gt;""),"/* "&amp;INDEX(artwork.xlsx!F:F,QUOTIENT(ROW(A1535)-1,3)+2)&amp;" */","  ")&amp;IF(AND(ISERROR(MATCH("},",B1540:B$5003,0)), ISERROR(MATCH("    ];",$A$5:A1536,0))),"];","")</f>
        <v xml:space="preserve">  /* landscape */</v>
      </c>
      <c r="B1540" t="str">
        <f t="shared" si="50"/>
        <v/>
      </c>
      <c r="C1540" t="str">
        <f>IF(AND(MOD(ROW(A1535)-1,3)=0, INDEX(artwork.xlsx!J:J,QUOTIENT(ROW(A1535)-1,3)+2)&lt;&gt;""),
     artwork.xlsx!$H$1&amp;": """ &amp;  INDEX(artwork.xlsx!H:H,QUOTIENT(ROW(A1535)-1,3)+2) &amp;""",  " &amp;
     artwork.xlsx!$J$1&amp; ": """ &amp; INDEX(artwork.xlsx!J:J,QUOTIENT(ROW(A1535)-1,3)+2) &amp;""",  " &amp;
     artwork.xlsx!$L$1&amp; ": """ &amp; SUBSTITUTE(IF(LEFT(INDEX(artwork.xlsx!L:L,QUOTIENT(ROW(A1535)-1,3)+2),4)="http","",artwork.xlsx!$M$1) &amp; INDEX(artwork.xlsx!L:L,QUOTIENT(ROW(A1535)-1,3)+2),artwork.xlsx!$N$1,"") &amp; """,",
 IF(AND(MOD(ROW(A1535)-1,3)=1,INDEX(artwork.xlsx!J:J,QUOTIENT(ROW(A1535)-1,3)+2)&lt;&gt;""),
    artwork.xlsx!$K$1&amp;": '" &amp; SUBSTITUTE(INDEX(artwork.xlsx!K:K,QUOTIENT(ROW(A1535)-1,3)+2),"'","\'") &amp; "'",
IF(MOD(ROW(A1535)-1,3)=2,"","")))</f>
        <v>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K1540" t="s">
        <v>3957</v>
      </c>
      <c r="U1540" t="e">
        <f t="shared" ref="U1540:U1603" si="53">RIGHT(LEFT(K1540,FIND(""",",K1540)-1),LEN(LEFT(K1540,FIND(""",",K1540)-1)) -LEN("id: '"))</f>
        <v>#VALUE!</v>
      </c>
      <c r="V1540" t="e">
        <f t="shared" ref="V1540:V1603" si="54">SUBSTITUTE(LEFT(RIGHT(K1541,LEN(K1541) -LEN("text_html: '")),LEN(RIGHT(K1541,LEN(K1541) -LEN("text_html: '")))-1),"\'","'")</f>
        <v>#VALUE!</v>
      </c>
    </row>
    <row r="1541" spans="1:22" x14ac:dyDescent="0.25">
      <c r="A1541" t="str">
        <f>IF(AND(MOD(ROW(A1536)-1,3)=0,INDEX(artwork.xlsx!G:G,QUOTIENT(ROW(A1536)-1,3)+2)&lt;&gt;""),"/* "&amp;INDEX(artwork.xlsx!G:G,QUOTIENT(ROW(A1536)-1,3)+2)&amp;" */","  ")&amp;
IF(AND(INDEX(artwork.xlsx!F:F,QUOTIENT(ROW(A1536)-1,3)+2)&lt;&gt;""),"/* "&amp;INDEX(artwork.xlsx!F:F,QUOTIENT(ROW(A1536)-1,3)+2)&amp;" */","  ")&amp;IF(AND(ISERROR(MATCH("},",B1541:B$5003,0)), ISERROR(MATCH("    ];",$A$5:A1540,0))),"];","")</f>
        <v xml:space="preserve">  /* landscape */</v>
      </c>
      <c r="B1541" t="str">
        <f t="shared" si="50"/>
        <v>},</v>
      </c>
      <c r="C1541" t="str">
        <f>IF(AND(MOD(ROW(A1536)-1,3)=0, INDEX(artwork.xlsx!J:J,QUOTIENT(ROW(A1536)-1,3)+2)&lt;&gt;""),
     artwork.xlsx!$H$1&amp;": """ &amp;  INDEX(artwork.xlsx!H:H,QUOTIENT(ROW(A1536)-1,3)+2) &amp;""",  " &amp;
     artwork.xlsx!$J$1&amp; ": """ &amp; INDEX(artwork.xlsx!J:J,QUOTIENT(ROW(A1536)-1,3)+2) &amp;""",  " &amp;
     artwork.xlsx!$L$1&amp; ": """ &amp; SUBSTITUTE(IF(LEFT(INDEX(artwork.xlsx!L:L,QUOTIENT(ROW(A1536)-1,3)+2),4)="http","",artwork.xlsx!$M$1) &amp; INDEX(artwork.xlsx!L:L,QUOTIENT(ROW(A1536)-1,3)+2),artwork.xlsx!$N$1,"") &amp; """,",
 IF(AND(MOD(ROW(A1536)-1,3)=1,INDEX(artwork.xlsx!J:J,QUOTIENT(ROW(A1536)-1,3)+2)&lt;&gt;""),
    artwork.xlsx!$K$1&amp;": '" &amp; SUBSTITUTE(INDEX(artwork.xlsx!K:K,QUOTIENT(ROW(A1536)-1,3)+2),"'","\'") &amp; "'",
IF(MOD(ROW(A1536)-1,3)=2,"","")))</f>
        <v/>
      </c>
      <c r="J1541" t="s">
        <v>3730</v>
      </c>
      <c r="U1541" t="e">
        <f t="shared" si="53"/>
        <v>#VALUE!</v>
      </c>
      <c r="V1541" t="str">
        <f t="shared" si="54"/>
        <v>",  frenchName: "Spectacle",  artwork: "http://wiki.dominionstrategy.com/images/3/3d/PageantArt.jpg"</v>
      </c>
    </row>
    <row r="1542" spans="1:22" x14ac:dyDescent="0.25">
      <c r="A1542" t="str">
        <f>IF(AND(MOD(ROW(A1537)-1,3)=0,INDEX(artwork.xlsx!G:G,QUOTIENT(ROW(A1537)-1,3)+2)&lt;&gt;""),"/* "&amp;INDEX(artwork.xlsx!G:G,QUOTIENT(ROW(A1537)-1,3)+2)&amp;" */","  ")&amp;
IF(AND(INDEX(artwork.xlsx!F:F,QUOTIENT(ROW(A1537)-1,3)+2)&lt;&gt;""),"/* "&amp;INDEX(artwork.xlsx!F:F,QUOTIENT(ROW(A1537)-1,3)+2)&amp;" */","  ")&amp;IF(AND(ISERROR(MATCH("},",B1542:B$5003,0)), ISERROR(MATCH("    ];",$A$5:A1541,0))),"];","")</f>
        <v xml:space="preserve">  /* landscape */</v>
      </c>
      <c r="B1542" t="str">
        <f t="shared" si="50"/>
        <v>{</v>
      </c>
      <c r="C1542" t="str">
        <f>IF(AND(MOD(ROW(A1537)-1,3)=0, INDEX(artwork.xlsx!J:J,QUOTIENT(ROW(A1537)-1,3)+2)&lt;&gt;""),
     artwork.xlsx!$H$1&amp;": """ &amp;  INDEX(artwork.xlsx!H:H,QUOTIENT(ROW(A1537)-1,3)+2) &amp;""",  " &amp;
     artwork.xlsx!$J$1&amp; ": """ &amp; INDEX(artwork.xlsx!J:J,QUOTIENT(ROW(A1537)-1,3)+2) &amp;""",  " &amp;
     artwork.xlsx!$L$1&amp; ": """ &amp; SUBSTITUTE(IF(LEFT(INDEX(artwork.xlsx!L:L,QUOTIENT(ROW(A1537)-1,3)+2),4)="http","",artwork.xlsx!$M$1) &amp; INDEX(artwork.xlsx!L:L,QUOTIENT(ROW(A1537)-1,3)+2),artwork.xlsx!$N$1,"") &amp; """,",
 IF(AND(MOD(ROW(A1537)-1,3)=1,INDEX(artwork.xlsx!J:J,QUOTIENT(ROW(A1537)-1,3)+2)&lt;&gt;""),
    artwork.xlsx!$K$1&amp;": '" &amp; SUBSTITUTE(INDEX(artwork.xlsx!K:K,QUOTIENT(ROW(A1537)-1,3)+2),"'","\'") &amp; "'",
IF(MOD(ROW(A1537)-1,3)=2,"","")))</f>
        <v>id: "pageant",  frenchName: "Spectacle",  artwork: "http://wiki.dominionstrategy.com/images/3/3d/PageantArt.jpg",</v>
      </c>
      <c r="J1542" t="s">
        <v>2408</v>
      </c>
      <c r="K1542" t="s">
        <v>3958</v>
      </c>
      <c r="U1542" t="str">
        <f t="shared" si="53"/>
        <v>pageant</v>
      </c>
      <c r="V1542" t="str">
        <f t="shared" si="54"/>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row>
    <row r="1543" spans="1:22" x14ac:dyDescent="0.25">
      <c r="A1543" t="str">
        <f>IF(AND(MOD(ROW(A1538)-1,3)=0,INDEX(artwork.xlsx!G:G,QUOTIENT(ROW(A1538)-1,3)+2)&lt;&gt;""),"/* "&amp;INDEX(artwork.xlsx!G:G,QUOTIENT(ROW(A1538)-1,3)+2)&amp;" */","  ")&amp;
IF(AND(INDEX(artwork.xlsx!F:F,QUOTIENT(ROW(A1538)-1,3)+2)&lt;&gt;""),"/* "&amp;INDEX(artwork.xlsx!F:F,QUOTIENT(ROW(A1538)-1,3)+2)&amp;" */","  ")&amp;IF(AND(ISERROR(MATCH("},",B1543:B$5003,0)), ISERROR(MATCH("    ];",$A$5:A1539,0))),"];","")</f>
        <v xml:space="preserve">  /* landscape */</v>
      </c>
      <c r="B1543" t="str">
        <f t="shared" si="50"/>
        <v/>
      </c>
      <c r="C1543" t="str">
        <f>IF(AND(MOD(ROW(A1538)-1,3)=0, INDEX(artwork.xlsx!J:J,QUOTIENT(ROW(A1538)-1,3)+2)&lt;&gt;""),
     artwork.xlsx!$H$1&amp;": """ &amp;  INDEX(artwork.xlsx!H:H,QUOTIENT(ROW(A1538)-1,3)+2) &amp;""",  " &amp;
     artwork.xlsx!$J$1&amp; ": """ &amp; INDEX(artwork.xlsx!J:J,QUOTIENT(ROW(A1538)-1,3)+2) &amp;""",  " &amp;
     artwork.xlsx!$L$1&amp; ": """ &amp; SUBSTITUTE(IF(LEFT(INDEX(artwork.xlsx!L:L,QUOTIENT(ROW(A1538)-1,3)+2),4)="http","",artwork.xlsx!$M$1) &amp; INDEX(artwork.xlsx!L:L,QUOTIENT(ROW(A1538)-1,3)+2),artwork.xlsx!$N$1,"") &amp; """,",
 IF(AND(MOD(ROW(A1538)-1,3)=1,INDEX(artwork.xlsx!J:J,QUOTIENT(ROW(A1538)-1,3)+2)&lt;&gt;""),
    artwork.xlsx!$K$1&amp;": '" &amp; SUBSTITUTE(INDEX(artwork.xlsx!K:K,QUOTIENT(ROW(A1538)-1,3)+2),"'","\'") &amp; "'",
IF(MOD(ROW(A1538)-1,3)=2,"","")))</f>
        <v>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K1543" t="s">
        <v>3959</v>
      </c>
      <c r="U1543" t="e">
        <f t="shared" si="53"/>
        <v>#VALUE!</v>
      </c>
      <c r="V1543" t="e">
        <f t="shared" si="54"/>
        <v>#VALUE!</v>
      </c>
    </row>
    <row r="1544" spans="1:22" x14ac:dyDescent="0.25">
      <c r="A1544" t="str">
        <f>IF(AND(MOD(ROW(A1539)-1,3)=0,INDEX(artwork.xlsx!G:G,QUOTIENT(ROW(A1539)-1,3)+2)&lt;&gt;""),"/* "&amp;INDEX(artwork.xlsx!G:G,QUOTIENT(ROW(A1539)-1,3)+2)&amp;" */","  ")&amp;
IF(AND(INDEX(artwork.xlsx!F:F,QUOTIENT(ROW(A1539)-1,3)+2)&lt;&gt;""),"/* "&amp;INDEX(artwork.xlsx!F:F,QUOTIENT(ROW(A1539)-1,3)+2)&amp;" */","  ")&amp;IF(AND(ISERROR(MATCH("},",B1544:B$5003,0)), ISERROR(MATCH("    ];",$A$5:A1543,0))),"];","")</f>
        <v xml:space="preserve">  /* landscape */</v>
      </c>
      <c r="B1544" t="str">
        <f t="shared" si="50"/>
        <v>},</v>
      </c>
      <c r="C1544" t="str">
        <f>IF(AND(MOD(ROW(A1539)-1,3)=0, INDEX(artwork.xlsx!J:J,QUOTIENT(ROW(A1539)-1,3)+2)&lt;&gt;""),
     artwork.xlsx!$H$1&amp;": """ &amp;  INDEX(artwork.xlsx!H:H,QUOTIENT(ROW(A1539)-1,3)+2) &amp;""",  " &amp;
     artwork.xlsx!$J$1&amp; ": """ &amp; INDEX(artwork.xlsx!J:J,QUOTIENT(ROW(A1539)-1,3)+2) &amp;""",  " &amp;
     artwork.xlsx!$L$1&amp; ": """ &amp; SUBSTITUTE(IF(LEFT(INDEX(artwork.xlsx!L:L,QUOTIENT(ROW(A1539)-1,3)+2),4)="http","",artwork.xlsx!$M$1) &amp; INDEX(artwork.xlsx!L:L,QUOTIENT(ROW(A1539)-1,3)+2),artwork.xlsx!$N$1,"") &amp; """,",
 IF(AND(MOD(ROW(A1539)-1,3)=1,INDEX(artwork.xlsx!J:J,QUOTIENT(ROW(A1539)-1,3)+2)&lt;&gt;""),
    artwork.xlsx!$K$1&amp;": '" &amp; SUBSTITUTE(INDEX(artwork.xlsx!K:K,QUOTIENT(ROW(A1539)-1,3)+2),"'","\'") &amp; "'",
IF(MOD(ROW(A1539)-1,3)=2,"","")))</f>
        <v/>
      </c>
      <c r="J1544" t="s">
        <v>3730</v>
      </c>
      <c r="U1544" t="e">
        <f t="shared" si="53"/>
        <v>#VALUE!</v>
      </c>
      <c r="V1544" t="str">
        <f t="shared" si="54"/>
        <v>,  frenchName: "Égouts",  artwork: "http://wiki.dominionstrategy.com/images/e/ec/SewersArt.jpg"</v>
      </c>
    </row>
    <row r="1545" spans="1:22" x14ac:dyDescent="0.25">
      <c r="A1545" t="str">
        <f>IF(AND(MOD(ROW(A1540)-1,3)=0,INDEX(artwork.xlsx!G:G,QUOTIENT(ROW(A1540)-1,3)+2)&lt;&gt;""),"/* "&amp;INDEX(artwork.xlsx!G:G,QUOTIENT(ROW(A1540)-1,3)+2)&amp;" */","  ")&amp;
IF(AND(INDEX(artwork.xlsx!F:F,QUOTIENT(ROW(A1540)-1,3)+2)&lt;&gt;""),"/* "&amp;INDEX(artwork.xlsx!F:F,QUOTIENT(ROW(A1540)-1,3)+2)&amp;" */","  ")&amp;IF(AND(ISERROR(MATCH("},",B1545:B$5003,0)), ISERROR(MATCH("    ];",$A$5:A1544,0))),"];","")</f>
        <v xml:space="preserve">  /* landscape */</v>
      </c>
      <c r="B1545" t="str">
        <f t="shared" si="50"/>
        <v>{</v>
      </c>
      <c r="C1545" t="str">
        <f>IF(AND(MOD(ROW(A1540)-1,3)=0, INDEX(artwork.xlsx!J:J,QUOTIENT(ROW(A1540)-1,3)+2)&lt;&gt;""),
     artwork.xlsx!$H$1&amp;": """ &amp;  INDEX(artwork.xlsx!H:H,QUOTIENT(ROW(A1540)-1,3)+2) &amp;""",  " &amp;
     artwork.xlsx!$J$1&amp; ": """ &amp; INDEX(artwork.xlsx!J:J,QUOTIENT(ROW(A1540)-1,3)+2) &amp;""",  " &amp;
     artwork.xlsx!$L$1&amp; ": """ &amp; SUBSTITUTE(IF(LEFT(INDEX(artwork.xlsx!L:L,QUOTIENT(ROW(A1540)-1,3)+2),4)="http","",artwork.xlsx!$M$1) &amp; INDEX(artwork.xlsx!L:L,QUOTIENT(ROW(A1540)-1,3)+2),artwork.xlsx!$N$1,"") &amp; """,",
 IF(AND(MOD(ROW(A1540)-1,3)=1,INDEX(artwork.xlsx!J:J,QUOTIENT(ROW(A1540)-1,3)+2)&lt;&gt;""),
    artwork.xlsx!$K$1&amp;": '" &amp; SUBSTITUTE(INDEX(artwork.xlsx!K:K,QUOTIENT(ROW(A1540)-1,3)+2),"'","\'") &amp; "'",
IF(MOD(ROW(A1540)-1,3)=2,"","")))</f>
        <v>id: "sewers",  frenchName: "Égouts",  artwork: "http://wiki.dominionstrategy.com/images/e/ec/SewersArt.jpg",</v>
      </c>
      <c r="J1545" t="s">
        <v>2408</v>
      </c>
      <c r="K1545" t="s">
        <v>3960</v>
      </c>
      <c r="U1545" t="str">
        <f t="shared" si="53"/>
        <v>sewers</v>
      </c>
      <c r="V1545" t="str">
        <f t="shared" si="54"/>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row>
    <row r="1546" spans="1:22" x14ac:dyDescent="0.25">
      <c r="A1546" t="str">
        <f>IF(AND(MOD(ROW(A1541)-1,3)=0,INDEX(artwork.xlsx!G:G,QUOTIENT(ROW(A1541)-1,3)+2)&lt;&gt;""),"/* "&amp;INDEX(artwork.xlsx!G:G,QUOTIENT(ROW(A1541)-1,3)+2)&amp;" */","  ")&amp;
IF(AND(INDEX(artwork.xlsx!F:F,QUOTIENT(ROW(A1541)-1,3)+2)&lt;&gt;""),"/* "&amp;INDEX(artwork.xlsx!F:F,QUOTIENT(ROW(A1541)-1,3)+2)&amp;" */","  ")&amp;IF(AND(ISERROR(MATCH("},",B1546:B$5003,0)), ISERROR(MATCH("    ];",$A$5:A1542,0))),"];","")</f>
        <v xml:space="preserve">  /* landscape */</v>
      </c>
      <c r="B1546" t="str">
        <f t="shared" si="50"/>
        <v/>
      </c>
      <c r="C1546" t="str">
        <f>IF(AND(MOD(ROW(A1541)-1,3)=0, INDEX(artwork.xlsx!J:J,QUOTIENT(ROW(A1541)-1,3)+2)&lt;&gt;""),
     artwork.xlsx!$H$1&amp;": """ &amp;  INDEX(artwork.xlsx!H:H,QUOTIENT(ROW(A1541)-1,3)+2) &amp;""",  " &amp;
     artwork.xlsx!$J$1&amp; ": """ &amp; INDEX(artwork.xlsx!J:J,QUOTIENT(ROW(A1541)-1,3)+2) &amp;""",  " &amp;
     artwork.xlsx!$L$1&amp; ": """ &amp; SUBSTITUTE(IF(LEFT(INDEX(artwork.xlsx!L:L,QUOTIENT(ROW(A1541)-1,3)+2),4)="http","",artwork.xlsx!$M$1) &amp; INDEX(artwork.xlsx!L:L,QUOTIENT(ROW(A1541)-1,3)+2),artwork.xlsx!$N$1,"") &amp; """,",
 IF(AND(MOD(ROW(A1541)-1,3)=1,INDEX(artwork.xlsx!J:J,QUOTIENT(ROW(A1541)-1,3)+2)&lt;&gt;""),
    artwork.xlsx!$K$1&amp;": '" &amp; SUBSTITUTE(INDEX(artwork.xlsx!K:K,QUOTIENT(ROW(A1541)-1,3)+2),"'","\'") &amp; "'",
IF(MOD(ROW(A1541)-1,3)=2,"","")))</f>
        <v>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K1546" t="s">
        <v>3961</v>
      </c>
      <c r="U1546" t="e">
        <f t="shared" si="53"/>
        <v>#VALUE!</v>
      </c>
      <c r="V1546" t="e">
        <f t="shared" si="54"/>
        <v>#VALUE!</v>
      </c>
    </row>
    <row r="1547" spans="1:22" x14ac:dyDescent="0.25">
      <c r="A1547" t="str">
        <f>IF(AND(MOD(ROW(A1542)-1,3)=0,INDEX(artwork.xlsx!G:G,QUOTIENT(ROW(A1542)-1,3)+2)&lt;&gt;""),"/* "&amp;INDEX(artwork.xlsx!G:G,QUOTIENT(ROW(A1542)-1,3)+2)&amp;" */","  ")&amp;
IF(AND(INDEX(artwork.xlsx!F:F,QUOTIENT(ROW(A1542)-1,3)+2)&lt;&gt;""),"/* "&amp;INDEX(artwork.xlsx!F:F,QUOTIENT(ROW(A1542)-1,3)+2)&amp;" */","  ")&amp;IF(AND(ISERROR(MATCH("},",B1547:B$5003,0)), ISERROR(MATCH("    ];",$A$5:A1546,0))),"];","")</f>
        <v xml:space="preserve">  /* landscape */</v>
      </c>
      <c r="B1547" t="str">
        <f t="shared" si="50"/>
        <v>},</v>
      </c>
      <c r="C1547" t="str">
        <f>IF(AND(MOD(ROW(A1542)-1,3)=0, INDEX(artwork.xlsx!J:J,QUOTIENT(ROW(A1542)-1,3)+2)&lt;&gt;""),
     artwork.xlsx!$H$1&amp;": """ &amp;  INDEX(artwork.xlsx!H:H,QUOTIENT(ROW(A1542)-1,3)+2) &amp;""",  " &amp;
     artwork.xlsx!$J$1&amp; ": """ &amp; INDEX(artwork.xlsx!J:J,QUOTIENT(ROW(A1542)-1,3)+2) &amp;""",  " &amp;
     artwork.xlsx!$L$1&amp; ": """ &amp; SUBSTITUTE(IF(LEFT(INDEX(artwork.xlsx!L:L,QUOTIENT(ROW(A1542)-1,3)+2),4)="http","",artwork.xlsx!$M$1) &amp; INDEX(artwork.xlsx!L:L,QUOTIENT(ROW(A1542)-1,3)+2),artwork.xlsx!$N$1,"") &amp; """,",
 IF(AND(MOD(ROW(A1542)-1,3)=1,INDEX(artwork.xlsx!J:J,QUOTIENT(ROW(A1542)-1,3)+2)&lt;&gt;""),
    artwork.xlsx!$K$1&amp;": '" &amp; SUBSTITUTE(INDEX(artwork.xlsx!K:K,QUOTIENT(ROW(A1542)-1,3)+2),"'","\'") &amp; "'",
IF(MOD(ROW(A1542)-1,3)=2,"","")))</f>
        <v/>
      </c>
      <c r="J1547" t="s">
        <v>3730</v>
      </c>
      <c r="U1547" t="e">
        <f t="shared" si="53"/>
        <v>#VALUE!</v>
      </c>
      <c r="V1547" t="str">
        <f t="shared" si="54"/>
        <v>rt",  frenchName: "Carte céleste",  artwork: "http://wiki.dominionstrategy.com/images/b/bc/Star_ChartArt.jpg"</v>
      </c>
    </row>
    <row r="1548" spans="1:22" x14ac:dyDescent="0.25">
      <c r="A1548" t="str">
        <f>IF(AND(MOD(ROW(A1543)-1,3)=0,INDEX(artwork.xlsx!G:G,QUOTIENT(ROW(A1543)-1,3)+2)&lt;&gt;""),"/* "&amp;INDEX(artwork.xlsx!G:G,QUOTIENT(ROW(A1543)-1,3)+2)&amp;" */","  ")&amp;
IF(AND(INDEX(artwork.xlsx!F:F,QUOTIENT(ROW(A1543)-1,3)+2)&lt;&gt;""),"/* "&amp;INDEX(artwork.xlsx!F:F,QUOTIENT(ROW(A1543)-1,3)+2)&amp;" */","  ")&amp;IF(AND(ISERROR(MATCH("},",B1548:B$5003,0)), ISERROR(MATCH("    ];",$A$5:A1547,0))),"];","")</f>
        <v xml:space="preserve">  /* landscape */</v>
      </c>
      <c r="B1548" t="str">
        <f t="shared" si="50"/>
        <v>{</v>
      </c>
      <c r="C1548" t="str">
        <f>IF(AND(MOD(ROW(A1543)-1,3)=0, INDEX(artwork.xlsx!J:J,QUOTIENT(ROW(A1543)-1,3)+2)&lt;&gt;""),
     artwork.xlsx!$H$1&amp;": """ &amp;  INDEX(artwork.xlsx!H:H,QUOTIENT(ROW(A1543)-1,3)+2) &amp;""",  " &amp;
     artwork.xlsx!$J$1&amp; ": """ &amp; INDEX(artwork.xlsx!J:J,QUOTIENT(ROW(A1543)-1,3)+2) &amp;""",  " &amp;
     artwork.xlsx!$L$1&amp; ": """ &amp; SUBSTITUTE(IF(LEFT(INDEX(artwork.xlsx!L:L,QUOTIENT(ROW(A1543)-1,3)+2),4)="http","",artwork.xlsx!$M$1) &amp; INDEX(artwork.xlsx!L:L,QUOTIENT(ROW(A1543)-1,3)+2),artwork.xlsx!$N$1,"") &amp; """,",
 IF(AND(MOD(ROW(A1543)-1,3)=1,INDEX(artwork.xlsx!J:J,QUOTIENT(ROW(A1543)-1,3)+2)&lt;&gt;""),
    artwork.xlsx!$K$1&amp;": '" &amp; SUBSTITUTE(INDEX(artwork.xlsx!K:K,QUOTIENT(ROW(A1543)-1,3)+2),"'","\'") &amp; "'",
IF(MOD(ROW(A1543)-1,3)=2,"","")))</f>
        <v>id: "starchart",  frenchName: "Carte céleste",  artwork: "http://wiki.dominionstrategy.com/images/b/bc/Star_ChartArt.jpg",</v>
      </c>
      <c r="J1548" t="s">
        <v>2408</v>
      </c>
      <c r="K1548" t="s">
        <v>3962</v>
      </c>
      <c r="U1548" t="str">
        <f t="shared" si="53"/>
        <v>starchart</v>
      </c>
      <c r="V1548" t="str">
        <f t="shared" si="54"/>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row>
    <row r="1549" spans="1:22" x14ac:dyDescent="0.25">
      <c r="A1549" t="str">
        <f>IF(AND(MOD(ROW(A1544)-1,3)=0,INDEX(artwork.xlsx!G:G,QUOTIENT(ROW(A1544)-1,3)+2)&lt;&gt;""),"/* "&amp;INDEX(artwork.xlsx!G:G,QUOTIENT(ROW(A1544)-1,3)+2)&amp;" */","  ")&amp;
IF(AND(INDEX(artwork.xlsx!F:F,QUOTIENT(ROW(A1544)-1,3)+2)&lt;&gt;""),"/* "&amp;INDEX(artwork.xlsx!F:F,QUOTIENT(ROW(A1544)-1,3)+2)&amp;" */","  ")&amp;IF(AND(ISERROR(MATCH("},",B1549:B$5003,0)), ISERROR(MATCH("    ];",$A$5:A1545,0))),"];","")</f>
        <v xml:space="preserve">  /* landscape */</v>
      </c>
      <c r="B1549" t="str">
        <f t="shared" si="50"/>
        <v/>
      </c>
      <c r="C1549" t="str">
        <f>IF(AND(MOD(ROW(A1544)-1,3)=0, INDEX(artwork.xlsx!J:J,QUOTIENT(ROW(A1544)-1,3)+2)&lt;&gt;""),
     artwork.xlsx!$H$1&amp;": """ &amp;  INDEX(artwork.xlsx!H:H,QUOTIENT(ROW(A1544)-1,3)+2) &amp;""",  " &amp;
     artwork.xlsx!$J$1&amp; ": """ &amp; INDEX(artwork.xlsx!J:J,QUOTIENT(ROW(A1544)-1,3)+2) &amp;""",  " &amp;
     artwork.xlsx!$L$1&amp; ": """ &amp; SUBSTITUTE(IF(LEFT(INDEX(artwork.xlsx!L:L,QUOTIENT(ROW(A1544)-1,3)+2),4)="http","",artwork.xlsx!$M$1) &amp; INDEX(artwork.xlsx!L:L,QUOTIENT(ROW(A1544)-1,3)+2),artwork.xlsx!$N$1,"") &amp; """,",
 IF(AND(MOD(ROW(A1544)-1,3)=1,INDEX(artwork.xlsx!J:J,QUOTIENT(ROW(A1544)-1,3)+2)&lt;&gt;""),
    artwork.xlsx!$K$1&amp;": '" &amp; SUBSTITUTE(INDEX(artwork.xlsx!K:K,QUOTIENT(ROW(A1544)-1,3)+2),"'","\'") &amp; "'",
IF(MOD(ROW(A1544)-1,3)=2,"","")))</f>
        <v>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K1549" t="s">
        <v>3963</v>
      </c>
      <c r="U1549" t="e">
        <f t="shared" si="53"/>
        <v>#VALUE!</v>
      </c>
      <c r="V1549" t="e">
        <f t="shared" si="54"/>
        <v>#VALUE!</v>
      </c>
    </row>
    <row r="1550" spans="1:22" x14ac:dyDescent="0.25">
      <c r="A1550" t="str">
        <f>IF(AND(MOD(ROW(A1545)-1,3)=0,INDEX(artwork.xlsx!G:G,QUOTIENT(ROW(A1545)-1,3)+2)&lt;&gt;""),"/* "&amp;INDEX(artwork.xlsx!G:G,QUOTIENT(ROW(A1545)-1,3)+2)&amp;" */","  ")&amp;
IF(AND(INDEX(artwork.xlsx!F:F,QUOTIENT(ROW(A1545)-1,3)+2)&lt;&gt;""),"/* "&amp;INDEX(artwork.xlsx!F:F,QUOTIENT(ROW(A1545)-1,3)+2)&amp;" */","  ")&amp;IF(AND(ISERROR(MATCH("},",B1550:B$5003,0)), ISERROR(MATCH("    ];",$A$5:A1549,0))),"];","")</f>
        <v xml:space="preserve">  /* landscape */</v>
      </c>
      <c r="B1550" t="str">
        <f t="shared" si="50"/>
        <v>},</v>
      </c>
      <c r="C1550" t="str">
        <f>IF(AND(MOD(ROW(A1545)-1,3)=0, INDEX(artwork.xlsx!J:J,QUOTIENT(ROW(A1545)-1,3)+2)&lt;&gt;""),
     artwork.xlsx!$H$1&amp;": """ &amp;  INDEX(artwork.xlsx!H:H,QUOTIENT(ROW(A1545)-1,3)+2) &amp;""",  " &amp;
     artwork.xlsx!$J$1&amp; ": """ &amp; INDEX(artwork.xlsx!J:J,QUOTIENT(ROW(A1545)-1,3)+2) &amp;""",  " &amp;
     artwork.xlsx!$L$1&amp; ": """ &amp; SUBSTITUTE(IF(LEFT(INDEX(artwork.xlsx!L:L,QUOTIENT(ROW(A1545)-1,3)+2),4)="http","",artwork.xlsx!$M$1) &amp; INDEX(artwork.xlsx!L:L,QUOTIENT(ROW(A1545)-1,3)+2),artwork.xlsx!$N$1,"") &amp; """,",
 IF(AND(MOD(ROW(A1545)-1,3)=1,INDEX(artwork.xlsx!J:J,QUOTIENT(ROW(A1545)-1,3)+2)&lt;&gt;""),
    artwork.xlsx!$K$1&amp;": '" &amp; SUBSTITUTE(INDEX(artwork.xlsx!K:K,QUOTIENT(ROW(A1545)-1,3)+2),"'","\'") &amp; "'",
IF(MOD(ROW(A1545)-1,3)=2,"","")))</f>
        <v/>
      </c>
      <c r="J1550" t="s">
        <v>3730</v>
      </c>
      <c r="U1550" t="e">
        <f t="shared" si="53"/>
        <v>#VALUE!</v>
      </c>
      <c r="V1550" t="str">
        <f t="shared" si="54"/>
        <v>tion",  frenchName: "Exploration",  artwork: "http://wiki.dominionstrategy.com/images/6/6d/ExplorationArt.jpg"</v>
      </c>
    </row>
    <row r="1551" spans="1:22" x14ac:dyDescent="0.25">
      <c r="A1551" t="str">
        <f>IF(AND(MOD(ROW(A1546)-1,3)=0,INDEX(artwork.xlsx!G:G,QUOTIENT(ROW(A1546)-1,3)+2)&lt;&gt;""),"/* "&amp;INDEX(artwork.xlsx!G:G,QUOTIENT(ROW(A1546)-1,3)+2)&amp;" */","  ")&amp;
IF(AND(INDEX(artwork.xlsx!F:F,QUOTIENT(ROW(A1546)-1,3)+2)&lt;&gt;""),"/* "&amp;INDEX(artwork.xlsx!F:F,QUOTIENT(ROW(A1546)-1,3)+2)&amp;" */","  ")&amp;IF(AND(ISERROR(MATCH("},",B1551:B$5003,0)), ISERROR(MATCH("    ];",$A$5:A1550,0))),"];","")</f>
        <v xml:space="preserve">  /* landscape */</v>
      </c>
      <c r="B1551" t="str">
        <f t="shared" ref="B1551:B1582" si="55">IF(AND(C1550&lt;&gt;"",MOD(ROW(A1549)-1,3)=2),"},","")&amp;IF(AND(C1551&lt;&gt;"",MOD(ROW(A1546)-1,3)=0),"{","")</f>
        <v>{</v>
      </c>
      <c r="C1551" t="str">
        <f>IF(AND(MOD(ROW(A1546)-1,3)=0, INDEX(artwork.xlsx!J:J,QUOTIENT(ROW(A1546)-1,3)+2)&lt;&gt;""),
     artwork.xlsx!$H$1&amp;": """ &amp;  INDEX(artwork.xlsx!H:H,QUOTIENT(ROW(A1546)-1,3)+2) &amp;""",  " &amp;
     artwork.xlsx!$J$1&amp; ": """ &amp; INDEX(artwork.xlsx!J:J,QUOTIENT(ROW(A1546)-1,3)+2) &amp;""",  " &amp;
     artwork.xlsx!$L$1&amp; ": """ &amp; SUBSTITUTE(IF(LEFT(INDEX(artwork.xlsx!L:L,QUOTIENT(ROW(A1546)-1,3)+2),4)="http","",artwork.xlsx!$M$1) &amp; INDEX(artwork.xlsx!L:L,QUOTIENT(ROW(A1546)-1,3)+2),artwork.xlsx!$N$1,"") &amp; """,",
 IF(AND(MOD(ROW(A1546)-1,3)=1,INDEX(artwork.xlsx!J:J,QUOTIENT(ROW(A1546)-1,3)+2)&lt;&gt;""),
    artwork.xlsx!$K$1&amp;": '" &amp; SUBSTITUTE(INDEX(artwork.xlsx!K:K,QUOTIENT(ROW(A1546)-1,3)+2),"'","\'") &amp; "'",
IF(MOD(ROW(A1546)-1,3)=2,"","")))</f>
        <v>id: "exploration",  frenchName: "Exploration",  artwork: "http://wiki.dominionstrategy.com/images/6/6d/ExplorationArt.jpg",</v>
      </c>
      <c r="J1551" t="s">
        <v>2408</v>
      </c>
      <c r="K1551" t="s">
        <v>3964</v>
      </c>
      <c r="U1551" t="str">
        <f t="shared" si="53"/>
        <v>exploration</v>
      </c>
      <c r="V1551" t="str">
        <f t="shared" si="54"/>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row>
    <row r="1552" spans="1:22" x14ac:dyDescent="0.25">
      <c r="A1552" t="str">
        <f>IF(AND(MOD(ROW(A1547)-1,3)=0,INDEX(artwork.xlsx!G:G,QUOTIENT(ROW(A1547)-1,3)+2)&lt;&gt;""),"/* "&amp;INDEX(artwork.xlsx!G:G,QUOTIENT(ROW(A1547)-1,3)+2)&amp;" */","  ")&amp;
IF(AND(INDEX(artwork.xlsx!F:F,QUOTIENT(ROW(A1547)-1,3)+2)&lt;&gt;""),"/* "&amp;INDEX(artwork.xlsx!F:F,QUOTIENT(ROW(A1547)-1,3)+2)&amp;" */","  ")&amp;IF(AND(ISERROR(MATCH("},",B1552:B$5003,0)), ISERROR(MATCH("    ];",$A$5:A1548,0))),"];","")</f>
        <v xml:space="preserve">  /* landscape */</v>
      </c>
      <c r="B1552" t="str">
        <f t="shared" si="55"/>
        <v/>
      </c>
      <c r="C1552" t="str">
        <f>IF(AND(MOD(ROW(A1547)-1,3)=0, INDEX(artwork.xlsx!J:J,QUOTIENT(ROW(A1547)-1,3)+2)&lt;&gt;""),
     artwork.xlsx!$H$1&amp;": """ &amp;  INDEX(artwork.xlsx!H:H,QUOTIENT(ROW(A1547)-1,3)+2) &amp;""",  " &amp;
     artwork.xlsx!$J$1&amp; ": """ &amp; INDEX(artwork.xlsx!J:J,QUOTIENT(ROW(A1547)-1,3)+2) &amp;""",  " &amp;
     artwork.xlsx!$L$1&amp; ": """ &amp; SUBSTITUTE(IF(LEFT(INDEX(artwork.xlsx!L:L,QUOTIENT(ROW(A1547)-1,3)+2),4)="http","",artwork.xlsx!$M$1) &amp; INDEX(artwork.xlsx!L:L,QUOTIENT(ROW(A1547)-1,3)+2),artwork.xlsx!$N$1,"") &amp; """,",
 IF(AND(MOD(ROW(A1547)-1,3)=1,INDEX(artwork.xlsx!J:J,QUOTIENT(ROW(A1547)-1,3)+2)&lt;&gt;""),
    artwork.xlsx!$K$1&amp;": '" &amp; SUBSTITUTE(INDEX(artwork.xlsx!K:K,QUOTIENT(ROW(A1547)-1,3)+2),"'","\'") &amp; "'",
IF(MOD(ROW(A1547)-1,3)=2,"","")))</f>
        <v>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K1552" t="s">
        <v>3965</v>
      </c>
      <c r="U1552" t="e">
        <f t="shared" si="53"/>
        <v>#VALUE!</v>
      </c>
      <c r="V1552" t="e">
        <f t="shared" si="54"/>
        <v>#VALUE!</v>
      </c>
    </row>
    <row r="1553" spans="1:22" x14ac:dyDescent="0.25">
      <c r="A1553" t="str">
        <f>IF(AND(MOD(ROW(A1548)-1,3)=0,INDEX(artwork.xlsx!G:G,QUOTIENT(ROW(A1548)-1,3)+2)&lt;&gt;""),"/* "&amp;INDEX(artwork.xlsx!G:G,QUOTIENT(ROW(A1548)-1,3)+2)&amp;" */","  ")&amp;
IF(AND(INDEX(artwork.xlsx!F:F,QUOTIENT(ROW(A1548)-1,3)+2)&lt;&gt;""),"/* "&amp;INDEX(artwork.xlsx!F:F,QUOTIENT(ROW(A1548)-1,3)+2)&amp;" */","  ")&amp;IF(AND(ISERROR(MATCH("},",B1553:B$5003,0)), ISERROR(MATCH("    ];",$A$5:A1552,0))),"];","")</f>
        <v xml:space="preserve">  /* landscape */</v>
      </c>
      <c r="B1553" t="str">
        <f t="shared" si="55"/>
        <v>},</v>
      </c>
      <c r="C1553" t="str">
        <f>IF(AND(MOD(ROW(A1548)-1,3)=0, INDEX(artwork.xlsx!J:J,QUOTIENT(ROW(A1548)-1,3)+2)&lt;&gt;""),
     artwork.xlsx!$H$1&amp;": """ &amp;  INDEX(artwork.xlsx!H:H,QUOTIENT(ROW(A1548)-1,3)+2) &amp;""",  " &amp;
     artwork.xlsx!$J$1&amp; ": """ &amp; INDEX(artwork.xlsx!J:J,QUOTIENT(ROW(A1548)-1,3)+2) &amp;""",  " &amp;
     artwork.xlsx!$L$1&amp; ": """ &amp; SUBSTITUTE(IF(LEFT(INDEX(artwork.xlsx!L:L,QUOTIENT(ROW(A1548)-1,3)+2),4)="http","",artwork.xlsx!$M$1) &amp; INDEX(artwork.xlsx!L:L,QUOTIENT(ROW(A1548)-1,3)+2),artwork.xlsx!$N$1,"") &amp; """,",
 IF(AND(MOD(ROW(A1548)-1,3)=1,INDEX(artwork.xlsx!J:J,QUOTIENT(ROW(A1548)-1,3)+2)&lt;&gt;""),
    artwork.xlsx!$K$1&amp;": '" &amp; SUBSTITUTE(INDEX(artwork.xlsx!K:K,QUOTIENT(ROW(A1548)-1,3)+2),"'","\'") &amp; "'",
IF(MOD(ROW(A1548)-1,3)=2,"","")))</f>
        <v/>
      </c>
      <c r="J1553" t="s">
        <v>3730</v>
      </c>
      <c r="U1553" t="e">
        <f t="shared" si="53"/>
        <v>#VALUE!</v>
      </c>
      <c r="V1553" t="str">
        <f t="shared" si="54"/>
        <v xml:space="preserve"> frenchName: "Foire",  artwork: "http://wiki.dominionstrategy.com/images/1/1e/Animal_FairArt.jpg"</v>
      </c>
    </row>
    <row r="1554" spans="1:22" x14ac:dyDescent="0.25">
      <c r="A1554" t="str">
        <f>IF(AND(MOD(ROW(A1549)-1,3)=0,INDEX(artwork.xlsx!G:G,QUOTIENT(ROW(A1549)-1,3)+2)&lt;&gt;""),"/* "&amp;INDEX(artwork.xlsx!G:G,QUOTIENT(ROW(A1549)-1,3)+2)&amp;" */","  ")&amp;
IF(AND(INDEX(artwork.xlsx!F:F,QUOTIENT(ROW(A1549)-1,3)+2)&lt;&gt;""),"/* "&amp;INDEX(artwork.xlsx!F:F,QUOTIENT(ROW(A1549)-1,3)+2)&amp;" */","  ")&amp;IF(AND(ISERROR(MATCH("},",B1554:B$5003,0)), ISERROR(MATCH("    ];",$A$5:A1553,0))),"];","")</f>
        <v xml:space="preserve">  /* landscape */</v>
      </c>
      <c r="B1554" t="str">
        <f t="shared" si="55"/>
        <v>{</v>
      </c>
      <c r="C1554" t="str">
        <f>IF(AND(MOD(ROW(A1549)-1,3)=0, INDEX(artwork.xlsx!J:J,QUOTIENT(ROW(A1549)-1,3)+2)&lt;&gt;""),
     artwork.xlsx!$H$1&amp;": """ &amp;  INDEX(artwork.xlsx!H:H,QUOTIENT(ROW(A1549)-1,3)+2) &amp;""",  " &amp;
     artwork.xlsx!$J$1&amp; ": """ &amp; INDEX(artwork.xlsx!J:J,QUOTIENT(ROW(A1549)-1,3)+2) &amp;""",  " &amp;
     artwork.xlsx!$L$1&amp; ": """ &amp; SUBSTITUTE(IF(LEFT(INDEX(artwork.xlsx!L:L,QUOTIENT(ROW(A1549)-1,3)+2),4)="http","",artwork.xlsx!$M$1) &amp; INDEX(artwork.xlsx!L:L,QUOTIENT(ROW(A1549)-1,3)+2),artwork.xlsx!$N$1,"") &amp; """,",
 IF(AND(MOD(ROW(A1549)-1,3)=1,INDEX(artwork.xlsx!J:J,QUOTIENT(ROW(A1549)-1,3)+2)&lt;&gt;""),
    artwork.xlsx!$K$1&amp;": '" &amp; SUBSTITUTE(INDEX(artwork.xlsx!K:K,QUOTIENT(ROW(A1549)-1,3)+2),"'","\'") &amp; "'",
IF(MOD(ROW(A1549)-1,3)=2,"","")))</f>
        <v>id: "fair",  frenchName: "Foire",  artwork: "http://wiki.dominionstrategy.com/images/a/a7/FairArt.jpg",</v>
      </c>
      <c r="J1554" t="s">
        <v>2408</v>
      </c>
      <c r="K1554" t="s">
        <v>3966</v>
      </c>
      <c r="U1554" t="str">
        <f t="shared" si="53"/>
        <v>fair</v>
      </c>
      <c r="V1554" t="str">
        <f t="shared" si="54"/>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row>
    <row r="1555" spans="1:22" x14ac:dyDescent="0.25">
      <c r="A1555" t="str">
        <f>IF(AND(MOD(ROW(A1550)-1,3)=0,INDEX(artwork.xlsx!G:G,QUOTIENT(ROW(A1550)-1,3)+2)&lt;&gt;""),"/* "&amp;INDEX(artwork.xlsx!G:G,QUOTIENT(ROW(A1550)-1,3)+2)&amp;" */","  ")&amp;
IF(AND(INDEX(artwork.xlsx!F:F,QUOTIENT(ROW(A1550)-1,3)+2)&lt;&gt;""),"/* "&amp;INDEX(artwork.xlsx!F:F,QUOTIENT(ROW(A1550)-1,3)+2)&amp;" */","  ")&amp;IF(AND(ISERROR(MATCH("},",B1555:B$5003,0)), ISERROR(MATCH("    ];",$A$5:A1551,0))),"];","")</f>
        <v xml:space="preserve">  /* landscape */</v>
      </c>
      <c r="B1555" t="str">
        <f t="shared" si="55"/>
        <v/>
      </c>
      <c r="C1555" t="str">
        <f>IF(AND(MOD(ROW(A1550)-1,3)=0, INDEX(artwork.xlsx!J:J,QUOTIENT(ROW(A1550)-1,3)+2)&lt;&gt;""),
     artwork.xlsx!$H$1&amp;": """ &amp;  INDEX(artwork.xlsx!H:H,QUOTIENT(ROW(A1550)-1,3)+2) &amp;""",  " &amp;
     artwork.xlsx!$J$1&amp; ": """ &amp; INDEX(artwork.xlsx!J:J,QUOTIENT(ROW(A1550)-1,3)+2) &amp;""",  " &amp;
     artwork.xlsx!$L$1&amp; ": """ &amp; SUBSTITUTE(IF(LEFT(INDEX(artwork.xlsx!L:L,QUOTIENT(ROW(A1550)-1,3)+2),4)="http","",artwork.xlsx!$M$1) &amp; INDEX(artwork.xlsx!L:L,QUOTIENT(ROW(A1550)-1,3)+2),artwork.xlsx!$N$1,"") &amp; """,",
 IF(AND(MOD(ROW(A1550)-1,3)=1,INDEX(artwork.xlsx!J:J,QUOTIENT(ROW(A1550)-1,3)+2)&lt;&gt;""),
    artwork.xlsx!$K$1&amp;": '" &amp; SUBSTITUTE(INDEX(artwork.xlsx!K:K,QUOTIENT(ROW(A1550)-1,3)+2),"'","\'") &amp; "'",
IF(MOD(ROW(A1550)-1,3)=2,"","")))</f>
        <v>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K1555" t="s">
        <v>3967</v>
      </c>
      <c r="U1555" t="e">
        <f t="shared" si="53"/>
        <v>#VALUE!</v>
      </c>
      <c r="V1555" t="e">
        <f t="shared" si="54"/>
        <v>#VALUE!</v>
      </c>
    </row>
    <row r="1556" spans="1:22" x14ac:dyDescent="0.25">
      <c r="A1556" t="str">
        <f>IF(AND(MOD(ROW(A1551)-1,3)=0,INDEX(artwork.xlsx!G:G,QUOTIENT(ROW(A1551)-1,3)+2)&lt;&gt;""),"/* "&amp;INDEX(artwork.xlsx!G:G,QUOTIENT(ROW(A1551)-1,3)+2)&amp;" */","  ")&amp;
IF(AND(INDEX(artwork.xlsx!F:F,QUOTIENT(ROW(A1551)-1,3)+2)&lt;&gt;""),"/* "&amp;INDEX(artwork.xlsx!F:F,QUOTIENT(ROW(A1551)-1,3)+2)&amp;" */","  ")&amp;IF(AND(ISERROR(MATCH("},",B1556:B$5003,0)), ISERROR(MATCH("    ];",$A$5:A1555,0))),"];","")</f>
        <v xml:space="preserve">  /* landscape */</v>
      </c>
      <c r="B1556" t="str">
        <f t="shared" si="55"/>
        <v>},</v>
      </c>
      <c r="C1556" t="str">
        <f>IF(AND(MOD(ROW(A1551)-1,3)=0, INDEX(artwork.xlsx!J:J,QUOTIENT(ROW(A1551)-1,3)+2)&lt;&gt;""),
     artwork.xlsx!$H$1&amp;": """ &amp;  INDEX(artwork.xlsx!H:H,QUOTIENT(ROW(A1551)-1,3)+2) &amp;""",  " &amp;
     artwork.xlsx!$J$1&amp; ": """ &amp; INDEX(artwork.xlsx!J:J,QUOTIENT(ROW(A1551)-1,3)+2) &amp;""",  " &amp;
     artwork.xlsx!$L$1&amp; ": """ &amp; SUBSTITUTE(IF(LEFT(INDEX(artwork.xlsx!L:L,QUOTIENT(ROW(A1551)-1,3)+2),4)="http","",artwork.xlsx!$M$1) &amp; INDEX(artwork.xlsx!L:L,QUOTIENT(ROW(A1551)-1,3)+2),artwork.xlsx!$N$1,"") &amp; """,",
 IF(AND(MOD(ROW(A1551)-1,3)=1,INDEX(artwork.xlsx!J:J,QUOTIENT(ROW(A1551)-1,3)+2)&lt;&gt;""),
    artwork.xlsx!$K$1&amp;": '" &amp; SUBSTITUTE(INDEX(artwork.xlsx!K:K,QUOTIENT(ROW(A1551)-1,3)+2),"'","\'") &amp; "'",
IF(MOD(ROW(A1551)-1,3)=2,"","")))</f>
        <v/>
      </c>
      <c r="J1556" t="s">
        <v>3730</v>
      </c>
      <c r="U1556" t="e">
        <f t="shared" si="53"/>
        <v>#VALUE!</v>
      </c>
      <c r="V1556" t="str">
        <f t="shared" si="54"/>
        <v xml:space="preserve">  frenchName: "Silos",  artwork: "http://wiki.dominionstrategy.com/images/3/35/SilosArt.jpg"</v>
      </c>
    </row>
    <row r="1557" spans="1:22" x14ac:dyDescent="0.25">
      <c r="A1557" t="str">
        <f>IF(AND(MOD(ROW(A1552)-1,3)=0,INDEX(artwork.xlsx!G:G,QUOTIENT(ROW(A1552)-1,3)+2)&lt;&gt;""),"/* "&amp;INDEX(artwork.xlsx!G:G,QUOTIENT(ROW(A1552)-1,3)+2)&amp;" */","  ")&amp;
IF(AND(INDEX(artwork.xlsx!F:F,QUOTIENT(ROW(A1552)-1,3)+2)&lt;&gt;""),"/* "&amp;INDEX(artwork.xlsx!F:F,QUOTIENT(ROW(A1552)-1,3)+2)&amp;" */","  ")&amp;IF(AND(ISERROR(MATCH("},",B1557:B$5003,0)), ISERROR(MATCH("    ];",$A$5:A1556,0))),"];","")</f>
        <v xml:space="preserve">  /* landscape */</v>
      </c>
      <c r="B1557" t="str">
        <f t="shared" si="55"/>
        <v>{</v>
      </c>
      <c r="C1557" t="str">
        <f>IF(AND(MOD(ROW(A1552)-1,3)=0, INDEX(artwork.xlsx!J:J,QUOTIENT(ROW(A1552)-1,3)+2)&lt;&gt;""),
     artwork.xlsx!$H$1&amp;": """ &amp;  INDEX(artwork.xlsx!H:H,QUOTIENT(ROW(A1552)-1,3)+2) &amp;""",  " &amp;
     artwork.xlsx!$J$1&amp; ": """ &amp; INDEX(artwork.xlsx!J:J,QUOTIENT(ROW(A1552)-1,3)+2) &amp;""",  " &amp;
     artwork.xlsx!$L$1&amp; ": """ &amp; SUBSTITUTE(IF(LEFT(INDEX(artwork.xlsx!L:L,QUOTIENT(ROW(A1552)-1,3)+2),4)="http","",artwork.xlsx!$M$1) &amp; INDEX(artwork.xlsx!L:L,QUOTIENT(ROW(A1552)-1,3)+2),artwork.xlsx!$N$1,"") &amp; """,",
 IF(AND(MOD(ROW(A1552)-1,3)=1,INDEX(artwork.xlsx!J:J,QUOTIENT(ROW(A1552)-1,3)+2)&lt;&gt;""),
    artwork.xlsx!$K$1&amp;": '" &amp; SUBSTITUTE(INDEX(artwork.xlsx!K:K,QUOTIENT(ROW(A1552)-1,3)+2),"'","\'") &amp; "'",
IF(MOD(ROW(A1552)-1,3)=2,"","")))</f>
        <v>id: "silos",  frenchName: "Silos",  artwork: "http://wiki.dominionstrategy.com/images/3/35/SilosArt.jpg",</v>
      </c>
      <c r="J1557" t="s">
        <v>2408</v>
      </c>
      <c r="K1557" t="s">
        <v>3968</v>
      </c>
      <c r="U1557" t="str">
        <f t="shared" si="53"/>
        <v>silos</v>
      </c>
      <c r="V1557" t="str">
        <f t="shared" si="54"/>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row>
    <row r="1558" spans="1:22" x14ac:dyDescent="0.25">
      <c r="A1558" t="str">
        <f>IF(AND(MOD(ROW(A1553)-1,3)=0,INDEX(artwork.xlsx!G:G,QUOTIENT(ROW(A1553)-1,3)+2)&lt;&gt;""),"/* "&amp;INDEX(artwork.xlsx!G:G,QUOTIENT(ROW(A1553)-1,3)+2)&amp;" */","  ")&amp;
IF(AND(INDEX(artwork.xlsx!F:F,QUOTIENT(ROW(A1553)-1,3)+2)&lt;&gt;""),"/* "&amp;INDEX(artwork.xlsx!F:F,QUOTIENT(ROW(A1553)-1,3)+2)&amp;" */","  ")&amp;IF(AND(ISERROR(MATCH("},",B1558:B$5003,0)), ISERROR(MATCH("    ];",$A$5:A1554,0))),"];","")</f>
        <v xml:space="preserve">  /* landscape */</v>
      </c>
      <c r="B1558" t="str">
        <f t="shared" si="55"/>
        <v/>
      </c>
      <c r="C1558" t="str">
        <f>IF(AND(MOD(ROW(A1553)-1,3)=0, INDEX(artwork.xlsx!J:J,QUOTIENT(ROW(A1553)-1,3)+2)&lt;&gt;""),
     artwork.xlsx!$H$1&amp;": """ &amp;  INDEX(artwork.xlsx!H:H,QUOTIENT(ROW(A1553)-1,3)+2) &amp;""",  " &amp;
     artwork.xlsx!$J$1&amp; ": """ &amp; INDEX(artwork.xlsx!J:J,QUOTIENT(ROW(A1553)-1,3)+2) &amp;""",  " &amp;
     artwork.xlsx!$L$1&amp; ": """ &amp; SUBSTITUTE(IF(LEFT(INDEX(artwork.xlsx!L:L,QUOTIENT(ROW(A1553)-1,3)+2),4)="http","",artwork.xlsx!$M$1) &amp; INDEX(artwork.xlsx!L:L,QUOTIENT(ROW(A1553)-1,3)+2),artwork.xlsx!$N$1,"") &amp; """,",
 IF(AND(MOD(ROW(A1553)-1,3)=1,INDEX(artwork.xlsx!J:J,QUOTIENT(ROW(A1553)-1,3)+2)&lt;&gt;""),
    artwork.xlsx!$K$1&amp;": '" &amp; SUBSTITUTE(INDEX(artwork.xlsx!K:K,QUOTIENT(ROW(A1553)-1,3)+2),"'","\'") &amp; "'",
IF(MOD(ROW(A1553)-1,3)=2,"","")))</f>
        <v>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K1558" t="s">
        <v>3969</v>
      </c>
      <c r="U1558" t="e">
        <f t="shared" si="53"/>
        <v>#VALUE!</v>
      </c>
      <c r="V1558" t="e">
        <f t="shared" si="54"/>
        <v>#VALUE!</v>
      </c>
    </row>
    <row r="1559" spans="1:22" x14ac:dyDescent="0.25">
      <c r="A1559" t="str">
        <f>IF(AND(MOD(ROW(A1554)-1,3)=0,INDEX(artwork.xlsx!G:G,QUOTIENT(ROW(A1554)-1,3)+2)&lt;&gt;""),"/* "&amp;INDEX(artwork.xlsx!G:G,QUOTIENT(ROW(A1554)-1,3)+2)&amp;" */","  ")&amp;
IF(AND(INDEX(artwork.xlsx!F:F,QUOTIENT(ROW(A1554)-1,3)+2)&lt;&gt;""),"/* "&amp;INDEX(artwork.xlsx!F:F,QUOTIENT(ROW(A1554)-1,3)+2)&amp;" */","  ")&amp;IF(AND(ISERROR(MATCH("},",B1559:B$5003,0)), ISERROR(MATCH("    ];",$A$5:A1558,0))),"];","")</f>
        <v xml:space="preserve">  /* landscape */</v>
      </c>
      <c r="B1559" t="str">
        <f t="shared" si="55"/>
        <v>},</v>
      </c>
      <c r="C1559" t="str">
        <f>IF(AND(MOD(ROW(A1554)-1,3)=0, INDEX(artwork.xlsx!J:J,QUOTIENT(ROW(A1554)-1,3)+2)&lt;&gt;""),
     artwork.xlsx!$H$1&amp;": """ &amp;  INDEX(artwork.xlsx!H:H,QUOTIENT(ROW(A1554)-1,3)+2) &amp;""",  " &amp;
     artwork.xlsx!$J$1&amp; ": """ &amp; INDEX(artwork.xlsx!J:J,QUOTIENT(ROW(A1554)-1,3)+2) &amp;""",  " &amp;
     artwork.xlsx!$L$1&amp; ": """ &amp; SUBSTITUTE(IF(LEFT(INDEX(artwork.xlsx!L:L,QUOTIENT(ROW(A1554)-1,3)+2),4)="http","",artwork.xlsx!$M$1) &amp; INDEX(artwork.xlsx!L:L,QUOTIENT(ROW(A1554)-1,3)+2),artwork.xlsx!$N$1,"") &amp; """,",
 IF(AND(MOD(ROW(A1554)-1,3)=1,INDEX(artwork.xlsx!J:J,QUOTIENT(ROW(A1554)-1,3)+2)&lt;&gt;""),
    artwork.xlsx!$K$1&amp;": '" &amp; SUBSTITUTE(INDEX(artwork.xlsx!K:K,QUOTIENT(ROW(A1554)-1,3)+2),"'","\'") &amp; "'",
IF(MOD(ROW(A1554)-1,3)=2,"","")))</f>
        <v/>
      </c>
      <c r="J1559" t="s">
        <v>3730</v>
      </c>
      <c r="U1559" t="e">
        <f t="shared" si="53"/>
        <v>#VALUE!</v>
      </c>
      <c r="V1559" t="str">
        <f t="shared" si="54"/>
        <v>rplot",  frenchName: "Machination",  artwork: "http://wiki.dominionstrategy.com/images/0/05/Sinister_PlotArt.jpg"</v>
      </c>
    </row>
    <row r="1560" spans="1:22" x14ac:dyDescent="0.25">
      <c r="A1560" t="str">
        <f>IF(AND(MOD(ROW(A1555)-1,3)=0,INDEX(artwork.xlsx!G:G,QUOTIENT(ROW(A1555)-1,3)+2)&lt;&gt;""),"/* "&amp;INDEX(artwork.xlsx!G:G,QUOTIENT(ROW(A1555)-1,3)+2)&amp;" */","  ")&amp;
IF(AND(INDEX(artwork.xlsx!F:F,QUOTIENT(ROW(A1555)-1,3)+2)&lt;&gt;""),"/* "&amp;INDEX(artwork.xlsx!F:F,QUOTIENT(ROW(A1555)-1,3)+2)&amp;" */","  ")&amp;IF(AND(ISERROR(MATCH("},",B1560:B$5003,0)), ISERROR(MATCH("    ];",$A$5:A1559,0))),"];","")</f>
        <v xml:space="preserve">  /* landscape */</v>
      </c>
      <c r="B1560" t="str">
        <f t="shared" si="55"/>
        <v>{</v>
      </c>
      <c r="C1560" t="str">
        <f>IF(AND(MOD(ROW(A1555)-1,3)=0, INDEX(artwork.xlsx!J:J,QUOTIENT(ROW(A1555)-1,3)+2)&lt;&gt;""),
     artwork.xlsx!$H$1&amp;": """ &amp;  INDEX(artwork.xlsx!H:H,QUOTIENT(ROW(A1555)-1,3)+2) &amp;""",  " &amp;
     artwork.xlsx!$J$1&amp; ": """ &amp; INDEX(artwork.xlsx!J:J,QUOTIENT(ROW(A1555)-1,3)+2) &amp;""",  " &amp;
     artwork.xlsx!$L$1&amp; ": """ &amp; SUBSTITUTE(IF(LEFT(INDEX(artwork.xlsx!L:L,QUOTIENT(ROW(A1555)-1,3)+2),4)="http","",artwork.xlsx!$M$1) &amp; INDEX(artwork.xlsx!L:L,QUOTIENT(ROW(A1555)-1,3)+2),artwork.xlsx!$N$1,"") &amp; """,",
 IF(AND(MOD(ROW(A1555)-1,3)=1,INDEX(artwork.xlsx!J:J,QUOTIENT(ROW(A1555)-1,3)+2)&lt;&gt;""),
    artwork.xlsx!$K$1&amp;": '" &amp; SUBSTITUTE(INDEX(artwork.xlsx!K:K,QUOTIENT(ROW(A1555)-1,3)+2),"'","\'") &amp; "'",
IF(MOD(ROW(A1555)-1,3)=2,"","")))</f>
        <v>id: "sinisterplot",  frenchName: "Machination",  artwork: "http://wiki.dominionstrategy.com/images/0/05/Sinister_PlotArt.jpg",</v>
      </c>
      <c r="J1560" t="s">
        <v>2408</v>
      </c>
      <c r="K1560" t="s">
        <v>3970</v>
      </c>
      <c r="U1560" t="str">
        <f t="shared" si="53"/>
        <v>sinisterplot</v>
      </c>
      <c r="V1560" t="str">
        <f t="shared" si="54"/>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row>
    <row r="1561" spans="1:22" x14ac:dyDescent="0.25">
      <c r="A1561" t="str">
        <f>IF(AND(MOD(ROW(A1556)-1,3)=0,INDEX(artwork.xlsx!G:G,QUOTIENT(ROW(A1556)-1,3)+2)&lt;&gt;""),"/* "&amp;INDEX(artwork.xlsx!G:G,QUOTIENT(ROW(A1556)-1,3)+2)&amp;" */","  ")&amp;
IF(AND(INDEX(artwork.xlsx!F:F,QUOTIENT(ROW(A1556)-1,3)+2)&lt;&gt;""),"/* "&amp;INDEX(artwork.xlsx!F:F,QUOTIENT(ROW(A1556)-1,3)+2)&amp;" */","  ")&amp;IF(AND(ISERROR(MATCH("},",B1561:B$5003,0)), ISERROR(MATCH("    ];",$A$5:A1557,0))),"];","")</f>
        <v xml:space="preserve">  /* landscape */</v>
      </c>
      <c r="B1561" t="str">
        <f t="shared" si="55"/>
        <v/>
      </c>
      <c r="C1561" t="str">
        <f>IF(AND(MOD(ROW(A1556)-1,3)=0, INDEX(artwork.xlsx!J:J,QUOTIENT(ROW(A1556)-1,3)+2)&lt;&gt;""),
     artwork.xlsx!$H$1&amp;": """ &amp;  INDEX(artwork.xlsx!H:H,QUOTIENT(ROW(A1556)-1,3)+2) &amp;""",  " &amp;
     artwork.xlsx!$J$1&amp; ": """ &amp; INDEX(artwork.xlsx!J:J,QUOTIENT(ROW(A1556)-1,3)+2) &amp;""",  " &amp;
     artwork.xlsx!$L$1&amp; ": """ &amp; SUBSTITUTE(IF(LEFT(INDEX(artwork.xlsx!L:L,QUOTIENT(ROW(A1556)-1,3)+2),4)="http","",artwork.xlsx!$M$1) &amp; INDEX(artwork.xlsx!L:L,QUOTIENT(ROW(A1556)-1,3)+2),artwork.xlsx!$N$1,"") &amp; """,",
 IF(AND(MOD(ROW(A1556)-1,3)=1,INDEX(artwork.xlsx!J:J,QUOTIENT(ROW(A1556)-1,3)+2)&lt;&gt;""),
    artwork.xlsx!$K$1&amp;": '" &amp; SUBSTITUTE(INDEX(artwork.xlsx!K:K,QUOTIENT(ROW(A1556)-1,3)+2),"'","\'") &amp; "'",
IF(MOD(ROW(A1556)-1,3)=2,"","")))</f>
        <v>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K1561" t="s">
        <v>3971</v>
      </c>
      <c r="U1561" t="e">
        <f t="shared" si="53"/>
        <v>#VALUE!</v>
      </c>
      <c r="V1561" t="e">
        <f t="shared" si="54"/>
        <v>#VALUE!</v>
      </c>
    </row>
    <row r="1562" spans="1:22" x14ac:dyDescent="0.25">
      <c r="A1562" t="str">
        <f>IF(AND(MOD(ROW(A1557)-1,3)=0,INDEX(artwork.xlsx!G:G,QUOTIENT(ROW(A1557)-1,3)+2)&lt;&gt;""),"/* "&amp;INDEX(artwork.xlsx!G:G,QUOTIENT(ROW(A1557)-1,3)+2)&amp;" */","  ")&amp;
IF(AND(INDEX(artwork.xlsx!F:F,QUOTIENT(ROW(A1557)-1,3)+2)&lt;&gt;""),"/* "&amp;INDEX(artwork.xlsx!F:F,QUOTIENT(ROW(A1557)-1,3)+2)&amp;" */","  ")&amp;IF(AND(ISERROR(MATCH("},",B1562:B$5003,0)), ISERROR(MATCH("    ];",$A$5:A1561,0))),"];","")</f>
        <v xml:space="preserve">  /* landscape */</v>
      </c>
      <c r="B1562" t="str">
        <f t="shared" si="55"/>
        <v>},</v>
      </c>
      <c r="C1562" t="str">
        <f>IF(AND(MOD(ROW(A1557)-1,3)=0, INDEX(artwork.xlsx!J:J,QUOTIENT(ROW(A1557)-1,3)+2)&lt;&gt;""),
     artwork.xlsx!$H$1&amp;": """ &amp;  INDEX(artwork.xlsx!H:H,QUOTIENT(ROW(A1557)-1,3)+2) &amp;""",  " &amp;
     artwork.xlsx!$J$1&amp; ": """ &amp; INDEX(artwork.xlsx!J:J,QUOTIENT(ROW(A1557)-1,3)+2) &amp;""",  " &amp;
     artwork.xlsx!$L$1&amp; ": """ &amp; SUBSTITUTE(IF(LEFT(INDEX(artwork.xlsx!L:L,QUOTIENT(ROW(A1557)-1,3)+2),4)="http","",artwork.xlsx!$M$1) &amp; INDEX(artwork.xlsx!L:L,QUOTIENT(ROW(A1557)-1,3)+2),artwork.xlsx!$N$1,"") &amp; """,",
 IF(AND(MOD(ROW(A1557)-1,3)=1,INDEX(artwork.xlsx!J:J,QUOTIENT(ROW(A1557)-1,3)+2)&lt;&gt;""),
    artwork.xlsx!$K$1&amp;": '" &amp; SUBSTITUTE(INDEX(artwork.xlsx!K:K,QUOTIENT(ROW(A1557)-1,3)+2),"'","\'") &amp; "'",
IF(MOD(ROW(A1557)-1,3)=2,"","")))</f>
        <v/>
      </c>
      <c r="J1562" t="s">
        <v>3730</v>
      </c>
      <c r="U1562" t="e">
        <f t="shared" si="53"/>
        <v>#VALUE!</v>
      </c>
      <c r="V1562" t="str">
        <f t="shared" si="54"/>
        <v>",  frenchName: "Académie",  artwork: "http://wiki.dominionstrategy.com/images/3/38/AcademyArt.jpg"</v>
      </c>
    </row>
    <row r="1563" spans="1:22" x14ac:dyDescent="0.25">
      <c r="A1563" t="str">
        <f>IF(AND(MOD(ROW(A1558)-1,3)=0,INDEX(artwork.xlsx!G:G,QUOTIENT(ROW(A1558)-1,3)+2)&lt;&gt;""),"/* "&amp;INDEX(artwork.xlsx!G:G,QUOTIENT(ROW(A1558)-1,3)+2)&amp;" */","  ")&amp;
IF(AND(INDEX(artwork.xlsx!F:F,QUOTIENT(ROW(A1558)-1,3)+2)&lt;&gt;""),"/* "&amp;INDEX(artwork.xlsx!F:F,QUOTIENT(ROW(A1558)-1,3)+2)&amp;" */","  ")&amp;IF(AND(ISERROR(MATCH("},",B1563:B$5003,0)), ISERROR(MATCH("    ];",$A$5:A1562,0))),"];","")</f>
        <v xml:space="preserve">  /* landscape */</v>
      </c>
      <c r="B1563" t="str">
        <f t="shared" si="55"/>
        <v>{</v>
      </c>
      <c r="C1563" t="str">
        <f>IF(AND(MOD(ROW(A1558)-1,3)=0, INDEX(artwork.xlsx!J:J,QUOTIENT(ROW(A1558)-1,3)+2)&lt;&gt;""),
     artwork.xlsx!$H$1&amp;": """ &amp;  INDEX(artwork.xlsx!H:H,QUOTIENT(ROW(A1558)-1,3)+2) &amp;""",  " &amp;
     artwork.xlsx!$J$1&amp; ": """ &amp; INDEX(artwork.xlsx!J:J,QUOTIENT(ROW(A1558)-1,3)+2) &amp;""",  " &amp;
     artwork.xlsx!$L$1&amp; ": """ &amp; SUBSTITUTE(IF(LEFT(INDEX(artwork.xlsx!L:L,QUOTIENT(ROW(A1558)-1,3)+2),4)="http","",artwork.xlsx!$M$1) &amp; INDEX(artwork.xlsx!L:L,QUOTIENT(ROW(A1558)-1,3)+2),artwork.xlsx!$N$1,"") &amp; """,",
 IF(AND(MOD(ROW(A1558)-1,3)=1,INDEX(artwork.xlsx!J:J,QUOTIENT(ROW(A1558)-1,3)+2)&lt;&gt;""),
    artwork.xlsx!$K$1&amp;": '" &amp; SUBSTITUTE(INDEX(artwork.xlsx!K:K,QUOTIENT(ROW(A1558)-1,3)+2),"'","\'") &amp; "'",
IF(MOD(ROW(A1558)-1,3)=2,"","")))</f>
        <v>id: "academy",  frenchName: "Académie",  artwork: "http://wiki.dominionstrategy.com/images/3/38/AcademyArt.jpg",</v>
      </c>
      <c r="J1563" t="s">
        <v>2408</v>
      </c>
      <c r="K1563" t="s">
        <v>3972</v>
      </c>
      <c r="U1563" t="str">
        <f t="shared" si="53"/>
        <v>academy</v>
      </c>
      <c r="V1563" t="str">
        <f t="shared" si="54"/>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row>
    <row r="1564" spans="1:22" x14ac:dyDescent="0.25">
      <c r="A1564" t="str">
        <f>IF(AND(MOD(ROW(A1559)-1,3)=0,INDEX(artwork.xlsx!G:G,QUOTIENT(ROW(A1559)-1,3)+2)&lt;&gt;""),"/* "&amp;INDEX(artwork.xlsx!G:G,QUOTIENT(ROW(A1559)-1,3)+2)&amp;" */","  ")&amp;
IF(AND(INDEX(artwork.xlsx!F:F,QUOTIENT(ROW(A1559)-1,3)+2)&lt;&gt;""),"/* "&amp;INDEX(artwork.xlsx!F:F,QUOTIENT(ROW(A1559)-1,3)+2)&amp;" */","  ")&amp;IF(AND(ISERROR(MATCH("},",B1564:B$5003,0)), ISERROR(MATCH("    ];",$A$5:A1560,0))),"];","")</f>
        <v xml:space="preserve">  /* landscape */</v>
      </c>
      <c r="B1564" t="str">
        <f t="shared" si="55"/>
        <v/>
      </c>
      <c r="C1564" t="str">
        <f>IF(AND(MOD(ROW(A1559)-1,3)=0, INDEX(artwork.xlsx!J:J,QUOTIENT(ROW(A1559)-1,3)+2)&lt;&gt;""),
     artwork.xlsx!$H$1&amp;": """ &amp;  INDEX(artwork.xlsx!H:H,QUOTIENT(ROW(A1559)-1,3)+2) &amp;""",  " &amp;
     artwork.xlsx!$J$1&amp; ": """ &amp; INDEX(artwork.xlsx!J:J,QUOTIENT(ROW(A1559)-1,3)+2) &amp;""",  " &amp;
     artwork.xlsx!$L$1&amp; ": """ &amp; SUBSTITUTE(IF(LEFT(INDEX(artwork.xlsx!L:L,QUOTIENT(ROW(A1559)-1,3)+2),4)="http","",artwork.xlsx!$M$1) &amp; INDEX(artwork.xlsx!L:L,QUOTIENT(ROW(A1559)-1,3)+2),artwork.xlsx!$N$1,"") &amp; """,",
 IF(AND(MOD(ROW(A1559)-1,3)=1,INDEX(artwork.xlsx!J:J,QUOTIENT(ROW(A1559)-1,3)+2)&lt;&gt;""),
    artwork.xlsx!$K$1&amp;": '" &amp; SUBSTITUTE(INDEX(artwork.xlsx!K:K,QUOTIENT(ROW(A1559)-1,3)+2),"'","\'") &amp; "'",
IF(MOD(ROW(A1559)-1,3)=2,"","")))</f>
        <v>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K1564" t="s">
        <v>3973</v>
      </c>
      <c r="U1564" t="e">
        <f t="shared" si="53"/>
        <v>#VALUE!</v>
      </c>
      <c r="V1564" t="e">
        <f t="shared" si="54"/>
        <v>#VALUE!</v>
      </c>
    </row>
    <row r="1565" spans="1:22" x14ac:dyDescent="0.25">
      <c r="A1565" t="str">
        <f>IF(AND(MOD(ROW(A1560)-1,3)=0,INDEX(artwork.xlsx!G:G,QUOTIENT(ROW(A1560)-1,3)+2)&lt;&gt;""),"/* "&amp;INDEX(artwork.xlsx!G:G,QUOTIENT(ROW(A1560)-1,3)+2)&amp;" */","  ")&amp;
IF(AND(INDEX(artwork.xlsx!F:F,QUOTIENT(ROW(A1560)-1,3)+2)&lt;&gt;""),"/* "&amp;INDEX(artwork.xlsx!F:F,QUOTIENT(ROW(A1560)-1,3)+2)&amp;" */","  ")&amp;IF(AND(ISERROR(MATCH("},",B1565:B$5003,0)), ISERROR(MATCH("    ];",$A$5:A1564,0))),"];","")</f>
        <v xml:space="preserve">  /* landscape */</v>
      </c>
      <c r="B1565" t="str">
        <f t="shared" si="55"/>
        <v>},</v>
      </c>
      <c r="C1565" t="str">
        <f>IF(AND(MOD(ROW(A1560)-1,3)=0, INDEX(artwork.xlsx!J:J,QUOTIENT(ROW(A1560)-1,3)+2)&lt;&gt;""),
     artwork.xlsx!$H$1&amp;": """ &amp;  INDEX(artwork.xlsx!H:H,QUOTIENT(ROW(A1560)-1,3)+2) &amp;""",  " &amp;
     artwork.xlsx!$J$1&amp; ": """ &amp; INDEX(artwork.xlsx!J:J,QUOTIENT(ROW(A1560)-1,3)+2) &amp;""",  " &amp;
     artwork.xlsx!$L$1&amp; ": """ &amp; SUBSTITUTE(IF(LEFT(INDEX(artwork.xlsx!L:L,QUOTIENT(ROW(A1560)-1,3)+2),4)="http","",artwork.xlsx!$M$1) &amp; INDEX(artwork.xlsx!L:L,QUOTIENT(ROW(A1560)-1,3)+2),artwork.xlsx!$N$1,"") &amp; """,",
 IF(AND(MOD(ROW(A1560)-1,3)=1,INDEX(artwork.xlsx!J:J,QUOTIENT(ROW(A1560)-1,3)+2)&lt;&gt;""),
    artwork.xlsx!$K$1&amp;": '" &amp; SUBSTITUTE(INDEX(artwork.xlsx!K:K,QUOTIENT(ROW(A1560)-1,3)+2),"'","\'") &amp; "'",
IF(MOD(ROW(A1560)-1,3)=2,"","")))</f>
        <v/>
      </c>
      <c r="J1565" t="s">
        <v>3730</v>
      </c>
      <c r="U1565" t="e">
        <f t="shared" si="53"/>
        <v>#VALUE!</v>
      </c>
      <c r="V1565" t="str">
        <f t="shared" si="54"/>
        <v>ism",  frenchName: "Capitalisme",  artwork: "http://wiki.dominionstrategy.com/images/1/19/CapitalismArt.jpg"</v>
      </c>
    </row>
    <row r="1566" spans="1:22" x14ac:dyDescent="0.25">
      <c r="A1566" t="str">
        <f>IF(AND(MOD(ROW(A1561)-1,3)=0,INDEX(artwork.xlsx!G:G,QUOTIENT(ROW(A1561)-1,3)+2)&lt;&gt;""),"/* "&amp;INDEX(artwork.xlsx!G:G,QUOTIENT(ROW(A1561)-1,3)+2)&amp;" */","  ")&amp;
IF(AND(INDEX(artwork.xlsx!F:F,QUOTIENT(ROW(A1561)-1,3)+2)&lt;&gt;""),"/* "&amp;INDEX(artwork.xlsx!F:F,QUOTIENT(ROW(A1561)-1,3)+2)&amp;" */","  ")&amp;IF(AND(ISERROR(MATCH("},",B1566:B$5003,0)), ISERROR(MATCH("    ];",$A$5:A1565,0))),"];","")</f>
        <v xml:space="preserve">  /* landscape */</v>
      </c>
      <c r="B1566" t="str">
        <f t="shared" si="55"/>
        <v>{</v>
      </c>
      <c r="C1566" t="str">
        <f>IF(AND(MOD(ROW(A1561)-1,3)=0, INDEX(artwork.xlsx!J:J,QUOTIENT(ROW(A1561)-1,3)+2)&lt;&gt;""),
     artwork.xlsx!$H$1&amp;": """ &amp;  INDEX(artwork.xlsx!H:H,QUOTIENT(ROW(A1561)-1,3)+2) &amp;""",  " &amp;
     artwork.xlsx!$J$1&amp; ": """ &amp; INDEX(artwork.xlsx!J:J,QUOTIENT(ROW(A1561)-1,3)+2) &amp;""",  " &amp;
     artwork.xlsx!$L$1&amp; ": """ &amp; SUBSTITUTE(IF(LEFT(INDEX(artwork.xlsx!L:L,QUOTIENT(ROW(A1561)-1,3)+2),4)="http","",artwork.xlsx!$M$1) &amp; INDEX(artwork.xlsx!L:L,QUOTIENT(ROW(A1561)-1,3)+2),artwork.xlsx!$N$1,"") &amp; """,",
 IF(AND(MOD(ROW(A1561)-1,3)=1,INDEX(artwork.xlsx!J:J,QUOTIENT(ROW(A1561)-1,3)+2)&lt;&gt;""),
    artwork.xlsx!$K$1&amp;": '" &amp; SUBSTITUTE(INDEX(artwork.xlsx!K:K,QUOTIENT(ROW(A1561)-1,3)+2),"'","\'") &amp; "'",
IF(MOD(ROW(A1561)-1,3)=2,"","")))</f>
        <v>id: "capitalism",  frenchName: "Capitalisme",  artwork: "http://wiki.dominionstrategy.com/images/1/19/CapitalismArt.jpg",</v>
      </c>
      <c r="J1566" t="s">
        <v>2408</v>
      </c>
      <c r="K1566" t="s">
        <v>3974</v>
      </c>
      <c r="U1566" t="str">
        <f t="shared" si="53"/>
        <v>capitalism</v>
      </c>
      <c r="V1566" t="str">
        <f t="shared" si="54"/>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row>
    <row r="1567" spans="1:22" x14ac:dyDescent="0.25">
      <c r="A1567" t="str">
        <f>IF(AND(MOD(ROW(A1562)-1,3)=0,INDEX(artwork.xlsx!G:G,QUOTIENT(ROW(A1562)-1,3)+2)&lt;&gt;""),"/* "&amp;INDEX(artwork.xlsx!G:G,QUOTIENT(ROW(A1562)-1,3)+2)&amp;" */","  ")&amp;
IF(AND(INDEX(artwork.xlsx!F:F,QUOTIENT(ROW(A1562)-1,3)+2)&lt;&gt;""),"/* "&amp;INDEX(artwork.xlsx!F:F,QUOTIENT(ROW(A1562)-1,3)+2)&amp;" */","  ")&amp;IF(AND(ISERROR(MATCH("},",B1567:B$5003,0)), ISERROR(MATCH("    ];",$A$5:A1563,0))),"];","")</f>
        <v xml:space="preserve">  /* landscape */</v>
      </c>
      <c r="B1567" t="str">
        <f t="shared" si="55"/>
        <v/>
      </c>
      <c r="C1567" t="str">
        <f>IF(AND(MOD(ROW(A1562)-1,3)=0, INDEX(artwork.xlsx!J:J,QUOTIENT(ROW(A1562)-1,3)+2)&lt;&gt;""),
     artwork.xlsx!$H$1&amp;": """ &amp;  INDEX(artwork.xlsx!H:H,QUOTIENT(ROW(A1562)-1,3)+2) &amp;""",  " &amp;
     artwork.xlsx!$J$1&amp; ": """ &amp; INDEX(artwork.xlsx!J:J,QUOTIENT(ROW(A1562)-1,3)+2) &amp;""",  " &amp;
     artwork.xlsx!$L$1&amp; ": """ &amp; SUBSTITUTE(IF(LEFT(INDEX(artwork.xlsx!L:L,QUOTIENT(ROW(A1562)-1,3)+2),4)="http","",artwork.xlsx!$M$1) &amp; INDEX(artwork.xlsx!L:L,QUOTIENT(ROW(A1562)-1,3)+2),artwork.xlsx!$N$1,"") &amp; """,",
 IF(AND(MOD(ROW(A1562)-1,3)=1,INDEX(artwork.xlsx!J:J,QUOTIENT(ROW(A1562)-1,3)+2)&lt;&gt;""),
    artwork.xlsx!$K$1&amp;": '" &amp; SUBSTITUTE(INDEX(artwork.xlsx!K:K,QUOTIENT(ROW(A1562)-1,3)+2),"'","\'") &amp; "'",
IF(MOD(ROW(A1562)-1,3)=2,"","")))</f>
        <v>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K1567" t="s">
        <v>3975</v>
      </c>
      <c r="U1567" t="e">
        <f t="shared" si="53"/>
        <v>#VALUE!</v>
      </c>
      <c r="V1567" t="e">
        <f t="shared" si="54"/>
        <v>#VALUE!</v>
      </c>
    </row>
    <row r="1568" spans="1:22" x14ac:dyDescent="0.25">
      <c r="A1568" t="str">
        <f>IF(AND(MOD(ROW(A1563)-1,3)=0,INDEX(artwork.xlsx!G:G,QUOTIENT(ROW(A1563)-1,3)+2)&lt;&gt;""),"/* "&amp;INDEX(artwork.xlsx!G:G,QUOTIENT(ROW(A1563)-1,3)+2)&amp;" */","  ")&amp;
IF(AND(INDEX(artwork.xlsx!F:F,QUOTIENT(ROW(A1563)-1,3)+2)&lt;&gt;""),"/* "&amp;INDEX(artwork.xlsx!F:F,QUOTIENT(ROW(A1563)-1,3)+2)&amp;" */","  ")&amp;IF(AND(ISERROR(MATCH("},",B1568:B$5003,0)), ISERROR(MATCH("    ];",$A$5:A1567,0))),"];","")</f>
        <v xml:space="preserve">  /* landscape */</v>
      </c>
      <c r="B1568" t="str">
        <f t="shared" si="55"/>
        <v>},</v>
      </c>
      <c r="C1568" t="str">
        <f>IF(AND(MOD(ROW(A1563)-1,3)=0, INDEX(artwork.xlsx!J:J,QUOTIENT(ROW(A1563)-1,3)+2)&lt;&gt;""),
     artwork.xlsx!$H$1&amp;": """ &amp;  INDEX(artwork.xlsx!H:H,QUOTIENT(ROW(A1563)-1,3)+2) &amp;""",  " &amp;
     artwork.xlsx!$J$1&amp; ": """ &amp; INDEX(artwork.xlsx!J:J,QUOTIENT(ROW(A1563)-1,3)+2) &amp;""",  " &amp;
     artwork.xlsx!$L$1&amp; ": """ &amp; SUBSTITUTE(IF(LEFT(INDEX(artwork.xlsx!L:L,QUOTIENT(ROW(A1563)-1,3)+2),4)="http","",artwork.xlsx!$M$1) &amp; INDEX(artwork.xlsx!L:L,QUOTIENT(ROW(A1563)-1,3)+2),artwork.xlsx!$N$1,"") &amp; """,",
 IF(AND(MOD(ROW(A1563)-1,3)=1,INDEX(artwork.xlsx!J:J,QUOTIENT(ROW(A1563)-1,3)+2)&lt;&gt;""),
    artwork.xlsx!$K$1&amp;": '" &amp; SUBSTITUTE(INDEX(artwork.xlsx!K:K,QUOTIENT(ROW(A1563)-1,3)+2),"'","\'") &amp; "'",
IF(MOD(ROW(A1563)-1,3)=2,"","")))</f>
        <v/>
      </c>
      <c r="J1568" t="s">
        <v>3730</v>
      </c>
      <c r="U1568" t="e">
        <f t="shared" si="53"/>
        <v>#VALUE!</v>
      </c>
      <c r="V1568" t="str">
        <f t="shared" si="54"/>
        <v xml:space="preserve">  frenchName: "Flotte",  artwork: "http://wiki.dominionstrategy.com/images/b/bf/FleetArt.jpg"</v>
      </c>
    </row>
    <row r="1569" spans="1:22" x14ac:dyDescent="0.25">
      <c r="A1569" t="str">
        <f>IF(AND(MOD(ROW(A1564)-1,3)=0,INDEX(artwork.xlsx!G:G,QUOTIENT(ROW(A1564)-1,3)+2)&lt;&gt;""),"/* "&amp;INDEX(artwork.xlsx!G:G,QUOTIENT(ROW(A1564)-1,3)+2)&amp;" */","  ")&amp;
IF(AND(INDEX(artwork.xlsx!F:F,QUOTIENT(ROW(A1564)-1,3)+2)&lt;&gt;""),"/* "&amp;INDEX(artwork.xlsx!F:F,QUOTIENT(ROW(A1564)-1,3)+2)&amp;" */","  ")&amp;IF(AND(ISERROR(MATCH("},",B1569:B$5003,0)), ISERROR(MATCH("    ];",$A$5:A1568,0))),"];","")</f>
        <v xml:space="preserve">  /* landscape */</v>
      </c>
      <c r="B1569" t="str">
        <f t="shared" si="55"/>
        <v>{</v>
      </c>
      <c r="C1569" t="str">
        <f>IF(AND(MOD(ROW(A1564)-1,3)=0, INDEX(artwork.xlsx!J:J,QUOTIENT(ROW(A1564)-1,3)+2)&lt;&gt;""),
     artwork.xlsx!$H$1&amp;": """ &amp;  INDEX(artwork.xlsx!H:H,QUOTIENT(ROW(A1564)-1,3)+2) &amp;""",  " &amp;
     artwork.xlsx!$J$1&amp; ": """ &amp; INDEX(artwork.xlsx!J:J,QUOTIENT(ROW(A1564)-1,3)+2) &amp;""",  " &amp;
     artwork.xlsx!$L$1&amp; ": """ &amp; SUBSTITUTE(IF(LEFT(INDEX(artwork.xlsx!L:L,QUOTIENT(ROW(A1564)-1,3)+2),4)="http","",artwork.xlsx!$M$1) &amp; INDEX(artwork.xlsx!L:L,QUOTIENT(ROW(A1564)-1,3)+2),artwork.xlsx!$N$1,"") &amp; """,",
 IF(AND(MOD(ROW(A1564)-1,3)=1,INDEX(artwork.xlsx!J:J,QUOTIENT(ROW(A1564)-1,3)+2)&lt;&gt;""),
    artwork.xlsx!$K$1&amp;": '" &amp; SUBSTITUTE(INDEX(artwork.xlsx!K:K,QUOTIENT(ROW(A1564)-1,3)+2),"'","\'") &amp; "'",
IF(MOD(ROW(A1564)-1,3)=2,"","")))</f>
        <v>id: "fleet",  frenchName: "Flotte",  artwork: "http://wiki.dominionstrategy.com/images/b/bf/FleetArt.jpg",</v>
      </c>
      <c r="J1569" t="s">
        <v>2408</v>
      </c>
      <c r="K1569" t="s">
        <v>3976</v>
      </c>
      <c r="U1569" t="str">
        <f t="shared" si="53"/>
        <v>fleet</v>
      </c>
      <c r="V1569" t="str">
        <f t="shared" si="54"/>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row>
    <row r="1570" spans="1:22" x14ac:dyDescent="0.25">
      <c r="A1570" t="str">
        <f>IF(AND(MOD(ROW(A1565)-1,3)=0,INDEX(artwork.xlsx!G:G,QUOTIENT(ROW(A1565)-1,3)+2)&lt;&gt;""),"/* "&amp;INDEX(artwork.xlsx!G:G,QUOTIENT(ROW(A1565)-1,3)+2)&amp;" */","  ")&amp;
IF(AND(INDEX(artwork.xlsx!F:F,QUOTIENT(ROW(A1565)-1,3)+2)&lt;&gt;""),"/* "&amp;INDEX(artwork.xlsx!F:F,QUOTIENT(ROW(A1565)-1,3)+2)&amp;" */","  ")&amp;IF(AND(ISERROR(MATCH("},",B1570:B$5003,0)), ISERROR(MATCH("    ];",$A$5:A1566,0))),"];","")</f>
        <v xml:space="preserve">  /* landscape */</v>
      </c>
      <c r="B1570" t="str">
        <f t="shared" si="55"/>
        <v/>
      </c>
      <c r="C1570" t="str">
        <f>IF(AND(MOD(ROW(A1565)-1,3)=0, INDEX(artwork.xlsx!J:J,QUOTIENT(ROW(A1565)-1,3)+2)&lt;&gt;""),
     artwork.xlsx!$H$1&amp;": """ &amp;  INDEX(artwork.xlsx!H:H,QUOTIENT(ROW(A1565)-1,3)+2) &amp;""",  " &amp;
     artwork.xlsx!$J$1&amp; ": """ &amp; INDEX(artwork.xlsx!J:J,QUOTIENT(ROW(A1565)-1,3)+2) &amp;""",  " &amp;
     artwork.xlsx!$L$1&amp; ": """ &amp; SUBSTITUTE(IF(LEFT(INDEX(artwork.xlsx!L:L,QUOTIENT(ROW(A1565)-1,3)+2),4)="http","",artwork.xlsx!$M$1) &amp; INDEX(artwork.xlsx!L:L,QUOTIENT(ROW(A1565)-1,3)+2),artwork.xlsx!$N$1,"") &amp; """,",
 IF(AND(MOD(ROW(A1565)-1,3)=1,INDEX(artwork.xlsx!J:J,QUOTIENT(ROW(A1565)-1,3)+2)&lt;&gt;""),
    artwork.xlsx!$K$1&amp;": '" &amp; SUBSTITUTE(INDEX(artwork.xlsx!K:K,QUOTIENT(ROW(A1565)-1,3)+2),"'","\'") &amp; "'",
IF(MOD(ROW(A1565)-1,3)=2,"","")))</f>
        <v>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K1570" t="s">
        <v>3977</v>
      </c>
      <c r="U1570" t="e">
        <f t="shared" si="53"/>
        <v>#VALUE!</v>
      </c>
      <c r="V1570" t="e">
        <f t="shared" si="54"/>
        <v>#VALUE!</v>
      </c>
    </row>
    <row r="1571" spans="1:22" x14ac:dyDescent="0.25">
      <c r="A1571" t="str">
        <f>IF(AND(MOD(ROW(A1566)-1,3)=0,INDEX(artwork.xlsx!G:G,QUOTIENT(ROW(A1566)-1,3)+2)&lt;&gt;""),"/* "&amp;INDEX(artwork.xlsx!G:G,QUOTIENT(ROW(A1566)-1,3)+2)&amp;" */","  ")&amp;
IF(AND(INDEX(artwork.xlsx!F:F,QUOTIENT(ROW(A1566)-1,3)+2)&lt;&gt;""),"/* "&amp;INDEX(artwork.xlsx!F:F,QUOTIENT(ROW(A1566)-1,3)+2)&amp;" */","  ")&amp;IF(AND(ISERROR(MATCH("},",B1571:B$5003,0)), ISERROR(MATCH("    ];",$A$5:A1570,0))),"];","")</f>
        <v xml:space="preserve">  /* landscape */</v>
      </c>
      <c r="B1571" t="str">
        <f t="shared" si="55"/>
        <v>},</v>
      </c>
      <c r="C1571" t="str">
        <f>IF(AND(MOD(ROW(A1566)-1,3)=0, INDEX(artwork.xlsx!J:J,QUOTIENT(ROW(A1566)-1,3)+2)&lt;&gt;""),
     artwork.xlsx!$H$1&amp;": """ &amp;  INDEX(artwork.xlsx!H:H,QUOTIENT(ROW(A1566)-1,3)+2) &amp;""",  " &amp;
     artwork.xlsx!$J$1&amp; ": """ &amp; INDEX(artwork.xlsx!J:J,QUOTIENT(ROW(A1566)-1,3)+2) &amp;""",  " &amp;
     artwork.xlsx!$L$1&amp; ": """ &amp; SUBSTITUTE(IF(LEFT(INDEX(artwork.xlsx!L:L,QUOTIENT(ROW(A1566)-1,3)+2),4)="http","",artwork.xlsx!$M$1) &amp; INDEX(artwork.xlsx!L:L,QUOTIENT(ROW(A1566)-1,3)+2),artwork.xlsx!$N$1,"") &amp; """,",
 IF(AND(MOD(ROW(A1566)-1,3)=1,INDEX(artwork.xlsx!J:J,QUOTIENT(ROW(A1566)-1,3)+2)&lt;&gt;""),
    artwork.xlsx!$K$1&amp;": '" &amp; SUBSTITUTE(INDEX(artwork.xlsx!K:K,QUOTIENT(ROW(A1566)-1,3)+2),"'","\'") &amp; "'",
IF(MOD(ROW(A1566)-1,3)=2,"","")))</f>
        <v/>
      </c>
      <c r="J1571" t="s">
        <v>3730</v>
      </c>
      <c r="U1571" t="e">
        <f t="shared" si="53"/>
        <v>#VALUE!</v>
      </c>
      <c r="V1571" t="str">
        <f t="shared" si="54"/>
        <v>ll",  frenchName: "Hôtel de ville",  artwork: "http://wiki.dominionstrategy.com/images/2/2e/GuildhallArt.jpg"</v>
      </c>
    </row>
    <row r="1572" spans="1:22" x14ac:dyDescent="0.25">
      <c r="A1572" t="str">
        <f>IF(AND(MOD(ROW(A1567)-1,3)=0,INDEX(artwork.xlsx!G:G,QUOTIENT(ROW(A1567)-1,3)+2)&lt;&gt;""),"/* "&amp;INDEX(artwork.xlsx!G:G,QUOTIENT(ROW(A1567)-1,3)+2)&amp;" */","  ")&amp;
IF(AND(INDEX(artwork.xlsx!F:F,QUOTIENT(ROW(A1567)-1,3)+2)&lt;&gt;""),"/* "&amp;INDEX(artwork.xlsx!F:F,QUOTIENT(ROW(A1567)-1,3)+2)&amp;" */","  ")&amp;IF(AND(ISERROR(MATCH("},",B1572:B$5003,0)), ISERROR(MATCH("    ];",$A$5:A1571,0))),"];","")</f>
        <v xml:space="preserve">  /* landscape */</v>
      </c>
      <c r="B1572" t="str">
        <f t="shared" si="55"/>
        <v>{</v>
      </c>
      <c r="C1572" t="str">
        <f>IF(AND(MOD(ROW(A1567)-1,3)=0, INDEX(artwork.xlsx!J:J,QUOTIENT(ROW(A1567)-1,3)+2)&lt;&gt;""),
     artwork.xlsx!$H$1&amp;": """ &amp;  INDEX(artwork.xlsx!H:H,QUOTIENT(ROW(A1567)-1,3)+2) &amp;""",  " &amp;
     artwork.xlsx!$J$1&amp; ": """ &amp; INDEX(artwork.xlsx!J:J,QUOTIENT(ROW(A1567)-1,3)+2) &amp;""",  " &amp;
     artwork.xlsx!$L$1&amp; ": """ &amp; SUBSTITUTE(IF(LEFT(INDEX(artwork.xlsx!L:L,QUOTIENT(ROW(A1567)-1,3)+2),4)="http","",artwork.xlsx!$M$1) &amp; INDEX(artwork.xlsx!L:L,QUOTIENT(ROW(A1567)-1,3)+2),artwork.xlsx!$N$1,"") &amp; """,",
 IF(AND(MOD(ROW(A1567)-1,3)=1,INDEX(artwork.xlsx!J:J,QUOTIENT(ROW(A1567)-1,3)+2)&lt;&gt;""),
    artwork.xlsx!$K$1&amp;": '" &amp; SUBSTITUTE(INDEX(artwork.xlsx!K:K,QUOTIENT(ROW(A1567)-1,3)+2),"'","\'") &amp; "'",
IF(MOD(ROW(A1567)-1,3)=2,"","")))</f>
        <v>id: "guildhall",  frenchName: "Hôtel de ville",  artwork: "http://wiki.dominionstrategy.com/images/2/2e/GuildhallArt.jpg",</v>
      </c>
      <c r="J1572" t="s">
        <v>2408</v>
      </c>
      <c r="K1572" t="s">
        <v>3978</v>
      </c>
      <c r="U1572" t="str">
        <f t="shared" si="53"/>
        <v>guildhall</v>
      </c>
      <c r="V1572" t="str">
        <f t="shared" si="54"/>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row>
    <row r="1573" spans="1:22" x14ac:dyDescent="0.25">
      <c r="A1573" t="str">
        <f>IF(AND(MOD(ROW(A1568)-1,3)=0,INDEX(artwork.xlsx!G:G,QUOTIENT(ROW(A1568)-1,3)+2)&lt;&gt;""),"/* "&amp;INDEX(artwork.xlsx!G:G,QUOTIENT(ROW(A1568)-1,3)+2)&amp;" */","  ")&amp;
IF(AND(INDEX(artwork.xlsx!F:F,QUOTIENT(ROW(A1568)-1,3)+2)&lt;&gt;""),"/* "&amp;INDEX(artwork.xlsx!F:F,QUOTIENT(ROW(A1568)-1,3)+2)&amp;" */","  ")&amp;IF(AND(ISERROR(MATCH("},",B1573:B$5003,0)), ISERROR(MATCH("    ];",$A$5:A1569,0))),"];","")</f>
        <v xml:space="preserve">  /* landscape */</v>
      </c>
      <c r="B1573" t="str">
        <f t="shared" si="55"/>
        <v/>
      </c>
      <c r="C1573" t="str">
        <f>IF(AND(MOD(ROW(A1568)-1,3)=0, INDEX(artwork.xlsx!J:J,QUOTIENT(ROW(A1568)-1,3)+2)&lt;&gt;""),
     artwork.xlsx!$H$1&amp;": """ &amp;  INDEX(artwork.xlsx!H:H,QUOTIENT(ROW(A1568)-1,3)+2) &amp;""",  " &amp;
     artwork.xlsx!$J$1&amp; ": """ &amp; INDEX(artwork.xlsx!J:J,QUOTIENT(ROW(A1568)-1,3)+2) &amp;""",  " &amp;
     artwork.xlsx!$L$1&amp; ": """ &amp; SUBSTITUTE(IF(LEFT(INDEX(artwork.xlsx!L:L,QUOTIENT(ROW(A1568)-1,3)+2),4)="http","",artwork.xlsx!$M$1) &amp; INDEX(artwork.xlsx!L:L,QUOTIENT(ROW(A1568)-1,3)+2),artwork.xlsx!$N$1,"") &amp; """,",
 IF(AND(MOD(ROW(A1568)-1,3)=1,INDEX(artwork.xlsx!J:J,QUOTIENT(ROW(A1568)-1,3)+2)&lt;&gt;""),
    artwork.xlsx!$K$1&amp;": '" &amp; SUBSTITUTE(INDEX(artwork.xlsx!K:K,QUOTIENT(ROW(A1568)-1,3)+2),"'","\'") &amp; "'",
IF(MOD(ROW(A1568)-1,3)=2,"","")))</f>
        <v>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K1573" t="s">
        <v>3979</v>
      </c>
      <c r="U1573" t="e">
        <f t="shared" si="53"/>
        <v>#VALUE!</v>
      </c>
      <c r="V1573" t="e">
        <f t="shared" si="54"/>
        <v>#VALUE!</v>
      </c>
    </row>
    <row r="1574" spans="1:22" x14ac:dyDescent="0.25">
      <c r="A1574" t="str">
        <f>IF(AND(MOD(ROW(A1569)-1,3)=0,INDEX(artwork.xlsx!G:G,QUOTIENT(ROW(A1569)-1,3)+2)&lt;&gt;""),"/* "&amp;INDEX(artwork.xlsx!G:G,QUOTIENT(ROW(A1569)-1,3)+2)&amp;" */","  ")&amp;
IF(AND(INDEX(artwork.xlsx!F:F,QUOTIENT(ROW(A1569)-1,3)+2)&lt;&gt;""),"/* "&amp;INDEX(artwork.xlsx!F:F,QUOTIENT(ROW(A1569)-1,3)+2)&amp;" */","  ")&amp;IF(AND(ISERROR(MATCH("},",B1574:B$5003,0)), ISERROR(MATCH("    ];",$A$5:A1573,0))),"];","")</f>
        <v xml:space="preserve">  /* landscape */</v>
      </c>
      <c r="B1574" t="str">
        <f t="shared" si="55"/>
        <v>},</v>
      </c>
      <c r="C1574" t="str">
        <f>IF(AND(MOD(ROW(A1569)-1,3)=0, INDEX(artwork.xlsx!J:J,QUOTIENT(ROW(A1569)-1,3)+2)&lt;&gt;""),
     artwork.xlsx!$H$1&amp;": """ &amp;  INDEX(artwork.xlsx!H:H,QUOTIENT(ROW(A1569)-1,3)+2) &amp;""",  " &amp;
     artwork.xlsx!$J$1&amp; ": """ &amp; INDEX(artwork.xlsx!J:J,QUOTIENT(ROW(A1569)-1,3)+2) &amp;""",  " &amp;
     artwork.xlsx!$L$1&amp; ": """ &amp; SUBSTITUTE(IF(LEFT(INDEX(artwork.xlsx!L:L,QUOTIENT(ROW(A1569)-1,3)+2),4)="http","",artwork.xlsx!$M$1) &amp; INDEX(artwork.xlsx!L:L,QUOTIENT(ROW(A1569)-1,3)+2),artwork.xlsx!$N$1,"") &amp; """,",
 IF(AND(MOD(ROW(A1569)-1,3)=1,INDEX(artwork.xlsx!J:J,QUOTIENT(ROW(A1569)-1,3)+2)&lt;&gt;""),
    artwork.xlsx!$K$1&amp;": '" &amp; SUBSTITUTE(INDEX(artwork.xlsx!K:K,QUOTIENT(ROW(A1569)-1,3)+2),"'","\'") &amp; "'",
IF(MOD(ROW(A1569)-1,3)=2,"","")))</f>
        <v/>
      </c>
      <c r="J1574" t="s">
        <v>3730</v>
      </c>
      <c r="U1574" t="e">
        <f t="shared" si="53"/>
        <v>#VALUE!</v>
      </c>
      <c r="V1574" t="str">
        <f t="shared" si="54"/>
        <v>,  frenchName: "Piazza",  artwork: "http://wiki.dominionstrategy.com/images/f/ff/PiazzaArt.jpg"</v>
      </c>
    </row>
    <row r="1575" spans="1:22" x14ac:dyDescent="0.25">
      <c r="A1575" t="str">
        <f>IF(AND(MOD(ROW(A1570)-1,3)=0,INDEX(artwork.xlsx!G:G,QUOTIENT(ROW(A1570)-1,3)+2)&lt;&gt;""),"/* "&amp;INDEX(artwork.xlsx!G:G,QUOTIENT(ROW(A1570)-1,3)+2)&amp;" */","  ")&amp;
IF(AND(INDEX(artwork.xlsx!F:F,QUOTIENT(ROW(A1570)-1,3)+2)&lt;&gt;""),"/* "&amp;INDEX(artwork.xlsx!F:F,QUOTIENT(ROW(A1570)-1,3)+2)&amp;" */","  ")&amp;IF(AND(ISERROR(MATCH("},",B1575:B$5003,0)), ISERROR(MATCH("    ];",$A$5:A1574,0))),"];","")</f>
        <v xml:space="preserve">  /* landscape */</v>
      </c>
      <c r="B1575" t="str">
        <f t="shared" si="55"/>
        <v>{</v>
      </c>
      <c r="C1575" t="str">
        <f>IF(AND(MOD(ROW(A1570)-1,3)=0, INDEX(artwork.xlsx!J:J,QUOTIENT(ROW(A1570)-1,3)+2)&lt;&gt;""),
     artwork.xlsx!$H$1&amp;": """ &amp;  INDEX(artwork.xlsx!H:H,QUOTIENT(ROW(A1570)-1,3)+2) &amp;""",  " &amp;
     artwork.xlsx!$J$1&amp; ": """ &amp; INDEX(artwork.xlsx!J:J,QUOTIENT(ROW(A1570)-1,3)+2) &amp;""",  " &amp;
     artwork.xlsx!$L$1&amp; ": """ &amp; SUBSTITUTE(IF(LEFT(INDEX(artwork.xlsx!L:L,QUOTIENT(ROW(A1570)-1,3)+2),4)="http","",artwork.xlsx!$M$1) &amp; INDEX(artwork.xlsx!L:L,QUOTIENT(ROW(A1570)-1,3)+2),artwork.xlsx!$N$1,"") &amp; """,",
 IF(AND(MOD(ROW(A1570)-1,3)=1,INDEX(artwork.xlsx!J:J,QUOTIENT(ROW(A1570)-1,3)+2)&lt;&gt;""),
    artwork.xlsx!$K$1&amp;": '" &amp; SUBSTITUTE(INDEX(artwork.xlsx!K:K,QUOTIENT(ROW(A1570)-1,3)+2),"'","\'") &amp; "'",
IF(MOD(ROW(A1570)-1,3)=2,"","")))</f>
        <v>id: "piazza",  frenchName: "Piazza",  artwork: "http://wiki.dominionstrategy.com/images/f/ff/PiazzaArt.jpg",</v>
      </c>
      <c r="J1575" t="s">
        <v>2408</v>
      </c>
      <c r="K1575" t="s">
        <v>3980</v>
      </c>
      <c r="U1575" t="str">
        <f t="shared" si="53"/>
        <v>piazza</v>
      </c>
      <c r="V1575" t="str">
        <f t="shared" si="54"/>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row>
    <row r="1576" spans="1:22" x14ac:dyDescent="0.25">
      <c r="A1576" t="str">
        <f>IF(AND(MOD(ROW(A1571)-1,3)=0,INDEX(artwork.xlsx!G:G,QUOTIENT(ROW(A1571)-1,3)+2)&lt;&gt;""),"/* "&amp;INDEX(artwork.xlsx!G:G,QUOTIENT(ROW(A1571)-1,3)+2)&amp;" */","  ")&amp;
IF(AND(INDEX(artwork.xlsx!F:F,QUOTIENT(ROW(A1571)-1,3)+2)&lt;&gt;""),"/* "&amp;INDEX(artwork.xlsx!F:F,QUOTIENT(ROW(A1571)-1,3)+2)&amp;" */","  ")&amp;IF(AND(ISERROR(MATCH("},",B1576:B$5003,0)), ISERROR(MATCH("    ];",$A$5:A1572,0))),"];","")</f>
        <v xml:space="preserve">  /* landscape */</v>
      </c>
      <c r="B1576" t="str">
        <f t="shared" si="55"/>
        <v/>
      </c>
      <c r="C1576" t="str">
        <f>IF(AND(MOD(ROW(A1571)-1,3)=0, INDEX(artwork.xlsx!J:J,QUOTIENT(ROW(A1571)-1,3)+2)&lt;&gt;""),
     artwork.xlsx!$H$1&amp;": """ &amp;  INDEX(artwork.xlsx!H:H,QUOTIENT(ROW(A1571)-1,3)+2) &amp;""",  " &amp;
     artwork.xlsx!$J$1&amp; ": """ &amp; INDEX(artwork.xlsx!J:J,QUOTIENT(ROW(A1571)-1,3)+2) &amp;""",  " &amp;
     artwork.xlsx!$L$1&amp; ": """ &amp; SUBSTITUTE(IF(LEFT(INDEX(artwork.xlsx!L:L,QUOTIENT(ROW(A1571)-1,3)+2),4)="http","",artwork.xlsx!$M$1) &amp; INDEX(artwork.xlsx!L:L,QUOTIENT(ROW(A1571)-1,3)+2),artwork.xlsx!$N$1,"") &amp; """,",
 IF(AND(MOD(ROW(A1571)-1,3)=1,INDEX(artwork.xlsx!J:J,QUOTIENT(ROW(A1571)-1,3)+2)&lt;&gt;""),
    artwork.xlsx!$K$1&amp;": '" &amp; SUBSTITUTE(INDEX(artwork.xlsx!K:K,QUOTIENT(ROW(A1571)-1,3)+2),"'","\'") &amp; "'",
IF(MOD(ROW(A1571)-1,3)=2,"","")))</f>
        <v>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K1576" t="s">
        <v>3981</v>
      </c>
      <c r="U1576" t="e">
        <f t="shared" si="53"/>
        <v>#VALUE!</v>
      </c>
      <c r="V1576" t="e">
        <f t="shared" si="54"/>
        <v>#VALUE!</v>
      </c>
    </row>
    <row r="1577" spans="1:22" x14ac:dyDescent="0.25">
      <c r="A1577" t="str">
        <f>IF(AND(MOD(ROW(A1572)-1,3)=0,INDEX(artwork.xlsx!G:G,QUOTIENT(ROW(A1572)-1,3)+2)&lt;&gt;""),"/* "&amp;INDEX(artwork.xlsx!G:G,QUOTIENT(ROW(A1572)-1,3)+2)&amp;" */","  ")&amp;
IF(AND(INDEX(artwork.xlsx!F:F,QUOTIENT(ROW(A1572)-1,3)+2)&lt;&gt;""),"/* "&amp;INDEX(artwork.xlsx!F:F,QUOTIENT(ROW(A1572)-1,3)+2)&amp;" */","  ")&amp;IF(AND(ISERROR(MATCH("},",B1577:B$5003,0)), ISERROR(MATCH("    ];",$A$5:A1576,0))),"];","")</f>
        <v xml:space="preserve">  /* landscape */</v>
      </c>
      <c r="B1577" t="str">
        <f t="shared" si="55"/>
        <v>},</v>
      </c>
      <c r="C1577" t="str">
        <f>IF(AND(MOD(ROW(A1572)-1,3)=0, INDEX(artwork.xlsx!J:J,QUOTIENT(ROW(A1572)-1,3)+2)&lt;&gt;""),
     artwork.xlsx!$H$1&amp;": """ &amp;  INDEX(artwork.xlsx!H:H,QUOTIENT(ROW(A1572)-1,3)+2) &amp;""",  " &amp;
     artwork.xlsx!$J$1&amp; ": """ &amp; INDEX(artwork.xlsx!J:J,QUOTIENT(ROW(A1572)-1,3)+2) &amp;""",  " &amp;
     artwork.xlsx!$L$1&amp; ": """ &amp; SUBSTITUTE(IF(LEFT(INDEX(artwork.xlsx!L:L,QUOTIENT(ROW(A1572)-1,3)+2),4)="http","",artwork.xlsx!$M$1) &amp; INDEX(artwork.xlsx!L:L,QUOTIENT(ROW(A1572)-1,3)+2),artwork.xlsx!$N$1,"") &amp; """,",
 IF(AND(MOD(ROW(A1572)-1,3)=1,INDEX(artwork.xlsx!J:J,QUOTIENT(ROW(A1572)-1,3)+2)&lt;&gt;""),
    artwork.xlsx!$K$1&amp;": '" &amp; SUBSTITUTE(INDEX(artwork.xlsx!K:K,QUOTIENT(ROW(A1572)-1,3)+2),"'","\'") &amp; "'",
IF(MOD(ROW(A1572)-1,3)=2,"","")))</f>
        <v/>
      </c>
      <c r="J1577" t="s">
        <v>3730</v>
      </c>
      <c r="U1577" t="e">
        <f t="shared" si="53"/>
        <v>#VALUE!</v>
      </c>
      <c r="V1577" t="str">
        <f t="shared" si="54"/>
        <v>work",  frenchName: "Réseau routier",  artwork: "http://wiki.dominionstrategy.com/images/d/d7/Road_NetworkArt.jpg"</v>
      </c>
    </row>
    <row r="1578" spans="1:22" x14ac:dyDescent="0.25">
      <c r="A1578" t="str">
        <f>IF(AND(MOD(ROW(A1573)-1,3)=0,INDEX(artwork.xlsx!G:G,QUOTIENT(ROW(A1573)-1,3)+2)&lt;&gt;""),"/* "&amp;INDEX(artwork.xlsx!G:G,QUOTIENT(ROW(A1573)-1,3)+2)&amp;" */","  ")&amp;
IF(AND(INDEX(artwork.xlsx!F:F,QUOTIENT(ROW(A1573)-1,3)+2)&lt;&gt;""),"/* "&amp;INDEX(artwork.xlsx!F:F,QUOTIENT(ROW(A1573)-1,3)+2)&amp;" */","  ")&amp;IF(AND(ISERROR(MATCH("},",B1578:B$5003,0)), ISERROR(MATCH("    ];",$A$5:A1577,0))),"];","")</f>
        <v xml:space="preserve">  /* landscape */</v>
      </c>
      <c r="B1578" t="str">
        <f t="shared" si="55"/>
        <v>{</v>
      </c>
      <c r="C1578" t="str">
        <f>IF(AND(MOD(ROW(A1573)-1,3)=0, INDEX(artwork.xlsx!J:J,QUOTIENT(ROW(A1573)-1,3)+2)&lt;&gt;""),
     artwork.xlsx!$H$1&amp;": """ &amp;  INDEX(artwork.xlsx!H:H,QUOTIENT(ROW(A1573)-1,3)+2) &amp;""",  " &amp;
     artwork.xlsx!$J$1&amp; ": """ &amp; INDEX(artwork.xlsx!J:J,QUOTIENT(ROW(A1573)-1,3)+2) &amp;""",  " &amp;
     artwork.xlsx!$L$1&amp; ": """ &amp; SUBSTITUTE(IF(LEFT(INDEX(artwork.xlsx!L:L,QUOTIENT(ROW(A1573)-1,3)+2),4)="http","",artwork.xlsx!$M$1) &amp; INDEX(artwork.xlsx!L:L,QUOTIENT(ROW(A1573)-1,3)+2),artwork.xlsx!$N$1,"") &amp; """,",
 IF(AND(MOD(ROW(A1573)-1,3)=1,INDEX(artwork.xlsx!J:J,QUOTIENT(ROW(A1573)-1,3)+2)&lt;&gt;""),
    artwork.xlsx!$K$1&amp;": '" &amp; SUBSTITUTE(INDEX(artwork.xlsx!K:K,QUOTIENT(ROW(A1573)-1,3)+2),"'","\'") &amp; "'",
IF(MOD(ROW(A1573)-1,3)=2,"","")))</f>
        <v>id: "roadnetwork",  frenchName: "Réseau routier",  artwork: "http://wiki.dominionstrategy.com/images/d/d7/Road_NetworkArt.jpg",</v>
      </c>
      <c r="J1578" t="s">
        <v>2408</v>
      </c>
      <c r="K1578" t="s">
        <v>3982</v>
      </c>
      <c r="U1578" t="str">
        <f t="shared" si="53"/>
        <v>roadnetwork</v>
      </c>
      <c r="V1578" t="str">
        <f t="shared" si="54"/>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row>
    <row r="1579" spans="1:22" x14ac:dyDescent="0.25">
      <c r="A1579" t="str">
        <f>IF(AND(MOD(ROW(A1574)-1,3)=0,INDEX(artwork.xlsx!G:G,QUOTIENT(ROW(A1574)-1,3)+2)&lt;&gt;""),"/* "&amp;INDEX(artwork.xlsx!G:G,QUOTIENT(ROW(A1574)-1,3)+2)&amp;" */","  ")&amp;
IF(AND(INDEX(artwork.xlsx!F:F,QUOTIENT(ROW(A1574)-1,3)+2)&lt;&gt;""),"/* "&amp;INDEX(artwork.xlsx!F:F,QUOTIENT(ROW(A1574)-1,3)+2)&amp;" */","  ")&amp;IF(AND(ISERROR(MATCH("},",B1579:B$5003,0)), ISERROR(MATCH("    ];",$A$5:A1575,0))),"];","")</f>
        <v xml:space="preserve">  /* landscape */</v>
      </c>
      <c r="B1579" t="str">
        <f t="shared" si="55"/>
        <v/>
      </c>
      <c r="C1579" t="str">
        <f>IF(AND(MOD(ROW(A1574)-1,3)=0, INDEX(artwork.xlsx!J:J,QUOTIENT(ROW(A1574)-1,3)+2)&lt;&gt;""),
     artwork.xlsx!$H$1&amp;": """ &amp;  INDEX(artwork.xlsx!H:H,QUOTIENT(ROW(A1574)-1,3)+2) &amp;""",  " &amp;
     artwork.xlsx!$J$1&amp; ": """ &amp; INDEX(artwork.xlsx!J:J,QUOTIENT(ROW(A1574)-1,3)+2) &amp;""",  " &amp;
     artwork.xlsx!$L$1&amp; ": """ &amp; SUBSTITUTE(IF(LEFT(INDEX(artwork.xlsx!L:L,QUOTIENT(ROW(A1574)-1,3)+2),4)="http","",artwork.xlsx!$M$1) &amp; INDEX(artwork.xlsx!L:L,QUOTIENT(ROW(A1574)-1,3)+2),artwork.xlsx!$N$1,"") &amp; """,",
 IF(AND(MOD(ROW(A1574)-1,3)=1,INDEX(artwork.xlsx!J:J,QUOTIENT(ROW(A1574)-1,3)+2)&lt;&gt;""),
    artwork.xlsx!$K$1&amp;": '" &amp; SUBSTITUTE(INDEX(artwork.xlsx!K:K,QUOTIENT(ROW(A1574)-1,3)+2),"'","\'") &amp; "'",
IF(MOD(ROW(A1574)-1,3)=2,"","")))</f>
        <v>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K1579" t="s">
        <v>3983</v>
      </c>
      <c r="U1579" t="e">
        <f t="shared" si="53"/>
        <v>#VALUE!</v>
      </c>
      <c r="V1579" t="e">
        <f t="shared" si="54"/>
        <v>#VALUE!</v>
      </c>
    </row>
    <row r="1580" spans="1:22" x14ac:dyDescent="0.25">
      <c r="A1580" t="str">
        <f>IF(AND(MOD(ROW(A1575)-1,3)=0,INDEX(artwork.xlsx!G:G,QUOTIENT(ROW(A1575)-1,3)+2)&lt;&gt;""),"/* "&amp;INDEX(artwork.xlsx!G:G,QUOTIENT(ROW(A1575)-1,3)+2)&amp;" */","  ")&amp;
IF(AND(INDEX(artwork.xlsx!F:F,QUOTIENT(ROW(A1575)-1,3)+2)&lt;&gt;""),"/* "&amp;INDEX(artwork.xlsx!F:F,QUOTIENT(ROW(A1575)-1,3)+2)&amp;" */","  ")&amp;IF(AND(ISERROR(MATCH("},",B1580:B$5003,0)), ISERROR(MATCH("    ];",$A$5:A1579,0))),"];","")</f>
        <v xml:space="preserve">  /* landscape */</v>
      </c>
      <c r="B1580" t="str">
        <f t="shared" si="55"/>
        <v>},</v>
      </c>
      <c r="C1580" t="str">
        <f>IF(AND(MOD(ROW(A1575)-1,3)=0, INDEX(artwork.xlsx!J:J,QUOTIENT(ROW(A1575)-1,3)+2)&lt;&gt;""),
     artwork.xlsx!$H$1&amp;": """ &amp;  INDEX(artwork.xlsx!H:H,QUOTIENT(ROW(A1575)-1,3)+2) &amp;""",  " &amp;
     artwork.xlsx!$J$1&amp; ": """ &amp; INDEX(artwork.xlsx!J:J,QUOTIENT(ROW(A1575)-1,3)+2) &amp;""",  " &amp;
     artwork.xlsx!$L$1&amp; ": """ &amp; SUBSTITUTE(IF(LEFT(INDEX(artwork.xlsx!L:L,QUOTIENT(ROW(A1575)-1,3)+2),4)="http","",artwork.xlsx!$M$1) &amp; INDEX(artwork.xlsx!L:L,QUOTIENT(ROW(A1575)-1,3)+2),artwork.xlsx!$N$1,"") &amp; """,",
 IF(AND(MOD(ROW(A1575)-1,3)=1,INDEX(artwork.xlsx!J:J,QUOTIENT(ROW(A1575)-1,3)+2)&lt;&gt;""),
    artwork.xlsx!$K$1&amp;": '" &amp; SUBSTITUTE(INDEX(artwork.xlsx!K:K,QUOTIENT(ROW(A1575)-1,3)+2),"'","\'") &amp; "'",
IF(MOD(ROW(A1575)-1,3)=2,"","")))</f>
        <v/>
      </c>
      <c r="J1580" t="s">
        <v>3730</v>
      </c>
      <c r="U1580" t="e">
        <f t="shared" si="53"/>
        <v>#VALUE!</v>
      </c>
      <c r="V1580" t="str">
        <f t="shared" si="54"/>
        <v>s",  frenchName: "Caserne",  artwork: "http://wiki.dominionstrategy.com/images/f/f9/BarracksArt.jpg"</v>
      </c>
    </row>
    <row r="1581" spans="1:22" x14ac:dyDescent="0.25">
      <c r="A1581" t="str">
        <f>IF(AND(MOD(ROW(A1576)-1,3)=0,INDEX(artwork.xlsx!G:G,QUOTIENT(ROW(A1576)-1,3)+2)&lt;&gt;""),"/* "&amp;INDEX(artwork.xlsx!G:G,QUOTIENT(ROW(A1576)-1,3)+2)&amp;" */","  ")&amp;
IF(AND(INDEX(artwork.xlsx!F:F,QUOTIENT(ROW(A1576)-1,3)+2)&lt;&gt;""),"/* "&amp;INDEX(artwork.xlsx!F:F,QUOTIENT(ROW(A1576)-1,3)+2)&amp;" */","  ")&amp;IF(AND(ISERROR(MATCH("},",B1581:B$5003,0)), ISERROR(MATCH("    ];",$A$5:A1577,0))),"];","")</f>
        <v xml:space="preserve">  /* landscape */</v>
      </c>
      <c r="B1581" t="str">
        <f t="shared" si="55"/>
        <v>{</v>
      </c>
      <c r="C1581" t="str">
        <f>IF(AND(MOD(ROW(A1576)-1,3)=0, INDEX(artwork.xlsx!J:J,QUOTIENT(ROW(A1576)-1,3)+2)&lt;&gt;""),
     artwork.xlsx!$H$1&amp;": """ &amp;  INDEX(artwork.xlsx!H:H,QUOTIENT(ROW(A1576)-1,3)+2) &amp;""",  " &amp;
     artwork.xlsx!$J$1&amp; ": """ &amp; INDEX(artwork.xlsx!J:J,QUOTIENT(ROW(A1576)-1,3)+2) &amp;""",  " &amp;
     artwork.xlsx!$L$1&amp; ": """ &amp; SUBSTITUTE(IF(LEFT(INDEX(artwork.xlsx!L:L,QUOTIENT(ROW(A1576)-1,3)+2),4)="http","",artwork.xlsx!$M$1) &amp; INDEX(artwork.xlsx!L:L,QUOTIENT(ROW(A1576)-1,3)+2),artwork.xlsx!$N$1,"") &amp; """,",
 IF(AND(MOD(ROW(A1576)-1,3)=1,INDEX(artwork.xlsx!J:J,QUOTIENT(ROW(A1576)-1,3)+2)&lt;&gt;""),
    artwork.xlsx!$K$1&amp;": '" &amp; SUBSTITUTE(INDEX(artwork.xlsx!K:K,QUOTIENT(ROW(A1576)-1,3)+2),"'","\'") &amp; "'",
IF(MOD(ROW(A1576)-1,3)=2,"","")))</f>
        <v>id: "barracks",  frenchName: "Caserne",  artwork: "http://wiki.dominionstrategy.com/images/f/f9/BarracksArt.jpg",</v>
      </c>
      <c r="J1581" t="s">
        <v>2408</v>
      </c>
      <c r="K1581" t="s">
        <v>3984</v>
      </c>
      <c r="U1581" t="str">
        <f t="shared" si="53"/>
        <v>barracks</v>
      </c>
      <c r="V1581" t="str">
        <f t="shared" si="54"/>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row>
    <row r="1582" spans="1:22" x14ac:dyDescent="0.25">
      <c r="A1582" t="str">
        <f>IF(AND(MOD(ROW(A1577)-1,3)=0,INDEX(artwork.xlsx!G:G,QUOTIENT(ROW(A1577)-1,3)+2)&lt;&gt;""),"/* "&amp;INDEX(artwork.xlsx!G:G,QUOTIENT(ROW(A1577)-1,3)+2)&amp;" */","  ")&amp;
IF(AND(INDEX(artwork.xlsx!F:F,QUOTIENT(ROW(A1577)-1,3)+2)&lt;&gt;""),"/* "&amp;INDEX(artwork.xlsx!F:F,QUOTIENT(ROW(A1577)-1,3)+2)&amp;" */","  ")&amp;IF(AND(ISERROR(MATCH("},",B1582:B$5003,0)), ISERROR(MATCH("    ];",$A$5:A1581,0))),"];","")</f>
        <v xml:space="preserve">  /* landscape */</v>
      </c>
      <c r="B1582" t="str">
        <f t="shared" si="55"/>
        <v/>
      </c>
      <c r="C1582" t="str">
        <f>IF(AND(MOD(ROW(A1577)-1,3)=0, INDEX(artwork.xlsx!J:J,QUOTIENT(ROW(A1577)-1,3)+2)&lt;&gt;""),
     artwork.xlsx!$H$1&amp;": """ &amp;  INDEX(artwork.xlsx!H:H,QUOTIENT(ROW(A1577)-1,3)+2) &amp;""",  " &amp;
     artwork.xlsx!$J$1&amp; ": """ &amp; INDEX(artwork.xlsx!J:J,QUOTIENT(ROW(A1577)-1,3)+2) &amp;""",  " &amp;
     artwork.xlsx!$L$1&amp; ": """ &amp; SUBSTITUTE(IF(LEFT(INDEX(artwork.xlsx!L:L,QUOTIENT(ROW(A1577)-1,3)+2),4)="http","",artwork.xlsx!$M$1) &amp; INDEX(artwork.xlsx!L:L,QUOTIENT(ROW(A1577)-1,3)+2),artwork.xlsx!$N$1,"") &amp; """,",
 IF(AND(MOD(ROW(A1577)-1,3)=1,INDEX(artwork.xlsx!J:J,QUOTIENT(ROW(A1577)-1,3)+2)&lt;&gt;""),
    artwork.xlsx!$K$1&amp;": '" &amp; SUBSTITUTE(INDEX(artwork.xlsx!K:K,QUOTIENT(ROW(A1577)-1,3)+2),"'","\'") &amp; "'",
IF(MOD(ROW(A1577)-1,3)=2,"","")))</f>
        <v>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K1582" t="s">
        <v>3985</v>
      </c>
      <c r="U1582" t="e">
        <f t="shared" si="53"/>
        <v>#VALUE!</v>
      </c>
      <c r="V1582" t="e">
        <f t="shared" si="54"/>
        <v>#VALUE!</v>
      </c>
    </row>
    <row r="1583" spans="1:22" x14ac:dyDescent="0.25">
      <c r="A1583" t="str">
        <f>IF(AND(MOD(ROW(A1578)-1,3)=0,INDEX(artwork.xlsx!G:G,QUOTIENT(ROW(A1578)-1,3)+2)&lt;&gt;""),"/* "&amp;INDEX(artwork.xlsx!G:G,QUOTIENT(ROW(A1578)-1,3)+2)&amp;" */","  ")&amp;
IF(AND(INDEX(artwork.xlsx!F:F,QUOTIENT(ROW(A1578)-1,3)+2)&lt;&gt;""),"/* "&amp;INDEX(artwork.xlsx!F:F,QUOTIENT(ROW(A1578)-1,3)+2)&amp;" */","  ")&amp;IF(AND(ISERROR(MATCH("},",B1583:B$5003,0)), ISERROR(MATCH("    ];",$A$5:A1582,0))),"];","")</f>
        <v xml:space="preserve">  /* landscape */</v>
      </c>
      <c r="B1583" t="str">
        <f t="shared" ref="B1583:B1585" si="56">IF(AND(C1582&lt;&gt;"",MOD(ROW(A1581)-1,3)=2),"},","")&amp;IF(AND(C1583&lt;&gt;"",MOD(ROW(A1578)-1,3)=0),"{","")</f>
        <v>},</v>
      </c>
      <c r="C1583" t="str">
        <f>IF(AND(MOD(ROW(A1578)-1,3)=0, INDEX(artwork.xlsx!J:J,QUOTIENT(ROW(A1578)-1,3)+2)&lt;&gt;""),
     artwork.xlsx!$H$1&amp;": """ &amp;  INDEX(artwork.xlsx!H:H,QUOTIENT(ROW(A1578)-1,3)+2) &amp;""",  " &amp;
     artwork.xlsx!$J$1&amp; ": """ &amp; INDEX(artwork.xlsx!J:J,QUOTIENT(ROW(A1578)-1,3)+2) &amp;""",  " &amp;
     artwork.xlsx!$L$1&amp; ": """ &amp; SUBSTITUTE(IF(LEFT(INDEX(artwork.xlsx!L:L,QUOTIENT(ROW(A1578)-1,3)+2),4)="http","",artwork.xlsx!$M$1) &amp; INDEX(artwork.xlsx!L:L,QUOTIENT(ROW(A1578)-1,3)+2),artwork.xlsx!$N$1,"") &amp; """,",
 IF(AND(MOD(ROW(A1578)-1,3)=1,INDEX(artwork.xlsx!J:J,QUOTIENT(ROW(A1578)-1,3)+2)&lt;&gt;""),
    artwork.xlsx!$K$1&amp;": '" &amp; SUBSTITUTE(INDEX(artwork.xlsx!K:K,QUOTIENT(ROW(A1578)-1,3)+2),"'","\'") &amp; "'",
IF(MOD(ROW(A1578)-1,3)=2,"","")))</f>
        <v/>
      </c>
      <c r="J1583" t="s">
        <v>3730</v>
      </c>
      <c r="U1583" t="e">
        <f t="shared" si="53"/>
        <v>#VALUE!</v>
      </c>
      <c r="V1583" t="str">
        <f t="shared" si="54"/>
        <v>ation",  frenchName: "Assolement",  artwork: "http://wiki.dominionstrategy.com/images/7/7a/Crop_RotationArt.jpg"</v>
      </c>
    </row>
    <row r="1584" spans="1:22" x14ac:dyDescent="0.25">
      <c r="A1584" t="str">
        <f>IF(AND(MOD(ROW(A1579)-1,3)=0,INDEX(artwork.xlsx!G:G,QUOTIENT(ROW(A1579)-1,3)+2)&lt;&gt;""),"/* "&amp;INDEX(artwork.xlsx!G:G,QUOTIENT(ROW(A1579)-1,3)+2)&amp;" */","  ")&amp;
IF(AND(INDEX(artwork.xlsx!F:F,QUOTIENT(ROW(A1579)-1,3)+2)&lt;&gt;""),"/* "&amp;INDEX(artwork.xlsx!F:F,QUOTIENT(ROW(A1579)-1,3)+2)&amp;" */","  ")&amp;IF(AND(ISERROR(MATCH("},",B1584:B$5003,0)), ISERROR(MATCH("    ];",$A$5:A1580,0))),"];","")</f>
        <v xml:space="preserve">  /* landscape */</v>
      </c>
      <c r="B1584" t="str">
        <f t="shared" si="56"/>
        <v>{</v>
      </c>
      <c r="C1584" t="str">
        <f>IF(AND(MOD(ROW(A1579)-1,3)=0, INDEX(artwork.xlsx!J:J,QUOTIENT(ROW(A1579)-1,3)+2)&lt;&gt;""),
     artwork.xlsx!$H$1&amp;": """ &amp;  INDEX(artwork.xlsx!H:H,QUOTIENT(ROW(A1579)-1,3)+2) &amp;""",  " &amp;
     artwork.xlsx!$J$1&amp; ": """ &amp; INDEX(artwork.xlsx!J:J,QUOTIENT(ROW(A1579)-1,3)+2) &amp;""",  " &amp;
     artwork.xlsx!$L$1&amp; ": """ &amp; SUBSTITUTE(IF(LEFT(INDEX(artwork.xlsx!L:L,QUOTIENT(ROW(A1579)-1,3)+2),4)="http","",artwork.xlsx!$M$1) &amp; INDEX(artwork.xlsx!L:L,QUOTIENT(ROW(A1579)-1,3)+2),artwork.xlsx!$N$1,"") &amp; """,",
 IF(AND(MOD(ROW(A1579)-1,3)=1,INDEX(artwork.xlsx!J:J,QUOTIENT(ROW(A1579)-1,3)+2)&lt;&gt;""),
    artwork.xlsx!$K$1&amp;": '" &amp; SUBSTITUTE(INDEX(artwork.xlsx!K:K,QUOTIENT(ROW(A1579)-1,3)+2),"'","\'") &amp; "'",
IF(MOD(ROW(A1579)-1,3)=2,"","")))</f>
        <v>id: "croprotation",  frenchName: "Assolement",  artwork: "http://wiki.dominionstrategy.com/images/7/7a/Crop_RotationArt.jpg",</v>
      </c>
      <c r="J1584" t="s">
        <v>2408</v>
      </c>
      <c r="K1584" t="s">
        <v>3986</v>
      </c>
      <c r="U1584" t="str">
        <f t="shared" si="53"/>
        <v>croprotation</v>
      </c>
      <c r="V1584" t="str">
        <f t="shared" si="54"/>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row>
    <row r="1585" spans="1:22" x14ac:dyDescent="0.25">
      <c r="A1585" t="str">
        <f>IF(AND(MOD(ROW(A1580)-1,3)=0,INDEX(artwork.xlsx!G:G,QUOTIENT(ROW(A1580)-1,3)+2)&lt;&gt;""),"/* "&amp;INDEX(artwork.xlsx!G:G,QUOTIENT(ROW(A1580)-1,3)+2)&amp;" */","  ")&amp;
IF(AND(INDEX(artwork.xlsx!F:F,QUOTIENT(ROW(A1580)-1,3)+2)&lt;&gt;""),"/* "&amp;INDEX(artwork.xlsx!F:F,QUOTIENT(ROW(A1580)-1,3)+2)&amp;" */","  ")&amp;IF(AND(ISERROR(MATCH("},",B1585:B$5003,0)), ISERROR(MATCH("    ];",$A$5:A1584,0))),"];","")</f>
        <v xml:space="preserve">  /* landscape */</v>
      </c>
      <c r="B1585" t="str">
        <f t="shared" si="56"/>
        <v/>
      </c>
      <c r="C1585" t="str">
        <f>IF(AND(MOD(ROW(A1580)-1,3)=0, INDEX(artwork.xlsx!J:J,QUOTIENT(ROW(A1580)-1,3)+2)&lt;&gt;""),
     artwork.xlsx!$H$1&amp;": """ &amp;  INDEX(artwork.xlsx!H:H,QUOTIENT(ROW(A1580)-1,3)+2) &amp;""",  " &amp;
     artwork.xlsx!$J$1&amp; ": """ &amp; INDEX(artwork.xlsx!J:J,QUOTIENT(ROW(A1580)-1,3)+2) &amp;""",  " &amp;
     artwork.xlsx!$L$1&amp; ": """ &amp; SUBSTITUTE(IF(LEFT(INDEX(artwork.xlsx!L:L,QUOTIENT(ROW(A1580)-1,3)+2),4)="http","",artwork.xlsx!$M$1) &amp; INDEX(artwork.xlsx!L:L,QUOTIENT(ROW(A1580)-1,3)+2),artwork.xlsx!$N$1,"") &amp; """,",
 IF(AND(MOD(ROW(A1580)-1,3)=1,INDEX(artwork.xlsx!J:J,QUOTIENT(ROW(A1580)-1,3)+2)&lt;&gt;""),
    artwork.xlsx!$K$1&amp;": '" &amp; SUBSTITUTE(INDEX(artwork.xlsx!K:K,QUOTIENT(ROW(A1580)-1,3)+2),"'","\'") &amp; "'",
IF(MOD(ROW(A1580)-1,3)=2,"","")))</f>
        <v>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K1585" t="s">
        <v>3987</v>
      </c>
      <c r="U1585" t="e">
        <f t="shared" si="53"/>
        <v>#VALUE!</v>
      </c>
      <c r="V1585" t="e">
        <f t="shared" si="54"/>
        <v>#VALUE!</v>
      </c>
    </row>
    <row r="1586" spans="1:22" x14ac:dyDescent="0.25">
      <c r="A1586" t="str">
        <f>IF(AND(MOD(ROW(A1581)-1,3)=0,INDEX(artwork.xlsx!G:G,QUOTIENT(ROW(A1581)-1,3)+2)&lt;&gt;""),"/* "&amp;INDEX(artwork.xlsx!G:G,QUOTIENT(ROW(A1581)-1,3)+2)&amp;" */","  ")&amp;
IF(AND(INDEX(artwork.xlsx!F:F,QUOTIENT(ROW(A1581)-1,3)+2)&lt;&gt;""),"/* "&amp;INDEX(artwork.xlsx!F:F,QUOTIENT(ROW(A1581)-1,3)+2)&amp;" */","  ")&amp;IF(AND(ISERROR(MATCH("},",B1586:B$5003,0)), ISERROR(MATCH("    ];",$A$5:A1585,0))),"];","")</f>
        <v xml:space="preserve">  /* landscape */</v>
      </c>
      <c r="B1586" t="str">
        <f t="shared" ref="B1586:B1591" si="57">IF(AND(C1585&lt;&gt;"",MOD(ROW(A1584)-1,3)=2),"},","")&amp;IF(AND(C1586&lt;&gt;"",MOD(ROW(A1581)-1,3)=0),"{","")</f>
        <v>},</v>
      </c>
      <c r="C1586" t="str">
        <f>IF(AND(MOD(ROW(A1581)-1,3)=0, INDEX(artwork.xlsx!J:J,QUOTIENT(ROW(A1581)-1,3)+2)&lt;&gt;""),
     artwork.xlsx!$H$1&amp;": """ &amp;  INDEX(artwork.xlsx!H:H,QUOTIENT(ROW(A1581)-1,3)+2) &amp;""",  " &amp;
     artwork.xlsx!$J$1&amp; ": """ &amp; INDEX(artwork.xlsx!J:J,QUOTIENT(ROW(A1581)-1,3)+2) &amp;""",  " &amp;
     artwork.xlsx!$L$1&amp; ": """ &amp; SUBSTITUTE(IF(LEFT(INDEX(artwork.xlsx!L:L,QUOTIENT(ROW(A1581)-1,3)+2),4)="http","",artwork.xlsx!$M$1) &amp; INDEX(artwork.xlsx!L:L,QUOTIENT(ROW(A1581)-1,3)+2),artwork.xlsx!$N$1,"") &amp; """,",
 IF(AND(MOD(ROW(A1581)-1,3)=1,INDEX(artwork.xlsx!J:J,QUOTIENT(ROW(A1581)-1,3)+2)&lt;&gt;""),
    artwork.xlsx!$K$1&amp;": '" &amp; SUBSTITUTE(INDEX(artwork.xlsx!K:K,QUOTIENT(ROW(A1581)-1,3)+2),"'","\'") &amp; "'",
IF(MOD(ROW(A1581)-1,3)=2,"","")))</f>
        <v/>
      </c>
      <c r="J1586" t="s">
        <v>3730</v>
      </c>
      <c r="U1586" t="e">
        <f t="shared" si="53"/>
        <v>#VALUE!</v>
      </c>
      <c r="V1586" t="str">
        <f t="shared" si="54"/>
        <v>ion",  frenchName: "Innovation",  artwork: "http://wiki.dominionstrategy.com/images/3/32/InnovationArt.jpg"</v>
      </c>
    </row>
    <row r="1587" spans="1:22" x14ac:dyDescent="0.25">
      <c r="A1587" t="str">
        <f>IF(AND(MOD(ROW(A1582)-1,3)=0,INDEX(artwork.xlsx!G:G,QUOTIENT(ROW(A1582)-1,3)+2)&lt;&gt;""),"/* "&amp;INDEX(artwork.xlsx!G:G,QUOTIENT(ROW(A1582)-1,3)+2)&amp;" */","  ")&amp;
IF(AND(INDEX(artwork.xlsx!F:F,QUOTIENT(ROW(A1582)-1,3)+2)&lt;&gt;""),"/* "&amp;INDEX(artwork.xlsx!F:F,QUOTIENT(ROW(A1582)-1,3)+2)&amp;" */","  ")&amp;IF(AND(ISERROR(MATCH("},",B1587:B$5003,0)), ISERROR(MATCH("    ];",$A$5:A1583,0))),"];","")</f>
        <v xml:space="preserve">  /* landscape */</v>
      </c>
      <c r="B1587" t="str">
        <f t="shared" si="57"/>
        <v>{</v>
      </c>
      <c r="C1587" t="str">
        <f>IF(AND(MOD(ROW(A1582)-1,3)=0, INDEX(artwork.xlsx!J:J,QUOTIENT(ROW(A1582)-1,3)+2)&lt;&gt;""),
     artwork.xlsx!$H$1&amp;": """ &amp;  INDEX(artwork.xlsx!H:H,QUOTIENT(ROW(A1582)-1,3)+2) &amp;""",  " &amp;
     artwork.xlsx!$J$1&amp; ": """ &amp; INDEX(artwork.xlsx!J:J,QUOTIENT(ROW(A1582)-1,3)+2) &amp;""",  " &amp;
     artwork.xlsx!$L$1&amp; ": """ &amp; SUBSTITUTE(IF(LEFT(INDEX(artwork.xlsx!L:L,QUOTIENT(ROW(A1582)-1,3)+2),4)="http","",artwork.xlsx!$M$1) &amp; INDEX(artwork.xlsx!L:L,QUOTIENT(ROW(A1582)-1,3)+2),artwork.xlsx!$N$1,"") &amp; """,",
 IF(AND(MOD(ROW(A1582)-1,3)=1,INDEX(artwork.xlsx!J:J,QUOTIENT(ROW(A1582)-1,3)+2)&lt;&gt;""),
    artwork.xlsx!$K$1&amp;": '" &amp; SUBSTITUTE(INDEX(artwork.xlsx!K:K,QUOTIENT(ROW(A1582)-1,3)+2),"'","\'") &amp; "'",
IF(MOD(ROW(A1582)-1,3)=2,"","")))</f>
        <v>id: "innovation",  frenchName: "Innovation",  artwork: "http://wiki.dominionstrategy.com/images/3/32/InnovationArt.jpg",</v>
      </c>
      <c r="J1587" t="s">
        <v>2408</v>
      </c>
      <c r="K1587" t="s">
        <v>3988</v>
      </c>
      <c r="U1587" t="str">
        <f t="shared" si="53"/>
        <v>innovation</v>
      </c>
      <c r="V1587" t="str">
        <f t="shared" si="54"/>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row>
    <row r="1588" spans="1:22" x14ac:dyDescent="0.25">
      <c r="A1588" t="str">
        <f>IF(AND(MOD(ROW(A1583)-1,3)=0,INDEX(artwork.xlsx!G:G,QUOTIENT(ROW(A1583)-1,3)+2)&lt;&gt;""),"/* "&amp;INDEX(artwork.xlsx!G:G,QUOTIENT(ROW(A1583)-1,3)+2)&amp;" */","  ")&amp;
IF(AND(INDEX(artwork.xlsx!F:F,QUOTIENT(ROW(A1583)-1,3)+2)&lt;&gt;""),"/* "&amp;INDEX(artwork.xlsx!F:F,QUOTIENT(ROW(A1583)-1,3)+2)&amp;" */","  ")&amp;IF(AND(ISERROR(MATCH("},",B1588:B$5003,0)), ISERROR(MATCH("    ];",$A$5:A1587,0))),"];","")</f>
        <v xml:space="preserve">  /* landscape */</v>
      </c>
      <c r="B1588" t="str">
        <f t="shared" si="57"/>
        <v/>
      </c>
      <c r="C1588" t="str">
        <f>IF(AND(MOD(ROW(A1583)-1,3)=0, INDEX(artwork.xlsx!J:J,QUOTIENT(ROW(A1583)-1,3)+2)&lt;&gt;""),
     artwork.xlsx!$H$1&amp;": """ &amp;  INDEX(artwork.xlsx!H:H,QUOTIENT(ROW(A1583)-1,3)+2) &amp;""",  " &amp;
     artwork.xlsx!$J$1&amp; ": """ &amp; INDEX(artwork.xlsx!J:J,QUOTIENT(ROW(A1583)-1,3)+2) &amp;""",  " &amp;
     artwork.xlsx!$L$1&amp; ": """ &amp; SUBSTITUTE(IF(LEFT(INDEX(artwork.xlsx!L:L,QUOTIENT(ROW(A1583)-1,3)+2),4)="http","",artwork.xlsx!$M$1) &amp; INDEX(artwork.xlsx!L:L,QUOTIENT(ROW(A1583)-1,3)+2),artwork.xlsx!$N$1,"") &amp; """,",
 IF(AND(MOD(ROW(A1583)-1,3)=1,INDEX(artwork.xlsx!J:J,QUOTIENT(ROW(A1583)-1,3)+2)&lt;&gt;""),
    artwork.xlsx!$K$1&amp;": '" &amp; SUBSTITUTE(INDEX(artwork.xlsx!K:K,QUOTIENT(ROW(A1583)-1,3)+2),"'","\'") &amp; "'",
IF(MOD(ROW(A1583)-1,3)=2,"","")))</f>
        <v>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K1588" t="s">
        <v>3989</v>
      </c>
      <c r="U1588" t="e">
        <f t="shared" si="53"/>
        <v>#VALUE!</v>
      </c>
      <c r="V1588" t="e">
        <f t="shared" si="54"/>
        <v>#VALUE!</v>
      </c>
    </row>
    <row r="1589" spans="1:22" x14ac:dyDescent="0.25">
      <c r="A1589" t="str">
        <f>IF(AND(MOD(ROW(A1584)-1,3)=0,INDEX(artwork.xlsx!G:G,QUOTIENT(ROW(A1584)-1,3)+2)&lt;&gt;""),"/* "&amp;INDEX(artwork.xlsx!G:G,QUOTIENT(ROW(A1584)-1,3)+2)&amp;" */","  ")&amp;
IF(AND(INDEX(artwork.xlsx!F:F,QUOTIENT(ROW(A1584)-1,3)+2)&lt;&gt;""),"/* "&amp;INDEX(artwork.xlsx!F:F,QUOTIENT(ROW(A1584)-1,3)+2)&amp;" */","  ")&amp;IF(AND(ISERROR(MATCH("},",B1589:B$5003,0)), ISERROR(MATCH("    ];",$A$5:A1588,0))),"];","")</f>
        <v xml:space="preserve">  /* landscape */</v>
      </c>
      <c r="B1589" t="str">
        <f t="shared" si="57"/>
        <v>},</v>
      </c>
      <c r="C1589" t="str">
        <f>IF(AND(MOD(ROW(A1584)-1,3)=0, INDEX(artwork.xlsx!J:J,QUOTIENT(ROW(A1584)-1,3)+2)&lt;&gt;""),
     artwork.xlsx!$H$1&amp;": """ &amp;  INDEX(artwork.xlsx!H:H,QUOTIENT(ROW(A1584)-1,3)+2) &amp;""",  " &amp;
     artwork.xlsx!$J$1&amp; ": """ &amp; INDEX(artwork.xlsx!J:J,QUOTIENT(ROW(A1584)-1,3)+2) &amp;""",  " &amp;
     artwork.xlsx!$L$1&amp; ": """ &amp; SUBSTITUTE(IF(LEFT(INDEX(artwork.xlsx!L:L,QUOTIENT(ROW(A1584)-1,3)+2),4)="http","",artwork.xlsx!$M$1) &amp; INDEX(artwork.xlsx!L:L,QUOTIENT(ROW(A1584)-1,3)+2),artwork.xlsx!$N$1,"") &amp; """,",
 IF(AND(MOD(ROW(A1584)-1,3)=1,INDEX(artwork.xlsx!J:J,QUOTIENT(ROW(A1584)-1,3)+2)&lt;&gt;""),
    artwork.xlsx!$K$1&amp;": '" &amp; SUBSTITUTE(INDEX(artwork.xlsx!K:K,QUOTIENT(ROW(A1584)-1,3)+2),"'","\'") &amp; "'",
IF(MOD(ROW(A1584)-1,3)=2,"","")))</f>
        <v/>
      </c>
      <c r="J1589" t="s">
        <v>3730</v>
      </c>
      <c r="U1589" t="e">
        <f t="shared" si="53"/>
        <v>#VALUE!</v>
      </c>
      <c r="V1589" t="str">
        <f t="shared" si="54"/>
        <v xml:space="preserve">  frenchName: "Canal",  artwork: "http://wiki.dominionstrategy.com/images/3/31/CanalArt.jpg"</v>
      </c>
    </row>
    <row r="1590" spans="1:22" x14ac:dyDescent="0.25">
      <c r="A1590" t="str">
        <f>IF(AND(MOD(ROW(A1585)-1,3)=0,INDEX(artwork.xlsx!G:G,QUOTIENT(ROW(A1585)-1,3)+2)&lt;&gt;""),"/* "&amp;INDEX(artwork.xlsx!G:G,QUOTIENT(ROW(A1585)-1,3)+2)&amp;" */","  ")&amp;
IF(AND(INDEX(artwork.xlsx!F:F,QUOTIENT(ROW(A1585)-1,3)+2)&lt;&gt;""),"/* "&amp;INDEX(artwork.xlsx!F:F,QUOTIENT(ROW(A1585)-1,3)+2)&amp;" */","  ")&amp;IF(AND(ISERROR(MATCH("},",B1590:B$5003,0)), ISERROR(MATCH("    ];",$A$5:A1586,0))),"];","")</f>
        <v xml:space="preserve">  /* landscape */</v>
      </c>
      <c r="B1590" t="str">
        <f t="shared" si="57"/>
        <v>{</v>
      </c>
      <c r="C1590" t="str">
        <f>IF(AND(MOD(ROW(A1585)-1,3)=0, INDEX(artwork.xlsx!J:J,QUOTIENT(ROW(A1585)-1,3)+2)&lt;&gt;""),
     artwork.xlsx!$H$1&amp;": """ &amp;  INDEX(artwork.xlsx!H:H,QUOTIENT(ROW(A1585)-1,3)+2) &amp;""",  " &amp;
     artwork.xlsx!$J$1&amp; ": """ &amp; INDEX(artwork.xlsx!J:J,QUOTIENT(ROW(A1585)-1,3)+2) &amp;""",  " &amp;
     artwork.xlsx!$L$1&amp; ": """ &amp; SUBSTITUTE(IF(LEFT(INDEX(artwork.xlsx!L:L,QUOTIENT(ROW(A1585)-1,3)+2),4)="http","",artwork.xlsx!$M$1) &amp; INDEX(artwork.xlsx!L:L,QUOTIENT(ROW(A1585)-1,3)+2),artwork.xlsx!$N$1,"") &amp; """,",
 IF(AND(MOD(ROW(A1585)-1,3)=1,INDEX(artwork.xlsx!J:J,QUOTIENT(ROW(A1585)-1,3)+2)&lt;&gt;""),
    artwork.xlsx!$K$1&amp;": '" &amp; SUBSTITUTE(INDEX(artwork.xlsx!K:K,QUOTIENT(ROW(A1585)-1,3)+2),"'","\'") &amp; "'",
IF(MOD(ROW(A1585)-1,3)=2,"","")))</f>
        <v>id: "canal",  frenchName: "Canal",  artwork: "http://wiki.dominionstrategy.com/images/3/31/CanalArt.jpg",</v>
      </c>
      <c r="J1590" t="s">
        <v>2408</v>
      </c>
      <c r="K1590" t="s">
        <v>3990</v>
      </c>
      <c r="U1590" t="str">
        <f t="shared" si="53"/>
        <v>canal</v>
      </c>
      <c r="V1590" t="str">
        <f t="shared" si="54"/>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row>
    <row r="1591" spans="1:22" x14ac:dyDescent="0.25">
      <c r="A1591" t="str">
        <f>IF(AND(MOD(ROW(A1586)-1,3)=0,INDEX(artwork.xlsx!G:G,QUOTIENT(ROW(A1586)-1,3)+2)&lt;&gt;""),"/* "&amp;INDEX(artwork.xlsx!G:G,QUOTIENT(ROW(A1586)-1,3)+2)&amp;" */","  ")&amp;
IF(AND(INDEX(artwork.xlsx!F:F,QUOTIENT(ROW(A1586)-1,3)+2)&lt;&gt;""),"/* "&amp;INDEX(artwork.xlsx!F:F,QUOTIENT(ROW(A1586)-1,3)+2)&amp;" */","  ")&amp;IF(AND(ISERROR(MATCH("},",B1591:B$5003,0)), ISERROR(MATCH("    ];",$A$5:A1590,0))),"];","")</f>
        <v xml:space="preserve">  /* landscape */</v>
      </c>
      <c r="B1591" t="str">
        <f t="shared" si="57"/>
        <v/>
      </c>
      <c r="C1591" t="str">
        <f>IF(AND(MOD(ROW(A1586)-1,3)=0, INDEX(artwork.xlsx!J:J,QUOTIENT(ROW(A1586)-1,3)+2)&lt;&gt;""),
     artwork.xlsx!$H$1&amp;": """ &amp;  INDEX(artwork.xlsx!H:H,QUOTIENT(ROW(A1586)-1,3)+2) &amp;""",  " &amp;
     artwork.xlsx!$J$1&amp; ": """ &amp; INDEX(artwork.xlsx!J:J,QUOTIENT(ROW(A1586)-1,3)+2) &amp;""",  " &amp;
     artwork.xlsx!$L$1&amp; ": """ &amp; SUBSTITUTE(IF(LEFT(INDEX(artwork.xlsx!L:L,QUOTIENT(ROW(A1586)-1,3)+2),4)="http","",artwork.xlsx!$M$1) &amp; INDEX(artwork.xlsx!L:L,QUOTIENT(ROW(A1586)-1,3)+2),artwork.xlsx!$N$1,"") &amp; """,",
 IF(AND(MOD(ROW(A1586)-1,3)=1,INDEX(artwork.xlsx!J:J,QUOTIENT(ROW(A1586)-1,3)+2)&lt;&gt;""),
    artwork.xlsx!$K$1&amp;": '" &amp; SUBSTITUTE(INDEX(artwork.xlsx!K:K,QUOTIENT(ROW(A1586)-1,3)+2),"'","\'") &amp; "'",
IF(MOD(ROW(A1586)-1,3)=2,"","")))</f>
        <v>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K1591" t="s">
        <v>3991</v>
      </c>
      <c r="U1591" t="e">
        <f t="shared" si="53"/>
        <v>#VALUE!</v>
      </c>
      <c r="V1591" t="e">
        <f t="shared" si="54"/>
        <v>#VALUE!</v>
      </c>
    </row>
    <row r="1592" spans="1:22" x14ac:dyDescent="0.25">
      <c r="A1592" t="str">
        <f>IF(AND(MOD(ROW(A1587)-1,3)=0,INDEX(artwork.xlsx!G:G,QUOTIENT(ROW(A1587)-1,3)+2)&lt;&gt;""),"/* "&amp;INDEX(artwork.xlsx!G:G,QUOTIENT(ROW(A1587)-1,3)+2)&amp;" */","  ")&amp;
IF(AND(INDEX(artwork.xlsx!F:F,QUOTIENT(ROW(A1587)-1,3)+2)&lt;&gt;""),"/* "&amp;INDEX(artwork.xlsx!F:F,QUOTIENT(ROW(A1587)-1,3)+2)&amp;" */","  ")&amp;IF(AND(ISERROR(MATCH("},",B1592:B$5003,0)), ISERROR(MATCH("    ];",$A$5:A1591,0))),"];","")</f>
        <v xml:space="preserve">  /* landscape */</v>
      </c>
      <c r="B1592" t="str">
        <f t="shared" ref="B1592:B1610" si="58">IF(AND(C1591&lt;&gt;"",MOD(ROW(A1590)-1,3)=2),"},","")&amp;IF(AND(C1592&lt;&gt;"",MOD(ROW(A1587)-1,3)=0),"{","")</f>
        <v>},</v>
      </c>
      <c r="C1592" t="str">
        <f>IF(AND(MOD(ROW(A1587)-1,3)=0, INDEX(artwork.xlsx!J:J,QUOTIENT(ROW(A1587)-1,3)+2)&lt;&gt;""),
     artwork.xlsx!$H$1&amp;": """ &amp;  INDEX(artwork.xlsx!H:H,QUOTIENT(ROW(A1587)-1,3)+2) &amp;""",  " &amp;
     artwork.xlsx!$J$1&amp; ": """ &amp; INDEX(artwork.xlsx!J:J,QUOTIENT(ROW(A1587)-1,3)+2) &amp;""",  " &amp;
     artwork.xlsx!$L$1&amp; ": """ &amp; SUBSTITUTE(IF(LEFT(INDEX(artwork.xlsx!L:L,QUOTIENT(ROW(A1587)-1,3)+2),4)="http","",artwork.xlsx!$M$1) &amp; INDEX(artwork.xlsx!L:L,QUOTIENT(ROW(A1587)-1,3)+2),artwork.xlsx!$N$1,"") &amp; """,",
 IF(AND(MOD(ROW(A1587)-1,3)=1,INDEX(artwork.xlsx!J:J,QUOTIENT(ROW(A1587)-1,3)+2)&lt;&gt;""),
    artwork.xlsx!$K$1&amp;": '" &amp; SUBSTITUTE(INDEX(artwork.xlsx!K:K,QUOTIENT(ROW(A1587)-1,3)+2),"'","\'") &amp; "'",
IF(MOD(ROW(A1587)-1,3)=2,"","")))</f>
        <v/>
      </c>
      <c r="J1592" t="s">
        <v>3730</v>
      </c>
      <c r="U1592" t="e">
        <f t="shared" si="53"/>
        <v>#VALUE!</v>
      </c>
      <c r="V1592" t="str">
        <f t="shared" si="54"/>
        <v>",  frenchName: "Citadelle",  artwork: "http://wiki.dominionstrategy.com/images/d/d4/CitadelArt.jpg"</v>
      </c>
    </row>
    <row r="1593" spans="1:22" x14ac:dyDescent="0.25">
      <c r="A1593" t="str">
        <f>IF(AND(MOD(ROW(A1588)-1,3)=0,INDEX(artwork.xlsx!G:G,QUOTIENT(ROW(A1588)-1,3)+2)&lt;&gt;""),"/* "&amp;INDEX(artwork.xlsx!G:G,QUOTIENT(ROW(A1588)-1,3)+2)&amp;" */","  ")&amp;
IF(AND(INDEX(artwork.xlsx!F:F,QUOTIENT(ROW(A1588)-1,3)+2)&lt;&gt;""),"/* "&amp;INDEX(artwork.xlsx!F:F,QUOTIENT(ROW(A1588)-1,3)+2)&amp;" */","  ")&amp;IF(AND(ISERROR(MATCH("},",B1593:B$5003,0)), ISERROR(MATCH("    ];",$A$5:A1589,0))),"];","")</f>
        <v xml:space="preserve">  /* landscape */</v>
      </c>
      <c r="B1593" t="str">
        <f t="shared" si="58"/>
        <v>{</v>
      </c>
      <c r="C1593" t="str">
        <f>IF(AND(MOD(ROW(A1588)-1,3)=0, INDEX(artwork.xlsx!J:J,QUOTIENT(ROW(A1588)-1,3)+2)&lt;&gt;""),
     artwork.xlsx!$H$1&amp;": """ &amp;  INDEX(artwork.xlsx!H:H,QUOTIENT(ROW(A1588)-1,3)+2) &amp;""",  " &amp;
     artwork.xlsx!$J$1&amp; ": """ &amp; INDEX(artwork.xlsx!J:J,QUOTIENT(ROW(A1588)-1,3)+2) &amp;""",  " &amp;
     artwork.xlsx!$L$1&amp; ": """ &amp; SUBSTITUTE(IF(LEFT(INDEX(artwork.xlsx!L:L,QUOTIENT(ROW(A1588)-1,3)+2),4)="http","",artwork.xlsx!$M$1) &amp; INDEX(artwork.xlsx!L:L,QUOTIENT(ROW(A1588)-1,3)+2),artwork.xlsx!$N$1,"") &amp; """,",
 IF(AND(MOD(ROW(A1588)-1,3)=1,INDEX(artwork.xlsx!J:J,QUOTIENT(ROW(A1588)-1,3)+2)&lt;&gt;""),
    artwork.xlsx!$K$1&amp;": '" &amp; SUBSTITUTE(INDEX(artwork.xlsx!K:K,QUOTIENT(ROW(A1588)-1,3)+2),"'","\'") &amp; "'",
IF(MOD(ROW(A1588)-1,3)=2,"","")))</f>
        <v>id: "citadel",  frenchName: "Citadelle",  artwork: "http://wiki.dominionstrategy.com/images/d/d4/CitadelArt.jpg",</v>
      </c>
      <c r="J1593" t="s">
        <v>2408</v>
      </c>
      <c r="K1593" t="s">
        <v>3992</v>
      </c>
      <c r="U1593" t="str">
        <f t="shared" si="53"/>
        <v>citadel</v>
      </c>
      <c r="V1593" t="str">
        <f t="shared" si="54"/>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row>
    <row r="1594" spans="1:22" x14ac:dyDescent="0.25">
      <c r="A1594" t="str">
        <f>IF(AND(MOD(ROW(A1589)-1,3)=0,INDEX(artwork.xlsx!G:G,QUOTIENT(ROW(A1589)-1,3)+2)&lt;&gt;""),"/* "&amp;INDEX(artwork.xlsx!G:G,QUOTIENT(ROW(A1589)-1,3)+2)&amp;" */","  ")&amp;
IF(AND(INDEX(artwork.xlsx!F:F,QUOTIENT(ROW(A1589)-1,3)+2)&lt;&gt;""),"/* "&amp;INDEX(artwork.xlsx!F:F,QUOTIENT(ROW(A1589)-1,3)+2)&amp;" */","  ")&amp;IF(AND(ISERROR(MATCH("},",B1594:B$5003,0)), ISERROR(MATCH("    ];",$A$5:A1593,0))),"];","")</f>
        <v xml:space="preserve">  /* landscape */</v>
      </c>
      <c r="B1594" t="str">
        <f t="shared" si="58"/>
        <v/>
      </c>
      <c r="C1594" t="str">
        <f>IF(AND(MOD(ROW(A1589)-1,3)=0, INDEX(artwork.xlsx!J:J,QUOTIENT(ROW(A1589)-1,3)+2)&lt;&gt;""),
     artwork.xlsx!$H$1&amp;": """ &amp;  INDEX(artwork.xlsx!H:H,QUOTIENT(ROW(A1589)-1,3)+2) &amp;""",  " &amp;
     artwork.xlsx!$J$1&amp; ": """ &amp; INDEX(artwork.xlsx!J:J,QUOTIENT(ROW(A1589)-1,3)+2) &amp;""",  " &amp;
     artwork.xlsx!$L$1&amp; ": """ &amp; SUBSTITUTE(IF(LEFT(INDEX(artwork.xlsx!L:L,QUOTIENT(ROW(A1589)-1,3)+2),4)="http","",artwork.xlsx!$M$1) &amp; INDEX(artwork.xlsx!L:L,QUOTIENT(ROW(A1589)-1,3)+2),artwork.xlsx!$N$1,"") &amp; """,",
 IF(AND(MOD(ROW(A1589)-1,3)=1,INDEX(artwork.xlsx!J:J,QUOTIENT(ROW(A1589)-1,3)+2)&lt;&gt;""),
    artwork.xlsx!$K$1&amp;": '" &amp; SUBSTITUTE(INDEX(artwork.xlsx!K:K,QUOTIENT(ROW(A1589)-1,3)+2),"'","\'") &amp; "'",
IF(MOD(ROW(A1589)-1,3)=2,"","")))</f>
        <v>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K1594" t="s">
        <v>3993</v>
      </c>
      <c r="U1594" t="e">
        <f t="shared" si="53"/>
        <v>#VALUE!</v>
      </c>
      <c r="V1594" t="e">
        <f t="shared" si="54"/>
        <v>#VALUE!</v>
      </c>
    </row>
    <row r="1595" spans="1:22" x14ac:dyDescent="0.25">
      <c r="A1595" t="str">
        <f>IF(AND(MOD(ROW(A1590)-1,3)=0,INDEX(artwork.xlsx!G:G,QUOTIENT(ROW(A1590)-1,3)+2)&lt;&gt;""),"/* "&amp;INDEX(artwork.xlsx!G:G,QUOTIENT(ROW(A1590)-1,3)+2)&amp;" */","  ")&amp;
IF(AND(INDEX(artwork.xlsx!F:F,QUOTIENT(ROW(A1590)-1,3)+2)&lt;&gt;""),"/* "&amp;INDEX(artwork.xlsx!F:F,QUOTIENT(ROW(A1590)-1,3)+2)&amp;" */","  ")&amp;IF(AND(ISERROR(MATCH("},",B1595:B$5003,0)), ISERROR(MATCH("    ];",$A$5:A1594,0))),"];","")</f>
        <v xml:space="preserve">  /* landscape */</v>
      </c>
      <c r="B1595" t="str">
        <f t="shared" si="58"/>
        <v>},</v>
      </c>
      <c r="C1595" t="str">
        <f>IF(AND(MOD(ROW(A1590)-1,3)=0, INDEX(artwork.xlsx!J:J,QUOTIENT(ROW(A1590)-1,3)+2)&lt;&gt;""),
     artwork.xlsx!$H$1&amp;": """ &amp;  INDEX(artwork.xlsx!H:H,QUOTIENT(ROW(A1590)-1,3)+2) &amp;""",  " &amp;
     artwork.xlsx!$J$1&amp; ": """ &amp; INDEX(artwork.xlsx!J:J,QUOTIENT(ROW(A1590)-1,3)+2) &amp;""",  " &amp;
     artwork.xlsx!$L$1&amp; ": """ &amp; SUBSTITUTE(IF(LEFT(INDEX(artwork.xlsx!L:L,QUOTIENT(ROW(A1590)-1,3)+2),4)="http","",artwork.xlsx!$M$1) &amp; INDEX(artwork.xlsx!L:L,QUOTIENT(ROW(A1590)-1,3)+2),artwork.xlsx!$N$1,"") &amp; """,",
 IF(AND(MOD(ROW(A1590)-1,3)=1,INDEX(artwork.xlsx!J:J,QUOTIENT(ROW(A1590)-1,3)+2)&lt;&gt;""),
    artwork.xlsx!$K$1&amp;": '" &amp; SUBSTITUTE(INDEX(artwork.xlsx!K:K,QUOTIENT(ROW(A1590)-1,3)+2),"'","\'") &amp; "'",
IF(MOD(ROW(A1590)-1,3)=2,"","")))</f>
        <v/>
      </c>
      <c r="J1595" t="s">
        <v>3730</v>
      </c>
      <c r="U1595" t="e">
        <f t="shared" si="53"/>
        <v>#VALUE!</v>
      </c>
      <c r="V1595" t="str">
        <f t="shared" si="54"/>
        <v xml:space="preserve"> frenchName: "Drapeau",  artwork: "http://wiki.dominionstrategy.com/images/8/82/FlagArt.jpg"</v>
      </c>
    </row>
    <row r="1596" spans="1:22" x14ac:dyDescent="0.25">
      <c r="A1596" t="str">
        <f>IF(AND(MOD(ROW(A1591)-1,3)=0,INDEX(artwork.xlsx!G:G,QUOTIENT(ROW(A1591)-1,3)+2)&lt;&gt;""),"/* "&amp;INDEX(artwork.xlsx!G:G,QUOTIENT(ROW(A1591)-1,3)+2)&amp;" */","  ")&amp;
IF(AND(INDEX(artwork.xlsx!F:F,QUOTIENT(ROW(A1591)-1,3)+2)&lt;&gt;""),"/* "&amp;INDEX(artwork.xlsx!F:F,QUOTIENT(ROW(A1591)-1,3)+2)&amp;" */","  ")&amp;IF(AND(ISERROR(MATCH("},",B1596:B$5003,0)), ISERROR(MATCH("    ];",$A$5:A1592,0))),"];","")</f>
        <v xml:space="preserve">  /* landscape */</v>
      </c>
      <c r="B1596" t="str">
        <f t="shared" si="58"/>
        <v>{</v>
      </c>
      <c r="C1596" t="str">
        <f>IF(AND(MOD(ROW(A1591)-1,3)=0, INDEX(artwork.xlsx!J:J,QUOTIENT(ROW(A1591)-1,3)+2)&lt;&gt;""),
     artwork.xlsx!$H$1&amp;": """ &amp;  INDEX(artwork.xlsx!H:H,QUOTIENT(ROW(A1591)-1,3)+2) &amp;""",  " &amp;
     artwork.xlsx!$J$1&amp; ": """ &amp; INDEX(artwork.xlsx!J:J,QUOTIENT(ROW(A1591)-1,3)+2) &amp;""",  " &amp;
     artwork.xlsx!$L$1&amp; ": """ &amp; SUBSTITUTE(IF(LEFT(INDEX(artwork.xlsx!L:L,QUOTIENT(ROW(A1591)-1,3)+2),4)="http","",artwork.xlsx!$M$1) &amp; INDEX(artwork.xlsx!L:L,QUOTIENT(ROW(A1591)-1,3)+2),artwork.xlsx!$N$1,"") &amp; """,",
 IF(AND(MOD(ROW(A1591)-1,3)=1,INDEX(artwork.xlsx!J:J,QUOTIENT(ROW(A1591)-1,3)+2)&lt;&gt;""),
    artwork.xlsx!$K$1&amp;": '" &amp; SUBSTITUTE(INDEX(artwork.xlsx!K:K,QUOTIENT(ROW(A1591)-1,3)+2),"'","\'") &amp; "'",
IF(MOD(ROW(A1591)-1,3)=2,"","")))</f>
        <v>id: "flag",  frenchName: "Drapeau",  artwork: "http://wiki.dominionstrategy.com/images/8/82/FlagArt.jpg",</v>
      </c>
      <c r="J1596" t="s">
        <v>2408</v>
      </c>
      <c r="K1596" t="s">
        <v>3994</v>
      </c>
      <c r="U1596" t="str">
        <f t="shared" si="53"/>
        <v>flag</v>
      </c>
      <c r="V1596" t="str">
        <f t="shared" si="54"/>
        <v>&lt;div class="landscape-text" style="top:14px;"&gt;&lt;div style="position:relative; top:5px;"&gt;&lt;div style="display:inline;"&gt;&lt;div style="display:inline; font-size:24px;"&gt;Quand vous piochez votre main, &lt;div style="display: inline; font-weight: bold;"&gt;+1 Carte&lt;/div&gt;.&lt;/div&gt;&lt;/div&gt;&lt;br&gt;&lt;/div&gt;&lt;/div&gt;</v>
      </c>
    </row>
    <row r="1597" spans="1:22" x14ac:dyDescent="0.25">
      <c r="A1597" t="str">
        <f>IF(AND(MOD(ROW(A1592)-1,3)=0,INDEX(artwork.xlsx!G:G,QUOTIENT(ROW(A1592)-1,3)+2)&lt;&gt;""),"/* "&amp;INDEX(artwork.xlsx!G:G,QUOTIENT(ROW(A1592)-1,3)+2)&amp;" */","  ")&amp;
IF(AND(INDEX(artwork.xlsx!F:F,QUOTIENT(ROW(A1592)-1,3)+2)&lt;&gt;""),"/* "&amp;INDEX(artwork.xlsx!F:F,QUOTIENT(ROW(A1592)-1,3)+2)&amp;" */","  ")&amp;IF(AND(ISERROR(MATCH("},",B1597:B$5003,0)), ISERROR(MATCH("    ];",$A$5:A1596,0))),"];","")</f>
        <v xml:space="preserve">  /* landscape */</v>
      </c>
      <c r="B1597" t="str">
        <f t="shared" si="58"/>
        <v/>
      </c>
      <c r="C1597" t="str">
        <f>IF(AND(MOD(ROW(A1592)-1,3)=0, INDEX(artwork.xlsx!J:J,QUOTIENT(ROW(A1592)-1,3)+2)&lt;&gt;""),
     artwork.xlsx!$H$1&amp;": """ &amp;  INDEX(artwork.xlsx!H:H,QUOTIENT(ROW(A1592)-1,3)+2) &amp;""",  " &amp;
     artwork.xlsx!$J$1&amp; ": """ &amp; INDEX(artwork.xlsx!J:J,QUOTIENT(ROW(A1592)-1,3)+2) &amp;""",  " &amp;
     artwork.xlsx!$L$1&amp; ": """ &amp; SUBSTITUTE(IF(LEFT(INDEX(artwork.xlsx!L:L,QUOTIENT(ROW(A1592)-1,3)+2),4)="http","",artwork.xlsx!$M$1) &amp; INDEX(artwork.xlsx!L:L,QUOTIENT(ROW(A1592)-1,3)+2),artwork.xlsx!$N$1,"") &amp; """,",
 IF(AND(MOD(ROW(A1592)-1,3)=1,INDEX(artwork.xlsx!J:J,QUOTIENT(ROW(A1592)-1,3)+2)&lt;&gt;""),
    artwork.xlsx!$K$1&amp;": '" &amp; SUBSTITUTE(INDEX(artwork.xlsx!K:K,QUOTIENT(ROW(A1592)-1,3)+2),"'","\'") &amp; "'",
IF(MOD(ROW(A1592)-1,3)=2,"","")))</f>
        <v>text_html: '&lt;div class="landscape-text" style="top:14px;"&gt;&lt;div style="position:relative; top:5px;"&gt;&lt;div style="display:inline;"&gt;&lt;div style="display:inline; font-size:24px;"&gt;Quand vous piochez votre main, &lt;div style="display: inline; font-weight: bold;"&gt;+1 Carte&lt;/div&gt;.&lt;/div&gt;&lt;/div&gt;&lt;br&gt;&lt;/div&gt;&lt;/div&gt;'</v>
      </c>
      <c r="K1597" t="s">
        <v>3995</v>
      </c>
      <c r="U1597" t="e">
        <f t="shared" si="53"/>
        <v>#VALUE!</v>
      </c>
      <c r="V1597" t="e">
        <f t="shared" si="54"/>
        <v>#VALUE!</v>
      </c>
    </row>
    <row r="1598" spans="1:22" x14ac:dyDescent="0.25">
      <c r="A1598" t="str">
        <f>IF(AND(MOD(ROW(A1593)-1,3)=0,INDEX(artwork.xlsx!G:G,QUOTIENT(ROW(A1593)-1,3)+2)&lt;&gt;""),"/* "&amp;INDEX(artwork.xlsx!G:G,QUOTIENT(ROW(A1593)-1,3)+2)&amp;" */","  ")&amp;
IF(AND(INDEX(artwork.xlsx!F:F,QUOTIENT(ROW(A1593)-1,3)+2)&lt;&gt;""),"/* "&amp;INDEX(artwork.xlsx!F:F,QUOTIENT(ROW(A1593)-1,3)+2)&amp;" */","  ")&amp;IF(AND(ISERROR(MATCH("},",B1598:B$5003,0)), ISERROR(MATCH("    ];",$A$5:A1597,0))),"];","")</f>
        <v xml:space="preserve">  /* landscape */</v>
      </c>
      <c r="B1598" t="str">
        <f t="shared" si="58"/>
        <v>},</v>
      </c>
      <c r="C1598" t="str">
        <f>IF(AND(MOD(ROW(A1593)-1,3)=0, INDEX(artwork.xlsx!J:J,QUOTIENT(ROW(A1593)-1,3)+2)&lt;&gt;""),
     artwork.xlsx!$H$1&amp;": """ &amp;  INDEX(artwork.xlsx!H:H,QUOTIENT(ROW(A1593)-1,3)+2) &amp;""",  " &amp;
     artwork.xlsx!$J$1&amp; ": """ &amp; INDEX(artwork.xlsx!J:J,QUOTIENT(ROW(A1593)-1,3)+2) &amp;""",  " &amp;
     artwork.xlsx!$L$1&amp; ": """ &amp; SUBSTITUTE(IF(LEFT(INDEX(artwork.xlsx!L:L,QUOTIENT(ROW(A1593)-1,3)+2),4)="http","",artwork.xlsx!$M$1) &amp; INDEX(artwork.xlsx!L:L,QUOTIENT(ROW(A1593)-1,3)+2),artwork.xlsx!$N$1,"") &amp; """,",
 IF(AND(MOD(ROW(A1593)-1,3)=1,INDEX(artwork.xlsx!J:J,QUOTIENT(ROW(A1593)-1,3)+2)&lt;&gt;""),
    artwork.xlsx!$K$1&amp;": '" &amp; SUBSTITUTE(INDEX(artwork.xlsx!K:K,QUOTIENT(ROW(A1593)-1,3)+2),"'","\'") &amp; "'",
IF(MOD(ROW(A1593)-1,3)=2,"","")))</f>
        <v/>
      </c>
      <c r="J1598" t="s">
        <v>3730</v>
      </c>
      <c r="U1598" t="e">
        <f t="shared" si="53"/>
        <v>#VALUE!</v>
      </c>
      <c r="V1598" t="str">
        <f t="shared" si="54"/>
        <v xml:space="preserve"> frenchName: "Corne",  artwork: "http://wiki.dominionstrategy.com/images/2/29/HornArt.jpg"</v>
      </c>
    </row>
    <row r="1599" spans="1:22" x14ac:dyDescent="0.25">
      <c r="A1599" t="str">
        <f>IF(AND(MOD(ROW(A1594)-1,3)=0,INDEX(artwork.xlsx!G:G,QUOTIENT(ROW(A1594)-1,3)+2)&lt;&gt;""),"/* "&amp;INDEX(artwork.xlsx!G:G,QUOTIENT(ROW(A1594)-1,3)+2)&amp;" */","  ")&amp;
IF(AND(INDEX(artwork.xlsx!F:F,QUOTIENT(ROW(A1594)-1,3)+2)&lt;&gt;""),"/* "&amp;INDEX(artwork.xlsx!F:F,QUOTIENT(ROW(A1594)-1,3)+2)&amp;" */","  ")&amp;IF(AND(ISERROR(MATCH("},",B1599:B$5003,0)), ISERROR(MATCH("    ];",$A$5:A1595,0))),"];","")</f>
        <v xml:space="preserve">  /* landscape */</v>
      </c>
      <c r="B1599" t="str">
        <f t="shared" si="58"/>
        <v>{</v>
      </c>
      <c r="C1599" t="str">
        <f>IF(AND(MOD(ROW(A1594)-1,3)=0, INDEX(artwork.xlsx!J:J,QUOTIENT(ROW(A1594)-1,3)+2)&lt;&gt;""),
     artwork.xlsx!$H$1&amp;": """ &amp;  INDEX(artwork.xlsx!H:H,QUOTIENT(ROW(A1594)-1,3)+2) &amp;""",  " &amp;
     artwork.xlsx!$J$1&amp; ": """ &amp; INDEX(artwork.xlsx!J:J,QUOTIENT(ROW(A1594)-1,3)+2) &amp;""",  " &amp;
     artwork.xlsx!$L$1&amp; ": """ &amp; SUBSTITUTE(IF(LEFT(INDEX(artwork.xlsx!L:L,QUOTIENT(ROW(A1594)-1,3)+2),4)="http","",artwork.xlsx!$M$1) &amp; INDEX(artwork.xlsx!L:L,QUOTIENT(ROW(A1594)-1,3)+2),artwork.xlsx!$N$1,"") &amp; """,",
 IF(AND(MOD(ROW(A1594)-1,3)=1,INDEX(artwork.xlsx!J:J,QUOTIENT(ROW(A1594)-1,3)+2)&lt;&gt;""),
    artwork.xlsx!$K$1&amp;": '" &amp; SUBSTITUTE(INDEX(artwork.xlsx!K:K,QUOTIENT(ROW(A1594)-1,3)+2),"'","\'") &amp; "'",
IF(MOD(ROW(A1594)-1,3)=2,"","")))</f>
        <v>id: "horn",  frenchName: "Corne",  artwork: "http://wiki.dominionstrategy.com/images/2/29/HornArt.jpg",</v>
      </c>
      <c r="J1599" t="s">
        <v>2408</v>
      </c>
      <c r="K1599" t="s">
        <v>3996</v>
      </c>
      <c r="U1599" t="str">
        <f t="shared" si="53"/>
        <v>horn</v>
      </c>
      <c r="V1599" t="str">
        <f t="shared" si="54"/>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row>
    <row r="1600" spans="1:22" x14ac:dyDescent="0.25">
      <c r="A1600" t="str">
        <f>IF(AND(MOD(ROW(A1595)-1,3)=0,INDEX(artwork.xlsx!G:G,QUOTIENT(ROW(A1595)-1,3)+2)&lt;&gt;""),"/* "&amp;INDEX(artwork.xlsx!G:G,QUOTIENT(ROW(A1595)-1,3)+2)&amp;" */","  ")&amp;
IF(AND(INDEX(artwork.xlsx!F:F,QUOTIENT(ROW(A1595)-1,3)+2)&lt;&gt;""),"/* "&amp;INDEX(artwork.xlsx!F:F,QUOTIENT(ROW(A1595)-1,3)+2)&amp;" */","  ")&amp;IF(AND(ISERROR(MATCH("},",B1600:B$5003,0)), ISERROR(MATCH("    ];",$A$5:A1596,0))),"];","")</f>
        <v xml:space="preserve">  /* landscape */</v>
      </c>
      <c r="B1600" t="str">
        <f t="shared" si="58"/>
        <v/>
      </c>
      <c r="C1600" t="str">
        <f>IF(AND(MOD(ROW(A1595)-1,3)=0, INDEX(artwork.xlsx!J:J,QUOTIENT(ROW(A1595)-1,3)+2)&lt;&gt;""),
     artwork.xlsx!$H$1&amp;": """ &amp;  INDEX(artwork.xlsx!H:H,QUOTIENT(ROW(A1595)-1,3)+2) &amp;""",  " &amp;
     artwork.xlsx!$J$1&amp; ": """ &amp; INDEX(artwork.xlsx!J:J,QUOTIENT(ROW(A1595)-1,3)+2) &amp;""",  " &amp;
     artwork.xlsx!$L$1&amp; ": """ &amp; SUBSTITUTE(IF(LEFT(INDEX(artwork.xlsx!L:L,QUOTIENT(ROW(A1595)-1,3)+2),4)="http","",artwork.xlsx!$M$1) &amp; INDEX(artwork.xlsx!L:L,QUOTIENT(ROW(A1595)-1,3)+2),artwork.xlsx!$N$1,"") &amp; """,",
 IF(AND(MOD(ROW(A1595)-1,3)=1,INDEX(artwork.xlsx!J:J,QUOTIENT(ROW(A1595)-1,3)+2)&lt;&gt;""),
    artwork.xlsx!$K$1&amp;": '" &amp; SUBSTITUTE(INDEX(artwork.xlsx!K:K,QUOTIENT(ROW(A1595)-1,3)+2),"'","\'") &amp; "'",
IF(MOD(ROW(A1595)-1,3)=2,"","")))</f>
        <v>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K1600" t="s">
        <v>3997</v>
      </c>
      <c r="U1600" t="e">
        <f t="shared" si="53"/>
        <v>#VALUE!</v>
      </c>
      <c r="V1600" t="e">
        <f t="shared" si="54"/>
        <v>#VALUE!</v>
      </c>
    </row>
    <row r="1601" spans="1:22" x14ac:dyDescent="0.25">
      <c r="A1601" t="str">
        <f>IF(AND(MOD(ROW(A1596)-1,3)=0,INDEX(artwork.xlsx!G:G,QUOTIENT(ROW(A1596)-1,3)+2)&lt;&gt;""),"/* "&amp;INDEX(artwork.xlsx!G:G,QUOTIENT(ROW(A1596)-1,3)+2)&amp;" */","  ")&amp;
IF(AND(INDEX(artwork.xlsx!F:F,QUOTIENT(ROW(A1596)-1,3)+2)&lt;&gt;""),"/* "&amp;INDEX(artwork.xlsx!F:F,QUOTIENT(ROW(A1596)-1,3)+2)&amp;" */","  ")&amp;IF(AND(ISERROR(MATCH("},",B1601:B$5003,0)), ISERROR(MATCH("    ];",$A$5:A1600,0))),"];","")</f>
        <v xml:space="preserve">  /* landscape */</v>
      </c>
      <c r="B1601" t="str">
        <f t="shared" si="58"/>
        <v>},</v>
      </c>
      <c r="C1601" t="str">
        <f>IF(AND(MOD(ROW(A1596)-1,3)=0, INDEX(artwork.xlsx!J:J,QUOTIENT(ROW(A1596)-1,3)+2)&lt;&gt;""),
     artwork.xlsx!$H$1&amp;": """ &amp;  INDEX(artwork.xlsx!H:H,QUOTIENT(ROW(A1596)-1,3)+2) &amp;""",  " &amp;
     artwork.xlsx!$J$1&amp; ": """ &amp; INDEX(artwork.xlsx!J:J,QUOTIENT(ROW(A1596)-1,3)+2) &amp;""",  " &amp;
     artwork.xlsx!$L$1&amp; ": """ &amp; SUBSTITUTE(IF(LEFT(INDEX(artwork.xlsx!L:L,QUOTIENT(ROW(A1596)-1,3)+2),4)="http","",artwork.xlsx!$M$1) &amp; INDEX(artwork.xlsx!L:L,QUOTIENT(ROW(A1596)-1,3)+2),artwork.xlsx!$N$1,"") &amp; """,",
 IF(AND(MOD(ROW(A1596)-1,3)=1,INDEX(artwork.xlsx!J:J,QUOTIENT(ROW(A1596)-1,3)+2)&lt;&gt;""),
    artwork.xlsx!$K$1&amp;": '" &amp; SUBSTITUTE(INDEX(artwork.xlsx!K:K,QUOTIENT(ROW(A1596)-1,3)+2),"'","\'") &amp; "'",
IF(MOD(ROW(A1596)-1,3)=2,"","")))</f>
        <v/>
      </c>
      <c r="J1601" t="s">
        <v>3730</v>
      </c>
      <c r="U1601" t="e">
        <f t="shared" si="53"/>
        <v>#VALUE!</v>
      </c>
      <c r="V1601" t="str">
        <f t="shared" si="54"/>
        <v>frenchName: "Clé",  artwork: "http://wiki.dominionstrategy.com/images/a/a2/KeyArt.jpg"</v>
      </c>
    </row>
    <row r="1602" spans="1:22" x14ac:dyDescent="0.25">
      <c r="A1602" t="str">
        <f>IF(AND(MOD(ROW(A1597)-1,3)=0,INDEX(artwork.xlsx!G:G,QUOTIENT(ROW(A1597)-1,3)+2)&lt;&gt;""),"/* "&amp;INDEX(artwork.xlsx!G:G,QUOTIENT(ROW(A1597)-1,3)+2)&amp;" */","  ")&amp;
IF(AND(INDEX(artwork.xlsx!F:F,QUOTIENT(ROW(A1597)-1,3)+2)&lt;&gt;""),"/* "&amp;INDEX(artwork.xlsx!F:F,QUOTIENT(ROW(A1597)-1,3)+2)&amp;" */","  ")&amp;IF(AND(ISERROR(MATCH("},",B1602:B$5003,0)), ISERROR(MATCH("    ];",$A$5:A1601,0))),"];","")</f>
        <v xml:space="preserve">  /* landscape */</v>
      </c>
      <c r="B1602" t="str">
        <f t="shared" si="58"/>
        <v>{</v>
      </c>
      <c r="C1602" t="str">
        <f>IF(AND(MOD(ROW(A1597)-1,3)=0, INDEX(artwork.xlsx!J:J,QUOTIENT(ROW(A1597)-1,3)+2)&lt;&gt;""),
     artwork.xlsx!$H$1&amp;": """ &amp;  INDEX(artwork.xlsx!H:H,QUOTIENT(ROW(A1597)-1,3)+2) &amp;""",  " &amp;
     artwork.xlsx!$J$1&amp; ": """ &amp; INDEX(artwork.xlsx!J:J,QUOTIENT(ROW(A1597)-1,3)+2) &amp;""",  " &amp;
     artwork.xlsx!$L$1&amp; ": """ &amp; SUBSTITUTE(IF(LEFT(INDEX(artwork.xlsx!L:L,QUOTIENT(ROW(A1597)-1,3)+2),4)="http","",artwork.xlsx!$M$1) &amp; INDEX(artwork.xlsx!L:L,QUOTIENT(ROW(A1597)-1,3)+2),artwork.xlsx!$N$1,"") &amp; """,",
 IF(AND(MOD(ROW(A1597)-1,3)=1,INDEX(artwork.xlsx!J:J,QUOTIENT(ROW(A1597)-1,3)+2)&lt;&gt;""),
    artwork.xlsx!$K$1&amp;": '" &amp; SUBSTITUTE(INDEX(artwork.xlsx!K:K,QUOTIENT(ROW(A1597)-1,3)+2),"'","\'") &amp; "'",
IF(MOD(ROW(A1597)-1,3)=2,"","")))</f>
        <v>id: "key",  frenchName: "Clé",  artwork: "http://wiki.dominionstrategy.com/images/a/a2/KeyArt.jpg",</v>
      </c>
      <c r="J1602" t="s">
        <v>2408</v>
      </c>
      <c r="K1602" t="s">
        <v>3998</v>
      </c>
      <c r="U1602" t="str">
        <f t="shared" si="53"/>
        <v>key</v>
      </c>
      <c r="V1602" t="str">
        <f t="shared" si="54"/>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row>
    <row r="1603" spans="1:22" x14ac:dyDescent="0.25">
      <c r="A1603" t="str">
        <f>IF(AND(MOD(ROW(A1598)-1,3)=0,INDEX(artwork.xlsx!G:G,QUOTIENT(ROW(A1598)-1,3)+2)&lt;&gt;""),"/* "&amp;INDEX(artwork.xlsx!G:G,QUOTIENT(ROW(A1598)-1,3)+2)&amp;" */","  ")&amp;
IF(AND(INDEX(artwork.xlsx!F:F,QUOTIENT(ROW(A1598)-1,3)+2)&lt;&gt;""),"/* "&amp;INDEX(artwork.xlsx!F:F,QUOTIENT(ROW(A1598)-1,3)+2)&amp;" */","  ")&amp;IF(AND(ISERROR(MATCH("},",B1603:B$5003,0)), ISERROR(MATCH("    ];",$A$5:A1599,0))),"];","")</f>
        <v xml:space="preserve">  /* landscape */</v>
      </c>
      <c r="B1603" t="str">
        <f t="shared" si="58"/>
        <v/>
      </c>
      <c r="C1603" t="str">
        <f>IF(AND(MOD(ROW(A1598)-1,3)=0, INDEX(artwork.xlsx!J:J,QUOTIENT(ROW(A1598)-1,3)+2)&lt;&gt;""),
     artwork.xlsx!$H$1&amp;": """ &amp;  INDEX(artwork.xlsx!H:H,QUOTIENT(ROW(A1598)-1,3)+2) &amp;""",  " &amp;
     artwork.xlsx!$J$1&amp; ": """ &amp; INDEX(artwork.xlsx!J:J,QUOTIENT(ROW(A1598)-1,3)+2) &amp;""",  " &amp;
     artwork.xlsx!$L$1&amp; ": """ &amp; SUBSTITUTE(IF(LEFT(INDEX(artwork.xlsx!L:L,QUOTIENT(ROW(A1598)-1,3)+2),4)="http","",artwork.xlsx!$M$1) &amp; INDEX(artwork.xlsx!L:L,QUOTIENT(ROW(A1598)-1,3)+2),artwork.xlsx!$N$1,"") &amp; """,",
 IF(AND(MOD(ROW(A1598)-1,3)=1,INDEX(artwork.xlsx!J:J,QUOTIENT(ROW(A1598)-1,3)+2)&lt;&gt;""),
    artwork.xlsx!$K$1&amp;": '" &amp; SUBSTITUTE(INDEX(artwork.xlsx!K:K,QUOTIENT(ROW(A1598)-1,3)+2),"'","\'") &amp; "'",
IF(MOD(ROW(A1598)-1,3)=2,"","")))</f>
        <v>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K1603" t="s">
        <v>3999</v>
      </c>
      <c r="U1603" t="e">
        <f t="shared" si="53"/>
        <v>#VALUE!</v>
      </c>
      <c r="V1603" t="e">
        <f t="shared" si="54"/>
        <v>#VALUE!</v>
      </c>
    </row>
    <row r="1604" spans="1:22" x14ac:dyDescent="0.25">
      <c r="A1604" t="str">
        <f>IF(AND(MOD(ROW(A1599)-1,3)=0,INDEX(artwork.xlsx!G:G,QUOTIENT(ROW(A1599)-1,3)+2)&lt;&gt;""),"/* "&amp;INDEX(artwork.xlsx!G:G,QUOTIENT(ROW(A1599)-1,3)+2)&amp;" */","  ")&amp;
IF(AND(INDEX(artwork.xlsx!F:F,QUOTIENT(ROW(A1599)-1,3)+2)&lt;&gt;""),"/* "&amp;INDEX(artwork.xlsx!F:F,QUOTIENT(ROW(A1599)-1,3)+2)&amp;" */","  ")&amp;IF(AND(ISERROR(MATCH("},",B1604:B$5003,0)), ISERROR(MATCH("    ];",$A$5:A1603,0))),"];","")</f>
        <v xml:space="preserve">  /* landscape */</v>
      </c>
      <c r="B1604" t="str">
        <f t="shared" si="58"/>
        <v>},</v>
      </c>
      <c r="C1604" t="str">
        <f>IF(AND(MOD(ROW(A1599)-1,3)=0, INDEX(artwork.xlsx!J:J,QUOTIENT(ROW(A1599)-1,3)+2)&lt;&gt;""),
     artwork.xlsx!$H$1&amp;": """ &amp;  INDEX(artwork.xlsx!H:H,QUOTIENT(ROW(A1599)-1,3)+2) &amp;""",  " &amp;
     artwork.xlsx!$J$1&amp; ": """ &amp; INDEX(artwork.xlsx!J:J,QUOTIENT(ROW(A1599)-1,3)+2) &amp;""",  " &amp;
     artwork.xlsx!$L$1&amp; ": """ &amp; SUBSTITUTE(IF(LEFT(INDEX(artwork.xlsx!L:L,QUOTIENT(ROW(A1599)-1,3)+2),4)="http","",artwork.xlsx!$M$1) &amp; INDEX(artwork.xlsx!L:L,QUOTIENT(ROW(A1599)-1,3)+2),artwork.xlsx!$N$1,"") &amp; """,",
 IF(AND(MOD(ROW(A1599)-1,3)=1,INDEX(artwork.xlsx!J:J,QUOTIENT(ROW(A1599)-1,3)+2)&lt;&gt;""),
    artwork.xlsx!$K$1&amp;": '" &amp; SUBSTITUTE(INDEX(artwork.xlsx!K:K,QUOTIENT(ROW(A1599)-1,3)+2),"'","\'") &amp; "'",
IF(MOD(ROW(A1599)-1,3)=2,"","")))</f>
        <v/>
      </c>
      <c r="J1604" t="s">
        <v>3730</v>
      </c>
      <c r="U1604" t="e">
        <f t="shared" ref="U1604:U1610" si="59">RIGHT(LEFT(K1604,FIND(""",",K1604)-1),LEN(LEFT(K1604,FIND(""",",K1604)-1)) -LEN("id: '"))</f>
        <v>#VALUE!</v>
      </c>
      <c r="V1604" t="str">
        <f t="shared" ref="V1604:V1610" si="60">SUBSTITUTE(LEFT(RIGHT(K1605,LEN(K1605) -LEN("text_html: '")),LEN(RIGHT(K1605,LEN(K1605) -LEN("text_html: '")))-1),"\'","'")</f>
        <v>",  frenchName: "Lanterne",  artwork: "http://wiki.dominionstrategy.com/images/7/70/LanternArt.jpg"</v>
      </c>
    </row>
    <row r="1605" spans="1:22" x14ac:dyDescent="0.25">
      <c r="A1605" t="str">
        <f>IF(AND(MOD(ROW(A1600)-1,3)=0,INDEX(artwork.xlsx!G:G,QUOTIENT(ROW(A1600)-1,3)+2)&lt;&gt;""),"/* "&amp;INDEX(artwork.xlsx!G:G,QUOTIENT(ROW(A1600)-1,3)+2)&amp;" */","  ")&amp;
IF(AND(INDEX(artwork.xlsx!F:F,QUOTIENT(ROW(A1600)-1,3)+2)&lt;&gt;""),"/* "&amp;INDEX(artwork.xlsx!F:F,QUOTIENT(ROW(A1600)-1,3)+2)&amp;" */","  ")&amp;IF(AND(ISERROR(MATCH("},",B1605:B$5003,0)), ISERROR(MATCH("    ];",$A$5:A1604,0))),"];","")</f>
        <v xml:space="preserve">  /* landscape */</v>
      </c>
      <c r="B1605" t="str">
        <f t="shared" si="58"/>
        <v>{</v>
      </c>
      <c r="C1605" t="str">
        <f>IF(AND(MOD(ROW(A1600)-1,3)=0, INDEX(artwork.xlsx!J:J,QUOTIENT(ROW(A1600)-1,3)+2)&lt;&gt;""),
     artwork.xlsx!$H$1&amp;": """ &amp;  INDEX(artwork.xlsx!H:H,QUOTIENT(ROW(A1600)-1,3)+2) &amp;""",  " &amp;
     artwork.xlsx!$J$1&amp; ": """ &amp; INDEX(artwork.xlsx!J:J,QUOTIENT(ROW(A1600)-1,3)+2) &amp;""",  " &amp;
     artwork.xlsx!$L$1&amp; ": """ &amp; SUBSTITUTE(IF(LEFT(INDEX(artwork.xlsx!L:L,QUOTIENT(ROW(A1600)-1,3)+2),4)="http","",artwork.xlsx!$M$1) &amp; INDEX(artwork.xlsx!L:L,QUOTIENT(ROW(A1600)-1,3)+2),artwork.xlsx!$N$1,"") &amp; """,",
 IF(AND(MOD(ROW(A1600)-1,3)=1,INDEX(artwork.xlsx!J:J,QUOTIENT(ROW(A1600)-1,3)+2)&lt;&gt;""),
    artwork.xlsx!$K$1&amp;": '" &amp; SUBSTITUTE(INDEX(artwork.xlsx!K:K,QUOTIENT(ROW(A1600)-1,3)+2),"'","\'") &amp; "'",
IF(MOD(ROW(A1600)-1,3)=2,"","")))</f>
        <v>id: "lantern",  frenchName: "Lanterne",  artwork: "http://wiki.dominionstrategy.com/images/7/70/LanternArt.jpg",</v>
      </c>
      <c r="J1605" t="s">
        <v>2408</v>
      </c>
      <c r="K1605" t="s">
        <v>4000</v>
      </c>
      <c r="U1605" t="str">
        <f t="shared" si="59"/>
        <v>lantern</v>
      </c>
      <c r="V1605" t="str">
        <f t="shared" si="60"/>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row>
    <row r="1606" spans="1:22" x14ac:dyDescent="0.25">
      <c r="A1606" t="str">
        <f>IF(AND(MOD(ROW(A1601)-1,3)=0,INDEX(artwork.xlsx!G:G,QUOTIENT(ROW(A1601)-1,3)+2)&lt;&gt;""),"/* "&amp;INDEX(artwork.xlsx!G:G,QUOTIENT(ROW(A1601)-1,3)+2)&amp;" */","  ")&amp;
IF(AND(INDEX(artwork.xlsx!F:F,QUOTIENT(ROW(A1601)-1,3)+2)&lt;&gt;""),"/* "&amp;INDEX(artwork.xlsx!F:F,QUOTIENT(ROW(A1601)-1,3)+2)&amp;" */","  ")&amp;IF(AND(ISERROR(MATCH("},",B1606:B$5003,0)), ISERROR(MATCH("    ];",$A$5:A1602,0))),"];","")</f>
        <v xml:space="preserve">  /* landscape */</v>
      </c>
      <c r="B1606" t="str">
        <f t="shared" si="58"/>
        <v/>
      </c>
      <c r="C1606" t="str">
        <f>IF(AND(MOD(ROW(A1601)-1,3)=0, INDEX(artwork.xlsx!J:J,QUOTIENT(ROW(A1601)-1,3)+2)&lt;&gt;""),
     artwork.xlsx!$H$1&amp;": """ &amp;  INDEX(artwork.xlsx!H:H,QUOTIENT(ROW(A1601)-1,3)+2) &amp;""",  " &amp;
     artwork.xlsx!$J$1&amp; ": """ &amp; INDEX(artwork.xlsx!J:J,QUOTIENT(ROW(A1601)-1,3)+2) &amp;""",  " &amp;
     artwork.xlsx!$L$1&amp; ": """ &amp; SUBSTITUTE(IF(LEFT(INDEX(artwork.xlsx!L:L,QUOTIENT(ROW(A1601)-1,3)+2),4)="http","",artwork.xlsx!$M$1) &amp; INDEX(artwork.xlsx!L:L,QUOTIENT(ROW(A1601)-1,3)+2),artwork.xlsx!$N$1,"") &amp; """,",
 IF(AND(MOD(ROW(A1601)-1,3)=1,INDEX(artwork.xlsx!J:J,QUOTIENT(ROW(A1601)-1,3)+2)&lt;&gt;""),
    artwork.xlsx!$K$1&amp;": '" &amp; SUBSTITUTE(INDEX(artwork.xlsx!K:K,QUOTIENT(ROW(A1601)-1,3)+2),"'","\'") &amp; "'",
IF(MOD(ROW(A1601)-1,3)=2,"","")))</f>
        <v>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K1606" t="s">
        <v>4001</v>
      </c>
      <c r="U1606" t="e">
        <f t="shared" si="59"/>
        <v>#VALUE!</v>
      </c>
      <c r="V1606" t="e">
        <f t="shared" si="60"/>
        <v>#VALUE!</v>
      </c>
    </row>
    <row r="1607" spans="1:22" x14ac:dyDescent="0.25">
      <c r="A1607" t="str">
        <f>IF(AND(MOD(ROW(A1602)-1,3)=0,INDEX(artwork.xlsx!G:G,QUOTIENT(ROW(A1602)-1,3)+2)&lt;&gt;""),"/* "&amp;INDEX(artwork.xlsx!G:G,QUOTIENT(ROW(A1602)-1,3)+2)&amp;" */","  ")&amp;
IF(AND(INDEX(artwork.xlsx!F:F,QUOTIENT(ROW(A1602)-1,3)+2)&lt;&gt;""),"/* "&amp;INDEX(artwork.xlsx!F:F,QUOTIENT(ROW(A1602)-1,3)+2)&amp;" */","  ")&amp;IF(AND(ISERROR(MATCH("},",B1607:B$5003,0)), ISERROR(MATCH("    ];",$A$5:A1606,0))),"];","")</f>
        <v xml:space="preserve">  /* landscape */</v>
      </c>
      <c r="B1607" t="str">
        <f t="shared" si="58"/>
        <v>},</v>
      </c>
      <c r="C1607" t="str">
        <f>IF(AND(MOD(ROW(A1602)-1,3)=0, INDEX(artwork.xlsx!J:J,QUOTIENT(ROW(A1602)-1,3)+2)&lt;&gt;""),
     artwork.xlsx!$H$1&amp;": """ &amp;  INDEX(artwork.xlsx!H:H,QUOTIENT(ROW(A1602)-1,3)+2) &amp;""",  " &amp;
     artwork.xlsx!$J$1&amp; ": """ &amp; INDEX(artwork.xlsx!J:J,QUOTIENT(ROW(A1602)-1,3)+2) &amp;""",  " &amp;
     artwork.xlsx!$L$1&amp; ": """ &amp; SUBSTITUTE(IF(LEFT(INDEX(artwork.xlsx!L:L,QUOTIENT(ROW(A1602)-1,3)+2),4)="http","",artwork.xlsx!$M$1) &amp; INDEX(artwork.xlsx!L:L,QUOTIENT(ROW(A1602)-1,3)+2),artwork.xlsx!$N$1,"") &amp; """,",
 IF(AND(MOD(ROW(A1602)-1,3)=1,INDEX(artwork.xlsx!J:J,QUOTIENT(ROW(A1602)-1,3)+2)&lt;&gt;""),
    artwork.xlsx!$K$1&amp;": '" &amp; SUBSTITUTE(INDEX(artwork.xlsx!K:K,QUOTIENT(ROW(A1602)-1,3)+2),"'","\'") &amp; "'",
IF(MOD(ROW(A1602)-1,3)=2,"","")))</f>
        <v/>
      </c>
      <c r="J1607" t="s">
        <v>3730</v>
      </c>
      <c r="U1607" t="e">
        <f t="shared" si="59"/>
        <v>#VALUE!</v>
      </c>
      <c r="V1607" t="str">
        <f t="shared" si="60"/>
        <v>echest",  frenchName: "Coffre",  artwork: "http://wiki.dominionstrategy.com/images/f/f0/Treasure_ChestArt.jpg"</v>
      </c>
    </row>
    <row r="1608" spans="1:22" x14ac:dyDescent="0.25">
      <c r="A1608" t="str">
        <f>IF(AND(MOD(ROW(A1603)-1,3)=0,INDEX(artwork.xlsx!G:G,QUOTIENT(ROW(A1603)-1,3)+2)&lt;&gt;""),"/* "&amp;INDEX(artwork.xlsx!G:G,QUOTIENT(ROW(A1603)-1,3)+2)&amp;" */","  ")&amp;
IF(AND(INDEX(artwork.xlsx!F:F,QUOTIENT(ROW(A1603)-1,3)+2)&lt;&gt;""),"/* "&amp;INDEX(artwork.xlsx!F:F,QUOTIENT(ROW(A1603)-1,3)+2)&amp;" */","  ")&amp;IF(AND(ISERROR(MATCH("},",B1608:B$5003,0)), ISERROR(MATCH("    ];",$A$5:A1607,0))),"];","")</f>
        <v xml:space="preserve">  /* landscape */</v>
      </c>
      <c r="B1608" t="str">
        <f t="shared" si="58"/>
        <v>{</v>
      </c>
      <c r="C1608" t="str">
        <f>IF(AND(MOD(ROW(A1603)-1,3)=0, INDEX(artwork.xlsx!J:J,QUOTIENT(ROW(A1603)-1,3)+2)&lt;&gt;""),
     artwork.xlsx!$H$1&amp;": """ &amp;  INDEX(artwork.xlsx!H:H,QUOTIENT(ROW(A1603)-1,3)+2) &amp;""",  " &amp;
     artwork.xlsx!$J$1&amp; ": """ &amp; INDEX(artwork.xlsx!J:J,QUOTIENT(ROW(A1603)-1,3)+2) &amp;""",  " &amp;
     artwork.xlsx!$L$1&amp; ": """ &amp; SUBSTITUTE(IF(LEFT(INDEX(artwork.xlsx!L:L,QUOTIENT(ROW(A1603)-1,3)+2),4)="http","",artwork.xlsx!$M$1) &amp; INDEX(artwork.xlsx!L:L,QUOTIENT(ROW(A1603)-1,3)+2),artwork.xlsx!$N$1,"") &amp; """,",
 IF(AND(MOD(ROW(A1603)-1,3)=1,INDEX(artwork.xlsx!J:J,QUOTIENT(ROW(A1603)-1,3)+2)&lt;&gt;""),
    artwork.xlsx!$K$1&amp;": '" &amp; SUBSTITUTE(INDEX(artwork.xlsx!K:K,QUOTIENT(ROW(A1603)-1,3)+2),"'","\'") &amp; "'",
IF(MOD(ROW(A1603)-1,3)=2,"","")))</f>
        <v>id: "treasurechest",  frenchName: "Coffre",  artwork: "http://wiki.dominionstrategy.com/images/f/f0/Treasure_ChestArt.jpg",</v>
      </c>
      <c r="J1608" t="s">
        <v>2408</v>
      </c>
      <c r="K1608" t="s">
        <v>4002</v>
      </c>
      <c r="U1608" t="str">
        <f t="shared" si="59"/>
        <v>treasurechest</v>
      </c>
      <c r="V1608" t="str">
        <f t="shared" si="60"/>
        <v>&lt;div class="landscape-text" style="top:14px;"&gt;&lt;div style="position:relative; top:10px;"&gt;&lt;div style="line-height:23px;"&gt;&lt;div style="display:inline;"&gt;&lt;div style="display:inline; font-size:23px;"&gt;Au début de votre phase Achat, recevez un Or.&lt;/div&gt;&lt;/div&gt;&lt;br&gt;&lt;/div&gt;&lt;/div&gt;&lt;/div&gt;</v>
      </c>
    </row>
    <row r="1609" spans="1:22" x14ac:dyDescent="0.25">
      <c r="A1609" t="str">
        <f>IF(AND(MOD(ROW(A1604)-1,3)=0,INDEX(artwork.xlsx!G:G,QUOTIENT(ROW(A1604)-1,3)+2)&lt;&gt;""),"/* "&amp;INDEX(artwork.xlsx!G:G,QUOTIENT(ROW(A1604)-1,3)+2)&amp;" */","  ")&amp;
IF(AND(INDEX(artwork.xlsx!F:F,QUOTIENT(ROW(A1604)-1,3)+2)&lt;&gt;""),"/* "&amp;INDEX(artwork.xlsx!F:F,QUOTIENT(ROW(A1604)-1,3)+2)&amp;" */","  ")&amp;IF(AND(ISERROR(MATCH("},",B1609:B$5003,0)), ISERROR(MATCH("    ];",$A$5:A1605,0))),"];","")</f>
        <v xml:space="preserve">  /* landscape */</v>
      </c>
      <c r="B1609" t="str">
        <f t="shared" si="58"/>
        <v/>
      </c>
      <c r="C1609" t="str">
        <f>IF(AND(MOD(ROW(A1604)-1,3)=0, INDEX(artwork.xlsx!J:J,QUOTIENT(ROW(A1604)-1,3)+2)&lt;&gt;""),
     artwork.xlsx!$H$1&amp;": """ &amp;  INDEX(artwork.xlsx!H:H,QUOTIENT(ROW(A1604)-1,3)+2) &amp;""",  " &amp;
     artwork.xlsx!$J$1&amp; ": """ &amp; INDEX(artwork.xlsx!J:J,QUOTIENT(ROW(A1604)-1,3)+2) &amp;""",  " &amp;
     artwork.xlsx!$L$1&amp; ": """ &amp; SUBSTITUTE(IF(LEFT(INDEX(artwork.xlsx!L:L,QUOTIENT(ROW(A1604)-1,3)+2),4)="http","",artwork.xlsx!$M$1) &amp; INDEX(artwork.xlsx!L:L,QUOTIENT(ROW(A1604)-1,3)+2),artwork.xlsx!$N$1,"") &amp; """,",
 IF(AND(MOD(ROW(A1604)-1,3)=1,INDEX(artwork.xlsx!J:J,QUOTIENT(ROW(A1604)-1,3)+2)&lt;&gt;""),
    artwork.xlsx!$K$1&amp;": '" &amp; SUBSTITUTE(INDEX(artwork.xlsx!K:K,QUOTIENT(ROW(A1604)-1,3)+2),"'","\'") &amp; "'",
IF(MOD(ROW(A1604)-1,3)=2,"","")))</f>
        <v>text_html: '&lt;div class="landscape-text" style="top:14px;"&gt;&lt;div style="position:relative; top:10px;"&gt;&lt;div style="line-height:23px;"&gt;&lt;div style="display:inline;"&gt;&lt;div style="display:inline; font-size:23px;"&gt;Au début de votre phase Achat, recevez un Or.&lt;/div&gt;&lt;/div&gt;&lt;br&gt;&lt;/div&gt;&lt;/div&gt;&lt;/div&gt;'</v>
      </c>
      <c r="K1609" t="s">
        <v>4003</v>
      </c>
      <c r="U1609" t="e">
        <f t="shared" si="59"/>
        <v>#VALUE!</v>
      </c>
      <c r="V1609" t="e">
        <f t="shared" si="60"/>
        <v>#VALUE!</v>
      </c>
    </row>
    <row r="1610" spans="1:22" x14ac:dyDescent="0.25">
      <c r="A1610" t="str">
        <f>IF(AND(MOD(ROW(A1605)-1,3)=0,INDEX(artwork.xlsx!G:G,QUOTIENT(ROW(A1605)-1,3)+2)&lt;&gt;""),"/* "&amp;INDEX(artwork.xlsx!G:G,QUOTIENT(ROW(A1605)-1,3)+2)&amp;" */","  ")&amp;
IF(AND(INDEX(artwork.xlsx!F:F,QUOTIENT(ROW(A1605)-1,3)+2)&lt;&gt;""),"/* "&amp;INDEX(artwork.xlsx!F:F,QUOTIENT(ROW(A1605)-1,3)+2)&amp;" */","  ")&amp;IF(AND(ISERROR(MATCH("},",B1610:B$5003,0)), ISERROR(MATCH("    ];",$A$5:A1609,0))),"];","")</f>
        <v xml:space="preserve">  /* landscape */</v>
      </c>
      <c r="B1610" t="str">
        <f t="shared" si="58"/>
        <v>},</v>
      </c>
      <c r="C1610" t="str">
        <f>IF(AND(MOD(ROW(A1605)-1,3)=0, INDEX(artwork.xlsx!J:J,QUOTIENT(ROW(A1605)-1,3)+2)&lt;&gt;""),
     artwork.xlsx!$H$1&amp;": """ &amp;  INDEX(artwork.xlsx!H:H,QUOTIENT(ROW(A1605)-1,3)+2) &amp;""",  " &amp;
     artwork.xlsx!$J$1&amp; ": """ &amp; INDEX(artwork.xlsx!J:J,QUOTIENT(ROW(A1605)-1,3)+2) &amp;""",  " &amp;
     artwork.xlsx!$L$1&amp; ": """ &amp; SUBSTITUTE(IF(LEFT(INDEX(artwork.xlsx!L:L,QUOTIENT(ROW(A1605)-1,3)+2),4)="http","",artwork.xlsx!$M$1) &amp; INDEX(artwork.xlsx!L:L,QUOTIENT(ROW(A1605)-1,3)+2),artwork.xlsx!$N$1,"") &amp; """,",
 IF(AND(MOD(ROW(A1605)-1,3)=1,INDEX(artwork.xlsx!J:J,QUOTIENT(ROW(A1605)-1,3)+2)&lt;&gt;""),
    artwork.xlsx!$K$1&amp;": '" &amp; SUBSTITUTE(INDEX(artwork.xlsx!K:K,QUOTIENT(ROW(A1605)-1,3)+2),"'","\'") &amp; "'",
IF(MOD(ROW(A1605)-1,3)=2,"","")))</f>
        <v/>
      </c>
      <c r="J1610" t="s">
        <v>3730</v>
      </c>
      <c r="U1610" t="e">
        <f t="shared" si="59"/>
        <v>#VALUE!</v>
      </c>
      <c r="V1610" t="e">
        <f t="shared" si="60"/>
        <v>#VALUE!</v>
      </c>
    </row>
    <row r="1611" spans="1:22" x14ac:dyDescent="0.25">
      <c r="A1611" t="str">
        <f>IF(AND(MOD(ROW(A1606)-1,3)=0,INDEX(artwork.xlsx!G:G,QUOTIENT(ROW(A1606)-1,3)+2)&lt;&gt;""),"/* "&amp;INDEX(artwork.xlsx!G:G,QUOTIENT(ROW(A1606)-1,3)+2)&amp;" */","  ")&amp;
IF(AND(INDEX(artwork.xlsx!F:F,QUOTIENT(ROW(A1606)-1,3)+2)&lt;&gt;""),"/* "&amp;INDEX(artwork.xlsx!F:F,QUOTIENT(ROW(A1606)-1,3)+2)&amp;" */","  ")&amp;IF(AND(ISERROR(MATCH("},",B1611:B$5003,0)), ISERROR(MATCH("    ];",$A$5:A1610,0))),"];","")</f>
        <v xml:space="preserve">/* Promo */  </v>
      </c>
      <c r="B1611" t="str">
        <f t="shared" ref="B1611:B1674" si="61">IF(AND(C1610&lt;&gt;"",MOD(ROW(A1609)-1,3)=2),"},","")&amp;IF(AND(C1611&lt;&gt;"",MOD(ROW(A1606)-1,3)=0),"{","")</f>
        <v>{</v>
      </c>
      <c r="C1611" t="str">
        <f>IF(AND(MOD(ROW(A1606)-1,3)=0, INDEX(artwork.xlsx!J:J,QUOTIENT(ROW(A1606)-1,3)+2)&lt;&gt;""),
     artwork.xlsx!$H$1&amp;": """ &amp;  INDEX(artwork.xlsx!H:H,QUOTIENT(ROW(A1606)-1,3)+2) &amp;""",  " &amp;
     artwork.xlsx!$J$1&amp; ": """ &amp; INDEX(artwork.xlsx!J:J,QUOTIENT(ROW(A1606)-1,3)+2) &amp;""",  " &amp;
     artwork.xlsx!$L$1&amp; ": """ &amp; SUBSTITUTE(IF(LEFT(INDEX(artwork.xlsx!L:L,QUOTIENT(ROW(A1606)-1,3)+2),4)="http","",artwork.xlsx!$M$1) &amp; INDEX(artwork.xlsx!L:L,QUOTIENT(ROW(A1606)-1,3)+2),artwork.xlsx!$N$1,"") &amp; """,",
 IF(AND(MOD(ROW(A1606)-1,3)=1,INDEX(artwork.xlsx!J:J,QUOTIENT(ROW(A1606)-1,3)+2)&lt;&gt;""),
    artwork.xlsx!$K$1&amp;": '" &amp; SUBSTITUTE(INDEX(artwork.xlsx!K:K,QUOTIENT(ROW(A1606)-1,3)+2),"'","\'") &amp; "'",
IF(MOD(ROW(A1606)-1,3)=2,"","")))</f>
        <v>id: "sauna",  frenchName: "Sauna",  artwork: "http://wiki.dominionstrategy.com/images/d/de/SaunaArt.jpg",</v>
      </c>
    </row>
    <row r="1612" spans="1:22" x14ac:dyDescent="0.25">
      <c r="A1612" t="str">
        <f>IF(AND(MOD(ROW(A1607)-1,3)=0,INDEX(artwork.xlsx!G:G,QUOTIENT(ROW(A1607)-1,3)+2)&lt;&gt;""),"/* "&amp;INDEX(artwork.xlsx!G:G,QUOTIENT(ROW(A1607)-1,3)+2)&amp;" */","  ")&amp;
IF(AND(INDEX(artwork.xlsx!F:F,QUOTIENT(ROW(A1607)-1,3)+2)&lt;&gt;""),"/* "&amp;INDEX(artwork.xlsx!F:F,QUOTIENT(ROW(A1607)-1,3)+2)&amp;" */","  ")&amp;IF(AND(ISERROR(MATCH("},",B1612:B$5003,0)), ISERROR(MATCH("    ];",$A$5:A1608,0))),"];","")</f>
        <v xml:space="preserve">    </v>
      </c>
      <c r="B1612" t="str">
        <f t="shared" si="61"/>
        <v/>
      </c>
      <c r="C1612" t="str">
        <f>IF(AND(MOD(ROW(A1607)-1,3)=0, INDEX(artwork.xlsx!J:J,QUOTIENT(ROW(A1607)-1,3)+2)&lt;&gt;""),
     artwork.xlsx!$H$1&amp;": """ &amp;  INDEX(artwork.xlsx!H:H,QUOTIENT(ROW(A1607)-1,3)+2) &amp;""",  " &amp;
     artwork.xlsx!$J$1&amp; ": """ &amp; INDEX(artwork.xlsx!J:J,QUOTIENT(ROW(A1607)-1,3)+2) &amp;""",  " &amp;
     artwork.xlsx!$L$1&amp; ": """ &amp; SUBSTITUTE(IF(LEFT(INDEX(artwork.xlsx!L:L,QUOTIENT(ROW(A1607)-1,3)+2),4)="http","",artwork.xlsx!$M$1) &amp; INDEX(artwork.xlsx!L:L,QUOTIENT(ROW(A1607)-1,3)+2),artwork.xlsx!$N$1,"") &amp; """,",
 IF(AND(MOD(ROW(A1607)-1,3)=1,INDEX(artwork.xlsx!J:J,QUOTIENT(ROW(A1607)-1,3)+2)&lt;&gt;""),
    artwork.xlsx!$K$1&amp;": '" &amp; SUBSTITUTE(INDEX(artwork.xlsx!K:K,QUOTIENT(ROW(A1607)-1,3)+2),"'","\'") &amp; "'",
IF(MOD(ROW(A1607)-1,3)=2,"","")))</f>
        <v>text_html: '&lt;div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v>
      </c>
    </row>
    <row r="1613" spans="1:22" x14ac:dyDescent="0.25">
      <c r="A1613" t="str">
        <f>IF(AND(MOD(ROW(A1608)-1,3)=0,INDEX(artwork.xlsx!G:G,QUOTIENT(ROW(A1608)-1,3)+2)&lt;&gt;""),"/* "&amp;INDEX(artwork.xlsx!G:G,QUOTIENT(ROW(A1608)-1,3)+2)&amp;" */","  ")&amp;
IF(AND(INDEX(artwork.xlsx!F:F,QUOTIENT(ROW(A1608)-1,3)+2)&lt;&gt;""),"/* "&amp;INDEX(artwork.xlsx!F:F,QUOTIENT(ROW(A1608)-1,3)+2)&amp;" */","  ")&amp;IF(AND(ISERROR(MATCH("},",B1613:B$5003,0)), ISERROR(MATCH("    ];",$A$5:A1612,0))),"];","")</f>
        <v xml:space="preserve">    </v>
      </c>
      <c r="B1613" t="str">
        <f t="shared" si="61"/>
        <v>},</v>
      </c>
      <c r="C1613" t="str">
        <f>IF(AND(MOD(ROW(A1608)-1,3)=0, INDEX(artwork.xlsx!J:J,QUOTIENT(ROW(A1608)-1,3)+2)&lt;&gt;""),
     artwork.xlsx!$H$1&amp;": """ &amp;  INDEX(artwork.xlsx!H:H,QUOTIENT(ROW(A1608)-1,3)+2) &amp;""",  " &amp;
     artwork.xlsx!$J$1&amp; ": """ &amp; INDEX(artwork.xlsx!J:J,QUOTIENT(ROW(A1608)-1,3)+2) &amp;""",  " &amp;
     artwork.xlsx!$L$1&amp; ": """ &amp; SUBSTITUTE(IF(LEFT(INDEX(artwork.xlsx!L:L,QUOTIENT(ROW(A1608)-1,3)+2),4)="http","",artwork.xlsx!$M$1) &amp; INDEX(artwork.xlsx!L:L,QUOTIENT(ROW(A1608)-1,3)+2),artwork.xlsx!$N$1,"") &amp; """,",
 IF(AND(MOD(ROW(A1608)-1,3)=1,INDEX(artwork.xlsx!J:J,QUOTIENT(ROW(A1608)-1,3)+2)&lt;&gt;""),
    artwork.xlsx!$K$1&amp;": '" &amp; SUBSTITUTE(INDEX(artwork.xlsx!K:K,QUOTIENT(ROW(A1608)-1,3)+2),"'","\'") &amp; "'",
IF(MOD(ROW(A1608)-1,3)=2,"","")))</f>
        <v/>
      </c>
    </row>
    <row r="1614" spans="1:22" x14ac:dyDescent="0.25">
      <c r="A1614" t="str">
        <f>IF(AND(MOD(ROW(A1609)-1,3)=0,INDEX(artwork.xlsx!G:G,QUOTIENT(ROW(A1609)-1,3)+2)&lt;&gt;""),"/* "&amp;INDEX(artwork.xlsx!G:G,QUOTIENT(ROW(A1609)-1,3)+2)&amp;" */","  ")&amp;
IF(AND(INDEX(artwork.xlsx!F:F,QUOTIENT(ROW(A1609)-1,3)+2)&lt;&gt;""),"/* "&amp;INDEX(artwork.xlsx!F:F,QUOTIENT(ROW(A1609)-1,3)+2)&amp;" */","  ")&amp;IF(AND(ISERROR(MATCH("},",B1614:B$5003,0)), ISERROR(MATCH("    ];",$A$5:A1613,0))),"];","")</f>
        <v xml:space="preserve">    </v>
      </c>
      <c r="B1614" t="str">
        <f t="shared" si="61"/>
        <v>{</v>
      </c>
      <c r="C1614" t="str">
        <f>IF(AND(MOD(ROW(A1609)-1,3)=0, INDEX(artwork.xlsx!J:J,QUOTIENT(ROW(A1609)-1,3)+2)&lt;&gt;""),
     artwork.xlsx!$H$1&amp;": """ &amp;  INDEX(artwork.xlsx!H:H,QUOTIENT(ROW(A1609)-1,3)+2) &amp;""",  " &amp;
     artwork.xlsx!$J$1&amp; ": """ &amp; INDEX(artwork.xlsx!J:J,QUOTIENT(ROW(A1609)-1,3)+2) &amp;""",  " &amp;
     artwork.xlsx!$L$1&amp; ": """ &amp; SUBSTITUTE(IF(LEFT(INDEX(artwork.xlsx!L:L,QUOTIENT(ROW(A1609)-1,3)+2),4)="http","",artwork.xlsx!$M$1) &amp; INDEX(artwork.xlsx!L:L,QUOTIENT(ROW(A1609)-1,3)+2),artwork.xlsx!$N$1,"") &amp; """,",
 IF(AND(MOD(ROW(A1609)-1,3)=1,INDEX(artwork.xlsx!J:J,QUOTIENT(ROW(A1609)-1,3)+2)&lt;&gt;""),
    artwork.xlsx!$K$1&amp;": '" &amp; SUBSTITUTE(INDEX(artwork.xlsx!K:K,QUOTIENT(ROW(A1609)-1,3)+2),"'","\'") &amp; "'",
IF(MOD(ROW(A1609)-1,3)=2,"","")))</f>
        <v>id: "avanto",  frenchName: "Trou dans la glace",  artwork: "http://wiki.dominionstrategy.com/images/f/f1/AvantoArt.jpg",</v>
      </c>
    </row>
    <row r="1615" spans="1:22" x14ac:dyDescent="0.25">
      <c r="A1615" t="str">
        <f>IF(AND(MOD(ROW(A1610)-1,3)=0,INDEX(artwork.xlsx!G:G,QUOTIENT(ROW(A1610)-1,3)+2)&lt;&gt;""),"/* "&amp;INDEX(artwork.xlsx!G:G,QUOTIENT(ROW(A1610)-1,3)+2)&amp;" */","  ")&amp;
IF(AND(INDEX(artwork.xlsx!F:F,QUOTIENT(ROW(A1610)-1,3)+2)&lt;&gt;""),"/* "&amp;INDEX(artwork.xlsx!F:F,QUOTIENT(ROW(A1610)-1,3)+2)&amp;" */","  ")&amp;IF(AND(ISERROR(MATCH("},",B1615:B$5003,0)), ISERROR(MATCH("    ];",$A$5:A1611,0))),"];","")</f>
        <v xml:space="preserve">    </v>
      </c>
      <c r="B1615" t="str">
        <f t="shared" si="61"/>
        <v/>
      </c>
      <c r="C1615" t="str">
        <f>IF(AND(MOD(ROW(A1610)-1,3)=0, INDEX(artwork.xlsx!J:J,QUOTIENT(ROW(A1610)-1,3)+2)&lt;&gt;""),
     artwork.xlsx!$H$1&amp;": """ &amp;  INDEX(artwork.xlsx!H:H,QUOTIENT(ROW(A1610)-1,3)+2) &amp;""",  " &amp;
     artwork.xlsx!$J$1&amp; ": """ &amp; INDEX(artwork.xlsx!J:J,QUOTIENT(ROW(A1610)-1,3)+2) &amp;""",  " &amp;
     artwork.xlsx!$L$1&amp; ": """ &amp; SUBSTITUTE(IF(LEFT(INDEX(artwork.xlsx!L:L,QUOTIENT(ROW(A1610)-1,3)+2),4)="http","",artwork.xlsx!$M$1) &amp; INDEX(artwork.xlsx!L:L,QUOTIENT(ROW(A1610)-1,3)+2),artwork.xlsx!$N$1,"") &amp; """,",
 IF(AND(MOD(ROW(A1610)-1,3)=1,INDEX(artwork.xlsx!J:J,QUOTIENT(ROW(A1610)-1,3)+2)&lt;&gt;""),
    artwork.xlsx!$K$1&amp;": '" &amp; SUBSTITUTE(INDEX(artwork.xlsx!K:K,QUOTIENT(ROW(A1610)-1,3)+2),"'","\'") &amp; "'",
IF(MOD(ROW(A1610)-1,3)=2,"","")))</f>
        <v>text_html: '&lt;div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v>
      </c>
    </row>
    <row r="1616" spans="1:22" x14ac:dyDescent="0.25">
      <c r="A1616" t="str">
        <f>IF(AND(MOD(ROW(A1611)-1,3)=0,INDEX(artwork.xlsx!G:G,QUOTIENT(ROW(A1611)-1,3)+2)&lt;&gt;""),"/* "&amp;INDEX(artwork.xlsx!G:G,QUOTIENT(ROW(A1611)-1,3)+2)&amp;" */","  ")&amp;
IF(AND(INDEX(artwork.xlsx!F:F,QUOTIENT(ROW(A1611)-1,3)+2)&lt;&gt;""),"/* "&amp;INDEX(artwork.xlsx!F:F,QUOTIENT(ROW(A1611)-1,3)+2)&amp;" */","  ")&amp;IF(AND(ISERROR(MATCH("},",B1616:B$5003,0)), ISERROR(MATCH("    ];",$A$5:A1615,0))),"];","")</f>
        <v xml:space="preserve">    </v>
      </c>
      <c r="B1616" t="str">
        <f t="shared" si="61"/>
        <v>},</v>
      </c>
      <c r="C1616" t="str">
        <f>IF(AND(MOD(ROW(A1611)-1,3)=0, INDEX(artwork.xlsx!J:J,QUOTIENT(ROW(A1611)-1,3)+2)&lt;&gt;""),
     artwork.xlsx!$H$1&amp;": """ &amp;  INDEX(artwork.xlsx!H:H,QUOTIENT(ROW(A1611)-1,3)+2) &amp;""",  " &amp;
     artwork.xlsx!$J$1&amp; ": """ &amp; INDEX(artwork.xlsx!J:J,QUOTIENT(ROW(A1611)-1,3)+2) &amp;""",  " &amp;
     artwork.xlsx!$L$1&amp; ": """ &amp; SUBSTITUTE(IF(LEFT(INDEX(artwork.xlsx!L:L,QUOTIENT(ROW(A1611)-1,3)+2),4)="http","",artwork.xlsx!$M$1) &amp; INDEX(artwork.xlsx!L:L,QUOTIENT(ROW(A1611)-1,3)+2),artwork.xlsx!$N$1,"") &amp; """,",
 IF(AND(MOD(ROW(A1611)-1,3)=1,INDEX(artwork.xlsx!J:J,QUOTIENT(ROW(A1611)-1,3)+2)&lt;&gt;""),
    artwork.xlsx!$K$1&amp;": '" &amp; SUBSTITUTE(INDEX(artwork.xlsx!K:K,QUOTIENT(ROW(A1611)-1,3)+2),"'","\'") &amp; "'",
IF(MOD(ROW(A1611)-1,3)=2,"","")))</f>
        <v/>
      </c>
    </row>
    <row r="1617" spans="1:3" x14ac:dyDescent="0.25">
      <c r="A1617" t="str">
        <f>IF(AND(MOD(ROW(A1612)-1,3)=0,INDEX(artwork.xlsx!G:G,QUOTIENT(ROW(A1612)-1,3)+2)&lt;&gt;""),"/* "&amp;INDEX(artwork.xlsx!G:G,QUOTIENT(ROW(A1612)-1,3)+2)&amp;" */","  ")&amp;
IF(AND(INDEX(artwork.xlsx!F:F,QUOTIENT(ROW(A1612)-1,3)+2)&lt;&gt;""),"/* "&amp;INDEX(artwork.xlsx!F:F,QUOTIENT(ROW(A1612)-1,3)+2)&amp;" */","  ")&amp;IF(AND(ISERROR(MATCH("},",B1617:B$5003,0)), ISERROR(MATCH("    ];",$A$5:A1616,0))),"];","")</f>
        <v xml:space="preserve">    </v>
      </c>
      <c r="B1617" t="str">
        <f t="shared" si="61"/>
        <v>{</v>
      </c>
      <c r="C1617" t="str">
        <f>IF(AND(MOD(ROW(A1612)-1,3)=0, INDEX(artwork.xlsx!J:J,QUOTIENT(ROW(A1612)-1,3)+2)&lt;&gt;""),
     artwork.xlsx!$H$1&amp;": """ &amp;  INDEX(artwork.xlsx!H:H,QUOTIENT(ROW(A1612)-1,3)+2) &amp;""",  " &amp;
     artwork.xlsx!$J$1&amp; ": """ &amp; INDEX(artwork.xlsx!J:J,QUOTIENT(ROW(A1612)-1,3)+2) &amp;""",  " &amp;
     artwork.xlsx!$L$1&amp; ": """ &amp; SUBSTITUTE(IF(LEFT(INDEX(artwork.xlsx!L:L,QUOTIENT(ROW(A1612)-1,3)+2),4)="http","",artwork.xlsx!$M$1) &amp; INDEX(artwork.xlsx!L:L,QUOTIENT(ROW(A1612)-1,3)+2),artwork.xlsx!$N$1,"") &amp; """,",
 IF(AND(MOD(ROW(A1612)-1,3)=1,INDEX(artwork.xlsx!J:J,QUOTIENT(ROW(A1612)-1,3)+2)&lt;&gt;""),
    artwork.xlsx!$K$1&amp;": '" &amp; SUBSTITUTE(INDEX(artwork.xlsx!K:K,QUOTIENT(ROW(A1612)-1,3)+2),"'","\'") &amp; "'",
IF(MOD(ROW(A1612)-1,3)=2,"","")))</f>
        <v>id: "blackmarket",  frenchName: "Marché noir",  artwork: "http://wiki.dominionstrategy.com/images/9/93/Black_MarketArt.jpg",</v>
      </c>
    </row>
    <row r="1618" spans="1:3" x14ac:dyDescent="0.25">
      <c r="A1618" t="str">
        <f>IF(AND(MOD(ROW(A1613)-1,3)=0,INDEX(artwork.xlsx!G:G,QUOTIENT(ROW(A1613)-1,3)+2)&lt;&gt;""),"/* "&amp;INDEX(artwork.xlsx!G:G,QUOTIENT(ROW(A1613)-1,3)+2)&amp;" */","  ")&amp;
IF(AND(INDEX(artwork.xlsx!F:F,QUOTIENT(ROW(A1613)-1,3)+2)&lt;&gt;""),"/* "&amp;INDEX(artwork.xlsx!F:F,QUOTIENT(ROW(A1613)-1,3)+2)&amp;" */","  ")&amp;IF(AND(ISERROR(MATCH("},",B1618:B$5003,0)), ISERROR(MATCH("    ];",$A$5:A1614,0))),"];","")</f>
        <v xml:space="preserve">    </v>
      </c>
      <c r="B1618" t="str">
        <f t="shared" si="61"/>
        <v/>
      </c>
      <c r="C1618" t="str">
        <f>IF(AND(MOD(ROW(A1613)-1,3)=0, INDEX(artwork.xlsx!J:J,QUOTIENT(ROW(A1613)-1,3)+2)&lt;&gt;""),
     artwork.xlsx!$H$1&amp;": """ &amp;  INDEX(artwork.xlsx!H:H,QUOTIENT(ROW(A1613)-1,3)+2) &amp;""",  " &amp;
     artwork.xlsx!$J$1&amp; ": """ &amp; INDEX(artwork.xlsx!J:J,QUOTIENT(ROW(A1613)-1,3)+2) &amp;""",  " &amp;
     artwork.xlsx!$L$1&amp; ": """ &amp; SUBSTITUTE(IF(LEFT(INDEX(artwork.xlsx!L:L,QUOTIENT(ROW(A1613)-1,3)+2),4)="http","",artwork.xlsx!$M$1) &amp; INDEX(artwork.xlsx!L:L,QUOTIENT(ROW(A1613)-1,3)+2),artwork.xlsx!$N$1,"") &amp; """,",
 IF(AND(MOD(ROW(A1613)-1,3)=1,INDEX(artwork.xlsx!J:J,QUOTIENT(ROW(A1613)-1,3)+2)&lt;&gt;""),
    artwork.xlsx!$K$1&amp;": '" &amp; SUBSTITUTE(INDEX(artwork.xlsx!K:K,QUOTIENT(ROW(A1613)-1,3)+2),"'","\'") &amp; "'",
IF(MOD(ROW(A1613)-1,3)=2,"","")))</f>
        <v>text_html: '&lt;div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v>
      </c>
    </row>
    <row r="1619" spans="1:3" x14ac:dyDescent="0.25">
      <c r="A1619" t="str">
        <f>IF(AND(MOD(ROW(A1614)-1,3)=0,INDEX(artwork.xlsx!G:G,QUOTIENT(ROW(A1614)-1,3)+2)&lt;&gt;""),"/* "&amp;INDEX(artwork.xlsx!G:G,QUOTIENT(ROW(A1614)-1,3)+2)&amp;" */","  ")&amp;
IF(AND(INDEX(artwork.xlsx!F:F,QUOTIENT(ROW(A1614)-1,3)+2)&lt;&gt;""),"/* "&amp;INDEX(artwork.xlsx!F:F,QUOTIENT(ROW(A1614)-1,3)+2)&amp;" */","  ")&amp;IF(AND(ISERROR(MATCH("},",B1619:B$5003,0)), ISERROR(MATCH("    ];",$A$5:A1615,0))),"];","")</f>
        <v xml:space="preserve">    </v>
      </c>
      <c r="B1619" t="str">
        <f t="shared" si="61"/>
        <v>},</v>
      </c>
      <c r="C1619" t="str">
        <f>IF(AND(MOD(ROW(A1614)-1,3)=0, INDEX(artwork.xlsx!J:J,QUOTIENT(ROW(A1614)-1,3)+2)&lt;&gt;""),
     artwork.xlsx!$H$1&amp;": """ &amp;  INDEX(artwork.xlsx!H:H,QUOTIENT(ROW(A1614)-1,3)+2) &amp;""",  " &amp;
     artwork.xlsx!$J$1&amp; ": """ &amp; INDEX(artwork.xlsx!J:J,QUOTIENT(ROW(A1614)-1,3)+2) &amp;""",  " &amp;
     artwork.xlsx!$L$1&amp; ": """ &amp; SUBSTITUTE(IF(LEFT(INDEX(artwork.xlsx!L:L,QUOTIENT(ROW(A1614)-1,3)+2),4)="http","",artwork.xlsx!$M$1) &amp; INDEX(artwork.xlsx!L:L,QUOTIENT(ROW(A1614)-1,3)+2),artwork.xlsx!$N$1,"") &amp; """,",
 IF(AND(MOD(ROW(A1614)-1,3)=1,INDEX(artwork.xlsx!J:J,QUOTIENT(ROW(A1614)-1,3)+2)&lt;&gt;""),
    artwork.xlsx!$K$1&amp;": '" &amp; SUBSTITUTE(INDEX(artwork.xlsx!K:K,QUOTIENT(ROW(A1614)-1,3)+2),"'","\'") &amp; "'",
IF(MOD(ROW(A1614)-1,3)=2,"","")))</f>
        <v/>
      </c>
    </row>
    <row r="1620" spans="1:3" x14ac:dyDescent="0.25">
      <c r="A1620" t="str">
        <f>IF(AND(MOD(ROW(A1615)-1,3)=0,INDEX(artwork.xlsx!G:G,QUOTIENT(ROW(A1615)-1,3)+2)&lt;&gt;""),"/* "&amp;INDEX(artwork.xlsx!G:G,QUOTIENT(ROW(A1615)-1,3)+2)&amp;" */","  ")&amp;
IF(AND(INDEX(artwork.xlsx!F:F,QUOTIENT(ROW(A1615)-1,3)+2)&lt;&gt;""),"/* "&amp;INDEX(artwork.xlsx!F:F,QUOTIENT(ROW(A1615)-1,3)+2)&amp;" */","  ")&amp;IF(AND(ISERROR(MATCH("},",B1620:B$5003,0)), ISERROR(MATCH("    ];",$A$5:A1619,0))),"];","")</f>
        <v xml:space="preserve">    </v>
      </c>
      <c r="B1620" t="str">
        <f t="shared" si="61"/>
        <v>{</v>
      </c>
      <c r="C1620" t="str">
        <f>IF(AND(MOD(ROW(A1615)-1,3)=0, INDEX(artwork.xlsx!J:J,QUOTIENT(ROW(A1615)-1,3)+2)&lt;&gt;""),
     artwork.xlsx!$H$1&amp;": """ &amp;  INDEX(artwork.xlsx!H:H,QUOTIENT(ROW(A1615)-1,3)+2) &amp;""",  " &amp;
     artwork.xlsx!$J$1&amp; ": """ &amp; INDEX(artwork.xlsx!J:J,QUOTIENT(ROW(A1615)-1,3)+2) &amp;""",  " &amp;
     artwork.xlsx!$L$1&amp; ": """ &amp; SUBSTITUTE(IF(LEFT(INDEX(artwork.xlsx!L:L,QUOTIENT(ROW(A1615)-1,3)+2),4)="http","",artwork.xlsx!$M$1) &amp; INDEX(artwork.xlsx!L:L,QUOTIENT(ROW(A1615)-1,3)+2),artwork.xlsx!$N$1,"") &amp; """,",
 IF(AND(MOD(ROW(A1615)-1,3)=1,INDEX(artwork.xlsx!J:J,QUOTIENT(ROW(A1615)-1,3)+2)&lt;&gt;""),
    artwork.xlsx!$K$1&amp;": '" &amp; SUBSTITUTE(INDEX(artwork.xlsx!K:K,QUOTIENT(ROW(A1615)-1,3)+2),"'","\'") &amp; "'",
IF(MOD(ROW(A1615)-1,3)=2,"","")))</f>
        <v>id: "envoy",  frenchName: "Délégué",  artwork: "http://wiki.dominionstrategy.com/images/f/f8/EnvoyArt.jpg",</v>
      </c>
    </row>
    <row r="1621" spans="1:3" x14ac:dyDescent="0.25">
      <c r="A1621" t="str">
        <f>IF(AND(MOD(ROW(A1616)-1,3)=0,INDEX(artwork.xlsx!G:G,QUOTIENT(ROW(A1616)-1,3)+2)&lt;&gt;""),"/* "&amp;INDEX(artwork.xlsx!G:G,QUOTIENT(ROW(A1616)-1,3)+2)&amp;" */","  ")&amp;
IF(AND(INDEX(artwork.xlsx!F:F,QUOTIENT(ROW(A1616)-1,3)+2)&lt;&gt;""),"/* "&amp;INDEX(artwork.xlsx!F:F,QUOTIENT(ROW(A1616)-1,3)+2)&amp;" */","  ")&amp;IF(AND(ISERROR(MATCH("},",B1621:B$5003,0)), ISERROR(MATCH("    ];",$A$5:A1620,0))),"];","")</f>
        <v xml:space="preserve">    </v>
      </c>
      <c r="B1621" t="str">
        <f t="shared" si="61"/>
        <v/>
      </c>
      <c r="C1621" t="str">
        <f>IF(AND(MOD(ROW(A1616)-1,3)=0, INDEX(artwork.xlsx!J:J,QUOTIENT(ROW(A1616)-1,3)+2)&lt;&gt;""),
     artwork.xlsx!$H$1&amp;": """ &amp;  INDEX(artwork.xlsx!H:H,QUOTIENT(ROW(A1616)-1,3)+2) &amp;""",  " &amp;
     artwork.xlsx!$J$1&amp; ": """ &amp; INDEX(artwork.xlsx!J:J,QUOTIENT(ROW(A1616)-1,3)+2) &amp;""",  " &amp;
     artwork.xlsx!$L$1&amp; ": """ &amp; SUBSTITUTE(IF(LEFT(INDEX(artwork.xlsx!L:L,QUOTIENT(ROW(A1616)-1,3)+2),4)="http","",artwork.xlsx!$M$1) &amp; INDEX(artwork.xlsx!L:L,QUOTIENT(ROW(A1616)-1,3)+2),artwork.xlsx!$N$1,"") &amp; """,",
 IF(AND(MOD(ROW(A1616)-1,3)=1,INDEX(artwork.xlsx!J:J,QUOTIENT(ROW(A1616)-1,3)+2)&lt;&gt;""),
    artwork.xlsx!$K$1&amp;": '" &amp; SUBSTITUTE(INDEX(artwork.xlsx!K:K,QUOTIENT(ROW(A1616)-1,3)+2),"'","\'") &amp; "'",
IF(MOD(ROW(A1616)-1,3)=2,"","")))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2" spans="1:3" x14ac:dyDescent="0.25">
      <c r="A1622" t="str">
        <f>IF(AND(MOD(ROW(A1617)-1,3)=0,INDEX(artwork.xlsx!G:G,QUOTIENT(ROW(A1617)-1,3)+2)&lt;&gt;""),"/* "&amp;INDEX(artwork.xlsx!G:G,QUOTIENT(ROW(A1617)-1,3)+2)&amp;" */","  ")&amp;
IF(AND(INDEX(artwork.xlsx!F:F,QUOTIENT(ROW(A1617)-1,3)+2)&lt;&gt;""),"/* "&amp;INDEX(artwork.xlsx!F:F,QUOTIENT(ROW(A1617)-1,3)+2)&amp;" */","  ")&amp;IF(AND(ISERROR(MATCH("},",B1622:B$5003,0)), ISERROR(MATCH("    ];",$A$5:A1618,0))),"];","")</f>
        <v xml:space="preserve">    </v>
      </c>
      <c r="B1622" t="str">
        <f t="shared" si="61"/>
        <v>},</v>
      </c>
      <c r="C1622" t="str">
        <f>IF(AND(MOD(ROW(A1617)-1,3)=0, INDEX(artwork.xlsx!J:J,QUOTIENT(ROW(A1617)-1,3)+2)&lt;&gt;""),
     artwork.xlsx!$H$1&amp;": """ &amp;  INDEX(artwork.xlsx!H:H,QUOTIENT(ROW(A1617)-1,3)+2) &amp;""",  " &amp;
     artwork.xlsx!$J$1&amp; ": """ &amp; INDEX(artwork.xlsx!J:J,QUOTIENT(ROW(A1617)-1,3)+2) &amp;""",  " &amp;
     artwork.xlsx!$L$1&amp; ": """ &amp; SUBSTITUTE(IF(LEFT(INDEX(artwork.xlsx!L:L,QUOTIENT(ROW(A1617)-1,3)+2),4)="http","",artwork.xlsx!$M$1) &amp; INDEX(artwork.xlsx!L:L,QUOTIENT(ROW(A1617)-1,3)+2),artwork.xlsx!$N$1,"") &amp; """,",
 IF(AND(MOD(ROW(A1617)-1,3)=1,INDEX(artwork.xlsx!J:J,QUOTIENT(ROW(A1617)-1,3)+2)&lt;&gt;""),
    artwork.xlsx!$K$1&amp;": '" &amp; SUBSTITUTE(INDEX(artwork.xlsx!K:K,QUOTIENT(ROW(A1617)-1,3)+2),"'","\'") &amp; "'",
IF(MOD(ROW(A1617)-1,3)=2,"","")))</f>
        <v/>
      </c>
    </row>
    <row r="1623" spans="1:3" x14ac:dyDescent="0.25">
      <c r="A1623" t="str">
        <f>IF(AND(MOD(ROW(A1618)-1,3)=0,INDEX(artwork.xlsx!G:G,QUOTIENT(ROW(A1618)-1,3)+2)&lt;&gt;""),"/* "&amp;INDEX(artwork.xlsx!G:G,QUOTIENT(ROW(A1618)-1,3)+2)&amp;" */","  ")&amp;
IF(AND(INDEX(artwork.xlsx!F:F,QUOTIENT(ROW(A1618)-1,3)+2)&lt;&gt;""),"/* "&amp;INDEX(artwork.xlsx!F:F,QUOTIENT(ROW(A1618)-1,3)+2)&amp;" */","  ")&amp;IF(AND(ISERROR(MATCH("},",B1623:B$5003,0)), ISERROR(MATCH("    ];",$A$5:A1622,0))),"];","")</f>
        <v xml:space="preserve">    </v>
      </c>
      <c r="B1623" t="str">
        <f t="shared" si="61"/>
        <v>{</v>
      </c>
      <c r="C1623" t="str">
        <f>IF(AND(MOD(ROW(A1618)-1,3)=0, INDEX(artwork.xlsx!J:J,QUOTIENT(ROW(A1618)-1,3)+2)&lt;&gt;""),
     artwork.xlsx!$H$1&amp;": """ &amp;  INDEX(artwork.xlsx!H:H,QUOTIENT(ROW(A1618)-1,3)+2) &amp;""",  " &amp;
     artwork.xlsx!$J$1&amp; ": """ &amp; INDEX(artwork.xlsx!J:J,QUOTIENT(ROW(A1618)-1,3)+2) &amp;""",  " &amp;
     artwork.xlsx!$L$1&amp; ": """ &amp; SUBSTITUTE(IF(LEFT(INDEX(artwork.xlsx!L:L,QUOTIENT(ROW(A1618)-1,3)+2),4)="http","",artwork.xlsx!$M$1) &amp; INDEX(artwork.xlsx!L:L,QUOTIENT(ROW(A1618)-1,3)+2),artwork.xlsx!$N$1,"") &amp; """,",
 IF(AND(MOD(ROW(A1618)-1,3)=1,INDEX(artwork.xlsx!J:J,QUOTIENT(ROW(A1618)-1,3)+2)&lt;&gt;""),
    artwork.xlsx!$K$1&amp;": '" &amp; SUBSTITUTE(INDEX(artwork.xlsx!K:K,QUOTIENT(ROW(A1618)-1,3)+2),"'","\'") &amp; "'",
IF(MOD(ROW(A1618)-1,3)=2,"","")))</f>
        <v>id: "governor",  frenchName: "Gouverneur",  artwork: "http://wiki.dominionstrategy.com/images/e/e3/GovernorArt.jpg",</v>
      </c>
    </row>
    <row r="1624" spans="1:3" x14ac:dyDescent="0.25">
      <c r="A1624" t="str">
        <f>IF(AND(MOD(ROW(A1619)-1,3)=0,INDEX(artwork.xlsx!G:G,QUOTIENT(ROW(A1619)-1,3)+2)&lt;&gt;""),"/* "&amp;INDEX(artwork.xlsx!G:G,QUOTIENT(ROW(A1619)-1,3)+2)&amp;" */","  ")&amp;
IF(AND(INDEX(artwork.xlsx!F:F,QUOTIENT(ROW(A1619)-1,3)+2)&lt;&gt;""),"/* "&amp;INDEX(artwork.xlsx!F:F,QUOTIENT(ROW(A1619)-1,3)+2)&amp;" */","  ")&amp;IF(AND(ISERROR(MATCH("},",B1624:B$5003,0)), ISERROR(MATCH("    ];",$A$5:A1623,0))),"];","")</f>
        <v xml:space="preserve">    </v>
      </c>
      <c r="B1624" t="str">
        <f t="shared" si="61"/>
        <v/>
      </c>
      <c r="C1624" t="str">
        <f>IF(AND(MOD(ROW(A1619)-1,3)=0, INDEX(artwork.xlsx!J:J,QUOTIENT(ROW(A1619)-1,3)+2)&lt;&gt;""),
     artwork.xlsx!$H$1&amp;": """ &amp;  INDEX(artwork.xlsx!H:H,QUOTIENT(ROW(A1619)-1,3)+2) &amp;""",  " &amp;
     artwork.xlsx!$J$1&amp; ": """ &amp; INDEX(artwork.xlsx!J:J,QUOTIENT(ROW(A1619)-1,3)+2) &amp;""",  " &amp;
     artwork.xlsx!$L$1&amp; ": """ &amp; SUBSTITUTE(IF(LEFT(INDEX(artwork.xlsx!L:L,QUOTIENT(ROW(A1619)-1,3)+2),4)="http","",artwork.xlsx!$M$1) &amp; INDEX(artwork.xlsx!L:L,QUOTIENT(ROW(A1619)-1,3)+2),artwork.xlsx!$N$1,"") &amp; """,",
 IF(AND(MOD(ROW(A1619)-1,3)=1,INDEX(artwork.xlsx!J:J,QUOTIENT(ROW(A1619)-1,3)+2)&lt;&gt;""),
    artwork.xlsx!$K$1&amp;": '" &amp; SUBSTITUTE(INDEX(artwork.xlsx!K:K,QUOTIENT(ROW(A1619)-1,3)+2),"'","\'") &amp; "'",
IF(MOD(ROW(A1619)-1,3)=2,"","")))</f>
        <v>text_html: '&lt;div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v>
      </c>
    </row>
    <row r="1625" spans="1:3" x14ac:dyDescent="0.25">
      <c r="A1625" t="str">
        <f>IF(AND(MOD(ROW(A1620)-1,3)=0,INDEX(artwork.xlsx!G:G,QUOTIENT(ROW(A1620)-1,3)+2)&lt;&gt;""),"/* "&amp;INDEX(artwork.xlsx!G:G,QUOTIENT(ROW(A1620)-1,3)+2)&amp;" */","  ")&amp;
IF(AND(INDEX(artwork.xlsx!F:F,QUOTIENT(ROW(A1620)-1,3)+2)&lt;&gt;""),"/* "&amp;INDEX(artwork.xlsx!F:F,QUOTIENT(ROW(A1620)-1,3)+2)&amp;" */","  ")&amp;IF(AND(ISERROR(MATCH("},",B1625:B$5003,0)), ISERROR(MATCH("    ];",$A$5:A1621,0))),"];","")</f>
        <v xml:space="preserve">    </v>
      </c>
      <c r="B1625" t="str">
        <f t="shared" si="61"/>
        <v>},</v>
      </c>
      <c r="C1625" t="str">
        <f>IF(AND(MOD(ROW(A1620)-1,3)=0, INDEX(artwork.xlsx!J:J,QUOTIENT(ROW(A1620)-1,3)+2)&lt;&gt;""),
     artwork.xlsx!$H$1&amp;": """ &amp;  INDEX(artwork.xlsx!H:H,QUOTIENT(ROW(A1620)-1,3)+2) &amp;""",  " &amp;
     artwork.xlsx!$J$1&amp; ": """ &amp; INDEX(artwork.xlsx!J:J,QUOTIENT(ROW(A1620)-1,3)+2) &amp;""",  " &amp;
     artwork.xlsx!$L$1&amp; ": """ &amp; SUBSTITUTE(IF(LEFT(INDEX(artwork.xlsx!L:L,QUOTIENT(ROW(A1620)-1,3)+2),4)="http","",artwork.xlsx!$M$1) &amp; INDEX(artwork.xlsx!L:L,QUOTIENT(ROW(A1620)-1,3)+2),artwork.xlsx!$N$1,"") &amp; """,",
 IF(AND(MOD(ROW(A1620)-1,3)=1,INDEX(artwork.xlsx!J:J,QUOTIENT(ROW(A1620)-1,3)+2)&lt;&gt;""),
    artwork.xlsx!$K$1&amp;": '" &amp; SUBSTITUTE(INDEX(artwork.xlsx!K:K,QUOTIENT(ROW(A1620)-1,3)+2),"'","\'") &amp; "'",
IF(MOD(ROW(A1620)-1,3)=2,"","")))</f>
        <v/>
      </c>
    </row>
    <row r="1626" spans="1:3" x14ac:dyDescent="0.25">
      <c r="A1626" t="str">
        <f>IF(AND(MOD(ROW(A1621)-1,3)=0,INDEX(artwork.xlsx!G:G,QUOTIENT(ROW(A1621)-1,3)+2)&lt;&gt;""),"/* "&amp;INDEX(artwork.xlsx!G:G,QUOTIENT(ROW(A1621)-1,3)+2)&amp;" */","  ")&amp;
IF(AND(INDEX(artwork.xlsx!F:F,QUOTIENT(ROW(A1621)-1,3)+2)&lt;&gt;""),"/* "&amp;INDEX(artwork.xlsx!F:F,QUOTIENT(ROW(A1621)-1,3)+2)&amp;" */","  ")&amp;IF(AND(ISERROR(MATCH("},",B1626:B$5003,0)), ISERROR(MATCH("    ];",$A$5:A1625,0))),"];","")</f>
        <v xml:space="preserve">    </v>
      </c>
      <c r="B1626" t="str">
        <f t="shared" si="61"/>
        <v>{</v>
      </c>
      <c r="C1626" t="str">
        <f>IF(AND(MOD(ROW(A1621)-1,3)=0, INDEX(artwork.xlsx!J:J,QUOTIENT(ROW(A1621)-1,3)+2)&lt;&gt;""),
     artwork.xlsx!$H$1&amp;": """ &amp;  INDEX(artwork.xlsx!H:H,QUOTIENT(ROW(A1621)-1,3)+2) &amp;""",  " &amp;
     artwork.xlsx!$J$1&amp; ": """ &amp; INDEX(artwork.xlsx!J:J,QUOTIENT(ROW(A1621)-1,3)+2) &amp;""",  " &amp;
     artwork.xlsx!$L$1&amp; ": """ &amp; SUBSTITUTE(IF(LEFT(INDEX(artwork.xlsx!L:L,QUOTIENT(ROW(A1621)-1,3)+2),4)="http","",artwork.xlsx!$M$1) &amp; INDEX(artwork.xlsx!L:L,QUOTIENT(ROW(A1621)-1,3)+2),artwork.xlsx!$N$1,"") &amp; """,",
 IF(AND(MOD(ROW(A1621)-1,3)=1,INDEX(artwork.xlsx!J:J,QUOTIENT(ROW(A1621)-1,3)+2)&lt;&gt;""),
    artwork.xlsx!$K$1&amp;": '" &amp; SUBSTITUTE(INDEX(artwork.xlsx!K:K,QUOTIENT(ROW(A1621)-1,3)+2),"'","\'") &amp; "'",
IF(MOD(ROW(A1621)-1,3)=2,"","")))</f>
        <v>id: "prince",  frenchName: "Prince",  artwork: "http://wiki.dominionstrategy.com/images/c/ca/PrinceArt.jpg",</v>
      </c>
    </row>
    <row r="1627" spans="1:3" x14ac:dyDescent="0.25">
      <c r="A1627" t="str">
        <f>IF(AND(MOD(ROW(A1622)-1,3)=0,INDEX(artwork.xlsx!G:G,QUOTIENT(ROW(A1622)-1,3)+2)&lt;&gt;""),"/* "&amp;INDEX(artwork.xlsx!G:G,QUOTIENT(ROW(A1622)-1,3)+2)&amp;" */","  ")&amp;
IF(AND(INDEX(artwork.xlsx!F:F,QUOTIENT(ROW(A1622)-1,3)+2)&lt;&gt;""),"/* "&amp;INDEX(artwork.xlsx!F:F,QUOTIENT(ROW(A1622)-1,3)+2)&amp;" */","  ")&amp;IF(AND(ISERROR(MATCH("},",B1627:B$5003,0)), ISERROR(MATCH("    ];",$A$5:A1626,0))),"];","")</f>
        <v xml:space="preserve">    </v>
      </c>
      <c r="B1627" t="str">
        <f t="shared" si="61"/>
        <v/>
      </c>
      <c r="C1627" t="str">
        <f>IF(AND(MOD(ROW(A1622)-1,3)=0, INDEX(artwork.xlsx!J:J,QUOTIENT(ROW(A1622)-1,3)+2)&lt;&gt;""),
     artwork.xlsx!$H$1&amp;": """ &amp;  INDEX(artwork.xlsx!H:H,QUOTIENT(ROW(A1622)-1,3)+2) &amp;""",  " &amp;
     artwork.xlsx!$J$1&amp; ": """ &amp; INDEX(artwork.xlsx!J:J,QUOTIENT(ROW(A1622)-1,3)+2) &amp;""",  " &amp;
     artwork.xlsx!$L$1&amp; ": """ &amp; SUBSTITUTE(IF(LEFT(INDEX(artwork.xlsx!L:L,QUOTIENT(ROW(A1622)-1,3)+2),4)="http","",artwork.xlsx!$M$1) &amp; INDEX(artwork.xlsx!L:L,QUOTIENT(ROW(A1622)-1,3)+2),artwork.xlsx!$N$1,"") &amp; """,",
 IF(AND(MOD(ROW(A1622)-1,3)=1,INDEX(artwork.xlsx!J:J,QUOTIENT(ROW(A1622)-1,3)+2)&lt;&gt;""),
    artwork.xlsx!$K$1&amp;": '" &amp; SUBSTITUTE(INDEX(artwork.xlsx!K:K,QUOTIENT(ROW(A1622)-1,3)+2),"'","\'") &amp; "'",
IF(MOD(ROW(A1622)-1,3)=2,"","")))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8" spans="1:3" x14ac:dyDescent="0.25">
      <c r="A1628" t="str">
        <f>IF(AND(MOD(ROW(A1623)-1,3)=0,INDEX(artwork.xlsx!G:G,QUOTIENT(ROW(A1623)-1,3)+2)&lt;&gt;""),"/* "&amp;INDEX(artwork.xlsx!G:G,QUOTIENT(ROW(A1623)-1,3)+2)&amp;" */","  ")&amp;
IF(AND(INDEX(artwork.xlsx!F:F,QUOTIENT(ROW(A1623)-1,3)+2)&lt;&gt;""),"/* "&amp;INDEX(artwork.xlsx!F:F,QUOTIENT(ROW(A1623)-1,3)+2)&amp;" */","  ")&amp;IF(AND(ISERROR(MATCH("},",B1628:B$5003,0)), ISERROR(MATCH("    ];",$A$5:A1624,0))),"];","")</f>
        <v xml:space="preserve">    </v>
      </c>
      <c r="B1628" t="str">
        <f t="shared" si="61"/>
        <v>},</v>
      </c>
      <c r="C1628" t="str">
        <f>IF(AND(MOD(ROW(A1623)-1,3)=0, INDEX(artwork.xlsx!J:J,QUOTIENT(ROW(A1623)-1,3)+2)&lt;&gt;""),
     artwork.xlsx!$H$1&amp;": """ &amp;  INDEX(artwork.xlsx!H:H,QUOTIENT(ROW(A1623)-1,3)+2) &amp;""",  " &amp;
     artwork.xlsx!$J$1&amp; ": """ &amp; INDEX(artwork.xlsx!J:J,QUOTIENT(ROW(A1623)-1,3)+2) &amp;""",  " &amp;
     artwork.xlsx!$L$1&amp; ": """ &amp; SUBSTITUTE(IF(LEFT(INDEX(artwork.xlsx!L:L,QUOTIENT(ROW(A1623)-1,3)+2),4)="http","",artwork.xlsx!$M$1) &amp; INDEX(artwork.xlsx!L:L,QUOTIENT(ROW(A1623)-1,3)+2),artwork.xlsx!$N$1,"") &amp; """,",
 IF(AND(MOD(ROW(A1623)-1,3)=1,INDEX(artwork.xlsx!J:J,QUOTIENT(ROW(A1623)-1,3)+2)&lt;&gt;""),
    artwork.xlsx!$K$1&amp;": '" &amp; SUBSTITUTE(INDEX(artwork.xlsx!K:K,QUOTIENT(ROW(A1623)-1,3)+2),"'","\'") &amp; "'",
IF(MOD(ROW(A1623)-1,3)=2,"","")))</f>
        <v/>
      </c>
    </row>
    <row r="1629" spans="1:3" x14ac:dyDescent="0.25">
      <c r="A1629" t="str">
        <f>IF(AND(MOD(ROW(A1624)-1,3)=0,INDEX(artwork.xlsx!G:G,QUOTIENT(ROW(A1624)-1,3)+2)&lt;&gt;""),"/* "&amp;INDEX(artwork.xlsx!G:G,QUOTIENT(ROW(A1624)-1,3)+2)&amp;" */","  ")&amp;
IF(AND(INDEX(artwork.xlsx!F:F,QUOTIENT(ROW(A1624)-1,3)+2)&lt;&gt;""),"/* "&amp;INDEX(artwork.xlsx!F:F,QUOTIENT(ROW(A1624)-1,3)+2)&amp;" */","  ")&amp;IF(AND(ISERROR(MATCH("},",B1629:B$5003,0)), ISERROR(MATCH("    ];",$A$5:A1628,0))),"];","")</f>
        <v xml:space="preserve">    </v>
      </c>
      <c r="B1629" t="str">
        <f t="shared" si="61"/>
        <v>{</v>
      </c>
      <c r="C1629" t="str">
        <f>IF(AND(MOD(ROW(A1624)-1,3)=0, INDEX(artwork.xlsx!J:J,QUOTIENT(ROW(A1624)-1,3)+2)&lt;&gt;""),
     artwork.xlsx!$H$1&amp;": """ &amp;  INDEX(artwork.xlsx!H:H,QUOTIENT(ROW(A1624)-1,3)+2) &amp;""",  " &amp;
     artwork.xlsx!$J$1&amp; ": """ &amp; INDEX(artwork.xlsx!J:J,QUOTIENT(ROW(A1624)-1,3)+2) &amp;""",  " &amp;
     artwork.xlsx!$L$1&amp; ": """ &amp; SUBSTITUTE(IF(LEFT(INDEX(artwork.xlsx!L:L,QUOTIENT(ROW(A1624)-1,3)+2),4)="http","",artwork.xlsx!$M$1) &amp; INDEX(artwork.xlsx!L:L,QUOTIENT(ROW(A1624)-1,3)+2),artwork.xlsx!$N$1,"") &amp; """,",
 IF(AND(MOD(ROW(A1624)-1,3)=1,INDEX(artwork.xlsx!J:J,QUOTIENT(ROW(A1624)-1,3)+2)&lt;&gt;""),
    artwork.xlsx!$K$1&amp;": '" &amp; SUBSTITUTE(INDEX(artwork.xlsx!K:K,QUOTIENT(ROW(A1624)-1,3)+2),"'","\'") &amp; "'",
IF(MOD(ROW(A1624)-1,3)=2,"","")))</f>
        <v>id: "walledvillage",  frenchName: "Ville fortifiée",  artwork: "http://wiki.dominionstrategy.com/images/e/ea/Walled_VillageArt.jpg",</v>
      </c>
    </row>
    <row r="1630" spans="1:3" x14ac:dyDescent="0.25">
      <c r="A1630" t="str">
        <f>IF(AND(MOD(ROW(A1625)-1,3)=0,INDEX(artwork.xlsx!G:G,QUOTIENT(ROW(A1625)-1,3)+2)&lt;&gt;""),"/* "&amp;INDEX(artwork.xlsx!G:G,QUOTIENT(ROW(A1625)-1,3)+2)&amp;" */","  ")&amp;
IF(AND(INDEX(artwork.xlsx!F:F,QUOTIENT(ROW(A1625)-1,3)+2)&lt;&gt;""),"/* "&amp;INDEX(artwork.xlsx!F:F,QUOTIENT(ROW(A1625)-1,3)+2)&amp;" */","  ")&amp;IF(AND(ISERROR(MATCH("},",B1630:B$5003,0)), ISERROR(MATCH("    ];",$A$5:A1629,0))),"];","")</f>
        <v xml:space="preserve">    </v>
      </c>
      <c r="B1630" t="str">
        <f t="shared" si="61"/>
        <v/>
      </c>
      <c r="C1630" t="str">
        <f>IF(AND(MOD(ROW(A1625)-1,3)=0, INDEX(artwork.xlsx!J:J,QUOTIENT(ROW(A1625)-1,3)+2)&lt;&gt;""),
     artwork.xlsx!$H$1&amp;": """ &amp;  INDEX(artwork.xlsx!H:H,QUOTIENT(ROW(A1625)-1,3)+2) &amp;""",  " &amp;
     artwork.xlsx!$J$1&amp; ": """ &amp; INDEX(artwork.xlsx!J:J,QUOTIENT(ROW(A1625)-1,3)+2) &amp;""",  " &amp;
     artwork.xlsx!$L$1&amp; ": """ &amp; SUBSTITUTE(IF(LEFT(INDEX(artwork.xlsx!L:L,QUOTIENT(ROW(A1625)-1,3)+2),4)="http","",artwork.xlsx!$M$1) &amp; INDEX(artwork.xlsx!L:L,QUOTIENT(ROW(A1625)-1,3)+2),artwork.xlsx!$N$1,"") &amp; """,",
 IF(AND(MOD(ROW(A1625)-1,3)=1,INDEX(artwork.xlsx!J:J,QUOTIENT(ROW(A1625)-1,3)+2)&lt;&gt;""),
    artwork.xlsx!$K$1&amp;": '" &amp; SUBSTITUTE(INDEX(artwork.xlsx!K:K,QUOTIENT(ROW(A1625)-1,3)+2),"'","\'") &amp; "'",
IF(MOD(ROW(A1625)-1,3)=2,"","")))</f>
        <v>text_html: '&lt;div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v>
      </c>
    </row>
    <row r="1631" spans="1:3" x14ac:dyDescent="0.25">
      <c r="A1631" t="str">
        <f>IF(AND(MOD(ROW(A1626)-1,3)=0,INDEX(artwork.xlsx!G:G,QUOTIENT(ROW(A1626)-1,3)+2)&lt;&gt;""),"/* "&amp;INDEX(artwork.xlsx!G:G,QUOTIENT(ROW(A1626)-1,3)+2)&amp;" */","  ")&amp;
IF(AND(INDEX(artwork.xlsx!F:F,QUOTIENT(ROW(A1626)-1,3)+2)&lt;&gt;""),"/* "&amp;INDEX(artwork.xlsx!F:F,QUOTIENT(ROW(A1626)-1,3)+2)&amp;" */","  ")&amp;IF(AND(ISERROR(MATCH("},",B1631:B$5003,0)), ISERROR(MATCH("    ];",$A$5:A1627,0))),"];","")</f>
        <v xml:space="preserve">    </v>
      </c>
      <c r="B1631" t="str">
        <f t="shared" si="61"/>
        <v>},</v>
      </c>
      <c r="C1631" t="str">
        <f>IF(AND(MOD(ROW(A1626)-1,3)=0, INDEX(artwork.xlsx!J:J,QUOTIENT(ROW(A1626)-1,3)+2)&lt;&gt;""),
     artwork.xlsx!$H$1&amp;": """ &amp;  INDEX(artwork.xlsx!H:H,QUOTIENT(ROW(A1626)-1,3)+2) &amp;""",  " &amp;
     artwork.xlsx!$J$1&amp; ": """ &amp; INDEX(artwork.xlsx!J:J,QUOTIENT(ROW(A1626)-1,3)+2) &amp;""",  " &amp;
     artwork.xlsx!$L$1&amp; ": """ &amp; SUBSTITUTE(IF(LEFT(INDEX(artwork.xlsx!L:L,QUOTIENT(ROW(A1626)-1,3)+2),4)="http","",artwork.xlsx!$M$1) &amp; INDEX(artwork.xlsx!L:L,QUOTIENT(ROW(A1626)-1,3)+2),artwork.xlsx!$N$1,"") &amp; """,",
 IF(AND(MOD(ROW(A1626)-1,3)=1,INDEX(artwork.xlsx!J:J,QUOTIENT(ROW(A1626)-1,3)+2)&lt;&gt;""),
    artwork.xlsx!$K$1&amp;": '" &amp; SUBSTITUTE(INDEX(artwork.xlsx!K:K,QUOTIENT(ROW(A1626)-1,3)+2),"'","\'") &amp; "'",
IF(MOD(ROW(A1626)-1,3)=2,"","")))</f>
        <v/>
      </c>
    </row>
    <row r="1632" spans="1:3" x14ac:dyDescent="0.25">
      <c r="A1632" t="str">
        <f>IF(AND(MOD(ROW(A1627)-1,3)=0,INDEX(artwork.xlsx!G:G,QUOTIENT(ROW(A1627)-1,3)+2)&lt;&gt;""),"/* "&amp;INDEX(artwork.xlsx!G:G,QUOTIENT(ROW(A1627)-1,3)+2)&amp;" */","  ")&amp;
IF(AND(INDEX(artwork.xlsx!F:F,QUOTIENT(ROW(A1627)-1,3)+2)&lt;&gt;""),"/* "&amp;INDEX(artwork.xlsx!F:F,QUOTIENT(ROW(A1627)-1,3)+2)&amp;" */","  ")&amp;IF(AND(ISERROR(MATCH("},",B1632:B$5003,0)), ISERROR(MATCH("    ];",$A$5:A1631,0))),"];","")</f>
        <v xml:space="preserve">    </v>
      </c>
      <c r="B1632" t="str">
        <f t="shared" si="61"/>
        <v>{</v>
      </c>
      <c r="C1632" t="str">
        <f>IF(AND(MOD(ROW(A1627)-1,3)=0, INDEX(artwork.xlsx!J:J,QUOTIENT(ROW(A1627)-1,3)+2)&lt;&gt;""),
     artwork.xlsx!$H$1&amp;": """ &amp;  INDEX(artwork.xlsx!H:H,QUOTIENT(ROW(A1627)-1,3)+2) &amp;""",  " &amp;
     artwork.xlsx!$J$1&amp; ": """ &amp; INDEX(artwork.xlsx!J:J,QUOTIENT(ROW(A1627)-1,3)+2) &amp;""",  " &amp;
     artwork.xlsx!$L$1&amp; ": """ &amp; SUBSTITUTE(IF(LEFT(INDEX(artwork.xlsx!L:L,QUOTIENT(ROW(A1627)-1,3)+2),4)="http","",artwork.xlsx!$M$1) &amp; INDEX(artwork.xlsx!L:L,QUOTIENT(ROW(A1627)-1,3)+2),artwork.xlsx!$N$1,"") &amp; """,",
 IF(AND(MOD(ROW(A1627)-1,3)=1,INDEX(artwork.xlsx!J:J,QUOTIENT(ROW(A1627)-1,3)+2)&lt;&gt;""),
    artwork.xlsx!$K$1&amp;": '" &amp; SUBSTITUTE(INDEX(artwork.xlsx!K:K,QUOTIENT(ROW(A1627)-1,3)+2),"'","\'") &amp; "'",
IF(MOD(ROW(A1627)-1,3)=2,"","")))</f>
        <v>id: "dismantle",  frenchName: "Démantelement",  artwork: "http://wiki.dominionstrategy.com/images/b/b3/DismantleArt.jpg",</v>
      </c>
    </row>
    <row r="1633" spans="1:22" x14ac:dyDescent="0.25">
      <c r="A1633" t="str">
        <f>IF(AND(MOD(ROW(A1628)-1,3)=0,INDEX(artwork.xlsx!G:G,QUOTIENT(ROW(A1628)-1,3)+2)&lt;&gt;""),"/* "&amp;INDEX(artwork.xlsx!G:G,QUOTIENT(ROW(A1628)-1,3)+2)&amp;" */","  ")&amp;
IF(AND(INDEX(artwork.xlsx!F:F,QUOTIENT(ROW(A1628)-1,3)+2)&lt;&gt;""),"/* "&amp;INDEX(artwork.xlsx!F:F,QUOTIENT(ROW(A1628)-1,3)+2)&amp;" */","  ")&amp;IF(AND(ISERROR(MATCH("},",B1633:B$5003,0)), ISERROR(MATCH("    ];",$A$5:A1632,0))),"];","")</f>
        <v xml:space="preserve">    </v>
      </c>
      <c r="B1633" t="str">
        <f t="shared" si="61"/>
        <v/>
      </c>
      <c r="C1633" t="str">
        <f>IF(AND(MOD(ROW(A1628)-1,3)=0, INDEX(artwork.xlsx!J:J,QUOTIENT(ROW(A1628)-1,3)+2)&lt;&gt;""),
     artwork.xlsx!$H$1&amp;": """ &amp;  INDEX(artwork.xlsx!H:H,QUOTIENT(ROW(A1628)-1,3)+2) &amp;""",  " &amp;
     artwork.xlsx!$J$1&amp; ": """ &amp; INDEX(artwork.xlsx!J:J,QUOTIENT(ROW(A1628)-1,3)+2) &amp;""",  " &amp;
     artwork.xlsx!$L$1&amp; ": """ &amp; SUBSTITUTE(IF(LEFT(INDEX(artwork.xlsx!L:L,QUOTIENT(ROW(A1628)-1,3)+2),4)="http","",artwork.xlsx!$M$1) &amp; INDEX(artwork.xlsx!L:L,QUOTIENT(ROW(A1628)-1,3)+2),artwork.xlsx!$N$1,"") &amp; """,",
 IF(AND(MOD(ROW(A1628)-1,3)=1,INDEX(artwork.xlsx!J:J,QUOTIENT(ROW(A1628)-1,3)+2)&lt;&gt;""),
    artwork.xlsx!$K$1&amp;": '" &amp; SUBSTITUTE(INDEX(artwork.xlsx!K:K,QUOTIENT(ROW(A1628)-1,3)+2),"'","\'") &amp; "'",
IF(MOD(ROW(A1628)-1,3)=2,"","")))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4" spans="1:22" x14ac:dyDescent="0.25">
      <c r="A1634" t="str">
        <f>IF(AND(MOD(ROW(A1629)-1,3)=0,INDEX(artwork.xlsx!G:G,QUOTIENT(ROW(A1629)-1,3)+2)&lt;&gt;""),"/* "&amp;INDEX(artwork.xlsx!G:G,QUOTIENT(ROW(A1629)-1,3)+2)&amp;" */","  ")&amp;
IF(AND(INDEX(artwork.xlsx!F:F,QUOTIENT(ROW(A1629)-1,3)+2)&lt;&gt;""),"/* "&amp;INDEX(artwork.xlsx!F:F,QUOTIENT(ROW(A1629)-1,3)+2)&amp;" */","  ")&amp;IF(AND(ISERROR(MATCH("},",B1634:B$5003,0)), ISERROR(MATCH("    ];",$A$5:A1630,0))),"];","")</f>
        <v xml:space="preserve">    </v>
      </c>
      <c r="B1634" t="str">
        <f t="shared" si="61"/>
        <v>},</v>
      </c>
      <c r="C1634" t="str">
        <f>IF(AND(MOD(ROW(A1629)-1,3)=0, INDEX(artwork.xlsx!J:J,QUOTIENT(ROW(A1629)-1,3)+2)&lt;&gt;""),
     artwork.xlsx!$H$1&amp;": """ &amp;  INDEX(artwork.xlsx!H:H,QUOTIENT(ROW(A1629)-1,3)+2) &amp;""",  " &amp;
     artwork.xlsx!$J$1&amp; ": """ &amp; INDEX(artwork.xlsx!J:J,QUOTIENT(ROW(A1629)-1,3)+2) &amp;""",  " &amp;
     artwork.xlsx!$L$1&amp; ": """ &amp; SUBSTITUTE(IF(LEFT(INDEX(artwork.xlsx!L:L,QUOTIENT(ROW(A1629)-1,3)+2),4)="http","",artwork.xlsx!$M$1) &amp; INDEX(artwork.xlsx!L:L,QUOTIENT(ROW(A1629)-1,3)+2),artwork.xlsx!$N$1,"") &amp; """,",
 IF(AND(MOD(ROW(A1629)-1,3)=1,INDEX(artwork.xlsx!J:J,QUOTIENT(ROW(A1629)-1,3)+2)&lt;&gt;""),
    artwork.xlsx!$K$1&amp;": '" &amp; SUBSTITUTE(INDEX(artwork.xlsx!K:K,QUOTIENT(ROW(A1629)-1,3)+2),"'","\'") &amp; "'",
IF(MOD(ROW(A1629)-1,3)=2,"","")))</f>
        <v/>
      </c>
    </row>
    <row r="1635" spans="1:22" x14ac:dyDescent="0.25">
      <c r="A1635" t="str">
        <f>IF(AND(MOD(ROW(A1630)-1,3)=0,INDEX(artwork.xlsx!G:G,QUOTIENT(ROW(A1630)-1,3)+2)&lt;&gt;""),"/* "&amp;INDEX(artwork.xlsx!G:G,QUOTIENT(ROW(A1630)-1,3)+2)&amp;" */","  ")&amp;
IF(AND(INDEX(artwork.xlsx!F:F,QUOTIENT(ROW(A1630)-1,3)+2)&lt;&gt;""),"/* "&amp;INDEX(artwork.xlsx!F:F,QUOTIENT(ROW(A1630)-1,3)+2)&amp;" */","  ")&amp;IF(AND(ISERROR(MATCH("},",B1635:B$5003,0)), ISERROR(MATCH("    ];",$A$5:A1634,0))),"];","")</f>
        <v xml:space="preserve">    </v>
      </c>
      <c r="B1635" t="str">
        <f t="shared" si="61"/>
        <v>{</v>
      </c>
      <c r="C1635" t="str">
        <f>IF(AND(MOD(ROW(A1630)-1,3)=0, INDEX(artwork.xlsx!J:J,QUOTIENT(ROW(A1630)-1,3)+2)&lt;&gt;""),
     artwork.xlsx!$H$1&amp;": """ &amp;  INDEX(artwork.xlsx!H:H,QUOTIENT(ROW(A1630)-1,3)+2) &amp;""",  " &amp;
     artwork.xlsx!$J$1&amp; ": """ &amp; INDEX(artwork.xlsx!J:J,QUOTIENT(ROW(A1630)-1,3)+2) &amp;""",  " &amp;
     artwork.xlsx!$L$1&amp; ": """ &amp; SUBSTITUTE(IF(LEFT(INDEX(artwork.xlsx!L:L,QUOTIENT(ROW(A1630)-1,3)+2),4)="http","",artwork.xlsx!$M$1) &amp; INDEX(artwork.xlsx!L:L,QUOTIENT(ROW(A1630)-1,3)+2),artwork.xlsx!$N$1,"") &amp; """,",
 IF(AND(MOD(ROW(A1630)-1,3)=1,INDEX(artwork.xlsx!J:J,QUOTIENT(ROW(A1630)-1,3)+2)&lt;&gt;""),
    artwork.xlsx!$K$1&amp;": '" &amp; SUBSTITUTE(INDEX(artwork.xlsx!K:K,QUOTIENT(ROW(A1630)-1,3)+2),"'","\'") &amp; "'",
IF(MOD(ROW(A1630)-1,3)=2,"","")))</f>
        <v>id: "captain",  frenchName: "Capitaine",  artwork: "http://wiki.dominionstrategy.com/images/8/8e/CaptainArt.jpg",</v>
      </c>
    </row>
    <row r="1636" spans="1:22" x14ac:dyDescent="0.25">
      <c r="A1636" t="str">
        <f>IF(AND(MOD(ROW(A1631)-1,3)=0,INDEX(artwork.xlsx!G:G,QUOTIENT(ROW(A1631)-1,3)+2)&lt;&gt;""),"/* "&amp;INDEX(artwork.xlsx!G:G,QUOTIENT(ROW(A1631)-1,3)+2)&amp;" */","  ")&amp;
IF(AND(INDEX(artwork.xlsx!F:F,QUOTIENT(ROW(A1631)-1,3)+2)&lt;&gt;""),"/* "&amp;INDEX(artwork.xlsx!F:F,QUOTIENT(ROW(A1631)-1,3)+2)&amp;" */","  ")&amp;IF(AND(ISERROR(MATCH("},",B1636:B$5003,0)), ISERROR(MATCH("    ];",$A$5:A1635,0))),"];","")</f>
        <v xml:space="preserve">    </v>
      </c>
      <c r="B1636" t="str">
        <f t="shared" si="61"/>
        <v/>
      </c>
      <c r="C1636" t="str">
        <f>IF(AND(MOD(ROW(A1631)-1,3)=0, INDEX(artwork.xlsx!J:J,QUOTIENT(ROW(A1631)-1,3)+2)&lt;&gt;""),
     artwork.xlsx!$H$1&amp;": """ &amp;  INDEX(artwork.xlsx!H:H,QUOTIENT(ROW(A1631)-1,3)+2) &amp;""",  " &amp;
     artwork.xlsx!$J$1&amp; ": """ &amp; INDEX(artwork.xlsx!J:J,QUOTIENT(ROW(A1631)-1,3)+2) &amp;""",  " &amp;
     artwork.xlsx!$L$1&amp; ": """ &amp; SUBSTITUTE(IF(LEFT(INDEX(artwork.xlsx!L:L,QUOTIENT(ROW(A1631)-1,3)+2),4)="http","",artwork.xlsx!$M$1) &amp; INDEX(artwork.xlsx!L:L,QUOTIENT(ROW(A1631)-1,3)+2),artwork.xlsx!$N$1,"") &amp; """,",
 IF(AND(MOD(ROW(A1631)-1,3)=1,INDEX(artwork.xlsx!J:J,QUOTIENT(ROW(A1631)-1,3)+2)&lt;&gt;""),
    artwork.xlsx!$K$1&amp;": '" &amp; SUBSTITUTE(INDEX(artwork.xlsx!K:K,QUOTIENT(ROW(A1631)-1,3)+2),"'","\'") &amp; "'",
IF(MOD(ROW(A1631)-1,3)=2,"","")))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7" spans="1:22" x14ac:dyDescent="0.25">
      <c r="A1637" t="str">
        <f>IF(AND(MOD(ROW(A1632)-1,3)=0,INDEX(artwork.xlsx!G:G,QUOTIENT(ROW(A1632)-1,3)+2)&lt;&gt;""),"/* "&amp;INDEX(artwork.xlsx!G:G,QUOTIENT(ROW(A1632)-1,3)+2)&amp;" */","  ")&amp;
IF(AND(INDEX(artwork.xlsx!F:F,QUOTIENT(ROW(A1632)-1,3)+2)&lt;&gt;""),"/* "&amp;INDEX(artwork.xlsx!F:F,QUOTIENT(ROW(A1632)-1,3)+2)&amp;" */","  ")&amp;IF(AND(ISERROR(MATCH("},",B1637:B$5003,0)), ISERROR(MATCH("    ];",$A$5:A1633,0))),"];","")</f>
        <v xml:space="preserve">    </v>
      </c>
      <c r="B1637" t="str">
        <f t="shared" si="61"/>
        <v>},</v>
      </c>
      <c r="C1637" t="str">
        <f>IF(AND(MOD(ROW(A1632)-1,3)=0, INDEX(artwork.xlsx!J:J,QUOTIENT(ROW(A1632)-1,3)+2)&lt;&gt;""),
     artwork.xlsx!$H$1&amp;": """ &amp;  INDEX(artwork.xlsx!H:H,QUOTIENT(ROW(A1632)-1,3)+2) &amp;""",  " &amp;
     artwork.xlsx!$J$1&amp; ": """ &amp; INDEX(artwork.xlsx!J:J,QUOTIENT(ROW(A1632)-1,3)+2) &amp;""",  " &amp;
     artwork.xlsx!$L$1&amp; ": """ &amp; SUBSTITUTE(IF(LEFT(INDEX(artwork.xlsx!L:L,QUOTIENT(ROW(A1632)-1,3)+2),4)="http","",artwork.xlsx!$M$1) &amp; INDEX(artwork.xlsx!L:L,QUOTIENT(ROW(A1632)-1,3)+2),artwork.xlsx!$N$1,"") &amp; """,",
 IF(AND(MOD(ROW(A1632)-1,3)=1,INDEX(artwork.xlsx!J:J,QUOTIENT(ROW(A1632)-1,3)+2)&lt;&gt;""),
    artwork.xlsx!$K$1&amp;": '" &amp; SUBSTITUTE(INDEX(artwork.xlsx!K:K,QUOTIENT(ROW(A1632)-1,3)+2),"'","\'") &amp; "'",
IF(MOD(ROW(A1632)-1,3)=2,"","")))</f>
        <v/>
      </c>
    </row>
    <row r="1638" spans="1:22" x14ac:dyDescent="0.25">
      <c r="A1638" t="str">
        <f>IF(AND(MOD(ROW(A1633)-1,3)=0,INDEX(artwork.xlsx!G:G,QUOTIENT(ROW(A1633)-1,3)+2)&lt;&gt;""),"/* "&amp;INDEX(artwork.xlsx!G:G,QUOTIENT(ROW(A1633)-1,3)+2)&amp;" */","  ")&amp;
IF(AND(INDEX(artwork.xlsx!F:F,QUOTIENT(ROW(A1633)-1,3)+2)&lt;&gt;""),"/* "&amp;INDEX(artwork.xlsx!F:F,QUOTIENT(ROW(A1633)-1,3)+2)&amp;" */","  ")&amp;IF(AND(ISERROR(MATCH("},",B1638:B$5003,0)), ISERROR(MATCH("    ];",$A$5:A1634,0))),"];","")</f>
        <v xml:space="preserve">    </v>
      </c>
      <c r="B1638" t="str">
        <f t="shared" si="61"/>
        <v>{</v>
      </c>
      <c r="C1638" t="str">
        <f>IF(AND(MOD(ROW(A1633)-1,3)=0, INDEX(artwork.xlsx!J:J,QUOTIENT(ROW(A1633)-1,3)+2)&lt;&gt;""),
     artwork.xlsx!$H$1&amp;": """ &amp;  INDEX(artwork.xlsx!H:H,QUOTIENT(ROW(A1633)-1,3)+2) &amp;""",  " &amp;
     artwork.xlsx!$J$1&amp; ": """ &amp; INDEX(artwork.xlsx!J:J,QUOTIENT(ROW(A1633)-1,3)+2) &amp;""",  " &amp;
     artwork.xlsx!$L$1&amp; ": """ &amp; SUBSTITUTE(IF(LEFT(INDEX(artwork.xlsx!L:L,QUOTIENT(ROW(A1633)-1,3)+2),4)="http","",artwork.xlsx!$M$1) &amp; INDEX(artwork.xlsx!L:L,QUOTIENT(ROW(A1633)-1,3)+2),artwork.xlsx!$N$1,"") &amp; """,",
 IF(AND(MOD(ROW(A1633)-1,3)=1,INDEX(artwork.xlsx!J:J,QUOTIENT(ROW(A1633)-1,3)+2)&lt;&gt;""),
    artwork.xlsx!$K$1&amp;": '" &amp; SUBSTITUTE(INDEX(artwork.xlsx!K:K,QUOTIENT(ROW(A1633)-1,3)+2),"'","\'") &amp; "'",
IF(MOD(ROW(A1633)-1,3)=2,"","")))</f>
        <v>id: "church",  frenchName: "Eglise",  artwork: "http://wiki.dominionstrategy.com/images/b/bf/ChurchArt.jpg",</v>
      </c>
    </row>
    <row r="1639" spans="1:22" x14ac:dyDescent="0.25">
      <c r="A1639" t="str">
        <f>IF(AND(MOD(ROW(A1634)-1,3)=0,INDEX(artwork.xlsx!G:G,QUOTIENT(ROW(A1634)-1,3)+2)&lt;&gt;""),"/* "&amp;INDEX(artwork.xlsx!G:G,QUOTIENT(ROW(A1634)-1,3)+2)&amp;" */","  ")&amp;
IF(AND(INDEX(artwork.xlsx!F:F,QUOTIENT(ROW(A1634)-1,3)+2)&lt;&gt;""),"/* "&amp;INDEX(artwork.xlsx!F:F,QUOTIENT(ROW(A1634)-1,3)+2)&amp;" */","  ")&amp;IF(AND(ISERROR(MATCH("},",B1639:B$5003,0)), ISERROR(MATCH("    ];",$A$5:A1638,0))),"];","")</f>
        <v xml:space="preserve">    </v>
      </c>
      <c r="B1639" t="str">
        <f t="shared" si="61"/>
        <v/>
      </c>
      <c r="C1639" t="str">
        <f>IF(AND(MOD(ROW(A1634)-1,3)=0, INDEX(artwork.xlsx!J:J,QUOTIENT(ROW(A1634)-1,3)+2)&lt;&gt;""),
     artwork.xlsx!$H$1&amp;": """ &amp;  INDEX(artwork.xlsx!H:H,QUOTIENT(ROW(A1634)-1,3)+2) &amp;""",  " &amp;
     artwork.xlsx!$J$1&amp; ": """ &amp; INDEX(artwork.xlsx!J:J,QUOTIENT(ROW(A1634)-1,3)+2) &amp;""",  " &amp;
     artwork.xlsx!$L$1&amp; ": """ &amp; SUBSTITUTE(IF(LEFT(INDEX(artwork.xlsx!L:L,QUOTIENT(ROW(A1634)-1,3)+2),4)="http","",artwork.xlsx!$M$1) &amp; INDEX(artwork.xlsx!L:L,QUOTIENT(ROW(A1634)-1,3)+2),artwork.xlsx!$N$1,"") &amp; """,",
 IF(AND(MOD(ROW(A1634)-1,3)=1,INDEX(artwork.xlsx!J:J,QUOTIENT(ROW(A1634)-1,3)+2)&lt;&gt;""),
    artwork.xlsx!$K$1&amp;": '" &amp; SUBSTITUTE(INDEX(artwork.xlsx!K:K,QUOTIENT(ROW(A1634)-1,3)+2),"'","\'") &amp; "'",
IF(MOD(ROW(A1634)-1,3)=2,"","")))</f>
        <v>text_html: '&lt;div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v>
      </c>
    </row>
    <row r="1640" spans="1:22" x14ac:dyDescent="0.25">
      <c r="A1640" t="str">
        <f>IF(AND(MOD(ROW(A1635)-1,3)=0,INDEX(artwork.xlsx!G:G,QUOTIENT(ROW(A1635)-1,3)+2)&lt;&gt;""),"/* "&amp;INDEX(artwork.xlsx!G:G,QUOTIENT(ROW(A1635)-1,3)+2)&amp;" */","  ")&amp;
IF(AND(INDEX(artwork.xlsx!F:F,QUOTIENT(ROW(A1635)-1,3)+2)&lt;&gt;""),"/* "&amp;INDEX(artwork.xlsx!F:F,QUOTIENT(ROW(A1635)-1,3)+2)&amp;" */","  ")&amp;IF(AND(ISERROR(MATCH("},",B1640:B$5003,0)), ISERROR(MATCH("    ];",$A$5:A1639,0))),"];","")</f>
        <v xml:space="preserve">    </v>
      </c>
      <c r="B1640" t="str">
        <f t="shared" si="61"/>
        <v>},</v>
      </c>
      <c r="C1640" t="str">
        <f>IF(AND(MOD(ROW(A1635)-1,3)=0, INDEX(artwork.xlsx!J:J,QUOTIENT(ROW(A1635)-1,3)+2)&lt;&gt;""),
     artwork.xlsx!$H$1&amp;": """ &amp;  INDEX(artwork.xlsx!H:H,QUOTIENT(ROW(A1635)-1,3)+2) &amp;""",  " &amp;
     artwork.xlsx!$J$1&amp; ": """ &amp; INDEX(artwork.xlsx!J:J,QUOTIENT(ROW(A1635)-1,3)+2) &amp;""",  " &amp;
     artwork.xlsx!$L$1&amp; ": """ &amp; SUBSTITUTE(IF(LEFT(INDEX(artwork.xlsx!L:L,QUOTIENT(ROW(A1635)-1,3)+2),4)="http","",artwork.xlsx!$M$1) &amp; INDEX(artwork.xlsx!L:L,QUOTIENT(ROW(A1635)-1,3)+2),artwork.xlsx!$N$1,"") &amp; """,",
 IF(AND(MOD(ROW(A1635)-1,3)=1,INDEX(artwork.xlsx!J:J,QUOTIENT(ROW(A1635)-1,3)+2)&lt;&gt;""),
    artwork.xlsx!$K$1&amp;": '" &amp; SUBSTITUTE(INDEX(artwork.xlsx!K:K,QUOTIENT(ROW(A1635)-1,3)+2),"'","\'") &amp; "'",
IF(MOD(ROW(A1635)-1,3)=2,"","")))</f>
        <v/>
      </c>
    </row>
    <row r="1641" spans="1:22" x14ac:dyDescent="0.25">
      <c r="A1641" t="str">
        <f>IF(AND(MOD(ROW(A1636)-1,3)=0,INDEX(artwork.xlsx!G:G,QUOTIENT(ROW(A1636)-1,3)+2)&lt;&gt;""),"/* "&amp;INDEX(artwork.xlsx!G:G,QUOTIENT(ROW(A1636)-1,3)+2)&amp;" */","  ")&amp;
IF(AND(INDEX(artwork.xlsx!F:F,QUOTIENT(ROW(A1636)-1,3)+2)&lt;&gt;""),"/* "&amp;INDEX(artwork.xlsx!F:F,QUOTIENT(ROW(A1636)-1,3)+2)&amp;" */","  ")&amp;IF(AND(ISERROR(MATCH("},",B1641:B$5003,0)), ISERROR(MATCH("    ];",$A$5:A1637,0))),"];","")</f>
        <v xml:space="preserve">    </v>
      </c>
      <c r="B1641" t="str">
        <f t="shared" si="61"/>
        <v>{</v>
      </c>
      <c r="C1641" t="str">
        <f>IF(AND(MOD(ROW(A1636)-1,3)=0, INDEX(artwork.xlsx!J:J,QUOTIENT(ROW(A1636)-1,3)+2)&lt;&gt;""),
     artwork.xlsx!$H$1&amp;": """ &amp;  INDEX(artwork.xlsx!H:H,QUOTIENT(ROW(A1636)-1,3)+2) &amp;""",  " &amp;
     artwork.xlsx!$J$1&amp; ": """ &amp; INDEX(artwork.xlsx!J:J,QUOTIENT(ROW(A1636)-1,3)+2) &amp;""",  " &amp;
     artwork.xlsx!$L$1&amp; ": """ &amp; SUBSTITUTE(IF(LEFT(INDEX(artwork.xlsx!L:L,QUOTIENT(ROW(A1636)-1,3)+2),4)="http","",artwork.xlsx!$M$1) &amp; INDEX(artwork.xlsx!L:L,QUOTIENT(ROW(A1636)-1,3)+2),artwork.xlsx!$N$1,"") &amp; """,",
 IF(AND(MOD(ROW(A1636)-1,3)=1,INDEX(artwork.xlsx!J:J,QUOTIENT(ROW(A1636)-1,3)+2)&lt;&gt;""),
    artwork.xlsx!$K$1&amp;": '" &amp; SUBSTITUTE(INDEX(artwork.xlsx!K:K,QUOTIENT(ROW(A1636)-1,3)+2),"'","\'") &amp; "'",
IF(MOD(ROW(A1636)-1,3)=2,"","")))</f>
        <v>id: "stash",  frenchName: "Planque",  artwork: "http://wiki.dominionstrategy.com/images/d/df/StashArt.jpg",</v>
      </c>
    </row>
    <row r="1642" spans="1:22" x14ac:dyDescent="0.25">
      <c r="A1642" t="str">
        <f>IF(AND(MOD(ROW(A1637)-1,3)=0,INDEX(artwork.xlsx!G:G,QUOTIENT(ROW(A1637)-1,3)+2)&lt;&gt;""),"/* "&amp;INDEX(artwork.xlsx!G:G,QUOTIENT(ROW(A1637)-1,3)+2)&amp;" */","  ")&amp;
IF(AND(INDEX(artwork.xlsx!F:F,QUOTIENT(ROW(A1637)-1,3)+2)&lt;&gt;""),"/* "&amp;INDEX(artwork.xlsx!F:F,QUOTIENT(ROW(A1637)-1,3)+2)&amp;" */","  ")&amp;IF(AND(ISERROR(MATCH("},",B1642:B$5003,0)), ISERROR(MATCH("    ];",$A$5:A1641,0))),"];","")</f>
        <v xml:space="preserve">    </v>
      </c>
      <c r="B1642" t="str">
        <f t="shared" si="61"/>
        <v/>
      </c>
      <c r="C1642" t="str">
        <f>IF(AND(MOD(ROW(A1637)-1,3)=0, INDEX(artwork.xlsx!J:J,QUOTIENT(ROW(A1637)-1,3)+2)&lt;&gt;""),
     artwork.xlsx!$H$1&amp;": """ &amp;  INDEX(artwork.xlsx!H:H,QUOTIENT(ROW(A1637)-1,3)+2) &amp;""",  " &amp;
     artwork.xlsx!$J$1&amp; ": """ &amp; INDEX(artwork.xlsx!J:J,QUOTIENT(ROW(A1637)-1,3)+2) &amp;""",  " &amp;
     artwork.xlsx!$L$1&amp; ": """ &amp; SUBSTITUTE(IF(LEFT(INDEX(artwork.xlsx!L:L,QUOTIENT(ROW(A1637)-1,3)+2),4)="http","",artwork.xlsx!$M$1) &amp; INDEX(artwork.xlsx!L:L,QUOTIENT(ROW(A1637)-1,3)+2),artwork.xlsx!$N$1,"") &amp; """,",
 IF(AND(MOD(ROW(A1637)-1,3)=1,INDEX(artwork.xlsx!J:J,QUOTIENT(ROW(A1637)-1,3)+2)&lt;&gt;""),
    artwork.xlsx!$K$1&amp;": '" &amp; SUBSTITUTE(INDEX(artwork.xlsx!K:K,QUOTIENT(ROW(A1637)-1,3)+2),"'","\'") &amp; "'",
IF(MOD(ROW(A1637)-1,3)=2,"","")))</f>
        <v>text_html: '&lt;div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v>
      </c>
    </row>
    <row r="1643" spans="1:22" x14ac:dyDescent="0.25">
      <c r="A1643" t="str">
        <f>IF(AND(MOD(ROW(A1638)-1,3)=0,INDEX(artwork.xlsx!G:G,QUOTIENT(ROW(A1638)-1,3)+2)&lt;&gt;""),"/* "&amp;INDEX(artwork.xlsx!G:G,QUOTIENT(ROW(A1638)-1,3)+2)&amp;" */","  ")&amp;
IF(AND(INDEX(artwork.xlsx!F:F,QUOTIENT(ROW(A1638)-1,3)+2)&lt;&gt;""),"/* "&amp;INDEX(artwork.xlsx!F:F,QUOTIENT(ROW(A1638)-1,3)+2)&amp;" */","  ")&amp;IF(AND(ISERROR(MATCH("},",B1643:B$5003,0)), ISERROR(MATCH("    ];",$A$5:A1642,0))),"];","")</f>
        <v xml:space="preserve">    </v>
      </c>
      <c r="B1643" t="str">
        <f t="shared" si="61"/>
        <v>},</v>
      </c>
      <c r="C1643" t="str">
        <f>IF(AND(MOD(ROW(A1638)-1,3)=0, INDEX(artwork.xlsx!J:J,QUOTIENT(ROW(A1638)-1,3)+2)&lt;&gt;""),
     artwork.xlsx!$H$1&amp;": """ &amp;  INDEX(artwork.xlsx!H:H,QUOTIENT(ROW(A1638)-1,3)+2) &amp;""",  " &amp;
     artwork.xlsx!$J$1&amp; ": """ &amp; INDEX(artwork.xlsx!J:J,QUOTIENT(ROW(A1638)-1,3)+2) &amp;""",  " &amp;
     artwork.xlsx!$L$1&amp; ": """ &amp; SUBSTITUTE(IF(LEFT(INDEX(artwork.xlsx!L:L,QUOTIENT(ROW(A1638)-1,3)+2),4)="http","",artwork.xlsx!$M$1) &amp; INDEX(artwork.xlsx!L:L,QUOTIENT(ROW(A1638)-1,3)+2),artwork.xlsx!$N$1,"") &amp; """,",
 IF(AND(MOD(ROW(A1638)-1,3)=1,INDEX(artwork.xlsx!J:J,QUOTIENT(ROW(A1638)-1,3)+2)&lt;&gt;""),
    artwork.xlsx!$K$1&amp;": '" &amp; SUBSTITUTE(INDEX(artwork.xlsx!K:K,QUOTIENT(ROW(A1638)-1,3)+2),"'","\'") &amp; "'",
IF(MOD(ROW(A1638)-1,3)=2,"","")))</f>
        <v/>
      </c>
    </row>
    <row r="1644" spans="1:22" x14ac:dyDescent="0.25">
      <c r="A1644" t="str">
        <f>IF(AND(MOD(ROW(A1639)-1,3)=0,INDEX(artwork.xlsx!G:G,QUOTIENT(ROW(A1639)-1,3)+2)&lt;&gt;""),"/* "&amp;INDEX(artwork.xlsx!G:G,QUOTIENT(ROW(A1639)-1,3)+2)&amp;" */","  ")&amp;
IF(AND(INDEX(artwork.xlsx!F:F,QUOTIENT(ROW(A1639)-1,3)+2)&lt;&gt;""),"/* "&amp;INDEX(artwork.xlsx!F:F,QUOTIENT(ROW(A1639)-1,3)+2)&amp;" */","  ")&amp;IF(AND(ISERROR(MATCH("},",B1644:B$5003,0)), ISERROR(MATCH("    ];",$A$5:A1640,0))),"];","")</f>
        <v xml:space="preserve">    </v>
      </c>
      <c r="B1644" t="str">
        <f t="shared" si="61"/>
        <v>{</v>
      </c>
      <c r="C1644" t="str">
        <f>IF(AND(MOD(ROW(A1639)-1,3)=0, INDEX(artwork.xlsx!J:J,QUOTIENT(ROW(A1639)-1,3)+2)&lt;&gt;""),
     artwork.xlsx!$H$1&amp;": """ &amp;  INDEX(artwork.xlsx!H:H,QUOTIENT(ROW(A1639)-1,3)+2) &amp;""",  " &amp;
     artwork.xlsx!$J$1&amp; ": """ &amp; INDEX(artwork.xlsx!J:J,QUOTIENT(ROW(A1639)-1,3)+2) &amp;""",  " &amp;
     artwork.xlsx!$L$1&amp; ": """ &amp; SUBSTITUTE(IF(LEFT(INDEX(artwork.xlsx!L:L,QUOTIENT(ROW(A1639)-1,3)+2),4)="http","",artwork.xlsx!$M$1) &amp; INDEX(artwork.xlsx!L:L,QUOTIENT(ROW(A1639)-1,3)+2),artwork.xlsx!$N$1,"") &amp; """,",
 IF(AND(MOD(ROW(A1639)-1,3)=1,INDEX(artwork.xlsx!J:J,QUOTIENT(ROW(A1639)-1,3)+2)&lt;&gt;""),
    artwork.xlsx!$K$1&amp;": '" &amp; SUBSTITUTE(INDEX(artwork.xlsx!K:K,QUOTIENT(ROW(A1639)-1,3)+2),"'","\'") &amp; "'",
IF(MOD(ROW(A1639)-1,3)=2,"","")))</f>
        <v>id: "saunaavanto",  frenchName: "Sauna/Trou dans la glace",  artwork: "/img/artworks/saunaavantoArt.jpg",</v>
      </c>
    </row>
    <row r="1645" spans="1:22" x14ac:dyDescent="0.25">
      <c r="A1645" t="str">
        <f>IF(AND(MOD(ROW(A1640)-1,3)=0,INDEX(artwork.xlsx!G:G,QUOTIENT(ROW(A1640)-1,3)+2)&lt;&gt;""),"/* "&amp;INDEX(artwork.xlsx!G:G,QUOTIENT(ROW(A1640)-1,3)+2)&amp;" */","  ")&amp;
IF(AND(INDEX(artwork.xlsx!F:F,QUOTIENT(ROW(A1640)-1,3)+2)&lt;&gt;""),"/* "&amp;INDEX(artwork.xlsx!F:F,QUOTIENT(ROW(A1640)-1,3)+2)&amp;" */","  ")&amp;IF(AND(ISERROR(MATCH("},",B1645:B$5003,0)), ISERROR(MATCH("    ];",$A$5:A1644,0))),"];","")</f>
        <v xml:space="preserve">    </v>
      </c>
      <c r="B1645" t="str">
        <f t="shared" si="61"/>
        <v/>
      </c>
      <c r="C1645" t="str">
        <f>IF(AND(MOD(ROW(A1640)-1,3)=0, INDEX(artwork.xlsx!J:J,QUOTIENT(ROW(A1640)-1,3)+2)&lt;&gt;""),
     artwork.xlsx!$H$1&amp;": """ &amp;  INDEX(artwork.xlsx!H:H,QUOTIENT(ROW(A1640)-1,3)+2) &amp;""",  " &amp;
     artwork.xlsx!$J$1&amp; ": """ &amp; INDEX(artwork.xlsx!J:J,QUOTIENT(ROW(A1640)-1,3)+2) &amp;""",  " &amp;
     artwork.xlsx!$L$1&amp; ": """ &amp; SUBSTITUTE(IF(LEFT(INDEX(artwork.xlsx!L:L,QUOTIENT(ROW(A1640)-1,3)+2),4)="http","",artwork.xlsx!$M$1) &amp; INDEX(artwork.xlsx!L:L,QUOTIENT(ROW(A1640)-1,3)+2),artwork.xlsx!$N$1,"") &amp; """,",
 IF(AND(MOD(ROW(A1640)-1,3)=1,INDEX(artwork.xlsx!J:J,QUOTIENT(ROW(A1640)-1,3)+2)&lt;&gt;""),
    artwork.xlsx!$K$1&amp;": '" &amp; SUBSTITUTE(INDEX(artwork.xlsx!K:K,QUOTIENT(ROW(A1640)-1,3)+2),"'","\'") &amp; "'",
IF(MOD(ROW(A1640)-1,3)=2,"","")))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646" spans="1:22" x14ac:dyDescent="0.25">
      <c r="A1646" t="str">
        <f>IF(AND(MOD(ROW(A1641)-1,3)=0,INDEX(artwork.xlsx!G:G,QUOTIENT(ROW(A1641)-1,3)+2)&lt;&gt;""),"/* "&amp;INDEX(artwork.xlsx!G:G,QUOTIENT(ROW(A1641)-1,3)+2)&amp;" */","  ")&amp;
IF(AND(INDEX(artwork.xlsx!F:F,QUOTIENT(ROW(A1641)-1,3)+2)&lt;&gt;""),"/* "&amp;INDEX(artwork.xlsx!F:F,QUOTIENT(ROW(A1641)-1,3)+2)&amp;" */","  ")&amp;IF(AND(ISERROR(MATCH("},",B1646:B$5003,0)), ISERROR(MATCH("    ];",$A$5:A1645,0))),"];","")</f>
        <v xml:space="preserve">    </v>
      </c>
      <c r="B1646" t="str">
        <f t="shared" si="61"/>
        <v>},</v>
      </c>
      <c r="C1646" t="str">
        <f>IF(AND(MOD(ROW(A1641)-1,3)=0, INDEX(artwork.xlsx!J:J,QUOTIENT(ROW(A1641)-1,3)+2)&lt;&gt;""),
     artwork.xlsx!$H$1&amp;": """ &amp;  INDEX(artwork.xlsx!H:H,QUOTIENT(ROW(A1641)-1,3)+2) &amp;""",  " &amp;
     artwork.xlsx!$J$1&amp; ": """ &amp; INDEX(artwork.xlsx!J:J,QUOTIENT(ROW(A1641)-1,3)+2) &amp;""",  " &amp;
     artwork.xlsx!$L$1&amp; ": """ &amp; SUBSTITUTE(IF(LEFT(INDEX(artwork.xlsx!L:L,QUOTIENT(ROW(A1641)-1,3)+2),4)="http","",artwork.xlsx!$M$1) &amp; INDEX(artwork.xlsx!L:L,QUOTIENT(ROW(A1641)-1,3)+2),artwork.xlsx!$N$1,"") &amp; """,",
 IF(AND(MOD(ROW(A1641)-1,3)=1,INDEX(artwork.xlsx!J:J,QUOTIENT(ROW(A1641)-1,3)+2)&lt;&gt;""),
    artwork.xlsx!$K$1&amp;": '" &amp; SUBSTITUTE(INDEX(artwork.xlsx!K:K,QUOTIENT(ROW(A1641)-1,3)+2),"'","\'") &amp; "'",
IF(MOD(ROW(A1641)-1,3)=2,"","")))</f>
        <v/>
      </c>
    </row>
    <row r="1647" spans="1:22" x14ac:dyDescent="0.25">
      <c r="A1647" t="str">
        <f>IF(AND(MOD(ROW(A1642)-1,3)=0,INDEX(artwork.xlsx!G:G,QUOTIENT(ROW(A1642)-1,3)+2)&lt;&gt;""),"/* "&amp;INDEX(artwork.xlsx!G:G,QUOTIENT(ROW(A1642)-1,3)+2)&amp;" */","  ")&amp;
IF(AND(INDEX(artwork.xlsx!F:F,QUOTIENT(ROW(A1642)-1,3)+2)&lt;&gt;""),"/* "&amp;INDEX(artwork.xlsx!F:F,QUOTIENT(ROW(A1642)-1,3)+2)&amp;" */","  ")&amp;IF(AND(ISERROR(MATCH("},",B1647:B$5003,0)), ISERROR(MATCH("    ];",$A$5:A1643,0))),"];","")</f>
        <v xml:space="preserve">  /* landscape */</v>
      </c>
      <c r="B1647" t="str">
        <f t="shared" si="61"/>
        <v>{</v>
      </c>
      <c r="C1647" t="str">
        <f>IF(AND(MOD(ROW(A1642)-1,3)=0, INDEX(artwork.xlsx!J:J,QUOTIENT(ROW(A1642)-1,3)+2)&lt;&gt;""),
     artwork.xlsx!$H$1&amp;": """ &amp;  INDEX(artwork.xlsx!H:H,QUOTIENT(ROW(A1642)-1,3)+2) &amp;""",  " &amp;
     artwork.xlsx!$J$1&amp; ": """ &amp; INDEX(artwork.xlsx!J:J,QUOTIENT(ROW(A1642)-1,3)+2) &amp;""",  " &amp;
     artwork.xlsx!$L$1&amp; ": """ &amp; SUBSTITUTE(IF(LEFT(INDEX(artwork.xlsx!L:L,QUOTIENT(ROW(A1642)-1,3)+2),4)="http","",artwork.xlsx!$M$1) &amp; INDEX(artwork.xlsx!L:L,QUOTIENT(ROW(A1642)-1,3)+2),artwork.xlsx!$N$1,"") &amp; """,",
 IF(AND(MOD(ROW(A1642)-1,3)=1,INDEX(artwork.xlsx!J:J,QUOTIENT(ROW(A1642)-1,3)+2)&lt;&gt;""),
    artwork.xlsx!$K$1&amp;": '" &amp; SUBSTITUTE(INDEX(artwork.xlsx!K:K,QUOTIENT(ROW(A1642)-1,3)+2),"'","\'") &amp; "'",
IF(MOD(ROW(A1642)-1,3)=2,"","")))</f>
        <v>id: "summon",  frenchName: "Convocation",  artwork: "http://wiki.dominionstrategy.com/images/a/ad/SummonArt.jpg",</v>
      </c>
      <c r="J1647" t="s">
        <v>2408</v>
      </c>
      <c r="K1647" t="s">
        <v>4008</v>
      </c>
      <c r="U1647" t="str">
        <f t="shared" ref="U1647:U1649" si="62">RIGHT(LEFT(K1647,FIND(""",",K1647)-1),LEN(LEFT(K1647,FIND(""",",K1647)-1)) -LEN("id: '"))</f>
        <v>summon</v>
      </c>
      <c r="V1647" t="str">
        <f t="shared" ref="V1647:V1649" si="63">SUBSTITUTE(LEFT(RIGHT(K1648,LEN(K1648) -LEN("text_html: '")),LEN(RIGHT(K1648,LEN(K1648) -LEN("text_html: '")))-1),"\'","'")</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48" spans="1:22" x14ac:dyDescent="0.25">
      <c r="A1648" t="str">
        <f>IF(AND(MOD(ROW(A1643)-1,3)=0,INDEX(artwork.xlsx!G:G,QUOTIENT(ROW(A1643)-1,3)+2)&lt;&gt;""),"/* "&amp;INDEX(artwork.xlsx!G:G,QUOTIENT(ROW(A1643)-1,3)+2)&amp;" */","  ")&amp;
IF(AND(INDEX(artwork.xlsx!F:F,QUOTIENT(ROW(A1643)-1,3)+2)&lt;&gt;""),"/* "&amp;INDEX(artwork.xlsx!F:F,QUOTIENT(ROW(A1643)-1,3)+2)&amp;" */","  ")&amp;IF(AND(ISERROR(MATCH("},",B1648:B$5003,0)), ISERROR(MATCH("    ];",$A$5:A1647,0))),"];","")</f>
        <v xml:space="preserve">  /* landscape */</v>
      </c>
      <c r="B1648" t="str">
        <f t="shared" si="61"/>
        <v/>
      </c>
      <c r="C1648" t="str">
        <f>IF(AND(MOD(ROW(A1643)-1,3)=0, INDEX(artwork.xlsx!J:J,QUOTIENT(ROW(A1643)-1,3)+2)&lt;&gt;""),
     artwork.xlsx!$H$1&amp;": """ &amp;  INDEX(artwork.xlsx!H:H,QUOTIENT(ROW(A1643)-1,3)+2) &amp;""",  " &amp;
     artwork.xlsx!$J$1&amp; ": """ &amp; INDEX(artwork.xlsx!J:J,QUOTIENT(ROW(A1643)-1,3)+2) &amp;""",  " &amp;
     artwork.xlsx!$L$1&amp; ": """ &amp; SUBSTITUTE(IF(LEFT(INDEX(artwork.xlsx!L:L,QUOTIENT(ROW(A1643)-1,3)+2),4)="http","",artwork.xlsx!$M$1) &amp; INDEX(artwork.xlsx!L:L,QUOTIENT(ROW(A1643)-1,3)+2),artwork.xlsx!$N$1,"") &amp; """,",
 IF(AND(MOD(ROW(A1643)-1,3)=1,INDEX(artwork.xlsx!J:J,QUOTIENT(ROW(A1643)-1,3)+2)&lt;&gt;""),
    artwork.xlsx!$K$1&amp;": '" &amp; SUBSTITUTE(INDEX(artwork.xlsx!K:K,QUOTIENT(ROW(A1643)-1,3)+2),"'","\'") &amp; "'",
IF(MOD(ROW(A1643)-1,3)=2,"","")))</f>
        <v>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K1648" t="s">
        <v>4009</v>
      </c>
      <c r="U1648" t="e">
        <f t="shared" si="62"/>
        <v>#VALUE!</v>
      </c>
      <c r="V1648" t="e">
        <f t="shared" si="63"/>
        <v>#VALUE!</v>
      </c>
    </row>
    <row r="1649" spans="1:22" x14ac:dyDescent="0.25">
      <c r="A1649" t="str">
        <f>IF(AND(MOD(ROW(A1644)-1,3)=0,INDEX(artwork.xlsx!G:G,QUOTIENT(ROW(A1644)-1,3)+2)&lt;&gt;""),"/* "&amp;INDEX(artwork.xlsx!G:G,QUOTIENT(ROW(A1644)-1,3)+2)&amp;" */","  ")&amp;
IF(AND(INDEX(artwork.xlsx!F:F,QUOTIENT(ROW(A1644)-1,3)+2)&lt;&gt;""),"/* "&amp;INDEX(artwork.xlsx!F:F,QUOTIENT(ROW(A1644)-1,3)+2)&amp;" */","  ")&amp;IF(AND(ISERROR(MATCH("},",B1649:B$5003,0)), ISERROR(MATCH("    ];",$A$5:A1648,0))),"];","")</f>
        <v xml:space="preserve">  /* landscape */</v>
      </c>
      <c r="B1649" t="str">
        <f t="shared" si="61"/>
        <v>},</v>
      </c>
      <c r="C1649" t="str">
        <f>IF(AND(MOD(ROW(A1644)-1,3)=0, INDEX(artwork.xlsx!J:J,QUOTIENT(ROW(A1644)-1,3)+2)&lt;&gt;""),
     artwork.xlsx!$H$1&amp;": """ &amp;  INDEX(artwork.xlsx!H:H,QUOTIENT(ROW(A1644)-1,3)+2) &amp;""",  " &amp;
     artwork.xlsx!$J$1&amp; ": """ &amp; INDEX(artwork.xlsx!J:J,QUOTIENT(ROW(A1644)-1,3)+2) &amp;""",  " &amp;
     artwork.xlsx!$L$1&amp; ": """ &amp; SUBSTITUTE(IF(LEFT(INDEX(artwork.xlsx!L:L,QUOTIENT(ROW(A1644)-1,3)+2),4)="http","",artwork.xlsx!$M$1) &amp; INDEX(artwork.xlsx!L:L,QUOTIENT(ROW(A1644)-1,3)+2),artwork.xlsx!$N$1,"") &amp; """,",
 IF(AND(MOD(ROW(A1644)-1,3)=1,INDEX(artwork.xlsx!J:J,QUOTIENT(ROW(A1644)-1,3)+2)&lt;&gt;""),
    artwork.xlsx!$K$1&amp;": '" &amp; SUBSTITUTE(INDEX(artwork.xlsx!K:K,QUOTIENT(ROW(A1644)-1,3)+2),"'","\'") &amp; "'",
IF(MOD(ROW(A1644)-1,3)=2,"","")))</f>
        <v/>
      </c>
      <c r="J1649" t="s">
        <v>3730</v>
      </c>
      <c r="U1649" t="e">
        <f t="shared" si="62"/>
        <v>#VALUE!</v>
      </c>
      <c r="V1649" t="e">
        <f t="shared" si="63"/>
        <v>#VALUE!</v>
      </c>
    </row>
    <row r="1650" spans="1:22" x14ac:dyDescent="0.25">
      <c r="A1650" t="str">
        <f>IF(AND(MOD(ROW(A1645)-1,3)=0,INDEX(artwork.xlsx!G:G,QUOTIENT(ROW(A1645)-1,3)+2)&lt;&gt;""),"/* "&amp;INDEX(artwork.xlsx!G:G,QUOTIENT(ROW(A1645)-1,3)+2)&amp;" */","  ")&amp;
IF(AND(INDEX(artwork.xlsx!F:F,QUOTIENT(ROW(A1645)-1,3)+2)&lt;&gt;""),"/* "&amp;INDEX(artwork.xlsx!F:F,QUOTIENT(ROW(A1645)-1,3)+2)&amp;" */","  ")&amp;IF(AND(ISERROR(MATCH("},",B1650:B$5003,0)), ISERROR(MATCH("    ];",$A$5:A1646,0))),"];","")</f>
        <v xml:space="preserve">/* Ménagerie */  </v>
      </c>
      <c r="B1650" t="str">
        <f t="shared" si="61"/>
        <v>{</v>
      </c>
      <c r="C1650" t="str">
        <f>IF(AND(MOD(ROW(A1645)-1,3)=0, INDEX(artwork.xlsx!J:J,QUOTIENT(ROW(A1645)-1,3)+2)&lt;&gt;""),
     artwork.xlsx!$H$1&amp;": """ &amp;  INDEX(artwork.xlsx!H:H,QUOTIENT(ROW(A1645)-1,3)+2) &amp;""",  " &amp;
     artwork.xlsx!$J$1&amp; ": """ &amp; INDEX(artwork.xlsx!J:J,QUOTIENT(ROW(A1645)-1,3)+2) &amp;""",  " &amp;
     artwork.xlsx!$L$1&amp; ": """ &amp; SUBSTITUTE(IF(LEFT(INDEX(artwork.xlsx!L:L,QUOTIENT(ROW(A1645)-1,3)+2),4)="http","",artwork.xlsx!$M$1) &amp; INDEX(artwork.xlsx!L:L,QUOTIENT(ROW(A1645)-1,3)+2),artwork.xlsx!$N$1,"") &amp; """,",
 IF(AND(MOD(ROW(A1645)-1,3)=1,INDEX(artwork.xlsx!J:J,QUOTIENT(ROW(A1645)-1,3)+2)&lt;&gt;""),
    artwork.xlsx!$K$1&amp;": '" &amp; SUBSTITUTE(INDEX(artwork.xlsx!K:K,QUOTIENT(ROW(A1645)-1,3)+2),"'","\'") &amp; "'",
IF(MOD(ROW(A1645)-1,3)=2,"","")))</f>
        <v>id: "horse",  frenchName: "Cheval",  artwork: "http://wiki.dominionstrategy.com/images/4/41/HorseArt.jpg",</v>
      </c>
    </row>
    <row r="1651" spans="1:22" x14ac:dyDescent="0.25">
      <c r="A1651" t="str">
        <f>IF(AND(MOD(ROW(A1646)-1,3)=0,INDEX(artwork.xlsx!G:G,QUOTIENT(ROW(A1646)-1,3)+2)&lt;&gt;""),"/* "&amp;INDEX(artwork.xlsx!G:G,QUOTIENT(ROW(A1646)-1,3)+2)&amp;" */","  ")&amp;
IF(AND(INDEX(artwork.xlsx!F:F,QUOTIENT(ROW(A1646)-1,3)+2)&lt;&gt;""),"/* "&amp;INDEX(artwork.xlsx!F:F,QUOTIENT(ROW(A1646)-1,3)+2)&amp;" */","  ")&amp;IF(AND(ISERROR(MATCH("},",B1651:B$5003,0)), ISERROR(MATCH("    ];",$A$5:A1650,0))),"];","")</f>
        <v xml:space="preserve">    </v>
      </c>
      <c r="B1651" t="str">
        <f t="shared" si="61"/>
        <v/>
      </c>
      <c r="C1651" t="str">
        <f>IF(AND(MOD(ROW(A1646)-1,3)=0, INDEX(artwork.xlsx!J:J,QUOTIENT(ROW(A1646)-1,3)+2)&lt;&gt;""),
     artwork.xlsx!$H$1&amp;": """ &amp;  INDEX(artwork.xlsx!H:H,QUOTIENT(ROW(A1646)-1,3)+2) &amp;""",  " &amp;
     artwork.xlsx!$J$1&amp; ": """ &amp; INDEX(artwork.xlsx!J:J,QUOTIENT(ROW(A1646)-1,3)+2) &amp;""",  " &amp;
     artwork.xlsx!$L$1&amp; ": """ &amp; SUBSTITUTE(IF(LEFT(INDEX(artwork.xlsx!L:L,QUOTIENT(ROW(A1646)-1,3)+2),4)="http","",artwork.xlsx!$M$1) &amp; INDEX(artwork.xlsx!L:L,QUOTIENT(ROW(A1646)-1,3)+2),artwork.xlsx!$N$1,"") &amp; """,",
 IF(AND(MOD(ROW(A1646)-1,3)=1,INDEX(artwork.xlsx!J:J,QUOTIENT(ROW(A1646)-1,3)+2)&lt;&gt;""),
    artwork.xlsx!$K$1&amp;": '" &amp; SUBSTITUTE(INDEX(artwork.xlsx!K:K,QUOTIENT(ROW(A1646)-1,3)+2),"'","\'") &amp; "'",
IF(MOD(ROW(A1646)-1,3)=2,"","")))</f>
        <v>text_html: '&lt;div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v>
      </c>
    </row>
    <row r="1652" spans="1:22" x14ac:dyDescent="0.25">
      <c r="A1652" t="str">
        <f>IF(AND(MOD(ROW(A1647)-1,3)=0,INDEX(artwork.xlsx!G:G,QUOTIENT(ROW(A1647)-1,3)+2)&lt;&gt;""),"/* "&amp;INDEX(artwork.xlsx!G:G,QUOTIENT(ROW(A1647)-1,3)+2)&amp;" */","  ")&amp;
IF(AND(INDEX(artwork.xlsx!F:F,QUOTIENT(ROW(A1647)-1,3)+2)&lt;&gt;""),"/* "&amp;INDEX(artwork.xlsx!F:F,QUOTIENT(ROW(A1647)-1,3)+2)&amp;" */","  ")&amp;IF(AND(ISERROR(MATCH("},",B1652:B$5003,0)), ISERROR(MATCH("    ];",$A$5:A1651,0))),"];","")</f>
        <v xml:space="preserve">    </v>
      </c>
      <c r="B1652" t="str">
        <f t="shared" si="61"/>
        <v>},</v>
      </c>
      <c r="C1652" t="str">
        <f>IF(AND(MOD(ROW(A1647)-1,3)=0, INDEX(artwork.xlsx!J:J,QUOTIENT(ROW(A1647)-1,3)+2)&lt;&gt;""),
     artwork.xlsx!$H$1&amp;": """ &amp;  INDEX(artwork.xlsx!H:H,QUOTIENT(ROW(A1647)-1,3)+2) &amp;""",  " &amp;
     artwork.xlsx!$J$1&amp; ": """ &amp; INDEX(artwork.xlsx!J:J,QUOTIENT(ROW(A1647)-1,3)+2) &amp;""",  " &amp;
     artwork.xlsx!$L$1&amp; ": """ &amp; SUBSTITUTE(IF(LEFT(INDEX(artwork.xlsx!L:L,QUOTIENT(ROW(A1647)-1,3)+2),4)="http","",artwork.xlsx!$M$1) &amp; INDEX(artwork.xlsx!L:L,QUOTIENT(ROW(A1647)-1,3)+2),artwork.xlsx!$N$1,"") &amp; """,",
 IF(AND(MOD(ROW(A1647)-1,3)=1,INDEX(artwork.xlsx!J:J,QUOTIENT(ROW(A1647)-1,3)+2)&lt;&gt;""),
    artwork.xlsx!$K$1&amp;": '" &amp; SUBSTITUTE(INDEX(artwork.xlsx!K:K,QUOTIENT(ROW(A1647)-1,3)+2),"'","\'") &amp; "'",
IF(MOD(ROW(A1647)-1,3)=2,"","")))</f>
        <v/>
      </c>
    </row>
    <row r="1653" spans="1:22" x14ac:dyDescent="0.25">
      <c r="A1653" t="str">
        <f>IF(AND(MOD(ROW(A1648)-1,3)=0,INDEX(artwork.xlsx!G:G,QUOTIENT(ROW(A1648)-1,3)+2)&lt;&gt;""),"/* "&amp;INDEX(artwork.xlsx!G:G,QUOTIENT(ROW(A1648)-1,3)+2)&amp;" */","  ")&amp;
IF(AND(INDEX(artwork.xlsx!F:F,QUOTIENT(ROW(A1648)-1,3)+2)&lt;&gt;""),"/* "&amp;INDEX(artwork.xlsx!F:F,QUOTIENT(ROW(A1648)-1,3)+2)&amp;" */","  ")&amp;IF(AND(ISERROR(MATCH("},",B1653:B$5003,0)), ISERROR(MATCH("    ];",$A$5:A1649,0))),"];","")</f>
        <v xml:space="preserve">    </v>
      </c>
      <c r="B1653" t="str">
        <f t="shared" si="61"/>
        <v>{</v>
      </c>
      <c r="C1653" t="str">
        <f>IF(AND(MOD(ROW(A1648)-1,3)=0, INDEX(artwork.xlsx!J:J,QUOTIENT(ROW(A1648)-1,3)+2)&lt;&gt;""),
     artwork.xlsx!$H$1&amp;": """ &amp;  INDEX(artwork.xlsx!H:H,QUOTIENT(ROW(A1648)-1,3)+2) &amp;""",  " &amp;
     artwork.xlsx!$J$1&amp; ": """ &amp; INDEX(artwork.xlsx!J:J,QUOTIENT(ROW(A1648)-1,3)+2) &amp;""",  " &amp;
     artwork.xlsx!$L$1&amp; ": """ &amp; SUBSTITUTE(IF(LEFT(INDEX(artwork.xlsx!L:L,QUOTIENT(ROW(A1648)-1,3)+2),4)="http","",artwork.xlsx!$M$1) &amp; INDEX(artwork.xlsx!L:L,QUOTIENT(ROW(A1648)-1,3)+2),artwork.xlsx!$N$1,"") &amp; """,",
 IF(AND(MOD(ROW(A1648)-1,3)=1,INDEX(artwork.xlsx!J:J,QUOTIENT(ROW(A1648)-1,3)+2)&lt;&gt;""),
    artwork.xlsx!$K$1&amp;": '" &amp; SUBSTITUTE(INDEX(artwork.xlsx!K:K,QUOTIENT(ROW(A1648)-1,3)+2),"'","\'") &amp; "'",
IF(MOD(ROW(A1648)-1,3)=2,"","")))</f>
        <v>id: "blackcat",  frenchName: "Chat noir",  artwork: "http://wiki.dominionstrategy.com/images/1/15/Black_CatArt.jpg",</v>
      </c>
    </row>
    <row r="1654" spans="1:22" x14ac:dyDescent="0.25">
      <c r="A1654" t="str">
        <f>IF(AND(MOD(ROW(A1649)-1,3)=0,INDEX(artwork.xlsx!G:G,QUOTIENT(ROW(A1649)-1,3)+2)&lt;&gt;""),"/* "&amp;INDEX(artwork.xlsx!G:G,QUOTIENT(ROW(A1649)-1,3)+2)&amp;" */","  ")&amp;
IF(AND(INDEX(artwork.xlsx!F:F,QUOTIENT(ROW(A1649)-1,3)+2)&lt;&gt;""),"/* "&amp;INDEX(artwork.xlsx!F:F,QUOTIENT(ROW(A1649)-1,3)+2)&amp;" */","  ")&amp;IF(AND(ISERROR(MATCH("},",B1654:B$5003,0)), ISERROR(MATCH("    ];",$A$5:A1653,0))),"];","")</f>
        <v xml:space="preserve">    </v>
      </c>
      <c r="B1654" t="str">
        <f t="shared" si="61"/>
        <v/>
      </c>
      <c r="C1654" t="str">
        <f>IF(AND(MOD(ROW(A1649)-1,3)=0, INDEX(artwork.xlsx!J:J,QUOTIENT(ROW(A1649)-1,3)+2)&lt;&gt;""),
     artwork.xlsx!$H$1&amp;": """ &amp;  INDEX(artwork.xlsx!H:H,QUOTIENT(ROW(A1649)-1,3)+2) &amp;""",  " &amp;
     artwork.xlsx!$J$1&amp; ": """ &amp; INDEX(artwork.xlsx!J:J,QUOTIENT(ROW(A1649)-1,3)+2) &amp;""",  " &amp;
     artwork.xlsx!$L$1&amp; ": """ &amp; SUBSTITUTE(IF(LEFT(INDEX(artwork.xlsx!L:L,QUOTIENT(ROW(A1649)-1,3)+2),4)="http","",artwork.xlsx!$M$1) &amp; INDEX(artwork.xlsx!L:L,QUOTIENT(ROW(A1649)-1,3)+2),artwork.xlsx!$N$1,"") &amp; """,",
 IF(AND(MOD(ROW(A1649)-1,3)=1,INDEX(artwork.xlsx!J:J,QUOTIENT(ROW(A1649)-1,3)+2)&lt;&gt;""),
    artwork.xlsx!$K$1&amp;": '" &amp; SUBSTITUTE(INDEX(artwork.xlsx!K:K,QUOTIENT(ROW(A1649)-1,3)+2),"'","\'") &amp; "'",
IF(MOD(ROW(A1649)-1,3)=2,"","")))</f>
        <v>text_html: '&lt;div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v>
      </c>
    </row>
    <row r="1655" spans="1:22" x14ac:dyDescent="0.25">
      <c r="A1655" t="str">
        <f>IF(AND(MOD(ROW(A1650)-1,3)=0,INDEX(artwork.xlsx!G:G,QUOTIENT(ROW(A1650)-1,3)+2)&lt;&gt;""),"/* "&amp;INDEX(artwork.xlsx!G:G,QUOTIENT(ROW(A1650)-1,3)+2)&amp;" */","  ")&amp;
IF(AND(INDEX(artwork.xlsx!F:F,QUOTIENT(ROW(A1650)-1,3)+2)&lt;&gt;""),"/* "&amp;INDEX(artwork.xlsx!F:F,QUOTIENT(ROW(A1650)-1,3)+2)&amp;" */","  ")&amp;IF(AND(ISERROR(MATCH("},",B1655:B$5003,0)), ISERROR(MATCH("    ];",$A$5:A1654,0))),"];","")</f>
        <v xml:space="preserve">    </v>
      </c>
      <c r="B1655" t="str">
        <f t="shared" si="61"/>
        <v>},</v>
      </c>
      <c r="C1655" t="str">
        <f>IF(AND(MOD(ROW(A1650)-1,3)=0, INDEX(artwork.xlsx!J:J,QUOTIENT(ROW(A1650)-1,3)+2)&lt;&gt;""),
     artwork.xlsx!$H$1&amp;": """ &amp;  INDEX(artwork.xlsx!H:H,QUOTIENT(ROW(A1650)-1,3)+2) &amp;""",  " &amp;
     artwork.xlsx!$J$1&amp; ": """ &amp; INDEX(artwork.xlsx!J:J,QUOTIENT(ROW(A1650)-1,3)+2) &amp;""",  " &amp;
     artwork.xlsx!$L$1&amp; ": """ &amp; SUBSTITUTE(IF(LEFT(INDEX(artwork.xlsx!L:L,QUOTIENT(ROW(A1650)-1,3)+2),4)="http","",artwork.xlsx!$M$1) &amp; INDEX(artwork.xlsx!L:L,QUOTIENT(ROW(A1650)-1,3)+2),artwork.xlsx!$N$1,"") &amp; """,",
 IF(AND(MOD(ROW(A1650)-1,3)=1,INDEX(artwork.xlsx!J:J,QUOTIENT(ROW(A1650)-1,3)+2)&lt;&gt;""),
    artwork.xlsx!$K$1&amp;": '" &amp; SUBSTITUTE(INDEX(artwork.xlsx!K:K,QUOTIENT(ROW(A1650)-1,3)+2),"'","\'") &amp; "'",
IF(MOD(ROW(A1650)-1,3)=2,"","")))</f>
        <v/>
      </c>
    </row>
    <row r="1656" spans="1:22" x14ac:dyDescent="0.25">
      <c r="A1656" t="str">
        <f>IF(AND(MOD(ROW(A1651)-1,3)=0,INDEX(artwork.xlsx!G:G,QUOTIENT(ROW(A1651)-1,3)+2)&lt;&gt;""),"/* "&amp;INDEX(artwork.xlsx!G:G,QUOTIENT(ROW(A1651)-1,3)+2)&amp;" */","  ")&amp;
IF(AND(INDEX(artwork.xlsx!F:F,QUOTIENT(ROW(A1651)-1,3)+2)&lt;&gt;""),"/* "&amp;INDEX(artwork.xlsx!F:F,QUOTIENT(ROW(A1651)-1,3)+2)&amp;" */","  ")&amp;IF(AND(ISERROR(MATCH("},",B1656:B$5003,0)), ISERROR(MATCH("    ];",$A$5:A1652,0))),"];","")</f>
        <v xml:space="preserve">    </v>
      </c>
      <c r="B1656" t="str">
        <f t="shared" si="61"/>
        <v>{</v>
      </c>
      <c r="C1656" t="str">
        <f>IF(AND(MOD(ROW(A1651)-1,3)=0, INDEX(artwork.xlsx!J:J,QUOTIENT(ROW(A1651)-1,3)+2)&lt;&gt;""),
     artwork.xlsx!$H$1&amp;": """ &amp;  INDEX(artwork.xlsx!H:H,QUOTIENT(ROW(A1651)-1,3)+2) &amp;""",  " &amp;
     artwork.xlsx!$J$1&amp; ": """ &amp; INDEX(artwork.xlsx!J:J,QUOTIENT(ROW(A1651)-1,3)+2) &amp;""",  " &amp;
     artwork.xlsx!$L$1&amp; ": """ &amp; SUBSTITUTE(IF(LEFT(INDEX(artwork.xlsx!L:L,QUOTIENT(ROW(A1651)-1,3)+2),4)="http","",artwork.xlsx!$M$1) &amp; INDEX(artwork.xlsx!L:L,QUOTIENT(ROW(A1651)-1,3)+2),artwork.xlsx!$N$1,"") &amp; """,",
 IF(AND(MOD(ROW(A1651)-1,3)=1,INDEX(artwork.xlsx!J:J,QUOTIENT(ROW(A1651)-1,3)+2)&lt;&gt;""),
    artwork.xlsx!$K$1&amp;": '" &amp; SUBSTITUTE(INDEX(artwork.xlsx!K:K,QUOTIENT(ROW(A1651)-1,3)+2),"'","\'") &amp; "'",
IF(MOD(ROW(A1651)-1,3)=2,"","")))</f>
        <v>id: "sleigh",  frenchName: "Traîneau",  artwork: "http://wiki.dominionstrategy.com/images/d/dd/SleighArt.jpg",</v>
      </c>
    </row>
    <row r="1657" spans="1:22" x14ac:dyDescent="0.25">
      <c r="A1657" t="str">
        <f>IF(AND(MOD(ROW(A1652)-1,3)=0,INDEX(artwork.xlsx!G:G,QUOTIENT(ROW(A1652)-1,3)+2)&lt;&gt;""),"/* "&amp;INDEX(artwork.xlsx!G:G,QUOTIENT(ROW(A1652)-1,3)+2)&amp;" */","  ")&amp;
IF(AND(INDEX(artwork.xlsx!F:F,QUOTIENT(ROW(A1652)-1,3)+2)&lt;&gt;""),"/* "&amp;INDEX(artwork.xlsx!F:F,QUOTIENT(ROW(A1652)-1,3)+2)&amp;" */","  ")&amp;IF(AND(ISERROR(MATCH("},",B1657:B$5003,0)), ISERROR(MATCH("    ];",$A$5:A1653,0))),"];","")</f>
        <v xml:space="preserve">    </v>
      </c>
      <c r="B1657" t="str">
        <f t="shared" si="61"/>
        <v/>
      </c>
      <c r="C1657" t="str">
        <f>IF(AND(MOD(ROW(A1652)-1,3)=0, INDEX(artwork.xlsx!J:J,QUOTIENT(ROW(A1652)-1,3)+2)&lt;&gt;""),
     artwork.xlsx!$H$1&amp;": """ &amp;  INDEX(artwork.xlsx!H:H,QUOTIENT(ROW(A1652)-1,3)+2) &amp;""",  " &amp;
     artwork.xlsx!$J$1&amp; ": """ &amp; INDEX(artwork.xlsx!J:J,QUOTIENT(ROW(A1652)-1,3)+2) &amp;""",  " &amp;
     artwork.xlsx!$L$1&amp; ": """ &amp; SUBSTITUTE(IF(LEFT(INDEX(artwork.xlsx!L:L,QUOTIENT(ROW(A1652)-1,3)+2),4)="http","",artwork.xlsx!$M$1) &amp; INDEX(artwork.xlsx!L:L,QUOTIENT(ROW(A1652)-1,3)+2),artwork.xlsx!$N$1,"") &amp; """,",
 IF(AND(MOD(ROW(A1652)-1,3)=1,INDEX(artwork.xlsx!J:J,QUOTIENT(ROW(A1652)-1,3)+2)&lt;&gt;""),
    artwork.xlsx!$K$1&amp;": '" &amp; SUBSTITUTE(INDEX(artwork.xlsx!K:K,QUOTIENT(ROW(A1652)-1,3)+2),"'","\'") &amp; "'",
IF(MOD(ROW(A1652)-1,3)=2,"","")))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v>
      </c>
    </row>
    <row r="1658" spans="1:22" x14ac:dyDescent="0.25">
      <c r="A1658" t="str">
        <f>IF(AND(MOD(ROW(A1653)-1,3)=0,INDEX(artwork.xlsx!G:G,QUOTIENT(ROW(A1653)-1,3)+2)&lt;&gt;""),"/* "&amp;INDEX(artwork.xlsx!G:G,QUOTIENT(ROW(A1653)-1,3)+2)&amp;" */","  ")&amp;
IF(AND(INDEX(artwork.xlsx!F:F,QUOTIENT(ROW(A1653)-1,3)+2)&lt;&gt;""),"/* "&amp;INDEX(artwork.xlsx!F:F,QUOTIENT(ROW(A1653)-1,3)+2)&amp;" */","  ")&amp;IF(AND(ISERROR(MATCH("},",B1658:B$5003,0)), ISERROR(MATCH("    ];",$A$5:A1657,0))),"];","")</f>
        <v xml:space="preserve">    </v>
      </c>
      <c r="B1658" t="str">
        <f t="shared" si="61"/>
        <v>},</v>
      </c>
      <c r="C1658" t="str">
        <f>IF(AND(MOD(ROW(A1653)-1,3)=0, INDEX(artwork.xlsx!J:J,QUOTIENT(ROW(A1653)-1,3)+2)&lt;&gt;""),
     artwork.xlsx!$H$1&amp;": """ &amp;  INDEX(artwork.xlsx!H:H,QUOTIENT(ROW(A1653)-1,3)+2) &amp;""",  " &amp;
     artwork.xlsx!$J$1&amp; ": """ &amp; INDEX(artwork.xlsx!J:J,QUOTIENT(ROW(A1653)-1,3)+2) &amp;""",  " &amp;
     artwork.xlsx!$L$1&amp; ": """ &amp; SUBSTITUTE(IF(LEFT(INDEX(artwork.xlsx!L:L,QUOTIENT(ROW(A1653)-1,3)+2),4)="http","",artwork.xlsx!$M$1) &amp; INDEX(artwork.xlsx!L:L,QUOTIENT(ROW(A1653)-1,3)+2),artwork.xlsx!$N$1,"") &amp; """,",
 IF(AND(MOD(ROW(A1653)-1,3)=1,INDEX(artwork.xlsx!J:J,QUOTIENT(ROW(A1653)-1,3)+2)&lt;&gt;""),
    artwork.xlsx!$K$1&amp;": '" &amp; SUBSTITUTE(INDEX(artwork.xlsx!K:K,QUOTIENT(ROW(A1653)-1,3)+2),"'","\'") &amp; "'",
IF(MOD(ROW(A1653)-1,3)=2,"","")))</f>
        <v/>
      </c>
    </row>
    <row r="1659" spans="1:22" x14ac:dyDescent="0.25">
      <c r="A1659" t="str">
        <f>IF(AND(MOD(ROW(A1654)-1,3)=0,INDEX(artwork.xlsx!G:G,QUOTIENT(ROW(A1654)-1,3)+2)&lt;&gt;""),"/* "&amp;INDEX(artwork.xlsx!G:G,QUOTIENT(ROW(A1654)-1,3)+2)&amp;" */","  ")&amp;
IF(AND(INDEX(artwork.xlsx!F:F,QUOTIENT(ROW(A1654)-1,3)+2)&lt;&gt;""),"/* "&amp;INDEX(artwork.xlsx!F:F,QUOTIENT(ROW(A1654)-1,3)+2)&amp;" */","  ")&amp;IF(AND(ISERROR(MATCH("},",B1659:B$5003,0)), ISERROR(MATCH("    ];",$A$5:A1658,0))),"];","")</f>
        <v xml:space="preserve">    </v>
      </c>
      <c r="B1659" t="str">
        <f t="shared" si="61"/>
        <v>{</v>
      </c>
      <c r="C1659" t="str">
        <f>IF(AND(MOD(ROW(A1654)-1,3)=0, INDEX(artwork.xlsx!J:J,QUOTIENT(ROW(A1654)-1,3)+2)&lt;&gt;""),
     artwork.xlsx!$H$1&amp;": """ &amp;  INDEX(artwork.xlsx!H:H,QUOTIENT(ROW(A1654)-1,3)+2) &amp;""",  " &amp;
     artwork.xlsx!$J$1&amp; ": """ &amp; INDEX(artwork.xlsx!J:J,QUOTIENT(ROW(A1654)-1,3)+2) &amp;""",  " &amp;
     artwork.xlsx!$L$1&amp; ": """ &amp; SUBSTITUTE(IF(LEFT(INDEX(artwork.xlsx!L:L,QUOTIENT(ROW(A1654)-1,3)+2),4)="http","",artwork.xlsx!$M$1) &amp; INDEX(artwork.xlsx!L:L,QUOTIENT(ROW(A1654)-1,3)+2),artwork.xlsx!$N$1,"") &amp; """,",
 IF(AND(MOD(ROW(A1654)-1,3)=1,INDEX(artwork.xlsx!J:J,QUOTIENT(ROW(A1654)-1,3)+2)&lt;&gt;""),
    artwork.xlsx!$K$1&amp;": '" &amp; SUBSTITUTE(INDEX(artwork.xlsx!K:K,QUOTIENT(ROW(A1654)-1,3)+2),"'","\'") &amp; "'",
IF(MOD(ROW(A1654)-1,3)=2,"","")))</f>
        <v>id: "supplies",  frenchName: "Réserves",  artwork: "http://wiki.dominionstrategy.com/images/1/1b/SuppliesArt.jpg",</v>
      </c>
    </row>
    <row r="1660" spans="1:22" x14ac:dyDescent="0.25">
      <c r="A1660" t="str">
        <f>IF(AND(MOD(ROW(A1655)-1,3)=0,INDEX(artwork.xlsx!G:G,QUOTIENT(ROW(A1655)-1,3)+2)&lt;&gt;""),"/* "&amp;INDEX(artwork.xlsx!G:G,QUOTIENT(ROW(A1655)-1,3)+2)&amp;" */","  ")&amp;
IF(AND(INDEX(artwork.xlsx!F:F,QUOTIENT(ROW(A1655)-1,3)+2)&lt;&gt;""),"/* "&amp;INDEX(artwork.xlsx!F:F,QUOTIENT(ROW(A1655)-1,3)+2)&amp;" */","  ")&amp;IF(AND(ISERROR(MATCH("},",B1660:B$5003,0)), ISERROR(MATCH("    ];",$A$5:A1656,0))),"];","")</f>
        <v xml:space="preserve">    </v>
      </c>
      <c r="B1660" t="str">
        <f t="shared" si="61"/>
        <v/>
      </c>
      <c r="C1660" t="str">
        <f>IF(AND(MOD(ROW(A1655)-1,3)=0, INDEX(artwork.xlsx!J:J,QUOTIENT(ROW(A1655)-1,3)+2)&lt;&gt;""),
     artwork.xlsx!$H$1&amp;": """ &amp;  INDEX(artwork.xlsx!H:H,QUOTIENT(ROW(A1655)-1,3)+2) &amp;""",  " &amp;
     artwork.xlsx!$J$1&amp; ": """ &amp; INDEX(artwork.xlsx!J:J,QUOTIENT(ROW(A1655)-1,3)+2) &amp;""",  " &amp;
     artwork.xlsx!$L$1&amp; ": """ &amp; SUBSTITUTE(IF(LEFT(INDEX(artwork.xlsx!L:L,QUOTIENT(ROW(A1655)-1,3)+2),4)="http","",artwork.xlsx!$M$1) &amp; INDEX(artwork.xlsx!L:L,QUOTIENT(ROW(A1655)-1,3)+2),artwork.xlsx!$N$1,"") &amp; """,",
 IF(AND(MOD(ROW(A1655)-1,3)=1,INDEX(artwork.xlsx!J:J,QUOTIENT(ROW(A1655)-1,3)+2)&lt;&gt;""),
    artwork.xlsx!$K$1&amp;": '" &amp; SUBSTITUTE(INDEX(artwork.xlsx!K:K,QUOTIENT(ROW(A1655)-1,3)+2),"'","\'") &amp; "'",
IF(MOD(ROW(A1655)-1,3)=2,"","")))</f>
        <v>text_html: '&lt;div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v>
      </c>
    </row>
    <row r="1661" spans="1:22" x14ac:dyDescent="0.25">
      <c r="A1661" t="str">
        <f>IF(AND(MOD(ROW(A1656)-1,3)=0,INDEX(artwork.xlsx!G:G,QUOTIENT(ROW(A1656)-1,3)+2)&lt;&gt;""),"/* "&amp;INDEX(artwork.xlsx!G:G,QUOTIENT(ROW(A1656)-1,3)+2)&amp;" */","  ")&amp;
IF(AND(INDEX(artwork.xlsx!F:F,QUOTIENT(ROW(A1656)-1,3)+2)&lt;&gt;""),"/* "&amp;INDEX(artwork.xlsx!F:F,QUOTIENT(ROW(A1656)-1,3)+2)&amp;" */","  ")&amp;IF(AND(ISERROR(MATCH("},",B1661:B$5003,0)), ISERROR(MATCH("    ];",$A$5:A1660,0))),"];","")</f>
        <v xml:space="preserve">    </v>
      </c>
      <c r="B1661" t="str">
        <f t="shared" si="61"/>
        <v>},</v>
      </c>
      <c r="C1661" t="str">
        <f>IF(AND(MOD(ROW(A1656)-1,3)=0, INDEX(artwork.xlsx!J:J,QUOTIENT(ROW(A1656)-1,3)+2)&lt;&gt;""),
     artwork.xlsx!$H$1&amp;": """ &amp;  INDEX(artwork.xlsx!H:H,QUOTIENT(ROW(A1656)-1,3)+2) &amp;""",  " &amp;
     artwork.xlsx!$J$1&amp; ": """ &amp; INDEX(artwork.xlsx!J:J,QUOTIENT(ROW(A1656)-1,3)+2) &amp;""",  " &amp;
     artwork.xlsx!$L$1&amp; ": """ &amp; SUBSTITUTE(IF(LEFT(INDEX(artwork.xlsx!L:L,QUOTIENT(ROW(A1656)-1,3)+2),4)="http","",artwork.xlsx!$M$1) &amp; INDEX(artwork.xlsx!L:L,QUOTIENT(ROW(A1656)-1,3)+2),artwork.xlsx!$N$1,"") &amp; """,",
 IF(AND(MOD(ROW(A1656)-1,3)=1,INDEX(artwork.xlsx!J:J,QUOTIENT(ROW(A1656)-1,3)+2)&lt;&gt;""),
    artwork.xlsx!$K$1&amp;": '" &amp; SUBSTITUTE(INDEX(artwork.xlsx!K:K,QUOTIENT(ROW(A1656)-1,3)+2),"'","\'") &amp; "'",
IF(MOD(ROW(A1656)-1,3)=2,"","")))</f>
        <v/>
      </c>
    </row>
    <row r="1662" spans="1:22" x14ac:dyDescent="0.25">
      <c r="A1662" t="str">
        <f>IF(AND(MOD(ROW(A1657)-1,3)=0,INDEX(artwork.xlsx!G:G,QUOTIENT(ROW(A1657)-1,3)+2)&lt;&gt;""),"/* "&amp;INDEX(artwork.xlsx!G:G,QUOTIENT(ROW(A1657)-1,3)+2)&amp;" */","  ")&amp;
IF(AND(INDEX(artwork.xlsx!F:F,QUOTIENT(ROW(A1657)-1,3)+2)&lt;&gt;""),"/* "&amp;INDEX(artwork.xlsx!F:F,QUOTIENT(ROW(A1657)-1,3)+2)&amp;" */","  ")&amp;IF(AND(ISERROR(MATCH("},",B1662:B$5003,0)), ISERROR(MATCH("    ];",$A$5:A1661,0))),"];","")</f>
        <v xml:space="preserve">    </v>
      </c>
      <c r="B1662" t="str">
        <f t="shared" si="61"/>
        <v>{</v>
      </c>
      <c r="C1662" t="str">
        <f>IF(AND(MOD(ROW(A1657)-1,3)=0, INDEX(artwork.xlsx!J:J,QUOTIENT(ROW(A1657)-1,3)+2)&lt;&gt;""),
     artwork.xlsx!$H$1&amp;": """ &amp;  INDEX(artwork.xlsx!H:H,QUOTIENT(ROW(A1657)-1,3)+2) &amp;""",  " &amp;
     artwork.xlsx!$J$1&amp; ": """ &amp; INDEX(artwork.xlsx!J:J,QUOTIENT(ROW(A1657)-1,3)+2) &amp;""",  " &amp;
     artwork.xlsx!$L$1&amp; ": """ &amp; SUBSTITUTE(IF(LEFT(INDEX(artwork.xlsx!L:L,QUOTIENT(ROW(A1657)-1,3)+2),4)="http","",artwork.xlsx!$M$1) &amp; INDEX(artwork.xlsx!L:L,QUOTIENT(ROW(A1657)-1,3)+2),artwork.xlsx!$N$1,"") &amp; """,",
 IF(AND(MOD(ROW(A1657)-1,3)=1,INDEX(artwork.xlsx!J:J,QUOTIENT(ROW(A1657)-1,3)+2)&lt;&gt;""),
    artwork.xlsx!$K$1&amp;": '" &amp; SUBSTITUTE(INDEX(artwork.xlsx!K:K,QUOTIENT(ROW(A1657)-1,3)+2),"'","\'") &amp; "'",
IF(MOD(ROW(A1657)-1,3)=2,"","")))</f>
        <v>id: "cameltrain",  frenchName: "Caravane de chameaux",  artwork: "http://wiki.dominionstrategy.com/images/4/4b/Camel_TrainArt.jpg",</v>
      </c>
    </row>
    <row r="1663" spans="1:22" x14ac:dyDescent="0.25">
      <c r="A1663" t="str">
        <f>IF(AND(MOD(ROW(A1658)-1,3)=0,INDEX(artwork.xlsx!G:G,QUOTIENT(ROW(A1658)-1,3)+2)&lt;&gt;""),"/* "&amp;INDEX(artwork.xlsx!G:G,QUOTIENT(ROW(A1658)-1,3)+2)&amp;" */","  ")&amp;
IF(AND(INDEX(artwork.xlsx!F:F,QUOTIENT(ROW(A1658)-1,3)+2)&lt;&gt;""),"/* "&amp;INDEX(artwork.xlsx!F:F,QUOTIENT(ROW(A1658)-1,3)+2)&amp;" */","  ")&amp;IF(AND(ISERROR(MATCH("},",B1663:B$5003,0)), ISERROR(MATCH("    ];",$A$5:A1659,0))),"];","")</f>
        <v xml:space="preserve">    </v>
      </c>
      <c r="B1663" t="str">
        <f t="shared" si="61"/>
        <v/>
      </c>
      <c r="C1663" t="str">
        <f>IF(AND(MOD(ROW(A1658)-1,3)=0, INDEX(artwork.xlsx!J:J,QUOTIENT(ROW(A1658)-1,3)+2)&lt;&gt;""),
     artwork.xlsx!$H$1&amp;": """ &amp;  INDEX(artwork.xlsx!H:H,QUOTIENT(ROW(A1658)-1,3)+2) &amp;""",  " &amp;
     artwork.xlsx!$J$1&amp; ": """ &amp; INDEX(artwork.xlsx!J:J,QUOTIENT(ROW(A1658)-1,3)+2) &amp;""",  " &amp;
     artwork.xlsx!$L$1&amp; ": """ &amp; SUBSTITUTE(IF(LEFT(INDEX(artwork.xlsx!L:L,QUOTIENT(ROW(A1658)-1,3)+2),4)="http","",artwork.xlsx!$M$1) &amp; INDEX(artwork.xlsx!L:L,QUOTIENT(ROW(A1658)-1,3)+2),artwork.xlsx!$N$1,"") &amp; """,",
 IF(AND(MOD(ROW(A1658)-1,3)=1,INDEX(artwork.xlsx!J:J,QUOTIENT(ROW(A1658)-1,3)+2)&lt;&gt;""),
    artwork.xlsx!$K$1&amp;": '" &amp; SUBSTITUTE(INDEX(artwork.xlsx!K:K,QUOTIENT(ROW(A1658)-1,3)+2),"'","\'") &amp; "'",
IF(MOD(ROW(A1658)-1,3)=2,"","")))</f>
        <v>text_html: '&lt;div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v>
      </c>
    </row>
    <row r="1664" spans="1:22" x14ac:dyDescent="0.25">
      <c r="A1664" t="str">
        <f>IF(AND(MOD(ROW(A1659)-1,3)=0,INDEX(artwork.xlsx!G:G,QUOTIENT(ROW(A1659)-1,3)+2)&lt;&gt;""),"/* "&amp;INDEX(artwork.xlsx!G:G,QUOTIENT(ROW(A1659)-1,3)+2)&amp;" */","  ")&amp;
IF(AND(INDEX(artwork.xlsx!F:F,QUOTIENT(ROW(A1659)-1,3)+2)&lt;&gt;""),"/* "&amp;INDEX(artwork.xlsx!F:F,QUOTIENT(ROW(A1659)-1,3)+2)&amp;" */","  ")&amp;IF(AND(ISERROR(MATCH("},",B1664:B$5003,0)), ISERROR(MATCH("    ];",$A$5:A1663,0))),"];","")</f>
        <v xml:space="preserve">    </v>
      </c>
      <c r="B1664" t="str">
        <f t="shared" si="61"/>
        <v>},</v>
      </c>
      <c r="C1664" t="str">
        <f>IF(AND(MOD(ROW(A1659)-1,3)=0, INDEX(artwork.xlsx!J:J,QUOTIENT(ROW(A1659)-1,3)+2)&lt;&gt;""),
     artwork.xlsx!$H$1&amp;": """ &amp;  INDEX(artwork.xlsx!H:H,QUOTIENT(ROW(A1659)-1,3)+2) &amp;""",  " &amp;
     artwork.xlsx!$J$1&amp; ": """ &amp; INDEX(artwork.xlsx!J:J,QUOTIENT(ROW(A1659)-1,3)+2) &amp;""",  " &amp;
     artwork.xlsx!$L$1&amp; ": """ &amp; SUBSTITUTE(IF(LEFT(INDEX(artwork.xlsx!L:L,QUOTIENT(ROW(A1659)-1,3)+2),4)="http","",artwork.xlsx!$M$1) &amp; INDEX(artwork.xlsx!L:L,QUOTIENT(ROW(A1659)-1,3)+2),artwork.xlsx!$N$1,"") &amp; """,",
 IF(AND(MOD(ROW(A1659)-1,3)=1,INDEX(artwork.xlsx!J:J,QUOTIENT(ROW(A1659)-1,3)+2)&lt;&gt;""),
    artwork.xlsx!$K$1&amp;": '" &amp; SUBSTITUTE(INDEX(artwork.xlsx!K:K,QUOTIENT(ROW(A1659)-1,3)+2),"'","\'") &amp; "'",
IF(MOD(ROW(A1659)-1,3)=2,"","")))</f>
        <v/>
      </c>
    </row>
    <row r="1665" spans="1:3" x14ac:dyDescent="0.25">
      <c r="A1665" t="str">
        <f>IF(AND(MOD(ROW(A1660)-1,3)=0,INDEX(artwork.xlsx!G:G,QUOTIENT(ROW(A1660)-1,3)+2)&lt;&gt;""),"/* "&amp;INDEX(artwork.xlsx!G:G,QUOTIENT(ROW(A1660)-1,3)+2)&amp;" */","  ")&amp;
IF(AND(INDEX(artwork.xlsx!F:F,QUOTIENT(ROW(A1660)-1,3)+2)&lt;&gt;""),"/* "&amp;INDEX(artwork.xlsx!F:F,QUOTIENT(ROW(A1660)-1,3)+2)&amp;" */","  ")&amp;IF(AND(ISERROR(MATCH("},",B1665:B$5003,0)), ISERROR(MATCH("    ];",$A$5:A1664,0))),"];","")</f>
        <v xml:space="preserve">    </v>
      </c>
      <c r="B1665" t="str">
        <f t="shared" si="61"/>
        <v>{</v>
      </c>
      <c r="C1665" t="str">
        <f>IF(AND(MOD(ROW(A1660)-1,3)=0, INDEX(artwork.xlsx!J:J,QUOTIENT(ROW(A1660)-1,3)+2)&lt;&gt;""),
     artwork.xlsx!$H$1&amp;": """ &amp;  INDEX(artwork.xlsx!H:H,QUOTIENT(ROW(A1660)-1,3)+2) &amp;""",  " &amp;
     artwork.xlsx!$J$1&amp; ": """ &amp; INDEX(artwork.xlsx!J:J,QUOTIENT(ROW(A1660)-1,3)+2) &amp;""",  " &amp;
     artwork.xlsx!$L$1&amp; ": """ &amp; SUBSTITUTE(IF(LEFT(INDEX(artwork.xlsx!L:L,QUOTIENT(ROW(A1660)-1,3)+2),4)="http","",artwork.xlsx!$M$1) &amp; INDEX(artwork.xlsx!L:L,QUOTIENT(ROW(A1660)-1,3)+2),artwork.xlsx!$N$1,"") &amp; """,",
 IF(AND(MOD(ROW(A1660)-1,3)=1,INDEX(artwork.xlsx!J:J,QUOTIENT(ROW(A1660)-1,3)+2)&lt;&gt;""),
    artwork.xlsx!$K$1&amp;": '" &amp; SUBSTITUTE(INDEX(artwork.xlsx!K:K,QUOTIENT(ROW(A1660)-1,3)+2),"'","\'") &amp; "'",
IF(MOD(ROW(A1660)-1,3)=2,"","")))</f>
        <v>id: "goatherd",  frenchName: "Chevrière",  artwork: "http://wiki.dominionstrategy.com/images/0/0e/GoatherdArt.jpg",</v>
      </c>
    </row>
    <row r="1666" spans="1:3" x14ac:dyDescent="0.25">
      <c r="A1666" t="str">
        <f>IF(AND(MOD(ROW(A1661)-1,3)=0,INDEX(artwork.xlsx!G:G,QUOTIENT(ROW(A1661)-1,3)+2)&lt;&gt;""),"/* "&amp;INDEX(artwork.xlsx!G:G,QUOTIENT(ROW(A1661)-1,3)+2)&amp;" */","  ")&amp;
IF(AND(INDEX(artwork.xlsx!F:F,QUOTIENT(ROW(A1661)-1,3)+2)&lt;&gt;""),"/* "&amp;INDEX(artwork.xlsx!F:F,QUOTIENT(ROW(A1661)-1,3)+2)&amp;" */","  ")&amp;IF(AND(ISERROR(MATCH("},",B1666:B$5003,0)), ISERROR(MATCH("    ];",$A$5:A1662,0))),"];","")</f>
        <v xml:space="preserve">    </v>
      </c>
      <c r="B1666" t="str">
        <f t="shared" si="61"/>
        <v/>
      </c>
      <c r="C1666" t="str">
        <f>IF(AND(MOD(ROW(A1661)-1,3)=0, INDEX(artwork.xlsx!J:J,QUOTIENT(ROW(A1661)-1,3)+2)&lt;&gt;""),
     artwork.xlsx!$H$1&amp;": """ &amp;  INDEX(artwork.xlsx!H:H,QUOTIENT(ROW(A1661)-1,3)+2) &amp;""",  " &amp;
     artwork.xlsx!$J$1&amp; ": """ &amp; INDEX(artwork.xlsx!J:J,QUOTIENT(ROW(A1661)-1,3)+2) &amp;""",  " &amp;
     artwork.xlsx!$L$1&amp; ": """ &amp; SUBSTITUTE(IF(LEFT(INDEX(artwork.xlsx!L:L,QUOTIENT(ROW(A1661)-1,3)+2),4)="http","",artwork.xlsx!$M$1) &amp; INDEX(artwork.xlsx!L:L,QUOTIENT(ROW(A1661)-1,3)+2),artwork.xlsx!$N$1,"") &amp; """,",
 IF(AND(MOD(ROW(A1661)-1,3)=1,INDEX(artwork.xlsx!J:J,QUOTIENT(ROW(A1661)-1,3)+2)&lt;&gt;""),
    artwork.xlsx!$K$1&amp;": '" &amp; SUBSTITUTE(INDEX(artwork.xlsx!K:K,QUOTIENT(ROW(A1661)-1,3)+2),"'","\'") &amp; "'",
IF(MOD(ROW(A1661)-1,3)=2,"","")))</f>
        <v>text_html: '&lt;div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v>
      </c>
    </row>
    <row r="1667" spans="1:3" x14ac:dyDescent="0.25">
      <c r="A1667" t="str">
        <f>IF(AND(MOD(ROW(A1662)-1,3)=0,INDEX(artwork.xlsx!G:G,QUOTIENT(ROW(A1662)-1,3)+2)&lt;&gt;""),"/* "&amp;INDEX(artwork.xlsx!G:G,QUOTIENT(ROW(A1662)-1,3)+2)&amp;" */","  ")&amp;
IF(AND(INDEX(artwork.xlsx!F:F,QUOTIENT(ROW(A1662)-1,3)+2)&lt;&gt;""),"/* "&amp;INDEX(artwork.xlsx!F:F,QUOTIENT(ROW(A1662)-1,3)+2)&amp;" */","  ")&amp;IF(AND(ISERROR(MATCH("},",B1667:B$5003,0)), ISERROR(MATCH("    ];",$A$5:A1666,0))),"];","")</f>
        <v xml:space="preserve">    </v>
      </c>
      <c r="B1667" t="str">
        <f t="shared" si="61"/>
        <v>},</v>
      </c>
      <c r="C1667" t="str">
        <f>IF(AND(MOD(ROW(A1662)-1,3)=0, INDEX(artwork.xlsx!J:J,QUOTIENT(ROW(A1662)-1,3)+2)&lt;&gt;""),
     artwork.xlsx!$H$1&amp;": """ &amp;  INDEX(artwork.xlsx!H:H,QUOTIENT(ROW(A1662)-1,3)+2) &amp;""",  " &amp;
     artwork.xlsx!$J$1&amp; ": """ &amp; INDEX(artwork.xlsx!J:J,QUOTIENT(ROW(A1662)-1,3)+2) &amp;""",  " &amp;
     artwork.xlsx!$L$1&amp; ": """ &amp; SUBSTITUTE(IF(LEFT(INDEX(artwork.xlsx!L:L,QUOTIENT(ROW(A1662)-1,3)+2),4)="http","",artwork.xlsx!$M$1) &amp; INDEX(artwork.xlsx!L:L,QUOTIENT(ROW(A1662)-1,3)+2),artwork.xlsx!$N$1,"") &amp; """,",
 IF(AND(MOD(ROW(A1662)-1,3)=1,INDEX(artwork.xlsx!J:J,QUOTIENT(ROW(A1662)-1,3)+2)&lt;&gt;""),
    artwork.xlsx!$K$1&amp;": '" &amp; SUBSTITUTE(INDEX(artwork.xlsx!K:K,QUOTIENT(ROW(A1662)-1,3)+2),"'","\'") &amp; "'",
IF(MOD(ROW(A1662)-1,3)=2,"","")))</f>
        <v/>
      </c>
    </row>
    <row r="1668" spans="1:3" x14ac:dyDescent="0.25">
      <c r="A1668" t="str">
        <f>IF(AND(MOD(ROW(A1663)-1,3)=0,INDEX(artwork.xlsx!G:G,QUOTIENT(ROW(A1663)-1,3)+2)&lt;&gt;""),"/* "&amp;INDEX(artwork.xlsx!G:G,QUOTIENT(ROW(A1663)-1,3)+2)&amp;" */","  ")&amp;
IF(AND(INDEX(artwork.xlsx!F:F,QUOTIENT(ROW(A1663)-1,3)+2)&lt;&gt;""),"/* "&amp;INDEX(artwork.xlsx!F:F,QUOTIENT(ROW(A1663)-1,3)+2)&amp;" */","  ")&amp;IF(AND(ISERROR(MATCH("},",B1668:B$5003,0)), ISERROR(MATCH("    ];",$A$5:A1667,0))),"];","")</f>
        <v xml:space="preserve">    </v>
      </c>
      <c r="B1668" t="str">
        <f t="shared" si="61"/>
        <v>{</v>
      </c>
      <c r="C1668" t="str">
        <f>IF(AND(MOD(ROW(A1663)-1,3)=0, INDEX(artwork.xlsx!J:J,QUOTIENT(ROW(A1663)-1,3)+2)&lt;&gt;""),
     artwork.xlsx!$H$1&amp;": """ &amp;  INDEX(artwork.xlsx!H:H,QUOTIENT(ROW(A1663)-1,3)+2) &amp;""",  " &amp;
     artwork.xlsx!$J$1&amp; ": """ &amp; INDEX(artwork.xlsx!J:J,QUOTIENT(ROW(A1663)-1,3)+2) &amp;""",  " &amp;
     artwork.xlsx!$L$1&amp; ": """ &amp; SUBSTITUTE(IF(LEFT(INDEX(artwork.xlsx!L:L,QUOTIENT(ROW(A1663)-1,3)+2),4)="http","",artwork.xlsx!$M$1) &amp; INDEX(artwork.xlsx!L:L,QUOTIENT(ROW(A1663)-1,3)+2),artwork.xlsx!$N$1,"") &amp; """,",
 IF(AND(MOD(ROW(A1663)-1,3)=1,INDEX(artwork.xlsx!J:J,QUOTIENT(ROW(A1663)-1,3)+2)&lt;&gt;""),
    artwork.xlsx!$K$1&amp;": '" &amp; SUBSTITUTE(INDEX(artwork.xlsx!K:K,QUOTIENT(ROW(A1663)-1,3)+2),"'","\'") &amp; "'",
IF(MOD(ROW(A1663)-1,3)=2,"","")))</f>
        <v>id: "scrap",  frenchName: "Ferraille",  artwork: "http://wiki.dominionstrategy.com/images/0/01/ScrapArt.jpg",</v>
      </c>
    </row>
    <row r="1669" spans="1:3" x14ac:dyDescent="0.25">
      <c r="A1669" t="str">
        <f>IF(AND(MOD(ROW(A1664)-1,3)=0,INDEX(artwork.xlsx!G:G,QUOTIENT(ROW(A1664)-1,3)+2)&lt;&gt;""),"/* "&amp;INDEX(artwork.xlsx!G:G,QUOTIENT(ROW(A1664)-1,3)+2)&amp;" */","  ")&amp;
IF(AND(INDEX(artwork.xlsx!F:F,QUOTIENT(ROW(A1664)-1,3)+2)&lt;&gt;""),"/* "&amp;INDEX(artwork.xlsx!F:F,QUOTIENT(ROW(A1664)-1,3)+2)&amp;" */","  ")&amp;IF(AND(ISERROR(MATCH("},",B1669:B$5003,0)), ISERROR(MATCH("    ];",$A$5:A1665,0))),"];","")</f>
        <v xml:space="preserve">    </v>
      </c>
      <c r="B1669" t="str">
        <f t="shared" si="61"/>
        <v/>
      </c>
      <c r="C1669" t="str">
        <f>IF(AND(MOD(ROW(A1664)-1,3)=0, INDEX(artwork.xlsx!J:J,QUOTIENT(ROW(A1664)-1,3)+2)&lt;&gt;""),
     artwork.xlsx!$H$1&amp;": """ &amp;  INDEX(artwork.xlsx!H:H,QUOTIENT(ROW(A1664)-1,3)+2) &amp;""",  " &amp;
     artwork.xlsx!$J$1&amp; ": """ &amp; INDEX(artwork.xlsx!J:J,QUOTIENT(ROW(A1664)-1,3)+2) &amp;""",  " &amp;
     artwork.xlsx!$L$1&amp; ": """ &amp; SUBSTITUTE(IF(LEFT(INDEX(artwork.xlsx!L:L,QUOTIENT(ROW(A1664)-1,3)+2),4)="http","",artwork.xlsx!$M$1) &amp; INDEX(artwork.xlsx!L:L,QUOTIENT(ROW(A1664)-1,3)+2),artwork.xlsx!$N$1,"") &amp; """,",
 IF(AND(MOD(ROW(A1664)-1,3)=1,INDEX(artwork.xlsx!J:J,QUOTIENT(ROW(A1664)-1,3)+2)&lt;&gt;""),
    artwork.xlsx!$K$1&amp;": '" &amp; SUBSTITUTE(INDEX(artwork.xlsx!K:K,QUOTIENT(ROW(A1664)-1,3)+2),"'","\'") &amp; "'",
IF(MOD(ROW(A1664)-1,3)=2,"","")))</f>
        <v>text_html: '&lt;div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v>
      </c>
    </row>
    <row r="1670" spans="1:3" x14ac:dyDescent="0.25">
      <c r="A1670" t="str">
        <f>IF(AND(MOD(ROW(A1665)-1,3)=0,INDEX(artwork.xlsx!G:G,QUOTIENT(ROW(A1665)-1,3)+2)&lt;&gt;""),"/* "&amp;INDEX(artwork.xlsx!G:G,QUOTIENT(ROW(A1665)-1,3)+2)&amp;" */","  ")&amp;
IF(AND(INDEX(artwork.xlsx!F:F,QUOTIENT(ROW(A1665)-1,3)+2)&lt;&gt;""),"/* "&amp;INDEX(artwork.xlsx!F:F,QUOTIENT(ROW(A1665)-1,3)+2)&amp;" */","  ")&amp;IF(AND(ISERROR(MATCH("},",B1670:B$5003,0)), ISERROR(MATCH("    ];",$A$5:A1669,0))),"];","")</f>
        <v xml:space="preserve">    </v>
      </c>
      <c r="B1670" t="str">
        <f t="shared" si="61"/>
        <v>},</v>
      </c>
      <c r="C1670" t="str">
        <f>IF(AND(MOD(ROW(A1665)-1,3)=0, INDEX(artwork.xlsx!J:J,QUOTIENT(ROW(A1665)-1,3)+2)&lt;&gt;""),
     artwork.xlsx!$H$1&amp;": """ &amp;  INDEX(artwork.xlsx!H:H,QUOTIENT(ROW(A1665)-1,3)+2) &amp;""",  " &amp;
     artwork.xlsx!$J$1&amp; ": """ &amp; INDEX(artwork.xlsx!J:J,QUOTIENT(ROW(A1665)-1,3)+2) &amp;""",  " &amp;
     artwork.xlsx!$L$1&amp; ": """ &amp; SUBSTITUTE(IF(LEFT(INDEX(artwork.xlsx!L:L,QUOTIENT(ROW(A1665)-1,3)+2),4)="http","",artwork.xlsx!$M$1) &amp; INDEX(artwork.xlsx!L:L,QUOTIENT(ROW(A1665)-1,3)+2),artwork.xlsx!$N$1,"") &amp; """,",
 IF(AND(MOD(ROW(A1665)-1,3)=1,INDEX(artwork.xlsx!J:J,QUOTIENT(ROW(A1665)-1,3)+2)&lt;&gt;""),
    artwork.xlsx!$K$1&amp;": '" &amp; SUBSTITUTE(INDEX(artwork.xlsx!K:K,QUOTIENT(ROW(A1665)-1,3)+2),"'","\'") &amp; "'",
IF(MOD(ROW(A1665)-1,3)=2,"","")))</f>
        <v/>
      </c>
    </row>
    <row r="1671" spans="1:3" x14ac:dyDescent="0.25">
      <c r="A1671" t="str">
        <f>IF(AND(MOD(ROW(A1666)-1,3)=0,INDEX(artwork.xlsx!G:G,QUOTIENT(ROW(A1666)-1,3)+2)&lt;&gt;""),"/* "&amp;INDEX(artwork.xlsx!G:G,QUOTIENT(ROW(A1666)-1,3)+2)&amp;" */","  ")&amp;
IF(AND(INDEX(artwork.xlsx!F:F,QUOTIENT(ROW(A1666)-1,3)+2)&lt;&gt;""),"/* "&amp;INDEX(artwork.xlsx!F:F,QUOTIENT(ROW(A1666)-1,3)+2)&amp;" */","  ")&amp;IF(AND(ISERROR(MATCH("},",B1671:B$5003,0)), ISERROR(MATCH("    ];",$A$5:A1670,0))),"];","")</f>
        <v xml:space="preserve">    </v>
      </c>
      <c r="B1671" t="str">
        <f t="shared" si="61"/>
        <v>{</v>
      </c>
      <c r="C1671" t="str">
        <f>IF(AND(MOD(ROW(A1666)-1,3)=0, INDEX(artwork.xlsx!J:J,QUOTIENT(ROW(A1666)-1,3)+2)&lt;&gt;""),
     artwork.xlsx!$H$1&amp;": """ &amp;  INDEX(artwork.xlsx!H:H,QUOTIENT(ROW(A1666)-1,3)+2) &amp;""",  " &amp;
     artwork.xlsx!$J$1&amp; ": """ &amp; INDEX(artwork.xlsx!J:J,QUOTIENT(ROW(A1666)-1,3)+2) &amp;""",  " &amp;
     artwork.xlsx!$L$1&amp; ": """ &amp; SUBSTITUTE(IF(LEFT(INDEX(artwork.xlsx!L:L,QUOTIENT(ROW(A1666)-1,3)+2),4)="http","",artwork.xlsx!$M$1) &amp; INDEX(artwork.xlsx!L:L,QUOTIENT(ROW(A1666)-1,3)+2),artwork.xlsx!$N$1,"") &amp; """,",
 IF(AND(MOD(ROW(A1666)-1,3)=1,INDEX(artwork.xlsx!J:J,QUOTIENT(ROW(A1666)-1,3)+2)&lt;&gt;""),
    artwork.xlsx!$K$1&amp;": '" &amp; SUBSTITUTE(INDEX(artwork.xlsx!K:K,QUOTIENT(ROW(A1666)-1,3)+2),"'","\'") &amp; "'",
IF(MOD(ROW(A1666)-1,3)=2,"","")))</f>
        <v>id: "sheepdog",  frenchName: "Chien de berger",  artwork: "http://wiki.dominionstrategy.com/images/0/0f/SheepdogArt.jpg",</v>
      </c>
    </row>
    <row r="1672" spans="1:3" x14ac:dyDescent="0.25">
      <c r="A1672" t="str">
        <f>IF(AND(MOD(ROW(A1667)-1,3)=0,INDEX(artwork.xlsx!G:G,QUOTIENT(ROW(A1667)-1,3)+2)&lt;&gt;""),"/* "&amp;INDEX(artwork.xlsx!G:G,QUOTIENT(ROW(A1667)-1,3)+2)&amp;" */","  ")&amp;
IF(AND(INDEX(artwork.xlsx!F:F,QUOTIENT(ROW(A1667)-1,3)+2)&lt;&gt;""),"/* "&amp;INDEX(artwork.xlsx!F:F,QUOTIENT(ROW(A1667)-1,3)+2)&amp;" */","  ")&amp;IF(AND(ISERROR(MATCH("},",B1672:B$5003,0)), ISERROR(MATCH("    ];",$A$5:A1668,0))),"];","")</f>
        <v xml:space="preserve">    </v>
      </c>
      <c r="B1672" t="str">
        <f t="shared" si="61"/>
        <v/>
      </c>
      <c r="C1672" t="str">
        <f>IF(AND(MOD(ROW(A1667)-1,3)=0, INDEX(artwork.xlsx!J:J,QUOTIENT(ROW(A1667)-1,3)+2)&lt;&gt;""),
     artwork.xlsx!$H$1&amp;": """ &amp;  INDEX(artwork.xlsx!H:H,QUOTIENT(ROW(A1667)-1,3)+2) &amp;""",  " &amp;
     artwork.xlsx!$J$1&amp; ": """ &amp; INDEX(artwork.xlsx!J:J,QUOTIENT(ROW(A1667)-1,3)+2) &amp;""",  " &amp;
     artwork.xlsx!$L$1&amp; ": """ &amp; SUBSTITUTE(IF(LEFT(INDEX(artwork.xlsx!L:L,QUOTIENT(ROW(A1667)-1,3)+2),4)="http","",artwork.xlsx!$M$1) &amp; INDEX(artwork.xlsx!L:L,QUOTIENT(ROW(A1667)-1,3)+2),artwork.xlsx!$N$1,"") &amp; """,",
 IF(AND(MOD(ROW(A1667)-1,3)=1,INDEX(artwork.xlsx!J:J,QUOTIENT(ROW(A1667)-1,3)+2)&lt;&gt;""),
    artwork.xlsx!$K$1&amp;": '" &amp; SUBSTITUTE(INDEX(artwork.xlsx!K:K,QUOTIENT(ROW(A1667)-1,3)+2),"'","\'") &amp; "'",
IF(MOD(ROW(A1667)-1,3)=2,"","")))</f>
        <v>text_html: '&lt;div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v>
      </c>
    </row>
    <row r="1673" spans="1:3" x14ac:dyDescent="0.25">
      <c r="A1673" t="str">
        <f>IF(AND(MOD(ROW(A1668)-1,3)=0,INDEX(artwork.xlsx!G:G,QUOTIENT(ROW(A1668)-1,3)+2)&lt;&gt;""),"/* "&amp;INDEX(artwork.xlsx!G:G,QUOTIENT(ROW(A1668)-1,3)+2)&amp;" */","  ")&amp;
IF(AND(INDEX(artwork.xlsx!F:F,QUOTIENT(ROW(A1668)-1,3)+2)&lt;&gt;""),"/* "&amp;INDEX(artwork.xlsx!F:F,QUOTIENT(ROW(A1668)-1,3)+2)&amp;" */","  ")&amp;IF(AND(ISERROR(MATCH("},",B1673:B$5003,0)), ISERROR(MATCH("    ];",$A$5:A1672,0))),"];","")</f>
        <v xml:space="preserve">    </v>
      </c>
      <c r="B1673" t="str">
        <f t="shared" si="61"/>
        <v>},</v>
      </c>
      <c r="C1673" t="str">
        <f>IF(AND(MOD(ROW(A1668)-1,3)=0, INDEX(artwork.xlsx!J:J,QUOTIENT(ROW(A1668)-1,3)+2)&lt;&gt;""),
     artwork.xlsx!$H$1&amp;": """ &amp;  INDEX(artwork.xlsx!H:H,QUOTIENT(ROW(A1668)-1,3)+2) &amp;""",  " &amp;
     artwork.xlsx!$J$1&amp; ": """ &amp; INDEX(artwork.xlsx!J:J,QUOTIENT(ROW(A1668)-1,3)+2) &amp;""",  " &amp;
     artwork.xlsx!$L$1&amp; ": """ &amp; SUBSTITUTE(IF(LEFT(INDEX(artwork.xlsx!L:L,QUOTIENT(ROW(A1668)-1,3)+2),4)="http","",artwork.xlsx!$M$1) &amp; INDEX(artwork.xlsx!L:L,QUOTIENT(ROW(A1668)-1,3)+2),artwork.xlsx!$N$1,"") &amp; """,",
 IF(AND(MOD(ROW(A1668)-1,3)=1,INDEX(artwork.xlsx!J:J,QUOTIENT(ROW(A1668)-1,3)+2)&lt;&gt;""),
    artwork.xlsx!$K$1&amp;": '" &amp; SUBSTITUTE(INDEX(artwork.xlsx!K:K,QUOTIENT(ROW(A1668)-1,3)+2),"'","\'") &amp; "'",
IF(MOD(ROW(A1668)-1,3)=2,"","")))</f>
        <v/>
      </c>
    </row>
    <row r="1674" spans="1:3" x14ac:dyDescent="0.25">
      <c r="A1674" t="str">
        <f>IF(AND(MOD(ROW(A1669)-1,3)=0,INDEX(artwork.xlsx!G:G,QUOTIENT(ROW(A1669)-1,3)+2)&lt;&gt;""),"/* "&amp;INDEX(artwork.xlsx!G:G,QUOTIENT(ROW(A1669)-1,3)+2)&amp;" */","  ")&amp;
IF(AND(INDEX(artwork.xlsx!F:F,QUOTIENT(ROW(A1669)-1,3)+2)&lt;&gt;""),"/* "&amp;INDEX(artwork.xlsx!F:F,QUOTIENT(ROW(A1669)-1,3)+2)&amp;" */","  ")&amp;IF(AND(ISERROR(MATCH("},",B1674:B$5003,0)), ISERROR(MATCH("    ];",$A$5:A1673,0))),"];","")</f>
        <v xml:space="preserve">    </v>
      </c>
      <c r="B1674" t="str">
        <f t="shared" si="61"/>
        <v>{</v>
      </c>
      <c r="C1674" t="str">
        <f>IF(AND(MOD(ROW(A1669)-1,3)=0, INDEX(artwork.xlsx!J:J,QUOTIENT(ROW(A1669)-1,3)+2)&lt;&gt;""),
     artwork.xlsx!$H$1&amp;": """ &amp;  INDEX(artwork.xlsx!H:H,QUOTIENT(ROW(A1669)-1,3)+2) &amp;""",  " &amp;
     artwork.xlsx!$J$1&amp; ": """ &amp; INDEX(artwork.xlsx!J:J,QUOTIENT(ROW(A1669)-1,3)+2) &amp;""",  " &amp;
     artwork.xlsx!$L$1&amp; ": """ &amp; SUBSTITUTE(IF(LEFT(INDEX(artwork.xlsx!L:L,QUOTIENT(ROW(A1669)-1,3)+2),4)="http","",artwork.xlsx!$M$1) &amp; INDEX(artwork.xlsx!L:L,QUOTIENT(ROW(A1669)-1,3)+2),artwork.xlsx!$N$1,"") &amp; """,",
 IF(AND(MOD(ROW(A1669)-1,3)=1,INDEX(artwork.xlsx!J:J,QUOTIENT(ROW(A1669)-1,3)+2)&lt;&gt;""),
    artwork.xlsx!$K$1&amp;": '" &amp; SUBSTITUTE(INDEX(artwork.xlsx!K:K,QUOTIENT(ROW(A1669)-1,3)+2),"'","\'") &amp; "'",
IF(MOD(ROW(A1669)-1,3)=2,"","")))</f>
        <v>id: "snowyvillage",  frenchName: "Village enneigé",  artwork: "http://wiki.dominionstrategy.com/images/d/d0/Snowy_VillageArt.jpg",</v>
      </c>
    </row>
    <row r="1675" spans="1:3" x14ac:dyDescent="0.25">
      <c r="A1675" t="str">
        <f>IF(AND(MOD(ROW(A1670)-1,3)=0,INDEX(artwork.xlsx!G:G,QUOTIENT(ROW(A1670)-1,3)+2)&lt;&gt;""),"/* "&amp;INDEX(artwork.xlsx!G:G,QUOTIENT(ROW(A1670)-1,3)+2)&amp;" */","  ")&amp;
IF(AND(INDEX(artwork.xlsx!F:F,QUOTIENT(ROW(A1670)-1,3)+2)&lt;&gt;""),"/* "&amp;INDEX(artwork.xlsx!F:F,QUOTIENT(ROW(A1670)-1,3)+2)&amp;" */","  ")&amp;IF(AND(ISERROR(MATCH("},",B1675:B$5003,0)), ISERROR(MATCH("    ];",$A$5:A1671,0))),"];","")</f>
        <v xml:space="preserve">    </v>
      </c>
      <c r="B1675" t="str">
        <f t="shared" ref="B1675:B1693" si="64">IF(AND(C1674&lt;&gt;"",MOD(ROW(A1673)-1,3)=2),"},","")&amp;IF(AND(C1675&lt;&gt;"",MOD(ROW(A1670)-1,3)=0),"{","")</f>
        <v/>
      </c>
      <c r="C1675" t="str">
        <f>IF(AND(MOD(ROW(A1670)-1,3)=0, INDEX(artwork.xlsx!J:J,QUOTIENT(ROW(A1670)-1,3)+2)&lt;&gt;""),
     artwork.xlsx!$H$1&amp;": """ &amp;  INDEX(artwork.xlsx!H:H,QUOTIENT(ROW(A1670)-1,3)+2) &amp;""",  " &amp;
     artwork.xlsx!$J$1&amp; ": """ &amp; INDEX(artwork.xlsx!J:J,QUOTIENT(ROW(A1670)-1,3)+2) &amp;""",  " &amp;
     artwork.xlsx!$L$1&amp; ": """ &amp; SUBSTITUTE(IF(LEFT(INDEX(artwork.xlsx!L:L,QUOTIENT(ROW(A1670)-1,3)+2),4)="http","",artwork.xlsx!$M$1) &amp; INDEX(artwork.xlsx!L:L,QUOTIENT(ROW(A1670)-1,3)+2),artwork.xlsx!$N$1,"") &amp; """,",
 IF(AND(MOD(ROW(A1670)-1,3)=1,INDEX(artwork.xlsx!J:J,QUOTIENT(ROW(A1670)-1,3)+2)&lt;&gt;""),
    artwork.xlsx!$K$1&amp;": '" &amp; SUBSTITUTE(INDEX(artwork.xlsx!K:K,QUOTIENT(ROW(A1670)-1,3)+2),"'","\'") &amp; "'",
IF(MOD(ROW(A1670)-1,3)=2,"","")))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v>
      </c>
    </row>
    <row r="1676" spans="1:3" x14ac:dyDescent="0.25">
      <c r="A1676" t="str">
        <f>IF(AND(MOD(ROW(A1671)-1,3)=0,INDEX(artwork.xlsx!G:G,QUOTIENT(ROW(A1671)-1,3)+2)&lt;&gt;""),"/* "&amp;INDEX(artwork.xlsx!G:G,QUOTIENT(ROW(A1671)-1,3)+2)&amp;" */","  ")&amp;
IF(AND(INDEX(artwork.xlsx!F:F,QUOTIENT(ROW(A1671)-1,3)+2)&lt;&gt;""),"/* "&amp;INDEX(artwork.xlsx!F:F,QUOTIENT(ROW(A1671)-1,3)+2)&amp;" */","  ")&amp;IF(AND(ISERROR(MATCH("},",B1676:B$5003,0)), ISERROR(MATCH("    ];",$A$5:A1672,0))),"];","")</f>
        <v xml:space="preserve">    </v>
      </c>
      <c r="B1676" t="str">
        <f t="shared" si="64"/>
        <v>},</v>
      </c>
      <c r="C1676" t="str">
        <f>IF(AND(MOD(ROW(A1671)-1,3)=0, INDEX(artwork.xlsx!J:J,QUOTIENT(ROW(A1671)-1,3)+2)&lt;&gt;""),
     artwork.xlsx!$H$1&amp;": """ &amp;  INDEX(artwork.xlsx!H:H,QUOTIENT(ROW(A1671)-1,3)+2) &amp;""",  " &amp;
     artwork.xlsx!$J$1&amp; ": """ &amp; INDEX(artwork.xlsx!J:J,QUOTIENT(ROW(A1671)-1,3)+2) &amp;""",  " &amp;
     artwork.xlsx!$L$1&amp; ": """ &amp; SUBSTITUTE(IF(LEFT(INDEX(artwork.xlsx!L:L,QUOTIENT(ROW(A1671)-1,3)+2),4)="http","",artwork.xlsx!$M$1) &amp; INDEX(artwork.xlsx!L:L,QUOTIENT(ROW(A1671)-1,3)+2),artwork.xlsx!$N$1,"") &amp; """,",
 IF(AND(MOD(ROW(A1671)-1,3)=1,INDEX(artwork.xlsx!J:J,QUOTIENT(ROW(A1671)-1,3)+2)&lt;&gt;""),
    artwork.xlsx!$K$1&amp;": '" &amp; SUBSTITUTE(INDEX(artwork.xlsx!K:K,QUOTIENT(ROW(A1671)-1,3)+2),"'","\'") &amp; "'",
IF(MOD(ROW(A1671)-1,3)=2,"","")))</f>
        <v/>
      </c>
    </row>
    <row r="1677" spans="1:3" x14ac:dyDescent="0.25">
      <c r="A1677" t="str">
        <f>IF(AND(MOD(ROW(A1672)-1,3)=0,INDEX(artwork.xlsx!G:G,QUOTIENT(ROW(A1672)-1,3)+2)&lt;&gt;""),"/* "&amp;INDEX(artwork.xlsx!G:G,QUOTIENT(ROW(A1672)-1,3)+2)&amp;" */","  ")&amp;
IF(AND(INDEX(artwork.xlsx!F:F,QUOTIENT(ROW(A1672)-1,3)+2)&lt;&gt;""),"/* "&amp;INDEX(artwork.xlsx!F:F,QUOTIENT(ROW(A1672)-1,3)+2)&amp;" */","  ")&amp;IF(AND(ISERROR(MATCH("},",B1677:B$5003,0)), ISERROR(MATCH("    ];",$A$5:A1676,0))),"];","")</f>
        <v xml:space="preserve">    </v>
      </c>
      <c r="B1677" t="str">
        <f t="shared" si="64"/>
        <v>{</v>
      </c>
      <c r="C1677" t="str">
        <f>IF(AND(MOD(ROW(A1672)-1,3)=0, INDEX(artwork.xlsx!J:J,QUOTIENT(ROW(A1672)-1,3)+2)&lt;&gt;""),
     artwork.xlsx!$H$1&amp;": """ &amp;  INDEX(artwork.xlsx!H:H,QUOTIENT(ROW(A1672)-1,3)+2) &amp;""",  " &amp;
     artwork.xlsx!$J$1&amp; ": """ &amp; INDEX(artwork.xlsx!J:J,QUOTIENT(ROW(A1672)-1,3)+2) &amp;""",  " &amp;
     artwork.xlsx!$L$1&amp; ": """ &amp; SUBSTITUTE(IF(LEFT(INDEX(artwork.xlsx!L:L,QUOTIENT(ROW(A1672)-1,3)+2),4)="http","",artwork.xlsx!$M$1) &amp; INDEX(artwork.xlsx!L:L,QUOTIENT(ROW(A1672)-1,3)+2),artwork.xlsx!$N$1,"") &amp; """,",
 IF(AND(MOD(ROW(A1672)-1,3)=1,INDEX(artwork.xlsx!J:J,QUOTIENT(ROW(A1672)-1,3)+2)&lt;&gt;""),
    artwork.xlsx!$K$1&amp;": '" &amp; SUBSTITUTE(INDEX(artwork.xlsx!K:K,QUOTIENT(ROW(A1672)-1,3)+2),"'","\'") &amp; "'",
IF(MOD(ROW(A1672)-1,3)=2,"","")))</f>
        <v>id: "stockpile",  frenchName: "Stocks",  artwork: "http://wiki.dominionstrategy.com/images/4/4c/StockpileArt.jpg",</v>
      </c>
    </row>
    <row r="1678" spans="1:3" x14ac:dyDescent="0.25">
      <c r="A1678" t="str">
        <f>IF(AND(MOD(ROW(A1673)-1,3)=0,INDEX(artwork.xlsx!G:G,QUOTIENT(ROW(A1673)-1,3)+2)&lt;&gt;""),"/* "&amp;INDEX(artwork.xlsx!G:G,QUOTIENT(ROW(A1673)-1,3)+2)&amp;" */","  ")&amp;
IF(AND(INDEX(artwork.xlsx!F:F,QUOTIENT(ROW(A1673)-1,3)+2)&lt;&gt;""),"/* "&amp;INDEX(artwork.xlsx!F:F,QUOTIENT(ROW(A1673)-1,3)+2)&amp;" */","  ")&amp;IF(AND(ISERROR(MATCH("},",B1678:B$5003,0)), ISERROR(MATCH("    ];",$A$5:A1677,0))),"];","")</f>
        <v xml:space="preserve">    </v>
      </c>
      <c r="B1678" t="str">
        <f t="shared" si="64"/>
        <v/>
      </c>
      <c r="C1678" t="str">
        <f>IF(AND(MOD(ROW(A1673)-1,3)=0, INDEX(artwork.xlsx!J:J,QUOTIENT(ROW(A1673)-1,3)+2)&lt;&gt;""),
     artwork.xlsx!$H$1&amp;": """ &amp;  INDEX(artwork.xlsx!H:H,QUOTIENT(ROW(A1673)-1,3)+2) &amp;""",  " &amp;
     artwork.xlsx!$J$1&amp; ": """ &amp; INDEX(artwork.xlsx!J:J,QUOTIENT(ROW(A1673)-1,3)+2) &amp;""",  " &amp;
     artwork.xlsx!$L$1&amp; ": """ &amp; SUBSTITUTE(IF(LEFT(INDEX(artwork.xlsx!L:L,QUOTIENT(ROW(A1673)-1,3)+2),4)="http","",artwork.xlsx!$M$1) &amp; INDEX(artwork.xlsx!L:L,QUOTIENT(ROW(A1673)-1,3)+2),artwork.xlsx!$N$1,"") &amp; """,",
 IF(AND(MOD(ROW(A1673)-1,3)=1,INDEX(artwork.xlsx!J:J,QUOTIENT(ROW(A1673)-1,3)+2)&lt;&gt;""),
    artwork.xlsx!$K$1&amp;": '" &amp; SUBSTITUTE(INDEX(artwork.xlsx!K:K,QUOTIENT(ROW(A1673)-1,3)+2),"'","\'") &amp; "'",
IF(MOD(ROW(A1673)-1,3)=2,"","")))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v>
      </c>
    </row>
    <row r="1679" spans="1:3" x14ac:dyDescent="0.25">
      <c r="A1679" t="str">
        <f>IF(AND(MOD(ROW(A1674)-1,3)=0,INDEX(artwork.xlsx!G:G,QUOTIENT(ROW(A1674)-1,3)+2)&lt;&gt;""),"/* "&amp;INDEX(artwork.xlsx!G:G,QUOTIENT(ROW(A1674)-1,3)+2)&amp;" */","  ")&amp;
IF(AND(INDEX(artwork.xlsx!F:F,QUOTIENT(ROW(A1674)-1,3)+2)&lt;&gt;""),"/* "&amp;INDEX(artwork.xlsx!F:F,QUOTIENT(ROW(A1674)-1,3)+2)&amp;" */","  ")&amp;IF(AND(ISERROR(MATCH("},",B1679:B$5003,0)), ISERROR(MATCH("    ];",$A$5:A1675,0))),"];","")</f>
        <v xml:space="preserve">    </v>
      </c>
      <c r="B1679" t="str">
        <f t="shared" si="64"/>
        <v>},</v>
      </c>
      <c r="C1679" t="str">
        <f>IF(AND(MOD(ROW(A1674)-1,3)=0, INDEX(artwork.xlsx!J:J,QUOTIENT(ROW(A1674)-1,3)+2)&lt;&gt;""),
     artwork.xlsx!$H$1&amp;": """ &amp;  INDEX(artwork.xlsx!H:H,QUOTIENT(ROW(A1674)-1,3)+2) &amp;""",  " &amp;
     artwork.xlsx!$J$1&amp; ": """ &amp; INDEX(artwork.xlsx!J:J,QUOTIENT(ROW(A1674)-1,3)+2) &amp;""",  " &amp;
     artwork.xlsx!$L$1&amp; ": """ &amp; SUBSTITUTE(IF(LEFT(INDEX(artwork.xlsx!L:L,QUOTIENT(ROW(A1674)-1,3)+2),4)="http","",artwork.xlsx!$M$1) &amp; INDEX(artwork.xlsx!L:L,QUOTIENT(ROW(A1674)-1,3)+2),artwork.xlsx!$N$1,"") &amp; """,",
 IF(AND(MOD(ROW(A1674)-1,3)=1,INDEX(artwork.xlsx!J:J,QUOTIENT(ROW(A1674)-1,3)+2)&lt;&gt;""),
    artwork.xlsx!$K$1&amp;": '" &amp; SUBSTITUTE(INDEX(artwork.xlsx!K:K,QUOTIENT(ROW(A1674)-1,3)+2),"'","\'") &amp; "'",
IF(MOD(ROW(A1674)-1,3)=2,"","")))</f>
        <v/>
      </c>
    </row>
    <row r="1680" spans="1:3" x14ac:dyDescent="0.25">
      <c r="A1680" t="str">
        <f>IF(AND(MOD(ROW(A1675)-1,3)=0,INDEX(artwork.xlsx!G:G,QUOTIENT(ROW(A1675)-1,3)+2)&lt;&gt;""),"/* "&amp;INDEX(artwork.xlsx!G:G,QUOTIENT(ROW(A1675)-1,3)+2)&amp;" */","  ")&amp;
IF(AND(INDEX(artwork.xlsx!F:F,QUOTIENT(ROW(A1675)-1,3)+2)&lt;&gt;""),"/* "&amp;INDEX(artwork.xlsx!F:F,QUOTIENT(ROW(A1675)-1,3)+2)&amp;" */","  ")&amp;IF(AND(ISERROR(MATCH("},",B1680:B$5003,0)), ISERROR(MATCH("    ];",$A$5:A1679,0))),"];","")</f>
        <v xml:space="preserve">    </v>
      </c>
      <c r="B1680" t="str">
        <f t="shared" si="64"/>
        <v>{</v>
      </c>
      <c r="C1680" t="str">
        <f>IF(AND(MOD(ROW(A1675)-1,3)=0, INDEX(artwork.xlsx!J:J,QUOTIENT(ROW(A1675)-1,3)+2)&lt;&gt;""),
     artwork.xlsx!$H$1&amp;": """ &amp;  INDEX(artwork.xlsx!H:H,QUOTIENT(ROW(A1675)-1,3)+2) &amp;""",  " &amp;
     artwork.xlsx!$J$1&amp; ": """ &amp; INDEX(artwork.xlsx!J:J,QUOTIENT(ROW(A1675)-1,3)+2) &amp;""",  " &amp;
     artwork.xlsx!$L$1&amp; ": """ &amp; SUBSTITUTE(IF(LEFT(INDEX(artwork.xlsx!L:L,QUOTIENT(ROW(A1675)-1,3)+2),4)="http","",artwork.xlsx!$M$1) &amp; INDEX(artwork.xlsx!L:L,QUOTIENT(ROW(A1675)-1,3)+2),artwork.xlsx!$N$1,"") &amp; """,",
 IF(AND(MOD(ROW(A1675)-1,3)=1,INDEX(artwork.xlsx!J:J,QUOTIENT(ROW(A1675)-1,3)+2)&lt;&gt;""),
    artwork.xlsx!$K$1&amp;": '" &amp; SUBSTITUTE(INDEX(artwork.xlsx!K:K,QUOTIENT(ROW(A1675)-1,3)+2),"'","\'") &amp; "'",
IF(MOD(ROW(A1675)-1,3)=2,"","")))</f>
        <v>id: "bountyhunter",  frenchName: "Chasseur de prime",  artwork: "http://wiki.dominionstrategy.com/images/f/f3/Bounty_HunterArt.jpg",</v>
      </c>
    </row>
    <row r="1681" spans="1:3" x14ac:dyDescent="0.25">
      <c r="A1681" t="str">
        <f>IF(AND(MOD(ROW(A1676)-1,3)=0,INDEX(artwork.xlsx!G:G,QUOTIENT(ROW(A1676)-1,3)+2)&lt;&gt;""),"/* "&amp;INDEX(artwork.xlsx!G:G,QUOTIENT(ROW(A1676)-1,3)+2)&amp;" */","  ")&amp;
IF(AND(INDEX(artwork.xlsx!F:F,QUOTIENT(ROW(A1676)-1,3)+2)&lt;&gt;""),"/* "&amp;INDEX(artwork.xlsx!F:F,QUOTIENT(ROW(A1676)-1,3)+2)&amp;" */","  ")&amp;IF(AND(ISERROR(MATCH("},",B1681:B$5003,0)), ISERROR(MATCH("    ];",$A$5:A1680,0))),"];","")</f>
        <v xml:space="preserve">    </v>
      </c>
      <c r="B1681" t="str">
        <f t="shared" si="64"/>
        <v/>
      </c>
      <c r="C1681" t="str">
        <f>IF(AND(MOD(ROW(A1676)-1,3)=0, INDEX(artwork.xlsx!J:J,QUOTIENT(ROW(A1676)-1,3)+2)&lt;&gt;""),
     artwork.xlsx!$H$1&amp;": """ &amp;  INDEX(artwork.xlsx!H:H,QUOTIENT(ROW(A1676)-1,3)+2) &amp;""",  " &amp;
     artwork.xlsx!$J$1&amp; ": """ &amp; INDEX(artwork.xlsx!J:J,QUOTIENT(ROW(A1676)-1,3)+2) &amp;""",  " &amp;
     artwork.xlsx!$L$1&amp; ": """ &amp; SUBSTITUTE(IF(LEFT(INDEX(artwork.xlsx!L:L,QUOTIENT(ROW(A1676)-1,3)+2),4)="http","",artwork.xlsx!$M$1) &amp; INDEX(artwork.xlsx!L:L,QUOTIENT(ROW(A1676)-1,3)+2),artwork.xlsx!$N$1,"") &amp; """,",
 IF(AND(MOD(ROW(A1676)-1,3)=1,INDEX(artwork.xlsx!J:J,QUOTIENT(ROW(A1676)-1,3)+2)&lt;&gt;""),
    artwork.xlsx!$K$1&amp;": '" &amp; SUBSTITUTE(INDEX(artwork.xlsx!K:K,QUOTIENT(ROW(A1676)-1,3)+2),"'","\'") &amp; "'",
IF(MOD(ROW(A1676)-1,3)=2,"","")))</f>
        <v>text_html: '&lt;div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v>
      </c>
    </row>
    <row r="1682" spans="1:3" x14ac:dyDescent="0.25">
      <c r="A1682" t="str">
        <f>IF(AND(MOD(ROW(A1677)-1,3)=0,INDEX(artwork.xlsx!G:G,QUOTIENT(ROW(A1677)-1,3)+2)&lt;&gt;""),"/* "&amp;INDEX(artwork.xlsx!G:G,QUOTIENT(ROW(A1677)-1,3)+2)&amp;" */","  ")&amp;
IF(AND(INDEX(artwork.xlsx!F:F,QUOTIENT(ROW(A1677)-1,3)+2)&lt;&gt;""),"/* "&amp;INDEX(artwork.xlsx!F:F,QUOTIENT(ROW(A1677)-1,3)+2)&amp;" */","  ")&amp;IF(AND(ISERROR(MATCH("},",B1682:B$5003,0)), ISERROR(MATCH("    ];",$A$5:A1678,0))),"];","")</f>
        <v xml:space="preserve">    </v>
      </c>
      <c r="B1682" t="str">
        <f t="shared" si="64"/>
        <v>},</v>
      </c>
      <c r="C1682" t="str">
        <f>IF(AND(MOD(ROW(A1677)-1,3)=0, INDEX(artwork.xlsx!J:J,QUOTIENT(ROW(A1677)-1,3)+2)&lt;&gt;""),
     artwork.xlsx!$H$1&amp;": """ &amp;  INDEX(artwork.xlsx!H:H,QUOTIENT(ROW(A1677)-1,3)+2) &amp;""",  " &amp;
     artwork.xlsx!$J$1&amp; ": """ &amp; INDEX(artwork.xlsx!J:J,QUOTIENT(ROW(A1677)-1,3)+2) &amp;""",  " &amp;
     artwork.xlsx!$L$1&amp; ": """ &amp; SUBSTITUTE(IF(LEFT(INDEX(artwork.xlsx!L:L,QUOTIENT(ROW(A1677)-1,3)+2),4)="http","",artwork.xlsx!$M$1) &amp; INDEX(artwork.xlsx!L:L,QUOTIENT(ROW(A1677)-1,3)+2),artwork.xlsx!$N$1,"") &amp; """,",
 IF(AND(MOD(ROW(A1677)-1,3)=1,INDEX(artwork.xlsx!J:J,QUOTIENT(ROW(A1677)-1,3)+2)&lt;&gt;""),
    artwork.xlsx!$K$1&amp;": '" &amp; SUBSTITUTE(INDEX(artwork.xlsx!K:K,QUOTIENT(ROW(A1677)-1,3)+2),"'","\'") &amp; "'",
IF(MOD(ROW(A1677)-1,3)=2,"","")))</f>
        <v/>
      </c>
    </row>
    <row r="1683" spans="1:3" x14ac:dyDescent="0.25">
      <c r="A1683" t="str">
        <f>IF(AND(MOD(ROW(A1678)-1,3)=0,INDEX(artwork.xlsx!G:G,QUOTIENT(ROW(A1678)-1,3)+2)&lt;&gt;""),"/* "&amp;INDEX(artwork.xlsx!G:G,QUOTIENT(ROW(A1678)-1,3)+2)&amp;" */","  ")&amp;
IF(AND(INDEX(artwork.xlsx!F:F,QUOTIENT(ROW(A1678)-1,3)+2)&lt;&gt;""),"/* "&amp;INDEX(artwork.xlsx!F:F,QUOTIENT(ROW(A1678)-1,3)+2)&amp;" */","  ")&amp;IF(AND(ISERROR(MATCH("},",B1683:B$5003,0)), ISERROR(MATCH("    ];",$A$5:A1682,0))),"];","")</f>
        <v xml:space="preserve">    </v>
      </c>
      <c r="B1683" t="str">
        <f t="shared" si="64"/>
        <v>{</v>
      </c>
      <c r="C1683" t="str">
        <f>IF(AND(MOD(ROW(A1678)-1,3)=0, INDEX(artwork.xlsx!J:J,QUOTIENT(ROW(A1678)-1,3)+2)&lt;&gt;""),
     artwork.xlsx!$H$1&amp;": """ &amp;  INDEX(artwork.xlsx!H:H,QUOTIENT(ROW(A1678)-1,3)+2) &amp;""",  " &amp;
     artwork.xlsx!$J$1&amp; ": """ &amp; INDEX(artwork.xlsx!J:J,QUOTIENT(ROW(A1678)-1,3)+2) &amp;""",  " &amp;
     artwork.xlsx!$L$1&amp; ": """ &amp; SUBSTITUTE(IF(LEFT(INDEX(artwork.xlsx!L:L,QUOTIENT(ROW(A1678)-1,3)+2),4)="http","",artwork.xlsx!$M$1) &amp; INDEX(artwork.xlsx!L:L,QUOTIENT(ROW(A1678)-1,3)+2),artwork.xlsx!$N$1,"") &amp; """,",
 IF(AND(MOD(ROW(A1678)-1,3)=1,INDEX(artwork.xlsx!J:J,QUOTIENT(ROW(A1678)-1,3)+2)&lt;&gt;""),
    artwork.xlsx!$K$1&amp;": '" &amp; SUBSTITUTE(INDEX(artwork.xlsx!K:K,QUOTIENT(ROW(A1678)-1,3)+2),"'","\'") &amp; "'",
IF(MOD(ROW(A1678)-1,3)=2,"","")))</f>
        <v>id: "cardinal",  frenchName: "Cardinal",  artwork: "http://wiki.dominionstrategy.com/images/0/0f/CardinalArt.jpg",</v>
      </c>
    </row>
    <row r="1684" spans="1:3" x14ac:dyDescent="0.25">
      <c r="A1684" t="str">
        <f>IF(AND(MOD(ROW(A1679)-1,3)=0,INDEX(artwork.xlsx!G:G,QUOTIENT(ROW(A1679)-1,3)+2)&lt;&gt;""),"/* "&amp;INDEX(artwork.xlsx!G:G,QUOTIENT(ROW(A1679)-1,3)+2)&amp;" */","  ")&amp;
IF(AND(INDEX(artwork.xlsx!F:F,QUOTIENT(ROW(A1679)-1,3)+2)&lt;&gt;""),"/* "&amp;INDEX(artwork.xlsx!F:F,QUOTIENT(ROW(A1679)-1,3)+2)&amp;" */","  ")&amp;IF(AND(ISERROR(MATCH("},",B1684:B$5003,0)), ISERROR(MATCH("    ];",$A$5:A1683,0))),"];","")</f>
        <v xml:space="preserve">    </v>
      </c>
      <c r="B1684" t="str">
        <f t="shared" si="64"/>
        <v/>
      </c>
      <c r="C1684" t="str">
        <f>IF(AND(MOD(ROW(A1679)-1,3)=0, INDEX(artwork.xlsx!J:J,QUOTIENT(ROW(A1679)-1,3)+2)&lt;&gt;""),
     artwork.xlsx!$H$1&amp;": """ &amp;  INDEX(artwork.xlsx!H:H,QUOTIENT(ROW(A1679)-1,3)+2) &amp;""",  " &amp;
     artwork.xlsx!$J$1&amp; ": """ &amp; INDEX(artwork.xlsx!J:J,QUOTIENT(ROW(A1679)-1,3)+2) &amp;""",  " &amp;
     artwork.xlsx!$L$1&amp; ": """ &amp; SUBSTITUTE(IF(LEFT(INDEX(artwork.xlsx!L:L,QUOTIENT(ROW(A1679)-1,3)+2),4)="http","",artwork.xlsx!$M$1) &amp; INDEX(artwork.xlsx!L:L,QUOTIENT(ROW(A1679)-1,3)+2),artwork.xlsx!$N$1,"") &amp; """,",
 IF(AND(MOD(ROW(A1679)-1,3)=1,INDEX(artwork.xlsx!J:J,QUOTIENT(ROW(A1679)-1,3)+2)&lt;&gt;""),
    artwork.xlsx!$K$1&amp;": '" &amp; SUBSTITUTE(INDEX(artwork.xlsx!K:K,QUOTIENT(ROW(A1679)-1,3)+2),"'","\'") &amp; "'",
IF(MOD(ROW(A1679)-1,3)=2,"","")))</f>
        <v>text_html: '&lt;div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v>
      </c>
    </row>
    <row r="1685" spans="1:3" x14ac:dyDescent="0.25">
      <c r="A1685" t="str">
        <f>IF(AND(MOD(ROW(A1680)-1,3)=0,INDEX(artwork.xlsx!G:G,QUOTIENT(ROW(A1680)-1,3)+2)&lt;&gt;""),"/* "&amp;INDEX(artwork.xlsx!G:G,QUOTIENT(ROW(A1680)-1,3)+2)&amp;" */","  ")&amp;
IF(AND(INDEX(artwork.xlsx!F:F,QUOTIENT(ROW(A1680)-1,3)+2)&lt;&gt;""),"/* "&amp;INDEX(artwork.xlsx!F:F,QUOTIENT(ROW(A1680)-1,3)+2)&amp;" */","  ")&amp;IF(AND(ISERROR(MATCH("},",B1685:B$5003,0)), ISERROR(MATCH("    ];",$A$5:A1681,0))),"];","")</f>
        <v xml:space="preserve">    </v>
      </c>
      <c r="B1685" t="str">
        <f t="shared" si="64"/>
        <v>},</v>
      </c>
      <c r="C1685" t="str">
        <f>IF(AND(MOD(ROW(A1680)-1,3)=0, INDEX(artwork.xlsx!J:J,QUOTIENT(ROW(A1680)-1,3)+2)&lt;&gt;""),
     artwork.xlsx!$H$1&amp;": """ &amp;  INDEX(artwork.xlsx!H:H,QUOTIENT(ROW(A1680)-1,3)+2) &amp;""",  " &amp;
     artwork.xlsx!$J$1&amp; ": """ &amp; INDEX(artwork.xlsx!J:J,QUOTIENT(ROW(A1680)-1,3)+2) &amp;""",  " &amp;
     artwork.xlsx!$L$1&amp; ": """ &amp; SUBSTITUTE(IF(LEFT(INDEX(artwork.xlsx!L:L,QUOTIENT(ROW(A1680)-1,3)+2),4)="http","",artwork.xlsx!$M$1) &amp; INDEX(artwork.xlsx!L:L,QUOTIENT(ROW(A1680)-1,3)+2),artwork.xlsx!$N$1,"") &amp; """,",
 IF(AND(MOD(ROW(A1680)-1,3)=1,INDEX(artwork.xlsx!J:J,QUOTIENT(ROW(A1680)-1,3)+2)&lt;&gt;""),
    artwork.xlsx!$K$1&amp;": '" &amp; SUBSTITUTE(INDEX(artwork.xlsx!K:K,QUOTIENT(ROW(A1680)-1,3)+2),"'","\'") &amp; "'",
IF(MOD(ROW(A1680)-1,3)=2,"","")))</f>
        <v/>
      </c>
    </row>
    <row r="1686" spans="1:3" x14ac:dyDescent="0.25">
      <c r="A1686" t="str">
        <f>IF(AND(MOD(ROW(A1681)-1,3)=0,INDEX(artwork.xlsx!G:G,QUOTIENT(ROW(A1681)-1,3)+2)&lt;&gt;""),"/* "&amp;INDEX(artwork.xlsx!G:G,QUOTIENT(ROW(A1681)-1,3)+2)&amp;" */","  ")&amp;
IF(AND(INDEX(artwork.xlsx!F:F,QUOTIENT(ROW(A1681)-1,3)+2)&lt;&gt;""),"/* "&amp;INDEX(artwork.xlsx!F:F,QUOTIENT(ROW(A1681)-1,3)+2)&amp;" */","  ")&amp;IF(AND(ISERROR(MATCH("},",B1686:B$5003,0)), ISERROR(MATCH("    ];",$A$5:A1685,0))),"];","")</f>
        <v xml:space="preserve">    </v>
      </c>
      <c r="B1686" t="str">
        <f t="shared" si="64"/>
        <v>{</v>
      </c>
      <c r="C1686" t="str">
        <f>IF(AND(MOD(ROW(A1681)-1,3)=0, INDEX(artwork.xlsx!J:J,QUOTIENT(ROW(A1681)-1,3)+2)&lt;&gt;""),
     artwork.xlsx!$H$1&amp;": """ &amp;  INDEX(artwork.xlsx!H:H,QUOTIENT(ROW(A1681)-1,3)+2) &amp;""",  " &amp;
     artwork.xlsx!$J$1&amp; ": """ &amp; INDEX(artwork.xlsx!J:J,QUOTIENT(ROW(A1681)-1,3)+2) &amp;""",  " &amp;
     artwork.xlsx!$L$1&amp; ": """ &amp; SUBSTITUTE(IF(LEFT(INDEX(artwork.xlsx!L:L,QUOTIENT(ROW(A1681)-1,3)+2),4)="http","",artwork.xlsx!$M$1) &amp; INDEX(artwork.xlsx!L:L,QUOTIENT(ROW(A1681)-1,3)+2),artwork.xlsx!$N$1,"") &amp; """,",
 IF(AND(MOD(ROW(A1681)-1,3)=1,INDEX(artwork.xlsx!J:J,QUOTIENT(ROW(A1681)-1,3)+2)&lt;&gt;""),
    artwork.xlsx!$K$1&amp;": '" &amp; SUBSTITUTE(INDEX(artwork.xlsx!K:K,QUOTIENT(ROW(A1681)-1,3)+2),"'","\'") &amp; "'",
IF(MOD(ROW(A1681)-1,3)=2,"","")))</f>
        <v>id: "cavalry",  frenchName: "Cavalière",  artwork: "http://wiki.dominionstrategy.com/images/5/52/CavalryArt.jpg",</v>
      </c>
    </row>
    <row r="1687" spans="1:3" x14ac:dyDescent="0.25">
      <c r="A1687" t="str">
        <f>IF(AND(MOD(ROW(A1682)-1,3)=0,INDEX(artwork.xlsx!G:G,QUOTIENT(ROW(A1682)-1,3)+2)&lt;&gt;""),"/* "&amp;INDEX(artwork.xlsx!G:G,QUOTIENT(ROW(A1682)-1,3)+2)&amp;" */","  ")&amp;
IF(AND(INDEX(artwork.xlsx!F:F,QUOTIENT(ROW(A1682)-1,3)+2)&lt;&gt;""),"/* "&amp;INDEX(artwork.xlsx!F:F,QUOTIENT(ROW(A1682)-1,3)+2)&amp;" */","  ")&amp;IF(AND(ISERROR(MATCH("},",B1687:B$5003,0)), ISERROR(MATCH("    ];",$A$5:A1686,0))),"];","")</f>
        <v xml:space="preserve">    </v>
      </c>
      <c r="B1687" t="str">
        <f t="shared" si="64"/>
        <v/>
      </c>
      <c r="C1687" t="str">
        <f>IF(AND(MOD(ROW(A1682)-1,3)=0, INDEX(artwork.xlsx!J:J,QUOTIENT(ROW(A1682)-1,3)+2)&lt;&gt;""),
     artwork.xlsx!$H$1&amp;": """ &amp;  INDEX(artwork.xlsx!H:H,QUOTIENT(ROW(A1682)-1,3)+2) &amp;""",  " &amp;
     artwork.xlsx!$J$1&amp; ": """ &amp; INDEX(artwork.xlsx!J:J,QUOTIENT(ROW(A1682)-1,3)+2) &amp;""",  " &amp;
     artwork.xlsx!$L$1&amp; ": """ &amp; SUBSTITUTE(IF(LEFT(INDEX(artwork.xlsx!L:L,QUOTIENT(ROW(A1682)-1,3)+2),4)="http","",artwork.xlsx!$M$1) &amp; INDEX(artwork.xlsx!L:L,QUOTIENT(ROW(A1682)-1,3)+2),artwork.xlsx!$N$1,"") &amp; """,",
 IF(AND(MOD(ROW(A1682)-1,3)=1,INDEX(artwork.xlsx!J:J,QUOTIENT(ROW(A1682)-1,3)+2)&lt;&gt;""),
    artwork.xlsx!$K$1&amp;": '" &amp; SUBSTITUTE(INDEX(artwork.xlsx!K:K,QUOTIENT(ROW(A1682)-1,3)+2),"'","\'") &amp; "'",
IF(MOD(ROW(A1682)-1,3)=2,"","")))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v>
      </c>
    </row>
    <row r="1688" spans="1:3" x14ac:dyDescent="0.25">
      <c r="A1688" t="str">
        <f>IF(AND(MOD(ROW(A1683)-1,3)=0,INDEX(artwork.xlsx!G:G,QUOTIENT(ROW(A1683)-1,3)+2)&lt;&gt;""),"/* "&amp;INDEX(artwork.xlsx!G:G,QUOTIENT(ROW(A1683)-1,3)+2)&amp;" */","  ")&amp;
IF(AND(INDEX(artwork.xlsx!F:F,QUOTIENT(ROW(A1683)-1,3)+2)&lt;&gt;""),"/* "&amp;INDEX(artwork.xlsx!F:F,QUOTIENT(ROW(A1683)-1,3)+2)&amp;" */","  ")&amp;IF(AND(ISERROR(MATCH("},",B1688:B$5003,0)), ISERROR(MATCH("    ];",$A$5:A1684,0))),"];","")</f>
        <v xml:space="preserve">    </v>
      </c>
      <c r="B1688" t="str">
        <f t="shared" si="64"/>
        <v>},</v>
      </c>
      <c r="C1688" t="str">
        <f>IF(AND(MOD(ROW(A1683)-1,3)=0, INDEX(artwork.xlsx!J:J,QUOTIENT(ROW(A1683)-1,3)+2)&lt;&gt;""),
     artwork.xlsx!$H$1&amp;": """ &amp;  INDEX(artwork.xlsx!H:H,QUOTIENT(ROW(A1683)-1,3)+2) &amp;""",  " &amp;
     artwork.xlsx!$J$1&amp; ": """ &amp; INDEX(artwork.xlsx!J:J,QUOTIENT(ROW(A1683)-1,3)+2) &amp;""",  " &amp;
     artwork.xlsx!$L$1&amp; ": """ &amp; SUBSTITUTE(IF(LEFT(INDEX(artwork.xlsx!L:L,QUOTIENT(ROW(A1683)-1,3)+2),4)="http","",artwork.xlsx!$M$1) &amp; INDEX(artwork.xlsx!L:L,QUOTIENT(ROW(A1683)-1,3)+2),artwork.xlsx!$N$1,"") &amp; """,",
 IF(AND(MOD(ROW(A1683)-1,3)=1,INDEX(artwork.xlsx!J:J,QUOTIENT(ROW(A1683)-1,3)+2)&lt;&gt;""),
    artwork.xlsx!$K$1&amp;": '" &amp; SUBSTITUTE(INDEX(artwork.xlsx!K:K,QUOTIENT(ROW(A1683)-1,3)+2),"'","\'") &amp; "'",
IF(MOD(ROW(A1683)-1,3)=2,"","")))</f>
        <v/>
      </c>
    </row>
    <row r="1689" spans="1:3" x14ac:dyDescent="0.25">
      <c r="A1689" t="str">
        <f>IF(AND(MOD(ROW(A1684)-1,3)=0,INDEX(artwork.xlsx!G:G,QUOTIENT(ROW(A1684)-1,3)+2)&lt;&gt;""),"/* "&amp;INDEX(artwork.xlsx!G:G,QUOTIENT(ROW(A1684)-1,3)+2)&amp;" */","  ")&amp;
IF(AND(INDEX(artwork.xlsx!F:F,QUOTIENT(ROW(A1684)-1,3)+2)&lt;&gt;""),"/* "&amp;INDEX(artwork.xlsx!F:F,QUOTIENT(ROW(A1684)-1,3)+2)&amp;" */","  ")&amp;IF(AND(ISERROR(MATCH("},",B1689:B$5003,0)), ISERROR(MATCH("    ];",$A$5:A1688,0))),"];","")</f>
        <v xml:space="preserve">    </v>
      </c>
      <c r="B1689" t="str">
        <f t="shared" si="64"/>
        <v>{</v>
      </c>
      <c r="C1689" t="str">
        <f>IF(AND(MOD(ROW(A1684)-1,3)=0, INDEX(artwork.xlsx!J:J,QUOTIENT(ROW(A1684)-1,3)+2)&lt;&gt;""),
     artwork.xlsx!$H$1&amp;": """ &amp;  INDEX(artwork.xlsx!H:H,QUOTIENT(ROW(A1684)-1,3)+2) &amp;""",  " &amp;
     artwork.xlsx!$J$1&amp; ": """ &amp; INDEX(artwork.xlsx!J:J,QUOTIENT(ROW(A1684)-1,3)+2) &amp;""",  " &amp;
     artwork.xlsx!$L$1&amp; ": """ &amp; SUBSTITUTE(IF(LEFT(INDEX(artwork.xlsx!L:L,QUOTIENT(ROW(A1684)-1,3)+2),4)="http","",artwork.xlsx!$M$1) &amp; INDEX(artwork.xlsx!L:L,QUOTIENT(ROW(A1684)-1,3)+2),artwork.xlsx!$N$1,"") &amp; """,",
 IF(AND(MOD(ROW(A1684)-1,3)=1,INDEX(artwork.xlsx!J:J,QUOTIENT(ROW(A1684)-1,3)+2)&lt;&gt;""),
    artwork.xlsx!$K$1&amp;": '" &amp; SUBSTITUTE(INDEX(artwork.xlsx!K:K,QUOTIENT(ROW(A1684)-1,3)+2),"'","\'") &amp; "'",
IF(MOD(ROW(A1684)-1,3)=2,"","")))</f>
        <v>id: "groom",  frenchName: "Palefrenier",  artwork: "http://wiki.dominionstrategy.com/images/2/22/GroomArt.jpg",</v>
      </c>
    </row>
    <row r="1690" spans="1:3" x14ac:dyDescent="0.25">
      <c r="A1690" t="str">
        <f>IF(AND(MOD(ROW(A1685)-1,3)=0,INDEX(artwork.xlsx!G:G,QUOTIENT(ROW(A1685)-1,3)+2)&lt;&gt;""),"/* "&amp;INDEX(artwork.xlsx!G:G,QUOTIENT(ROW(A1685)-1,3)+2)&amp;" */","  ")&amp;
IF(AND(INDEX(artwork.xlsx!F:F,QUOTIENT(ROW(A1685)-1,3)+2)&lt;&gt;""),"/* "&amp;INDEX(artwork.xlsx!F:F,QUOTIENT(ROW(A1685)-1,3)+2)&amp;" */","  ")&amp;IF(AND(ISERROR(MATCH("},",B1690:B$5003,0)), ISERROR(MATCH("    ];",$A$5:A1689,0))),"];","")</f>
        <v xml:space="preserve">    </v>
      </c>
      <c r="B1690" t="str">
        <f t="shared" si="64"/>
        <v/>
      </c>
      <c r="C1690" t="str">
        <f>IF(AND(MOD(ROW(A1685)-1,3)=0, INDEX(artwork.xlsx!J:J,QUOTIENT(ROW(A1685)-1,3)+2)&lt;&gt;""),
     artwork.xlsx!$H$1&amp;": """ &amp;  INDEX(artwork.xlsx!H:H,QUOTIENT(ROW(A1685)-1,3)+2) &amp;""",  " &amp;
     artwork.xlsx!$J$1&amp; ": """ &amp; INDEX(artwork.xlsx!J:J,QUOTIENT(ROW(A1685)-1,3)+2) &amp;""",  " &amp;
     artwork.xlsx!$L$1&amp; ": """ &amp; SUBSTITUTE(IF(LEFT(INDEX(artwork.xlsx!L:L,QUOTIENT(ROW(A1685)-1,3)+2),4)="http","",artwork.xlsx!$M$1) &amp; INDEX(artwork.xlsx!L:L,QUOTIENT(ROW(A1685)-1,3)+2),artwork.xlsx!$N$1,"") &amp; """,",
 IF(AND(MOD(ROW(A1685)-1,3)=1,INDEX(artwork.xlsx!J:J,QUOTIENT(ROW(A1685)-1,3)+2)&lt;&gt;""),
    artwork.xlsx!$K$1&amp;": '" &amp; SUBSTITUTE(INDEX(artwork.xlsx!K:K,QUOTIENT(ROW(A1685)-1,3)+2),"'","\'") &amp; "'",
IF(MOD(ROW(A1685)-1,3)=2,"","")))</f>
        <v>text_html: '&lt;div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v>
      </c>
    </row>
    <row r="1691" spans="1:3" x14ac:dyDescent="0.25">
      <c r="A1691" t="str">
        <f>IF(AND(MOD(ROW(A1686)-1,3)=0,INDEX(artwork.xlsx!G:G,QUOTIENT(ROW(A1686)-1,3)+2)&lt;&gt;""),"/* "&amp;INDEX(artwork.xlsx!G:G,QUOTIENT(ROW(A1686)-1,3)+2)&amp;" */","  ")&amp;
IF(AND(INDEX(artwork.xlsx!F:F,QUOTIENT(ROW(A1686)-1,3)+2)&lt;&gt;""),"/* "&amp;INDEX(artwork.xlsx!F:F,QUOTIENT(ROW(A1686)-1,3)+2)&amp;" */","  ")&amp;IF(AND(ISERROR(MATCH("},",B1691:B$5003,0)), ISERROR(MATCH("    ];",$A$5:A1687,0))),"];","")</f>
        <v xml:space="preserve">    </v>
      </c>
      <c r="B1691" t="str">
        <f t="shared" si="64"/>
        <v>},</v>
      </c>
      <c r="C1691" t="str">
        <f>IF(AND(MOD(ROW(A1686)-1,3)=0, INDEX(artwork.xlsx!J:J,QUOTIENT(ROW(A1686)-1,3)+2)&lt;&gt;""),
     artwork.xlsx!$H$1&amp;": """ &amp;  INDEX(artwork.xlsx!H:H,QUOTIENT(ROW(A1686)-1,3)+2) &amp;""",  " &amp;
     artwork.xlsx!$J$1&amp; ": """ &amp; INDEX(artwork.xlsx!J:J,QUOTIENT(ROW(A1686)-1,3)+2) &amp;""",  " &amp;
     artwork.xlsx!$L$1&amp; ": """ &amp; SUBSTITUTE(IF(LEFT(INDEX(artwork.xlsx!L:L,QUOTIENT(ROW(A1686)-1,3)+2),4)="http","",artwork.xlsx!$M$1) &amp; INDEX(artwork.xlsx!L:L,QUOTIENT(ROW(A1686)-1,3)+2),artwork.xlsx!$N$1,"") &amp; """,",
 IF(AND(MOD(ROW(A1686)-1,3)=1,INDEX(artwork.xlsx!J:J,QUOTIENT(ROW(A1686)-1,3)+2)&lt;&gt;""),
    artwork.xlsx!$K$1&amp;": '" &amp; SUBSTITUTE(INDEX(artwork.xlsx!K:K,QUOTIENT(ROW(A1686)-1,3)+2),"'","\'") &amp; "'",
IF(MOD(ROW(A1686)-1,3)=2,"","")))</f>
        <v/>
      </c>
    </row>
    <row r="1692" spans="1:3" x14ac:dyDescent="0.25">
      <c r="A1692" t="str">
        <f>IF(AND(MOD(ROW(A1687)-1,3)=0,INDEX(artwork.xlsx!G:G,QUOTIENT(ROW(A1687)-1,3)+2)&lt;&gt;""),"/* "&amp;INDEX(artwork.xlsx!G:G,QUOTIENT(ROW(A1687)-1,3)+2)&amp;" */","  ")&amp;
IF(AND(INDEX(artwork.xlsx!F:F,QUOTIENT(ROW(A1687)-1,3)+2)&lt;&gt;""),"/* "&amp;INDEX(artwork.xlsx!F:F,QUOTIENT(ROW(A1687)-1,3)+2)&amp;" */","  ")&amp;IF(AND(ISERROR(MATCH("},",B1692:B$5003,0)), ISERROR(MATCH("    ];",$A$5:A1691,0))),"];","")</f>
        <v xml:space="preserve">    </v>
      </c>
      <c r="B1692" t="str">
        <f t="shared" si="64"/>
        <v>{</v>
      </c>
      <c r="C1692" t="str">
        <f>IF(AND(MOD(ROW(A1687)-1,3)=0, INDEX(artwork.xlsx!J:J,QUOTIENT(ROW(A1687)-1,3)+2)&lt;&gt;""),
     artwork.xlsx!$H$1&amp;": """ &amp;  INDEX(artwork.xlsx!H:H,QUOTIENT(ROW(A1687)-1,3)+2) &amp;""",  " &amp;
     artwork.xlsx!$J$1&amp; ": """ &amp; INDEX(artwork.xlsx!J:J,QUOTIENT(ROW(A1687)-1,3)+2) &amp;""",  " &amp;
     artwork.xlsx!$L$1&amp; ": """ &amp; SUBSTITUTE(IF(LEFT(INDEX(artwork.xlsx!L:L,QUOTIENT(ROW(A1687)-1,3)+2),4)="http","",artwork.xlsx!$M$1) &amp; INDEX(artwork.xlsx!L:L,QUOTIENT(ROW(A1687)-1,3)+2),artwork.xlsx!$N$1,"") &amp; """,",
 IF(AND(MOD(ROW(A1687)-1,3)=1,INDEX(artwork.xlsx!J:J,QUOTIENT(ROW(A1687)-1,3)+2)&lt;&gt;""),
    artwork.xlsx!$K$1&amp;": '" &amp; SUBSTITUTE(INDEX(artwork.xlsx!K:K,QUOTIENT(ROW(A1687)-1,3)+2),"'","\'") &amp; "'",
IF(MOD(ROW(A1687)-1,3)=2,"","")))</f>
        <v>id: "hostelry",  frenchName: "Hôtel",  artwork: "http://wiki.dominionstrategy.com/images/e/ea/HostelryArt.jpg",</v>
      </c>
    </row>
    <row r="1693" spans="1:3" x14ac:dyDescent="0.25">
      <c r="A1693" t="str">
        <f>IF(AND(MOD(ROW(A1688)-1,3)=0,INDEX(artwork.xlsx!G:G,QUOTIENT(ROW(A1688)-1,3)+2)&lt;&gt;""),"/* "&amp;INDEX(artwork.xlsx!G:G,QUOTIENT(ROW(A1688)-1,3)+2)&amp;" */","  ")&amp;
IF(AND(INDEX(artwork.xlsx!F:F,QUOTIENT(ROW(A1688)-1,3)+2)&lt;&gt;""),"/* "&amp;INDEX(artwork.xlsx!F:F,QUOTIENT(ROW(A1688)-1,3)+2)&amp;" */","  ")&amp;IF(AND(ISERROR(MATCH("},",B1693:B$5003,0)), ISERROR(MATCH("    ];",$A$5:A1692,0))),"];","")</f>
        <v xml:space="preserve">    </v>
      </c>
      <c r="B1693" t="str">
        <f t="shared" si="64"/>
        <v/>
      </c>
      <c r="C1693" t="str">
        <f>IF(AND(MOD(ROW(A1688)-1,3)=0, INDEX(artwork.xlsx!J:J,QUOTIENT(ROW(A1688)-1,3)+2)&lt;&gt;""),
     artwork.xlsx!$H$1&amp;": """ &amp;  INDEX(artwork.xlsx!H:H,QUOTIENT(ROW(A1688)-1,3)+2) &amp;""",  " &amp;
     artwork.xlsx!$J$1&amp; ": """ &amp; INDEX(artwork.xlsx!J:J,QUOTIENT(ROW(A1688)-1,3)+2) &amp;""",  " &amp;
     artwork.xlsx!$L$1&amp; ": """ &amp; SUBSTITUTE(IF(LEFT(INDEX(artwork.xlsx!L:L,QUOTIENT(ROW(A1688)-1,3)+2),4)="http","",artwork.xlsx!$M$1) &amp; INDEX(artwork.xlsx!L:L,QUOTIENT(ROW(A1688)-1,3)+2),artwork.xlsx!$N$1,"") &amp; """,",
 IF(AND(MOD(ROW(A1688)-1,3)=1,INDEX(artwork.xlsx!J:J,QUOTIENT(ROW(A1688)-1,3)+2)&lt;&gt;""),
    artwork.xlsx!$K$1&amp;": '" &amp; SUBSTITUTE(INDEX(artwork.xlsx!K:K,QUOTIENT(ROW(A1688)-1,3)+2),"'","\'") &amp; "'",
IF(MOD(ROW(A1688)-1,3)=2,"","")))</f>
        <v>text_html: '&lt;div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v>
      </c>
    </row>
    <row r="1694" spans="1:3" x14ac:dyDescent="0.25">
      <c r="A1694" t="str">
        <f>IF(AND(MOD(ROW(A1689)-1,3)=0,INDEX(artwork.xlsx!G:G,QUOTIENT(ROW(A1689)-1,3)+2)&lt;&gt;""),"/* "&amp;INDEX(artwork.xlsx!G:G,QUOTIENT(ROW(A1689)-1,3)+2)&amp;" */","  ")&amp;
IF(AND(INDEX(artwork.xlsx!F:F,QUOTIENT(ROW(A1689)-1,3)+2)&lt;&gt;""),"/* "&amp;INDEX(artwork.xlsx!F:F,QUOTIENT(ROW(A1689)-1,3)+2)&amp;" */","  ")&amp;IF(AND(ISERROR(MATCH("},",B1694:B$5003,0)), ISERROR(MATCH("    ];",$A$5:A1690,0))),"];","")</f>
        <v xml:space="preserve">    </v>
      </c>
      <c r="B1694" t="str">
        <f t="shared" ref="B1694:B1721" si="65">IF(AND(C1693&lt;&gt;"",MOD(ROW(A1692)-1,3)=2),"},","")&amp;IF(AND(C1694&lt;&gt;"",MOD(ROW(A1689)-1,3)=0),"{","")</f>
        <v>},</v>
      </c>
      <c r="C1694" t="str">
        <f>IF(AND(MOD(ROW(A1689)-1,3)=0, INDEX(artwork.xlsx!J:J,QUOTIENT(ROW(A1689)-1,3)+2)&lt;&gt;""),
     artwork.xlsx!$H$1&amp;": """ &amp;  INDEX(artwork.xlsx!H:H,QUOTIENT(ROW(A1689)-1,3)+2) &amp;""",  " &amp;
     artwork.xlsx!$J$1&amp; ": """ &amp; INDEX(artwork.xlsx!J:J,QUOTIENT(ROW(A1689)-1,3)+2) &amp;""",  " &amp;
     artwork.xlsx!$L$1&amp; ": """ &amp; SUBSTITUTE(IF(LEFT(INDEX(artwork.xlsx!L:L,QUOTIENT(ROW(A1689)-1,3)+2),4)="http","",artwork.xlsx!$M$1) &amp; INDEX(artwork.xlsx!L:L,QUOTIENT(ROW(A1689)-1,3)+2),artwork.xlsx!$N$1,"") &amp; """,",
 IF(AND(MOD(ROW(A1689)-1,3)=1,INDEX(artwork.xlsx!J:J,QUOTIENT(ROW(A1689)-1,3)+2)&lt;&gt;""),
    artwork.xlsx!$K$1&amp;": '" &amp; SUBSTITUTE(INDEX(artwork.xlsx!K:K,QUOTIENT(ROW(A1689)-1,3)+2),"'","\'") &amp; "'",
IF(MOD(ROW(A1689)-1,3)=2,"","")))</f>
        <v/>
      </c>
    </row>
    <row r="1695" spans="1:3" x14ac:dyDescent="0.25">
      <c r="A1695" t="str">
        <f>IF(AND(MOD(ROW(A1690)-1,3)=0,INDEX(artwork.xlsx!G:G,QUOTIENT(ROW(A1690)-1,3)+2)&lt;&gt;""),"/* "&amp;INDEX(artwork.xlsx!G:G,QUOTIENT(ROW(A1690)-1,3)+2)&amp;" */","  ")&amp;
IF(AND(INDEX(artwork.xlsx!F:F,QUOTIENT(ROW(A1690)-1,3)+2)&lt;&gt;""),"/* "&amp;INDEX(artwork.xlsx!F:F,QUOTIENT(ROW(A1690)-1,3)+2)&amp;" */","  ")&amp;IF(AND(ISERROR(MATCH("},",B1695:B$5003,0)), ISERROR(MATCH("    ];",$A$5:A1694,0))),"];","")</f>
        <v xml:space="preserve">    </v>
      </c>
      <c r="B1695" t="str">
        <f t="shared" si="65"/>
        <v>{</v>
      </c>
      <c r="C1695" t="str">
        <f>IF(AND(MOD(ROW(A1690)-1,3)=0, INDEX(artwork.xlsx!J:J,QUOTIENT(ROW(A1690)-1,3)+2)&lt;&gt;""),
     artwork.xlsx!$H$1&amp;": """ &amp;  INDEX(artwork.xlsx!H:H,QUOTIENT(ROW(A1690)-1,3)+2) &amp;""",  " &amp;
     artwork.xlsx!$J$1&amp; ": """ &amp; INDEX(artwork.xlsx!J:J,QUOTIENT(ROW(A1690)-1,3)+2) &amp;""",  " &amp;
     artwork.xlsx!$L$1&amp; ": """ &amp; SUBSTITUTE(IF(LEFT(INDEX(artwork.xlsx!L:L,QUOTIENT(ROW(A1690)-1,3)+2),4)="http","",artwork.xlsx!$M$1) &amp; INDEX(artwork.xlsx!L:L,QUOTIENT(ROW(A1690)-1,3)+2),artwork.xlsx!$N$1,"") &amp; """,",
 IF(AND(MOD(ROW(A1690)-1,3)=1,INDEX(artwork.xlsx!J:J,QUOTIENT(ROW(A1690)-1,3)+2)&lt;&gt;""),
    artwork.xlsx!$K$1&amp;": '" &amp; SUBSTITUTE(INDEX(artwork.xlsx!K:K,QUOTIENT(ROW(A1690)-1,3)+2),"'","\'") &amp; "'",
IF(MOD(ROW(A1690)-1,3)=2,"","")))</f>
        <v>id: "villagegreen",  frenchName: "Espace vert",  artwork: "http://wiki.dominionstrategy.com/images/0/01/Village_GreenArt.jpg",</v>
      </c>
    </row>
    <row r="1696" spans="1:3" x14ac:dyDescent="0.25">
      <c r="A1696" t="str">
        <f>IF(AND(MOD(ROW(A1691)-1,3)=0,INDEX(artwork.xlsx!G:G,QUOTIENT(ROW(A1691)-1,3)+2)&lt;&gt;""),"/* "&amp;INDEX(artwork.xlsx!G:G,QUOTIENT(ROW(A1691)-1,3)+2)&amp;" */","  ")&amp;
IF(AND(INDEX(artwork.xlsx!F:F,QUOTIENT(ROW(A1691)-1,3)+2)&lt;&gt;""),"/* "&amp;INDEX(artwork.xlsx!F:F,QUOTIENT(ROW(A1691)-1,3)+2)&amp;" */","  ")&amp;IF(AND(ISERROR(MATCH("},",B1696:B$5003,0)), ISERROR(MATCH("    ];",$A$5:A1695,0))),"];","")</f>
        <v xml:space="preserve">    </v>
      </c>
      <c r="B1696" t="str">
        <f t="shared" si="65"/>
        <v/>
      </c>
      <c r="C1696" t="str">
        <f>IF(AND(MOD(ROW(A1691)-1,3)=0, INDEX(artwork.xlsx!J:J,QUOTIENT(ROW(A1691)-1,3)+2)&lt;&gt;""),
     artwork.xlsx!$H$1&amp;": """ &amp;  INDEX(artwork.xlsx!H:H,QUOTIENT(ROW(A1691)-1,3)+2) &amp;""",  " &amp;
     artwork.xlsx!$J$1&amp; ": """ &amp; INDEX(artwork.xlsx!J:J,QUOTIENT(ROW(A1691)-1,3)+2) &amp;""",  " &amp;
     artwork.xlsx!$L$1&amp; ": """ &amp; SUBSTITUTE(IF(LEFT(INDEX(artwork.xlsx!L:L,QUOTIENT(ROW(A1691)-1,3)+2),4)="http","",artwork.xlsx!$M$1) &amp; INDEX(artwork.xlsx!L:L,QUOTIENT(ROW(A1691)-1,3)+2),artwork.xlsx!$N$1,"") &amp; """,",
 IF(AND(MOD(ROW(A1691)-1,3)=1,INDEX(artwork.xlsx!J:J,QUOTIENT(ROW(A1691)-1,3)+2)&lt;&gt;""),
    artwork.xlsx!$K$1&amp;": '" &amp; SUBSTITUTE(INDEX(artwork.xlsx!K:K,QUOTIENT(ROW(A1691)-1,3)+2),"'","\'") &amp; "'",
IF(MOD(ROW(A1691)-1,3)=2,"","")))</f>
        <v>text_html: '&lt;div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v>
      </c>
    </row>
    <row r="1697" spans="1:3" x14ac:dyDescent="0.25">
      <c r="A1697" t="str">
        <f>IF(AND(MOD(ROW(A1692)-1,3)=0,INDEX(artwork.xlsx!G:G,QUOTIENT(ROW(A1692)-1,3)+2)&lt;&gt;""),"/* "&amp;INDEX(artwork.xlsx!G:G,QUOTIENT(ROW(A1692)-1,3)+2)&amp;" */","  ")&amp;
IF(AND(INDEX(artwork.xlsx!F:F,QUOTIENT(ROW(A1692)-1,3)+2)&lt;&gt;""),"/* "&amp;INDEX(artwork.xlsx!F:F,QUOTIENT(ROW(A1692)-1,3)+2)&amp;" */","  ")&amp;IF(AND(ISERROR(MATCH("},",B1697:B$5003,0)), ISERROR(MATCH("    ];",$A$5:A1693,0))),"];","")</f>
        <v xml:space="preserve">    </v>
      </c>
      <c r="B1697" t="str">
        <f t="shared" si="65"/>
        <v>},</v>
      </c>
      <c r="C1697" t="str">
        <f>IF(AND(MOD(ROW(A1692)-1,3)=0, INDEX(artwork.xlsx!J:J,QUOTIENT(ROW(A1692)-1,3)+2)&lt;&gt;""),
     artwork.xlsx!$H$1&amp;": """ &amp;  INDEX(artwork.xlsx!H:H,QUOTIENT(ROW(A1692)-1,3)+2) &amp;""",  " &amp;
     artwork.xlsx!$J$1&amp; ": """ &amp; INDEX(artwork.xlsx!J:J,QUOTIENT(ROW(A1692)-1,3)+2) &amp;""",  " &amp;
     artwork.xlsx!$L$1&amp; ": """ &amp; SUBSTITUTE(IF(LEFT(INDEX(artwork.xlsx!L:L,QUOTIENT(ROW(A1692)-1,3)+2),4)="http","",artwork.xlsx!$M$1) &amp; INDEX(artwork.xlsx!L:L,QUOTIENT(ROW(A1692)-1,3)+2),artwork.xlsx!$N$1,"") &amp; """,",
 IF(AND(MOD(ROW(A1692)-1,3)=1,INDEX(artwork.xlsx!J:J,QUOTIENT(ROW(A1692)-1,3)+2)&lt;&gt;""),
    artwork.xlsx!$K$1&amp;": '" &amp; SUBSTITUTE(INDEX(artwork.xlsx!K:K,QUOTIENT(ROW(A1692)-1,3)+2),"'","\'") &amp; "'",
IF(MOD(ROW(A1692)-1,3)=2,"","")))</f>
        <v/>
      </c>
    </row>
    <row r="1698" spans="1:3" x14ac:dyDescent="0.25">
      <c r="A1698" t="str">
        <f>IF(AND(MOD(ROW(A1693)-1,3)=0,INDEX(artwork.xlsx!G:G,QUOTIENT(ROW(A1693)-1,3)+2)&lt;&gt;""),"/* "&amp;INDEX(artwork.xlsx!G:G,QUOTIENT(ROW(A1693)-1,3)+2)&amp;" */","  ")&amp;
IF(AND(INDEX(artwork.xlsx!F:F,QUOTIENT(ROW(A1693)-1,3)+2)&lt;&gt;""),"/* "&amp;INDEX(artwork.xlsx!F:F,QUOTIENT(ROW(A1693)-1,3)+2)&amp;" */","  ")&amp;IF(AND(ISERROR(MATCH("},",B1698:B$5003,0)), ISERROR(MATCH("    ];",$A$5:A1697,0))),"];","")</f>
        <v xml:space="preserve">    </v>
      </c>
      <c r="B1698" t="str">
        <f t="shared" si="65"/>
        <v>{</v>
      </c>
      <c r="C1698" t="str">
        <f>IF(AND(MOD(ROW(A1693)-1,3)=0, INDEX(artwork.xlsx!J:J,QUOTIENT(ROW(A1693)-1,3)+2)&lt;&gt;""),
     artwork.xlsx!$H$1&amp;": """ &amp;  INDEX(artwork.xlsx!H:H,QUOTIENT(ROW(A1693)-1,3)+2) &amp;""",  " &amp;
     artwork.xlsx!$J$1&amp; ": """ &amp; INDEX(artwork.xlsx!J:J,QUOTIENT(ROW(A1693)-1,3)+2) &amp;""",  " &amp;
     artwork.xlsx!$L$1&amp; ": """ &amp; SUBSTITUTE(IF(LEFT(INDEX(artwork.xlsx!L:L,QUOTIENT(ROW(A1693)-1,3)+2),4)="http","",artwork.xlsx!$M$1) &amp; INDEX(artwork.xlsx!L:L,QUOTIENT(ROW(A1693)-1,3)+2),artwork.xlsx!$N$1,"") &amp; """,",
 IF(AND(MOD(ROW(A1693)-1,3)=1,INDEX(artwork.xlsx!J:J,QUOTIENT(ROW(A1693)-1,3)+2)&lt;&gt;""),
    artwork.xlsx!$K$1&amp;": '" &amp; SUBSTITUTE(INDEX(artwork.xlsx!K:K,QUOTIENT(ROW(A1693)-1,3)+2),"'","\'") &amp; "'",
IF(MOD(ROW(A1693)-1,3)=2,"","")))</f>
        <v>id: "barge",  frenchName: "Chaland",  artwork: "http://wiki.dominionstrategy.com/images/f/fd/BargeArt.jpg",</v>
      </c>
    </row>
    <row r="1699" spans="1:3" x14ac:dyDescent="0.25">
      <c r="A1699" t="str">
        <f>IF(AND(MOD(ROW(A1694)-1,3)=0,INDEX(artwork.xlsx!G:G,QUOTIENT(ROW(A1694)-1,3)+2)&lt;&gt;""),"/* "&amp;INDEX(artwork.xlsx!G:G,QUOTIENT(ROW(A1694)-1,3)+2)&amp;" */","  ")&amp;
IF(AND(INDEX(artwork.xlsx!F:F,QUOTIENT(ROW(A1694)-1,3)+2)&lt;&gt;""),"/* "&amp;INDEX(artwork.xlsx!F:F,QUOTIENT(ROW(A1694)-1,3)+2)&amp;" */","  ")&amp;IF(AND(ISERROR(MATCH("},",B1699:B$5003,0)), ISERROR(MATCH("    ];",$A$5:A1698,0))),"];","")</f>
        <v xml:space="preserve">    </v>
      </c>
      <c r="B1699" t="str">
        <f t="shared" si="65"/>
        <v/>
      </c>
      <c r="C1699" t="str">
        <f>IF(AND(MOD(ROW(A1694)-1,3)=0, INDEX(artwork.xlsx!J:J,QUOTIENT(ROW(A1694)-1,3)+2)&lt;&gt;""),
     artwork.xlsx!$H$1&amp;": """ &amp;  INDEX(artwork.xlsx!H:H,QUOTIENT(ROW(A1694)-1,3)+2) &amp;""",  " &amp;
     artwork.xlsx!$J$1&amp; ": """ &amp; INDEX(artwork.xlsx!J:J,QUOTIENT(ROW(A1694)-1,3)+2) &amp;""",  " &amp;
     artwork.xlsx!$L$1&amp; ": """ &amp; SUBSTITUTE(IF(LEFT(INDEX(artwork.xlsx!L:L,QUOTIENT(ROW(A1694)-1,3)+2),4)="http","",artwork.xlsx!$M$1) &amp; INDEX(artwork.xlsx!L:L,QUOTIENT(ROW(A1694)-1,3)+2),artwork.xlsx!$N$1,"") &amp; """,",
 IF(AND(MOD(ROW(A1694)-1,3)=1,INDEX(artwork.xlsx!J:J,QUOTIENT(ROW(A1694)-1,3)+2)&lt;&gt;""),
    artwork.xlsx!$K$1&amp;": '" &amp; SUBSTITUTE(INDEX(artwork.xlsx!K:K,QUOTIENT(ROW(A1694)-1,3)+2),"'","\'") &amp; "'",
IF(MOD(ROW(A1694)-1,3)=2,"","")))</f>
        <v>text_html: '&lt;div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v>
      </c>
    </row>
    <row r="1700" spans="1:3" x14ac:dyDescent="0.25">
      <c r="A1700" t="str">
        <f>IF(AND(MOD(ROW(A1695)-1,3)=0,INDEX(artwork.xlsx!G:G,QUOTIENT(ROW(A1695)-1,3)+2)&lt;&gt;""),"/* "&amp;INDEX(artwork.xlsx!G:G,QUOTIENT(ROW(A1695)-1,3)+2)&amp;" */","  ")&amp;
IF(AND(INDEX(artwork.xlsx!F:F,QUOTIENT(ROW(A1695)-1,3)+2)&lt;&gt;""),"/* "&amp;INDEX(artwork.xlsx!F:F,QUOTIENT(ROW(A1695)-1,3)+2)&amp;" */","  ")&amp;IF(AND(ISERROR(MATCH("},",B1700:B$5003,0)), ISERROR(MATCH("    ];",$A$5:A1696,0))),"];","")</f>
        <v xml:space="preserve">    </v>
      </c>
      <c r="B1700" t="str">
        <f t="shared" si="65"/>
        <v>},</v>
      </c>
      <c r="C1700" t="str">
        <f>IF(AND(MOD(ROW(A1695)-1,3)=0, INDEX(artwork.xlsx!J:J,QUOTIENT(ROW(A1695)-1,3)+2)&lt;&gt;""),
     artwork.xlsx!$H$1&amp;": """ &amp;  INDEX(artwork.xlsx!H:H,QUOTIENT(ROW(A1695)-1,3)+2) &amp;""",  " &amp;
     artwork.xlsx!$J$1&amp; ": """ &amp; INDEX(artwork.xlsx!J:J,QUOTIENT(ROW(A1695)-1,3)+2) &amp;""",  " &amp;
     artwork.xlsx!$L$1&amp; ": """ &amp; SUBSTITUTE(IF(LEFT(INDEX(artwork.xlsx!L:L,QUOTIENT(ROW(A1695)-1,3)+2),4)="http","",artwork.xlsx!$M$1) &amp; INDEX(artwork.xlsx!L:L,QUOTIENT(ROW(A1695)-1,3)+2),artwork.xlsx!$N$1,"") &amp; """,",
 IF(AND(MOD(ROW(A1695)-1,3)=1,INDEX(artwork.xlsx!J:J,QUOTIENT(ROW(A1695)-1,3)+2)&lt;&gt;""),
    artwork.xlsx!$K$1&amp;": '" &amp; SUBSTITUTE(INDEX(artwork.xlsx!K:K,QUOTIENT(ROW(A1695)-1,3)+2),"'","\'") &amp; "'",
IF(MOD(ROW(A1695)-1,3)=2,"","")))</f>
        <v/>
      </c>
    </row>
    <row r="1701" spans="1:3" x14ac:dyDescent="0.25">
      <c r="A1701" t="str">
        <f>IF(AND(MOD(ROW(A1696)-1,3)=0,INDEX(artwork.xlsx!G:G,QUOTIENT(ROW(A1696)-1,3)+2)&lt;&gt;""),"/* "&amp;INDEX(artwork.xlsx!G:G,QUOTIENT(ROW(A1696)-1,3)+2)&amp;" */","  ")&amp;
IF(AND(INDEX(artwork.xlsx!F:F,QUOTIENT(ROW(A1696)-1,3)+2)&lt;&gt;""),"/* "&amp;INDEX(artwork.xlsx!F:F,QUOTIENT(ROW(A1696)-1,3)+2)&amp;" */","  ")&amp;IF(AND(ISERROR(MATCH("},",B1701:B$5003,0)), ISERROR(MATCH("    ];",$A$5:A1700,0))),"];","")</f>
        <v xml:space="preserve">    </v>
      </c>
      <c r="B1701" t="str">
        <f t="shared" si="65"/>
        <v>{</v>
      </c>
      <c r="C1701" t="str">
        <f>IF(AND(MOD(ROW(A1696)-1,3)=0, INDEX(artwork.xlsx!J:J,QUOTIENT(ROW(A1696)-1,3)+2)&lt;&gt;""),
     artwork.xlsx!$H$1&amp;": """ &amp;  INDEX(artwork.xlsx!H:H,QUOTIENT(ROW(A1696)-1,3)+2) &amp;""",  " &amp;
     artwork.xlsx!$J$1&amp; ": """ &amp; INDEX(artwork.xlsx!J:J,QUOTIENT(ROW(A1696)-1,3)+2) &amp;""",  " &amp;
     artwork.xlsx!$L$1&amp; ": """ &amp; SUBSTITUTE(IF(LEFT(INDEX(artwork.xlsx!L:L,QUOTIENT(ROW(A1696)-1,3)+2),4)="http","",artwork.xlsx!$M$1) &amp; INDEX(artwork.xlsx!L:L,QUOTIENT(ROW(A1696)-1,3)+2),artwork.xlsx!$N$1,"") &amp; """,",
 IF(AND(MOD(ROW(A1696)-1,3)=1,INDEX(artwork.xlsx!J:J,QUOTIENT(ROW(A1696)-1,3)+2)&lt;&gt;""),
    artwork.xlsx!$K$1&amp;": '" &amp; SUBSTITUTE(INDEX(artwork.xlsx!K:K,QUOTIENT(ROW(A1696)-1,3)+2),"'","\'") &amp; "'",
IF(MOD(ROW(A1696)-1,3)=2,"","")))</f>
        <v>id: "coven",  frenchName: "Clan de sorciers",  artwork: "http://wiki.dominionstrategy.com/images/c/cd/CovenArt.jpg",</v>
      </c>
    </row>
    <row r="1702" spans="1:3" x14ac:dyDescent="0.25">
      <c r="A1702" t="str">
        <f>IF(AND(MOD(ROW(A1697)-1,3)=0,INDEX(artwork.xlsx!G:G,QUOTIENT(ROW(A1697)-1,3)+2)&lt;&gt;""),"/* "&amp;INDEX(artwork.xlsx!G:G,QUOTIENT(ROW(A1697)-1,3)+2)&amp;" */","  ")&amp;
IF(AND(INDEX(artwork.xlsx!F:F,QUOTIENT(ROW(A1697)-1,3)+2)&lt;&gt;""),"/* "&amp;INDEX(artwork.xlsx!F:F,QUOTIENT(ROW(A1697)-1,3)+2)&amp;" */","  ")&amp;IF(AND(ISERROR(MATCH("},",B1702:B$5003,0)), ISERROR(MATCH("    ];",$A$5:A1701,0))),"];","")</f>
        <v xml:space="preserve">    </v>
      </c>
      <c r="B1702" t="str">
        <f t="shared" si="65"/>
        <v/>
      </c>
      <c r="C1702" t="str">
        <f>IF(AND(MOD(ROW(A1697)-1,3)=0, INDEX(artwork.xlsx!J:J,QUOTIENT(ROW(A1697)-1,3)+2)&lt;&gt;""),
     artwork.xlsx!$H$1&amp;": """ &amp;  INDEX(artwork.xlsx!H:H,QUOTIENT(ROW(A1697)-1,3)+2) &amp;""",  " &amp;
     artwork.xlsx!$J$1&amp; ": """ &amp; INDEX(artwork.xlsx!J:J,QUOTIENT(ROW(A1697)-1,3)+2) &amp;""",  " &amp;
     artwork.xlsx!$L$1&amp; ": """ &amp; SUBSTITUTE(IF(LEFT(INDEX(artwork.xlsx!L:L,QUOTIENT(ROW(A1697)-1,3)+2),4)="http","",artwork.xlsx!$M$1) &amp; INDEX(artwork.xlsx!L:L,QUOTIENT(ROW(A1697)-1,3)+2),artwork.xlsx!$N$1,"") &amp; """,",
 IF(AND(MOD(ROW(A1697)-1,3)=1,INDEX(artwork.xlsx!J:J,QUOTIENT(ROW(A1697)-1,3)+2)&lt;&gt;""),
    artwork.xlsx!$K$1&amp;": '" &amp; SUBSTITUTE(INDEX(artwork.xlsx!K:K,QUOTIENT(ROW(A1697)-1,3)+2),"'","\'") &amp; "'",
IF(MOD(ROW(A1697)-1,3)=2,"","")))</f>
        <v>text_html: '&lt;div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v>
      </c>
    </row>
    <row r="1703" spans="1:3" x14ac:dyDescent="0.25">
      <c r="A1703" t="str">
        <f>IF(AND(MOD(ROW(A1698)-1,3)=0,INDEX(artwork.xlsx!G:G,QUOTIENT(ROW(A1698)-1,3)+2)&lt;&gt;""),"/* "&amp;INDEX(artwork.xlsx!G:G,QUOTIENT(ROW(A1698)-1,3)+2)&amp;" */","  ")&amp;
IF(AND(INDEX(artwork.xlsx!F:F,QUOTIENT(ROW(A1698)-1,3)+2)&lt;&gt;""),"/* "&amp;INDEX(artwork.xlsx!F:F,QUOTIENT(ROW(A1698)-1,3)+2)&amp;" */","  ")&amp;IF(AND(ISERROR(MATCH("},",B1703:B$5003,0)), ISERROR(MATCH("    ];",$A$5:A1699,0))),"];","")</f>
        <v xml:space="preserve">    </v>
      </c>
      <c r="B1703" t="str">
        <f t="shared" si="65"/>
        <v>},</v>
      </c>
      <c r="C1703" t="str">
        <f>IF(AND(MOD(ROW(A1698)-1,3)=0, INDEX(artwork.xlsx!J:J,QUOTIENT(ROW(A1698)-1,3)+2)&lt;&gt;""),
     artwork.xlsx!$H$1&amp;": """ &amp;  INDEX(artwork.xlsx!H:H,QUOTIENT(ROW(A1698)-1,3)+2) &amp;""",  " &amp;
     artwork.xlsx!$J$1&amp; ": """ &amp; INDEX(artwork.xlsx!J:J,QUOTIENT(ROW(A1698)-1,3)+2) &amp;""",  " &amp;
     artwork.xlsx!$L$1&amp; ": """ &amp; SUBSTITUTE(IF(LEFT(INDEX(artwork.xlsx!L:L,QUOTIENT(ROW(A1698)-1,3)+2),4)="http","",artwork.xlsx!$M$1) &amp; INDEX(artwork.xlsx!L:L,QUOTIENT(ROW(A1698)-1,3)+2),artwork.xlsx!$N$1,"") &amp; """,",
 IF(AND(MOD(ROW(A1698)-1,3)=1,INDEX(artwork.xlsx!J:J,QUOTIENT(ROW(A1698)-1,3)+2)&lt;&gt;""),
    artwork.xlsx!$K$1&amp;": '" &amp; SUBSTITUTE(INDEX(artwork.xlsx!K:K,QUOTIENT(ROW(A1698)-1,3)+2),"'","\'") &amp; "'",
IF(MOD(ROW(A1698)-1,3)=2,"","")))</f>
        <v/>
      </c>
    </row>
    <row r="1704" spans="1:3" x14ac:dyDescent="0.25">
      <c r="A1704" t="str">
        <f>IF(AND(MOD(ROW(A1699)-1,3)=0,INDEX(artwork.xlsx!G:G,QUOTIENT(ROW(A1699)-1,3)+2)&lt;&gt;""),"/* "&amp;INDEX(artwork.xlsx!G:G,QUOTIENT(ROW(A1699)-1,3)+2)&amp;" */","  ")&amp;
IF(AND(INDEX(artwork.xlsx!F:F,QUOTIENT(ROW(A1699)-1,3)+2)&lt;&gt;""),"/* "&amp;INDEX(artwork.xlsx!F:F,QUOTIENT(ROW(A1699)-1,3)+2)&amp;" */","  ")&amp;IF(AND(ISERROR(MATCH("},",B1704:B$5003,0)), ISERROR(MATCH("    ];",$A$5:A1703,0))),"];","")</f>
        <v xml:space="preserve">    </v>
      </c>
      <c r="B1704" t="str">
        <f t="shared" si="65"/>
        <v>{</v>
      </c>
      <c r="C1704" t="str">
        <f>IF(AND(MOD(ROW(A1699)-1,3)=0, INDEX(artwork.xlsx!J:J,QUOTIENT(ROW(A1699)-1,3)+2)&lt;&gt;""),
     artwork.xlsx!$H$1&amp;": """ &amp;  INDEX(artwork.xlsx!H:H,QUOTIENT(ROW(A1699)-1,3)+2) &amp;""",  " &amp;
     artwork.xlsx!$J$1&amp; ": """ &amp; INDEX(artwork.xlsx!J:J,QUOTIENT(ROW(A1699)-1,3)+2) &amp;""",  " &amp;
     artwork.xlsx!$L$1&amp; ": """ &amp; SUBSTITUTE(IF(LEFT(INDEX(artwork.xlsx!L:L,QUOTIENT(ROW(A1699)-1,3)+2),4)="http","",artwork.xlsx!$M$1) &amp; INDEX(artwork.xlsx!L:L,QUOTIENT(ROW(A1699)-1,3)+2),artwork.xlsx!$N$1,"") &amp; """,",
 IF(AND(MOD(ROW(A1699)-1,3)=1,INDEX(artwork.xlsx!J:J,QUOTIENT(ROW(A1699)-1,3)+2)&lt;&gt;""),
    artwork.xlsx!$K$1&amp;": '" &amp; SUBSTITUTE(INDEX(artwork.xlsx!K:K,QUOTIENT(ROW(A1699)-1,3)+2),"'","\'") &amp; "'",
IF(MOD(ROW(A1699)-1,3)=2,"","")))</f>
        <v>id: "displace",  frenchName: "Déplacement",  artwork: "http://wiki.dominionstrategy.com/images/6/6e/DisplaceArt.jpg",</v>
      </c>
    </row>
    <row r="1705" spans="1:3" x14ac:dyDescent="0.25">
      <c r="A1705" t="str">
        <f>IF(AND(MOD(ROW(A1700)-1,3)=0,INDEX(artwork.xlsx!G:G,QUOTIENT(ROW(A1700)-1,3)+2)&lt;&gt;""),"/* "&amp;INDEX(artwork.xlsx!G:G,QUOTIENT(ROW(A1700)-1,3)+2)&amp;" */","  ")&amp;
IF(AND(INDEX(artwork.xlsx!F:F,QUOTIENT(ROW(A1700)-1,3)+2)&lt;&gt;""),"/* "&amp;INDEX(artwork.xlsx!F:F,QUOTIENT(ROW(A1700)-1,3)+2)&amp;" */","  ")&amp;IF(AND(ISERROR(MATCH("},",B1705:B$5003,0)), ISERROR(MATCH("    ];",$A$5:A1704,0))),"];","")</f>
        <v xml:space="preserve">    </v>
      </c>
      <c r="B1705" t="str">
        <f t="shared" si="65"/>
        <v/>
      </c>
      <c r="C1705" t="str">
        <f>IF(AND(MOD(ROW(A1700)-1,3)=0, INDEX(artwork.xlsx!J:J,QUOTIENT(ROW(A1700)-1,3)+2)&lt;&gt;""),
     artwork.xlsx!$H$1&amp;": """ &amp;  INDEX(artwork.xlsx!H:H,QUOTIENT(ROW(A1700)-1,3)+2) &amp;""",  " &amp;
     artwork.xlsx!$J$1&amp; ": """ &amp; INDEX(artwork.xlsx!J:J,QUOTIENT(ROW(A1700)-1,3)+2) &amp;""",  " &amp;
     artwork.xlsx!$L$1&amp; ": """ &amp; SUBSTITUTE(IF(LEFT(INDEX(artwork.xlsx!L:L,QUOTIENT(ROW(A1700)-1,3)+2),4)="http","",artwork.xlsx!$M$1) &amp; INDEX(artwork.xlsx!L:L,QUOTIENT(ROW(A1700)-1,3)+2),artwork.xlsx!$N$1,"") &amp; """,",
 IF(AND(MOD(ROW(A1700)-1,3)=1,INDEX(artwork.xlsx!J:J,QUOTIENT(ROW(A1700)-1,3)+2)&lt;&gt;""),
    artwork.xlsx!$K$1&amp;": '" &amp; SUBSTITUTE(INDEX(artwork.xlsx!K:K,QUOTIENT(ROW(A1700)-1,3)+2),"'","\'") &amp; "'",
IF(MOD(ROW(A1700)-1,3)=2,"","")))</f>
        <v>text_html: '&lt;div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v>
      </c>
    </row>
    <row r="1706" spans="1:3" x14ac:dyDescent="0.25">
      <c r="A1706" t="str">
        <f>IF(AND(MOD(ROW(A1701)-1,3)=0,INDEX(artwork.xlsx!G:G,QUOTIENT(ROW(A1701)-1,3)+2)&lt;&gt;""),"/* "&amp;INDEX(artwork.xlsx!G:G,QUOTIENT(ROW(A1701)-1,3)+2)&amp;" */","  ")&amp;
IF(AND(INDEX(artwork.xlsx!F:F,QUOTIENT(ROW(A1701)-1,3)+2)&lt;&gt;""),"/* "&amp;INDEX(artwork.xlsx!F:F,QUOTIENT(ROW(A1701)-1,3)+2)&amp;" */","  ")&amp;IF(AND(ISERROR(MATCH("},",B1706:B$5003,0)), ISERROR(MATCH("    ];",$A$5:A1702,0))),"];","")</f>
        <v xml:space="preserve">    </v>
      </c>
      <c r="B1706" t="str">
        <f t="shared" si="65"/>
        <v>},</v>
      </c>
      <c r="C1706" t="str">
        <f>IF(AND(MOD(ROW(A1701)-1,3)=0, INDEX(artwork.xlsx!J:J,QUOTIENT(ROW(A1701)-1,3)+2)&lt;&gt;""),
     artwork.xlsx!$H$1&amp;": """ &amp;  INDEX(artwork.xlsx!H:H,QUOTIENT(ROW(A1701)-1,3)+2) &amp;""",  " &amp;
     artwork.xlsx!$J$1&amp; ": """ &amp; INDEX(artwork.xlsx!J:J,QUOTIENT(ROW(A1701)-1,3)+2) &amp;""",  " &amp;
     artwork.xlsx!$L$1&amp; ": """ &amp; SUBSTITUTE(IF(LEFT(INDEX(artwork.xlsx!L:L,QUOTIENT(ROW(A1701)-1,3)+2),4)="http","",artwork.xlsx!$M$1) &amp; INDEX(artwork.xlsx!L:L,QUOTIENT(ROW(A1701)-1,3)+2),artwork.xlsx!$N$1,"") &amp; """,",
 IF(AND(MOD(ROW(A1701)-1,3)=1,INDEX(artwork.xlsx!J:J,QUOTIENT(ROW(A1701)-1,3)+2)&lt;&gt;""),
    artwork.xlsx!$K$1&amp;": '" &amp; SUBSTITUTE(INDEX(artwork.xlsx!K:K,QUOTIENT(ROW(A1701)-1,3)+2),"'","\'") &amp; "'",
IF(MOD(ROW(A1701)-1,3)=2,"","")))</f>
        <v/>
      </c>
    </row>
    <row r="1707" spans="1:3" x14ac:dyDescent="0.25">
      <c r="A1707" t="str">
        <f>IF(AND(MOD(ROW(A1702)-1,3)=0,INDEX(artwork.xlsx!G:G,QUOTIENT(ROW(A1702)-1,3)+2)&lt;&gt;""),"/* "&amp;INDEX(artwork.xlsx!G:G,QUOTIENT(ROW(A1702)-1,3)+2)&amp;" */","  ")&amp;
IF(AND(INDEX(artwork.xlsx!F:F,QUOTIENT(ROW(A1702)-1,3)+2)&lt;&gt;""),"/* "&amp;INDEX(artwork.xlsx!F:F,QUOTIENT(ROW(A1702)-1,3)+2)&amp;" */","  ")&amp;IF(AND(ISERROR(MATCH("},",B1707:B$5003,0)), ISERROR(MATCH("    ];",$A$5:A1706,0))),"];","")</f>
        <v xml:space="preserve">    </v>
      </c>
      <c r="B1707" t="str">
        <f t="shared" si="65"/>
        <v>{</v>
      </c>
      <c r="C1707" t="str">
        <f>IF(AND(MOD(ROW(A1702)-1,3)=0, INDEX(artwork.xlsx!J:J,QUOTIENT(ROW(A1702)-1,3)+2)&lt;&gt;""),
     artwork.xlsx!$H$1&amp;": """ &amp;  INDEX(artwork.xlsx!H:H,QUOTIENT(ROW(A1702)-1,3)+2) &amp;""",  " &amp;
     artwork.xlsx!$J$1&amp; ": """ &amp; INDEX(artwork.xlsx!J:J,QUOTIENT(ROW(A1702)-1,3)+2) &amp;""",  " &amp;
     artwork.xlsx!$L$1&amp; ": """ &amp; SUBSTITUTE(IF(LEFT(INDEX(artwork.xlsx!L:L,QUOTIENT(ROW(A1702)-1,3)+2),4)="http","",artwork.xlsx!$M$1) &amp; INDEX(artwork.xlsx!L:L,QUOTIENT(ROW(A1702)-1,3)+2),artwork.xlsx!$N$1,"") &amp; """,",
 IF(AND(MOD(ROW(A1702)-1,3)=1,INDEX(artwork.xlsx!J:J,QUOTIENT(ROW(A1702)-1,3)+2)&lt;&gt;""),
    artwork.xlsx!$K$1&amp;": '" &amp; SUBSTITUTE(INDEX(artwork.xlsx!K:K,QUOTIENT(ROW(A1702)-1,3)+2),"'","\'") &amp; "'",
IF(MOD(ROW(A1702)-1,3)=2,"","")))</f>
        <v>id: "falconer",  frenchName: "Fauconnière",  artwork: "http://wiki.dominionstrategy.com/images/6/6a/FalconerArt.jpg",</v>
      </c>
    </row>
    <row r="1708" spans="1:3" x14ac:dyDescent="0.25">
      <c r="A1708" t="str">
        <f>IF(AND(MOD(ROW(A1703)-1,3)=0,INDEX(artwork.xlsx!G:G,QUOTIENT(ROW(A1703)-1,3)+2)&lt;&gt;""),"/* "&amp;INDEX(artwork.xlsx!G:G,QUOTIENT(ROW(A1703)-1,3)+2)&amp;" */","  ")&amp;
IF(AND(INDEX(artwork.xlsx!F:F,QUOTIENT(ROW(A1703)-1,3)+2)&lt;&gt;""),"/* "&amp;INDEX(artwork.xlsx!F:F,QUOTIENT(ROW(A1703)-1,3)+2)&amp;" */","  ")&amp;IF(AND(ISERROR(MATCH("},",B1708:B$5003,0)), ISERROR(MATCH("    ];",$A$5:A1707,0))),"];","")</f>
        <v xml:space="preserve">    </v>
      </c>
      <c r="B1708" t="str">
        <f t="shared" si="65"/>
        <v/>
      </c>
      <c r="C1708" t="str">
        <f>IF(AND(MOD(ROW(A1703)-1,3)=0, INDEX(artwork.xlsx!J:J,QUOTIENT(ROW(A1703)-1,3)+2)&lt;&gt;""),
     artwork.xlsx!$H$1&amp;": """ &amp;  INDEX(artwork.xlsx!H:H,QUOTIENT(ROW(A1703)-1,3)+2) &amp;""",  " &amp;
     artwork.xlsx!$J$1&amp; ": """ &amp; INDEX(artwork.xlsx!J:J,QUOTIENT(ROW(A1703)-1,3)+2) &amp;""",  " &amp;
     artwork.xlsx!$L$1&amp; ": """ &amp; SUBSTITUTE(IF(LEFT(INDEX(artwork.xlsx!L:L,QUOTIENT(ROW(A1703)-1,3)+2),4)="http","",artwork.xlsx!$M$1) &amp; INDEX(artwork.xlsx!L:L,QUOTIENT(ROW(A1703)-1,3)+2),artwork.xlsx!$N$1,"") &amp; """,",
 IF(AND(MOD(ROW(A1703)-1,3)=1,INDEX(artwork.xlsx!J:J,QUOTIENT(ROW(A1703)-1,3)+2)&lt;&gt;""),
    artwork.xlsx!$K$1&amp;": '" &amp; SUBSTITUTE(INDEX(artwork.xlsx!K:K,QUOTIENT(ROW(A1703)-1,3)+2),"'","\'") &amp; "'",
IF(MOD(ROW(A1703)-1,3)=2,"","")))</f>
        <v>text_html: '&lt;div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v>
      </c>
    </row>
    <row r="1709" spans="1:3" x14ac:dyDescent="0.25">
      <c r="A1709" t="str">
        <f>IF(AND(MOD(ROW(A1704)-1,3)=0,INDEX(artwork.xlsx!G:G,QUOTIENT(ROW(A1704)-1,3)+2)&lt;&gt;""),"/* "&amp;INDEX(artwork.xlsx!G:G,QUOTIENT(ROW(A1704)-1,3)+2)&amp;" */","  ")&amp;
IF(AND(INDEX(artwork.xlsx!F:F,QUOTIENT(ROW(A1704)-1,3)+2)&lt;&gt;""),"/* "&amp;INDEX(artwork.xlsx!F:F,QUOTIENT(ROW(A1704)-1,3)+2)&amp;" */","  ")&amp;IF(AND(ISERROR(MATCH("},",B1709:B$5003,0)), ISERROR(MATCH("    ];",$A$5:A1705,0))),"];","")</f>
        <v xml:space="preserve">    </v>
      </c>
      <c r="B1709" t="str">
        <f t="shared" si="65"/>
        <v>},</v>
      </c>
      <c r="C1709" t="str">
        <f>IF(AND(MOD(ROW(A1704)-1,3)=0, INDEX(artwork.xlsx!J:J,QUOTIENT(ROW(A1704)-1,3)+2)&lt;&gt;""),
     artwork.xlsx!$H$1&amp;": """ &amp;  INDEX(artwork.xlsx!H:H,QUOTIENT(ROW(A1704)-1,3)+2) &amp;""",  " &amp;
     artwork.xlsx!$J$1&amp; ": """ &amp; INDEX(artwork.xlsx!J:J,QUOTIENT(ROW(A1704)-1,3)+2) &amp;""",  " &amp;
     artwork.xlsx!$L$1&amp; ": """ &amp; SUBSTITUTE(IF(LEFT(INDEX(artwork.xlsx!L:L,QUOTIENT(ROW(A1704)-1,3)+2),4)="http","",artwork.xlsx!$M$1) &amp; INDEX(artwork.xlsx!L:L,QUOTIENT(ROW(A1704)-1,3)+2),artwork.xlsx!$N$1,"") &amp; """,",
 IF(AND(MOD(ROW(A1704)-1,3)=1,INDEX(artwork.xlsx!J:J,QUOTIENT(ROW(A1704)-1,3)+2)&lt;&gt;""),
    artwork.xlsx!$K$1&amp;": '" &amp; SUBSTITUTE(INDEX(artwork.xlsx!K:K,QUOTIENT(ROW(A1704)-1,3)+2),"'","\'") &amp; "'",
IF(MOD(ROW(A1704)-1,3)=2,"","")))</f>
        <v/>
      </c>
    </row>
    <row r="1710" spans="1:3" x14ac:dyDescent="0.25">
      <c r="A1710" t="str">
        <f>IF(AND(MOD(ROW(A1705)-1,3)=0,INDEX(artwork.xlsx!G:G,QUOTIENT(ROW(A1705)-1,3)+2)&lt;&gt;""),"/* "&amp;INDEX(artwork.xlsx!G:G,QUOTIENT(ROW(A1705)-1,3)+2)&amp;" */","  ")&amp;
IF(AND(INDEX(artwork.xlsx!F:F,QUOTIENT(ROW(A1705)-1,3)+2)&lt;&gt;""),"/* "&amp;INDEX(artwork.xlsx!F:F,QUOTIENT(ROW(A1705)-1,3)+2)&amp;" */","  ")&amp;IF(AND(ISERROR(MATCH("},",B1710:B$5003,0)), ISERROR(MATCH("    ];",$A$5:A1709,0))),"];","")</f>
        <v xml:space="preserve">    </v>
      </c>
      <c r="B1710" t="str">
        <f t="shared" si="65"/>
        <v>{</v>
      </c>
      <c r="C1710" t="str">
        <f>IF(AND(MOD(ROW(A1705)-1,3)=0, INDEX(artwork.xlsx!J:J,QUOTIENT(ROW(A1705)-1,3)+2)&lt;&gt;""),
     artwork.xlsx!$H$1&amp;": """ &amp;  INDEX(artwork.xlsx!H:H,QUOTIENT(ROW(A1705)-1,3)+2) &amp;""",  " &amp;
     artwork.xlsx!$J$1&amp; ": """ &amp; INDEX(artwork.xlsx!J:J,QUOTIENT(ROW(A1705)-1,3)+2) &amp;""",  " &amp;
     artwork.xlsx!$L$1&amp; ": """ &amp; SUBSTITUTE(IF(LEFT(INDEX(artwork.xlsx!L:L,QUOTIENT(ROW(A1705)-1,3)+2),4)="http","",artwork.xlsx!$M$1) &amp; INDEX(artwork.xlsx!L:L,QUOTIENT(ROW(A1705)-1,3)+2),artwork.xlsx!$N$1,"") &amp; """,",
 IF(AND(MOD(ROW(A1705)-1,3)=1,INDEX(artwork.xlsx!J:J,QUOTIENT(ROW(A1705)-1,3)+2)&lt;&gt;""),
    artwork.xlsx!$K$1&amp;": '" &amp; SUBSTITUTE(INDEX(artwork.xlsx!K:K,QUOTIENT(ROW(A1705)-1,3)+2),"'","\'") &amp; "'",
IF(MOD(ROW(A1705)-1,3)=2,"","")))</f>
        <v>id: "fisherman",  frenchName: "Pêcheur",  artwork: "http://wiki.dominionstrategy.com/images/5/51/FishermanArt.jpg",</v>
      </c>
    </row>
    <row r="1711" spans="1:3" x14ac:dyDescent="0.25">
      <c r="A1711" t="str">
        <f>IF(AND(MOD(ROW(A1706)-1,3)=0,INDEX(artwork.xlsx!G:G,QUOTIENT(ROW(A1706)-1,3)+2)&lt;&gt;""),"/* "&amp;INDEX(artwork.xlsx!G:G,QUOTIENT(ROW(A1706)-1,3)+2)&amp;" */","  ")&amp;
IF(AND(INDEX(artwork.xlsx!F:F,QUOTIENT(ROW(A1706)-1,3)+2)&lt;&gt;""),"/* "&amp;INDEX(artwork.xlsx!F:F,QUOTIENT(ROW(A1706)-1,3)+2)&amp;" */","  ")&amp;IF(AND(ISERROR(MATCH("},",B1711:B$5003,0)), ISERROR(MATCH("    ];",$A$5:A1710,0))),"];","")</f>
        <v xml:space="preserve">    </v>
      </c>
      <c r="B1711" t="str">
        <f t="shared" si="65"/>
        <v/>
      </c>
      <c r="C1711" t="str">
        <f>IF(AND(MOD(ROW(A1706)-1,3)=0, INDEX(artwork.xlsx!J:J,QUOTIENT(ROW(A1706)-1,3)+2)&lt;&gt;""),
     artwork.xlsx!$H$1&amp;": """ &amp;  INDEX(artwork.xlsx!H:H,QUOTIENT(ROW(A1706)-1,3)+2) &amp;""",  " &amp;
     artwork.xlsx!$J$1&amp; ": """ &amp; INDEX(artwork.xlsx!J:J,QUOTIENT(ROW(A1706)-1,3)+2) &amp;""",  " &amp;
     artwork.xlsx!$L$1&amp; ": """ &amp; SUBSTITUTE(IF(LEFT(INDEX(artwork.xlsx!L:L,QUOTIENT(ROW(A1706)-1,3)+2),4)="http","",artwork.xlsx!$M$1) &amp; INDEX(artwork.xlsx!L:L,QUOTIENT(ROW(A1706)-1,3)+2),artwork.xlsx!$N$1,"") &amp; """,",
 IF(AND(MOD(ROW(A1706)-1,3)=1,INDEX(artwork.xlsx!J:J,QUOTIENT(ROW(A1706)-1,3)+2)&lt;&gt;""),
    artwork.xlsx!$K$1&amp;": '" &amp; SUBSTITUTE(INDEX(artwork.xlsx!K:K,QUOTIENT(ROW(A1706)-1,3)+2),"'","\'") &amp; "'",
IF(MOD(ROW(A1706)-1,3)=2,"","")))</f>
        <v>text_html: '&lt;div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v>
      </c>
    </row>
    <row r="1712" spans="1:3" x14ac:dyDescent="0.25">
      <c r="A1712" t="str">
        <f>IF(AND(MOD(ROW(A1707)-1,3)=0,INDEX(artwork.xlsx!G:G,QUOTIENT(ROW(A1707)-1,3)+2)&lt;&gt;""),"/* "&amp;INDEX(artwork.xlsx!G:G,QUOTIENT(ROW(A1707)-1,3)+2)&amp;" */","  ")&amp;
IF(AND(INDEX(artwork.xlsx!F:F,QUOTIENT(ROW(A1707)-1,3)+2)&lt;&gt;""),"/* "&amp;INDEX(artwork.xlsx!F:F,QUOTIENT(ROW(A1707)-1,3)+2)&amp;" */","  ")&amp;IF(AND(ISERROR(MATCH("},",B1712:B$5003,0)), ISERROR(MATCH("    ];",$A$5:A1708,0))),"];","")</f>
        <v xml:space="preserve">    </v>
      </c>
      <c r="B1712" t="str">
        <f t="shared" si="65"/>
        <v>},</v>
      </c>
      <c r="C1712" t="str">
        <f>IF(AND(MOD(ROW(A1707)-1,3)=0, INDEX(artwork.xlsx!J:J,QUOTIENT(ROW(A1707)-1,3)+2)&lt;&gt;""),
     artwork.xlsx!$H$1&amp;": """ &amp;  INDEX(artwork.xlsx!H:H,QUOTIENT(ROW(A1707)-1,3)+2) &amp;""",  " &amp;
     artwork.xlsx!$J$1&amp; ": """ &amp; INDEX(artwork.xlsx!J:J,QUOTIENT(ROW(A1707)-1,3)+2) &amp;""",  " &amp;
     artwork.xlsx!$L$1&amp; ": """ &amp; SUBSTITUTE(IF(LEFT(INDEX(artwork.xlsx!L:L,QUOTIENT(ROW(A1707)-1,3)+2),4)="http","",artwork.xlsx!$M$1) &amp; INDEX(artwork.xlsx!L:L,QUOTIENT(ROW(A1707)-1,3)+2),artwork.xlsx!$N$1,"") &amp; """,",
 IF(AND(MOD(ROW(A1707)-1,3)=1,INDEX(artwork.xlsx!J:J,QUOTIENT(ROW(A1707)-1,3)+2)&lt;&gt;""),
    artwork.xlsx!$K$1&amp;": '" &amp; SUBSTITUTE(INDEX(artwork.xlsx!K:K,QUOTIENT(ROW(A1707)-1,3)+2),"'","\'") &amp; "'",
IF(MOD(ROW(A1707)-1,3)=2,"","")))</f>
        <v/>
      </c>
    </row>
    <row r="1713" spans="1:3" x14ac:dyDescent="0.25">
      <c r="A1713" t="str">
        <f>IF(AND(MOD(ROW(A1708)-1,3)=0,INDEX(artwork.xlsx!G:G,QUOTIENT(ROW(A1708)-1,3)+2)&lt;&gt;""),"/* "&amp;INDEX(artwork.xlsx!G:G,QUOTIENT(ROW(A1708)-1,3)+2)&amp;" */","  ")&amp;
IF(AND(INDEX(artwork.xlsx!F:F,QUOTIENT(ROW(A1708)-1,3)+2)&lt;&gt;""),"/* "&amp;INDEX(artwork.xlsx!F:F,QUOTIENT(ROW(A1708)-1,3)+2)&amp;" */","  ")&amp;IF(AND(ISERROR(MATCH("},",B1713:B$5003,0)), ISERROR(MATCH("    ];",$A$5:A1712,0))),"];","")</f>
        <v xml:space="preserve">    </v>
      </c>
      <c r="B1713" t="str">
        <f t="shared" si="65"/>
        <v>{</v>
      </c>
      <c r="C1713" t="str">
        <f>IF(AND(MOD(ROW(A1708)-1,3)=0, INDEX(artwork.xlsx!J:J,QUOTIENT(ROW(A1708)-1,3)+2)&lt;&gt;""),
     artwork.xlsx!$H$1&amp;": """ &amp;  INDEX(artwork.xlsx!H:H,QUOTIENT(ROW(A1708)-1,3)+2) &amp;""",  " &amp;
     artwork.xlsx!$J$1&amp; ": """ &amp; INDEX(artwork.xlsx!J:J,QUOTIENT(ROW(A1708)-1,3)+2) &amp;""",  " &amp;
     artwork.xlsx!$L$1&amp; ": """ &amp; SUBSTITUTE(IF(LEFT(INDEX(artwork.xlsx!L:L,QUOTIENT(ROW(A1708)-1,3)+2),4)="http","",artwork.xlsx!$M$1) &amp; INDEX(artwork.xlsx!L:L,QUOTIENT(ROW(A1708)-1,3)+2),artwork.xlsx!$N$1,"") &amp; """,",
 IF(AND(MOD(ROW(A1708)-1,3)=1,INDEX(artwork.xlsx!J:J,QUOTIENT(ROW(A1708)-1,3)+2)&lt;&gt;""),
    artwork.xlsx!$K$1&amp;": '" &amp; SUBSTITUTE(INDEX(artwork.xlsx!K:K,QUOTIENT(ROW(A1708)-1,3)+2),"'","\'") &amp; "'",
IF(MOD(ROW(A1708)-1,3)=2,"","")))</f>
        <v>id: "gatekeeper",  frenchName: "Garde",  artwork: "http://wiki.dominionstrategy.com/images/0/07/GatekeeperArt.jpg",</v>
      </c>
    </row>
    <row r="1714" spans="1:3" x14ac:dyDescent="0.25">
      <c r="A1714" t="str">
        <f>IF(AND(MOD(ROW(A1709)-1,3)=0,INDEX(artwork.xlsx!G:G,QUOTIENT(ROW(A1709)-1,3)+2)&lt;&gt;""),"/* "&amp;INDEX(artwork.xlsx!G:G,QUOTIENT(ROW(A1709)-1,3)+2)&amp;" */","  ")&amp;
IF(AND(INDEX(artwork.xlsx!F:F,QUOTIENT(ROW(A1709)-1,3)+2)&lt;&gt;""),"/* "&amp;INDEX(artwork.xlsx!F:F,QUOTIENT(ROW(A1709)-1,3)+2)&amp;" */","  ")&amp;IF(AND(ISERROR(MATCH("},",B1714:B$5003,0)), ISERROR(MATCH("    ];",$A$5:A1713,0))),"];","")</f>
        <v xml:space="preserve">    </v>
      </c>
      <c r="B1714" t="str">
        <f t="shared" si="65"/>
        <v/>
      </c>
      <c r="C1714" t="str">
        <f>IF(AND(MOD(ROW(A1709)-1,3)=0, INDEX(artwork.xlsx!J:J,QUOTIENT(ROW(A1709)-1,3)+2)&lt;&gt;""),
     artwork.xlsx!$H$1&amp;": """ &amp;  INDEX(artwork.xlsx!H:H,QUOTIENT(ROW(A1709)-1,3)+2) &amp;""",  " &amp;
     artwork.xlsx!$J$1&amp; ": """ &amp; INDEX(artwork.xlsx!J:J,QUOTIENT(ROW(A1709)-1,3)+2) &amp;""",  " &amp;
     artwork.xlsx!$L$1&amp; ": """ &amp; SUBSTITUTE(IF(LEFT(INDEX(artwork.xlsx!L:L,QUOTIENT(ROW(A1709)-1,3)+2),4)="http","",artwork.xlsx!$M$1) &amp; INDEX(artwork.xlsx!L:L,QUOTIENT(ROW(A1709)-1,3)+2),artwork.xlsx!$N$1,"") &amp; """,",
 IF(AND(MOD(ROW(A1709)-1,3)=1,INDEX(artwork.xlsx!J:J,QUOTIENT(ROW(A1709)-1,3)+2)&lt;&gt;""),
    artwork.xlsx!$K$1&amp;": '" &amp; SUBSTITUTE(INDEX(artwork.xlsx!K:K,QUOTIENT(ROW(A1709)-1,3)+2),"'","\'") &amp; "'",
IF(MOD(ROW(A1709)-1,3)=2,"","")))</f>
        <v>text_html: '&lt;div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v>
      </c>
    </row>
    <row r="1715" spans="1:3" x14ac:dyDescent="0.25">
      <c r="A1715" t="str">
        <f>IF(AND(MOD(ROW(A1710)-1,3)=0,INDEX(artwork.xlsx!G:G,QUOTIENT(ROW(A1710)-1,3)+2)&lt;&gt;""),"/* "&amp;INDEX(artwork.xlsx!G:G,QUOTIENT(ROW(A1710)-1,3)+2)&amp;" */","  ")&amp;
IF(AND(INDEX(artwork.xlsx!F:F,QUOTIENT(ROW(A1710)-1,3)+2)&lt;&gt;""),"/* "&amp;INDEX(artwork.xlsx!F:F,QUOTIENT(ROW(A1710)-1,3)+2)&amp;" */","  ")&amp;IF(AND(ISERROR(MATCH("},",B1715:B$5003,0)), ISERROR(MATCH("    ];",$A$5:A1711,0))),"];","")</f>
        <v xml:space="preserve">    </v>
      </c>
      <c r="B1715" t="str">
        <f t="shared" si="65"/>
        <v>},</v>
      </c>
      <c r="C1715" t="str">
        <f>IF(AND(MOD(ROW(A1710)-1,3)=0, INDEX(artwork.xlsx!J:J,QUOTIENT(ROW(A1710)-1,3)+2)&lt;&gt;""),
     artwork.xlsx!$H$1&amp;": """ &amp;  INDEX(artwork.xlsx!H:H,QUOTIENT(ROW(A1710)-1,3)+2) &amp;""",  " &amp;
     artwork.xlsx!$J$1&amp; ": """ &amp; INDEX(artwork.xlsx!J:J,QUOTIENT(ROW(A1710)-1,3)+2) &amp;""",  " &amp;
     artwork.xlsx!$L$1&amp; ": """ &amp; SUBSTITUTE(IF(LEFT(INDEX(artwork.xlsx!L:L,QUOTIENT(ROW(A1710)-1,3)+2),4)="http","",artwork.xlsx!$M$1) &amp; INDEX(artwork.xlsx!L:L,QUOTIENT(ROW(A1710)-1,3)+2),artwork.xlsx!$N$1,"") &amp; """,",
 IF(AND(MOD(ROW(A1710)-1,3)=1,INDEX(artwork.xlsx!J:J,QUOTIENT(ROW(A1710)-1,3)+2)&lt;&gt;""),
    artwork.xlsx!$K$1&amp;": '" &amp; SUBSTITUTE(INDEX(artwork.xlsx!K:K,QUOTIENT(ROW(A1710)-1,3)+2),"'","\'") &amp; "'",
IF(MOD(ROW(A1710)-1,3)=2,"","")))</f>
        <v/>
      </c>
    </row>
    <row r="1716" spans="1:3" x14ac:dyDescent="0.25">
      <c r="A1716" t="str">
        <f>IF(AND(MOD(ROW(A1711)-1,3)=0,INDEX(artwork.xlsx!G:G,QUOTIENT(ROW(A1711)-1,3)+2)&lt;&gt;""),"/* "&amp;INDEX(artwork.xlsx!G:G,QUOTIENT(ROW(A1711)-1,3)+2)&amp;" */","  ")&amp;
IF(AND(INDEX(artwork.xlsx!F:F,QUOTIENT(ROW(A1711)-1,3)+2)&lt;&gt;""),"/* "&amp;INDEX(artwork.xlsx!F:F,QUOTIENT(ROW(A1711)-1,3)+2)&amp;" */","  ")&amp;IF(AND(ISERROR(MATCH("},",B1716:B$5003,0)), ISERROR(MATCH("    ];",$A$5:A1712,0))),"];","")</f>
        <v xml:space="preserve">    </v>
      </c>
      <c r="B1716" t="str">
        <f t="shared" si="65"/>
        <v>{</v>
      </c>
      <c r="C1716" t="str">
        <f>IF(AND(MOD(ROW(A1711)-1,3)=0, INDEX(artwork.xlsx!J:J,QUOTIENT(ROW(A1711)-1,3)+2)&lt;&gt;""),
     artwork.xlsx!$H$1&amp;": """ &amp;  INDEX(artwork.xlsx!H:H,QUOTIENT(ROW(A1711)-1,3)+2) &amp;""",  " &amp;
     artwork.xlsx!$J$1&amp; ": """ &amp; INDEX(artwork.xlsx!J:J,QUOTIENT(ROW(A1711)-1,3)+2) &amp;""",  " &amp;
     artwork.xlsx!$L$1&amp; ": """ &amp; SUBSTITUTE(IF(LEFT(INDEX(artwork.xlsx!L:L,QUOTIENT(ROW(A1711)-1,3)+2),4)="http","",artwork.xlsx!$M$1) &amp; INDEX(artwork.xlsx!L:L,QUOTIENT(ROW(A1711)-1,3)+2),artwork.xlsx!$N$1,"") &amp; """,",
 IF(AND(MOD(ROW(A1711)-1,3)=1,INDEX(artwork.xlsx!J:J,QUOTIENT(ROW(A1711)-1,3)+2)&lt;&gt;""),
    artwork.xlsx!$K$1&amp;": '" &amp; SUBSTITUTE(INDEX(artwork.xlsx!K:K,QUOTIENT(ROW(A1711)-1,3)+2),"'","\'") &amp; "'",
IF(MOD(ROW(A1711)-1,3)=2,"","")))</f>
        <v>id: "huntinglodge",  frenchName: "Pavillon de chasse",  artwork: "http://wiki.dominionstrategy.com/images/c/c3/Hunting_LodgeArt.jpg",</v>
      </c>
    </row>
    <row r="1717" spans="1:3" x14ac:dyDescent="0.25">
      <c r="A1717" t="str">
        <f>IF(AND(MOD(ROW(A1712)-1,3)=0,INDEX(artwork.xlsx!G:G,QUOTIENT(ROW(A1712)-1,3)+2)&lt;&gt;""),"/* "&amp;INDEX(artwork.xlsx!G:G,QUOTIENT(ROW(A1712)-1,3)+2)&amp;" */","  ")&amp;
IF(AND(INDEX(artwork.xlsx!F:F,QUOTIENT(ROW(A1712)-1,3)+2)&lt;&gt;""),"/* "&amp;INDEX(artwork.xlsx!F:F,QUOTIENT(ROW(A1712)-1,3)+2)&amp;" */","  ")&amp;IF(AND(ISERROR(MATCH("},",B1717:B$5003,0)), ISERROR(MATCH("    ];",$A$5:A1716,0))),"];","")</f>
        <v xml:space="preserve">    </v>
      </c>
      <c r="B1717" t="str">
        <f t="shared" si="65"/>
        <v/>
      </c>
      <c r="C1717" t="str">
        <f>IF(AND(MOD(ROW(A1712)-1,3)=0, INDEX(artwork.xlsx!J:J,QUOTIENT(ROW(A1712)-1,3)+2)&lt;&gt;""),
     artwork.xlsx!$H$1&amp;": """ &amp;  INDEX(artwork.xlsx!H:H,QUOTIENT(ROW(A1712)-1,3)+2) &amp;""",  " &amp;
     artwork.xlsx!$J$1&amp; ": """ &amp; INDEX(artwork.xlsx!J:J,QUOTIENT(ROW(A1712)-1,3)+2) &amp;""",  " &amp;
     artwork.xlsx!$L$1&amp; ": """ &amp; SUBSTITUTE(IF(LEFT(INDEX(artwork.xlsx!L:L,QUOTIENT(ROW(A1712)-1,3)+2),4)="http","",artwork.xlsx!$M$1) &amp; INDEX(artwork.xlsx!L:L,QUOTIENT(ROW(A1712)-1,3)+2),artwork.xlsx!$N$1,"") &amp; """,",
 IF(AND(MOD(ROW(A1712)-1,3)=1,INDEX(artwork.xlsx!J:J,QUOTIENT(ROW(A1712)-1,3)+2)&lt;&gt;""),
    artwork.xlsx!$K$1&amp;": '" &amp; SUBSTITUTE(INDEX(artwork.xlsx!K:K,QUOTIENT(ROW(A1712)-1,3)+2),"'","\'") &amp; "'",
IF(MOD(ROW(A1712)-1,3)=2,"","")))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v>
      </c>
    </row>
    <row r="1718" spans="1:3" x14ac:dyDescent="0.25">
      <c r="A1718" t="str">
        <f>IF(AND(MOD(ROW(A1713)-1,3)=0,INDEX(artwork.xlsx!G:G,QUOTIENT(ROW(A1713)-1,3)+2)&lt;&gt;""),"/* "&amp;INDEX(artwork.xlsx!G:G,QUOTIENT(ROW(A1713)-1,3)+2)&amp;" */","  ")&amp;
IF(AND(INDEX(artwork.xlsx!F:F,QUOTIENT(ROW(A1713)-1,3)+2)&lt;&gt;""),"/* "&amp;INDEX(artwork.xlsx!F:F,QUOTIENT(ROW(A1713)-1,3)+2)&amp;" */","  ")&amp;IF(AND(ISERROR(MATCH("},",B1718:B$5003,0)), ISERROR(MATCH("    ];",$A$5:A1717,0))),"];","")</f>
        <v xml:space="preserve">    </v>
      </c>
      <c r="B1718" t="str">
        <f t="shared" si="65"/>
        <v>},</v>
      </c>
      <c r="C1718" t="str">
        <f>IF(AND(MOD(ROW(A1713)-1,3)=0, INDEX(artwork.xlsx!J:J,QUOTIENT(ROW(A1713)-1,3)+2)&lt;&gt;""),
     artwork.xlsx!$H$1&amp;": """ &amp;  INDEX(artwork.xlsx!H:H,QUOTIENT(ROW(A1713)-1,3)+2) &amp;""",  " &amp;
     artwork.xlsx!$J$1&amp; ": """ &amp; INDEX(artwork.xlsx!J:J,QUOTIENT(ROW(A1713)-1,3)+2) &amp;""",  " &amp;
     artwork.xlsx!$L$1&amp; ": """ &amp; SUBSTITUTE(IF(LEFT(INDEX(artwork.xlsx!L:L,QUOTIENT(ROW(A1713)-1,3)+2),4)="http","",artwork.xlsx!$M$1) &amp; INDEX(artwork.xlsx!L:L,QUOTIENT(ROW(A1713)-1,3)+2),artwork.xlsx!$N$1,"") &amp; """,",
 IF(AND(MOD(ROW(A1713)-1,3)=1,INDEX(artwork.xlsx!J:J,QUOTIENT(ROW(A1713)-1,3)+2)&lt;&gt;""),
    artwork.xlsx!$K$1&amp;": '" &amp; SUBSTITUTE(INDEX(artwork.xlsx!K:K,QUOTIENT(ROW(A1713)-1,3)+2),"'","\'") &amp; "'",
IF(MOD(ROW(A1713)-1,3)=2,"","")))</f>
        <v/>
      </c>
    </row>
    <row r="1719" spans="1:3" x14ac:dyDescent="0.25">
      <c r="A1719" t="str">
        <f>IF(AND(MOD(ROW(A1714)-1,3)=0,INDEX(artwork.xlsx!G:G,QUOTIENT(ROW(A1714)-1,3)+2)&lt;&gt;""),"/* "&amp;INDEX(artwork.xlsx!G:G,QUOTIENT(ROW(A1714)-1,3)+2)&amp;" */","  ")&amp;
IF(AND(INDEX(artwork.xlsx!F:F,QUOTIENT(ROW(A1714)-1,3)+2)&lt;&gt;""),"/* "&amp;INDEX(artwork.xlsx!F:F,QUOTIENT(ROW(A1714)-1,3)+2)&amp;" */","  ")&amp;IF(AND(ISERROR(MATCH("},",B1719:B$5003,0)), ISERROR(MATCH("    ];",$A$5:A1715,0))),"];","")</f>
        <v xml:space="preserve">    </v>
      </c>
      <c r="B1719" t="str">
        <f t="shared" si="65"/>
        <v>{</v>
      </c>
      <c r="C1719" t="str">
        <f>IF(AND(MOD(ROW(A1714)-1,3)=0, INDEX(artwork.xlsx!J:J,QUOTIENT(ROW(A1714)-1,3)+2)&lt;&gt;""),
     artwork.xlsx!$H$1&amp;": """ &amp;  INDEX(artwork.xlsx!H:H,QUOTIENT(ROW(A1714)-1,3)+2) &amp;""",  " &amp;
     artwork.xlsx!$J$1&amp; ": """ &amp; INDEX(artwork.xlsx!J:J,QUOTIENT(ROW(A1714)-1,3)+2) &amp;""",  " &amp;
     artwork.xlsx!$L$1&amp; ": """ &amp; SUBSTITUTE(IF(LEFT(INDEX(artwork.xlsx!L:L,QUOTIENT(ROW(A1714)-1,3)+2),4)="http","",artwork.xlsx!$M$1) &amp; INDEX(artwork.xlsx!L:L,QUOTIENT(ROW(A1714)-1,3)+2),artwork.xlsx!$N$1,"") &amp; """,",
 IF(AND(MOD(ROW(A1714)-1,3)=1,INDEX(artwork.xlsx!J:J,QUOTIENT(ROW(A1714)-1,3)+2)&lt;&gt;""),
    artwork.xlsx!$K$1&amp;": '" &amp; SUBSTITUTE(INDEX(artwork.xlsx!K:K,QUOTIENT(ROW(A1714)-1,3)+2),"'","\'") &amp; "'",
IF(MOD(ROW(A1714)-1,3)=2,"","")))</f>
        <v>id: "kiln",  frenchName: "Four",  artwork: "http://wiki.dominionstrategy.com/images/0/06/KilnArt.jpg",</v>
      </c>
    </row>
    <row r="1720" spans="1:3" x14ac:dyDescent="0.25">
      <c r="A1720" t="str">
        <f>IF(AND(MOD(ROW(A1715)-1,3)=0,INDEX(artwork.xlsx!G:G,QUOTIENT(ROW(A1715)-1,3)+2)&lt;&gt;""),"/* "&amp;INDEX(artwork.xlsx!G:G,QUOTIENT(ROW(A1715)-1,3)+2)&amp;" */","  ")&amp;
IF(AND(INDEX(artwork.xlsx!F:F,QUOTIENT(ROW(A1715)-1,3)+2)&lt;&gt;""),"/* "&amp;INDEX(artwork.xlsx!F:F,QUOTIENT(ROW(A1715)-1,3)+2)&amp;" */","  ")&amp;IF(AND(ISERROR(MATCH("},",B1720:B$5003,0)), ISERROR(MATCH("    ];",$A$5:A1719,0))),"];","")</f>
        <v xml:space="preserve">    </v>
      </c>
      <c r="B1720" t="str">
        <f t="shared" si="65"/>
        <v/>
      </c>
      <c r="C1720" t="str">
        <f>IF(AND(MOD(ROW(A1715)-1,3)=0, INDEX(artwork.xlsx!J:J,QUOTIENT(ROW(A1715)-1,3)+2)&lt;&gt;""),
     artwork.xlsx!$H$1&amp;": """ &amp;  INDEX(artwork.xlsx!H:H,QUOTIENT(ROW(A1715)-1,3)+2) &amp;""",  " &amp;
     artwork.xlsx!$J$1&amp; ": """ &amp; INDEX(artwork.xlsx!J:J,QUOTIENT(ROW(A1715)-1,3)+2) &amp;""",  " &amp;
     artwork.xlsx!$L$1&amp; ": """ &amp; SUBSTITUTE(IF(LEFT(INDEX(artwork.xlsx!L:L,QUOTIENT(ROW(A1715)-1,3)+2),4)="http","",artwork.xlsx!$M$1) &amp; INDEX(artwork.xlsx!L:L,QUOTIENT(ROW(A1715)-1,3)+2),artwork.xlsx!$N$1,"") &amp; """,",
 IF(AND(MOD(ROW(A1715)-1,3)=1,INDEX(artwork.xlsx!J:J,QUOTIENT(ROW(A1715)-1,3)+2)&lt;&gt;""),
    artwork.xlsx!$K$1&amp;": '" &amp; SUBSTITUTE(INDEX(artwork.xlsx!K:K,QUOTIENT(ROW(A1715)-1,3)+2),"'","\'") &amp; "'",
IF(MOD(ROW(A1715)-1,3)=2,"","")))</f>
        <v>text_html: '&lt;div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v>
      </c>
    </row>
    <row r="1721" spans="1:3" x14ac:dyDescent="0.25">
      <c r="A1721" t="str">
        <f>IF(AND(MOD(ROW(A1716)-1,3)=0,INDEX(artwork.xlsx!G:G,QUOTIENT(ROW(A1716)-1,3)+2)&lt;&gt;""),"/* "&amp;INDEX(artwork.xlsx!G:G,QUOTIENT(ROW(A1716)-1,3)+2)&amp;" */","  ")&amp;
IF(AND(INDEX(artwork.xlsx!F:F,QUOTIENT(ROW(A1716)-1,3)+2)&lt;&gt;""),"/* "&amp;INDEX(artwork.xlsx!F:F,QUOTIENT(ROW(A1716)-1,3)+2)&amp;" */","  ")&amp;IF(AND(ISERROR(MATCH("},",B1721:B$5003,0)), ISERROR(MATCH("    ];",$A$5:A1720,0))),"];","")</f>
        <v xml:space="preserve">    </v>
      </c>
      <c r="B1721" t="str">
        <f t="shared" si="65"/>
        <v>},</v>
      </c>
      <c r="C1721" t="str">
        <f>IF(AND(MOD(ROW(A1716)-1,3)=0, INDEX(artwork.xlsx!J:J,QUOTIENT(ROW(A1716)-1,3)+2)&lt;&gt;""),
     artwork.xlsx!$H$1&amp;": """ &amp;  INDEX(artwork.xlsx!H:H,QUOTIENT(ROW(A1716)-1,3)+2) &amp;""",  " &amp;
     artwork.xlsx!$J$1&amp; ": """ &amp; INDEX(artwork.xlsx!J:J,QUOTIENT(ROW(A1716)-1,3)+2) &amp;""",  " &amp;
     artwork.xlsx!$L$1&amp; ": """ &amp; SUBSTITUTE(IF(LEFT(INDEX(artwork.xlsx!L:L,QUOTIENT(ROW(A1716)-1,3)+2),4)="http","",artwork.xlsx!$M$1) &amp; INDEX(artwork.xlsx!L:L,QUOTIENT(ROW(A1716)-1,3)+2),artwork.xlsx!$N$1,"") &amp; """,",
 IF(AND(MOD(ROW(A1716)-1,3)=1,INDEX(artwork.xlsx!J:J,QUOTIENT(ROW(A1716)-1,3)+2)&lt;&gt;""),
    artwork.xlsx!$K$1&amp;": '" &amp; SUBSTITUTE(INDEX(artwork.xlsx!K:K,QUOTIENT(ROW(A1716)-1,3)+2),"'","\'") &amp; "'",
IF(MOD(ROW(A1716)-1,3)=2,"","")))</f>
        <v/>
      </c>
    </row>
    <row r="1722" spans="1:3" x14ac:dyDescent="0.25">
      <c r="A1722" t="str">
        <f>IF(AND(MOD(ROW(A1717)-1,3)=0,INDEX(artwork.xlsx!G:G,QUOTIENT(ROW(A1717)-1,3)+2)&lt;&gt;""),"/* "&amp;INDEX(artwork.xlsx!G:G,QUOTIENT(ROW(A1717)-1,3)+2)&amp;" */","  ")&amp;
IF(AND(INDEX(artwork.xlsx!F:F,QUOTIENT(ROW(A1717)-1,3)+2)&lt;&gt;""),"/* "&amp;INDEX(artwork.xlsx!F:F,QUOTIENT(ROW(A1717)-1,3)+2)&amp;" */","  ")&amp;IF(AND(ISERROR(MATCH("},",B1722:B$5003,0)), ISERROR(MATCH("    ];",$A$5:A1718,0))),"];","")</f>
        <v xml:space="preserve">    </v>
      </c>
      <c r="B1722" t="str">
        <f t="shared" ref="B1722:B1785" si="66">IF(AND(C1721&lt;&gt;"",MOD(ROW(A1720)-1,3)=2),"},","")&amp;IF(AND(C1722&lt;&gt;"",MOD(ROW(A1717)-1,3)=0),"{","")</f>
        <v>{</v>
      </c>
      <c r="C1722" t="str">
        <f>IF(AND(MOD(ROW(A1717)-1,3)=0, INDEX(artwork.xlsx!J:J,QUOTIENT(ROW(A1717)-1,3)+2)&lt;&gt;""),
     artwork.xlsx!$H$1&amp;": """ &amp;  INDEX(artwork.xlsx!H:H,QUOTIENT(ROW(A1717)-1,3)+2) &amp;""",  " &amp;
     artwork.xlsx!$J$1&amp; ": """ &amp; INDEX(artwork.xlsx!J:J,QUOTIENT(ROW(A1717)-1,3)+2) &amp;""",  " &amp;
     artwork.xlsx!$L$1&amp; ": """ &amp; SUBSTITUTE(IF(LEFT(INDEX(artwork.xlsx!L:L,QUOTIENT(ROW(A1717)-1,3)+2),4)="http","",artwork.xlsx!$M$1) &amp; INDEX(artwork.xlsx!L:L,QUOTIENT(ROW(A1717)-1,3)+2),artwork.xlsx!$N$1,"") &amp; """,",
 IF(AND(MOD(ROW(A1717)-1,3)=1,INDEX(artwork.xlsx!J:J,QUOTIENT(ROW(A1717)-1,3)+2)&lt;&gt;""),
    artwork.xlsx!$K$1&amp;": '" &amp; SUBSTITUTE(INDEX(artwork.xlsx!K:K,QUOTIENT(ROW(A1717)-1,3)+2),"'","\'") &amp; "'",
IF(MOD(ROW(A1717)-1,3)=2,"","")))</f>
        <v>id: "livery",  frenchName: "Pension",  artwork: "http://wiki.dominionstrategy.com/images/8/8e/LiveryArt.jpg",</v>
      </c>
    </row>
    <row r="1723" spans="1:3" x14ac:dyDescent="0.25">
      <c r="A1723" t="str">
        <f>IF(AND(MOD(ROW(A1718)-1,3)=0,INDEX(artwork.xlsx!G:G,QUOTIENT(ROW(A1718)-1,3)+2)&lt;&gt;""),"/* "&amp;INDEX(artwork.xlsx!G:G,QUOTIENT(ROW(A1718)-1,3)+2)&amp;" */","  ")&amp;
IF(AND(INDEX(artwork.xlsx!F:F,QUOTIENT(ROW(A1718)-1,3)+2)&lt;&gt;""),"/* "&amp;INDEX(artwork.xlsx!F:F,QUOTIENT(ROW(A1718)-1,3)+2)&amp;" */","  ")&amp;IF(AND(ISERROR(MATCH("},",B1723:B$5003,0)), ISERROR(MATCH("    ];",$A$5:A1722,0))),"];","")</f>
        <v xml:space="preserve">    </v>
      </c>
      <c r="B1723" t="str">
        <f t="shared" si="66"/>
        <v/>
      </c>
      <c r="C1723" t="str">
        <f>IF(AND(MOD(ROW(A1718)-1,3)=0, INDEX(artwork.xlsx!J:J,QUOTIENT(ROW(A1718)-1,3)+2)&lt;&gt;""),
     artwork.xlsx!$H$1&amp;": """ &amp;  INDEX(artwork.xlsx!H:H,QUOTIENT(ROW(A1718)-1,3)+2) &amp;""",  " &amp;
     artwork.xlsx!$J$1&amp; ": """ &amp; INDEX(artwork.xlsx!J:J,QUOTIENT(ROW(A1718)-1,3)+2) &amp;""",  " &amp;
     artwork.xlsx!$L$1&amp; ": """ &amp; SUBSTITUTE(IF(LEFT(INDEX(artwork.xlsx!L:L,QUOTIENT(ROW(A1718)-1,3)+2),4)="http","",artwork.xlsx!$M$1) &amp; INDEX(artwork.xlsx!L:L,QUOTIENT(ROW(A1718)-1,3)+2),artwork.xlsx!$N$1,"") &amp; """,",
 IF(AND(MOD(ROW(A1718)-1,3)=1,INDEX(artwork.xlsx!J:J,QUOTIENT(ROW(A1718)-1,3)+2)&lt;&gt;""),
    artwork.xlsx!$K$1&amp;": '" &amp; SUBSTITUTE(INDEX(artwork.xlsx!K:K,QUOTIENT(ROW(A1718)-1,3)+2),"'","\'") &amp; "'",
IF(MOD(ROW(A1718)-1,3)=2,"","")))</f>
        <v>text_html: '&lt;div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v>
      </c>
    </row>
    <row r="1724" spans="1:3" x14ac:dyDescent="0.25">
      <c r="A1724" t="str">
        <f>IF(AND(MOD(ROW(A1719)-1,3)=0,INDEX(artwork.xlsx!G:G,QUOTIENT(ROW(A1719)-1,3)+2)&lt;&gt;""),"/* "&amp;INDEX(artwork.xlsx!G:G,QUOTIENT(ROW(A1719)-1,3)+2)&amp;" */","  ")&amp;
IF(AND(INDEX(artwork.xlsx!F:F,QUOTIENT(ROW(A1719)-1,3)+2)&lt;&gt;""),"/* "&amp;INDEX(artwork.xlsx!F:F,QUOTIENT(ROW(A1719)-1,3)+2)&amp;" */","  ")&amp;IF(AND(ISERROR(MATCH("},",B1724:B$5003,0)), ISERROR(MATCH("    ];",$A$5:A1723,0))),"];","")</f>
        <v xml:space="preserve">    </v>
      </c>
      <c r="B1724" t="str">
        <f t="shared" si="66"/>
        <v>},</v>
      </c>
      <c r="C1724" t="str">
        <f>IF(AND(MOD(ROW(A1719)-1,3)=0, INDEX(artwork.xlsx!J:J,QUOTIENT(ROW(A1719)-1,3)+2)&lt;&gt;""),
     artwork.xlsx!$H$1&amp;": """ &amp;  INDEX(artwork.xlsx!H:H,QUOTIENT(ROW(A1719)-1,3)+2) &amp;""",  " &amp;
     artwork.xlsx!$J$1&amp; ": """ &amp; INDEX(artwork.xlsx!J:J,QUOTIENT(ROW(A1719)-1,3)+2) &amp;""",  " &amp;
     artwork.xlsx!$L$1&amp; ": """ &amp; SUBSTITUTE(IF(LEFT(INDEX(artwork.xlsx!L:L,QUOTIENT(ROW(A1719)-1,3)+2),4)="http","",artwork.xlsx!$M$1) &amp; INDEX(artwork.xlsx!L:L,QUOTIENT(ROW(A1719)-1,3)+2),artwork.xlsx!$N$1,"") &amp; """,",
 IF(AND(MOD(ROW(A1719)-1,3)=1,INDEX(artwork.xlsx!J:J,QUOTIENT(ROW(A1719)-1,3)+2)&lt;&gt;""),
    artwork.xlsx!$K$1&amp;": '" &amp; SUBSTITUTE(INDEX(artwork.xlsx!K:K,QUOTIENT(ROW(A1719)-1,3)+2),"'","\'") &amp; "'",
IF(MOD(ROW(A1719)-1,3)=2,"","")))</f>
        <v/>
      </c>
    </row>
    <row r="1725" spans="1:3" x14ac:dyDescent="0.25">
      <c r="A1725" t="str">
        <f>IF(AND(MOD(ROW(A1720)-1,3)=0,INDEX(artwork.xlsx!G:G,QUOTIENT(ROW(A1720)-1,3)+2)&lt;&gt;""),"/* "&amp;INDEX(artwork.xlsx!G:G,QUOTIENT(ROW(A1720)-1,3)+2)&amp;" */","  ")&amp;
IF(AND(INDEX(artwork.xlsx!F:F,QUOTIENT(ROW(A1720)-1,3)+2)&lt;&gt;""),"/* "&amp;INDEX(artwork.xlsx!F:F,QUOTIENT(ROW(A1720)-1,3)+2)&amp;" */","  ")&amp;IF(AND(ISERROR(MATCH("},",B1725:B$5003,0)), ISERROR(MATCH("    ];",$A$5:A1721,0))),"];","")</f>
        <v xml:space="preserve">    </v>
      </c>
      <c r="B1725" t="str">
        <f t="shared" si="66"/>
        <v>{</v>
      </c>
      <c r="C1725" t="str">
        <f>IF(AND(MOD(ROW(A1720)-1,3)=0, INDEX(artwork.xlsx!J:J,QUOTIENT(ROW(A1720)-1,3)+2)&lt;&gt;""),
     artwork.xlsx!$H$1&amp;": """ &amp;  INDEX(artwork.xlsx!H:H,QUOTIENT(ROW(A1720)-1,3)+2) &amp;""",  " &amp;
     artwork.xlsx!$J$1&amp; ": """ &amp; INDEX(artwork.xlsx!J:J,QUOTIENT(ROW(A1720)-1,3)+2) &amp;""",  " &amp;
     artwork.xlsx!$L$1&amp; ": """ &amp; SUBSTITUTE(IF(LEFT(INDEX(artwork.xlsx!L:L,QUOTIENT(ROW(A1720)-1,3)+2),4)="http","",artwork.xlsx!$M$1) &amp; INDEX(artwork.xlsx!L:L,QUOTIENT(ROW(A1720)-1,3)+2),artwork.xlsx!$N$1,"") &amp; """,",
 IF(AND(MOD(ROW(A1720)-1,3)=1,INDEX(artwork.xlsx!J:J,QUOTIENT(ROW(A1720)-1,3)+2)&lt;&gt;""),
    artwork.xlsx!$K$1&amp;": '" &amp; SUBSTITUTE(INDEX(artwork.xlsx!K:K,QUOTIENT(ROW(A1720)-1,3)+2),"'","\'") &amp; "'",
IF(MOD(ROW(A1720)-1,3)=2,"","")))</f>
        <v>id: "mastermind",  frenchName: "Génie",  artwork: "http://wiki.dominionstrategy.com/images/0/03/MastermindArt.jpg",</v>
      </c>
    </row>
    <row r="1726" spans="1:3" x14ac:dyDescent="0.25">
      <c r="A1726" t="str">
        <f>IF(AND(MOD(ROW(A1721)-1,3)=0,INDEX(artwork.xlsx!G:G,QUOTIENT(ROW(A1721)-1,3)+2)&lt;&gt;""),"/* "&amp;INDEX(artwork.xlsx!G:G,QUOTIENT(ROW(A1721)-1,3)+2)&amp;" */","  ")&amp;
IF(AND(INDEX(artwork.xlsx!F:F,QUOTIENT(ROW(A1721)-1,3)+2)&lt;&gt;""),"/* "&amp;INDEX(artwork.xlsx!F:F,QUOTIENT(ROW(A1721)-1,3)+2)&amp;" */","  ")&amp;IF(AND(ISERROR(MATCH("},",B1726:B$5003,0)), ISERROR(MATCH("    ];",$A$5:A1725,0))),"];","")</f>
        <v xml:space="preserve">    </v>
      </c>
      <c r="B1726" t="str">
        <f t="shared" si="66"/>
        <v/>
      </c>
      <c r="C1726" t="str">
        <f>IF(AND(MOD(ROW(A1721)-1,3)=0, INDEX(artwork.xlsx!J:J,QUOTIENT(ROW(A1721)-1,3)+2)&lt;&gt;""),
     artwork.xlsx!$H$1&amp;": """ &amp;  INDEX(artwork.xlsx!H:H,QUOTIENT(ROW(A1721)-1,3)+2) &amp;""",  " &amp;
     artwork.xlsx!$J$1&amp; ": """ &amp; INDEX(artwork.xlsx!J:J,QUOTIENT(ROW(A1721)-1,3)+2) &amp;""",  " &amp;
     artwork.xlsx!$L$1&amp; ": """ &amp; SUBSTITUTE(IF(LEFT(INDEX(artwork.xlsx!L:L,QUOTIENT(ROW(A1721)-1,3)+2),4)="http","",artwork.xlsx!$M$1) &amp; INDEX(artwork.xlsx!L:L,QUOTIENT(ROW(A1721)-1,3)+2),artwork.xlsx!$N$1,"") &amp; """,",
 IF(AND(MOD(ROW(A1721)-1,3)=1,INDEX(artwork.xlsx!J:J,QUOTIENT(ROW(A1721)-1,3)+2)&lt;&gt;""),
    artwork.xlsx!$K$1&amp;": '" &amp; SUBSTITUTE(INDEX(artwork.xlsx!K:K,QUOTIENT(ROW(A1721)-1,3)+2),"'","\'") &amp; "'",
IF(MOD(ROW(A1721)-1,3)=2,"","")))</f>
        <v>text_html: '&lt;div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v>
      </c>
    </row>
    <row r="1727" spans="1:3" x14ac:dyDescent="0.25">
      <c r="A1727" t="str">
        <f>IF(AND(MOD(ROW(A1722)-1,3)=0,INDEX(artwork.xlsx!G:G,QUOTIENT(ROW(A1722)-1,3)+2)&lt;&gt;""),"/* "&amp;INDEX(artwork.xlsx!G:G,QUOTIENT(ROW(A1722)-1,3)+2)&amp;" */","  ")&amp;
IF(AND(INDEX(artwork.xlsx!F:F,QUOTIENT(ROW(A1722)-1,3)+2)&lt;&gt;""),"/* "&amp;INDEX(artwork.xlsx!F:F,QUOTIENT(ROW(A1722)-1,3)+2)&amp;" */","  ")&amp;IF(AND(ISERROR(MATCH("},",B1727:B$5003,0)), ISERROR(MATCH("    ];",$A$5:A1726,0))),"];","")</f>
        <v xml:space="preserve">    </v>
      </c>
      <c r="B1727" t="str">
        <f t="shared" si="66"/>
        <v>},</v>
      </c>
      <c r="C1727" t="str">
        <f>IF(AND(MOD(ROW(A1722)-1,3)=0, INDEX(artwork.xlsx!J:J,QUOTIENT(ROW(A1722)-1,3)+2)&lt;&gt;""),
     artwork.xlsx!$H$1&amp;": """ &amp;  INDEX(artwork.xlsx!H:H,QUOTIENT(ROW(A1722)-1,3)+2) &amp;""",  " &amp;
     artwork.xlsx!$J$1&amp; ": """ &amp; INDEX(artwork.xlsx!J:J,QUOTIENT(ROW(A1722)-1,3)+2) &amp;""",  " &amp;
     artwork.xlsx!$L$1&amp; ": """ &amp; SUBSTITUTE(IF(LEFT(INDEX(artwork.xlsx!L:L,QUOTIENT(ROW(A1722)-1,3)+2),4)="http","",artwork.xlsx!$M$1) &amp; INDEX(artwork.xlsx!L:L,QUOTIENT(ROW(A1722)-1,3)+2),artwork.xlsx!$N$1,"") &amp; """,",
 IF(AND(MOD(ROW(A1722)-1,3)=1,INDEX(artwork.xlsx!J:J,QUOTIENT(ROW(A1722)-1,3)+2)&lt;&gt;""),
    artwork.xlsx!$K$1&amp;": '" &amp; SUBSTITUTE(INDEX(artwork.xlsx!K:K,QUOTIENT(ROW(A1722)-1,3)+2),"'","\'") &amp; "'",
IF(MOD(ROW(A1722)-1,3)=2,"","")))</f>
        <v/>
      </c>
    </row>
    <row r="1728" spans="1:3" x14ac:dyDescent="0.25">
      <c r="A1728" t="str">
        <f>IF(AND(MOD(ROW(A1723)-1,3)=0,INDEX(artwork.xlsx!G:G,QUOTIENT(ROW(A1723)-1,3)+2)&lt;&gt;""),"/* "&amp;INDEX(artwork.xlsx!G:G,QUOTIENT(ROW(A1723)-1,3)+2)&amp;" */","  ")&amp;
IF(AND(INDEX(artwork.xlsx!F:F,QUOTIENT(ROW(A1723)-1,3)+2)&lt;&gt;""),"/* "&amp;INDEX(artwork.xlsx!F:F,QUOTIENT(ROW(A1723)-1,3)+2)&amp;" */","  ")&amp;IF(AND(ISERROR(MATCH("},",B1728:B$5003,0)), ISERROR(MATCH("    ];",$A$5:A1724,0))),"];","")</f>
        <v xml:space="preserve">    </v>
      </c>
      <c r="B1728" t="str">
        <f t="shared" si="66"/>
        <v>{</v>
      </c>
      <c r="C1728" t="str">
        <f>IF(AND(MOD(ROW(A1723)-1,3)=0, INDEX(artwork.xlsx!J:J,QUOTIENT(ROW(A1723)-1,3)+2)&lt;&gt;""),
     artwork.xlsx!$H$1&amp;": """ &amp;  INDEX(artwork.xlsx!H:H,QUOTIENT(ROW(A1723)-1,3)+2) &amp;""",  " &amp;
     artwork.xlsx!$J$1&amp; ": """ &amp; INDEX(artwork.xlsx!J:J,QUOTIENT(ROW(A1723)-1,3)+2) &amp;""",  " &amp;
     artwork.xlsx!$L$1&amp; ": """ &amp; SUBSTITUTE(IF(LEFT(INDEX(artwork.xlsx!L:L,QUOTIENT(ROW(A1723)-1,3)+2),4)="http","",artwork.xlsx!$M$1) &amp; INDEX(artwork.xlsx!L:L,QUOTIENT(ROW(A1723)-1,3)+2),artwork.xlsx!$N$1,"") &amp; """,",
 IF(AND(MOD(ROW(A1723)-1,3)=1,INDEX(artwork.xlsx!J:J,QUOTIENT(ROW(A1723)-1,3)+2)&lt;&gt;""),
    artwork.xlsx!$K$1&amp;": '" &amp; SUBSTITUTE(INDEX(artwork.xlsx!K:K,QUOTIENT(ROW(A1723)-1,3)+2),"'","\'") &amp; "'",
IF(MOD(ROW(A1723)-1,3)=2,"","")))</f>
        <v>id: "paddock",  frenchName: "Enclos",  artwork: "http://wiki.dominionstrategy.com/images/b/be/PaddockArt.jpg",</v>
      </c>
    </row>
    <row r="1729" spans="1:22" x14ac:dyDescent="0.25">
      <c r="A1729" t="str">
        <f>IF(AND(MOD(ROW(A1724)-1,3)=0,INDEX(artwork.xlsx!G:G,QUOTIENT(ROW(A1724)-1,3)+2)&lt;&gt;""),"/* "&amp;INDEX(artwork.xlsx!G:G,QUOTIENT(ROW(A1724)-1,3)+2)&amp;" */","  ")&amp;
IF(AND(INDEX(artwork.xlsx!F:F,QUOTIENT(ROW(A1724)-1,3)+2)&lt;&gt;""),"/* "&amp;INDEX(artwork.xlsx!F:F,QUOTIENT(ROW(A1724)-1,3)+2)&amp;" */","  ")&amp;IF(AND(ISERROR(MATCH("},",B1729:B$5003,0)), ISERROR(MATCH("    ];",$A$5:A1728,0))),"];","")</f>
        <v xml:space="preserve">    </v>
      </c>
      <c r="B1729" t="str">
        <f t="shared" si="66"/>
        <v/>
      </c>
      <c r="C1729" t="str">
        <f>IF(AND(MOD(ROW(A1724)-1,3)=0, INDEX(artwork.xlsx!J:J,QUOTIENT(ROW(A1724)-1,3)+2)&lt;&gt;""),
     artwork.xlsx!$H$1&amp;": """ &amp;  INDEX(artwork.xlsx!H:H,QUOTIENT(ROW(A1724)-1,3)+2) &amp;""",  " &amp;
     artwork.xlsx!$J$1&amp; ": """ &amp; INDEX(artwork.xlsx!J:J,QUOTIENT(ROW(A1724)-1,3)+2) &amp;""",  " &amp;
     artwork.xlsx!$L$1&amp; ": """ &amp; SUBSTITUTE(IF(LEFT(INDEX(artwork.xlsx!L:L,QUOTIENT(ROW(A1724)-1,3)+2),4)="http","",artwork.xlsx!$M$1) &amp; INDEX(artwork.xlsx!L:L,QUOTIENT(ROW(A1724)-1,3)+2),artwork.xlsx!$N$1,"") &amp; """,",
 IF(AND(MOD(ROW(A1724)-1,3)=1,INDEX(artwork.xlsx!J:J,QUOTIENT(ROW(A1724)-1,3)+2)&lt;&gt;""),
    artwork.xlsx!$K$1&amp;": '" &amp; SUBSTITUTE(INDEX(artwork.xlsx!K:K,QUOTIENT(ROW(A1724)-1,3)+2),"'","\'") &amp; "'",
IF(MOD(ROW(A1724)-1,3)=2,"","")))</f>
        <v>text_html: '&lt;div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v>
      </c>
    </row>
    <row r="1730" spans="1:22" x14ac:dyDescent="0.25">
      <c r="A1730" t="str">
        <f>IF(AND(MOD(ROW(A1725)-1,3)=0,INDEX(artwork.xlsx!G:G,QUOTIENT(ROW(A1725)-1,3)+2)&lt;&gt;""),"/* "&amp;INDEX(artwork.xlsx!G:G,QUOTIENT(ROW(A1725)-1,3)+2)&amp;" */","  ")&amp;
IF(AND(INDEX(artwork.xlsx!F:F,QUOTIENT(ROW(A1725)-1,3)+2)&lt;&gt;""),"/* "&amp;INDEX(artwork.xlsx!F:F,QUOTIENT(ROW(A1725)-1,3)+2)&amp;" */","  ")&amp;IF(AND(ISERROR(MATCH("},",B1730:B$5003,0)), ISERROR(MATCH("    ];",$A$5:A1729,0))),"];","")</f>
        <v xml:space="preserve">    </v>
      </c>
      <c r="B1730" t="str">
        <f t="shared" si="66"/>
        <v>},</v>
      </c>
      <c r="C1730" t="str">
        <f>IF(AND(MOD(ROW(A1725)-1,3)=0, INDEX(artwork.xlsx!J:J,QUOTIENT(ROW(A1725)-1,3)+2)&lt;&gt;""),
     artwork.xlsx!$H$1&amp;": """ &amp;  INDEX(artwork.xlsx!H:H,QUOTIENT(ROW(A1725)-1,3)+2) &amp;""",  " &amp;
     artwork.xlsx!$J$1&amp; ": """ &amp; INDEX(artwork.xlsx!J:J,QUOTIENT(ROW(A1725)-1,3)+2) &amp;""",  " &amp;
     artwork.xlsx!$L$1&amp; ": """ &amp; SUBSTITUTE(IF(LEFT(INDEX(artwork.xlsx!L:L,QUOTIENT(ROW(A1725)-1,3)+2),4)="http","",artwork.xlsx!$M$1) &amp; INDEX(artwork.xlsx!L:L,QUOTIENT(ROW(A1725)-1,3)+2),artwork.xlsx!$N$1,"") &amp; """,",
 IF(AND(MOD(ROW(A1725)-1,3)=1,INDEX(artwork.xlsx!J:J,QUOTIENT(ROW(A1725)-1,3)+2)&lt;&gt;""),
    artwork.xlsx!$K$1&amp;": '" &amp; SUBSTITUTE(INDEX(artwork.xlsx!K:K,QUOTIENT(ROW(A1725)-1,3)+2),"'","\'") &amp; "'",
IF(MOD(ROW(A1725)-1,3)=2,"","")))</f>
        <v/>
      </c>
    </row>
    <row r="1731" spans="1:22" x14ac:dyDescent="0.25">
      <c r="A1731" t="str">
        <f>IF(AND(MOD(ROW(A1726)-1,3)=0,INDEX(artwork.xlsx!G:G,QUOTIENT(ROW(A1726)-1,3)+2)&lt;&gt;""),"/* "&amp;INDEX(artwork.xlsx!G:G,QUOTIENT(ROW(A1726)-1,3)+2)&amp;" */","  ")&amp;
IF(AND(INDEX(artwork.xlsx!F:F,QUOTIENT(ROW(A1726)-1,3)+2)&lt;&gt;""),"/* "&amp;INDEX(artwork.xlsx!F:F,QUOTIENT(ROW(A1726)-1,3)+2)&amp;" */","  ")&amp;IF(AND(ISERROR(MATCH("},",B1731:B$5003,0)), ISERROR(MATCH("    ];",$A$5:A1727,0))),"];","")</f>
        <v xml:space="preserve">    </v>
      </c>
      <c r="B1731" t="str">
        <f t="shared" si="66"/>
        <v>{</v>
      </c>
      <c r="C1731" t="str">
        <f>IF(AND(MOD(ROW(A1726)-1,3)=0, INDEX(artwork.xlsx!J:J,QUOTIENT(ROW(A1726)-1,3)+2)&lt;&gt;""),
     artwork.xlsx!$H$1&amp;": """ &amp;  INDEX(artwork.xlsx!H:H,QUOTIENT(ROW(A1726)-1,3)+2) &amp;""",  " &amp;
     artwork.xlsx!$J$1&amp; ": """ &amp; INDEX(artwork.xlsx!J:J,QUOTIENT(ROW(A1726)-1,3)+2) &amp;""",  " &amp;
     artwork.xlsx!$L$1&amp; ": """ &amp; SUBSTITUTE(IF(LEFT(INDEX(artwork.xlsx!L:L,QUOTIENT(ROW(A1726)-1,3)+2),4)="http","",artwork.xlsx!$M$1) &amp; INDEX(artwork.xlsx!L:L,QUOTIENT(ROW(A1726)-1,3)+2),artwork.xlsx!$N$1,"") &amp; """,",
 IF(AND(MOD(ROW(A1726)-1,3)=1,INDEX(artwork.xlsx!J:J,QUOTIENT(ROW(A1726)-1,3)+2)&lt;&gt;""),
    artwork.xlsx!$K$1&amp;": '" &amp; SUBSTITUTE(INDEX(artwork.xlsx!K:K,QUOTIENT(ROW(A1726)-1,3)+2),"'","\'") &amp; "'",
IF(MOD(ROW(A1726)-1,3)=2,"","")))</f>
        <v>id: "sanctuary",  frenchName: "Sanctuaire",  artwork: "http://wiki.dominionstrategy.com/images/a/a9/SanctuaryArt.jpg",</v>
      </c>
    </row>
    <row r="1732" spans="1:22" x14ac:dyDescent="0.25">
      <c r="A1732" t="str">
        <f>IF(AND(MOD(ROW(A1727)-1,3)=0,INDEX(artwork.xlsx!G:G,QUOTIENT(ROW(A1727)-1,3)+2)&lt;&gt;""),"/* "&amp;INDEX(artwork.xlsx!G:G,QUOTIENT(ROW(A1727)-1,3)+2)&amp;" */","  ")&amp;
IF(AND(INDEX(artwork.xlsx!F:F,QUOTIENT(ROW(A1727)-1,3)+2)&lt;&gt;""),"/* "&amp;INDEX(artwork.xlsx!F:F,QUOTIENT(ROW(A1727)-1,3)+2)&amp;" */","  ")&amp;IF(AND(ISERROR(MATCH("},",B1732:B$5003,0)), ISERROR(MATCH("    ];",$A$5:A1731,0))),"];","")</f>
        <v xml:space="preserve">    </v>
      </c>
      <c r="B1732" t="str">
        <f t="shared" si="66"/>
        <v/>
      </c>
      <c r="C1732" t="str">
        <f>IF(AND(MOD(ROW(A1727)-1,3)=0, INDEX(artwork.xlsx!J:J,QUOTIENT(ROW(A1727)-1,3)+2)&lt;&gt;""),
     artwork.xlsx!$H$1&amp;": """ &amp;  INDEX(artwork.xlsx!H:H,QUOTIENT(ROW(A1727)-1,3)+2) &amp;""",  " &amp;
     artwork.xlsx!$J$1&amp; ": """ &amp; INDEX(artwork.xlsx!J:J,QUOTIENT(ROW(A1727)-1,3)+2) &amp;""",  " &amp;
     artwork.xlsx!$L$1&amp; ": """ &amp; SUBSTITUTE(IF(LEFT(INDEX(artwork.xlsx!L:L,QUOTIENT(ROW(A1727)-1,3)+2),4)="http","",artwork.xlsx!$M$1) &amp; INDEX(artwork.xlsx!L:L,QUOTIENT(ROW(A1727)-1,3)+2),artwork.xlsx!$N$1,"") &amp; """,",
 IF(AND(MOD(ROW(A1727)-1,3)=1,INDEX(artwork.xlsx!J:J,QUOTIENT(ROW(A1727)-1,3)+2)&lt;&gt;""),
    artwork.xlsx!$K$1&amp;": '" &amp; SUBSTITUTE(INDEX(artwork.xlsx!K:K,QUOTIENT(ROW(A1727)-1,3)+2),"'","\'") &amp; "'",
IF(MOD(ROW(A1727)-1,3)=2,"","")))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v>
      </c>
    </row>
    <row r="1733" spans="1:22" x14ac:dyDescent="0.25">
      <c r="A1733" t="str">
        <f>IF(AND(MOD(ROW(A1728)-1,3)=0,INDEX(artwork.xlsx!G:G,QUOTIENT(ROW(A1728)-1,3)+2)&lt;&gt;""),"/* "&amp;INDEX(artwork.xlsx!G:G,QUOTIENT(ROW(A1728)-1,3)+2)&amp;" */","  ")&amp;
IF(AND(INDEX(artwork.xlsx!F:F,QUOTIENT(ROW(A1728)-1,3)+2)&lt;&gt;""),"/* "&amp;INDEX(artwork.xlsx!F:F,QUOTIENT(ROW(A1728)-1,3)+2)&amp;" */","  ")&amp;IF(AND(ISERROR(MATCH("},",B1733:B$5003,0)), ISERROR(MATCH("    ];",$A$5:A1732,0))),"];","")</f>
        <v xml:space="preserve">    </v>
      </c>
      <c r="B1733" t="str">
        <f t="shared" si="66"/>
        <v>},</v>
      </c>
      <c r="C1733" t="str">
        <f>IF(AND(MOD(ROW(A1728)-1,3)=0, INDEX(artwork.xlsx!J:J,QUOTIENT(ROW(A1728)-1,3)+2)&lt;&gt;""),
     artwork.xlsx!$H$1&amp;": """ &amp;  INDEX(artwork.xlsx!H:H,QUOTIENT(ROW(A1728)-1,3)+2) &amp;""",  " &amp;
     artwork.xlsx!$J$1&amp; ": """ &amp; INDEX(artwork.xlsx!J:J,QUOTIENT(ROW(A1728)-1,3)+2) &amp;""",  " &amp;
     artwork.xlsx!$L$1&amp; ": """ &amp; SUBSTITUTE(IF(LEFT(INDEX(artwork.xlsx!L:L,QUOTIENT(ROW(A1728)-1,3)+2),4)="http","",artwork.xlsx!$M$1) &amp; INDEX(artwork.xlsx!L:L,QUOTIENT(ROW(A1728)-1,3)+2),artwork.xlsx!$N$1,"") &amp; """,",
 IF(AND(MOD(ROW(A1728)-1,3)=1,INDEX(artwork.xlsx!J:J,QUOTIENT(ROW(A1728)-1,3)+2)&lt;&gt;""),
    artwork.xlsx!$K$1&amp;": '" &amp; SUBSTITUTE(INDEX(artwork.xlsx!K:K,QUOTIENT(ROW(A1728)-1,3)+2),"'","\'") &amp; "'",
IF(MOD(ROW(A1728)-1,3)=2,"","")))</f>
        <v/>
      </c>
    </row>
    <row r="1734" spans="1:22" x14ac:dyDescent="0.25">
      <c r="A1734" t="str">
        <f>IF(AND(MOD(ROW(A1729)-1,3)=0,INDEX(artwork.xlsx!G:G,QUOTIENT(ROW(A1729)-1,3)+2)&lt;&gt;""),"/* "&amp;INDEX(artwork.xlsx!G:G,QUOTIENT(ROW(A1729)-1,3)+2)&amp;" */","  ")&amp;
IF(AND(INDEX(artwork.xlsx!F:F,QUOTIENT(ROW(A1729)-1,3)+2)&lt;&gt;""),"/* "&amp;INDEX(artwork.xlsx!F:F,QUOTIENT(ROW(A1729)-1,3)+2)&amp;" */","  ")&amp;IF(AND(ISERROR(MATCH("},",B1734:B$5003,0)), ISERROR(MATCH("    ];",$A$5:A1730,0))),"];","")</f>
        <v xml:space="preserve">    </v>
      </c>
      <c r="B1734" t="str">
        <f t="shared" si="66"/>
        <v>{</v>
      </c>
      <c r="C1734" t="str">
        <f>IF(AND(MOD(ROW(A1729)-1,3)=0, INDEX(artwork.xlsx!J:J,QUOTIENT(ROW(A1729)-1,3)+2)&lt;&gt;""),
     artwork.xlsx!$H$1&amp;": """ &amp;  INDEX(artwork.xlsx!H:H,QUOTIENT(ROW(A1729)-1,3)+2) &amp;""",  " &amp;
     artwork.xlsx!$J$1&amp; ": """ &amp; INDEX(artwork.xlsx!J:J,QUOTIENT(ROW(A1729)-1,3)+2) &amp;""",  " &amp;
     artwork.xlsx!$L$1&amp; ": """ &amp; SUBSTITUTE(IF(LEFT(INDEX(artwork.xlsx!L:L,QUOTIENT(ROW(A1729)-1,3)+2),4)="http","",artwork.xlsx!$M$1) &amp; INDEX(artwork.xlsx!L:L,QUOTIENT(ROW(A1729)-1,3)+2),artwork.xlsx!$N$1,"") &amp; """,",
 IF(AND(MOD(ROW(A1729)-1,3)=1,INDEX(artwork.xlsx!J:J,QUOTIENT(ROW(A1729)-1,3)+2)&lt;&gt;""),
    artwork.xlsx!$K$1&amp;": '" &amp; SUBSTITUTE(INDEX(artwork.xlsx!K:K,QUOTIENT(ROW(A1729)-1,3)+2),"'","\'") &amp; "'",
IF(MOD(ROW(A1729)-1,3)=2,"","")))</f>
        <v>id: "destrier",  frenchName: "Destrier",  artwork: "http://wiki.dominionstrategy.com/images/7/75/DestrierArt.jpg",</v>
      </c>
    </row>
    <row r="1735" spans="1:22" x14ac:dyDescent="0.25">
      <c r="A1735" t="str">
        <f>IF(AND(MOD(ROW(A1730)-1,3)=0,INDEX(artwork.xlsx!G:G,QUOTIENT(ROW(A1730)-1,3)+2)&lt;&gt;""),"/* "&amp;INDEX(artwork.xlsx!G:G,QUOTIENT(ROW(A1730)-1,3)+2)&amp;" */","  ")&amp;
IF(AND(INDEX(artwork.xlsx!F:F,QUOTIENT(ROW(A1730)-1,3)+2)&lt;&gt;""),"/* "&amp;INDEX(artwork.xlsx!F:F,QUOTIENT(ROW(A1730)-1,3)+2)&amp;" */","  ")&amp;IF(AND(ISERROR(MATCH("},",B1735:B$5003,0)), ISERROR(MATCH("    ];",$A$5:A1734,0))),"];","")</f>
        <v xml:space="preserve">    </v>
      </c>
      <c r="B1735" t="str">
        <f t="shared" si="66"/>
        <v/>
      </c>
      <c r="C1735" t="str">
        <f>IF(AND(MOD(ROW(A1730)-1,3)=0, INDEX(artwork.xlsx!J:J,QUOTIENT(ROW(A1730)-1,3)+2)&lt;&gt;""),
     artwork.xlsx!$H$1&amp;": """ &amp;  INDEX(artwork.xlsx!H:H,QUOTIENT(ROW(A1730)-1,3)+2) &amp;""",  " &amp;
     artwork.xlsx!$J$1&amp; ": """ &amp; INDEX(artwork.xlsx!J:J,QUOTIENT(ROW(A1730)-1,3)+2) &amp;""",  " &amp;
     artwork.xlsx!$L$1&amp; ": """ &amp; SUBSTITUTE(IF(LEFT(INDEX(artwork.xlsx!L:L,QUOTIENT(ROW(A1730)-1,3)+2),4)="http","",artwork.xlsx!$M$1) &amp; INDEX(artwork.xlsx!L:L,QUOTIENT(ROW(A1730)-1,3)+2),artwork.xlsx!$N$1,"") &amp; """,",
 IF(AND(MOD(ROW(A1730)-1,3)=1,INDEX(artwork.xlsx!J:J,QUOTIENT(ROW(A1730)-1,3)+2)&lt;&gt;""),
    artwork.xlsx!$K$1&amp;": '" &amp; SUBSTITUTE(INDEX(artwork.xlsx!K:K,QUOTIENT(ROW(A1730)-1,3)+2),"'","\'") &amp; "'",
IF(MOD(ROW(A1730)-1,3)=2,"","")))</f>
        <v>text_html: '&lt;div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v>
      </c>
    </row>
    <row r="1736" spans="1:22" x14ac:dyDescent="0.25">
      <c r="A1736" t="str">
        <f>IF(AND(MOD(ROW(A1731)-1,3)=0,INDEX(artwork.xlsx!G:G,QUOTIENT(ROW(A1731)-1,3)+2)&lt;&gt;""),"/* "&amp;INDEX(artwork.xlsx!G:G,QUOTIENT(ROW(A1731)-1,3)+2)&amp;" */","  ")&amp;
IF(AND(INDEX(artwork.xlsx!F:F,QUOTIENT(ROW(A1731)-1,3)+2)&lt;&gt;""),"/* "&amp;INDEX(artwork.xlsx!F:F,QUOTIENT(ROW(A1731)-1,3)+2)&amp;" */","  ")&amp;IF(AND(ISERROR(MATCH("},",B1736:B$5003,0)), ISERROR(MATCH("    ];",$A$5:A1735,0))),"];","")</f>
        <v xml:space="preserve">    </v>
      </c>
      <c r="B1736" t="str">
        <f t="shared" si="66"/>
        <v>},</v>
      </c>
      <c r="C1736" t="str">
        <f>IF(AND(MOD(ROW(A1731)-1,3)=0, INDEX(artwork.xlsx!J:J,QUOTIENT(ROW(A1731)-1,3)+2)&lt;&gt;""),
     artwork.xlsx!$H$1&amp;": """ &amp;  INDEX(artwork.xlsx!H:H,QUOTIENT(ROW(A1731)-1,3)+2) &amp;""",  " &amp;
     artwork.xlsx!$J$1&amp; ": """ &amp; INDEX(artwork.xlsx!J:J,QUOTIENT(ROW(A1731)-1,3)+2) &amp;""",  " &amp;
     artwork.xlsx!$L$1&amp; ": """ &amp; SUBSTITUTE(IF(LEFT(INDEX(artwork.xlsx!L:L,QUOTIENT(ROW(A1731)-1,3)+2),4)="http","",artwork.xlsx!$M$1) &amp; INDEX(artwork.xlsx!L:L,QUOTIENT(ROW(A1731)-1,3)+2),artwork.xlsx!$N$1,"") &amp; """,",
 IF(AND(MOD(ROW(A1731)-1,3)=1,INDEX(artwork.xlsx!J:J,QUOTIENT(ROW(A1731)-1,3)+2)&lt;&gt;""),
    artwork.xlsx!$K$1&amp;": '" &amp; SUBSTITUTE(INDEX(artwork.xlsx!K:K,QUOTIENT(ROW(A1731)-1,3)+2),"'","\'") &amp; "'",
IF(MOD(ROW(A1731)-1,3)=2,"","")))</f>
        <v/>
      </c>
    </row>
    <row r="1737" spans="1:22" x14ac:dyDescent="0.25">
      <c r="A1737" t="str">
        <f>IF(AND(MOD(ROW(A1732)-1,3)=0,INDEX(artwork.xlsx!G:G,QUOTIENT(ROW(A1732)-1,3)+2)&lt;&gt;""),"/* "&amp;INDEX(artwork.xlsx!G:G,QUOTIENT(ROW(A1732)-1,3)+2)&amp;" */","  ")&amp;
IF(AND(INDEX(artwork.xlsx!F:F,QUOTIENT(ROW(A1732)-1,3)+2)&lt;&gt;""),"/* "&amp;INDEX(artwork.xlsx!F:F,QUOTIENT(ROW(A1732)-1,3)+2)&amp;" */","  ")&amp;IF(AND(ISERROR(MATCH("},",B1737:B$5003,0)), ISERROR(MATCH("    ];",$A$5:A1733,0))),"];","")</f>
        <v xml:space="preserve">    </v>
      </c>
      <c r="B1737" t="str">
        <f t="shared" si="66"/>
        <v>{</v>
      </c>
      <c r="C1737" t="str">
        <f>IF(AND(MOD(ROW(A1732)-1,3)=0, INDEX(artwork.xlsx!J:J,QUOTIENT(ROW(A1732)-1,3)+2)&lt;&gt;""),
     artwork.xlsx!$H$1&amp;": """ &amp;  INDEX(artwork.xlsx!H:H,QUOTIENT(ROW(A1732)-1,3)+2) &amp;""",  " &amp;
     artwork.xlsx!$J$1&amp; ": """ &amp; INDEX(artwork.xlsx!J:J,QUOTIENT(ROW(A1732)-1,3)+2) &amp;""",  " &amp;
     artwork.xlsx!$L$1&amp; ": """ &amp; SUBSTITUTE(IF(LEFT(INDEX(artwork.xlsx!L:L,QUOTIENT(ROW(A1732)-1,3)+2),4)="http","",artwork.xlsx!$M$1) &amp; INDEX(artwork.xlsx!L:L,QUOTIENT(ROW(A1732)-1,3)+2),artwork.xlsx!$N$1,"") &amp; """,",
 IF(AND(MOD(ROW(A1732)-1,3)=1,INDEX(artwork.xlsx!J:J,QUOTIENT(ROW(A1732)-1,3)+2)&lt;&gt;""),
    artwork.xlsx!$K$1&amp;": '" &amp; SUBSTITUTE(INDEX(artwork.xlsx!K:K,QUOTIENT(ROW(A1732)-1,3)+2),"'","\'") &amp; "'",
IF(MOD(ROW(A1732)-1,3)=2,"","")))</f>
        <v>id: "wayfarer",  frenchName: "Voyageuse",  artwork: "http://wiki.dominionstrategy.com/images/3/30/WayfarerArt.jpg",</v>
      </c>
    </row>
    <row r="1738" spans="1:22" x14ac:dyDescent="0.25">
      <c r="A1738" t="str">
        <f>IF(AND(MOD(ROW(A1733)-1,3)=0,INDEX(artwork.xlsx!G:G,QUOTIENT(ROW(A1733)-1,3)+2)&lt;&gt;""),"/* "&amp;INDEX(artwork.xlsx!G:G,QUOTIENT(ROW(A1733)-1,3)+2)&amp;" */","  ")&amp;
IF(AND(INDEX(artwork.xlsx!F:F,QUOTIENT(ROW(A1733)-1,3)+2)&lt;&gt;""),"/* "&amp;INDEX(artwork.xlsx!F:F,QUOTIENT(ROW(A1733)-1,3)+2)&amp;" */","  ")&amp;IF(AND(ISERROR(MATCH("},",B1738:B$5003,0)), ISERROR(MATCH("    ];",$A$5:A1737,0))),"];","")</f>
        <v xml:space="preserve">    </v>
      </c>
      <c r="B1738" t="str">
        <f t="shared" si="66"/>
        <v/>
      </c>
      <c r="C1738" t="str">
        <f>IF(AND(MOD(ROW(A1733)-1,3)=0, INDEX(artwork.xlsx!J:J,QUOTIENT(ROW(A1733)-1,3)+2)&lt;&gt;""),
     artwork.xlsx!$H$1&amp;": """ &amp;  INDEX(artwork.xlsx!H:H,QUOTIENT(ROW(A1733)-1,3)+2) &amp;""",  " &amp;
     artwork.xlsx!$J$1&amp; ": """ &amp; INDEX(artwork.xlsx!J:J,QUOTIENT(ROW(A1733)-1,3)+2) &amp;""",  " &amp;
     artwork.xlsx!$L$1&amp; ": """ &amp; SUBSTITUTE(IF(LEFT(INDEX(artwork.xlsx!L:L,QUOTIENT(ROW(A1733)-1,3)+2),4)="http","",artwork.xlsx!$M$1) &amp; INDEX(artwork.xlsx!L:L,QUOTIENT(ROW(A1733)-1,3)+2),artwork.xlsx!$N$1,"") &amp; """,",
 IF(AND(MOD(ROW(A1733)-1,3)=1,INDEX(artwork.xlsx!J:J,QUOTIENT(ROW(A1733)-1,3)+2)&lt;&gt;""),
    artwork.xlsx!$K$1&amp;": '" &amp; SUBSTITUTE(INDEX(artwork.xlsx!K:K,QUOTIENT(ROW(A1733)-1,3)+2),"'","\'") &amp; "'",
IF(MOD(ROW(A1733)-1,3)=2,"","")))</f>
        <v>text_html: '&lt;div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v>
      </c>
    </row>
    <row r="1739" spans="1:22" x14ac:dyDescent="0.25">
      <c r="A1739" t="str">
        <f>IF(AND(MOD(ROW(A1734)-1,3)=0,INDEX(artwork.xlsx!G:G,QUOTIENT(ROW(A1734)-1,3)+2)&lt;&gt;""),"/* "&amp;INDEX(artwork.xlsx!G:G,QUOTIENT(ROW(A1734)-1,3)+2)&amp;" */","  ")&amp;
IF(AND(INDEX(artwork.xlsx!F:F,QUOTIENT(ROW(A1734)-1,3)+2)&lt;&gt;""),"/* "&amp;INDEX(artwork.xlsx!F:F,QUOTIENT(ROW(A1734)-1,3)+2)&amp;" */","  ")&amp;IF(AND(ISERROR(MATCH("},",B1739:B$5003,0)), ISERROR(MATCH("    ];",$A$5:A1738,0))),"];","")</f>
        <v xml:space="preserve">    </v>
      </c>
      <c r="B1739" t="str">
        <f t="shared" si="66"/>
        <v>},</v>
      </c>
      <c r="C1739" t="str">
        <f>IF(AND(MOD(ROW(A1734)-1,3)=0, INDEX(artwork.xlsx!J:J,QUOTIENT(ROW(A1734)-1,3)+2)&lt;&gt;""),
     artwork.xlsx!$H$1&amp;": """ &amp;  INDEX(artwork.xlsx!H:H,QUOTIENT(ROW(A1734)-1,3)+2) &amp;""",  " &amp;
     artwork.xlsx!$J$1&amp; ": """ &amp; INDEX(artwork.xlsx!J:J,QUOTIENT(ROW(A1734)-1,3)+2) &amp;""",  " &amp;
     artwork.xlsx!$L$1&amp; ": """ &amp; SUBSTITUTE(IF(LEFT(INDEX(artwork.xlsx!L:L,QUOTIENT(ROW(A1734)-1,3)+2),4)="http","",artwork.xlsx!$M$1) &amp; INDEX(artwork.xlsx!L:L,QUOTIENT(ROW(A1734)-1,3)+2),artwork.xlsx!$N$1,"") &amp; """,",
 IF(AND(MOD(ROW(A1734)-1,3)=1,INDEX(artwork.xlsx!J:J,QUOTIENT(ROW(A1734)-1,3)+2)&lt;&gt;""),
    artwork.xlsx!$K$1&amp;": '" &amp; SUBSTITUTE(INDEX(artwork.xlsx!K:K,QUOTIENT(ROW(A1734)-1,3)+2),"'","\'") &amp; "'",
IF(MOD(ROW(A1734)-1,3)=2,"","")))</f>
        <v/>
      </c>
    </row>
    <row r="1740" spans="1:22" x14ac:dyDescent="0.25">
      <c r="A1740" t="str">
        <f>IF(AND(MOD(ROW(A1735)-1,3)=0,INDEX(artwork.xlsx!G:G,QUOTIENT(ROW(A1735)-1,3)+2)&lt;&gt;""),"/* "&amp;INDEX(artwork.xlsx!G:G,QUOTIENT(ROW(A1735)-1,3)+2)&amp;" */","  ")&amp;
IF(AND(INDEX(artwork.xlsx!F:F,QUOTIENT(ROW(A1735)-1,3)+2)&lt;&gt;""),"/* "&amp;INDEX(artwork.xlsx!F:F,QUOTIENT(ROW(A1735)-1,3)+2)&amp;" */","  ")&amp;IF(AND(ISERROR(MATCH("},",B1740:B$5003,0)), ISERROR(MATCH("    ];",$A$5:A1736,0))),"];","")</f>
        <v xml:space="preserve">    </v>
      </c>
      <c r="B1740" t="str">
        <f t="shared" si="66"/>
        <v>{</v>
      </c>
      <c r="C1740" t="str">
        <f>IF(AND(MOD(ROW(A1735)-1,3)=0, INDEX(artwork.xlsx!J:J,QUOTIENT(ROW(A1735)-1,3)+2)&lt;&gt;""),
     artwork.xlsx!$H$1&amp;": """ &amp;  INDEX(artwork.xlsx!H:H,QUOTIENT(ROW(A1735)-1,3)+2) &amp;""",  " &amp;
     artwork.xlsx!$J$1&amp; ": """ &amp; INDEX(artwork.xlsx!J:J,QUOTIENT(ROW(A1735)-1,3)+2) &amp;""",  " &amp;
     artwork.xlsx!$L$1&amp; ": """ &amp; SUBSTITUTE(IF(LEFT(INDEX(artwork.xlsx!L:L,QUOTIENT(ROW(A1735)-1,3)+2),4)="http","",artwork.xlsx!$M$1) &amp; INDEX(artwork.xlsx!L:L,QUOTIENT(ROW(A1735)-1,3)+2),artwork.xlsx!$N$1,"") &amp; """,",
 IF(AND(MOD(ROW(A1735)-1,3)=1,INDEX(artwork.xlsx!J:J,QUOTIENT(ROW(A1735)-1,3)+2)&lt;&gt;""),
    artwork.xlsx!$K$1&amp;": '" &amp; SUBSTITUTE(INDEX(artwork.xlsx!K:K,QUOTIENT(ROW(A1735)-1,3)+2),"'","\'") &amp; "'",
IF(MOD(ROW(A1735)-1,3)=2,"","")))</f>
        <v>id: "animalfair",  frenchName: "Foire aux bestiaux",  artwork: "http://wiki.dominionstrategy.com/images/1/1e/Animal_FairArt.jpg",</v>
      </c>
    </row>
    <row r="1741" spans="1:22" x14ac:dyDescent="0.25">
      <c r="A1741" t="str">
        <f>IF(AND(MOD(ROW(A1736)-1,3)=0,INDEX(artwork.xlsx!G:G,QUOTIENT(ROW(A1736)-1,3)+2)&lt;&gt;""),"/* "&amp;INDEX(artwork.xlsx!G:G,QUOTIENT(ROW(A1736)-1,3)+2)&amp;" */","  ")&amp;
IF(AND(INDEX(artwork.xlsx!F:F,QUOTIENT(ROW(A1736)-1,3)+2)&lt;&gt;""),"/* "&amp;INDEX(artwork.xlsx!F:F,QUOTIENT(ROW(A1736)-1,3)+2)&amp;" */","  ")&amp;IF(AND(ISERROR(MATCH("},",B1741:B$5003,0)), ISERROR(MATCH("    ];",$A$5:A1740,0))),"];","")</f>
        <v xml:space="preserve">    </v>
      </c>
      <c r="B1741" t="str">
        <f t="shared" si="66"/>
        <v/>
      </c>
      <c r="C1741" t="str">
        <f>IF(AND(MOD(ROW(A1736)-1,3)=0, INDEX(artwork.xlsx!J:J,QUOTIENT(ROW(A1736)-1,3)+2)&lt;&gt;""),
     artwork.xlsx!$H$1&amp;": """ &amp;  INDEX(artwork.xlsx!H:H,QUOTIENT(ROW(A1736)-1,3)+2) &amp;""",  " &amp;
     artwork.xlsx!$J$1&amp; ": """ &amp; INDEX(artwork.xlsx!J:J,QUOTIENT(ROW(A1736)-1,3)+2) &amp;""",  " &amp;
     artwork.xlsx!$L$1&amp; ": """ &amp; SUBSTITUTE(IF(LEFT(INDEX(artwork.xlsx!L:L,QUOTIENT(ROW(A1736)-1,3)+2),4)="http","",artwork.xlsx!$M$1) &amp; INDEX(artwork.xlsx!L:L,QUOTIENT(ROW(A1736)-1,3)+2),artwork.xlsx!$N$1,"") &amp; """,",
 IF(AND(MOD(ROW(A1736)-1,3)=1,INDEX(artwork.xlsx!J:J,QUOTIENT(ROW(A1736)-1,3)+2)&lt;&gt;""),
    artwork.xlsx!$K$1&amp;": '" &amp; SUBSTITUTE(INDEX(artwork.xlsx!K:K,QUOTIENT(ROW(A1736)-1,3)+2),"'","\'") &amp; "'",
IF(MOD(ROW(A1736)-1,3)=2,"","")))</f>
        <v>text_html: '&lt;div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v>
      </c>
    </row>
    <row r="1742" spans="1:22" x14ac:dyDescent="0.25">
      <c r="A1742" t="str">
        <f>IF(AND(MOD(ROW(A1737)-1,3)=0,INDEX(artwork.xlsx!G:G,QUOTIENT(ROW(A1737)-1,3)+2)&lt;&gt;""),"/* "&amp;INDEX(artwork.xlsx!G:G,QUOTIENT(ROW(A1737)-1,3)+2)&amp;" */","  ")&amp;
IF(AND(INDEX(artwork.xlsx!F:F,QUOTIENT(ROW(A1737)-1,3)+2)&lt;&gt;""),"/* "&amp;INDEX(artwork.xlsx!F:F,QUOTIENT(ROW(A1737)-1,3)+2)&amp;" */","  ")&amp;IF(AND(ISERROR(MATCH("},",B1742:B$5003,0)), ISERROR(MATCH("    ];",$A$5:A1741,0))),"];","")</f>
        <v xml:space="preserve">    </v>
      </c>
      <c r="B1742" t="str">
        <f t="shared" si="66"/>
        <v>},</v>
      </c>
      <c r="C1742" t="str">
        <f>IF(AND(MOD(ROW(A1737)-1,3)=0, INDEX(artwork.xlsx!J:J,QUOTIENT(ROW(A1737)-1,3)+2)&lt;&gt;""),
     artwork.xlsx!$H$1&amp;": """ &amp;  INDEX(artwork.xlsx!H:H,QUOTIENT(ROW(A1737)-1,3)+2) &amp;""",  " &amp;
     artwork.xlsx!$J$1&amp; ": """ &amp; INDEX(artwork.xlsx!J:J,QUOTIENT(ROW(A1737)-1,3)+2) &amp;""",  " &amp;
     artwork.xlsx!$L$1&amp; ": """ &amp; SUBSTITUTE(IF(LEFT(INDEX(artwork.xlsx!L:L,QUOTIENT(ROW(A1737)-1,3)+2),4)="http","",artwork.xlsx!$M$1) &amp; INDEX(artwork.xlsx!L:L,QUOTIENT(ROW(A1737)-1,3)+2),artwork.xlsx!$N$1,"") &amp; """,",
 IF(AND(MOD(ROW(A1737)-1,3)=1,INDEX(artwork.xlsx!J:J,QUOTIENT(ROW(A1737)-1,3)+2)&lt;&gt;""),
    artwork.xlsx!$K$1&amp;": '" &amp; SUBSTITUTE(INDEX(artwork.xlsx!K:K,QUOTIENT(ROW(A1737)-1,3)+2),"'","\'") &amp; "'",
IF(MOD(ROW(A1737)-1,3)=2,"","")))</f>
        <v/>
      </c>
    </row>
    <row r="1743" spans="1:22" x14ac:dyDescent="0.25">
      <c r="A1743" t="str">
        <f>IF(AND(MOD(ROW(A1738)-1,3)=0,INDEX(artwork.xlsx!G:G,QUOTIENT(ROW(A1738)-1,3)+2)&lt;&gt;""),"/* "&amp;INDEX(artwork.xlsx!G:G,QUOTIENT(ROW(A1738)-1,3)+2)&amp;" */","  ")&amp;
IF(AND(INDEX(artwork.xlsx!F:F,QUOTIENT(ROW(A1738)-1,3)+2)&lt;&gt;""),"/* "&amp;INDEX(artwork.xlsx!F:F,QUOTIENT(ROW(A1738)-1,3)+2)&amp;" */","  ")&amp;IF(AND(ISERROR(MATCH("},",B1743:B$5003,0)), ISERROR(MATCH("    ];",$A$5:A1739,0))),"];","")</f>
        <v xml:space="preserve">  /* landscape */</v>
      </c>
      <c r="B1743" t="str">
        <f t="shared" si="66"/>
        <v>{</v>
      </c>
      <c r="C1743" t="str">
        <f>IF(AND(MOD(ROW(A1738)-1,3)=0, INDEX(artwork.xlsx!J:J,QUOTIENT(ROW(A1738)-1,3)+2)&lt;&gt;""),
     artwork.xlsx!$H$1&amp;": """ &amp;  INDEX(artwork.xlsx!H:H,QUOTIENT(ROW(A1738)-1,3)+2) &amp;""",  " &amp;
     artwork.xlsx!$J$1&amp; ": """ &amp; INDEX(artwork.xlsx!J:J,QUOTIENT(ROW(A1738)-1,3)+2) &amp;""",  " &amp;
     artwork.xlsx!$L$1&amp; ": """ &amp; SUBSTITUTE(IF(LEFT(INDEX(artwork.xlsx!L:L,QUOTIENT(ROW(A1738)-1,3)+2),4)="http","",artwork.xlsx!$M$1) &amp; INDEX(artwork.xlsx!L:L,QUOTIENT(ROW(A1738)-1,3)+2),artwork.xlsx!$N$1,"") &amp; """,",
 IF(AND(MOD(ROW(A1738)-1,3)=1,INDEX(artwork.xlsx!J:J,QUOTIENT(ROW(A1738)-1,3)+2)&lt;&gt;""),
    artwork.xlsx!$K$1&amp;": '" &amp; SUBSTITUTE(INDEX(artwork.xlsx!K:K,QUOTIENT(ROW(A1738)-1,3)+2),"'","\'") &amp; "'",
IF(MOD(ROW(A1738)-1,3)=2,"","")))</f>
        <v>id: "wayofthebutterfly",  frenchName: "Voie du papillon",  artwork: "http://wiki.dominionstrategy.com/images/3/36/Way_of_the_ButterflyArt.jpg",</v>
      </c>
      <c r="J1743" t="s">
        <v>2408</v>
      </c>
      <c r="K1743" t="s">
        <v>4011</v>
      </c>
      <c r="U1743" t="str">
        <f t="shared" ref="U1743:U1806" si="67">RIGHT(LEFT(K1743,FIND(""",",K1743)-1),LEN(LEFT(K1743,FIND(""",",K1743)-1)) -LEN("id: '"))</f>
        <v>wayofthebutterfly</v>
      </c>
      <c r="V1743" t="str">
        <f t="shared" ref="V1743:V1806" si="68">SUBSTITUTE(LEFT(RIGHT(K1744,LEN(K1744) -LEN("text_html: '")),LEN(RIGHT(K1744,LEN(K1744) -LEN("text_html: '")))-1),"\'","'")</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row>
    <row r="1744" spans="1:22" x14ac:dyDescent="0.25">
      <c r="A1744" t="str">
        <f>IF(AND(MOD(ROW(A1739)-1,3)=0,INDEX(artwork.xlsx!G:G,QUOTIENT(ROW(A1739)-1,3)+2)&lt;&gt;""),"/* "&amp;INDEX(artwork.xlsx!G:G,QUOTIENT(ROW(A1739)-1,3)+2)&amp;" */","  ")&amp;
IF(AND(INDEX(artwork.xlsx!F:F,QUOTIENT(ROW(A1739)-1,3)+2)&lt;&gt;""),"/* "&amp;INDEX(artwork.xlsx!F:F,QUOTIENT(ROW(A1739)-1,3)+2)&amp;" */","  ")&amp;IF(AND(ISERROR(MATCH("},",B1744:B$5003,0)), ISERROR(MATCH("    ];",$A$5:A1740,0))),"];","")</f>
        <v xml:space="preserve">  /* landscape */</v>
      </c>
      <c r="B1744" t="str">
        <f t="shared" si="66"/>
        <v/>
      </c>
      <c r="C1744" t="str">
        <f>IF(AND(MOD(ROW(A1739)-1,3)=0, INDEX(artwork.xlsx!J:J,QUOTIENT(ROW(A1739)-1,3)+2)&lt;&gt;""),
     artwork.xlsx!$H$1&amp;": """ &amp;  INDEX(artwork.xlsx!H:H,QUOTIENT(ROW(A1739)-1,3)+2) &amp;""",  " &amp;
     artwork.xlsx!$J$1&amp; ": """ &amp; INDEX(artwork.xlsx!J:J,QUOTIENT(ROW(A1739)-1,3)+2) &amp;""",  " &amp;
     artwork.xlsx!$L$1&amp; ": """ &amp; SUBSTITUTE(IF(LEFT(INDEX(artwork.xlsx!L:L,QUOTIENT(ROW(A1739)-1,3)+2),4)="http","",artwork.xlsx!$M$1) &amp; INDEX(artwork.xlsx!L:L,QUOTIENT(ROW(A1739)-1,3)+2),artwork.xlsx!$N$1,"") &amp; """,",
 IF(AND(MOD(ROW(A1739)-1,3)=1,INDEX(artwork.xlsx!J:J,QUOTIENT(ROW(A1739)-1,3)+2)&lt;&gt;""),
    artwork.xlsx!$K$1&amp;": '" &amp; SUBSTITUTE(INDEX(artwork.xlsx!K:K,QUOTIENT(ROW(A1739)-1,3)+2),"'","\'") &amp; "'",
IF(MOD(ROW(A1739)-1,3)=2,"","")))</f>
        <v>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K1744" t="s">
        <v>4012</v>
      </c>
      <c r="U1744" t="e">
        <f t="shared" si="67"/>
        <v>#VALUE!</v>
      </c>
      <c r="V1744" t="e">
        <f t="shared" si="68"/>
        <v>#VALUE!</v>
      </c>
    </row>
    <row r="1745" spans="1:22" x14ac:dyDescent="0.25">
      <c r="A1745" t="str">
        <f>IF(AND(MOD(ROW(A1740)-1,3)=0,INDEX(artwork.xlsx!G:G,QUOTIENT(ROW(A1740)-1,3)+2)&lt;&gt;""),"/* "&amp;INDEX(artwork.xlsx!G:G,QUOTIENT(ROW(A1740)-1,3)+2)&amp;" */","  ")&amp;
IF(AND(INDEX(artwork.xlsx!F:F,QUOTIENT(ROW(A1740)-1,3)+2)&lt;&gt;""),"/* "&amp;INDEX(artwork.xlsx!F:F,QUOTIENT(ROW(A1740)-1,3)+2)&amp;" */","  ")&amp;IF(AND(ISERROR(MATCH("},",B1745:B$5003,0)), ISERROR(MATCH("    ];",$A$5:A1744,0))),"];","")</f>
        <v xml:space="preserve">  /* landscape */</v>
      </c>
      <c r="B1745" t="str">
        <f t="shared" si="66"/>
        <v>},</v>
      </c>
      <c r="C1745" t="str">
        <f>IF(AND(MOD(ROW(A1740)-1,3)=0, INDEX(artwork.xlsx!J:J,QUOTIENT(ROW(A1740)-1,3)+2)&lt;&gt;""),
     artwork.xlsx!$H$1&amp;": """ &amp;  INDEX(artwork.xlsx!H:H,QUOTIENT(ROW(A1740)-1,3)+2) &amp;""",  " &amp;
     artwork.xlsx!$J$1&amp; ": """ &amp; INDEX(artwork.xlsx!J:J,QUOTIENT(ROW(A1740)-1,3)+2) &amp;""",  " &amp;
     artwork.xlsx!$L$1&amp; ": """ &amp; SUBSTITUTE(IF(LEFT(INDEX(artwork.xlsx!L:L,QUOTIENT(ROW(A1740)-1,3)+2),4)="http","",artwork.xlsx!$M$1) &amp; INDEX(artwork.xlsx!L:L,QUOTIENT(ROW(A1740)-1,3)+2),artwork.xlsx!$N$1,"") &amp; """,",
 IF(AND(MOD(ROW(A1740)-1,3)=1,INDEX(artwork.xlsx!J:J,QUOTIENT(ROW(A1740)-1,3)+2)&lt;&gt;""),
    artwork.xlsx!$K$1&amp;": '" &amp; SUBSTITUTE(INDEX(artwork.xlsx!K:K,QUOTIENT(ROW(A1740)-1,3)+2),"'","\'") &amp; "'",
IF(MOD(ROW(A1740)-1,3)=2,"","")))</f>
        <v/>
      </c>
      <c r="J1745" t="s">
        <v>3730</v>
      </c>
      <c r="U1745" t="e">
        <f t="shared" si="67"/>
        <v>#VALUE!</v>
      </c>
      <c r="V1745" t="str">
        <f t="shared" si="68"/>
        <v>ecamel",  frenchName: "Voie du chameau",  artwork: "http://wiki.dominionstrategy.com/images/0/03/Way_of_the_CamelArt.jpg"</v>
      </c>
    </row>
    <row r="1746" spans="1:22" x14ac:dyDescent="0.25">
      <c r="A1746" t="str">
        <f>IF(AND(MOD(ROW(A1741)-1,3)=0,INDEX(artwork.xlsx!G:G,QUOTIENT(ROW(A1741)-1,3)+2)&lt;&gt;""),"/* "&amp;INDEX(artwork.xlsx!G:G,QUOTIENT(ROW(A1741)-1,3)+2)&amp;" */","  ")&amp;
IF(AND(INDEX(artwork.xlsx!F:F,QUOTIENT(ROW(A1741)-1,3)+2)&lt;&gt;""),"/* "&amp;INDEX(artwork.xlsx!F:F,QUOTIENT(ROW(A1741)-1,3)+2)&amp;" */","  ")&amp;IF(AND(ISERROR(MATCH("},",B1746:B$5003,0)), ISERROR(MATCH("    ];",$A$5:A1745,0))),"];","")</f>
        <v xml:space="preserve">  /* landscape */</v>
      </c>
      <c r="B1746" t="str">
        <f t="shared" si="66"/>
        <v>{</v>
      </c>
      <c r="C1746" t="str">
        <f>IF(AND(MOD(ROW(A1741)-1,3)=0, INDEX(artwork.xlsx!J:J,QUOTIENT(ROW(A1741)-1,3)+2)&lt;&gt;""),
     artwork.xlsx!$H$1&amp;": """ &amp;  INDEX(artwork.xlsx!H:H,QUOTIENT(ROW(A1741)-1,3)+2) &amp;""",  " &amp;
     artwork.xlsx!$J$1&amp; ": """ &amp; INDEX(artwork.xlsx!J:J,QUOTIENT(ROW(A1741)-1,3)+2) &amp;""",  " &amp;
     artwork.xlsx!$L$1&amp; ": """ &amp; SUBSTITUTE(IF(LEFT(INDEX(artwork.xlsx!L:L,QUOTIENT(ROW(A1741)-1,3)+2),4)="http","",artwork.xlsx!$M$1) &amp; INDEX(artwork.xlsx!L:L,QUOTIENT(ROW(A1741)-1,3)+2),artwork.xlsx!$N$1,"") &amp; """,",
 IF(AND(MOD(ROW(A1741)-1,3)=1,INDEX(artwork.xlsx!J:J,QUOTIENT(ROW(A1741)-1,3)+2)&lt;&gt;""),
    artwork.xlsx!$K$1&amp;": '" &amp; SUBSTITUTE(INDEX(artwork.xlsx!K:K,QUOTIENT(ROW(A1741)-1,3)+2),"'","\'") &amp; "'",
IF(MOD(ROW(A1741)-1,3)=2,"","")))</f>
        <v>id: "wayofthecamel",  frenchName: "Voie du chameau",  artwork: "http://wiki.dominionstrategy.com/images/0/03/Way_of_the_CamelArt.jpg",</v>
      </c>
      <c r="J1746" t="s">
        <v>2408</v>
      </c>
      <c r="K1746" t="s">
        <v>4013</v>
      </c>
      <c r="U1746" t="str">
        <f t="shared" si="67"/>
        <v>wayofthecamel</v>
      </c>
      <c r="V1746" t="str">
        <f t="shared" si="68"/>
        <v>&lt;div class="landscape-text" style="top:14px;"&gt;&lt;div style="position:relative; top:5px;"&gt;&lt;div style="line-height:22px;"&gt;&lt;div style="display:inline;"&gt;&lt;div style="display:inline; font-size:22px;"&gt;Exilez un Or depuis la Réserve.&lt;/div&gt;&lt;/div&gt;&lt;br&gt;&lt;/div&gt;&lt;/div&gt;&lt;/div&gt;</v>
      </c>
    </row>
    <row r="1747" spans="1:22" x14ac:dyDescent="0.25">
      <c r="A1747" t="str">
        <f>IF(AND(MOD(ROW(A1742)-1,3)=0,INDEX(artwork.xlsx!G:G,QUOTIENT(ROW(A1742)-1,3)+2)&lt;&gt;""),"/* "&amp;INDEX(artwork.xlsx!G:G,QUOTIENT(ROW(A1742)-1,3)+2)&amp;" */","  ")&amp;
IF(AND(INDEX(artwork.xlsx!F:F,QUOTIENT(ROW(A1742)-1,3)+2)&lt;&gt;""),"/* "&amp;INDEX(artwork.xlsx!F:F,QUOTIENT(ROW(A1742)-1,3)+2)&amp;" */","  ")&amp;IF(AND(ISERROR(MATCH("},",B1747:B$5003,0)), ISERROR(MATCH("    ];",$A$5:A1743,0))),"];","")</f>
        <v xml:space="preserve">  /* landscape */</v>
      </c>
      <c r="B1747" t="str">
        <f t="shared" si="66"/>
        <v/>
      </c>
      <c r="C1747" t="str">
        <f>IF(AND(MOD(ROW(A1742)-1,3)=0, INDEX(artwork.xlsx!J:J,QUOTIENT(ROW(A1742)-1,3)+2)&lt;&gt;""),
     artwork.xlsx!$H$1&amp;": """ &amp;  INDEX(artwork.xlsx!H:H,QUOTIENT(ROW(A1742)-1,3)+2) &amp;""",  " &amp;
     artwork.xlsx!$J$1&amp; ": """ &amp; INDEX(artwork.xlsx!J:J,QUOTIENT(ROW(A1742)-1,3)+2) &amp;""",  " &amp;
     artwork.xlsx!$L$1&amp; ": """ &amp; SUBSTITUTE(IF(LEFT(INDEX(artwork.xlsx!L:L,QUOTIENT(ROW(A1742)-1,3)+2),4)="http","",artwork.xlsx!$M$1) &amp; INDEX(artwork.xlsx!L:L,QUOTIENT(ROW(A1742)-1,3)+2),artwork.xlsx!$N$1,"") &amp; """,",
 IF(AND(MOD(ROW(A1742)-1,3)=1,INDEX(artwork.xlsx!J:J,QUOTIENT(ROW(A1742)-1,3)+2)&lt;&gt;""),
    artwork.xlsx!$K$1&amp;": '" &amp; SUBSTITUTE(INDEX(artwork.xlsx!K:K,QUOTIENT(ROW(A1742)-1,3)+2),"'","\'") &amp; "'",
IF(MOD(ROW(A1742)-1,3)=2,"","")))</f>
        <v>text_html: '&lt;div class="landscape-text" style="top:14px;"&gt;&lt;div style="position:relative; top:5px;"&gt;&lt;div style="line-height:22px;"&gt;&lt;div style="display:inline;"&gt;&lt;div style="display:inline; font-size:22px;"&gt;Exilez un Or depuis la Réserve.&lt;/div&gt;&lt;/div&gt;&lt;br&gt;&lt;/div&gt;&lt;/div&gt;&lt;/div&gt;'</v>
      </c>
      <c r="K1747" t="s">
        <v>4014</v>
      </c>
      <c r="U1747" t="e">
        <f t="shared" si="67"/>
        <v>#VALUE!</v>
      </c>
      <c r="V1747" t="e">
        <f t="shared" si="68"/>
        <v>#VALUE!</v>
      </c>
    </row>
    <row r="1748" spans="1:22" x14ac:dyDescent="0.25">
      <c r="A1748" t="str">
        <f>IF(AND(MOD(ROW(A1743)-1,3)=0,INDEX(artwork.xlsx!G:G,QUOTIENT(ROW(A1743)-1,3)+2)&lt;&gt;""),"/* "&amp;INDEX(artwork.xlsx!G:G,QUOTIENT(ROW(A1743)-1,3)+2)&amp;" */","  ")&amp;
IF(AND(INDEX(artwork.xlsx!F:F,QUOTIENT(ROW(A1743)-1,3)+2)&lt;&gt;""),"/* "&amp;INDEX(artwork.xlsx!F:F,QUOTIENT(ROW(A1743)-1,3)+2)&amp;" */","  ")&amp;IF(AND(ISERROR(MATCH("},",B1748:B$5003,0)), ISERROR(MATCH("    ];",$A$5:A1747,0))),"];","")</f>
        <v xml:space="preserve">  /* landscape */</v>
      </c>
      <c r="B1748" t="str">
        <f t="shared" si="66"/>
        <v>},</v>
      </c>
      <c r="C1748" t="str">
        <f>IF(AND(MOD(ROW(A1743)-1,3)=0, INDEX(artwork.xlsx!J:J,QUOTIENT(ROW(A1743)-1,3)+2)&lt;&gt;""),
     artwork.xlsx!$H$1&amp;": """ &amp;  INDEX(artwork.xlsx!H:H,QUOTIENT(ROW(A1743)-1,3)+2) &amp;""",  " &amp;
     artwork.xlsx!$J$1&amp; ": """ &amp; INDEX(artwork.xlsx!J:J,QUOTIENT(ROW(A1743)-1,3)+2) &amp;""",  " &amp;
     artwork.xlsx!$L$1&amp; ": """ &amp; SUBSTITUTE(IF(LEFT(INDEX(artwork.xlsx!L:L,QUOTIENT(ROW(A1743)-1,3)+2),4)="http","",artwork.xlsx!$M$1) &amp; INDEX(artwork.xlsx!L:L,QUOTIENT(ROW(A1743)-1,3)+2),artwork.xlsx!$N$1,"") &amp; """,",
 IF(AND(MOD(ROW(A1743)-1,3)=1,INDEX(artwork.xlsx!J:J,QUOTIENT(ROW(A1743)-1,3)+2)&lt;&gt;""),
    artwork.xlsx!$K$1&amp;": '" &amp; SUBSTITUTE(INDEX(artwork.xlsx!K:K,QUOTIENT(ROW(A1743)-1,3)+2),"'","\'") &amp; "'",
IF(MOD(ROW(A1743)-1,3)=2,"","")))</f>
        <v/>
      </c>
      <c r="J1748" t="s">
        <v>3730</v>
      </c>
      <c r="U1748" t="e">
        <f t="shared" si="67"/>
        <v>#VALUE!</v>
      </c>
      <c r="V1748" t="str">
        <f t="shared" si="68"/>
        <v>echameleon",  frenchName: "Voie du caméléon",  artwork: "http://wiki.dominionstrategy.com/images/7/7b/Way_of_the_ChameleonArt.jpg"</v>
      </c>
    </row>
    <row r="1749" spans="1:22" x14ac:dyDescent="0.25">
      <c r="A1749" t="str">
        <f>IF(AND(MOD(ROW(A1744)-1,3)=0,INDEX(artwork.xlsx!G:G,QUOTIENT(ROW(A1744)-1,3)+2)&lt;&gt;""),"/* "&amp;INDEX(artwork.xlsx!G:G,QUOTIENT(ROW(A1744)-1,3)+2)&amp;" */","  ")&amp;
IF(AND(INDEX(artwork.xlsx!F:F,QUOTIENT(ROW(A1744)-1,3)+2)&lt;&gt;""),"/* "&amp;INDEX(artwork.xlsx!F:F,QUOTIENT(ROW(A1744)-1,3)+2)&amp;" */","  ")&amp;IF(AND(ISERROR(MATCH("},",B1749:B$5003,0)), ISERROR(MATCH("    ];",$A$5:A1748,0))),"];","")</f>
        <v xml:space="preserve">  /* landscape */</v>
      </c>
      <c r="B1749" t="str">
        <f t="shared" si="66"/>
        <v>{</v>
      </c>
      <c r="C1749" t="str">
        <f>IF(AND(MOD(ROW(A1744)-1,3)=0, INDEX(artwork.xlsx!J:J,QUOTIENT(ROW(A1744)-1,3)+2)&lt;&gt;""),
     artwork.xlsx!$H$1&amp;": """ &amp;  INDEX(artwork.xlsx!H:H,QUOTIENT(ROW(A1744)-1,3)+2) &amp;""",  " &amp;
     artwork.xlsx!$J$1&amp; ": """ &amp; INDEX(artwork.xlsx!J:J,QUOTIENT(ROW(A1744)-1,3)+2) &amp;""",  " &amp;
     artwork.xlsx!$L$1&amp; ": """ &amp; SUBSTITUTE(IF(LEFT(INDEX(artwork.xlsx!L:L,QUOTIENT(ROW(A1744)-1,3)+2),4)="http","",artwork.xlsx!$M$1) &amp; INDEX(artwork.xlsx!L:L,QUOTIENT(ROW(A1744)-1,3)+2),artwork.xlsx!$N$1,"") &amp; """,",
 IF(AND(MOD(ROW(A1744)-1,3)=1,INDEX(artwork.xlsx!J:J,QUOTIENT(ROW(A1744)-1,3)+2)&lt;&gt;""),
    artwork.xlsx!$K$1&amp;": '" &amp; SUBSTITUTE(INDEX(artwork.xlsx!K:K,QUOTIENT(ROW(A1744)-1,3)+2),"'","\'") &amp; "'",
IF(MOD(ROW(A1744)-1,3)=2,"","")))</f>
        <v>id: "wayofthechameleon",  frenchName: "Voie du caméléon",  artwork: "http://wiki.dominionstrategy.com/images/7/7b/Way_of_the_ChameleonArt.jpg",</v>
      </c>
      <c r="J1749" t="s">
        <v>2408</v>
      </c>
      <c r="K1749" t="s">
        <v>4015</v>
      </c>
      <c r="U1749" t="str">
        <f t="shared" si="67"/>
        <v>wayofthechameleon</v>
      </c>
      <c r="V1749" t="str">
        <f t="shared" si="68"/>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row>
    <row r="1750" spans="1:22" x14ac:dyDescent="0.25">
      <c r="A1750" t="str">
        <f>IF(AND(MOD(ROW(A1745)-1,3)=0,INDEX(artwork.xlsx!G:G,QUOTIENT(ROW(A1745)-1,3)+2)&lt;&gt;""),"/* "&amp;INDEX(artwork.xlsx!G:G,QUOTIENT(ROW(A1745)-1,3)+2)&amp;" */","  ")&amp;
IF(AND(INDEX(artwork.xlsx!F:F,QUOTIENT(ROW(A1745)-1,3)+2)&lt;&gt;""),"/* "&amp;INDEX(artwork.xlsx!F:F,QUOTIENT(ROW(A1745)-1,3)+2)&amp;" */","  ")&amp;IF(AND(ISERROR(MATCH("},",B1750:B$5003,0)), ISERROR(MATCH("    ];",$A$5:A1746,0))),"];","")</f>
        <v xml:space="preserve">  /* landscape */</v>
      </c>
      <c r="B1750" t="str">
        <f t="shared" si="66"/>
        <v/>
      </c>
      <c r="C1750" t="str">
        <f>IF(AND(MOD(ROW(A1745)-1,3)=0, INDEX(artwork.xlsx!J:J,QUOTIENT(ROW(A1745)-1,3)+2)&lt;&gt;""),
     artwork.xlsx!$H$1&amp;": """ &amp;  INDEX(artwork.xlsx!H:H,QUOTIENT(ROW(A1745)-1,3)+2) &amp;""",  " &amp;
     artwork.xlsx!$J$1&amp; ": """ &amp; INDEX(artwork.xlsx!J:J,QUOTIENT(ROW(A1745)-1,3)+2) &amp;""",  " &amp;
     artwork.xlsx!$L$1&amp; ": """ &amp; SUBSTITUTE(IF(LEFT(INDEX(artwork.xlsx!L:L,QUOTIENT(ROW(A1745)-1,3)+2),4)="http","",artwork.xlsx!$M$1) &amp; INDEX(artwork.xlsx!L:L,QUOTIENT(ROW(A1745)-1,3)+2),artwork.xlsx!$N$1,"") &amp; """,",
 IF(AND(MOD(ROW(A1745)-1,3)=1,INDEX(artwork.xlsx!J:J,QUOTIENT(ROW(A1745)-1,3)+2)&lt;&gt;""),
    artwork.xlsx!$K$1&amp;": '" &amp; SUBSTITUTE(INDEX(artwork.xlsx!K:K,QUOTIENT(ROW(A1745)-1,3)+2),"'","\'") &amp; "'",
IF(MOD(ROW(A1745)-1,3)=2,"","")))</f>
        <v>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K1750" t="s">
        <v>4016</v>
      </c>
      <c r="U1750" t="e">
        <f t="shared" si="67"/>
        <v>#VALUE!</v>
      </c>
      <c r="V1750" t="e">
        <f t="shared" si="68"/>
        <v>#VALUE!</v>
      </c>
    </row>
    <row r="1751" spans="1:22" x14ac:dyDescent="0.25">
      <c r="A1751" t="str">
        <f>IF(AND(MOD(ROW(A1746)-1,3)=0,INDEX(artwork.xlsx!G:G,QUOTIENT(ROW(A1746)-1,3)+2)&lt;&gt;""),"/* "&amp;INDEX(artwork.xlsx!G:G,QUOTIENT(ROW(A1746)-1,3)+2)&amp;" */","  ")&amp;
IF(AND(INDEX(artwork.xlsx!F:F,QUOTIENT(ROW(A1746)-1,3)+2)&lt;&gt;""),"/* "&amp;INDEX(artwork.xlsx!F:F,QUOTIENT(ROW(A1746)-1,3)+2)&amp;" */","  ")&amp;IF(AND(ISERROR(MATCH("},",B1751:B$5003,0)), ISERROR(MATCH("    ];",$A$5:A1750,0))),"];","")</f>
        <v xml:space="preserve">  /* landscape */</v>
      </c>
      <c r="B1751" t="str">
        <f t="shared" si="66"/>
        <v>},</v>
      </c>
      <c r="C1751" t="str">
        <f>IF(AND(MOD(ROW(A1746)-1,3)=0, INDEX(artwork.xlsx!J:J,QUOTIENT(ROW(A1746)-1,3)+2)&lt;&gt;""),
     artwork.xlsx!$H$1&amp;": """ &amp;  INDEX(artwork.xlsx!H:H,QUOTIENT(ROW(A1746)-1,3)+2) &amp;""",  " &amp;
     artwork.xlsx!$J$1&amp; ": """ &amp; INDEX(artwork.xlsx!J:J,QUOTIENT(ROW(A1746)-1,3)+2) &amp;""",  " &amp;
     artwork.xlsx!$L$1&amp; ": """ &amp; SUBSTITUTE(IF(LEFT(INDEX(artwork.xlsx!L:L,QUOTIENT(ROW(A1746)-1,3)+2),4)="http","",artwork.xlsx!$M$1) &amp; INDEX(artwork.xlsx!L:L,QUOTIENT(ROW(A1746)-1,3)+2),artwork.xlsx!$N$1,"") &amp; """,",
 IF(AND(MOD(ROW(A1746)-1,3)=1,INDEX(artwork.xlsx!J:J,QUOTIENT(ROW(A1746)-1,3)+2)&lt;&gt;""),
    artwork.xlsx!$K$1&amp;": '" &amp; SUBSTITUTE(INDEX(artwork.xlsx!K:K,QUOTIENT(ROW(A1746)-1,3)+2),"'","\'") &amp; "'",
IF(MOD(ROW(A1746)-1,3)=2,"","")))</f>
        <v/>
      </c>
      <c r="J1751" t="s">
        <v>3730</v>
      </c>
      <c r="U1751" t="e">
        <f t="shared" si="67"/>
        <v>#VALUE!</v>
      </c>
      <c r="V1751" t="str">
        <f t="shared" si="68"/>
        <v>efrog",  frenchName: "Voie de la grenouille",  artwork: "http://wiki.dominionstrategy.com/images/c/c7/Way_of_the_FrogArt.jpg"</v>
      </c>
    </row>
    <row r="1752" spans="1:22" x14ac:dyDescent="0.25">
      <c r="A1752" t="str">
        <f>IF(AND(MOD(ROW(A1747)-1,3)=0,INDEX(artwork.xlsx!G:G,QUOTIENT(ROW(A1747)-1,3)+2)&lt;&gt;""),"/* "&amp;INDEX(artwork.xlsx!G:G,QUOTIENT(ROW(A1747)-1,3)+2)&amp;" */","  ")&amp;
IF(AND(INDEX(artwork.xlsx!F:F,QUOTIENT(ROW(A1747)-1,3)+2)&lt;&gt;""),"/* "&amp;INDEX(artwork.xlsx!F:F,QUOTIENT(ROW(A1747)-1,3)+2)&amp;" */","  ")&amp;IF(AND(ISERROR(MATCH("},",B1752:B$5003,0)), ISERROR(MATCH("    ];",$A$5:A1751,0))),"];","")</f>
        <v xml:space="preserve">  /* landscape */</v>
      </c>
      <c r="B1752" t="str">
        <f t="shared" si="66"/>
        <v>{</v>
      </c>
      <c r="C1752" t="str">
        <f>IF(AND(MOD(ROW(A1747)-1,3)=0, INDEX(artwork.xlsx!J:J,QUOTIENT(ROW(A1747)-1,3)+2)&lt;&gt;""),
     artwork.xlsx!$H$1&amp;": """ &amp;  INDEX(artwork.xlsx!H:H,QUOTIENT(ROW(A1747)-1,3)+2) &amp;""",  " &amp;
     artwork.xlsx!$J$1&amp; ": """ &amp; INDEX(artwork.xlsx!J:J,QUOTIENT(ROW(A1747)-1,3)+2) &amp;""",  " &amp;
     artwork.xlsx!$L$1&amp; ": """ &amp; SUBSTITUTE(IF(LEFT(INDEX(artwork.xlsx!L:L,QUOTIENT(ROW(A1747)-1,3)+2),4)="http","",artwork.xlsx!$M$1) &amp; INDEX(artwork.xlsx!L:L,QUOTIENT(ROW(A1747)-1,3)+2),artwork.xlsx!$N$1,"") &amp; """,",
 IF(AND(MOD(ROW(A1747)-1,3)=1,INDEX(artwork.xlsx!J:J,QUOTIENT(ROW(A1747)-1,3)+2)&lt;&gt;""),
    artwork.xlsx!$K$1&amp;": '" &amp; SUBSTITUTE(INDEX(artwork.xlsx!K:K,QUOTIENT(ROW(A1747)-1,3)+2),"'","\'") &amp; "'",
IF(MOD(ROW(A1747)-1,3)=2,"","")))</f>
        <v>id: "wayofthefrog",  frenchName: "Voie de la grenouille",  artwork: "http://wiki.dominionstrategy.com/images/c/c7/Way_of_the_FrogArt.jpg",</v>
      </c>
      <c r="J1752" t="s">
        <v>2408</v>
      </c>
      <c r="K1752" t="s">
        <v>4017</v>
      </c>
      <c r="U1752" t="str">
        <f t="shared" si="67"/>
        <v>wayofthefrog</v>
      </c>
      <c r="V1752" t="str">
        <f t="shared" si="68"/>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row>
    <row r="1753" spans="1:22" x14ac:dyDescent="0.25">
      <c r="A1753" t="str">
        <f>IF(AND(MOD(ROW(A1748)-1,3)=0,INDEX(artwork.xlsx!G:G,QUOTIENT(ROW(A1748)-1,3)+2)&lt;&gt;""),"/* "&amp;INDEX(artwork.xlsx!G:G,QUOTIENT(ROW(A1748)-1,3)+2)&amp;" */","  ")&amp;
IF(AND(INDEX(artwork.xlsx!F:F,QUOTIENT(ROW(A1748)-1,3)+2)&lt;&gt;""),"/* "&amp;INDEX(artwork.xlsx!F:F,QUOTIENT(ROW(A1748)-1,3)+2)&amp;" */","  ")&amp;IF(AND(ISERROR(MATCH("},",B1753:B$5003,0)), ISERROR(MATCH("    ];",$A$5:A1749,0))),"];","")</f>
        <v xml:space="preserve">  /* landscape */</v>
      </c>
      <c r="B1753" t="str">
        <f t="shared" si="66"/>
        <v/>
      </c>
      <c r="C1753" t="str">
        <f>IF(AND(MOD(ROW(A1748)-1,3)=0, INDEX(artwork.xlsx!J:J,QUOTIENT(ROW(A1748)-1,3)+2)&lt;&gt;""),
     artwork.xlsx!$H$1&amp;": """ &amp;  INDEX(artwork.xlsx!H:H,QUOTIENT(ROW(A1748)-1,3)+2) &amp;""",  " &amp;
     artwork.xlsx!$J$1&amp; ": """ &amp; INDEX(artwork.xlsx!J:J,QUOTIENT(ROW(A1748)-1,3)+2) &amp;""",  " &amp;
     artwork.xlsx!$L$1&amp; ": """ &amp; SUBSTITUTE(IF(LEFT(INDEX(artwork.xlsx!L:L,QUOTIENT(ROW(A1748)-1,3)+2),4)="http","",artwork.xlsx!$M$1) &amp; INDEX(artwork.xlsx!L:L,QUOTIENT(ROW(A1748)-1,3)+2),artwork.xlsx!$N$1,"") &amp; """,",
 IF(AND(MOD(ROW(A1748)-1,3)=1,INDEX(artwork.xlsx!J:J,QUOTIENT(ROW(A1748)-1,3)+2)&lt;&gt;""),
    artwork.xlsx!$K$1&amp;": '" &amp; SUBSTITUTE(INDEX(artwork.xlsx!K:K,QUOTIENT(ROW(A1748)-1,3)+2),"'","\'") &amp; "'",
IF(MOD(ROW(A1748)-1,3)=2,"","")))</f>
        <v>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K1753" t="s">
        <v>4018</v>
      </c>
      <c r="U1753" t="e">
        <f t="shared" si="67"/>
        <v>#VALUE!</v>
      </c>
      <c r="V1753" t="e">
        <f t="shared" si="68"/>
        <v>#VALUE!</v>
      </c>
    </row>
    <row r="1754" spans="1:22" x14ac:dyDescent="0.25">
      <c r="A1754" t="str">
        <f>IF(AND(MOD(ROW(A1749)-1,3)=0,INDEX(artwork.xlsx!G:G,QUOTIENT(ROW(A1749)-1,3)+2)&lt;&gt;""),"/* "&amp;INDEX(artwork.xlsx!G:G,QUOTIENT(ROW(A1749)-1,3)+2)&amp;" */","  ")&amp;
IF(AND(INDEX(artwork.xlsx!F:F,QUOTIENT(ROW(A1749)-1,3)+2)&lt;&gt;""),"/* "&amp;INDEX(artwork.xlsx!F:F,QUOTIENT(ROW(A1749)-1,3)+2)&amp;" */","  ")&amp;IF(AND(ISERROR(MATCH("},",B1754:B$5003,0)), ISERROR(MATCH("    ];",$A$5:A1753,0))),"];","")</f>
        <v xml:space="preserve">  /* landscape */</v>
      </c>
      <c r="B1754" t="str">
        <f t="shared" si="66"/>
        <v>},</v>
      </c>
      <c r="C1754" t="str">
        <f>IF(AND(MOD(ROW(A1749)-1,3)=0, INDEX(artwork.xlsx!J:J,QUOTIENT(ROW(A1749)-1,3)+2)&lt;&gt;""),
     artwork.xlsx!$H$1&amp;": """ &amp;  INDEX(artwork.xlsx!H:H,QUOTIENT(ROW(A1749)-1,3)+2) &amp;""",  " &amp;
     artwork.xlsx!$J$1&amp; ": """ &amp; INDEX(artwork.xlsx!J:J,QUOTIENT(ROW(A1749)-1,3)+2) &amp;""",  " &amp;
     artwork.xlsx!$L$1&amp; ": """ &amp; SUBSTITUTE(IF(LEFT(INDEX(artwork.xlsx!L:L,QUOTIENT(ROW(A1749)-1,3)+2),4)="http","",artwork.xlsx!$M$1) &amp; INDEX(artwork.xlsx!L:L,QUOTIENT(ROW(A1749)-1,3)+2),artwork.xlsx!$N$1,"") &amp; """,",
 IF(AND(MOD(ROW(A1749)-1,3)=1,INDEX(artwork.xlsx!J:J,QUOTIENT(ROW(A1749)-1,3)+2)&lt;&gt;""),
    artwork.xlsx!$K$1&amp;": '" &amp; SUBSTITUTE(INDEX(artwork.xlsx!K:K,QUOTIENT(ROW(A1749)-1,3)+2),"'","\'") &amp; "'",
IF(MOD(ROW(A1749)-1,3)=2,"","")))</f>
        <v/>
      </c>
      <c r="J1754" t="s">
        <v>3730</v>
      </c>
      <c r="U1754" t="e">
        <f t="shared" si="67"/>
        <v>#VALUE!</v>
      </c>
      <c r="V1754" t="str">
        <f t="shared" si="68"/>
        <v>egoat",  frenchName: "Voie de la chèvre",  artwork: "http://wiki.dominionstrategy.com/images/8/8d/Way_of_the_GoatArt.jpg"</v>
      </c>
    </row>
    <row r="1755" spans="1:22" x14ac:dyDescent="0.25">
      <c r="A1755" t="str">
        <f>IF(AND(MOD(ROW(A1750)-1,3)=0,INDEX(artwork.xlsx!G:G,QUOTIENT(ROW(A1750)-1,3)+2)&lt;&gt;""),"/* "&amp;INDEX(artwork.xlsx!G:G,QUOTIENT(ROW(A1750)-1,3)+2)&amp;" */","  ")&amp;
IF(AND(INDEX(artwork.xlsx!F:F,QUOTIENT(ROW(A1750)-1,3)+2)&lt;&gt;""),"/* "&amp;INDEX(artwork.xlsx!F:F,QUOTIENT(ROW(A1750)-1,3)+2)&amp;" */","  ")&amp;IF(AND(ISERROR(MATCH("},",B1755:B$5003,0)), ISERROR(MATCH("    ];",$A$5:A1754,0))),"];","")</f>
        <v xml:space="preserve">  /* landscape */</v>
      </c>
      <c r="B1755" t="str">
        <f t="shared" si="66"/>
        <v>{</v>
      </c>
      <c r="C1755" t="str">
        <f>IF(AND(MOD(ROW(A1750)-1,3)=0, INDEX(artwork.xlsx!J:J,QUOTIENT(ROW(A1750)-1,3)+2)&lt;&gt;""),
     artwork.xlsx!$H$1&amp;": """ &amp;  INDEX(artwork.xlsx!H:H,QUOTIENT(ROW(A1750)-1,3)+2) &amp;""",  " &amp;
     artwork.xlsx!$J$1&amp; ": """ &amp; INDEX(artwork.xlsx!J:J,QUOTIENT(ROW(A1750)-1,3)+2) &amp;""",  " &amp;
     artwork.xlsx!$L$1&amp; ": """ &amp; SUBSTITUTE(IF(LEFT(INDEX(artwork.xlsx!L:L,QUOTIENT(ROW(A1750)-1,3)+2),4)="http","",artwork.xlsx!$M$1) &amp; INDEX(artwork.xlsx!L:L,QUOTIENT(ROW(A1750)-1,3)+2),artwork.xlsx!$N$1,"") &amp; """,",
 IF(AND(MOD(ROW(A1750)-1,3)=1,INDEX(artwork.xlsx!J:J,QUOTIENT(ROW(A1750)-1,3)+2)&lt;&gt;""),
    artwork.xlsx!$K$1&amp;": '" &amp; SUBSTITUTE(INDEX(artwork.xlsx!K:K,QUOTIENT(ROW(A1750)-1,3)+2),"'","\'") &amp; "'",
IF(MOD(ROW(A1750)-1,3)=2,"","")))</f>
        <v>id: "wayofthegoat",  frenchName: "Voie de la chèvre",  artwork: "http://wiki.dominionstrategy.com/images/8/8d/Way_of_the_GoatArt.jpg",</v>
      </c>
      <c r="J1755" t="s">
        <v>2408</v>
      </c>
      <c r="K1755" t="s">
        <v>4019</v>
      </c>
      <c r="U1755" t="str">
        <f t="shared" si="67"/>
        <v>wayofthegoat</v>
      </c>
      <c r="V1755" t="str">
        <f t="shared" si="68"/>
        <v>&lt;div class="landscape-text" style="top:14px;"&gt;&lt;div style="position:relative; top:5px;"&gt;&lt;div style="line-height:22px;"&gt;&lt;div style="display:inline;"&gt;&lt;div style="display:inline; font-size:22px;"&gt;Écartez une carte de votre main.&lt;/div&gt;&lt;/div&gt;&lt;br&gt;&lt;/div&gt;&lt;/div&gt;&lt;/div&gt;</v>
      </c>
    </row>
    <row r="1756" spans="1:22" x14ac:dyDescent="0.25">
      <c r="A1756" t="str">
        <f>IF(AND(MOD(ROW(A1751)-1,3)=0,INDEX(artwork.xlsx!G:G,QUOTIENT(ROW(A1751)-1,3)+2)&lt;&gt;""),"/* "&amp;INDEX(artwork.xlsx!G:G,QUOTIENT(ROW(A1751)-1,3)+2)&amp;" */","  ")&amp;
IF(AND(INDEX(artwork.xlsx!F:F,QUOTIENT(ROW(A1751)-1,3)+2)&lt;&gt;""),"/* "&amp;INDEX(artwork.xlsx!F:F,QUOTIENT(ROW(A1751)-1,3)+2)&amp;" */","  ")&amp;IF(AND(ISERROR(MATCH("},",B1756:B$5003,0)), ISERROR(MATCH("    ];",$A$5:A1752,0))),"];","")</f>
        <v xml:space="preserve">  /* landscape */</v>
      </c>
      <c r="B1756" t="str">
        <f t="shared" si="66"/>
        <v/>
      </c>
      <c r="C1756" t="str">
        <f>IF(AND(MOD(ROW(A1751)-1,3)=0, INDEX(artwork.xlsx!J:J,QUOTIENT(ROW(A1751)-1,3)+2)&lt;&gt;""),
     artwork.xlsx!$H$1&amp;": """ &amp;  INDEX(artwork.xlsx!H:H,QUOTIENT(ROW(A1751)-1,3)+2) &amp;""",  " &amp;
     artwork.xlsx!$J$1&amp; ": """ &amp; INDEX(artwork.xlsx!J:J,QUOTIENT(ROW(A1751)-1,3)+2) &amp;""",  " &amp;
     artwork.xlsx!$L$1&amp; ": """ &amp; SUBSTITUTE(IF(LEFT(INDEX(artwork.xlsx!L:L,QUOTIENT(ROW(A1751)-1,3)+2),4)="http","",artwork.xlsx!$M$1) &amp; INDEX(artwork.xlsx!L:L,QUOTIENT(ROW(A1751)-1,3)+2),artwork.xlsx!$N$1,"") &amp; """,",
 IF(AND(MOD(ROW(A1751)-1,3)=1,INDEX(artwork.xlsx!J:J,QUOTIENT(ROW(A1751)-1,3)+2)&lt;&gt;""),
    artwork.xlsx!$K$1&amp;": '" &amp; SUBSTITUTE(INDEX(artwork.xlsx!K:K,QUOTIENT(ROW(A1751)-1,3)+2),"'","\'") &amp; "'",
IF(MOD(ROW(A1751)-1,3)=2,"","")))</f>
        <v>text_html: '&lt;div class="landscape-text" style="top:14px;"&gt;&lt;div style="position:relative; top:5px;"&gt;&lt;div style="line-height:22px;"&gt;&lt;div style="display:inline;"&gt;&lt;div style="display:inline; font-size:22px;"&gt;Écartez une carte de votre main.&lt;/div&gt;&lt;/div&gt;&lt;br&gt;&lt;/div&gt;&lt;/div&gt;&lt;/div&gt;'</v>
      </c>
      <c r="K1756" t="s">
        <v>4020</v>
      </c>
      <c r="U1756" t="e">
        <f t="shared" si="67"/>
        <v>#VALUE!</v>
      </c>
      <c r="V1756" t="e">
        <f t="shared" si="68"/>
        <v>#VALUE!</v>
      </c>
    </row>
    <row r="1757" spans="1:22" x14ac:dyDescent="0.25">
      <c r="A1757" t="str">
        <f>IF(AND(MOD(ROW(A1752)-1,3)=0,INDEX(artwork.xlsx!G:G,QUOTIENT(ROW(A1752)-1,3)+2)&lt;&gt;""),"/* "&amp;INDEX(artwork.xlsx!G:G,QUOTIENT(ROW(A1752)-1,3)+2)&amp;" */","  ")&amp;
IF(AND(INDEX(artwork.xlsx!F:F,QUOTIENT(ROW(A1752)-1,3)+2)&lt;&gt;""),"/* "&amp;INDEX(artwork.xlsx!F:F,QUOTIENT(ROW(A1752)-1,3)+2)&amp;" */","  ")&amp;IF(AND(ISERROR(MATCH("},",B1757:B$5003,0)), ISERROR(MATCH("    ];",$A$5:A1756,0))),"];","")</f>
        <v xml:space="preserve">  /* landscape */</v>
      </c>
      <c r="B1757" t="str">
        <f t="shared" si="66"/>
        <v>},</v>
      </c>
      <c r="C1757" t="str">
        <f>IF(AND(MOD(ROW(A1752)-1,3)=0, INDEX(artwork.xlsx!J:J,QUOTIENT(ROW(A1752)-1,3)+2)&lt;&gt;""),
     artwork.xlsx!$H$1&amp;": """ &amp;  INDEX(artwork.xlsx!H:H,QUOTIENT(ROW(A1752)-1,3)+2) &amp;""",  " &amp;
     artwork.xlsx!$J$1&amp; ": """ &amp; INDEX(artwork.xlsx!J:J,QUOTIENT(ROW(A1752)-1,3)+2) &amp;""",  " &amp;
     artwork.xlsx!$L$1&amp; ": """ &amp; SUBSTITUTE(IF(LEFT(INDEX(artwork.xlsx!L:L,QUOTIENT(ROW(A1752)-1,3)+2),4)="http","",artwork.xlsx!$M$1) &amp; INDEX(artwork.xlsx!L:L,QUOTIENT(ROW(A1752)-1,3)+2),artwork.xlsx!$N$1,"") &amp; """,",
 IF(AND(MOD(ROW(A1752)-1,3)=1,INDEX(artwork.xlsx!J:J,QUOTIENT(ROW(A1752)-1,3)+2)&lt;&gt;""),
    artwork.xlsx!$K$1&amp;": '" &amp; SUBSTITUTE(INDEX(artwork.xlsx!K:K,QUOTIENT(ROW(A1752)-1,3)+2),"'","\'") &amp; "'",
IF(MOD(ROW(A1752)-1,3)=2,"","")))</f>
        <v/>
      </c>
      <c r="J1757" t="s">
        <v>3730</v>
      </c>
      <c r="U1757" t="e">
        <f t="shared" si="67"/>
        <v>#VALUE!</v>
      </c>
      <c r="V1757" t="str">
        <f t="shared" si="68"/>
        <v>ehorse",  frenchName: "Voie du cheval",  artwork: "http://wiki.dominionstrategy.com/images/6/66/Way_of_the_HorseArt.jpg"</v>
      </c>
    </row>
    <row r="1758" spans="1:22" x14ac:dyDescent="0.25">
      <c r="A1758" t="str">
        <f>IF(AND(MOD(ROW(A1753)-1,3)=0,INDEX(artwork.xlsx!G:G,QUOTIENT(ROW(A1753)-1,3)+2)&lt;&gt;""),"/* "&amp;INDEX(artwork.xlsx!G:G,QUOTIENT(ROW(A1753)-1,3)+2)&amp;" */","  ")&amp;
IF(AND(INDEX(artwork.xlsx!F:F,QUOTIENT(ROW(A1753)-1,3)+2)&lt;&gt;""),"/* "&amp;INDEX(artwork.xlsx!F:F,QUOTIENT(ROW(A1753)-1,3)+2)&amp;" */","  ")&amp;IF(AND(ISERROR(MATCH("},",B1758:B$5003,0)), ISERROR(MATCH("    ];",$A$5:A1754,0))),"];","")</f>
        <v xml:space="preserve">  /* landscape */</v>
      </c>
      <c r="B1758" t="str">
        <f t="shared" si="66"/>
        <v>{</v>
      </c>
      <c r="C1758" t="str">
        <f>IF(AND(MOD(ROW(A1753)-1,3)=0, INDEX(artwork.xlsx!J:J,QUOTIENT(ROW(A1753)-1,3)+2)&lt;&gt;""),
     artwork.xlsx!$H$1&amp;": """ &amp;  INDEX(artwork.xlsx!H:H,QUOTIENT(ROW(A1753)-1,3)+2) &amp;""",  " &amp;
     artwork.xlsx!$J$1&amp; ": """ &amp; INDEX(artwork.xlsx!J:J,QUOTIENT(ROW(A1753)-1,3)+2) &amp;""",  " &amp;
     artwork.xlsx!$L$1&amp; ": """ &amp; SUBSTITUTE(IF(LEFT(INDEX(artwork.xlsx!L:L,QUOTIENT(ROW(A1753)-1,3)+2),4)="http","",artwork.xlsx!$M$1) &amp; INDEX(artwork.xlsx!L:L,QUOTIENT(ROW(A1753)-1,3)+2),artwork.xlsx!$N$1,"") &amp; """,",
 IF(AND(MOD(ROW(A1753)-1,3)=1,INDEX(artwork.xlsx!J:J,QUOTIENT(ROW(A1753)-1,3)+2)&lt;&gt;""),
    artwork.xlsx!$K$1&amp;": '" &amp; SUBSTITUTE(INDEX(artwork.xlsx!K:K,QUOTIENT(ROW(A1753)-1,3)+2),"'","\'") &amp; "'",
IF(MOD(ROW(A1753)-1,3)=2,"","")))</f>
        <v>id: "wayofthehorse",  frenchName: "Voie du cheval",  artwork: "http://wiki.dominionstrategy.com/images/6/66/Way_of_the_HorseArt.jpg",</v>
      </c>
      <c r="J1758" t="s">
        <v>2408</v>
      </c>
      <c r="K1758" t="s">
        <v>4021</v>
      </c>
      <c r="U1758" t="str">
        <f t="shared" si="67"/>
        <v>wayofthehorse</v>
      </c>
      <c r="V1758" t="str">
        <f t="shared" si="68"/>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row>
    <row r="1759" spans="1:22" x14ac:dyDescent="0.25">
      <c r="A1759" t="str">
        <f>IF(AND(MOD(ROW(A1754)-1,3)=0,INDEX(artwork.xlsx!G:G,QUOTIENT(ROW(A1754)-1,3)+2)&lt;&gt;""),"/* "&amp;INDEX(artwork.xlsx!G:G,QUOTIENT(ROW(A1754)-1,3)+2)&amp;" */","  ")&amp;
IF(AND(INDEX(artwork.xlsx!F:F,QUOTIENT(ROW(A1754)-1,3)+2)&lt;&gt;""),"/* "&amp;INDEX(artwork.xlsx!F:F,QUOTIENT(ROW(A1754)-1,3)+2)&amp;" */","  ")&amp;IF(AND(ISERROR(MATCH("},",B1759:B$5003,0)), ISERROR(MATCH("    ];",$A$5:A1758,0))),"];","")</f>
        <v xml:space="preserve">  /* landscape */</v>
      </c>
      <c r="B1759" t="str">
        <f t="shared" si="66"/>
        <v/>
      </c>
      <c r="C1759" t="str">
        <f>IF(AND(MOD(ROW(A1754)-1,3)=0, INDEX(artwork.xlsx!J:J,QUOTIENT(ROW(A1754)-1,3)+2)&lt;&gt;""),
     artwork.xlsx!$H$1&amp;": """ &amp;  INDEX(artwork.xlsx!H:H,QUOTIENT(ROW(A1754)-1,3)+2) &amp;""",  " &amp;
     artwork.xlsx!$J$1&amp; ": """ &amp; INDEX(artwork.xlsx!J:J,QUOTIENT(ROW(A1754)-1,3)+2) &amp;""",  " &amp;
     artwork.xlsx!$L$1&amp; ": """ &amp; SUBSTITUTE(IF(LEFT(INDEX(artwork.xlsx!L:L,QUOTIENT(ROW(A1754)-1,3)+2),4)="http","",artwork.xlsx!$M$1) &amp; INDEX(artwork.xlsx!L:L,QUOTIENT(ROW(A1754)-1,3)+2),artwork.xlsx!$N$1,"") &amp; """,",
 IF(AND(MOD(ROW(A1754)-1,3)=1,INDEX(artwork.xlsx!J:J,QUOTIENT(ROW(A1754)-1,3)+2)&lt;&gt;""),
    artwork.xlsx!$K$1&amp;": '" &amp; SUBSTITUTE(INDEX(artwork.xlsx!K:K,QUOTIENT(ROW(A1754)-1,3)+2),"'","\'") &amp; "'",
IF(MOD(ROW(A1754)-1,3)=2,"","")))</f>
        <v>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K1759" t="s">
        <v>4022</v>
      </c>
      <c r="U1759" t="e">
        <f t="shared" si="67"/>
        <v>#VALUE!</v>
      </c>
      <c r="V1759" t="e">
        <f t="shared" si="68"/>
        <v>#VALUE!</v>
      </c>
    </row>
    <row r="1760" spans="1:22" x14ac:dyDescent="0.25">
      <c r="A1760" t="str">
        <f>IF(AND(MOD(ROW(A1755)-1,3)=0,INDEX(artwork.xlsx!G:G,QUOTIENT(ROW(A1755)-1,3)+2)&lt;&gt;""),"/* "&amp;INDEX(artwork.xlsx!G:G,QUOTIENT(ROW(A1755)-1,3)+2)&amp;" */","  ")&amp;
IF(AND(INDEX(artwork.xlsx!F:F,QUOTIENT(ROW(A1755)-1,3)+2)&lt;&gt;""),"/* "&amp;INDEX(artwork.xlsx!F:F,QUOTIENT(ROW(A1755)-1,3)+2)&amp;" */","  ")&amp;IF(AND(ISERROR(MATCH("},",B1760:B$5003,0)), ISERROR(MATCH("    ];",$A$5:A1759,0))),"];","")</f>
        <v xml:space="preserve">  /* landscape */</v>
      </c>
      <c r="B1760" t="str">
        <f t="shared" si="66"/>
        <v>},</v>
      </c>
      <c r="C1760" t="str">
        <f>IF(AND(MOD(ROW(A1755)-1,3)=0, INDEX(artwork.xlsx!J:J,QUOTIENT(ROW(A1755)-1,3)+2)&lt;&gt;""),
     artwork.xlsx!$H$1&amp;": """ &amp;  INDEX(artwork.xlsx!H:H,QUOTIENT(ROW(A1755)-1,3)+2) &amp;""",  " &amp;
     artwork.xlsx!$J$1&amp; ": """ &amp; INDEX(artwork.xlsx!J:J,QUOTIENT(ROW(A1755)-1,3)+2) &amp;""",  " &amp;
     artwork.xlsx!$L$1&amp; ": """ &amp; SUBSTITUTE(IF(LEFT(INDEX(artwork.xlsx!L:L,QUOTIENT(ROW(A1755)-1,3)+2),4)="http","",artwork.xlsx!$M$1) &amp; INDEX(artwork.xlsx!L:L,QUOTIENT(ROW(A1755)-1,3)+2),artwork.xlsx!$N$1,"") &amp; """,",
 IF(AND(MOD(ROW(A1755)-1,3)=1,INDEX(artwork.xlsx!J:J,QUOTIENT(ROW(A1755)-1,3)+2)&lt;&gt;""),
    artwork.xlsx!$K$1&amp;": '" &amp; SUBSTITUTE(INDEX(artwork.xlsx!K:K,QUOTIENT(ROW(A1755)-1,3)+2),"'","\'") &amp; "'",
IF(MOD(ROW(A1755)-1,3)=2,"","")))</f>
        <v/>
      </c>
      <c r="J1760" t="s">
        <v>3730</v>
      </c>
      <c r="U1760" t="e">
        <f t="shared" si="67"/>
        <v>#VALUE!</v>
      </c>
      <c r="V1760" t="str">
        <f t="shared" si="68"/>
        <v>emole",  frenchName: "Voie de la taupe",  artwork: "http://wiki.dominionstrategy.com/images/6/62/Way_of_the_MoleArt.jpg"</v>
      </c>
    </row>
    <row r="1761" spans="1:22" x14ac:dyDescent="0.25">
      <c r="A1761" t="str">
        <f>IF(AND(MOD(ROW(A1756)-1,3)=0,INDEX(artwork.xlsx!G:G,QUOTIENT(ROW(A1756)-1,3)+2)&lt;&gt;""),"/* "&amp;INDEX(artwork.xlsx!G:G,QUOTIENT(ROW(A1756)-1,3)+2)&amp;" */","  ")&amp;
IF(AND(INDEX(artwork.xlsx!F:F,QUOTIENT(ROW(A1756)-1,3)+2)&lt;&gt;""),"/* "&amp;INDEX(artwork.xlsx!F:F,QUOTIENT(ROW(A1756)-1,3)+2)&amp;" */","  ")&amp;IF(AND(ISERROR(MATCH("},",B1761:B$5003,0)), ISERROR(MATCH("    ];",$A$5:A1757,0))),"];","")</f>
        <v xml:space="preserve">  /* landscape */</v>
      </c>
      <c r="B1761" t="str">
        <f t="shared" si="66"/>
        <v>{</v>
      </c>
      <c r="C1761" t="str">
        <f>IF(AND(MOD(ROW(A1756)-1,3)=0, INDEX(artwork.xlsx!J:J,QUOTIENT(ROW(A1756)-1,3)+2)&lt;&gt;""),
     artwork.xlsx!$H$1&amp;": """ &amp;  INDEX(artwork.xlsx!H:H,QUOTIENT(ROW(A1756)-1,3)+2) &amp;""",  " &amp;
     artwork.xlsx!$J$1&amp; ": """ &amp; INDEX(artwork.xlsx!J:J,QUOTIENT(ROW(A1756)-1,3)+2) &amp;""",  " &amp;
     artwork.xlsx!$L$1&amp; ": """ &amp; SUBSTITUTE(IF(LEFT(INDEX(artwork.xlsx!L:L,QUOTIENT(ROW(A1756)-1,3)+2),4)="http","",artwork.xlsx!$M$1) &amp; INDEX(artwork.xlsx!L:L,QUOTIENT(ROW(A1756)-1,3)+2),artwork.xlsx!$N$1,"") &amp; """,",
 IF(AND(MOD(ROW(A1756)-1,3)=1,INDEX(artwork.xlsx!J:J,QUOTIENT(ROW(A1756)-1,3)+2)&lt;&gt;""),
    artwork.xlsx!$K$1&amp;": '" &amp; SUBSTITUTE(INDEX(artwork.xlsx!K:K,QUOTIENT(ROW(A1756)-1,3)+2),"'","\'") &amp; "'",
IF(MOD(ROW(A1756)-1,3)=2,"","")))</f>
        <v>id: "wayofthemole",  frenchName: "Voie de la taupe",  artwork: "http://wiki.dominionstrategy.com/images/6/62/Way_of_the_MoleArt.jpg",</v>
      </c>
      <c r="J1761" t="s">
        <v>2408</v>
      </c>
      <c r="K1761" t="s">
        <v>4023</v>
      </c>
      <c r="U1761" t="str">
        <f t="shared" si="67"/>
        <v>wayofthemole</v>
      </c>
      <c r="V1761" t="str">
        <f t="shared" si="68"/>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row>
    <row r="1762" spans="1:22" x14ac:dyDescent="0.25">
      <c r="A1762" t="str">
        <f>IF(AND(MOD(ROW(A1757)-1,3)=0,INDEX(artwork.xlsx!G:G,QUOTIENT(ROW(A1757)-1,3)+2)&lt;&gt;""),"/* "&amp;INDEX(artwork.xlsx!G:G,QUOTIENT(ROW(A1757)-1,3)+2)&amp;" */","  ")&amp;
IF(AND(INDEX(artwork.xlsx!F:F,QUOTIENT(ROW(A1757)-1,3)+2)&lt;&gt;""),"/* "&amp;INDEX(artwork.xlsx!F:F,QUOTIENT(ROW(A1757)-1,3)+2)&amp;" */","  ")&amp;IF(AND(ISERROR(MATCH("},",B1762:B$5003,0)), ISERROR(MATCH("    ];",$A$5:A1761,0))),"];","")</f>
        <v xml:space="preserve">  /* landscape */</v>
      </c>
      <c r="B1762" t="str">
        <f t="shared" si="66"/>
        <v/>
      </c>
      <c r="C1762" t="str">
        <f>IF(AND(MOD(ROW(A1757)-1,3)=0, INDEX(artwork.xlsx!J:J,QUOTIENT(ROW(A1757)-1,3)+2)&lt;&gt;""),
     artwork.xlsx!$H$1&amp;": """ &amp;  INDEX(artwork.xlsx!H:H,QUOTIENT(ROW(A1757)-1,3)+2) &amp;""",  " &amp;
     artwork.xlsx!$J$1&amp; ": """ &amp; INDEX(artwork.xlsx!J:J,QUOTIENT(ROW(A1757)-1,3)+2) &amp;""",  " &amp;
     artwork.xlsx!$L$1&amp; ": """ &amp; SUBSTITUTE(IF(LEFT(INDEX(artwork.xlsx!L:L,QUOTIENT(ROW(A1757)-1,3)+2),4)="http","",artwork.xlsx!$M$1) &amp; INDEX(artwork.xlsx!L:L,QUOTIENT(ROW(A1757)-1,3)+2),artwork.xlsx!$N$1,"") &amp; """,",
 IF(AND(MOD(ROW(A1757)-1,3)=1,INDEX(artwork.xlsx!J:J,QUOTIENT(ROW(A1757)-1,3)+2)&lt;&gt;""),
    artwork.xlsx!$K$1&amp;": '" &amp; SUBSTITUTE(INDEX(artwork.xlsx!K:K,QUOTIENT(ROW(A1757)-1,3)+2),"'","\'") &amp; "'",
IF(MOD(ROW(A1757)-1,3)=2,"","")))</f>
        <v>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K1762" t="s">
        <v>4024</v>
      </c>
      <c r="U1762" t="e">
        <f t="shared" si="67"/>
        <v>#VALUE!</v>
      </c>
      <c r="V1762" t="e">
        <f t="shared" si="68"/>
        <v>#VALUE!</v>
      </c>
    </row>
    <row r="1763" spans="1:22" x14ac:dyDescent="0.25">
      <c r="A1763" t="str">
        <f>IF(AND(MOD(ROW(A1758)-1,3)=0,INDEX(artwork.xlsx!G:G,QUOTIENT(ROW(A1758)-1,3)+2)&lt;&gt;""),"/* "&amp;INDEX(artwork.xlsx!G:G,QUOTIENT(ROW(A1758)-1,3)+2)&amp;" */","  ")&amp;
IF(AND(INDEX(artwork.xlsx!F:F,QUOTIENT(ROW(A1758)-1,3)+2)&lt;&gt;""),"/* "&amp;INDEX(artwork.xlsx!F:F,QUOTIENT(ROW(A1758)-1,3)+2)&amp;" */","  ")&amp;IF(AND(ISERROR(MATCH("},",B1763:B$5003,0)), ISERROR(MATCH("    ];",$A$5:A1762,0))),"];","")</f>
        <v xml:space="preserve">  /* landscape */</v>
      </c>
      <c r="B1763" t="str">
        <f t="shared" si="66"/>
        <v>},</v>
      </c>
      <c r="C1763" t="str">
        <f>IF(AND(MOD(ROW(A1758)-1,3)=0, INDEX(artwork.xlsx!J:J,QUOTIENT(ROW(A1758)-1,3)+2)&lt;&gt;""),
     artwork.xlsx!$H$1&amp;": """ &amp;  INDEX(artwork.xlsx!H:H,QUOTIENT(ROW(A1758)-1,3)+2) &amp;""",  " &amp;
     artwork.xlsx!$J$1&amp; ": """ &amp; INDEX(artwork.xlsx!J:J,QUOTIENT(ROW(A1758)-1,3)+2) &amp;""",  " &amp;
     artwork.xlsx!$L$1&amp; ": """ &amp; SUBSTITUTE(IF(LEFT(INDEX(artwork.xlsx!L:L,QUOTIENT(ROW(A1758)-1,3)+2),4)="http","",artwork.xlsx!$M$1) &amp; INDEX(artwork.xlsx!L:L,QUOTIENT(ROW(A1758)-1,3)+2),artwork.xlsx!$N$1,"") &amp; """,",
 IF(AND(MOD(ROW(A1758)-1,3)=1,INDEX(artwork.xlsx!J:J,QUOTIENT(ROW(A1758)-1,3)+2)&lt;&gt;""),
    artwork.xlsx!$K$1&amp;": '" &amp; SUBSTITUTE(INDEX(artwork.xlsx!K:K,QUOTIENT(ROW(A1758)-1,3)+2),"'","\'") &amp; "'",
IF(MOD(ROW(A1758)-1,3)=2,"","")))</f>
        <v/>
      </c>
      <c r="J1763" t="s">
        <v>3730</v>
      </c>
      <c r="U1763" t="e">
        <f t="shared" si="67"/>
        <v>#VALUE!</v>
      </c>
      <c r="V1763" t="str">
        <f t="shared" si="68"/>
        <v>emonkey",  frenchName: "Voie du singe",  artwork: "http://wiki.dominionstrategy.com/images/9/91/Way_of_the_MonkeyArt.jpg"</v>
      </c>
    </row>
    <row r="1764" spans="1:22" x14ac:dyDescent="0.25">
      <c r="A1764" t="str">
        <f>IF(AND(MOD(ROW(A1759)-1,3)=0,INDEX(artwork.xlsx!G:G,QUOTIENT(ROW(A1759)-1,3)+2)&lt;&gt;""),"/* "&amp;INDEX(artwork.xlsx!G:G,QUOTIENT(ROW(A1759)-1,3)+2)&amp;" */","  ")&amp;
IF(AND(INDEX(artwork.xlsx!F:F,QUOTIENT(ROW(A1759)-1,3)+2)&lt;&gt;""),"/* "&amp;INDEX(artwork.xlsx!F:F,QUOTIENT(ROW(A1759)-1,3)+2)&amp;" */","  ")&amp;IF(AND(ISERROR(MATCH("},",B1764:B$5003,0)), ISERROR(MATCH("    ];",$A$5:A1760,0))),"];","")</f>
        <v xml:space="preserve">  /* landscape */</v>
      </c>
      <c r="B1764" t="str">
        <f t="shared" si="66"/>
        <v>{</v>
      </c>
      <c r="C1764" t="str">
        <f>IF(AND(MOD(ROW(A1759)-1,3)=0, INDEX(artwork.xlsx!J:J,QUOTIENT(ROW(A1759)-1,3)+2)&lt;&gt;""),
     artwork.xlsx!$H$1&amp;": """ &amp;  INDEX(artwork.xlsx!H:H,QUOTIENT(ROW(A1759)-1,3)+2) &amp;""",  " &amp;
     artwork.xlsx!$J$1&amp; ": """ &amp; INDEX(artwork.xlsx!J:J,QUOTIENT(ROW(A1759)-1,3)+2) &amp;""",  " &amp;
     artwork.xlsx!$L$1&amp; ": """ &amp; SUBSTITUTE(IF(LEFT(INDEX(artwork.xlsx!L:L,QUOTIENT(ROW(A1759)-1,3)+2),4)="http","",artwork.xlsx!$M$1) &amp; INDEX(artwork.xlsx!L:L,QUOTIENT(ROW(A1759)-1,3)+2),artwork.xlsx!$N$1,"") &amp; """,",
 IF(AND(MOD(ROW(A1759)-1,3)=1,INDEX(artwork.xlsx!J:J,QUOTIENT(ROW(A1759)-1,3)+2)&lt;&gt;""),
    artwork.xlsx!$K$1&amp;": '" &amp; SUBSTITUTE(INDEX(artwork.xlsx!K:K,QUOTIENT(ROW(A1759)-1,3)+2),"'","\'") &amp; "'",
IF(MOD(ROW(A1759)-1,3)=2,"","")))</f>
        <v>id: "wayofthemonkey",  frenchName: "Voie du singe",  artwork: "http://wiki.dominionstrategy.com/images/9/91/Way_of_the_MonkeyArt.jpg",</v>
      </c>
      <c r="J1764" t="s">
        <v>2408</v>
      </c>
      <c r="K1764" t="s">
        <v>4025</v>
      </c>
      <c r="U1764" t="str">
        <f t="shared" si="67"/>
        <v>wayofthemonkey</v>
      </c>
      <c r="V1764" t="str">
        <f t="shared" si="68"/>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65" spans="1:22" x14ac:dyDescent="0.25">
      <c r="A1765" t="str">
        <f>IF(AND(MOD(ROW(A1760)-1,3)=0,INDEX(artwork.xlsx!G:G,QUOTIENT(ROW(A1760)-1,3)+2)&lt;&gt;""),"/* "&amp;INDEX(artwork.xlsx!G:G,QUOTIENT(ROW(A1760)-1,3)+2)&amp;" */","  ")&amp;
IF(AND(INDEX(artwork.xlsx!F:F,QUOTIENT(ROW(A1760)-1,3)+2)&lt;&gt;""),"/* "&amp;INDEX(artwork.xlsx!F:F,QUOTIENT(ROW(A1760)-1,3)+2)&amp;" */","  ")&amp;IF(AND(ISERROR(MATCH("},",B1765:B$5003,0)), ISERROR(MATCH("    ];",$A$5:A1764,0))),"];","")</f>
        <v xml:space="preserve">  /* landscape */</v>
      </c>
      <c r="B1765" t="str">
        <f t="shared" si="66"/>
        <v/>
      </c>
      <c r="C1765" t="str">
        <f>IF(AND(MOD(ROW(A1760)-1,3)=0, INDEX(artwork.xlsx!J:J,QUOTIENT(ROW(A1760)-1,3)+2)&lt;&gt;""),
     artwork.xlsx!$H$1&amp;": """ &amp;  INDEX(artwork.xlsx!H:H,QUOTIENT(ROW(A1760)-1,3)+2) &amp;""",  " &amp;
     artwork.xlsx!$J$1&amp; ": """ &amp; INDEX(artwork.xlsx!J:J,QUOTIENT(ROW(A1760)-1,3)+2) &amp;""",  " &amp;
     artwork.xlsx!$L$1&amp; ": """ &amp; SUBSTITUTE(IF(LEFT(INDEX(artwork.xlsx!L:L,QUOTIENT(ROW(A1760)-1,3)+2),4)="http","",artwork.xlsx!$M$1) &amp; INDEX(artwork.xlsx!L:L,QUOTIENT(ROW(A1760)-1,3)+2),artwork.xlsx!$N$1,"") &amp; """,",
 IF(AND(MOD(ROW(A1760)-1,3)=1,INDEX(artwork.xlsx!J:J,QUOTIENT(ROW(A1760)-1,3)+2)&lt;&gt;""),
    artwork.xlsx!$K$1&amp;": '" &amp; SUBSTITUTE(INDEX(artwork.xlsx!K:K,QUOTIENT(ROW(A1760)-1,3)+2),"'","\'") &amp; "'",
IF(MOD(ROW(A1760)-1,3)=2,"","")))</f>
        <v>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65" t="s">
        <v>4026</v>
      </c>
      <c r="U1765" t="e">
        <f t="shared" si="67"/>
        <v>#VALUE!</v>
      </c>
      <c r="V1765" t="e">
        <f t="shared" si="68"/>
        <v>#VALUE!</v>
      </c>
    </row>
    <row r="1766" spans="1:22" x14ac:dyDescent="0.25">
      <c r="A1766" t="str">
        <f>IF(AND(MOD(ROW(A1761)-1,3)=0,INDEX(artwork.xlsx!G:G,QUOTIENT(ROW(A1761)-1,3)+2)&lt;&gt;""),"/* "&amp;INDEX(artwork.xlsx!G:G,QUOTIENT(ROW(A1761)-1,3)+2)&amp;" */","  ")&amp;
IF(AND(INDEX(artwork.xlsx!F:F,QUOTIENT(ROW(A1761)-1,3)+2)&lt;&gt;""),"/* "&amp;INDEX(artwork.xlsx!F:F,QUOTIENT(ROW(A1761)-1,3)+2)&amp;" */","  ")&amp;IF(AND(ISERROR(MATCH("},",B1766:B$5003,0)), ISERROR(MATCH("    ];",$A$5:A1765,0))),"];","")</f>
        <v xml:space="preserve">  /* landscape */</v>
      </c>
      <c r="B1766" t="str">
        <f t="shared" si="66"/>
        <v>},</v>
      </c>
      <c r="C1766" t="str">
        <f>IF(AND(MOD(ROW(A1761)-1,3)=0, INDEX(artwork.xlsx!J:J,QUOTIENT(ROW(A1761)-1,3)+2)&lt;&gt;""),
     artwork.xlsx!$H$1&amp;": """ &amp;  INDEX(artwork.xlsx!H:H,QUOTIENT(ROW(A1761)-1,3)+2) &amp;""",  " &amp;
     artwork.xlsx!$J$1&amp; ": """ &amp; INDEX(artwork.xlsx!J:J,QUOTIENT(ROW(A1761)-1,3)+2) &amp;""",  " &amp;
     artwork.xlsx!$L$1&amp; ": """ &amp; SUBSTITUTE(IF(LEFT(INDEX(artwork.xlsx!L:L,QUOTIENT(ROW(A1761)-1,3)+2),4)="http","",artwork.xlsx!$M$1) &amp; INDEX(artwork.xlsx!L:L,QUOTIENT(ROW(A1761)-1,3)+2),artwork.xlsx!$N$1,"") &amp; """,",
 IF(AND(MOD(ROW(A1761)-1,3)=1,INDEX(artwork.xlsx!J:J,QUOTIENT(ROW(A1761)-1,3)+2)&lt;&gt;""),
    artwork.xlsx!$K$1&amp;": '" &amp; SUBSTITUTE(INDEX(artwork.xlsx!K:K,QUOTIENT(ROW(A1761)-1,3)+2),"'","\'") &amp; "'",
IF(MOD(ROW(A1761)-1,3)=2,"","")))</f>
        <v/>
      </c>
      <c r="J1766" t="s">
        <v>3730</v>
      </c>
      <c r="U1766" t="e">
        <f t="shared" si="67"/>
        <v>#VALUE!</v>
      </c>
      <c r="V1766" t="str">
        <f t="shared" si="68"/>
        <v>emouse",  frenchName: "Voie de la souirs",  artwork: "http://wiki.dominionstrategy.com/images/6/67/Way_of_the_MouseArt.jpg"</v>
      </c>
    </row>
    <row r="1767" spans="1:22" x14ac:dyDescent="0.25">
      <c r="A1767" t="str">
        <f>IF(AND(MOD(ROW(A1762)-1,3)=0,INDEX(artwork.xlsx!G:G,QUOTIENT(ROW(A1762)-1,3)+2)&lt;&gt;""),"/* "&amp;INDEX(artwork.xlsx!G:G,QUOTIENT(ROW(A1762)-1,3)+2)&amp;" */","  ")&amp;
IF(AND(INDEX(artwork.xlsx!F:F,QUOTIENT(ROW(A1762)-1,3)+2)&lt;&gt;""),"/* "&amp;INDEX(artwork.xlsx!F:F,QUOTIENT(ROW(A1762)-1,3)+2)&amp;" */","  ")&amp;IF(AND(ISERROR(MATCH("},",B1767:B$5003,0)), ISERROR(MATCH("    ];",$A$5:A1763,0))),"];","")</f>
        <v xml:space="preserve">  /* landscape */</v>
      </c>
      <c r="B1767" t="str">
        <f t="shared" si="66"/>
        <v>{</v>
      </c>
      <c r="C1767" t="str">
        <f>IF(AND(MOD(ROW(A1762)-1,3)=0, INDEX(artwork.xlsx!J:J,QUOTIENT(ROW(A1762)-1,3)+2)&lt;&gt;""),
     artwork.xlsx!$H$1&amp;": """ &amp;  INDEX(artwork.xlsx!H:H,QUOTIENT(ROW(A1762)-1,3)+2) &amp;""",  " &amp;
     artwork.xlsx!$J$1&amp; ": """ &amp; INDEX(artwork.xlsx!J:J,QUOTIENT(ROW(A1762)-1,3)+2) &amp;""",  " &amp;
     artwork.xlsx!$L$1&amp; ": """ &amp; SUBSTITUTE(IF(LEFT(INDEX(artwork.xlsx!L:L,QUOTIENT(ROW(A1762)-1,3)+2),4)="http","",artwork.xlsx!$M$1) &amp; INDEX(artwork.xlsx!L:L,QUOTIENT(ROW(A1762)-1,3)+2),artwork.xlsx!$N$1,"") &amp; """,",
 IF(AND(MOD(ROW(A1762)-1,3)=1,INDEX(artwork.xlsx!J:J,QUOTIENT(ROW(A1762)-1,3)+2)&lt;&gt;""),
    artwork.xlsx!$K$1&amp;": '" &amp; SUBSTITUTE(INDEX(artwork.xlsx!K:K,QUOTIENT(ROW(A1762)-1,3)+2),"'","\'") &amp; "'",
IF(MOD(ROW(A1762)-1,3)=2,"","")))</f>
        <v>id: "wayofthemouse",  frenchName: "Voie de la souirs",  artwork: "http://wiki.dominionstrategy.com/images/6/67/Way_of_the_MouseArt.jpg",</v>
      </c>
      <c r="J1767" t="s">
        <v>2408</v>
      </c>
      <c r="K1767" t="s">
        <v>4027</v>
      </c>
      <c r="U1767" t="str">
        <f t="shared" si="67"/>
        <v>wayofthemouse</v>
      </c>
      <c r="V1767" t="str">
        <f t="shared" si="68"/>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row>
    <row r="1768" spans="1:22" x14ac:dyDescent="0.25">
      <c r="A1768" t="str">
        <f>IF(AND(MOD(ROW(A1763)-1,3)=0,INDEX(artwork.xlsx!G:G,QUOTIENT(ROW(A1763)-1,3)+2)&lt;&gt;""),"/* "&amp;INDEX(artwork.xlsx!G:G,QUOTIENT(ROW(A1763)-1,3)+2)&amp;" */","  ")&amp;
IF(AND(INDEX(artwork.xlsx!F:F,QUOTIENT(ROW(A1763)-1,3)+2)&lt;&gt;""),"/* "&amp;INDEX(artwork.xlsx!F:F,QUOTIENT(ROW(A1763)-1,3)+2)&amp;" */","  ")&amp;IF(AND(ISERROR(MATCH("},",B1768:B$5003,0)), ISERROR(MATCH("    ];",$A$5:A1767,0))),"];","")</f>
        <v xml:space="preserve">  /* landscape */</v>
      </c>
      <c r="B1768" t="str">
        <f t="shared" si="66"/>
        <v/>
      </c>
      <c r="C1768" t="str">
        <f>IF(AND(MOD(ROW(A1763)-1,3)=0, INDEX(artwork.xlsx!J:J,QUOTIENT(ROW(A1763)-1,3)+2)&lt;&gt;""),
     artwork.xlsx!$H$1&amp;": """ &amp;  INDEX(artwork.xlsx!H:H,QUOTIENT(ROW(A1763)-1,3)+2) &amp;""",  " &amp;
     artwork.xlsx!$J$1&amp; ": """ &amp; INDEX(artwork.xlsx!J:J,QUOTIENT(ROW(A1763)-1,3)+2) &amp;""",  " &amp;
     artwork.xlsx!$L$1&amp; ": """ &amp; SUBSTITUTE(IF(LEFT(INDEX(artwork.xlsx!L:L,QUOTIENT(ROW(A1763)-1,3)+2),4)="http","",artwork.xlsx!$M$1) &amp; INDEX(artwork.xlsx!L:L,QUOTIENT(ROW(A1763)-1,3)+2),artwork.xlsx!$N$1,"") &amp; """,",
 IF(AND(MOD(ROW(A1763)-1,3)=1,INDEX(artwork.xlsx!J:J,QUOTIENT(ROW(A1763)-1,3)+2)&lt;&gt;""),
    artwork.xlsx!$K$1&amp;": '" &amp; SUBSTITUTE(INDEX(artwork.xlsx!K:K,QUOTIENT(ROW(A1763)-1,3)+2),"'","\'") &amp; "'",
IF(MOD(ROW(A1763)-1,3)=2,"","")))</f>
        <v>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K1768" t="s">
        <v>4028</v>
      </c>
      <c r="U1768" t="e">
        <f t="shared" si="67"/>
        <v>#VALUE!</v>
      </c>
      <c r="V1768" t="e">
        <f t="shared" si="68"/>
        <v>#VALUE!</v>
      </c>
    </row>
    <row r="1769" spans="1:22" x14ac:dyDescent="0.25">
      <c r="A1769" t="str">
        <f>IF(AND(MOD(ROW(A1764)-1,3)=0,INDEX(artwork.xlsx!G:G,QUOTIENT(ROW(A1764)-1,3)+2)&lt;&gt;""),"/* "&amp;INDEX(artwork.xlsx!G:G,QUOTIENT(ROW(A1764)-1,3)+2)&amp;" */","  ")&amp;
IF(AND(INDEX(artwork.xlsx!F:F,QUOTIENT(ROW(A1764)-1,3)+2)&lt;&gt;""),"/* "&amp;INDEX(artwork.xlsx!F:F,QUOTIENT(ROW(A1764)-1,3)+2)&amp;" */","  ")&amp;IF(AND(ISERROR(MATCH("},",B1769:B$5003,0)), ISERROR(MATCH("    ];",$A$5:A1768,0))),"];","")</f>
        <v xml:space="preserve">  /* landscape */</v>
      </c>
      <c r="B1769" t="str">
        <f t="shared" si="66"/>
        <v>},</v>
      </c>
      <c r="C1769" t="str">
        <f>IF(AND(MOD(ROW(A1764)-1,3)=0, INDEX(artwork.xlsx!J:J,QUOTIENT(ROW(A1764)-1,3)+2)&lt;&gt;""),
     artwork.xlsx!$H$1&amp;": """ &amp;  INDEX(artwork.xlsx!H:H,QUOTIENT(ROW(A1764)-1,3)+2) &amp;""",  " &amp;
     artwork.xlsx!$J$1&amp; ": """ &amp; INDEX(artwork.xlsx!J:J,QUOTIENT(ROW(A1764)-1,3)+2) &amp;""",  " &amp;
     artwork.xlsx!$L$1&amp; ": """ &amp; SUBSTITUTE(IF(LEFT(INDEX(artwork.xlsx!L:L,QUOTIENT(ROW(A1764)-1,3)+2),4)="http","",artwork.xlsx!$M$1) &amp; INDEX(artwork.xlsx!L:L,QUOTIENT(ROW(A1764)-1,3)+2),artwork.xlsx!$N$1,"") &amp; """,",
 IF(AND(MOD(ROW(A1764)-1,3)=1,INDEX(artwork.xlsx!J:J,QUOTIENT(ROW(A1764)-1,3)+2)&lt;&gt;""),
    artwork.xlsx!$K$1&amp;": '" &amp; SUBSTITUTE(INDEX(artwork.xlsx!K:K,QUOTIENT(ROW(A1764)-1,3)+2),"'","\'") &amp; "'",
IF(MOD(ROW(A1764)-1,3)=2,"","")))</f>
        <v/>
      </c>
      <c r="J1769" t="s">
        <v>3730</v>
      </c>
      <c r="U1769" t="e">
        <f t="shared" si="67"/>
        <v>#VALUE!</v>
      </c>
      <c r="V1769" t="str">
        <f t="shared" si="68"/>
        <v>emule",  frenchName: "Voie de la mule",  artwork: "http://wiki.dominionstrategy.com/images/5/5b/Way_of_the_MuleArt.jpg"</v>
      </c>
    </row>
    <row r="1770" spans="1:22" x14ac:dyDescent="0.25">
      <c r="A1770" t="str">
        <f>IF(AND(MOD(ROW(A1765)-1,3)=0,INDEX(artwork.xlsx!G:G,QUOTIENT(ROW(A1765)-1,3)+2)&lt;&gt;""),"/* "&amp;INDEX(artwork.xlsx!G:G,QUOTIENT(ROW(A1765)-1,3)+2)&amp;" */","  ")&amp;
IF(AND(INDEX(artwork.xlsx!F:F,QUOTIENT(ROW(A1765)-1,3)+2)&lt;&gt;""),"/* "&amp;INDEX(artwork.xlsx!F:F,QUOTIENT(ROW(A1765)-1,3)+2)&amp;" */","  ")&amp;IF(AND(ISERROR(MATCH("},",B1770:B$5003,0)), ISERROR(MATCH("    ];",$A$5:A1766,0))),"];","")</f>
        <v xml:space="preserve">  /* landscape */</v>
      </c>
      <c r="B1770" t="str">
        <f t="shared" si="66"/>
        <v>{</v>
      </c>
      <c r="C1770" t="str">
        <f>IF(AND(MOD(ROW(A1765)-1,3)=0, INDEX(artwork.xlsx!J:J,QUOTIENT(ROW(A1765)-1,3)+2)&lt;&gt;""),
     artwork.xlsx!$H$1&amp;": """ &amp;  INDEX(artwork.xlsx!H:H,QUOTIENT(ROW(A1765)-1,3)+2) &amp;""",  " &amp;
     artwork.xlsx!$J$1&amp; ": """ &amp; INDEX(artwork.xlsx!J:J,QUOTIENT(ROW(A1765)-1,3)+2) &amp;""",  " &amp;
     artwork.xlsx!$L$1&amp; ": """ &amp; SUBSTITUTE(IF(LEFT(INDEX(artwork.xlsx!L:L,QUOTIENT(ROW(A1765)-1,3)+2),4)="http","",artwork.xlsx!$M$1) &amp; INDEX(artwork.xlsx!L:L,QUOTIENT(ROW(A1765)-1,3)+2),artwork.xlsx!$N$1,"") &amp; """,",
 IF(AND(MOD(ROW(A1765)-1,3)=1,INDEX(artwork.xlsx!J:J,QUOTIENT(ROW(A1765)-1,3)+2)&lt;&gt;""),
    artwork.xlsx!$K$1&amp;": '" &amp; SUBSTITUTE(INDEX(artwork.xlsx!K:K,QUOTIENT(ROW(A1765)-1,3)+2),"'","\'") &amp; "'",
IF(MOD(ROW(A1765)-1,3)=2,"","")))</f>
        <v>id: "wayofthemule",  frenchName: "Voie de la mule",  artwork: "http://wiki.dominionstrategy.com/images/5/5b/Way_of_the_MuleArt.jpg",</v>
      </c>
      <c r="J1770" t="s">
        <v>2408</v>
      </c>
      <c r="K1770" t="s">
        <v>4029</v>
      </c>
      <c r="U1770" t="str">
        <f t="shared" si="67"/>
        <v>wayofthemule</v>
      </c>
      <c r="V1770" t="str">
        <f t="shared" si="68"/>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71" spans="1:22" x14ac:dyDescent="0.25">
      <c r="A1771" t="str">
        <f>IF(AND(MOD(ROW(A1766)-1,3)=0,INDEX(artwork.xlsx!G:G,QUOTIENT(ROW(A1766)-1,3)+2)&lt;&gt;""),"/* "&amp;INDEX(artwork.xlsx!G:G,QUOTIENT(ROW(A1766)-1,3)+2)&amp;" */","  ")&amp;
IF(AND(INDEX(artwork.xlsx!F:F,QUOTIENT(ROW(A1766)-1,3)+2)&lt;&gt;""),"/* "&amp;INDEX(artwork.xlsx!F:F,QUOTIENT(ROW(A1766)-1,3)+2)&amp;" */","  ")&amp;IF(AND(ISERROR(MATCH("},",B1771:B$5003,0)), ISERROR(MATCH("    ];",$A$5:A1770,0))),"];","")</f>
        <v xml:space="preserve">  /* landscape */</v>
      </c>
      <c r="B1771" t="str">
        <f t="shared" si="66"/>
        <v/>
      </c>
      <c r="C1771" t="str">
        <f>IF(AND(MOD(ROW(A1766)-1,3)=0, INDEX(artwork.xlsx!J:J,QUOTIENT(ROW(A1766)-1,3)+2)&lt;&gt;""),
     artwork.xlsx!$H$1&amp;": """ &amp;  INDEX(artwork.xlsx!H:H,QUOTIENT(ROW(A1766)-1,3)+2) &amp;""",  " &amp;
     artwork.xlsx!$J$1&amp; ": """ &amp; INDEX(artwork.xlsx!J:J,QUOTIENT(ROW(A1766)-1,3)+2) &amp;""",  " &amp;
     artwork.xlsx!$L$1&amp; ": """ &amp; SUBSTITUTE(IF(LEFT(INDEX(artwork.xlsx!L:L,QUOTIENT(ROW(A1766)-1,3)+2),4)="http","",artwork.xlsx!$M$1) &amp; INDEX(artwork.xlsx!L:L,QUOTIENT(ROW(A1766)-1,3)+2),artwork.xlsx!$N$1,"") &amp; """,",
 IF(AND(MOD(ROW(A1766)-1,3)=1,INDEX(artwork.xlsx!J:J,QUOTIENT(ROW(A1766)-1,3)+2)&lt;&gt;""),
    artwork.xlsx!$K$1&amp;": '" &amp; SUBSTITUTE(INDEX(artwork.xlsx!K:K,QUOTIENT(ROW(A1766)-1,3)+2),"'","\'") &amp; "'",
IF(MOD(ROW(A1766)-1,3)=2,"","")))</f>
        <v>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71" t="s">
        <v>4030</v>
      </c>
      <c r="U1771" t="e">
        <f t="shared" si="67"/>
        <v>#VALUE!</v>
      </c>
      <c r="V1771" t="e">
        <f t="shared" si="68"/>
        <v>#VALUE!</v>
      </c>
    </row>
    <row r="1772" spans="1:22" x14ac:dyDescent="0.25">
      <c r="A1772" t="str">
        <f>IF(AND(MOD(ROW(A1767)-1,3)=0,INDEX(artwork.xlsx!G:G,QUOTIENT(ROW(A1767)-1,3)+2)&lt;&gt;""),"/* "&amp;INDEX(artwork.xlsx!G:G,QUOTIENT(ROW(A1767)-1,3)+2)&amp;" */","  ")&amp;
IF(AND(INDEX(artwork.xlsx!F:F,QUOTIENT(ROW(A1767)-1,3)+2)&lt;&gt;""),"/* "&amp;INDEX(artwork.xlsx!F:F,QUOTIENT(ROW(A1767)-1,3)+2)&amp;" */","  ")&amp;IF(AND(ISERROR(MATCH("},",B1772:B$5003,0)), ISERROR(MATCH("    ];",$A$5:A1771,0))),"];","")</f>
        <v xml:space="preserve">  /* landscape */</v>
      </c>
      <c r="B1772" t="str">
        <f t="shared" si="66"/>
        <v>},</v>
      </c>
      <c r="C1772" t="str">
        <f>IF(AND(MOD(ROW(A1767)-1,3)=0, INDEX(artwork.xlsx!J:J,QUOTIENT(ROW(A1767)-1,3)+2)&lt;&gt;""),
     artwork.xlsx!$H$1&amp;": """ &amp;  INDEX(artwork.xlsx!H:H,QUOTIENT(ROW(A1767)-1,3)+2) &amp;""",  " &amp;
     artwork.xlsx!$J$1&amp; ": """ &amp; INDEX(artwork.xlsx!J:J,QUOTIENT(ROW(A1767)-1,3)+2) &amp;""",  " &amp;
     artwork.xlsx!$L$1&amp; ": """ &amp; SUBSTITUTE(IF(LEFT(INDEX(artwork.xlsx!L:L,QUOTIENT(ROW(A1767)-1,3)+2),4)="http","",artwork.xlsx!$M$1) &amp; INDEX(artwork.xlsx!L:L,QUOTIENT(ROW(A1767)-1,3)+2),artwork.xlsx!$N$1,"") &amp; """,",
 IF(AND(MOD(ROW(A1767)-1,3)=1,INDEX(artwork.xlsx!J:J,QUOTIENT(ROW(A1767)-1,3)+2)&lt;&gt;""),
    artwork.xlsx!$K$1&amp;": '" &amp; SUBSTITUTE(INDEX(artwork.xlsx!K:K,QUOTIENT(ROW(A1767)-1,3)+2),"'","\'") &amp; "'",
IF(MOD(ROW(A1767)-1,3)=2,"","")))</f>
        <v/>
      </c>
      <c r="J1772" t="s">
        <v>3730</v>
      </c>
      <c r="U1772" t="e">
        <f t="shared" si="67"/>
        <v>#VALUE!</v>
      </c>
      <c r="V1772" t="str">
        <f t="shared" si="68"/>
        <v>eotter",  frenchName: "Voie de la loutre",  artwork: "http://wiki.dominionstrategy.com/images/a/a0/Way_of_the_OtterArt.jpg"</v>
      </c>
    </row>
    <row r="1773" spans="1:22" x14ac:dyDescent="0.25">
      <c r="A1773" t="str">
        <f>IF(AND(MOD(ROW(A1768)-1,3)=0,INDEX(artwork.xlsx!G:G,QUOTIENT(ROW(A1768)-1,3)+2)&lt;&gt;""),"/* "&amp;INDEX(artwork.xlsx!G:G,QUOTIENT(ROW(A1768)-1,3)+2)&amp;" */","  ")&amp;
IF(AND(INDEX(artwork.xlsx!F:F,QUOTIENT(ROW(A1768)-1,3)+2)&lt;&gt;""),"/* "&amp;INDEX(artwork.xlsx!F:F,QUOTIENT(ROW(A1768)-1,3)+2)&amp;" */","  ")&amp;IF(AND(ISERROR(MATCH("},",B1773:B$5003,0)), ISERROR(MATCH("    ];",$A$5:A1769,0))),"];","")</f>
        <v xml:space="preserve">  /* landscape */</v>
      </c>
      <c r="B1773" t="str">
        <f t="shared" si="66"/>
        <v>{</v>
      </c>
      <c r="C1773" t="str">
        <f>IF(AND(MOD(ROW(A1768)-1,3)=0, INDEX(artwork.xlsx!J:J,QUOTIENT(ROW(A1768)-1,3)+2)&lt;&gt;""),
     artwork.xlsx!$H$1&amp;": """ &amp;  INDEX(artwork.xlsx!H:H,QUOTIENT(ROW(A1768)-1,3)+2) &amp;""",  " &amp;
     artwork.xlsx!$J$1&amp; ": """ &amp; INDEX(artwork.xlsx!J:J,QUOTIENT(ROW(A1768)-1,3)+2) &amp;""",  " &amp;
     artwork.xlsx!$L$1&amp; ": """ &amp; SUBSTITUTE(IF(LEFT(INDEX(artwork.xlsx!L:L,QUOTIENT(ROW(A1768)-1,3)+2),4)="http","",artwork.xlsx!$M$1) &amp; INDEX(artwork.xlsx!L:L,QUOTIENT(ROW(A1768)-1,3)+2),artwork.xlsx!$N$1,"") &amp; """,",
 IF(AND(MOD(ROW(A1768)-1,3)=1,INDEX(artwork.xlsx!J:J,QUOTIENT(ROW(A1768)-1,3)+2)&lt;&gt;""),
    artwork.xlsx!$K$1&amp;": '" &amp; SUBSTITUTE(INDEX(artwork.xlsx!K:K,QUOTIENT(ROW(A1768)-1,3)+2),"'","\'") &amp; "'",
IF(MOD(ROW(A1768)-1,3)=2,"","")))</f>
        <v>id: "wayoftheotter",  frenchName: "Voie de la loutre",  artwork: "http://wiki.dominionstrategy.com/images/a/a0/Way_of_the_OtterArt.jpg",</v>
      </c>
      <c r="J1773" t="s">
        <v>2408</v>
      </c>
      <c r="K1773" t="s">
        <v>4031</v>
      </c>
      <c r="U1773" t="str">
        <f t="shared" si="67"/>
        <v>wayoftheotter</v>
      </c>
      <c r="V1773" t="str">
        <f t="shared" si="68"/>
        <v>&lt;div class="landscape-text" style="top:14px;"&gt;&lt;div style="position:relative; top:5px;"&gt;&lt;div style="font-weight: bold;"&gt;&lt;div style="line-height:22px;"&gt;&lt;div style="display:inline;"&gt;&lt;div style="display:inline; font-size:22px;"&gt;+2 Cartes&lt;/div&gt;&lt;/div&gt;&lt;br&gt;&lt;/div&gt;&lt;/div&gt;&lt;/div&gt;&lt;/div&gt;</v>
      </c>
    </row>
    <row r="1774" spans="1:22" x14ac:dyDescent="0.25">
      <c r="A1774" t="str">
        <f>IF(AND(MOD(ROW(A1769)-1,3)=0,INDEX(artwork.xlsx!G:G,QUOTIENT(ROW(A1769)-1,3)+2)&lt;&gt;""),"/* "&amp;INDEX(artwork.xlsx!G:G,QUOTIENT(ROW(A1769)-1,3)+2)&amp;" */","  ")&amp;
IF(AND(INDEX(artwork.xlsx!F:F,QUOTIENT(ROW(A1769)-1,3)+2)&lt;&gt;""),"/* "&amp;INDEX(artwork.xlsx!F:F,QUOTIENT(ROW(A1769)-1,3)+2)&amp;" */","  ")&amp;IF(AND(ISERROR(MATCH("},",B1774:B$5003,0)), ISERROR(MATCH("    ];",$A$5:A1773,0))),"];","")</f>
        <v xml:space="preserve">  /* landscape */</v>
      </c>
      <c r="B1774" t="str">
        <f t="shared" si="66"/>
        <v/>
      </c>
      <c r="C1774" t="str">
        <f>IF(AND(MOD(ROW(A1769)-1,3)=0, INDEX(artwork.xlsx!J:J,QUOTIENT(ROW(A1769)-1,3)+2)&lt;&gt;""),
     artwork.xlsx!$H$1&amp;": """ &amp;  INDEX(artwork.xlsx!H:H,QUOTIENT(ROW(A1769)-1,3)+2) &amp;""",  " &amp;
     artwork.xlsx!$J$1&amp; ": """ &amp; INDEX(artwork.xlsx!J:J,QUOTIENT(ROW(A1769)-1,3)+2) &amp;""",  " &amp;
     artwork.xlsx!$L$1&amp; ": """ &amp; SUBSTITUTE(IF(LEFT(INDEX(artwork.xlsx!L:L,QUOTIENT(ROW(A1769)-1,3)+2),4)="http","",artwork.xlsx!$M$1) &amp; INDEX(artwork.xlsx!L:L,QUOTIENT(ROW(A1769)-1,3)+2),artwork.xlsx!$N$1,"") &amp; """,",
 IF(AND(MOD(ROW(A1769)-1,3)=1,INDEX(artwork.xlsx!J:J,QUOTIENT(ROW(A1769)-1,3)+2)&lt;&gt;""),
    artwork.xlsx!$K$1&amp;": '" &amp; SUBSTITUTE(INDEX(artwork.xlsx!K:K,QUOTIENT(ROW(A1769)-1,3)+2),"'","\'") &amp; "'",
IF(MOD(ROW(A1769)-1,3)=2,"","")))</f>
        <v>text_html: '&lt;div class="landscape-text" style="top:14px;"&gt;&lt;div style="position:relative; top:5px;"&gt;&lt;div style="font-weight: bold;"&gt;&lt;div style="line-height:22px;"&gt;&lt;div style="display:inline;"&gt;&lt;div style="display:inline; font-size:22px;"&gt;+2 Cartes&lt;/div&gt;&lt;/div&gt;&lt;br&gt;&lt;/div&gt;&lt;/div&gt;&lt;/div&gt;&lt;/div&gt;'</v>
      </c>
      <c r="K1774" t="s">
        <v>4032</v>
      </c>
      <c r="U1774" t="e">
        <f t="shared" si="67"/>
        <v>#VALUE!</v>
      </c>
      <c r="V1774" t="e">
        <f t="shared" si="68"/>
        <v>#VALUE!</v>
      </c>
    </row>
    <row r="1775" spans="1:22" x14ac:dyDescent="0.25">
      <c r="A1775" t="str">
        <f>IF(AND(MOD(ROW(A1770)-1,3)=0,INDEX(artwork.xlsx!G:G,QUOTIENT(ROW(A1770)-1,3)+2)&lt;&gt;""),"/* "&amp;INDEX(artwork.xlsx!G:G,QUOTIENT(ROW(A1770)-1,3)+2)&amp;" */","  ")&amp;
IF(AND(INDEX(artwork.xlsx!F:F,QUOTIENT(ROW(A1770)-1,3)+2)&lt;&gt;""),"/* "&amp;INDEX(artwork.xlsx!F:F,QUOTIENT(ROW(A1770)-1,3)+2)&amp;" */","  ")&amp;IF(AND(ISERROR(MATCH("},",B1775:B$5003,0)), ISERROR(MATCH("    ];",$A$5:A1774,0))),"];","")</f>
        <v xml:space="preserve">  /* landscape */</v>
      </c>
      <c r="B1775" t="str">
        <f t="shared" si="66"/>
        <v>},</v>
      </c>
      <c r="C1775" t="str">
        <f>IF(AND(MOD(ROW(A1770)-1,3)=0, INDEX(artwork.xlsx!J:J,QUOTIENT(ROW(A1770)-1,3)+2)&lt;&gt;""),
     artwork.xlsx!$H$1&amp;": """ &amp;  INDEX(artwork.xlsx!H:H,QUOTIENT(ROW(A1770)-1,3)+2) &amp;""",  " &amp;
     artwork.xlsx!$J$1&amp; ": """ &amp; INDEX(artwork.xlsx!J:J,QUOTIENT(ROW(A1770)-1,3)+2) &amp;""",  " &amp;
     artwork.xlsx!$L$1&amp; ": """ &amp; SUBSTITUTE(IF(LEFT(INDEX(artwork.xlsx!L:L,QUOTIENT(ROW(A1770)-1,3)+2),4)="http","",artwork.xlsx!$M$1) &amp; INDEX(artwork.xlsx!L:L,QUOTIENT(ROW(A1770)-1,3)+2),artwork.xlsx!$N$1,"") &amp; """,",
 IF(AND(MOD(ROW(A1770)-1,3)=1,INDEX(artwork.xlsx!J:J,QUOTIENT(ROW(A1770)-1,3)+2)&lt;&gt;""),
    artwork.xlsx!$K$1&amp;": '" &amp; SUBSTITUTE(INDEX(artwork.xlsx!K:K,QUOTIENT(ROW(A1770)-1,3)+2),"'","\'") &amp; "'",
IF(MOD(ROW(A1770)-1,3)=2,"","")))</f>
        <v/>
      </c>
      <c r="J1775" t="s">
        <v>3730</v>
      </c>
      <c r="U1775" t="e">
        <f t="shared" si="67"/>
        <v>#VALUE!</v>
      </c>
      <c r="V1775" t="str">
        <f t="shared" si="68"/>
        <v>eowl",  frenchName: "Voie du hibou",  artwork: "http://wiki.dominionstrategy.com/images/c/ce/Way_of_the_OwlArt.jpg"</v>
      </c>
    </row>
    <row r="1776" spans="1:22" x14ac:dyDescent="0.25">
      <c r="A1776" t="str">
        <f>IF(AND(MOD(ROW(A1771)-1,3)=0,INDEX(artwork.xlsx!G:G,QUOTIENT(ROW(A1771)-1,3)+2)&lt;&gt;""),"/* "&amp;INDEX(artwork.xlsx!G:G,QUOTIENT(ROW(A1771)-1,3)+2)&amp;" */","  ")&amp;
IF(AND(INDEX(artwork.xlsx!F:F,QUOTIENT(ROW(A1771)-1,3)+2)&lt;&gt;""),"/* "&amp;INDEX(artwork.xlsx!F:F,QUOTIENT(ROW(A1771)-1,3)+2)&amp;" */","  ")&amp;IF(AND(ISERROR(MATCH("},",B1776:B$5003,0)), ISERROR(MATCH("    ];",$A$5:A1772,0))),"];","")</f>
        <v xml:space="preserve">  /* landscape */</v>
      </c>
      <c r="B1776" t="str">
        <f t="shared" si="66"/>
        <v>{</v>
      </c>
      <c r="C1776" t="str">
        <f>IF(AND(MOD(ROW(A1771)-1,3)=0, INDEX(artwork.xlsx!J:J,QUOTIENT(ROW(A1771)-1,3)+2)&lt;&gt;""),
     artwork.xlsx!$H$1&amp;": """ &amp;  INDEX(artwork.xlsx!H:H,QUOTIENT(ROW(A1771)-1,3)+2) &amp;""",  " &amp;
     artwork.xlsx!$J$1&amp; ": """ &amp; INDEX(artwork.xlsx!J:J,QUOTIENT(ROW(A1771)-1,3)+2) &amp;""",  " &amp;
     artwork.xlsx!$L$1&amp; ": """ &amp; SUBSTITUTE(IF(LEFT(INDEX(artwork.xlsx!L:L,QUOTIENT(ROW(A1771)-1,3)+2),4)="http","",artwork.xlsx!$M$1) &amp; INDEX(artwork.xlsx!L:L,QUOTIENT(ROW(A1771)-1,3)+2),artwork.xlsx!$N$1,"") &amp; """,",
 IF(AND(MOD(ROW(A1771)-1,3)=1,INDEX(artwork.xlsx!J:J,QUOTIENT(ROW(A1771)-1,3)+2)&lt;&gt;""),
    artwork.xlsx!$K$1&amp;": '" &amp; SUBSTITUTE(INDEX(artwork.xlsx!K:K,QUOTIENT(ROW(A1771)-1,3)+2),"'","\'") &amp; "'",
IF(MOD(ROW(A1771)-1,3)=2,"","")))</f>
        <v>id: "wayoftheowl",  frenchName: "Voie du hibou",  artwork: "http://wiki.dominionstrategy.com/images/c/ce/Way_of_the_OwlArt.jpg",</v>
      </c>
      <c r="J1776" t="s">
        <v>2408</v>
      </c>
      <c r="K1776" t="s">
        <v>4033</v>
      </c>
      <c r="U1776" t="str">
        <f t="shared" si="67"/>
        <v>wayoftheowl</v>
      </c>
      <c r="V1776" t="str">
        <f t="shared" si="68"/>
        <v>&lt;div class="landscape-text" style="top:14px;"&gt;&lt;div style="position:relative; top:5px;"&gt;&lt;div style="line-height:22px;"&gt;&lt;div style="display:inline;"&gt;&lt;div style="display:inline; font-size:22px;"&gt;Piochez jusqu'à avoir 6 cartes en main.&lt;/div&gt;&lt;/div&gt;&lt;br&gt;&lt;/div&gt;&lt;/div&gt;&lt;/div&gt;</v>
      </c>
    </row>
    <row r="1777" spans="1:22" x14ac:dyDescent="0.25">
      <c r="A1777" t="str">
        <f>IF(AND(MOD(ROW(A1772)-1,3)=0,INDEX(artwork.xlsx!G:G,QUOTIENT(ROW(A1772)-1,3)+2)&lt;&gt;""),"/* "&amp;INDEX(artwork.xlsx!G:G,QUOTIENT(ROW(A1772)-1,3)+2)&amp;" */","  ")&amp;
IF(AND(INDEX(artwork.xlsx!F:F,QUOTIENT(ROW(A1772)-1,3)+2)&lt;&gt;""),"/* "&amp;INDEX(artwork.xlsx!F:F,QUOTIENT(ROW(A1772)-1,3)+2)&amp;" */","  ")&amp;IF(AND(ISERROR(MATCH("},",B1777:B$5003,0)), ISERROR(MATCH("    ];",$A$5:A1776,0))),"];","")</f>
        <v xml:space="preserve">  /* landscape */</v>
      </c>
      <c r="B1777" t="str">
        <f t="shared" si="66"/>
        <v/>
      </c>
      <c r="C1777" t="str">
        <f>IF(AND(MOD(ROW(A1772)-1,3)=0, INDEX(artwork.xlsx!J:J,QUOTIENT(ROW(A1772)-1,3)+2)&lt;&gt;""),
     artwork.xlsx!$H$1&amp;": """ &amp;  INDEX(artwork.xlsx!H:H,QUOTIENT(ROW(A1772)-1,3)+2) &amp;""",  " &amp;
     artwork.xlsx!$J$1&amp; ": """ &amp; INDEX(artwork.xlsx!J:J,QUOTIENT(ROW(A1772)-1,3)+2) &amp;""",  " &amp;
     artwork.xlsx!$L$1&amp; ": """ &amp; SUBSTITUTE(IF(LEFT(INDEX(artwork.xlsx!L:L,QUOTIENT(ROW(A1772)-1,3)+2),4)="http","",artwork.xlsx!$M$1) &amp; INDEX(artwork.xlsx!L:L,QUOTIENT(ROW(A1772)-1,3)+2),artwork.xlsx!$N$1,"") &amp; """,",
 IF(AND(MOD(ROW(A1772)-1,3)=1,INDEX(artwork.xlsx!J:J,QUOTIENT(ROW(A1772)-1,3)+2)&lt;&gt;""),
    artwork.xlsx!$K$1&amp;": '" &amp; SUBSTITUTE(INDEX(artwork.xlsx!K:K,QUOTIENT(ROW(A1772)-1,3)+2),"'","\'") &amp; "'",
IF(MOD(ROW(A1772)-1,3)=2,"","")))</f>
        <v>text_html: '&lt;div class="landscape-text" style="top:14px;"&gt;&lt;div style="position:relative; top:5px;"&gt;&lt;div style="line-height:22px;"&gt;&lt;div style="display:inline;"&gt;&lt;div style="display:inline; font-size:22px;"&gt;Piochez jusqu\'à avoir 6 cartes en main.&lt;/div&gt;&lt;/div&gt;&lt;br&gt;&lt;/div&gt;&lt;/div&gt;&lt;/div&gt;'</v>
      </c>
      <c r="K1777" t="s">
        <v>4034</v>
      </c>
      <c r="U1777" t="e">
        <f t="shared" si="67"/>
        <v>#VALUE!</v>
      </c>
      <c r="V1777" t="e">
        <f t="shared" si="68"/>
        <v>#VALUE!</v>
      </c>
    </row>
    <row r="1778" spans="1:22" x14ac:dyDescent="0.25">
      <c r="A1778" t="str">
        <f>IF(AND(MOD(ROW(A1773)-1,3)=0,INDEX(artwork.xlsx!G:G,QUOTIENT(ROW(A1773)-1,3)+2)&lt;&gt;""),"/* "&amp;INDEX(artwork.xlsx!G:G,QUOTIENT(ROW(A1773)-1,3)+2)&amp;" */","  ")&amp;
IF(AND(INDEX(artwork.xlsx!F:F,QUOTIENT(ROW(A1773)-1,3)+2)&lt;&gt;""),"/* "&amp;INDEX(artwork.xlsx!F:F,QUOTIENT(ROW(A1773)-1,3)+2)&amp;" */","  ")&amp;IF(AND(ISERROR(MATCH("},",B1778:B$5003,0)), ISERROR(MATCH("    ];",$A$5:A1777,0))),"];","")</f>
        <v xml:space="preserve">  /* landscape */</v>
      </c>
      <c r="B1778" t="str">
        <f t="shared" si="66"/>
        <v>},</v>
      </c>
      <c r="C1778" t="str">
        <f>IF(AND(MOD(ROW(A1773)-1,3)=0, INDEX(artwork.xlsx!J:J,QUOTIENT(ROW(A1773)-1,3)+2)&lt;&gt;""),
     artwork.xlsx!$H$1&amp;": """ &amp;  INDEX(artwork.xlsx!H:H,QUOTIENT(ROW(A1773)-1,3)+2) &amp;""",  " &amp;
     artwork.xlsx!$J$1&amp; ": """ &amp; INDEX(artwork.xlsx!J:J,QUOTIENT(ROW(A1773)-1,3)+2) &amp;""",  " &amp;
     artwork.xlsx!$L$1&amp; ": """ &amp; SUBSTITUTE(IF(LEFT(INDEX(artwork.xlsx!L:L,QUOTIENT(ROW(A1773)-1,3)+2),4)="http","",artwork.xlsx!$M$1) &amp; INDEX(artwork.xlsx!L:L,QUOTIENT(ROW(A1773)-1,3)+2),artwork.xlsx!$N$1,"") &amp; """,",
 IF(AND(MOD(ROW(A1773)-1,3)=1,INDEX(artwork.xlsx!J:J,QUOTIENT(ROW(A1773)-1,3)+2)&lt;&gt;""),
    artwork.xlsx!$K$1&amp;": '" &amp; SUBSTITUTE(INDEX(artwork.xlsx!K:K,QUOTIENT(ROW(A1773)-1,3)+2),"'","\'") &amp; "'",
IF(MOD(ROW(A1773)-1,3)=2,"","")))</f>
        <v/>
      </c>
      <c r="J1778" t="s">
        <v>3730</v>
      </c>
      <c r="U1778" t="e">
        <f t="shared" si="67"/>
        <v>#VALUE!</v>
      </c>
      <c r="V1778" t="str">
        <f t="shared" si="68"/>
        <v>eox",  frenchName: "Voie du bœuf",  artwork: "http://wiki.dominionstrategy.com/images/4/4f/Way_of_the_OxArt.jpg"</v>
      </c>
    </row>
    <row r="1779" spans="1:22" x14ac:dyDescent="0.25">
      <c r="A1779" t="str">
        <f>IF(AND(MOD(ROW(A1774)-1,3)=0,INDEX(artwork.xlsx!G:G,QUOTIENT(ROW(A1774)-1,3)+2)&lt;&gt;""),"/* "&amp;INDEX(artwork.xlsx!G:G,QUOTIENT(ROW(A1774)-1,3)+2)&amp;" */","  ")&amp;
IF(AND(INDEX(artwork.xlsx!F:F,QUOTIENT(ROW(A1774)-1,3)+2)&lt;&gt;""),"/* "&amp;INDEX(artwork.xlsx!F:F,QUOTIENT(ROW(A1774)-1,3)+2)&amp;" */","  ")&amp;IF(AND(ISERROR(MATCH("},",B1779:B$5003,0)), ISERROR(MATCH("    ];",$A$5:A1775,0))),"];","")</f>
        <v xml:space="preserve">  /* landscape */</v>
      </c>
      <c r="B1779" t="str">
        <f t="shared" si="66"/>
        <v>{</v>
      </c>
      <c r="C1779" t="str">
        <f>IF(AND(MOD(ROW(A1774)-1,3)=0, INDEX(artwork.xlsx!J:J,QUOTIENT(ROW(A1774)-1,3)+2)&lt;&gt;""),
     artwork.xlsx!$H$1&amp;": """ &amp;  INDEX(artwork.xlsx!H:H,QUOTIENT(ROW(A1774)-1,3)+2) &amp;""",  " &amp;
     artwork.xlsx!$J$1&amp; ": """ &amp; INDEX(artwork.xlsx!J:J,QUOTIENT(ROW(A1774)-1,3)+2) &amp;""",  " &amp;
     artwork.xlsx!$L$1&amp; ": """ &amp; SUBSTITUTE(IF(LEFT(INDEX(artwork.xlsx!L:L,QUOTIENT(ROW(A1774)-1,3)+2),4)="http","",artwork.xlsx!$M$1) &amp; INDEX(artwork.xlsx!L:L,QUOTIENT(ROW(A1774)-1,3)+2),artwork.xlsx!$N$1,"") &amp; """,",
 IF(AND(MOD(ROW(A1774)-1,3)=1,INDEX(artwork.xlsx!J:J,QUOTIENT(ROW(A1774)-1,3)+2)&lt;&gt;""),
    artwork.xlsx!$K$1&amp;": '" &amp; SUBSTITUTE(INDEX(artwork.xlsx!K:K,QUOTIENT(ROW(A1774)-1,3)+2),"'","\'") &amp; "'",
IF(MOD(ROW(A1774)-1,3)=2,"","")))</f>
        <v>id: "wayoftheox",  frenchName: "Voie du bœuf",  artwork: "http://wiki.dominionstrategy.com/images/4/4f/Way_of_the_OxArt.jpg",</v>
      </c>
      <c r="J1779" t="s">
        <v>2408</v>
      </c>
      <c r="K1779" t="s">
        <v>4035</v>
      </c>
      <c r="U1779" t="str">
        <f t="shared" si="67"/>
        <v>wayoftheox</v>
      </c>
      <c r="V1779" t="str">
        <f t="shared" si="68"/>
        <v>&lt;div class="landscape-text" style="top:14px;"&gt;&lt;div style="position:relative; top:5px;"&gt;&lt;div style="font-weight: bold;"&gt;&lt;div style="line-height:22px;"&gt;&lt;div style="display:inline;"&gt;&lt;div style="display:inline; font-size:22px;"&gt;+2 Actions&lt;/div&gt;&lt;/div&gt;&lt;br&gt;&lt;/div&gt;&lt;/div&gt;&lt;/div&gt;&lt;/div&gt;</v>
      </c>
    </row>
    <row r="1780" spans="1:22" x14ac:dyDescent="0.25">
      <c r="A1780" t="str">
        <f>IF(AND(MOD(ROW(A1775)-1,3)=0,INDEX(artwork.xlsx!G:G,QUOTIENT(ROW(A1775)-1,3)+2)&lt;&gt;""),"/* "&amp;INDEX(artwork.xlsx!G:G,QUOTIENT(ROW(A1775)-1,3)+2)&amp;" */","  ")&amp;
IF(AND(INDEX(artwork.xlsx!F:F,QUOTIENT(ROW(A1775)-1,3)+2)&lt;&gt;""),"/* "&amp;INDEX(artwork.xlsx!F:F,QUOTIENT(ROW(A1775)-1,3)+2)&amp;" */","  ")&amp;IF(AND(ISERROR(MATCH("},",B1780:B$5003,0)), ISERROR(MATCH("    ];",$A$5:A1779,0))),"];","")</f>
        <v xml:space="preserve">  /* landscape */</v>
      </c>
      <c r="B1780" t="str">
        <f t="shared" si="66"/>
        <v/>
      </c>
      <c r="C1780" t="str">
        <f>IF(AND(MOD(ROW(A1775)-1,3)=0, INDEX(artwork.xlsx!J:J,QUOTIENT(ROW(A1775)-1,3)+2)&lt;&gt;""),
     artwork.xlsx!$H$1&amp;": """ &amp;  INDEX(artwork.xlsx!H:H,QUOTIENT(ROW(A1775)-1,3)+2) &amp;""",  " &amp;
     artwork.xlsx!$J$1&amp; ": """ &amp; INDEX(artwork.xlsx!J:J,QUOTIENT(ROW(A1775)-1,3)+2) &amp;""",  " &amp;
     artwork.xlsx!$L$1&amp; ": """ &amp; SUBSTITUTE(IF(LEFT(INDEX(artwork.xlsx!L:L,QUOTIENT(ROW(A1775)-1,3)+2),4)="http","",artwork.xlsx!$M$1) &amp; INDEX(artwork.xlsx!L:L,QUOTIENT(ROW(A1775)-1,3)+2),artwork.xlsx!$N$1,"") &amp; """,",
 IF(AND(MOD(ROW(A1775)-1,3)=1,INDEX(artwork.xlsx!J:J,QUOTIENT(ROW(A1775)-1,3)+2)&lt;&gt;""),
    artwork.xlsx!$K$1&amp;": '" &amp; SUBSTITUTE(INDEX(artwork.xlsx!K:K,QUOTIENT(ROW(A1775)-1,3)+2),"'","\'") &amp; "'",
IF(MOD(ROW(A1775)-1,3)=2,"","")))</f>
        <v>text_html: '&lt;div class="landscape-text" style="top:14px;"&gt;&lt;div style="position:relative; top:5px;"&gt;&lt;div style="font-weight: bold;"&gt;&lt;div style="line-height:22px;"&gt;&lt;div style="display:inline;"&gt;&lt;div style="display:inline; font-size:22px;"&gt;+2 Actions&lt;/div&gt;&lt;/div&gt;&lt;br&gt;&lt;/div&gt;&lt;/div&gt;&lt;/div&gt;&lt;/div&gt;'</v>
      </c>
      <c r="K1780" t="s">
        <v>4036</v>
      </c>
      <c r="U1780" t="e">
        <f t="shared" si="67"/>
        <v>#VALUE!</v>
      </c>
      <c r="V1780" t="e">
        <f t="shared" si="68"/>
        <v>#VALUE!</v>
      </c>
    </row>
    <row r="1781" spans="1:22" x14ac:dyDescent="0.25">
      <c r="A1781" t="str">
        <f>IF(AND(MOD(ROW(A1776)-1,3)=0,INDEX(artwork.xlsx!G:G,QUOTIENT(ROW(A1776)-1,3)+2)&lt;&gt;""),"/* "&amp;INDEX(artwork.xlsx!G:G,QUOTIENT(ROW(A1776)-1,3)+2)&amp;" */","  ")&amp;
IF(AND(INDEX(artwork.xlsx!F:F,QUOTIENT(ROW(A1776)-1,3)+2)&lt;&gt;""),"/* "&amp;INDEX(artwork.xlsx!F:F,QUOTIENT(ROW(A1776)-1,3)+2)&amp;" */","  ")&amp;IF(AND(ISERROR(MATCH("},",B1781:B$5003,0)), ISERROR(MATCH("    ];",$A$5:A1780,0))),"];","")</f>
        <v xml:space="preserve">  /* landscape */</v>
      </c>
      <c r="B1781" t="str">
        <f t="shared" si="66"/>
        <v>},</v>
      </c>
      <c r="C1781" t="str">
        <f>IF(AND(MOD(ROW(A1776)-1,3)=0, INDEX(artwork.xlsx!J:J,QUOTIENT(ROW(A1776)-1,3)+2)&lt;&gt;""),
     artwork.xlsx!$H$1&amp;": """ &amp;  INDEX(artwork.xlsx!H:H,QUOTIENT(ROW(A1776)-1,3)+2) &amp;""",  " &amp;
     artwork.xlsx!$J$1&amp; ": """ &amp; INDEX(artwork.xlsx!J:J,QUOTIENT(ROW(A1776)-1,3)+2) &amp;""",  " &amp;
     artwork.xlsx!$L$1&amp; ": """ &amp; SUBSTITUTE(IF(LEFT(INDEX(artwork.xlsx!L:L,QUOTIENT(ROW(A1776)-1,3)+2),4)="http","",artwork.xlsx!$M$1) &amp; INDEX(artwork.xlsx!L:L,QUOTIENT(ROW(A1776)-1,3)+2),artwork.xlsx!$N$1,"") &amp; """,",
 IF(AND(MOD(ROW(A1776)-1,3)=1,INDEX(artwork.xlsx!J:J,QUOTIENT(ROW(A1776)-1,3)+2)&lt;&gt;""),
    artwork.xlsx!$K$1&amp;": '" &amp; SUBSTITUTE(INDEX(artwork.xlsx!K:K,QUOTIENT(ROW(A1776)-1,3)+2),"'","\'") &amp; "'",
IF(MOD(ROW(A1776)-1,3)=2,"","")))</f>
        <v/>
      </c>
      <c r="J1781" t="s">
        <v>3730</v>
      </c>
      <c r="U1781" t="e">
        <f t="shared" si="67"/>
        <v>#VALUE!</v>
      </c>
      <c r="V1781" t="str">
        <f t="shared" si="68"/>
        <v>epig",  frenchName: "Voie du porc",  artwork: "http://wiki.dominionstrategy.com/images/b/be/Way_of_the_PigArt.jpg"</v>
      </c>
    </row>
    <row r="1782" spans="1:22" x14ac:dyDescent="0.25">
      <c r="A1782" t="str">
        <f>IF(AND(MOD(ROW(A1777)-1,3)=0,INDEX(artwork.xlsx!G:G,QUOTIENT(ROW(A1777)-1,3)+2)&lt;&gt;""),"/* "&amp;INDEX(artwork.xlsx!G:G,QUOTIENT(ROW(A1777)-1,3)+2)&amp;" */","  ")&amp;
IF(AND(INDEX(artwork.xlsx!F:F,QUOTIENT(ROW(A1777)-1,3)+2)&lt;&gt;""),"/* "&amp;INDEX(artwork.xlsx!F:F,QUOTIENT(ROW(A1777)-1,3)+2)&amp;" */","  ")&amp;IF(AND(ISERROR(MATCH("},",B1782:B$5003,0)), ISERROR(MATCH("    ];",$A$5:A1778,0))),"];","")</f>
        <v xml:space="preserve">  /* landscape */</v>
      </c>
      <c r="B1782" t="str">
        <f t="shared" si="66"/>
        <v>{</v>
      </c>
      <c r="C1782" t="str">
        <f>IF(AND(MOD(ROW(A1777)-1,3)=0, INDEX(artwork.xlsx!J:J,QUOTIENT(ROW(A1777)-1,3)+2)&lt;&gt;""),
     artwork.xlsx!$H$1&amp;": """ &amp;  INDEX(artwork.xlsx!H:H,QUOTIENT(ROW(A1777)-1,3)+2) &amp;""",  " &amp;
     artwork.xlsx!$J$1&amp; ": """ &amp; INDEX(artwork.xlsx!J:J,QUOTIENT(ROW(A1777)-1,3)+2) &amp;""",  " &amp;
     artwork.xlsx!$L$1&amp; ": """ &amp; SUBSTITUTE(IF(LEFT(INDEX(artwork.xlsx!L:L,QUOTIENT(ROW(A1777)-1,3)+2),4)="http","",artwork.xlsx!$M$1) &amp; INDEX(artwork.xlsx!L:L,QUOTIENT(ROW(A1777)-1,3)+2),artwork.xlsx!$N$1,"") &amp; """,",
 IF(AND(MOD(ROW(A1777)-1,3)=1,INDEX(artwork.xlsx!J:J,QUOTIENT(ROW(A1777)-1,3)+2)&lt;&gt;""),
    artwork.xlsx!$K$1&amp;": '" &amp; SUBSTITUTE(INDEX(artwork.xlsx!K:K,QUOTIENT(ROW(A1777)-1,3)+2),"'","\'") &amp; "'",
IF(MOD(ROW(A1777)-1,3)=2,"","")))</f>
        <v>id: "wayofthepig",  frenchName: "Voie du porc",  artwork: "http://wiki.dominionstrategy.com/images/b/be/Way_of_the_PigArt.jpg",</v>
      </c>
      <c r="J1782" t="s">
        <v>2408</v>
      </c>
      <c r="K1782" t="s">
        <v>4037</v>
      </c>
      <c r="U1782" t="str">
        <f t="shared" si="67"/>
        <v>wayofthepig</v>
      </c>
      <c r="V1782" t="str">
        <f t="shared" si="68"/>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row>
    <row r="1783" spans="1:22" x14ac:dyDescent="0.25">
      <c r="A1783" t="str">
        <f>IF(AND(MOD(ROW(A1778)-1,3)=0,INDEX(artwork.xlsx!G:G,QUOTIENT(ROW(A1778)-1,3)+2)&lt;&gt;""),"/* "&amp;INDEX(artwork.xlsx!G:G,QUOTIENT(ROW(A1778)-1,3)+2)&amp;" */","  ")&amp;
IF(AND(INDEX(artwork.xlsx!F:F,QUOTIENT(ROW(A1778)-1,3)+2)&lt;&gt;""),"/* "&amp;INDEX(artwork.xlsx!F:F,QUOTIENT(ROW(A1778)-1,3)+2)&amp;" */","  ")&amp;IF(AND(ISERROR(MATCH("},",B1783:B$5003,0)), ISERROR(MATCH("    ];",$A$5:A1782,0))),"];","")</f>
        <v xml:space="preserve">  /* landscape */</v>
      </c>
      <c r="B1783" t="str">
        <f t="shared" si="66"/>
        <v/>
      </c>
      <c r="C1783" t="str">
        <f>IF(AND(MOD(ROW(A1778)-1,3)=0, INDEX(artwork.xlsx!J:J,QUOTIENT(ROW(A1778)-1,3)+2)&lt;&gt;""),
     artwork.xlsx!$H$1&amp;": """ &amp;  INDEX(artwork.xlsx!H:H,QUOTIENT(ROW(A1778)-1,3)+2) &amp;""",  " &amp;
     artwork.xlsx!$J$1&amp; ": """ &amp; INDEX(artwork.xlsx!J:J,QUOTIENT(ROW(A1778)-1,3)+2) &amp;""",  " &amp;
     artwork.xlsx!$L$1&amp; ": """ &amp; SUBSTITUTE(IF(LEFT(INDEX(artwork.xlsx!L:L,QUOTIENT(ROW(A1778)-1,3)+2),4)="http","",artwork.xlsx!$M$1) &amp; INDEX(artwork.xlsx!L:L,QUOTIENT(ROW(A1778)-1,3)+2),artwork.xlsx!$N$1,"") &amp; """,",
 IF(AND(MOD(ROW(A1778)-1,3)=1,INDEX(artwork.xlsx!J:J,QUOTIENT(ROW(A1778)-1,3)+2)&lt;&gt;""),
    artwork.xlsx!$K$1&amp;": '" &amp; SUBSTITUTE(INDEX(artwork.xlsx!K:K,QUOTIENT(ROW(A1778)-1,3)+2),"'","\'") &amp; "'",
IF(MOD(ROW(A1778)-1,3)=2,"","")))</f>
        <v>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K1783" t="s">
        <v>4038</v>
      </c>
      <c r="U1783" t="e">
        <f t="shared" si="67"/>
        <v>#VALUE!</v>
      </c>
      <c r="V1783" t="e">
        <f t="shared" si="68"/>
        <v>#VALUE!</v>
      </c>
    </row>
    <row r="1784" spans="1:22" x14ac:dyDescent="0.25">
      <c r="A1784" t="str">
        <f>IF(AND(MOD(ROW(A1779)-1,3)=0,INDEX(artwork.xlsx!G:G,QUOTIENT(ROW(A1779)-1,3)+2)&lt;&gt;""),"/* "&amp;INDEX(artwork.xlsx!G:G,QUOTIENT(ROW(A1779)-1,3)+2)&amp;" */","  ")&amp;
IF(AND(INDEX(artwork.xlsx!F:F,QUOTIENT(ROW(A1779)-1,3)+2)&lt;&gt;""),"/* "&amp;INDEX(artwork.xlsx!F:F,QUOTIENT(ROW(A1779)-1,3)+2)&amp;" */","  ")&amp;IF(AND(ISERROR(MATCH("},",B1784:B$5003,0)), ISERROR(MATCH("    ];",$A$5:A1783,0))),"];","")</f>
        <v xml:space="preserve">  /* landscape */</v>
      </c>
      <c r="B1784" t="str">
        <f t="shared" si="66"/>
        <v>},</v>
      </c>
      <c r="C1784" t="str">
        <f>IF(AND(MOD(ROW(A1779)-1,3)=0, INDEX(artwork.xlsx!J:J,QUOTIENT(ROW(A1779)-1,3)+2)&lt;&gt;""),
     artwork.xlsx!$H$1&amp;": """ &amp;  INDEX(artwork.xlsx!H:H,QUOTIENT(ROW(A1779)-1,3)+2) &amp;""",  " &amp;
     artwork.xlsx!$J$1&amp; ": """ &amp; INDEX(artwork.xlsx!J:J,QUOTIENT(ROW(A1779)-1,3)+2) &amp;""",  " &amp;
     artwork.xlsx!$L$1&amp; ": """ &amp; SUBSTITUTE(IF(LEFT(INDEX(artwork.xlsx!L:L,QUOTIENT(ROW(A1779)-1,3)+2),4)="http","",artwork.xlsx!$M$1) &amp; INDEX(artwork.xlsx!L:L,QUOTIENT(ROW(A1779)-1,3)+2),artwork.xlsx!$N$1,"") &amp; """,",
 IF(AND(MOD(ROW(A1779)-1,3)=1,INDEX(artwork.xlsx!J:J,QUOTIENT(ROW(A1779)-1,3)+2)&lt;&gt;""),
    artwork.xlsx!$K$1&amp;": '" &amp; SUBSTITUTE(INDEX(artwork.xlsx!K:K,QUOTIENT(ROW(A1779)-1,3)+2),"'","\'") &amp; "'",
IF(MOD(ROW(A1779)-1,3)=2,"","")))</f>
        <v/>
      </c>
      <c r="J1784" t="s">
        <v>3730</v>
      </c>
      <c r="U1784" t="e">
        <f t="shared" si="67"/>
        <v>#VALUE!</v>
      </c>
      <c r="V1784" t="str">
        <f t="shared" si="68"/>
        <v>erat",  frenchName: "Voie du rat",  artwork: "http://wiki.dominionstrategy.com/images/8/83/Way_of_the_RatArt.jpg"</v>
      </c>
    </row>
    <row r="1785" spans="1:22" x14ac:dyDescent="0.25">
      <c r="A1785" t="str">
        <f>IF(AND(MOD(ROW(A1780)-1,3)=0,INDEX(artwork.xlsx!G:G,QUOTIENT(ROW(A1780)-1,3)+2)&lt;&gt;""),"/* "&amp;INDEX(artwork.xlsx!G:G,QUOTIENT(ROW(A1780)-1,3)+2)&amp;" */","  ")&amp;
IF(AND(INDEX(artwork.xlsx!F:F,QUOTIENT(ROW(A1780)-1,3)+2)&lt;&gt;""),"/* "&amp;INDEX(artwork.xlsx!F:F,QUOTIENT(ROW(A1780)-1,3)+2)&amp;" */","  ")&amp;IF(AND(ISERROR(MATCH("},",B1785:B$5003,0)), ISERROR(MATCH("    ];",$A$5:A1781,0))),"];","")</f>
        <v xml:space="preserve">  /* landscape */</v>
      </c>
      <c r="B1785" t="str">
        <f t="shared" si="66"/>
        <v>{</v>
      </c>
      <c r="C1785" t="str">
        <f>IF(AND(MOD(ROW(A1780)-1,3)=0, INDEX(artwork.xlsx!J:J,QUOTIENT(ROW(A1780)-1,3)+2)&lt;&gt;""),
     artwork.xlsx!$H$1&amp;": """ &amp;  INDEX(artwork.xlsx!H:H,QUOTIENT(ROW(A1780)-1,3)+2) &amp;""",  " &amp;
     artwork.xlsx!$J$1&amp; ": """ &amp; INDEX(artwork.xlsx!J:J,QUOTIENT(ROW(A1780)-1,3)+2) &amp;""",  " &amp;
     artwork.xlsx!$L$1&amp; ": """ &amp; SUBSTITUTE(IF(LEFT(INDEX(artwork.xlsx!L:L,QUOTIENT(ROW(A1780)-1,3)+2),4)="http","",artwork.xlsx!$M$1) &amp; INDEX(artwork.xlsx!L:L,QUOTIENT(ROW(A1780)-1,3)+2),artwork.xlsx!$N$1,"") &amp; """,",
 IF(AND(MOD(ROW(A1780)-1,3)=1,INDEX(artwork.xlsx!J:J,QUOTIENT(ROW(A1780)-1,3)+2)&lt;&gt;""),
    artwork.xlsx!$K$1&amp;": '" &amp; SUBSTITUTE(INDEX(artwork.xlsx!K:K,QUOTIENT(ROW(A1780)-1,3)+2),"'","\'") &amp; "'",
IF(MOD(ROW(A1780)-1,3)=2,"","")))</f>
        <v>id: "wayoftherat",  frenchName: "Voie du rat",  artwork: "http://wiki.dominionstrategy.com/images/8/83/Way_of_the_RatArt.jpg",</v>
      </c>
      <c r="J1785" t="s">
        <v>2408</v>
      </c>
      <c r="K1785" t="s">
        <v>4039</v>
      </c>
      <c r="U1785" t="str">
        <f t="shared" si="67"/>
        <v>wayoftherat</v>
      </c>
      <c r="V1785" t="str">
        <f t="shared" si="68"/>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row>
    <row r="1786" spans="1:22" x14ac:dyDescent="0.25">
      <c r="A1786" t="str">
        <f>IF(AND(MOD(ROW(A1781)-1,3)=0,INDEX(artwork.xlsx!G:G,QUOTIENT(ROW(A1781)-1,3)+2)&lt;&gt;""),"/* "&amp;INDEX(artwork.xlsx!G:G,QUOTIENT(ROW(A1781)-1,3)+2)&amp;" */","  ")&amp;
IF(AND(INDEX(artwork.xlsx!F:F,QUOTIENT(ROW(A1781)-1,3)+2)&lt;&gt;""),"/* "&amp;INDEX(artwork.xlsx!F:F,QUOTIENT(ROW(A1781)-1,3)+2)&amp;" */","  ")&amp;IF(AND(ISERROR(MATCH("},",B1786:B$5003,0)), ISERROR(MATCH("    ];",$A$5:A1782,0))),"];","")</f>
        <v xml:space="preserve">  /* landscape */</v>
      </c>
      <c r="B1786" t="str">
        <f t="shared" ref="B1786:B1849" si="69">IF(AND(C1785&lt;&gt;"",MOD(ROW(A1784)-1,3)=2),"},","")&amp;IF(AND(C1786&lt;&gt;"",MOD(ROW(A1781)-1,3)=0),"{","")</f>
        <v/>
      </c>
      <c r="C1786" t="str">
        <f>IF(AND(MOD(ROW(A1781)-1,3)=0, INDEX(artwork.xlsx!J:J,QUOTIENT(ROW(A1781)-1,3)+2)&lt;&gt;""),
     artwork.xlsx!$H$1&amp;": """ &amp;  INDEX(artwork.xlsx!H:H,QUOTIENT(ROW(A1781)-1,3)+2) &amp;""",  " &amp;
     artwork.xlsx!$J$1&amp; ": """ &amp; INDEX(artwork.xlsx!J:J,QUOTIENT(ROW(A1781)-1,3)+2) &amp;""",  " &amp;
     artwork.xlsx!$L$1&amp; ": """ &amp; SUBSTITUTE(IF(LEFT(INDEX(artwork.xlsx!L:L,QUOTIENT(ROW(A1781)-1,3)+2),4)="http","",artwork.xlsx!$M$1) &amp; INDEX(artwork.xlsx!L:L,QUOTIENT(ROW(A1781)-1,3)+2),artwork.xlsx!$N$1,"") &amp; """,",
 IF(AND(MOD(ROW(A1781)-1,3)=1,INDEX(artwork.xlsx!J:J,QUOTIENT(ROW(A1781)-1,3)+2)&lt;&gt;""),
    artwork.xlsx!$K$1&amp;": '" &amp; SUBSTITUTE(INDEX(artwork.xlsx!K:K,QUOTIENT(ROW(A1781)-1,3)+2),"'","\'") &amp; "'",
IF(MOD(ROW(A1781)-1,3)=2,"","")))</f>
        <v>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K1786" t="s">
        <v>4040</v>
      </c>
      <c r="U1786" t="e">
        <f t="shared" si="67"/>
        <v>#VALUE!</v>
      </c>
      <c r="V1786" t="e">
        <f t="shared" si="68"/>
        <v>#VALUE!</v>
      </c>
    </row>
    <row r="1787" spans="1:22" x14ac:dyDescent="0.25">
      <c r="A1787" t="str">
        <f>IF(AND(MOD(ROW(A1782)-1,3)=0,INDEX(artwork.xlsx!G:G,QUOTIENT(ROW(A1782)-1,3)+2)&lt;&gt;""),"/* "&amp;INDEX(artwork.xlsx!G:G,QUOTIENT(ROW(A1782)-1,3)+2)&amp;" */","  ")&amp;
IF(AND(INDEX(artwork.xlsx!F:F,QUOTIENT(ROW(A1782)-1,3)+2)&lt;&gt;""),"/* "&amp;INDEX(artwork.xlsx!F:F,QUOTIENT(ROW(A1782)-1,3)+2)&amp;" */","  ")&amp;IF(AND(ISERROR(MATCH("},",B1787:B$5003,0)), ISERROR(MATCH("    ];",$A$5:A1786,0))),"];","")</f>
        <v xml:space="preserve">  /* landscape */</v>
      </c>
      <c r="B1787" t="str">
        <f t="shared" si="69"/>
        <v>},</v>
      </c>
      <c r="C1787" t="str">
        <f>IF(AND(MOD(ROW(A1782)-1,3)=0, INDEX(artwork.xlsx!J:J,QUOTIENT(ROW(A1782)-1,3)+2)&lt;&gt;""),
     artwork.xlsx!$H$1&amp;": """ &amp;  INDEX(artwork.xlsx!H:H,QUOTIENT(ROW(A1782)-1,3)+2) &amp;""",  " &amp;
     artwork.xlsx!$J$1&amp; ": """ &amp; INDEX(artwork.xlsx!J:J,QUOTIENT(ROW(A1782)-1,3)+2) &amp;""",  " &amp;
     artwork.xlsx!$L$1&amp; ": """ &amp; SUBSTITUTE(IF(LEFT(INDEX(artwork.xlsx!L:L,QUOTIENT(ROW(A1782)-1,3)+2),4)="http","",artwork.xlsx!$M$1) &amp; INDEX(artwork.xlsx!L:L,QUOTIENT(ROW(A1782)-1,3)+2),artwork.xlsx!$N$1,"") &amp; """,",
 IF(AND(MOD(ROW(A1782)-1,3)=1,INDEX(artwork.xlsx!J:J,QUOTIENT(ROW(A1782)-1,3)+2)&lt;&gt;""),
    artwork.xlsx!$K$1&amp;": '" &amp; SUBSTITUTE(INDEX(artwork.xlsx!K:K,QUOTIENT(ROW(A1782)-1,3)+2),"'","\'") &amp; "'",
IF(MOD(ROW(A1782)-1,3)=2,"","")))</f>
        <v/>
      </c>
      <c r="J1787" t="s">
        <v>3730</v>
      </c>
      <c r="U1787" t="e">
        <f t="shared" si="67"/>
        <v>#VALUE!</v>
      </c>
      <c r="V1787" t="str">
        <f t="shared" si="68"/>
        <v>eseal",  frenchName: "Voie du phoque",  artwork: "http://wiki.dominionstrategy.com/images/2/28/Way_of_the_SealArt.jpg"</v>
      </c>
    </row>
    <row r="1788" spans="1:22" x14ac:dyDescent="0.25">
      <c r="A1788" t="str">
        <f>IF(AND(MOD(ROW(A1783)-1,3)=0,INDEX(artwork.xlsx!G:G,QUOTIENT(ROW(A1783)-1,3)+2)&lt;&gt;""),"/* "&amp;INDEX(artwork.xlsx!G:G,QUOTIENT(ROW(A1783)-1,3)+2)&amp;" */","  ")&amp;
IF(AND(INDEX(artwork.xlsx!F:F,QUOTIENT(ROW(A1783)-1,3)+2)&lt;&gt;""),"/* "&amp;INDEX(artwork.xlsx!F:F,QUOTIENT(ROW(A1783)-1,3)+2)&amp;" */","  ")&amp;IF(AND(ISERROR(MATCH("},",B1788:B$5003,0)), ISERROR(MATCH("    ];",$A$5:A1784,0))),"];","")</f>
        <v xml:space="preserve">  /* landscape */</v>
      </c>
      <c r="B1788" t="str">
        <f t="shared" si="69"/>
        <v>{</v>
      </c>
      <c r="C1788" t="str">
        <f>IF(AND(MOD(ROW(A1783)-1,3)=0, INDEX(artwork.xlsx!J:J,QUOTIENT(ROW(A1783)-1,3)+2)&lt;&gt;""),
     artwork.xlsx!$H$1&amp;": """ &amp;  INDEX(artwork.xlsx!H:H,QUOTIENT(ROW(A1783)-1,3)+2) &amp;""",  " &amp;
     artwork.xlsx!$J$1&amp; ": """ &amp; INDEX(artwork.xlsx!J:J,QUOTIENT(ROW(A1783)-1,3)+2) &amp;""",  " &amp;
     artwork.xlsx!$L$1&amp; ": """ &amp; SUBSTITUTE(IF(LEFT(INDEX(artwork.xlsx!L:L,QUOTIENT(ROW(A1783)-1,3)+2),4)="http","",artwork.xlsx!$M$1) &amp; INDEX(artwork.xlsx!L:L,QUOTIENT(ROW(A1783)-1,3)+2),artwork.xlsx!$N$1,"") &amp; """,",
 IF(AND(MOD(ROW(A1783)-1,3)=1,INDEX(artwork.xlsx!J:J,QUOTIENT(ROW(A1783)-1,3)+2)&lt;&gt;""),
    artwork.xlsx!$K$1&amp;": '" &amp; SUBSTITUTE(INDEX(artwork.xlsx!K:K,QUOTIENT(ROW(A1783)-1,3)+2),"'","\'") &amp; "'",
IF(MOD(ROW(A1783)-1,3)=2,"","")))</f>
        <v>id: "wayoftheseal",  frenchName: "Voie du phoque",  artwork: "http://wiki.dominionstrategy.com/images/2/28/Way_of_the_SealArt.jpg",</v>
      </c>
      <c r="J1788" t="s">
        <v>2408</v>
      </c>
      <c r="K1788" t="s">
        <v>4041</v>
      </c>
      <c r="U1788" t="str">
        <f t="shared" si="67"/>
        <v>wayoftheseal</v>
      </c>
      <c r="V1788" t="str">
        <f t="shared" si="68"/>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row>
    <row r="1789" spans="1:22" x14ac:dyDescent="0.25">
      <c r="A1789" t="str">
        <f>IF(AND(MOD(ROW(A1784)-1,3)=0,INDEX(artwork.xlsx!G:G,QUOTIENT(ROW(A1784)-1,3)+2)&lt;&gt;""),"/* "&amp;INDEX(artwork.xlsx!G:G,QUOTIENT(ROW(A1784)-1,3)+2)&amp;" */","  ")&amp;
IF(AND(INDEX(artwork.xlsx!F:F,QUOTIENT(ROW(A1784)-1,3)+2)&lt;&gt;""),"/* "&amp;INDEX(artwork.xlsx!F:F,QUOTIENT(ROW(A1784)-1,3)+2)&amp;" */","  ")&amp;IF(AND(ISERROR(MATCH("},",B1789:B$5003,0)), ISERROR(MATCH("    ];",$A$5:A1788,0))),"];","")</f>
        <v xml:space="preserve">  /* landscape */</v>
      </c>
      <c r="B1789" t="str">
        <f t="shared" si="69"/>
        <v/>
      </c>
      <c r="C1789" t="str">
        <f>IF(AND(MOD(ROW(A1784)-1,3)=0, INDEX(artwork.xlsx!J:J,QUOTIENT(ROW(A1784)-1,3)+2)&lt;&gt;""),
     artwork.xlsx!$H$1&amp;": """ &amp;  INDEX(artwork.xlsx!H:H,QUOTIENT(ROW(A1784)-1,3)+2) &amp;""",  " &amp;
     artwork.xlsx!$J$1&amp; ": """ &amp; INDEX(artwork.xlsx!J:J,QUOTIENT(ROW(A1784)-1,3)+2) &amp;""",  " &amp;
     artwork.xlsx!$L$1&amp; ": """ &amp; SUBSTITUTE(IF(LEFT(INDEX(artwork.xlsx!L:L,QUOTIENT(ROW(A1784)-1,3)+2),4)="http","",artwork.xlsx!$M$1) &amp; INDEX(artwork.xlsx!L:L,QUOTIENT(ROW(A1784)-1,3)+2),artwork.xlsx!$N$1,"") &amp; """,",
 IF(AND(MOD(ROW(A1784)-1,3)=1,INDEX(artwork.xlsx!J:J,QUOTIENT(ROW(A1784)-1,3)+2)&lt;&gt;""),
    artwork.xlsx!$K$1&amp;": '" &amp; SUBSTITUTE(INDEX(artwork.xlsx!K:K,QUOTIENT(ROW(A1784)-1,3)+2),"'","\'") &amp; "'",
IF(MOD(ROW(A1784)-1,3)=2,"","")))</f>
        <v>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K1789" t="s">
        <v>4042</v>
      </c>
      <c r="U1789" t="e">
        <f t="shared" si="67"/>
        <v>#VALUE!</v>
      </c>
      <c r="V1789" t="e">
        <f t="shared" si="68"/>
        <v>#VALUE!</v>
      </c>
    </row>
    <row r="1790" spans="1:22" x14ac:dyDescent="0.25">
      <c r="A1790" t="str">
        <f>IF(AND(MOD(ROW(A1785)-1,3)=0,INDEX(artwork.xlsx!G:G,QUOTIENT(ROW(A1785)-1,3)+2)&lt;&gt;""),"/* "&amp;INDEX(artwork.xlsx!G:G,QUOTIENT(ROW(A1785)-1,3)+2)&amp;" */","  ")&amp;
IF(AND(INDEX(artwork.xlsx!F:F,QUOTIENT(ROW(A1785)-1,3)+2)&lt;&gt;""),"/* "&amp;INDEX(artwork.xlsx!F:F,QUOTIENT(ROW(A1785)-1,3)+2)&amp;" */","  ")&amp;IF(AND(ISERROR(MATCH("},",B1790:B$5003,0)), ISERROR(MATCH("    ];",$A$5:A1789,0))),"];","")</f>
        <v xml:space="preserve">  /* landscape */</v>
      </c>
      <c r="B1790" t="str">
        <f t="shared" si="69"/>
        <v>},</v>
      </c>
      <c r="C1790" t="str">
        <f>IF(AND(MOD(ROW(A1785)-1,3)=0, INDEX(artwork.xlsx!J:J,QUOTIENT(ROW(A1785)-1,3)+2)&lt;&gt;""),
     artwork.xlsx!$H$1&amp;": """ &amp;  INDEX(artwork.xlsx!H:H,QUOTIENT(ROW(A1785)-1,3)+2) &amp;""",  " &amp;
     artwork.xlsx!$J$1&amp; ": """ &amp; INDEX(artwork.xlsx!J:J,QUOTIENT(ROW(A1785)-1,3)+2) &amp;""",  " &amp;
     artwork.xlsx!$L$1&amp; ": """ &amp; SUBSTITUTE(IF(LEFT(INDEX(artwork.xlsx!L:L,QUOTIENT(ROW(A1785)-1,3)+2),4)="http","",artwork.xlsx!$M$1) &amp; INDEX(artwork.xlsx!L:L,QUOTIENT(ROW(A1785)-1,3)+2),artwork.xlsx!$N$1,"") &amp; """,",
 IF(AND(MOD(ROW(A1785)-1,3)=1,INDEX(artwork.xlsx!J:J,QUOTIENT(ROW(A1785)-1,3)+2)&lt;&gt;""),
    artwork.xlsx!$K$1&amp;": '" &amp; SUBSTITUTE(INDEX(artwork.xlsx!K:K,QUOTIENT(ROW(A1785)-1,3)+2),"'","\'") &amp; "'",
IF(MOD(ROW(A1785)-1,3)=2,"","")))</f>
        <v/>
      </c>
      <c r="J1790" t="s">
        <v>3730</v>
      </c>
      <c r="U1790" t="e">
        <f t="shared" si="67"/>
        <v>#VALUE!</v>
      </c>
      <c r="V1790" t="str">
        <f t="shared" si="68"/>
        <v>esheep",  frenchName: "Voie du mouton",  artwork: "http://wiki.dominionstrategy.com/images/d/d4/Way_of_the_SheepArt.jpg"</v>
      </c>
    </row>
    <row r="1791" spans="1:22" x14ac:dyDescent="0.25">
      <c r="A1791" t="str">
        <f>IF(AND(MOD(ROW(A1786)-1,3)=0,INDEX(artwork.xlsx!G:G,QUOTIENT(ROW(A1786)-1,3)+2)&lt;&gt;""),"/* "&amp;INDEX(artwork.xlsx!G:G,QUOTIENT(ROW(A1786)-1,3)+2)&amp;" */","  ")&amp;
IF(AND(INDEX(artwork.xlsx!F:F,QUOTIENT(ROW(A1786)-1,3)+2)&lt;&gt;""),"/* "&amp;INDEX(artwork.xlsx!F:F,QUOTIENT(ROW(A1786)-1,3)+2)&amp;" */","  ")&amp;IF(AND(ISERROR(MATCH("},",B1791:B$5003,0)), ISERROR(MATCH("    ];",$A$5:A1787,0))),"];","")</f>
        <v xml:space="preserve">  /* landscape */</v>
      </c>
      <c r="B1791" t="str">
        <f t="shared" si="69"/>
        <v>{</v>
      </c>
      <c r="C1791" t="str">
        <f>IF(AND(MOD(ROW(A1786)-1,3)=0, INDEX(artwork.xlsx!J:J,QUOTIENT(ROW(A1786)-1,3)+2)&lt;&gt;""),
     artwork.xlsx!$H$1&amp;": """ &amp;  INDEX(artwork.xlsx!H:H,QUOTIENT(ROW(A1786)-1,3)+2) &amp;""",  " &amp;
     artwork.xlsx!$J$1&amp; ": """ &amp; INDEX(artwork.xlsx!J:J,QUOTIENT(ROW(A1786)-1,3)+2) &amp;""",  " &amp;
     artwork.xlsx!$L$1&amp; ": """ &amp; SUBSTITUTE(IF(LEFT(INDEX(artwork.xlsx!L:L,QUOTIENT(ROW(A1786)-1,3)+2),4)="http","",artwork.xlsx!$M$1) &amp; INDEX(artwork.xlsx!L:L,QUOTIENT(ROW(A1786)-1,3)+2),artwork.xlsx!$N$1,"") &amp; """,",
 IF(AND(MOD(ROW(A1786)-1,3)=1,INDEX(artwork.xlsx!J:J,QUOTIENT(ROW(A1786)-1,3)+2)&lt;&gt;""),
    artwork.xlsx!$K$1&amp;": '" &amp; SUBSTITUTE(INDEX(artwork.xlsx!K:K,QUOTIENT(ROW(A1786)-1,3)+2),"'","\'") &amp; "'",
IF(MOD(ROW(A1786)-1,3)=2,"","")))</f>
        <v>id: "wayofthesheep",  frenchName: "Voie du mouton",  artwork: "http://wiki.dominionstrategy.com/images/d/d4/Way_of_the_SheepArt.jpg",</v>
      </c>
      <c r="J1791" t="s">
        <v>2408</v>
      </c>
      <c r="K1791" t="s">
        <v>4043</v>
      </c>
      <c r="U1791" t="str">
        <f t="shared" si="67"/>
        <v>wayofthesheep</v>
      </c>
      <c r="V1791" t="str">
        <f t="shared" si="68"/>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row>
    <row r="1792" spans="1:22" x14ac:dyDescent="0.25">
      <c r="A1792" t="str">
        <f>IF(AND(MOD(ROW(A1787)-1,3)=0,INDEX(artwork.xlsx!G:G,QUOTIENT(ROW(A1787)-1,3)+2)&lt;&gt;""),"/* "&amp;INDEX(artwork.xlsx!G:G,QUOTIENT(ROW(A1787)-1,3)+2)&amp;" */","  ")&amp;
IF(AND(INDEX(artwork.xlsx!F:F,QUOTIENT(ROW(A1787)-1,3)+2)&lt;&gt;""),"/* "&amp;INDEX(artwork.xlsx!F:F,QUOTIENT(ROW(A1787)-1,3)+2)&amp;" */","  ")&amp;IF(AND(ISERROR(MATCH("},",B1792:B$5003,0)), ISERROR(MATCH("    ];",$A$5:A1791,0))),"];","")</f>
        <v xml:space="preserve">  /* landscape */</v>
      </c>
      <c r="B1792" t="str">
        <f t="shared" si="69"/>
        <v/>
      </c>
      <c r="C1792" t="str">
        <f>IF(AND(MOD(ROW(A1787)-1,3)=0, INDEX(artwork.xlsx!J:J,QUOTIENT(ROW(A1787)-1,3)+2)&lt;&gt;""),
     artwork.xlsx!$H$1&amp;": """ &amp;  INDEX(artwork.xlsx!H:H,QUOTIENT(ROW(A1787)-1,3)+2) &amp;""",  " &amp;
     artwork.xlsx!$J$1&amp; ": """ &amp; INDEX(artwork.xlsx!J:J,QUOTIENT(ROW(A1787)-1,3)+2) &amp;""",  " &amp;
     artwork.xlsx!$L$1&amp; ": """ &amp; SUBSTITUTE(IF(LEFT(INDEX(artwork.xlsx!L:L,QUOTIENT(ROW(A1787)-1,3)+2),4)="http","",artwork.xlsx!$M$1) &amp; INDEX(artwork.xlsx!L:L,QUOTIENT(ROW(A1787)-1,3)+2),artwork.xlsx!$N$1,"") &amp; """,",
 IF(AND(MOD(ROW(A1787)-1,3)=1,INDEX(artwork.xlsx!J:J,QUOTIENT(ROW(A1787)-1,3)+2)&lt;&gt;""),
    artwork.xlsx!$K$1&amp;": '" &amp; SUBSTITUTE(INDEX(artwork.xlsx!K:K,QUOTIENT(ROW(A1787)-1,3)+2),"'","\'") &amp; "'",
IF(MOD(ROW(A1787)-1,3)=2,"","")))</f>
        <v>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K1792" t="s">
        <v>4044</v>
      </c>
      <c r="U1792" t="e">
        <f t="shared" si="67"/>
        <v>#VALUE!</v>
      </c>
      <c r="V1792" t="e">
        <f t="shared" si="68"/>
        <v>#VALUE!</v>
      </c>
    </row>
    <row r="1793" spans="1:22" x14ac:dyDescent="0.25">
      <c r="A1793" t="str">
        <f>IF(AND(MOD(ROW(A1788)-1,3)=0,INDEX(artwork.xlsx!G:G,QUOTIENT(ROW(A1788)-1,3)+2)&lt;&gt;""),"/* "&amp;INDEX(artwork.xlsx!G:G,QUOTIENT(ROW(A1788)-1,3)+2)&amp;" */","  ")&amp;
IF(AND(INDEX(artwork.xlsx!F:F,QUOTIENT(ROW(A1788)-1,3)+2)&lt;&gt;""),"/* "&amp;INDEX(artwork.xlsx!F:F,QUOTIENT(ROW(A1788)-1,3)+2)&amp;" */","  ")&amp;IF(AND(ISERROR(MATCH("},",B1793:B$5003,0)), ISERROR(MATCH("    ];",$A$5:A1792,0))),"];","")</f>
        <v xml:space="preserve">  /* landscape */</v>
      </c>
      <c r="B1793" t="str">
        <f t="shared" si="69"/>
        <v>},</v>
      </c>
      <c r="C1793" t="str">
        <f>IF(AND(MOD(ROW(A1788)-1,3)=0, INDEX(artwork.xlsx!J:J,QUOTIENT(ROW(A1788)-1,3)+2)&lt;&gt;""),
     artwork.xlsx!$H$1&amp;": """ &amp;  INDEX(artwork.xlsx!H:H,QUOTIENT(ROW(A1788)-1,3)+2) &amp;""",  " &amp;
     artwork.xlsx!$J$1&amp; ": """ &amp; INDEX(artwork.xlsx!J:J,QUOTIENT(ROW(A1788)-1,3)+2) &amp;""",  " &amp;
     artwork.xlsx!$L$1&amp; ": """ &amp; SUBSTITUTE(IF(LEFT(INDEX(artwork.xlsx!L:L,QUOTIENT(ROW(A1788)-1,3)+2),4)="http","",artwork.xlsx!$M$1) &amp; INDEX(artwork.xlsx!L:L,QUOTIENT(ROW(A1788)-1,3)+2),artwork.xlsx!$N$1,"") &amp; """,",
 IF(AND(MOD(ROW(A1788)-1,3)=1,INDEX(artwork.xlsx!J:J,QUOTIENT(ROW(A1788)-1,3)+2)&lt;&gt;""),
    artwork.xlsx!$K$1&amp;": '" &amp; SUBSTITUTE(INDEX(artwork.xlsx!K:K,QUOTIENT(ROW(A1788)-1,3)+2),"'","\'") &amp; "'",
IF(MOD(ROW(A1788)-1,3)=2,"","")))</f>
        <v/>
      </c>
      <c r="J1793" t="s">
        <v>3730</v>
      </c>
      <c r="U1793" t="e">
        <f t="shared" si="67"/>
        <v>#VALUE!</v>
      </c>
      <c r="V1793" t="str">
        <f t="shared" si="68"/>
        <v>esquirrel",  frenchName: "Voie de l'écureuil",  artwork: "http://wiki.dominionstrategy.com/images/2/27/Way_of_the_SquirrelArt.jpg"</v>
      </c>
    </row>
    <row r="1794" spans="1:22" x14ac:dyDescent="0.25">
      <c r="A1794" t="str">
        <f>IF(AND(MOD(ROW(A1789)-1,3)=0,INDEX(artwork.xlsx!G:G,QUOTIENT(ROW(A1789)-1,3)+2)&lt;&gt;""),"/* "&amp;INDEX(artwork.xlsx!G:G,QUOTIENT(ROW(A1789)-1,3)+2)&amp;" */","  ")&amp;
IF(AND(INDEX(artwork.xlsx!F:F,QUOTIENT(ROW(A1789)-1,3)+2)&lt;&gt;""),"/* "&amp;INDEX(artwork.xlsx!F:F,QUOTIENT(ROW(A1789)-1,3)+2)&amp;" */","  ")&amp;IF(AND(ISERROR(MATCH("},",B1794:B$5003,0)), ISERROR(MATCH("    ];",$A$5:A1790,0))),"];","")</f>
        <v xml:space="preserve">  /* landscape */</v>
      </c>
      <c r="B1794" t="str">
        <f t="shared" si="69"/>
        <v>{</v>
      </c>
      <c r="C1794" t="str">
        <f>IF(AND(MOD(ROW(A1789)-1,3)=0, INDEX(artwork.xlsx!J:J,QUOTIENT(ROW(A1789)-1,3)+2)&lt;&gt;""),
     artwork.xlsx!$H$1&amp;": """ &amp;  INDEX(artwork.xlsx!H:H,QUOTIENT(ROW(A1789)-1,3)+2) &amp;""",  " &amp;
     artwork.xlsx!$J$1&amp; ": """ &amp; INDEX(artwork.xlsx!J:J,QUOTIENT(ROW(A1789)-1,3)+2) &amp;""",  " &amp;
     artwork.xlsx!$L$1&amp; ": """ &amp; SUBSTITUTE(IF(LEFT(INDEX(artwork.xlsx!L:L,QUOTIENT(ROW(A1789)-1,3)+2),4)="http","",artwork.xlsx!$M$1) &amp; INDEX(artwork.xlsx!L:L,QUOTIENT(ROW(A1789)-1,3)+2),artwork.xlsx!$N$1,"") &amp; """,",
 IF(AND(MOD(ROW(A1789)-1,3)=1,INDEX(artwork.xlsx!J:J,QUOTIENT(ROW(A1789)-1,3)+2)&lt;&gt;""),
    artwork.xlsx!$K$1&amp;": '" &amp; SUBSTITUTE(INDEX(artwork.xlsx!K:K,QUOTIENT(ROW(A1789)-1,3)+2),"'","\'") &amp; "'",
IF(MOD(ROW(A1789)-1,3)=2,"","")))</f>
        <v>id: "wayofthesquirrel",  frenchName: "Voie de l'écureuil",  artwork: "http://wiki.dominionstrategy.com/images/2/27/Way_of_the_SquirrelArt.jpg",</v>
      </c>
      <c r="J1794" t="s">
        <v>2408</v>
      </c>
      <c r="K1794" t="s">
        <v>4045</v>
      </c>
      <c r="U1794" t="str">
        <f t="shared" si="67"/>
        <v>wayofthesquirrel</v>
      </c>
      <c r="V1794" t="str">
        <f t="shared" si="68"/>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row>
    <row r="1795" spans="1:22" x14ac:dyDescent="0.25">
      <c r="A1795" t="str">
        <f>IF(AND(MOD(ROW(A1790)-1,3)=0,INDEX(artwork.xlsx!G:G,QUOTIENT(ROW(A1790)-1,3)+2)&lt;&gt;""),"/* "&amp;INDEX(artwork.xlsx!G:G,QUOTIENT(ROW(A1790)-1,3)+2)&amp;" */","  ")&amp;
IF(AND(INDEX(artwork.xlsx!F:F,QUOTIENT(ROW(A1790)-1,3)+2)&lt;&gt;""),"/* "&amp;INDEX(artwork.xlsx!F:F,QUOTIENT(ROW(A1790)-1,3)+2)&amp;" */","  ")&amp;IF(AND(ISERROR(MATCH("},",B1795:B$5003,0)), ISERROR(MATCH("    ];",$A$5:A1794,0))),"];","")</f>
        <v xml:space="preserve">  /* landscape */</v>
      </c>
      <c r="B1795" t="str">
        <f t="shared" si="69"/>
        <v/>
      </c>
      <c r="C1795" t="str">
        <f>IF(AND(MOD(ROW(A1790)-1,3)=0, INDEX(artwork.xlsx!J:J,QUOTIENT(ROW(A1790)-1,3)+2)&lt;&gt;""),
     artwork.xlsx!$H$1&amp;": """ &amp;  INDEX(artwork.xlsx!H:H,QUOTIENT(ROW(A1790)-1,3)+2) &amp;""",  " &amp;
     artwork.xlsx!$J$1&amp; ": """ &amp; INDEX(artwork.xlsx!J:J,QUOTIENT(ROW(A1790)-1,3)+2) &amp;""",  " &amp;
     artwork.xlsx!$L$1&amp; ": """ &amp; SUBSTITUTE(IF(LEFT(INDEX(artwork.xlsx!L:L,QUOTIENT(ROW(A1790)-1,3)+2),4)="http","",artwork.xlsx!$M$1) &amp; INDEX(artwork.xlsx!L:L,QUOTIENT(ROW(A1790)-1,3)+2),artwork.xlsx!$N$1,"") &amp; """,",
 IF(AND(MOD(ROW(A1790)-1,3)=1,INDEX(artwork.xlsx!J:J,QUOTIENT(ROW(A1790)-1,3)+2)&lt;&gt;""),
    artwork.xlsx!$K$1&amp;": '" &amp; SUBSTITUTE(INDEX(artwork.xlsx!K:K,QUOTIENT(ROW(A1790)-1,3)+2),"'","\'") &amp; "'",
IF(MOD(ROW(A1790)-1,3)=2,"","")))</f>
        <v>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K1795" t="s">
        <v>4046</v>
      </c>
      <c r="U1795" t="e">
        <f t="shared" si="67"/>
        <v>#VALUE!</v>
      </c>
      <c r="V1795" t="e">
        <f t="shared" si="68"/>
        <v>#VALUE!</v>
      </c>
    </row>
    <row r="1796" spans="1:22" x14ac:dyDescent="0.25">
      <c r="A1796" t="str">
        <f>IF(AND(MOD(ROW(A1791)-1,3)=0,INDEX(artwork.xlsx!G:G,QUOTIENT(ROW(A1791)-1,3)+2)&lt;&gt;""),"/* "&amp;INDEX(artwork.xlsx!G:G,QUOTIENT(ROW(A1791)-1,3)+2)&amp;" */","  ")&amp;
IF(AND(INDEX(artwork.xlsx!F:F,QUOTIENT(ROW(A1791)-1,3)+2)&lt;&gt;""),"/* "&amp;INDEX(artwork.xlsx!F:F,QUOTIENT(ROW(A1791)-1,3)+2)&amp;" */","  ")&amp;IF(AND(ISERROR(MATCH("},",B1796:B$5003,0)), ISERROR(MATCH("    ];",$A$5:A1795,0))),"];","")</f>
        <v xml:space="preserve">  /* landscape */</v>
      </c>
      <c r="B1796" t="str">
        <f t="shared" si="69"/>
        <v>},</v>
      </c>
      <c r="C1796" t="str">
        <f>IF(AND(MOD(ROW(A1791)-1,3)=0, INDEX(artwork.xlsx!J:J,QUOTIENT(ROW(A1791)-1,3)+2)&lt;&gt;""),
     artwork.xlsx!$H$1&amp;": """ &amp;  INDEX(artwork.xlsx!H:H,QUOTIENT(ROW(A1791)-1,3)+2) &amp;""",  " &amp;
     artwork.xlsx!$J$1&amp; ": """ &amp; INDEX(artwork.xlsx!J:J,QUOTIENT(ROW(A1791)-1,3)+2) &amp;""",  " &amp;
     artwork.xlsx!$L$1&amp; ": """ &amp; SUBSTITUTE(IF(LEFT(INDEX(artwork.xlsx!L:L,QUOTIENT(ROW(A1791)-1,3)+2),4)="http","",artwork.xlsx!$M$1) &amp; INDEX(artwork.xlsx!L:L,QUOTIENT(ROW(A1791)-1,3)+2),artwork.xlsx!$N$1,"") &amp; """,",
 IF(AND(MOD(ROW(A1791)-1,3)=1,INDEX(artwork.xlsx!J:J,QUOTIENT(ROW(A1791)-1,3)+2)&lt;&gt;""),
    artwork.xlsx!$K$1&amp;": '" &amp; SUBSTITUTE(INDEX(artwork.xlsx!K:K,QUOTIENT(ROW(A1791)-1,3)+2),"'","\'") &amp; "'",
IF(MOD(ROW(A1791)-1,3)=2,"","")))</f>
        <v/>
      </c>
      <c r="J1796" t="s">
        <v>3730</v>
      </c>
      <c r="U1796" t="e">
        <f t="shared" si="67"/>
        <v>#VALUE!</v>
      </c>
      <c r="V1796" t="str">
        <f t="shared" si="68"/>
        <v>eturtle",  frenchName: "Voie de la tortue",  artwork: "http://wiki.dominionstrategy.com/images/3/31/Way_of_the_TurtleArt.jpg"</v>
      </c>
    </row>
    <row r="1797" spans="1:22" x14ac:dyDescent="0.25">
      <c r="A1797" t="str">
        <f>IF(AND(MOD(ROW(A1792)-1,3)=0,INDEX(artwork.xlsx!G:G,QUOTIENT(ROW(A1792)-1,3)+2)&lt;&gt;""),"/* "&amp;INDEX(artwork.xlsx!G:G,QUOTIENT(ROW(A1792)-1,3)+2)&amp;" */","  ")&amp;
IF(AND(INDEX(artwork.xlsx!F:F,QUOTIENT(ROW(A1792)-1,3)+2)&lt;&gt;""),"/* "&amp;INDEX(artwork.xlsx!F:F,QUOTIENT(ROW(A1792)-1,3)+2)&amp;" */","  ")&amp;IF(AND(ISERROR(MATCH("},",B1797:B$5003,0)), ISERROR(MATCH("    ];",$A$5:A1793,0))),"];","")</f>
        <v xml:space="preserve">  /* landscape */</v>
      </c>
      <c r="B1797" t="str">
        <f t="shared" si="69"/>
        <v>{</v>
      </c>
      <c r="C1797" t="str">
        <f>IF(AND(MOD(ROW(A1792)-1,3)=0, INDEX(artwork.xlsx!J:J,QUOTIENT(ROW(A1792)-1,3)+2)&lt;&gt;""),
     artwork.xlsx!$H$1&amp;": """ &amp;  INDEX(artwork.xlsx!H:H,QUOTIENT(ROW(A1792)-1,3)+2) &amp;""",  " &amp;
     artwork.xlsx!$J$1&amp; ": """ &amp; INDEX(artwork.xlsx!J:J,QUOTIENT(ROW(A1792)-1,3)+2) &amp;""",  " &amp;
     artwork.xlsx!$L$1&amp; ": """ &amp; SUBSTITUTE(IF(LEFT(INDEX(artwork.xlsx!L:L,QUOTIENT(ROW(A1792)-1,3)+2),4)="http","",artwork.xlsx!$M$1) &amp; INDEX(artwork.xlsx!L:L,QUOTIENT(ROW(A1792)-1,3)+2),artwork.xlsx!$N$1,"") &amp; """,",
 IF(AND(MOD(ROW(A1792)-1,3)=1,INDEX(artwork.xlsx!J:J,QUOTIENT(ROW(A1792)-1,3)+2)&lt;&gt;""),
    artwork.xlsx!$K$1&amp;": '" &amp; SUBSTITUTE(INDEX(artwork.xlsx!K:K,QUOTIENT(ROW(A1792)-1,3)+2),"'","\'") &amp; "'",
IF(MOD(ROW(A1792)-1,3)=2,"","")))</f>
        <v>id: "wayoftheturtle",  frenchName: "Voie de la tortue",  artwork: "http://wiki.dominionstrategy.com/images/3/31/Way_of_the_TurtleArt.jpg",</v>
      </c>
      <c r="J1797" t="s">
        <v>2408</v>
      </c>
      <c r="K1797" t="s">
        <v>4047</v>
      </c>
      <c r="U1797" t="str">
        <f t="shared" si="67"/>
        <v>wayoftheturtle</v>
      </c>
      <c r="V1797" t="str">
        <f t="shared" si="68"/>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row>
    <row r="1798" spans="1:22" x14ac:dyDescent="0.25">
      <c r="A1798" t="str">
        <f>IF(AND(MOD(ROW(A1793)-1,3)=0,INDEX(artwork.xlsx!G:G,QUOTIENT(ROW(A1793)-1,3)+2)&lt;&gt;""),"/* "&amp;INDEX(artwork.xlsx!G:G,QUOTIENT(ROW(A1793)-1,3)+2)&amp;" */","  ")&amp;
IF(AND(INDEX(artwork.xlsx!F:F,QUOTIENT(ROW(A1793)-1,3)+2)&lt;&gt;""),"/* "&amp;INDEX(artwork.xlsx!F:F,QUOTIENT(ROW(A1793)-1,3)+2)&amp;" */","  ")&amp;IF(AND(ISERROR(MATCH("},",B1798:B$5003,0)), ISERROR(MATCH("    ];",$A$5:A1797,0))),"];","")</f>
        <v xml:space="preserve">  /* landscape */</v>
      </c>
      <c r="B1798" t="str">
        <f t="shared" si="69"/>
        <v/>
      </c>
      <c r="C1798" t="str">
        <f>IF(AND(MOD(ROW(A1793)-1,3)=0, INDEX(artwork.xlsx!J:J,QUOTIENT(ROW(A1793)-1,3)+2)&lt;&gt;""),
     artwork.xlsx!$H$1&amp;": """ &amp;  INDEX(artwork.xlsx!H:H,QUOTIENT(ROW(A1793)-1,3)+2) &amp;""",  " &amp;
     artwork.xlsx!$J$1&amp; ": """ &amp; INDEX(artwork.xlsx!J:J,QUOTIENT(ROW(A1793)-1,3)+2) &amp;""",  " &amp;
     artwork.xlsx!$L$1&amp; ": """ &amp; SUBSTITUTE(IF(LEFT(INDEX(artwork.xlsx!L:L,QUOTIENT(ROW(A1793)-1,3)+2),4)="http","",artwork.xlsx!$M$1) &amp; INDEX(artwork.xlsx!L:L,QUOTIENT(ROW(A1793)-1,3)+2),artwork.xlsx!$N$1,"") &amp; """,",
 IF(AND(MOD(ROW(A1793)-1,3)=1,INDEX(artwork.xlsx!J:J,QUOTIENT(ROW(A1793)-1,3)+2)&lt;&gt;""),
    artwork.xlsx!$K$1&amp;": '" &amp; SUBSTITUTE(INDEX(artwork.xlsx!K:K,QUOTIENT(ROW(A1793)-1,3)+2),"'","\'") &amp; "'",
IF(MOD(ROW(A1793)-1,3)=2,"","")))</f>
        <v>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K1798" t="s">
        <v>4048</v>
      </c>
      <c r="U1798" t="e">
        <f t="shared" si="67"/>
        <v>#VALUE!</v>
      </c>
      <c r="V1798" t="e">
        <f t="shared" si="68"/>
        <v>#VALUE!</v>
      </c>
    </row>
    <row r="1799" spans="1:22" x14ac:dyDescent="0.25">
      <c r="A1799" t="str">
        <f>IF(AND(MOD(ROW(A1794)-1,3)=0,INDEX(artwork.xlsx!G:G,QUOTIENT(ROW(A1794)-1,3)+2)&lt;&gt;""),"/* "&amp;INDEX(artwork.xlsx!G:G,QUOTIENT(ROW(A1794)-1,3)+2)&amp;" */","  ")&amp;
IF(AND(INDEX(artwork.xlsx!F:F,QUOTIENT(ROW(A1794)-1,3)+2)&lt;&gt;""),"/* "&amp;INDEX(artwork.xlsx!F:F,QUOTIENT(ROW(A1794)-1,3)+2)&amp;" */","  ")&amp;IF(AND(ISERROR(MATCH("},",B1799:B$5003,0)), ISERROR(MATCH("    ];",$A$5:A1798,0))),"];","")</f>
        <v xml:space="preserve">  /* landscape */</v>
      </c>
      <c r="B1799" t="str">
        <f t="shared" si="69"/>
        <v>},</v>
      </c>
      <c r="C1799" t="str">
        <f>IF(AND(MOD(ROW(A1794)-1,3)=0, INDEX(artwork.xlsx!J:J,QUOTIENT(ROW(A1794)-1,3)+2)&lt;&gt;""),
     artwork.xlsx!$H$1&amp;": """ &amp;  INDEX(artwork.xlsx!H:H,QUOTIENT(ROW(A1794)-1,3)+2) &amp;""",  " &amp;
     artwork.xlsx!$J$1&amp; ": """ &amp; INDEX(artwork.xlsx!J:J,QUOTIENT(ROW(A1794)-1,3)+2) &amp;""",  " &amp;
     artwork.xlsx!$L$1&amp; ": """ &amp; SUBSTITUTE(IF(LEFT(INDEX(artwork.xlsx!L:L,QUOTIENT(ROW(A1794)-1,3)+2),4)="http","",artwork.xlsx!$M$1) &amp; INDEX(artwork.xlsx!L:L,QUOTIENT(ROW(A1794)-1,3)+2),artwork.xlsx!$N$1,"") &amp; """,",
 IF(AND(MOD(ROW(A1794)-1,3)=1,INDEX(artwork.xlsx!J:J,QUOTIENT(ROW(A1794)-1,3)+2)&lt;&gt;""),
    artwork.xlsx!$K$1&amp;": '" &amp; SUBSTITUTE(INDEX(artwork.xlsx!K:K,QUOTIENT(ROW(A1794)-1,3)+2),"'","\'") &amp; "'",
IF(MOD(ROW(A1794)-1,3)=2,"","")))</f>
        <v/>
      </c>
      <c r="J1799" t="s">
        <v>3730</v>
      </c>
      <c r="U1799" t="e">
        <f t="shared" si="67"/>
        <v>#VALUE!</v>
      </c>
      <c r="V1799" t="str">
        <f t="shared" si="68"/>
        <v>eworm",  frenchName: "Voie du ver",  artwork: "http://wiki.dominionstrategy.com/images/e/e9/Way_of_the_WormArt.jpg"</v>
      </c>
    </row>
    <row r="1800" spans="1:22" x14ac:dyDescent="0.25">
      <c r="A1800" t="str">
        <f>IF(AND(MOD(ROW(A1795)-1,3)=0,INDEX(artwork.xlsx!G:G,QUOTIENT(ROW(A1795)-1,3)+2)&lt;&gt;""),"/* "&amp;INDEX(artwork.xlsx!G:G,QUOTIENT(ROW(A1795)-1,3)+2)&amp;" */","  ")&amp;
IF(AND(INDEX(artwork.xlsx!F:F,QUOTIENT(ROW(A1795)-1,3)+2)&lt;&gt;""),"/* "&amp;INDEX(artwork.xlsx!F:F,QUOTIENT(ROW(A1795)-1,3)+2)&amp;" */","  ")&amp;IF(AND(ISERROR(MATCH("},",B1800:B$5003,0)), ISERROR(MATCH("    ];",$A$5:A1796,0))),"];","")</f>
        <v xml:space="preserve">  /* landscape */</v>
      </c>
      <c r="B1800" t="str">
        <f t="shared" si="69"/>
        <v>{</v>
      </c>
      <c r="C1800" t="str">
        <f>IF(AND(MOD(ROW(A1795)-1,3)=0, INDEX(artwork.xlsx!J:J,QUOTIENT(ROW(A1795)-1,3)+2)&lt;&gt;""),
     artwork.xlsx!$H$1&amp;": """ &amp;  INDEX(artwork.xlsx!H:H,QUOTIENT(ROW(A1795)-1,3)+2) &amp;""",  " &amp;
     artwork.xlsx!$J$1&amp; ": """ &amp; INDEX(artwork.xlsx!J:J,QUOTIENT(ROW(A1795)-1,3)+2) &amp;""",  " &amp;
     artwork.xlsx!$L$1&amp; ": """ &amp; SUBSTITUTE(IF(LEFT(INDEX(artwork.xlsx!L:L,QUOTIENT(ROW(A1795)-1,3)+2),4)="http","",artwork.xlsx!$M$1) &amp; INDEX(artwork.xlsx!L:L,QUOTIENT(ROW(A1795)-1,3)+2),artwork.xlsx!$N$1,"") &amp; """,",
 IF(AND(MOD(ROW(A1795)-1,3)=1,INDEX(artwork.xlsx!J:J,QUOTIENT(ROW(A1795)-1,3)+2)&lt;&gt;""),
    artwork.xlsx!$K$1&amp;": '" &amp; SUBSTITUTE(INDEX(artwork.xlsx!K:K,QUOTIENT(ROW(A1795)-1,3)+2),"'","\'") &amp; "'",
IF(MOD(ROW(A1795)-1,3)=2,"","")))</f>
        <v>id: "wayoftheworm",  frenchName: "Voie du ver",  artwork: "http://wiki.dominionstrategy.com/images/e/e9/Way_of_the_WormArt.jpg",</v>
      </c>
      <c r="J1800" t="s">
        <v>2408</v>
      </c>
      <c r="K1800" t="s">
        <v>4049</v>
      </c>
      <c r="U1800" t="str">
        <f t="shared" si="67"/>
        <v>wayoftheworm</v>
      </c>
      <c r="V1800" t="str">
        <f t="shared" si="68"/>
        <v>&lt;div class="landscape-text" style="top:14px;"&gt;&lt;div style="position:relative; top:5px;"&gt;&lt;div style="line-height:22px;"&gt;&lt;div style="display:inline;"&gt;&lt;div style="display:inline; font-size:22px;"&gt;Exilez un Domaine de la Réserve.&lt;/div&gt;&lt;/div&gt;&lt;br&gt;&lt;/div&gt;&lt;/div&gt;&lt;/div&gt;</v>
      </c>
    </row>
    <row r="1801" spans="1:22" x14ac:dyDescent="0.25">
      <c r="A1801" t="str">
        <f>IF(AND(MOD(ROW(A1796)-1,3)=0,INDEX(artwork.xlsx!G:G,QUOTIENT(ROW(A1796)-1,3)+2)&lt;&gt;""),"/* "&amp;INDEX(artwork.xlsx!G:G,QUOTIENT(ROW(A1796)-1,3)+2)&amp;" */","  ")&amp;
IF(AND(INDEX(artwork.xlsx!F:F,QUOTIENT(ROW(A1796)-1,3)+2)&lt;&gt;""),"/* "&amp;INDEX(artwork.xlsx!F:F,QUOTIENT(ROW(A1796)-1,3)+2)&amp;" */","  ")&amp;IF(AND(ISERROR(MATCH("},",B1801:B$5003,0)), ISERROR(MATCH("    ];",$A$5:A1800,0))),"];","")</f>
        <v xml:space="preserve">  /* landscape */</v>
      </c>
      <c r="B1801" t="str">
        <f t="shared" si="69"/>
        <v/>
      </c>
      <c r="C1801" t="str">
        <f>IF(AND(MOD(ROW(A1796)-1,3)=0, INDEX(artwork.xlsx!J:J,QUOTIENT(ROW(A1796)-1,3)+2)&lt;&gt;""),
     artwork.xlsx!$H$1&amp;": """ &amp;  INDEX(artwork.xlsx!H:H,QUOTIENT(ROW(A1796)-1,3)+2) &amp;""",  " &amp;
     artwork.xlsx!$J$1&amp; ": """ &amp; INDEX(artwork.xlsx!J:J,QUOTIENT(ROW(A1796)-1,3)+2) &amp;""",  " &amp;
     artwork.xlsx!$L$1&amp; ": """ &amp; SUBSTITUTE(IF(LEFT(INDEX(artwork.xlsx!L:L,QUOTIENT(ROW(A1796)-1,3)+2),4)="http","",artwork.xlsx!$M$1) &amp; INDEX(artwork.xlsx!L:L,QUOTIENT(ROW(A1796)-1,3)+2),artwork.xlsx!$N$1,"") &amp; """,",
 IF(AND(MOD(ROW(A1796)-1,3)=1,INDEX(artwork.xlsx!J:J,QUOTIENT(ROW(A1796)-1,3)+2)&lt;&gt;""),
    artwork.xlsx!$K$1&amp;": '" &amp; SUBSTITUTE(INDEX(artwork.xlsx!K:K,QUOTIENT(ROW(A1796)-1,3)+2),"'","\'") &amp; "'",
IF(MOD(ROW(A1796)-1,3)=2,"","")))</f>
        <v>text_html: '&lt;div class="landscape-text" style="top:14px;"&gt;&lt;div style="position:relative; top:5px;"&gt;&lt;div style="line-height:22px;"&gt;&lt;div style="display:inline;"&gt;&lt;div style="display:inline; font-size:22px;"&gt;Exilez un Domaine de la Réserve.&lt;/div&gt;&lt;/div&gt;&lt;br&gt;&lt;/div&gt;&lt;/div&gt;&lt;/div&gt;'</v>
      </c>
      <c r="K1801" t="s">
        <v>4050</v>
      </c>
      <c r="U1801" t="e">
        <f t="shared" si="67"/>
        <v>#VALUE!</v>
      </c>
      <c r="V1801" t="e">
        <f t="shared" si="68"/>
        <v>#VALUE!</v>
      </c>
    </row>
    <row r="1802" spans="1:22" x14ac:dyDescent="0.25">
      <c r="A1802" t="str">
        <f>IF(AND(MOD(ROW(A1797)-1,3)=0,INDEX(artwork.xlsx!G:G,QUOTIENT(ROW(A1797)-1,3)+2)&lt;&gt;""),"/* "&amp;INDEX(artwork.xlsx!G:G,QUOTIENT(ROW(A1797)-1,3)+2)&amp;" */","  ")&amp;
IF(AND(INDEX(artwork.xlsx!F:F,QUOTIENT(ROW(A1797)-1,3)+2)&lt;&gt;""),"/* "&amp;INDEX(artwork.xlsx!F:F,QUOTIENT(ROW(A1797)-1,3)+2)&amp;" */","  ")&amp;IF(AND(ISERROR(MATCH("},",B1802:B$5003,0)), ISERROR(MATCH("    ];",$A$5:A1801,0))),"];","")</f>
        <v xml:space="preserve">  /* landscape */</v>
      </c>
      <c r="B1802" t="str">
        <f t="shared" si="69"/>
        <v>},</v>
      </c>
      <c r="C1802" t="str">
        <f>IF(AND(MOD(ROW(A1797)-1,3)=0, INDEX(artwork.xlsx!J:J,QUOTIENT(ROW(A1797)-1,3)+2)&lt;&gt;""),
     artwork.xlsx!$H$1&amp;": """ &amp;  INDEX(artwork.xlsx!H:H,QUOTIENT(ROW(A1797)-1,3)+2) &amp;""",  " &amp;
     artwork.xlsx!$J$1&amp; ": """ &amp; INDEX(artwork.xlsx!J:J,QUOTIENT(ROW(A1797)-1,3)+2) &amp;""",  " &amp;
     artwork.xlsx!$L$1&amp; ": """ &amp; SUBSTITUTE(IF(LEFT(INDEX(artwork.xlsx!L:L,QUOTIENT(ROW(A1797)-1,3)+2),4)="http","",artwork.xlsx!$M$1) &amp; INDEX(artwork.xlsx!L:L,QUOTIENT(ROW(A1797)-1,3)+2),artwork.xlsx!$N$1,"") &amp; """,",
 IF(AND(MOD(ROW(A1797)-1,3)=1,INDEX(artwork.xlsx!J:J,QUOTIENT(ROW(A1797)-1,3)+2)&lt;&gt;""),
    artwork.xlsx!$K$1&amp;": '" &amp; SUBSTITUTE(INDEX(artwork.xlsx!K:K,QUOTIENT(ROW(A1797)-1,3)+2),"'","\'") &amp; "'",
IF(MOD(ROW(A1797)-1,3)=2,"","")))</f>
        <v/>
      </c>
      <c r="J1802" t="s">
        <v>3730</v>
      </c>
      <c r="U1802" t="e">
        <f t="shared" si="67"/>
        <v>#VALUE!</v>
      </c>
      <c r="V1802" t="str">
        <f t="shared" si="68"/>
        <v xml:space="preserve">  frenchName: "Retard",  artwork: "http://wiki.dominionstrategy.com/images/e/e0/DelayArt.jpg"</v>
      </c>
    </row>
    <row r="1803" spans="1:22" x14ac:dyDescent="0.25">
      <c r="A1803" t="str">
        <f>IF(AND(MOD(ROW(A1798)-1,3)=0,INDEX(artwork.xlsx!G:G,QUOTIENT(ROW(A1798)-1,3)+2)&lt;&gt;""),"/* "&amp;INDEX(artwork.xlsx!G:G,QUOTIENT(ROW(A1798)-1,3)+2)&amp;" */","  ")&amp;
IF(AND(INDEX(artwork.xlsx!F:F,QUOTIENT(ROW(A1798)-1,3)+2)&lt;&gt;""),"/* "&amp;INDEX(artwork.xlsx!F:F,QUOTIENT(ROW(A1798)-1,3)+2)&amp;" */","  ")&amp;IF(AND(ISERROR(MATCH("},",B1803:B$5003,0)), ISERROR(MATCH("    ];",$A$5:A1799,0))),"];","")</f>
        <v xml:space="preserve">  /* landscape */</v>
      </c>
      <c r="B1803" t="str">
        <f t="shared" si="69"/>
        <v>{</v>
      </c>
      <c r="C1803" t="str">
        <f>IF(AND(MOD(ROW(A1798)-1,3)=0, INDEX(artwork.xlsx!J:J,QUOTIENT(ROW(A1798)-1,3)+2)&lt;&gt;""),
     artwork.xlsx!$H$1&amp;": """ &amp;  INDEX(artwork.xlsx!H:H,QUOTIENT(ROW(A1798)-1,3)+2) &amp;""",  " &amp;
     artwork.xlsx!$J$1&amp; ": """ &amp; INDEX(artwork.xlsx!J:J,QUOTIENT(ROW(A1798)-1,3)+2) &amp;""",  " &amp;
     artwork.xlsx!$L$1&amp; ": """ &amp; SUBSTITUTE(IF(LEFT(INDEX(artwork.xlsx!L:L,QUOTIENT(ROW(A1798)-1,3)+2),4)="http","",artwork.xlsx!$M$1) &amp; INDEX(artwork.xlsx!L:L,QUOTIENT(ROW(A1798)-1,3)+2),artwork.xlsx!$N$1,"") &amp; """,",
 IF(AND(MOD(ROW(A1798)-1,3)=1,INDEX(artwork.xlsx!J:J,QUOTIENT(ROW(A1798)-1,3)+2)&lt;&gt;""),
    artwork.xlsx!$K$1&amp;": '" &amp; SUBSTITUTE(INDEX(artwork.xlsx!K:K,QUOTIENT(ROW(A1798)-1,3)+2),"'","\'") &amp; "'",
IF(MOD(ROW(A1798)-1,3)=2,"","")))</f>
        <v>id: "delay",  frenchName: "Retard",  artwork: "http://wiki.dominionstrategy.com/images/e/e0/DelayArt.jpg",</v>
      </c>
      <c r="J1803" t="s">
        <v>2408</v>
      </c>
      <c r="K1803" t="s">
        <v>4051</v>
      </c>
      <c r="U1803" t="str">
        <f t="shared" si="67"/>
        <v>delay</v>
      </c>
      <c r="V1803" t="str">
        <f t="shared" si="68"/>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row>
    <row r="1804" spans="1:22" x14ac:dyDescent="0.25">
      <c r="A1804" t="str">
        <f>IF(AND(MOD(ROW(A1799)-1,3)=0,INDEX(artwork.xlsx!G:G,QUOTIENT(ROW(A1799)-1,3)+2)&lt;&gt;""),"/* "&amp;INDEX(artwork.xlsx!G:G,QUOTIENT(ROW(A1799)-1,3)+2)&amp;" */","  ")&amp;
IF(AND(INDEX(artwork.xlsx!F:F,QUOTIENT(ROW(A1799)-1,3)+2)&lt;&gt;""),"/* "&amp;INDEX(artwork.xlsx!F:F,QUOTIENT(ROW(A1799)-1,3)+2)&amp;" */","  ")&amp;IF(AND(ISERROR(MATCH("},",B1804:B$5003,0)), ISERROR(MATCH("    ];",$A$5:A1803,0))),"];","")</f>
        <v xml:space="preserve">  /* landscape */</v>
      </c>
      <c r="B1804" t="str">
        <f t="shared" si="69"/>
        <v/>
      </c>
      <c r="C1804" t="str">
        <f>IF(AND(MOD(ROW(A1799)-1,3)=0, INDEX(artwork.xlsx!J:J,QUOTIENT(ROW(A1799)-1,3)+2)&lt;&gt;""),
     artwork.xlsx!$H$1&amp;": """ &amp;  INDEX(artwork.xlsx!H:H,QUOTIENT(ROW(A1799)-1,3)+2) &amp;""",  " &amp;
     artwork.xlsx!$J$1&amp; ": """ &amp; INDEX(artwork.xlsx!J:J,QUOTIENT(ROW(A1799)-1,3)+2) &amp;""",  " &amp;
     artwork.xlsx!$L$1&amp; ": """ &amp; SUBSTITUTE(IF(LEFT(INDEX(artwork.xlsx!L:L,QUOTIENT(ROW(A1799)-1,3)+2),4)="http","",artwork.xlsx!$M$1) &amp; INDEX(artwork.xlsx!L:L,QUOTIENT(ROW(A1799)-1,3)+2),artwork.xlsx!$N$1,"") &amp; """,",
 IF(AND(MOD(ROW(A1799)-1,3)=1,INDEX(artwork.xlsx!J:J,QUOTIENT(ROW(A1799)-1,3)+2)&lt;&gt;""),
    artwork.xlsx!$K$1&amp;": '" &amp; SUBSTITUTE(INDEX(artwork.xlsx!K:K,QUOTIENT(ROW(A1799)-1,3)+2),"'","\'") &amp; "'",
IF(MOD(ROW(A1799)-1,3)=2,"","")))</f>
        <v>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K1804" t="s">
        <v>4052</v>
      </c>
      <c r="U1804" t="e">
        <f t="shared" si="67"/>
        <v>#VALUE!</v>
      </c>
      <c r="V1804" t="e">
        <f t="shared" si="68"/>
        <v>#VALUE!</v>
      </c>
    </row>
    <row r="1805" spans="1:22" x14ac:dyDescent="0.25">
      <c r="A1805" t="str">
        <f>IF(AND(MOD(ROW(A1800)-1,3)=0,INDEX(artwork.xlsx!G:G,QUOTIENT(ROW(A1800)-1,3)+2)&lt;&gt;""),"/* "&amp;INDEX(artwork.xlsx!G:G,QUOTIENT(ROW(A1800)-1,3)+2)&amp;" */","  ")&amp;
IF(AND(INDEX(artwork.xlsx!F:F,QUOTIENT(ROW(A1800)-1,3)+2)&lt;&gt;""),"/* "&amp;INDEX(artwork.xlsx!F:F,QUOTIENT(ROW(A1800)-1,3)+2)&amp;" */","  ")&amp;IF(AND(ISERROR(MATCH("},",B1805:B$5003,0)), ISERROR(MATCH("    ];",$A$5:A1804,0))),"];","")</f>
        <v xml:space="preserve">  /* landscape */</v>
      </c>
      <c r="B1805" t="str">
        <f t="shared" si="69"/>
        <v>},</v>
      </c>
      <c r="C1805" t="str">
        <f>IF(AND(MOD(ROW(A1800)-1,3)=0, INDEX(artwork.xlsx!J:J,QUOTIENT(ROW(A1800)-1,3)+2)&lt;&gt;""),
     artwork.xlsx!$H$1&amp;": """ &amp;  INDEX(artwork.xlsx!H:H,QUOTIENT(ROW(A1800)-1,3)+2) &amp;""",  " &amp;
     artwork.xlsx!$J$1&amp; ": """ &amp; INDEX(artwork.xlsx!J:J,QUOTIENT(ROW(A1800)-1,3)+2) &amp;""",  " &amp;
     artwork.xlsx!$L$1&amp; ": """ &amp; SUBSTITUTE(IF(LEFT(INDEX(artwork.xlsx!L:L,QUOTIENT(ROW(A1800)-1,3)+2),4)="http","",artwork.xlsx!$M$1) &amp; INDEX(artwork.xlsx!L:L,QUOTIENT(ROW(A1800)-1,3)+2),artwork.xlsx!$N$1,"") &amp; """,",
 IF(AND(MOD(ROW(A1800)-1,3)=1,INDEX(artwork.xlsx!J:J,QUOTIENT(ROW(A1800)-1,3)+2)&lt;&gt;""),
    artwork.xlsx!$K$1&amp;": '" &amp; SUBSTITUTE(INDEX(artwork.xlsx!K:K,QUOTIENT(ROW(A1800)-1,3)+2),"'","\'") &amp; "'",
IF(MOD(ROW(A1800)-1,3)=2,"","")))</f>
        <v/>
      </c>
      <c r="J1805" t="s">
        <v>3730</v>
      </c>
      <c r="U1805" t="e">
        <f t="shared" si="67"/>
        <v>#VALUE!</v>
      </c>
      <c r="V1805" t="str">
        <f t="shared" si="68"/>
        <v>tion",  frenchName: "Désespoir",  artwork: "http://wiki.dominionstrategy.com/images/f/fe/DesperationArt.jpg"</v>
      </c>
    </row>
    <row r="1806" spans="1:22" x14ac:dyDescent="0.25">
      <c r="A1806" t="str">
        <f>IF(AND(MOD(ROW(A1801)-1,3)=0,INDEX(artwork.xlsx!G:G,QUOTIENT(ROW(A1801)-1,3)+2)&lt;&gt;""),"/* "&amp;INDEX(artwork.xlsx!G:G,QUOTIENT(ROW(A1801)-1,3)+2)&amp;" */","  ")&amp;
IF(AND(INDEX(artwork.xlsx!F:F,QUOTIENT(ROW(A1801)-1,3)+2)&lt;&gt;""),"/* "&amp;INDEX(artwork.xlsx!F:F,QUOTIENT(ROW(A1801)-1,3)+2)&amp;" */","  ")&amp;IF(AND(ISERROR(MATCH("},",B1806:B$5003,0)), ISERROR(MATCH("    ];",$A$5:A1802,0))),"];","")</f>
        <v xml:space="preserve">  /* landscape */</v>
      </c>
      <c r="B1806" t="str">
        <f t="shared" si="69"/>
        <v>{</v>
      </c>
      <c r="C1806" t="str">
        <f>IF(AND(MOD(ROW(A1801)-1,3)=0, INDEX(artwork.xlsx!J:J,QUOTIENT(ROW(A1801)-1,3)+2)&lt;&gt;""),
     artwork.xlsx!$H$1&amp;": """ &amp;  INDEX(artwork.xlsx!H:H,QUOTIENT(ROW(A1801)-1,3)+2) &amp;""",  " &amp;
     artwork.xlsx!$J$1&amp; ": """ &amp; INDEX(artwork.xlsx!J:J,QUOTIENT(ROW(A1801)-1,3)+2) &amp;""",  " &amp;
     artwork.xlsx!$L$1&amp; ": """ &amp; SUBSTITUTE(IF(LEFT(INDEX(artwork.xlsx!L:L,QUOTIENT(ROW(A1801)-1,3)+2),4)="http","",artwork.xlsx!$M$1) &amp; INDEX(artwork.xlsx!L:L,QUOTIENT(ROW(A1801)-1,3)+2),artwork.xlsx!$N$1,"") &amp; """,",
 IF(AND(MOD(ROW(A1801)-1,3)=1,INDEX(artwork.xlsx!J:J,QUOTIENT(ROW(A1801)-1,3)+2)&lt;&gt;""),
    artwork.xlsx!$K$1&amp;": '" &amp; SUBSTITUTE(INDEX(artwork.xlsx!K:K,QUOTIENT(ROW(A1801)-1,3)+2),"'","\'") &amp; "'",
IF(MOD(ROW(A1801)-1,3)=2,"","")))</f>
        <v>id: "desperation",  frenchName: "Désespoir",  artwork: "http://wiki.dominionstrategy.com/images/f/fe/DesperationArt.jpg",</v>
      </c>
      <c r="J1806" t="s">
        <v>2408</v>
      </c>
      <c r="K1806" t="s">
        <v>4053</v>
      </c>
      <c r="U1806" t="str">
        <f t="shared" si="67"/>
        <v>desperation</v>
      </c>
      <c r="V1806" t="str">
        <f t="shared" si="68"/>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row>
    <row r="1807" spans="1:22" x14ac:dyDescent="0.25">
      <c r="A1807" t="str">
        <f>IF(AND(MOD(ROW(A1802)-1,3)=0,INDEX(artwork.xlsx!G:G,QUOTIENT(ROW(A1802)-1,3)+2)&lt;&gt;""),"/* "&amp;INDEX(artwork.xlsx!G:G,QUOTIENT(ROW(A1802)-1,3)+2)&amp;" */","  ")&amp;
IF(AND(INDEX(artwork.xlsx!F:F,QUOTIENT(ROW(A1802)-1,3)+2)&lt;&gt;""),"/* "&amp;INDEX(artwork.xlsx!F:F,QUOTIENT(ROW(A1802)-1,3)+2)&amp;" */","  ")&amp;IF(AND(ISERROR(MATCH("},",B1807:B$5003,0)), ISERROR(MATCH("    ];",$A$5:A1806,0))),"];","")</f>
        <v xml:space="preserve">  /* landscape */</v>
      </c>
      <c r="B1807" t="str">
        <f t="shared" si="69"/>
        <v/>
      </c>
      <c r="C1807" t="str">
        <f>IF(AND(MOD(ROW(A1802)-1,3)=0, INDEX(artwork.xlsx!J:J,QUOTIENT(ROW(A1802)-1,3)+2)&lt;&gt;""),
     artwork.xlsx!$H$1&amp;": """ &amp;  INDEX(artwork.xlsx!H:H,QUOTIENT(ROW(A1802)-1,3)+2) &amp;""",  " &amp;
     artwork.xlsx!$J$1&amp; ": """ &amp; INDEX(artwork.xlsx!J:J,QUOTIENT(ROW(A1802)-1,3)+2) &amp;""",  " &amp;
     artwork.xlsx!$L$1&amp; ": """ &amp; SUBSTITUTE(IF(LEFT(INDEX(artwork.xlsx!L:L,QUOTIENT(ROW(A1802)-1,3)+2),4)="http","",artwork.xlsx!$M$1) &amp; INDEX(artwork.xlsx!L:L,QUOTIENT(ROW(A1802)-1,3)+2),artwork.xlsx!$N$1,"") &amp; """,",
 IF(AND(MOD(ROW(A1802)-1,3)=1,INDEX(artwork.xlsx!J:J,QUOTIENT(ROW(A1802)-1,3)+2)&lt;&gt;""),
    artwork.xlsx!$K$1&amp;": '" &amp; SUBSTITUTE(INDEX(artwork.xlsx!K:K,QUOTIENT(ROW(A1802)-1,3)+2),"'","\'") &amp; "'",
IF(MOD(ROW(A1802)-1,3)=2,"","")))</f>
        <v>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K1807" t="s">
        <v>4054</v>
      </c>
      <c r="U1807" t="e">
        <f t="shared" ref="U1807:U1862" si="70">RIGHT(LEFT(K1807,FIND(""",",K1807)-1),LEN(LEFT(K1807,FIND(""",",K1807)-1)) -LEN("id: '"))</f>
        <v>#VALUE!</v>
      </c>
      <c r="V1807" t="e">
        <f t="shared" ref="V1807:V1862" si="71">SUBSTITUTE(LEFT(RIGHT(K1808,LEN(K1808) -LEN("text_html: '")),LEN(RIGHT(K1808,LEN(K1808) -LEN("text_html: '")))-1),"\'","'")</f>
        <v>#VALUE!</v>
      </c>
    </row>
    <row r="1808" spans="1:22" x14ac:dyDescent="0.25">
      <c r="A1808" t="str">
        <f>IF(AND(MOD(ROW(A1803)-1,3)=0,INDEX(artwork.xlsx!G:G,QUOTIENT(ROW(A1803)-1,3)+2)&lt;&gt;""),"/* "&amp;INDEX(artwork.xlsx!G:G,QUOTIENT(ROW(A1803)-1,3)+2)&amp;" */","  ")&amp;
IF(AND(INDEX(artwork.xlsx!F:F,QUOTIENT(ROW(A1803)-1,3)+2)&lt;&gt;""),"/* "&amp;INDEX(artwork.xlsx!F:F,QUOTIENT(ROW(A1803)-1,3)+2)&amp;" */","  ")&amp;IF(AND(ISERROR(MATCH("},",B1808:B$5003,0)), ISERROR(MATCH("    ];",$A$5:A1804,0))),"];","")</f>
        <v xml:space="preserve">  /* landscape */</v>
      </c>
      <c r="B1808" t="str">
        <f t="shared" si="69"/>
        <v>},</v>
      </c>
      <c r="C1808" t="str">
        <f>IF(AND(MOD(ROW(A1803)-1,3)=0, INDEX(artwork.xlsx!J:J,QUOTIENT(ROW(A1803)-1,3)+2)&lt;&gt;""),
     artwork.xlsx!$H$1&amp;": """ &amp;  INDEX(artwork.xlsx!H:H,QUOTIENT(ROW(A1803)-1,3)+2) &amp;""",  " &amp;
     artwork.xlsx!$J$1&amp; ": """ &amp; INDEX(artwork.xlsx!J:J,QUOTIENT(ROW(A1803)-1,3)+2) &amp;""",  " &amp;
     artwork.xlsx!$L$1&amp; ": """ &amp; SUBSTITUTE(IF(LEFT(INDEX(artwork.xlsx!L:L,QUOTIENT(ROW(A1803)-1,3)+2),4)="http","",artwork.xlsx!$M$1) &amp; INDEX(artwork.xlsx!L:L,QUOTIENT(ROW(A1803)-1,3)+2),artwork.xlsx!$N$1,"") &amp; """,",
 IF(AND(MOD(ROW(A1803)-1,3)=1,INDEX(artwork.xlsx!J:J,QUOTIENT(ROW(A1803)-1,3)+2)&lt;&gt;""),
    artwork.xlsx!$K$1&amp;": '" &amp; SUBSTITUTE(INDEX(artwork.xlsx!K:K,QUOTIENT(ROW(A1803)-1,3)+2),"'","\'") &amp; "'",
IF(MOD(ROW(A1803)-1,3)=2,"","")))</f>
        <v/>
      </c>
      <c r="J1808" t="s">
        <v>3730</v>
      </c>
      <c r="U1808" t="e">
        <f t="shared" si="70"/>
        <v>#VALUE!</v>
      </c>
      <c r="V1808" t="str">
        <f t="shared" si="71"/>
        <v>,  frenchName: "Pari",  artwork: "http://wiki.dominionstrategy.com/images/9/96/GambleArt.jpg"</v>
      </c>
    </row>
    <row r="1809" spans="1:22" x14ac:dyDescent="0.25">
      <c r="A1809" t="str">
        <f>IF(AND(MOD(ROW(A1804)-1,3)=0,INDEX(artwork.xlsx!G:G,QUOTIENT(ROW(A1804)-1,3)+2)&lt;&gt;""),"/* "&amp;INDEX(artwork.xlsx!G:G,QUOTIENT(ROW(A1804)-1,3)+2)&amp;" */","  ")&amp;
IF(AND(INDEX(artwork.xlsx!F:F,QUOTIENT(ROW(A1804)-1,3)+2)&lt;&gt;""),"/* "&amp;INDEX(artwork.xlsx!F:F,QUOTIENT(ROW(A1804)-1,3)+2)&amp;" */","  ")&amp;IF(AND(ISERROR(MATCH("},",B1809:B$5003,0)), ISERROR(MATCH("    ];",$A$5:A1808,0))),"];","")</f>
        <v xml:space="preserve">  /* landscape */</v>
      </c>
      <c r="B1809" t="str">
        <f t="shared" si="69"/>
        <v>{</v>
      </c>
      <c r="C1809" t="str">
        <f>IF(AND(MOD(ROW(A1804)-1,3)=0, INDEX(artwork.xlsx!J:J,QUOTIENT(ROW(A1804)-1,3)+2)&lt;&gt;""),
     artwork.xlsx!$H$1&amp;": """ &amp;  INDEX(artwork.xlsx!H:H,QUOTIENT(ROW(A1804)-1,3)+2) &amp;""",  " &amp;
     artwork.xlsx!$J$1&amp; ": """ &amp; INDEX(artwork.xlsx!J:J,QUOTIENT(ROW(A1804)-1,3)+2) &amp;""",  " &amp;
     artwork.xlsx!$L$1&amp; ": """ &amp; SUBSTITUTE(IF(LEFT(INDEX(artwork.xlsx!L:L,QUOTIENT(ROW(A1804)-1,3)+2),4)="http","",artwork.xlsx!$M$1) &amp; INDEX(artwork.xlsx!L:L,QUOTIENT(ROW(A1804)-1,3)+2),artwork.xlsx!$N$1,"") &amp; """,",
 IF(AND(MOD(ROW(A1804)-1,3)=1,INDEX(artwork.xlsx!J:J,QUOTIENT(ROW(A1804)-1,3)+2)&lt;&gt;""),
    artwork.xlsx!$K$1&amp;": '" &amp; SUBSTITUTE(INDEX(artwork.xlsx!K:K,QUOTIENT(ROW(A1804)-1,3)+2),"'","\'") &amp; "'",
IF(MOD(ROW(A1804)-1,3)=2,"","")))</f>
        <v>id: "gamble",  frenchName: "Pari",  artwork: "http://wiki.dominionstrategy.com/images/9/96/GambleArt.jpg",</v>
      </c>
      <c r="J1809" t="s">
        <v>2408</v>
      </c>
      <c r="K1809" t="s">
        <v>4055</v>
      </c>
      <c r="U1809" t="str">
        <f t="shared" si="70"/>
        <v>gamble</v>
      </c>
      <c r="V1809"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row>
    <row r="1810" spans="1:22" x14ac:dyDescent="0.25">
      <c r="A1810" t="str">
        <f>IF(AND(MOD(ROW(A1805)-1,3)=0,INDEX(artwork.xlsx!G:G,QUOTIENT(ROW(A1805)-1,3)+2)&lt;&gt;""),"/* "&amp;INDEX(artwork.xlsx!G:G,QUOTIENT(ROW(A1805)-1,3)+2)&amp;" */","  ")&amp;
IF(AND(INDEX(artwork.xlsx!F:F,QUOTIENT(ROW(A1805)-1,3)+2)&lt;&gt;""),"/* "&amp;INDEX(artwork.xlsx!F:F,QUOTIENT(ROW(A1805)-1,3)+2)&amp;" */","  ")&amp;IF(AND(ISERROR(MATCH("},",B1810:B$5003,0)), ISERROR(MATCH("    ];",$A$5:A1809,0))),"];","")</f>
        <v xml:space="preserve">  /* landscape */</v>
      </c>
      <c r="B1810" t="str">
        <f t="shared" si="69"/>
        <v/>
      </c>
      <c r="C1810" t="str">
        <f>IF(AND(MOD(ROW(A1805)-1,3)=0, INDEX(artwork.xlsx!J:J,QUOTIENT(ROW(A1805)-1,3)+2)&lt;&gt;""),
     artwork.xlsx!$H$1&amp;": """ &amp;  INDEX(artwork.xlsx!H:H,QUOTIENT(ROW(A1805)-1,3)+2) &amp;""",  " &amp;
     artwork.xlsx!$J$1&amp; ": """ &amp; INDEX(artwork.xlsx!J:J,QUOTIENT(ROW(A1805)-1,3)+2) &amp;""",  " &amp;
     artwork.xlsx!$L$1&amp; ": """ &amp; SUBSTITUTE(IF(LEFT(INDEX(artwork.xlsx!L:L,QUOTIENT(ROW(A1805)-1,3)+2),4)="http","",artwork.xlsx!$M$1) &amp; INDEX(artwork.xlsx!L:L,QUOTIENT(ROW(A1805)-1,3)+2),artwork.xlsx!$N$1,"") &amp; """,",
 IF(AND(MOD(ROW(A1805)-1,3)=1,INDEX(artwork.xlsx!J:J,QUOTIENT(ROW(A1805)-1,3)+2)&lt;&gt;""),
    artwork.xlsx!$K$1&amp;": '" &amp; SUBSTITUTE(INDEX(artwork.xlsx!K:K,QUOTIENT(ROW(A1805)-1,3)+2),"'","\'") &amp; "'",
IF(MOD(ROW(A1805)-1,3)=2,"","")))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K1810" t="s">
        <v>4056</v>
      </c>
      <c r="U1810" t="e">
        <f t="shared" si="70"/>
        <v>#VALUE!</v>
      </c>
      <c r="V1810" t="e">
        <f t="shared" si="71"/>
        <v>#VALUE!</v>
      </c>
    </row>
    <row r="1811" spans="1:22" x14ac:dyDescent="0.25">
      <c r="A1811" t="str">
        <f>IF(AND(MOD(ROW(A1806)-1,3)=0,INDEX(artwork.xlsx!G:G,QUOTIENT(ROW(A1806)-1,3)+2)&lt;&gt;""),"/* "&amp;INDEX(artwork.xlsx!G:G,QUOTIENT(ROW(A1806)-1,3)+2)&amp;" */","  ")&amp;
IF(AND(INDEX(artwork.xlsx!F:F,QUOTIENT(ROW(A1806)-1,3)+2)&lt;&gt;""),"/* "&amp;INDEX(artwork.xlsx!F:F,QUOTIENT(ROW(A1806)-1,3)+2)&amp;" */","  ")&amp;IF(AND(ISERROR(MATCH("},",B1811:B$5003,0)), ISERROR(MATCH("    ];",$A$5:A1807,0))),"];","")</f>
        <v xml:space="preserve">  /* landscape */</v>
      </c>
      <c r="B1811" t="str">
        <f t="shared" si="69"/>
        <v>},</v>
      </c>
      <c r="C1811" t="str">
        <f>IF(AND(MOD(ROW(A1806)-1,3)=0, INDEX(artwork.xlsx!J:J,QUOTIENT(ROW(A1806)-1,3)+2)&lt;&gt;""),
     artwork.xlsx!$H$1&amp;": """ &amp;  INDEX(artwork.xlsx!H:H,QUOTIENT(ROW(A1806)-1,3)+2) &amp;""",  " &amp;
     artwork.xlsx!$J$1&amp; ": """ &amp; INDEX(artwork.xlsx!J:J,QUOTIENT(ROW(A1806)-1,3)+2) &amp;""",  " &amp;
     artwork.xlsx!$L$1&amp; ": """ &amp; SUBSTITUTE(IF(LEFT(INDEX(artwork.xlsx!L:L,QUOTIENT(ROW(A1806)-1,3)+2),4)="http","",artwork.xlsx!$M$1) &amp; INDEX(artwork.xlsx!L:L,QUOTIENT(ROW(A1806)-1,3)+2),artwork.xlsx!$N$1,"") &amp; """,",
 IF(AND(MOD(ROW(A1806)-1,3)=1,INDEX(artwork.xlsx!J:J,QUOTIENT(ROW(A1806)-1,3)+2)&lt;&gt;""),
    artwork.xlsx!$K$1&amp;": '" &amp; SUBSTITUTE(INDEX(artwork.xlsx!K:K,QUOTIENT(ROW(A1806)-1,3)+2),"'","\'") &amp; "'",
IF(MOD(ROW(A1806)-1,3)=2,"","")))</f>
        <v/>
      </c>
      <c r="J1811" t="s">
        <v>3730</v>
      </c>
      <c r="U1811" t="e">
        <f t="shared" si="70"/>
        <v>#VALUE!</v>
      </c>
      <c r="V1811" t="str">
        <f t="shared" si="71"/>
        <v>,  frenchName: "Poursuite",  artwork: "http://wiki.dominionstrategy.com/images/8/80/PursueArt.jpg"</v>
      </c>
    </row>
    <row r="1812" spans="1:22" x14ac:dyDescent="0.25">
      <c r="A1812" t="str">
        <f>IF(AND(MOD(ROW(A1807)-1,3)=0,INDEX(artwork.xlsx!G:G,QUOTIENT(ROW(A1807)-1,3)+2)&lt;&gt;""),"/* "&amp;INDEX(artwork.xlsx!G:G,QUOTIENT(ROW(A1807)-1,3)+2)&amp;" */","  ")&amp;
IF(AND(INDEX(artwork.xlsx!F:F,QUOTIENT(ROW(A1807)-1,3)+2)&lt;&gt;""),"/* "&amp;INDEX(artwork.xlsx!F:F,QUOTIENT(ROW(A1807)-1,3)+2)&amp;" */","  ")&amp;IF(AND(ISERROR(MATCH("},",B1812:B$5003,0)), ISERROR(MATCH("    ];",$A$5:A1811,0))),"];","")</f>
        <v xml:space="preserve">  /* landscape */</v>
      </c>
      <c r="B1812" t="str">
        <f t="shared" si="69"/>
        <v>{</v>
      </c>
      <c r="C1812" t="str">
        <f>IF(AND(MOD(ROW(A1807)-1,3)=0, INDEX(artwork.xlsx!J:J,QUOTIENT(ROW(A1807)-1,3)+2)&lt;&gt;""),
     artwork.xlsx!$H$1&amp;": """ &amp;  INDEX(artwork.xlsx!H:H,QUOTIENT(ROW(A1807)-1,3)+2) &amp;""",  " &amp;
     artwork.xlsx!$J$1&amp; ": """ &amp; INDEX(artwork.xlsx!J:J,QUOTIENT(ROW(A1807)-1,3)+2) &amp;""",  " &amp;
     artwork.xlsx!$L$1&amp; ": """ &amp; SUBSTITUTE(IF(LEFT(INDEX(artwork.xlsx!L:L,QUOTIENT(ROW(A1807)-1,3)+2),4)="http","",artwork.xlsx!$M$1) &amp; INDEX(artwork.xlsx!L:L,QUOTIENT(ROW(A1807)-1,3)+2),artwork.xlsx!$N$1,"") &amp; """,",
 IF(AND(MOD(ROW(A1807)-1,3)=1,INDEX(artwork.xlsx!J:J,QUOTIENT(ROW(A1807)-1,3)+2)&lt;&gt;""),
    artwork.xlsx!$K$1&amp;": '" &amp; SUBSTITUTE(INDEX(artwork.xlsx!K:K,QUOTIENT(ROW(A1807)-1,3)+2),"'","\'") &amp; "'",
IF(MOD(ROW(A1807)-1,3)=2,"","")))</f>
        <v>id: "pursue",  frenchName: "Poursuite",  artwork: "http://wiki.dominionstrategy.com/images/8/80/PursueArt.jpg",</v>
      </c>
      <c r="J1812" t="s">
        <v>2408</v>
      </c>
      <c r="K1812" t="s">
        <v>4057</v>
      </c>
      <c r="U1812" t="str">
        <f t="shared" si="70"/>
        <v>pursue</v>
      </c>
      <c r="V1812"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row>
    <row r="1813" spans="1:22" x14ac:dyDescent="0.25">
      <c r="A1813" t="str">
        <f>IF(AND(MOD(ROW(A1808)-1,3)=0,INDEX(artwork.xlsx!G:G,QUOTIENT(ROW(A1808)-1,3)+2)&lt;&gt;""),"/* "&amp;INDEX(artwork.xlsx!G:G,QUOTIENT(ROW(A1808)-1,3)+2)&amp;" */","  ")&amp;
IF(AND(INDEX(artwork.xlsx!F:F,QUOTIENT(ROW(A1808)-1,3)+2)&lt;&gt;""),"/* "&amp;INDEX(artwork.xlsx!F:F,QUOTIENT(ROW(A1808)-1,3)+2)&amp;" */","  ")&amp;IF(AND(ISERROR(MATCH("},",B1813:B$5003,0)), ISERROR(MATCH("    ];",$A$5:A1812,0))),"];","")</f>
        <v xml:space="preserve">  /* landscape */</v>
      </c>
      <c r="B1813" t="str">
        <f t="shared" si="69"/>
        <v/>
      </c>
      <c r="C1813" t="str">
        <f>IF(AND(MOD(ROW(A1808)-1,3)=0, INDEX(artwork.xlsx!J:J,QUOTIENT(ROW(A1808)-1,3)+2)&lt;&gt;""),
     artwork.xlsx!$H$1&amp;": """ &amp;  INDEX(artwork.xlsx!H:H,QUOTIENT(ROW(A1808)-1,3)+2) &amp;""",  " &amp;
     artwork.xlsx!$J$1&amp; ": """ &amp; INDEX(artwork.xlsx!J:J,QUOTIENT(ROW(A1808)-1,3)+2) &amp;""",  " &amp;
     artwork.xlsx!$L$1&amp; ": """ &amp; SUBSTITUTE(IF(LEFT(INDEX(artwork.xlsx!L:L,QUOTIENT(ROW(A1808)-1,3)+2),4)="http","",artwork.xlsx!$M$1) &amp; INDEX(artwork.xlsx!L:L,QUOTIENT(ROW(A1808)-1,3)+2),artwork.xlsx!$N$1,"") &amp; """,",
 IF(AND(MOD(ROW(A1808)-1,3)=1,INDEX(artwork.xlsx!J:J,QUOTIENT(ROW(A1808)-1,3)+2)&lt;&gt;""),
    artwork.xlsx!$K$1&amp;": '" &amp; SUBSTITUTE(INDEX(artwork.xlsx!K:K,QUOTIENT(ROW(A1808)-1,3)+2),"'","\'") &amp; "'",
IF(MOD(ROW(A1808)-1,3)=2,"","")))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K1813" t="s">
        <v>4058</v>
      </c>
      <c r="U1813" t="e">
        <f t="shared" si="70"/>
        <v>#VALUE!</v>
      </c>
      <c r="V1813" t="e">
        <f t="shared" si="71"/>
        <v>#VALUE!</v>
      </c>
    </row>
    <row r="1814" spans="1:22" x14ac:dyDescent="0.25">
      <c r="A1814" t="str">
        <f>IF(AND(MOD(ROW(A1809)-1,3)=0,INDEX(artwork.xlsx!G:G,QUOTIENT(ROW(A1809)-1,3)+2)&lt;&gt;""),"/* "&amp;INDEX(artwork.xlsx!G:G,QUOTIENT(ROW(A1809)-1,3)+2)&amp;" */","  ")&amp;
IF(AND(INDEX(artwork.xlsx!F:F,QUOTIENT(ROW(A1809)-1,3)+2)&lt;&gt;""),"/* "&amp;INDEX(artwork.xlsx!F:F,QUOTIENT(ROW(A1809)-1,3)+2)&amp;" */","  ")&amp;IF(AND(ISERROR(MATCH("},",B1814:B$5003,0)), ISERROR(MATCH("    ];",$A$5:A1810,0))),"];","")</f>
        <v xml:space="preserve">  /* landscape */</v>
      </c>
      <c r="B1814" t="str">
        <f t="shared" si="69"/>
        <v>},</v>
      </c>
      <c r="C1814" t="str">
        <f>IF(AND(MOD(ROW(A1809)-1,3)=0, INDEX(artwork.xlsx!J:J,QUOTIENT(ROW(A1809)-1,3)+2)&lt;&gt;""),
     artwork.xlsx!$H$1&amp;": """ &amp;  INDEX(artwork.xlsx!H:H,QUOTIENT(ROW(A1809)-1,3)+2) &amp;""",  " &amp;
     artwork.xlsx!$J$1&amp; ": """ &amp; INDEX(artwork.xlsx!J:J,QUOTIENT(ROW(A1809)-1,3)+2) &amp;""",  " &amp;
     artwork.xlsx!$L$1&amp; ": """ &amp; SUBSTITUTE(IF(LEFT(INDEX(artwork.xlsx!L:L,QUOTIENT(ROW(A1809)-1,3)+2),4)="http","",artwork.xlsx!$M$1) &amp; INDEX(artwork.xlsx!L:L,QUOTIENT(ROW(A1809)-1,3)+2),artwork.xlsx!$N$1,"") &amp; """,",
 IF(AND(MOD(ROW(A1809)-1,3)=1,INDEX(artwork.xlsx!J:J,QUOTIENT(ROW(A1809)-1,3)+2)&lt;&gt;""),
    artwork.xlsx!$K$1&amp;": '" &amp; SUBSTITUTE(INDEX(artwork.xlsx!K:K,QUOTIENT(ROW(A1809)-1,3)+2),"'","\'") &amp; "'",
IF(MOD(ROW(A1809)-1,3)=2,"","")))</f>
        <v/>
      </c>
      <c r="J1814" t="s">
        <v>3730</v>
      </c>
      <c r="U1814" t="e">
        <f t="shared" si="70"/>
        <v>#VALUE!</v>
      </c>
      <c r="V1814" t="str">
        <f t="shared" si="71"/>
        <v xml:space="preserve"> frenchName: "Chevauchée",  artwork: "http://wiki.dominionstrategy.com/images/2/2f/RideArt.jpg"</v>
      </c>
    </row>
    <row r="1815" spans="1:22" x14ac:dyDescent="0.25">
      <c r="A1815" t="str">
        <f>IF(AND(MOD(ROW(A1810)-1,3)=0,INDEX(artwork.xlsx!G:G,QUOTIENT(ROW(A1810)-1,3)+2)&lt;&gt;""),"/* "&amp;INDEX(artwork.xlsx!G:G,QUOTIENT(ROW(A1810)-1,3)+2)&amp;" */","  ")&amp;
IF(AND(INDEX(artwork.xlsx!F:F,QUOTIENT(ROW(A1810)-1,3)+2)&lt;&gt;""),"/* "&amp;INDEX(artwork.xlsx!F:F,QUOTIENT(ROW(A1810)-1,3)+2)&amp;" */","  ")&amp;IF(AND(ISERROR(MATCH("},",B1815:B$5003,0)), ISERROR(MATCH("    ];",$A$5:A1814,0))),"];","")</f>
        <v xml:space="preserve">  /* landscape */</v>
      </c>
      <c r="B1815" t="str">
        <f t="shared" si="69"/>
        <v>{</v>
      </c>
      <c r="C1815" t="str">
        <f>IF(AND(MOD(ROW(A1810)-1,3)=0, INDEX(artwork.xlsx!J:J,QUOTIENT(ROW(A1810)-1,3)+2)&lt;&gt;""),
     artwork.xlsx!$H$1&amp;": """ &amp;  INDEX(artwork.xlsx!H:H,QUOTIENT(ROW(A1810)-1,3)+2) &amp;""",  " &amp;
     artwork.xlsx!$J$1&amp; ": """ &amp; INDEX(artwork.xlsx!J:J,QUOTIENT(ROW(A1810)-1,3)+2) &amp;""",  " &amp;
     artwork.xlsx!$L$1&amp; ": """ &amp; SUBSTITUTE(IF(LEFT(INDEX(artwork.xlsx!L:L,QUOTIENT(ROW(A1810)-1,3)+2),4)="http","",artwork.xlsx!$M$1) &amp; INDEX(artwork.xlsx!L:L,QUOTIENT(ROW(A1810)-1,3)+2),artwork.xlsx!$N$1,"") &amp; """,",
 IF(AND(MOD(ROW(A1810)-1,3)=1,INDEX(artwork.xlsx!J:J,QUOTIENT(ROW(A1810)-1,3)+2)&lt;&gt;""),
    artwork.xlsx!$K$1&amp;": '" &amp; SUBSTITUTE(INDEX(artwork.xlsx!K:K,QUOTIENT(ROW(A1810)-1,3)+2),"'","\'") &amp; "'",
IF(MOD(ROW(A1810)-1,3)=2,"","")))</f>
        <v>id: "ride",  frenchName: "Chevauchée",  artwork: "http://wiki.dominionstrategy.com/images/2/2f/RideArt.jpg",</v>
      </c>
      <c r="J1815" t="s">
        <v>2408</v>
      </c>
      <c r="K1815" t="s">
        <v>4059</v>
      </c>
      <c r="U1815" t="str">
        <f t="shared" si="70"/>
        <v>ride</v>
      </c>
      <c r="V1815" t="str">
        <f t="shared" si="71"/>
        <v>&lt;div class="landscape-text" style="top:14px;"&gt;&lt;div style="position:relative; top:5px;"&gt;&lt;div style="line-height:24px;"&gt;&lt;div style="display:inline;"&gt;&lt;div style="display:inline; font-size:24px;"&gt;Recevez un Cheval.&lt;/div&gt;&lt;/div&gt;&lt;br&gt;&lt;/div&gt;&lt;/div&gt;&lt;/div&gt;</v>
      </c>
    </row>
    <row r="1816" spans="1:22" x14ac:dyDescent="0.25">
      <c r="A1816" t="str">
        <f>IF(AND(MOD(ROW(A1811)-1,3)=0,INDEX(artwork.xlsx!G:G,QUOTIENT(ROW(A1811)-1,3)+2)&lt;&gt;""),"/* "&amp;INDEX(artwork.xlsx!G:G,QUOTIENT(ROW(A1811)-1,3)+2)&amp;" */","  ")&amp;
IF(AND(INDEX(artwork.xlsx!F:F,QUOTIENT(ROW(A1811)-1,3)+2)&lt;&gt;""),"/* "&amp;INDEX(artwork.xlsx!F:F,QUOTIENT(ROW(A1811)-1,3)+2)&amp;" */","  ")&amp;IF(AND(ISERROR(MATCH("},",B1816:B$5003,0)), ISERROR(MATCH("    ];",$A$5:A1815,0))),"];","")</f>
        <v xml:space="preserve">  /* landscape */</v>
      </c>
      <c r="B1816" t="str">
        <f t="shared" si="69"/>
        <v/>
      </c>
      <c r="C1816" t="str">
        <f>IF(AND(MOD(ROW(A1811)-1,3)=0, INDEX(artwork.xlsx!J:J,QUOTIENT(ROW(A1811)-1,3)+2)&lt;&gt;""),
     artwork.xlsx!$H$1&amp;": """ &amp;  INDEX(artwork.xlsx!H:H,QUOTIENT(ROW(A1811)-1,3)+2) &amp;""",  " &amp;
     artwork.xlsx!$J$1&amp; ": """ &amp; INDEX(artwork.xlsx!J:J,QUOTIENT(ROW(A1811)-1,3)+2) &amp;""",  " &amp;
     artwork.xlsx!$L$1&amp; ": """ &amp; SUBSTITUTE(IF(LEFT(INDEX(artwork.xlsx!L:L,QUOTIENT(ROW(A1811)-1,3)+2),4)="http","",artwork.xlsx!$M$1) &amp; INDEX(artwork.xlsx!L:L,QUOTIENT(ROW(A1811)-1,3)+2),artwork.xlsx!$N$1,"") &amp; """,",
 IF(AND(MOD(ROW(A1811)-1,3)=1,INDEX(artwork.xlsx!J:J,QUOTIENT(ROW(A1811)-1,3)+2)&lt;&gt;""),
    artwork.xlsx!$K$1&amp;": '" &amp; SUBSTITUTE(INDEX(artwork.xlsx!K:K,QUOTIENT(ROW(A1811)-1,3)+2),"'","\'") &amp; "'",
IF(MOD(ROW(A1811)-1,3)=2,"","")))</f>
        <v>text_html: '&lt;div class="landscape-text" style="top:14px;"&gt;&lt;div style="position:relative; top:5px;"&gt;&lt;div style="line-height:24px;"&gt;&lt;div style="display:inline;"&gt;&lt;div style="display:inline; font-size:24px;"&gt;Recevez un Cheval.&lt;/div&gt;&lt;/div&gt;&lt;br&gt;&lt;/div&gt;&lt;/div&gt;&lt;/div&gt;'</v>
      </c>
      <c r="K1816" t="s">
        <v>4060</v>
      </c>
      <c r="U1816" t="e">
        <f t="shared" si="70"/>
        <v>#VALUE!</v>
      </c>
      <c r="V1816" t="e">
        <f t="shared" si="71"/>
        <v>#VALUE!</v>
      </c>
    </row>
    <row r="1817" spans="1:22" x14ac:dyDescent="0.25">
      <c r="A1817" t="str">
        <f>IF(AND(MOD(ROW(A1812)-1,3)=0,INDEX(artwork.xlsx!G:G,QUOTIENT(ROW(A1812)-1,3)+2)&lt;&gt;""),"/* "&amp;INDEX(artwork.xlsx!G:G,QUOTIENT(ROW(A1812)-1,3)+2)&amp;" */","  ")&amp;
IF(AND(INDEX(artwork.xlsx!F:F,QUOTIENT(ROW(A1812)-1,3)+2)&lt;&gt;""),"/* "&amp;INDEX(artwork.xlsx!F:F,QUOTIENT(ROW(A1812)-1,3)+2)&amp;" */","  ")&amp;IF(AND(ISERROR(MATCH("},",B1817:B$5003,0)), ISERROR(MATCH("    ];",$A$5:A1813,0))),"];","")</f>
        <v xml:space="preserve">  /* landscape */</v>
      </c>
      <c r="B1817" t="str">
        <f t="shared" si="69"/>
        <v>},</v>
      </c>
      <c r="C1817" t="str">
        <f>IF(AND(MOD(ROW(A1812)-1,3)=0, INDEX(artwork.xlsx!J:J,QUOTIENT(ROW(A1812)-1,3)+2)&lt;&gt;""),
     artwork.xlsx!$H$1&amp;": """ &amp;  INDEX(artwork.xlsx!H:H,QUOTIENT(ROW(A1812)-1,3)+2) &amp;""",  " &amp;
     artwork.xlsx!$J$1&amp; ": """ &amp; INDEX(artwork.xlsx!J:J,QUOTIENT(ROW(A1812)-1,3)+2) &amp;""",  " &amp;
     artwork.xlsx!$L$1&amp; ": """ &amp; SUBSTITUTE(IF(LEFT(INDEX(artwork.xlsx!L:L,QUOTIENT(ROW(A1812)-1,3)+2),4)="http","",artwork.xlsx!$M$1) &amp; INDEX(artwork.xlsx!L:L,QUOTIENT(ROW(A1812)-1,3)+2),artwork.xlsx!$N$1,"") &amp; """,",
 IF(AND(MOD(ROW(A1812)-1,3)=1,INDEX(artwork.xlsx!J:J,QUOTIENT(ROW(A1812)-1,3)+2)&lt;&gt;""),
    artwork.xlsx!$K$1&amp;": '" &amp; SUBSTITUTE(INDEX(artwork.xlsx!K:K,QUOTIENT(ROW(A1812)-1,3)+2),"'","\'") &amp; "'",
IF(MOD(ROW(A1812)-1,3)=2,"","")))</f>
        <v/>
      </c>
      <c r="J1817" t="s">
        <v>3730</v>
      </c>
      <c r="U1817" t="e">
        <f t="shared" si="70"/>
        <v>#VALUE!</v>
      </c>
      <c r="V1817" t="str">
        <f t="shared" si="71"/>
        <v xml:space="preserve"> frenchName: "Labeur",  artwork: "http://wiki.dominionstrategy.com/images/7/72/ToilArt.jpg"</v>
      </c>
    </row>
    <row r="1818" spans="1:22" x14ac:dyDescent="0.25">
      <c r="A1818" t="str">
        <f>IF(AND(MOD(ROW(A1813)-1,3)=0,INDEX(artwork.xlsx!G:G,QUOTIENT(ROW(A1813)-1,3)+2)&lt;&gt;""),"/* "&amp;INDEX(artwork.xlsx!G:G,QUOTIENT(ROW(A1813)-1,3)+2)&amp;" */","  ")&amp;
IF(AND(INDEX(artwork.xlsx!F:F,QUOTIENT(ROW(A1813)-1,3)+2)&lt;&gt;""),"/* "&amp;INDEX(artwork.xlsx!F:F,QUOTIENT(ROW(A1813)-1,3)+2)&amp;" */","  ")&amp;IF(AND(ISERROR(MATCH("},",B1818:B$5003,0)), ISERROR(MATCH("    ];",$A$5:A1817,0))),"];","")</f>
        <v xml:space="preserve">  /* landscape */</v>
      </c>
      <c r="B1818" t="str">
        <f t="shared" si="69"/>
        <v>{</v>
      </c>
      <c r="C1818" t="str">
        <f>IF(AND(MOD(ROW(A1813)-1,3)=0, INDEX(artwork.xlsx!J:J,QUOTIENT(ROW(A1813)-1,3)+2)&lt;&gt;""),
     artwork.xlsx!$H$1&amp;": """ &amp;  INDEX(artwork.xlsx!H:H,QUOTIENT(ROW(A1813)-1,3)+2) &amp;""",  " &amp;
     artwork.xlsx!$J$1&amp; ": """ &amp; INDEX(artwork.xlsx!J:J,QUOTIENT(ROW(A1813)-1,3)+2) &amp;""",  " &amp;
     artwork.xlsx!$L$1&amp; ": """ &amp; SUBSTITUTE(IF(LEFT(INDEX(artwork.xlsx!L:L,QUOTIENT(ROW(A1813)-1,3)+2),4)="http","",artwork.xlsx!$M$1) &amp; INDEX(artwork.xlsx!L:L,QUOTIENT(ROW(A1813)-1,3)+2),artwork.xlsx!$N$1,"") &amp; """,",
 IF(AND(MOD(ROW(A1813)-1,3)=1,INDEX(artwork.xlsx!J:J,QUOTIENT(ROW(A1813)-1,3)+2)&lt;&gt;""),
    artwork.xlsx!$K$1&amp;": '" &amp; SUBSTITUTE(INDEX(artwork.xlsx!K:K,QUOTIENT(ROW(A1813)-1,3)+2),"'","\'") &amp; "'",
IF(MOD(ROW(A1813)-1,3)=2,"","")))</f>
        <v>id: "toil",  frenchName: "Labeur",  artwork: "http://wiki.dominionstrategy.com/images/7/72/ToilArt.jpg",</v>
      </c>
      <c r="J1818" t="s">
        <v>2408</v>
      </c>
      <c r="K1818" t="s">
        <v>4061</v>
      </c>
      <c r="U1818" t="str">
        <f t="shared" si="70"/>
        <v>toil</v>
      </c>
      <c r="V1818" t="str">
        <f t="shared" si="71"/>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row>
    <row r="1819" spans="1:22" x14ac:dyDescent="0.25">
      <c r="A1819" t="str">
        <f>IF(AND(MOD(ROW(A1814)-1,3)=0,INDEX(artwork.xlsx!G:G,QUOTIENT(ROW(A1814)-1,3)+2)&lt;&gt;""),"/* "&amp;INDEX(artwork.xlsx!G:G,QUOTIENT(ROW(A1814)-1,3)+2)&amp;" */","  ")&amp;
IF(AND(INDEX(artwork.xlsx!F:F,QUOTIENT(ROW(A1814)-1,3)+2)&lt;&gt;""),"/* "&amp;INDEX(artwork.xlsx!F:F,QUOTIENT(ROW(A1814)-1,3)+2)&amp;" */","  ")&amp;IF(AND(ISERROR(MATCH("},",B1819:B$5003,0)), ISERROR(MATCH("    ];",$A$5:A1818,0))),"];","")</f>
        <v xml:space="preserve">  /* landscape */</v>
      </c>
      <c r="B1819" t="str">
        <f t="shared" si="69"/>
        <v/>
      </c>
      <c r="C1819" t="str">
        <f>IF(AND(MOD(ROW(A1814)-1,3)=0, INDEX(artwork.xlsx!J:J,QUOTIENT(ROW(A1814)-1,3)+2)&lt;&gt;""),
     artwork.xlsx!$H$1&amp;": """ &amp;  INDEX(artwork.xlsx!H:H,QUOTIENT(ROW(A1814)-1,3)+2) &amp;""",  " &amp;
     artwork.xlsx!$J$1&amp; ": """ &amp; INDEX(artwork.xlsx!J:J,QUOTIENT(ROW(A1814)-1,3)+2) &amp;""",  " &amp;
     artwork.xlsx!$L$1&amp; ": """ &amp; SUBSTITUTE(IF(LEFT(INDEX(artwork.xlsx!L:L,QUOTIENT(ROW(A1814)-1,3)+2),4)="http","",artwork.xlsx!$M$1) &amp; INDEX(artwork.xlsx!L:L,QUOTIENT(ROW(A1814)-1,3)+2),artwork.xlsx!$N$1,"") &amp; """,",
 IF(AND(MOD(ROW(A1814)-1,3)=1,INDEX(artwork.xlsx!J:J,QUOTIENT(ROW(A1814)-1,3)+2)&lt;&gt;""),
    artwork.xlsx!$K$1&amp;": '" &amp; SUBSTITUTE(INDEX(artwork.xlsx!K:K,QUOTIENT(ROW(A1814)-1,3)+2),"'","\'") &amp; "'",
IF(MOD(ROW(A1814)-1,3)=2,"","")))</f>
        <v>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K1819" t="s">
        <v>4062</v>
      </c>
      <c r="U1819" t="e">
        <f t="shared" si="70"/>
        <v>#VALUE!</v>
      </c>
      <c r="V1819" t="e">
        <f t="shared" si="71"/>
        <v>#VALUE!</v>
      </c>
    </row>
    <row r="1820" spans="1:22" x14ac:dyDescent="0.25">
      <c r="A1820" t="str">
        <f>IF(AND(MOD(ROW(A1815)-1,3)=0,INDEX(artwork.xlsx!G:G,QUOTIENT(ROW(A1815)-1,3)+2)&lt;&gt;""),"/* "&amp;INDEX(artwork.xlsx!G:G,QUOTIENT(ROW(A1815)-1,3)+2)&amp;" */","  ")&amp;
IF(AND(INDEX(artwork.xlsx!F:F,QUOTIENT(ROW(A1815)-1,3)+2)&lt;&gt;""),"/* "&amp;INDEX(artwork.xlsx!F:F,QUOTIENT(ROW(A1815)-1,3)+2)&amp;" */","  ")&amp;IF(AND(ISERROR(MATCH("},",B1820:B$5003,0)), ISERROR(MATCH("    ];",$A$5:A1816,0))),"];","")</f>
        <v xml:space="preserve">  /* landscape */</v>
      </c>
      <c r="B1820" t="str">
        <f t="shared" si="69"/>
        <v>},</v>
      </c>
      <c r="C1820" t="str">
        <f>IF(AND(MOD(ROW(A1815)-1,3)=0, INDEX(artwork.xlsx!J:J,QUOTIENT(ROW(A1815)-1,3)+2)&lt;&gt;""),
     artwork.xlsx!$H$1&amp;": """ &amp;  INDEX(artwork.xlsx!H:H,QUOTIENT(ROW(A1815)-1,3)+2) &amp;""",  " &amp;
     artwork.xlsx!$J$1&amp; ": """ &amp; INDEX(artwork.xlsx!J:J,QUOTIENT(ROW(A1815)-1,3)+2) &amp;""",  " &amp;
     artwork.xlsx!$L$1&amp; ": """ &amp; SUBSTITUTE(IF(LEFT(INDEX(artwork.xlsx!L:L,QUOTIENT(ROW(A1815)-1,3)+2),4)="http","",artwork.xlsx!$M$1) &amp; INDEX(artwork.xlsx!L:L,QUOTIENT(ROW(A1815)-1,3)+2),artwork.xlsx!$N$1,"") &amp; """,",
 IF(AND(MOD(ROW(A1815)-1,3)=1,INDEX(artwork.xlsx!J:J,QUOTIENT(ROW(A1815)-1,3)+2)&lt;&gt;""),
    artwork.xlsx!$K$1&amp;": '" &amp; SUBSTITUTE(INDEX(artwork.xlsx!K:K,QUOTIENT(ROW(A1815)-1,3)+2),"'","\'") &amp; "'",
IF(MOD(ROW(A1815)-1,3)=2,"","")))</f>
        <v/>
      </c>
      <c r="J1820" t="s">
        <v>3730</v>
      </c>
      <c r="U1820" t="e">
        <f t="shared" si="70"/>
        <v>#VALUE!</v>
      </c>
      <c r="V1820" t="str">
        <f t="shared" si="71"/>
        <v>",  frenchName: "Réhaussement",  artwork: "http://wiki.dominionstrategy.com/images/e/e2/EnhanceArt.jpg"</v>
      </c>
    </row>
    <row r="1821" spans="1:22" x14ac:dyDescent="0.25">
      <c r="A1821" t="str">
        <f>IF(AND(MOD(ROW(A1816)-1,3)=0,INDEX(artwork.xlsx!G:G,QUOTIENT(ROW(A1816)-1,3)+2)&lt;&gt;""),"/* "&amp;INDEX(artwork.xlsx!G:G,QUOTIENT(ROW(A1816)-1,3)+2)&amp;" */","  ")&amp;
IF(AND(INDEX(artwork.xlsx!F:F,QUOTIENT(ROW(A1816)-1,3)+2)&lt;&gt;""),"/* "&amp;INDEX(artwork.xlsx!F:F,QUOTIENT(ROW(A1816)-1,3)+2)&amp;" */","  ")&amp;IF(AND(ISERROR(MATCH("},",B1821:B$5003,0)), ISERROR(MATCH("    ];",$A$5:A1820,0))),"];","")</f>
        <v xml:space="preserve">  /* landscape */</v>
      </c>
      <c r="B1821" t="str">
        <f t="shared" si="69"/>
        <v>{</v>
      </c>
      <c r="C1821" t="str">
        <f>IF(AND(MOD(ROW(A1816)-1,3)=0, INDEX(artwork.xlsx!J:J,QUOTIENT(ROW(A1816)-1,3)+2)&lt;&gt;""),
     artwork.xlsx!$H$1&amp;": """ &amp;  INDEX(artwork.xlsx!H:H,QUOTIENT(ROW(A1816)-1,3)+2) &amp;""",  " &amp;
     artwork.xlsx!$J$1&amp; ": """ &amp; INDEX(artwork.xlsx!J:J,QUOTIENT(ROW(A1816)-1,3)+2) &amp;""",  " &amp;
     artwork.xlsx!$L$1&amp; ": """ &amp; SUBSTITUTE(IF(LEFT(INDEX(artwork.xlsx!L:L,QUOTIENT(ROW(A1816)-1,3)+2),4)="http","",artwork.xlsx!$M$1) &amp; INDEX(artwork.xlsx!L:L,QUOTIENT(ROW(A1816)-1,3)+2),artwork.xlsx!$N$1,"") &amp; """,",
 IF(AND(MOD(ROW(A1816)-1,3)=1,INDEX(artwork.xlsx!J:J,QUOTIENT(ROW(A1816)-1,3)+2)&lt;&gt;""),
    artwork.xlsx!$K$1&amp;": '" &amp; SUBSTITUTE(INDEX(artwork.xlsx!K:K,QUOTIENT(ROW(A1816)-1,3)+2),"'","\'") &amp; "'",
IF(MOD(ROW(A1816)-1,3)=2,"","")))</f>
        <v>id: "enhance",  frenchName: "Réhaussement",  artwork: "http://wiki.dominionstrategy.com/images/e/e2/EnhanceArt.jpg",</v>
      </c>
      <c r="J1821" t="s">
        <v>2408</v>
      </c>
      <c r="K1821" t="s">
        <v>4063</v>
      </c>
      <c r="U1821" t="str">
        <f t="shared" si="70"/>
        <v>enhance</v>
      </c>
      <c r="V1821" t="str">
        <f t="shared" si="71"/>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row>
    <row r="1822" spans="1:22" x14ac:dyDescent="0.25">
      <c r="A1822" t="str">
        <f>IF(AND(MOD(ROW(A1817)-1,3)=0,INDEX(artwork.xlsx!G:G,QUOTIENT(ROW(A1817)-1,3)+2)&lt;&gt;""),"/* "&amp;INDEX(artwork.xlsx!G:G,QUOTIENT(ROW(A1817)-1,3)+2)&amp;" */","  ")&amp;
IF(AND(INDEX(artwork.xlsx!F:F,QUOTIENT(ROW(A1817)-1,3)+2)&lt;&gt;""),"/* "&amp;INDEX(artwork.xlsx!F:F,QUOTIENT(ROW(A1817)-1,3)+2)&amp;" */","  ")&amp;IF(AND(ISERROR(MATCH("},",B1822:B$5003,0)), ISERROR(MATCH("    ];",$A$5:A1821,0))),"];","")</f>
        <v xml:space="preserve">  /* landscape */</v>
      </c>
      <c r="B1822" t="str">
        <f t="shared" si="69"/>
        <v/>
      </c>
      <c r="C1822" t="str">
        <f>IF(AND(MOD(ROW(A1817)-1,3)=0, INDEX(artwork.xlsx!J:J,QUOTIENT(ROW(A1817)-1,3)+2)&lt;&gt;""),
     artwork.xlsx!$H$1&amp;": """ &amp;  INDEX(artwork.xlsx!H:H,QUOTIENT(ROW(A1817)-1,3)+2) &amp;""",  " &amp;
     artwork.xlsx!$J$1&amp; ": """ &amp; INDEX(artwork.xlsx!J:J,QUOTIENT(ROW(A1817)-1,3)+2) &amp;""",  " &amp;
     artwork.xlsx!$L$1&amp; ": """ &amp; SUBSTITUTE(IF(LEFT(INDEX(artwork.xlsx!L:L,QUOTIENT(ROW(A1817)-1,3)+2),4)="http","",artwork.xlsx!$M$1) &amp; INDEX(artwork.xlsx!L:L,QUOTIENT(ROW(A1817)-1,3)+2),artwork.xlsx!$N$1,"") &amp; """,",
 IF(AND(MOD(ROW(A1817)-1,3)=1,INDEX(artwork.xlsx!J:J,QUOTIENT(ROW(A1817)-1,3)+2)&lt;&gt;""),
    artwork.xlsx!$K$1&amp;": '" &amp; SUBSTITUTE(INDEX(artwork.xlsx!K:K,QUOTIENT(ROW(A1817)-1,3)+2),"'","\'") &amp; "'",
IF(MOD(ROW(A1817)-1,3)=2,"","")))</f>
        <v>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K1822" t="s">
        <v>4064</v>
      </c>
      <c r="U1822" t="e">
        <f t="shared" si="70"/>
        <v>#VALUE!</v>
      </c>
      <c r="V1822" t="e">
        <f t="shared" si="71"/>
        <v>#VALUE!</v>
      </c>
    </row>
    <row r="1823" spans="1:22" x14ac:dyDescent="0.25">
      <c r="A1823" t="str">
        <f>IF(AND(MOD(ROW(A1818)-1,3)=0,INDEX(artwork.xlsx!G:G,QUOTIENT(ROW(A1818)-1,3)+2)&lt;&gt;""),"/* "&amp;INDEX(artwork.xlsx!G:G,QUOTIENT(ROW(A1818)-1,3)+2)&amp;" */","  ")&amp;
IF(AND(INDEX(artwork.xlsx!F:F,QUOTIENT(ROW(A1818)-1,3)+2)&lt;&gt;""),"/* "&amp;INDEX(artwork.xlsx!F:F,QUOTIENT(ROW(A1818)-1,3)+2)&amp;" */","  ")&amp;IF(AND(ISERROR(MATCH("},",B1823:B$5003,0)), ISERROR(MATCH("    ];",$A$5:A1819,0))),"];","")</f>
        <v xml:space="preserve">  /* landscape */</v>
      </c>
      <c r="B1823" t="str">
        <f t="shared" si="69"/>
        <v>},</v>
      </c>
      <c r="C1823" t="str">
        <f>IF(AND(MOD(ROW(A1818)-1,3)=0, INDEX(artwork.xlsx!J:J,QUOTIENT(ROW(A1818)-1,3)+2)&lt;&gt;""),
     artwork.xlsx!$H$1&amp;": """ &amp;  INDEX(artwork.xlsx!H:H,QUOTIENT(ROW(A1818)-1,3)+2) &amp;""",  " &amp;
     artwork.xlsx!$J$1&amp; ": """ &amp; INDEX(artwork.xlsx!J:J,QUOTIENT(ROW(A1818)-1,3)+2) &amp;""",  " &amp;
     artwork.xlsx!$L$1&amp; ": """ &amp; SUBSTITUTE(IF(LEFT(INDEX(artwork.xlsx!L:L,QUOTIENT(ROW(A1818)-1,3)+2),4)="http","",artwork.xlsx!$M$1) &amp; INDEX(artwork.xlsx!L:L,QUOTIENT(ROW(A1818)-1,3)+2),artwork.xlsx!$N$1,"") &amp; """,",
 IF(AND(MOD(ROW(A1818)-1,3)=1,INDEX(artwork.xlsx!J:J,QUOTIENT(ROW(A1818)-1,3)+2)&lt;&gt;""),
    artwork.xlsx!$K$1&amp;": '" &amp; SUBSTITUTE(INDEX(artwork.xlsx!K:K,QUOTIENT(ROW(A1818)-1,3)+2),"'","\'") &amp; "'",
IF(MOD(ROW(A1818)-1,3)=2,"","")))</f>
        <v/>
      </c>
      <c r="J1823" t="s">
        <v>3730</v>
      </c>
      <c r="U1823" t="e">
        <f t="shared" si="70"/>
        <v>#VALUE!</v>
      </c>
      <c r="V1823" t="str">
        <f t="shared" si="71"/>
        <v xml:space="preserve">  frenchName: "Marche",  artwork: "http://wiki.dominionstrategy.com/images/2/24/MarchArt.jpg"</v>
      </c>
    </row>
    <row r="1824" spans="1:22" x14ac:dyDescent="0.25">
      <c r="A1824" t="str">
        <f>IF(AND(MOD(ROW(A1819)-1,3)=0,INDEX(artwork.xlsx!G:G,QUOTIENT(ROW(A1819)-1,3)+2)&lt;&gt;""),"/* "&amp;INDEX(artwork.xlsx!G:G,QUOTIENT(ROW(A1819)-1,3)+2)&amp;" */","  ")&amp;
IF(AND(INDEX(artwork.xlsx!F:F,QUOTIENT(ROW(A1819)-1,3)+2)&lt;&gt;""),"/* "&amp;INDEX(artwork.xlsx!F:F,QUOTIENT(ROW(A1819)-1,3)+2)&amp;" */","  ")&amp;IF(AND(ISERROR(MATCH("},",B1824:B$5003,0)), ISERROR(MATCH("    ];",$A$5:A1820,0))),"];","")</f>
        <v xml:space="preserve">  /* landscape */</v>
      </c>
      <c r="B1824" t="str">
        <f t="shared" si="69"/>
        <v>{</v>
      </c>
      <c r="C1824" t="str">
        <f>IF(AND(MOD(ROW(A1819)-1,3)=0, INDEX(artwork.xlsx!J:J,QUOTIENT(ROW(A1819)-1,3)+2)&lt;&gt;""),
     artwork.xlsx!$H$1&amp;": """ &amp;  INDEX(artwork.xlsx!H:H,QUOTIENT(ROW(A1819)-1,3)+2) &amp;""",  " &amp;
     artwork.xlsx!$J$1&amp; ": """ &amp; INDEX(artwork.xlsx!J:J,QUOTIENT(ROW(A1819)-1,3)+2) &amp;""",  " &amp;
     artwork.xlsx!$L$1&amp; ": """ &amp; SUBSTITUTE(IF(LEFT(INDEX(artwork.xlsx!L:L,QUOTIENT(ROW(A1819)-1,3)+2),4)="http","",artwork.xlsx!$M$1) &amp; INDEX(artwork.xlsx!L:L,QUOTIENT(ROW(A1819)-1,3)+2),artwork.xlsx!$N$1,"") &amp; """,",
 IF(AND(MOD(ROW(A1819)-1,3)=1,INDEX(artwork.xlsx!J:J,QUOTIENT(ROW(A1819)-1,3)+2)&lt;&gt;""),
    artwork.xlsx!$K$1&amp;": '" &amp; SUBSTITUTE(INDEX(artwork.xlsx!K:K,QUOTIENT(ROW(A1819)-1,3)+2),"'","\'") &amp; "'",
IF(MOD(ROW(A1819)-1,3)=2,"","")))</f>
        <v>id: "march",  frenchName: "Marche",  artwork: "http://wiki.dominionstrategy.com/images/2/24/MarchArt.jpg",</v>
      </c>
      <c r="J1824" t="s">
        <v>2408</v>
      </c>
      <c r="K1824" t="s">
        <v>4065</v>
      </c>
      <c r="U1824" t="str">
        <f t="shared" si="70"/>
        <v>march</v>
      </c>
      <c r="V1824" t="str">
        <f t="shared" si="71"/>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row>
    <row r="1825" spans="1:22" x14ac:dyDescent="0.25">
      <c r="A1825" t="str">
        <f>IF(AND(MOD(ROW(A1820)-1,3)=0,INDEX(artwork.xlsx!G:G,QUOTIENT(ROW(A1820)-1,3)+2)&lt;&gt;""),"/* "&amp;INDEX(artwork.xlsx!G:G,QUOTIENT(ROW(A1820)-1,3)+2)&amp;" */","  ")&amp;
IF(AND(INDEX(artwork.xlsx!F:F,QUOTIENT(ROW(A1820)-1,3)+2)&lt;&gt;""),"/* "&amp;INDEX(artwork.xlsx!F:F,QUOTIENT(ROW(A1820)-1,3)+2)&amp;" */","  ")&amp;IF(AND(ISERROR(MATCH("},",B1825:B$5003,0)), ISERROR(MATCH("    ];",$A$5:A1824,0))),"];","")</f>
        <v xml:space="preserve">  /* landscape */</v>
      </c>
      <c r="B1825" t="str">
        <f t="shared" si="69"/>
        <v/>
      </c>
      <c r="C1825" t="str">
        <f>IF(AND(MOD(ROW(A1820)-1,3)=0, INDEX(artwork.xlsx!J:J,QUOTIENT(ROW(A1820)-1,3)+2)&lt;&gt;""),
     artwork.xlsx!$H$1&amp;": """ &amp;  INDEX(artwork.xlsx!H:H,QUOTIENT(ROW(A1820)-1,3)+2) &amp;""",  " &amp;
     artwork.xlsx!$J$1&amp; ": """ &amp; INDEX(artwork.xlsx!J:J,QUOTIENT(ROW(A1820)-1,3)+2) &amp;""",  " &amp;
     artwork.xlsx!$L$1&amp; ": """ &amp; SUBSTITUTE(IF(LEFT(INDEX(artwork.xlsx!L:L,QUOTIENT(ROW(A1820)-1,3)+2),4)="http","",artwork.xlsx!$M$1) &amp; INDEX(artwork.xlsx!L:L,QUOTIENT(ROW(A1820)-1,3)+2),artwork.xlsx!$N$1,"") &amp; """,",
 IF(AND(MOD(ROW(A1820)-1,3)=1,INDEX(artwork.xlsx!J:J,QUOTIENT(ROW(A1820)-1,3)+2)&lt;&gt;""),
    artwork.xlsx!$K$1&amp;": '" &amp; SUBSTITUTE(INDEX(artwork.xlsx!K:K,QUOTIENT(ROW(A1820)-1,3)+2),"'","\'") &amp; "'",
IF(MOD(ROW(A1820)-1,3)=2,"","")))</f>
        <v>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K1825" t="s">
        <v>4066</v>
      </c>
      <c r="U1825" t="e">
        <f t="shared" si="70"/>
        <v>#VALUE!</v>
      </c>
      <c r="V1825" t="e">
        <f t="shared" si="71"/>
        <v>#VALUE!</v>
      </c>
    </row>
    <row r="1826" spans="1:22" x14ac:dyDescent="0.25">
      <c r="A1826" t="str">
        <f>IF(AND(MOD(ROW(A1821)-1,3)=0,INDEX(artwork.xlsx!G:G,QUOTIENT(ROW(A1821)-1,3)+2)&lt;&gt;""),"/* "&amp;INDEX(artwork.xlsx!G:G,QUOTIENT(ROW(A1821)-1,3)+2)&amp;" */","  ")&amp;
IF(AND(INDEX(artwork.xlsx!F:F,QUOTIENT(ROW(A1821)-1,3)+2)&lt;&gt;""),"/* "&amp;INDEX(artwork.xlsx!F:F,QUOTIENT(ROW(A1821)-1,3)+2)&amp;" */","  ")&amp;IF(AND(ISERROR(MATCH("},",B1826:B$5003,0)), ISERROR(MATCH("    ];",$A$5:A1825,0))),"];","")</f>
        <v xml:space="preserve">  /* landscape */</v>
      </c>
      <c r="B1826" t="str">
        <f t="shared" si="69"/>
        <v>},</v>
      </c>
      <c r="C1826" t="str">
        <f>IF(AND(MOD(ROW(A1821)-1,3)=0, INDEX(artwork.xlsx!J:J,QUOTIENT(ROW(A1821)-1,3)+2)&lt;&gt;""),
     artwork.xlsx!$H$1&amp;": """ &amp;  INDEX(artwork.xlsx!H:H,QUOTIENT(ROW(A1821)-1,3)+2) &amp;""",  " &amp;
     artwork.xlsx!$J$1&amp; ": """ &amp; INDEX(artwork.xlsx!J:J,QUOTIENT(ROW(A1821)-1,3)+2) &amp;""",  " &amp;
     artwork.xlsx!$L$1&amp; ": """ &amp; SUBSTITUTE(IF(LEFT(INDEX(artwork.xlsx!L:L,QUOTIENT(ROW(A1821)-1,3)+2),4)="http","",artwork.xlsx!$M$1) &amp; INDEX(artwork.xlsx!L:L,QUOTIENT(ROW(A1821)-1,3)+2),artwork.xlsx!$N$1,"") &amp; """,",
 IF(AND(MOD(ROW(A1821)-1,3)=1,INDEX(artwork.xlsx!J:J,QUOTIENT(ROW(A1821)-1,3)+2)&lt;&gt;""),
    artwork.xlsx!$K$1&amp;": '" &amp; SUBSTITUTE(INDEX(artwork.xlsx!K:K,QUOTIENT(ROW(A1821)-1,3)+2),"'","\'") &amp; "'",
IF(MOD(ROW(A1821)-1,3)=2,"","")))</f>
        <v/>
      </c>
      <c r="J1826" t="s">
        <v>3730</v>
      </c>
      <c r="U1826" t="e">
        <f t="shared" si="70"/>
        <v>#VALUE!</v>
      </c>
      <c r="V1826" t="str">
        <f t="shared" si="71"/>
        <v>rt",  frenchName: "Transport",  artwork: "http://wiki.dominionstrategy.com/images/0/01/TransportArt.jpg"</v>
      </c>
    </row>
    <row r="1827" spans="1:22" x14ac:dyDescent="0.25">
      <c r="A1827" t="str">
        <f>IF(AND(MOD(ROW(A1822)-1,3)=0,INDEX(artwork.xlsx!G:G,QUOTIENT(ROW(A1822)-1,3)+2)&lt;&gt;""),"/* "&amp;INDEX(artwork.xlsx!G:G,QUOTIENT(ROW(A1822)-1,3)+2)&amp;" */","  ")&amp;
IF(AND(INDEX(artwork.xlsx!F:F,QUOTIENT(ROW(A1822)-1,3)+2)&lt;&gt;""),"/* "&amp;INDEX(artwork.xlsx!F:F,QUOTIENT(ROW(A1822)-1,3)+2)&amp;" */","  ")&amp;IF(AND(ISERROR(MATCH("},",B1827:B$5003,0)), ISERROR(MATCH("    ];",$A$5:A1823,0))),"];","")</f>
        <v xml:space="preserve">  /* landscape */</v>
      </c>
      <c r="B1827" t="str">
        <f t="shared" si="69"/>
        <v>{</v>
      </c>
      <c r="C1827" t="str">
        <f>IF(AND(MOD(ROW(A1822)-1,3)=0, INDEX(artwork.xlsx!J:J,QUOTIENT(ROW(A1822)-1,3)+2)&lt;&gt;""),
     artwork.xlsx!$H$1&amp;": """ &amp;  INDEX(artwork.xlsx!H:H,QUOTIENT(ROW(A1822)-1,3)+2) &amp;""",  " &amp;
     artwork.xlsx!$J$1&amp; ": """ &amp; INDEX(artwork.xlsx!J:J,QUOTIENT(ROW(A1822)-1,3)+2) &amp;""",  " &amp;
     artwork.xlsx!$L$1&amp; ": """ &amp; SUBSTITUTE(IF(LEFT(INDEX(artwork.xlsx!L:L,QUOTIENT(ROW(A1822)-1,3)+2),4)="http","",artwork.xlsx!$M$1) &amp; INDEX(artwork.xlsx!L:L,QUOTIENT(ROW(A1822)-1,3)+2),artwork.xlsx!$N$1,"") &amp; """,",
 IF(AND(MOD(ROW(A1822)-1,3)=1,INDEX(artwork.xlsx!J:J,QUOTIENT(ROW(A1822)-1,3)+2)&lt;&gt;""),
    artwork.xlsx!$K$1&amp;": '" &amp; SUBSTITUTE(INDEX(artwork.xlsx!K:K,QUOTIENT(ROW(A1822)-1,3)+2),"'","\'") &amp; "'",
IF(MOD(ROW(A1822)-1,3)=2,"","")))</f>
        <v>id: "transport",  frenchName: "Transport",  artwork: "http://wiki.dominionstrategy.com/images/0/01/TransportArt.jpg",</v>
      </c>
      <c r="J1827" t="s">
        <v>2408</v>
      </c>
      <c r="K1827" t="s">
        <v>4067</v>
      </c>
      <c r="U1827" t="str">
        <f t="shared" si="70"/>
        <v>transport</v>
      </c>
      <c r="V1827" t="str">
        <f t="shared" si="71"/>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row>
    <row r="1828" spans="1:22" x14ac:dyDescent="0.25">
      <c r="A1828" t="str">
        <f>IF(AND(MOD(ROW(A1823)-1,3)=0,INDEX(artwork.xlsx!G:G,QUOTIENT(ROW(A1823)-1,3)+2)&lt;&gt;""),"/* "&amp;INDEX(artwork.xlsx!G:G,QUOTIENT(ROW(A1823)-1,3)+2)&amp;" */","  ")&amp;
IF(AND(INDEX(artwork.xlsx!F:F,QUOTIENT(ROW(A1823)-1,3)+2)&lt;&gt;""),"/* "&amp;INDEX(artwork.xlsx!F:F,QUOTIENT(ROW(A1823)-1,3)+2)&amp;" */","  ")&amp;IF(AND(ISERROR(MATCH("},",B1828:B$5003,0)), ISERROR(MATCH("    ];",$A$5:A1827,0))),"];","")</f>
        <v xml:space="preserve">  /* landscape */</v>
      </c>
      <c r="B1828" t="str">
        <f t="shared" si="69"/>
        <v/>
      </c>
      <c r="C1828" t="str">
        <f>IF(AND(MOD(ROW(A1823)-1,3)=0, INDEX(artwork.xlsx!J:J,QUOTIENT(ROW(A1823)-1,3)+2)&lt;&gt;""),
     artwork.xlsx!$H$1&amp;": """ &amp;  INDEX(artwork.xlsx!H:H,QUOTIENT(ROW(A1823)-1,3)+2) &amp;""",  " &amp;
     artwork.xlsx!$J$1&amp; ": """ &amp; INDEX(artwork.xlsx!J:J,QUOTIENT(ROW(A1823)-1,3)+2) &amp;""",  " &amp;
     artwork.xlsx!$L$1&amp; ": """ &amp; SUBSTITUTE(IF(LEFT(INDEX(artwork.xlsx!L:L,QUOTIENT(ROW(A1823)-1,3)+2),4)="http","",artwork.xlsx!$M$1) &amp; INDEX(artwork.xlsx!L:L,QUOTIENT(ROW(A1823)-1,3)+2),artwork.xlsx!$N$1,"") &amp; """,",
 IF(AND(MOD(ROW(A1823)-1,3)=1,INDEX(artwork.xlsx!J:J,QUOTIENT(ROW(A1823)-1,3)+2)&lt;&gt;""),
    artwork.xlsx!$K$1&amp;": '" &amp; SUBSTITUTE(INDEX(artwork.xlsx!K:K,QUOTIENT(ROW(A1823)-1,3)+2),"'","\'") &amp; "'",
IF(MOD(ROW(A1823)-1,3)=2,"","")))</f>
        <v>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K1828" t="s">
        <v>4068</v>
      </c>
      <c r="U1828" t="e">
        <f t="shared" si="70"/>
        <v>#VALUE!</v>
      </c>
      <c r="V1828" t="e">
        <f t="shared" si="71"/>
        <v>#VALUE!</v>
      </c>
    </row>
    <row r="1829" spans="1:22" x14ac:dyDescent="0.25">
      <c r="A1829" t="str">
        <f>IF(AND(MOD(ROW(A1824)-1,3)=0,INDEX(artwork.xlsx!G:G,QUOTIENT(ROW(A1824)-1,3)+2)&lt;&gt;""),"/* "&amp;INDEX(artwork.xlsx!G:G,QUOTIENT(ROW(A1824)-1,3)+2)&amp;" */","  ")&amp;
IF(AND(INDEX(artwork.xlsx!F:F,QUOTIENT(ROW(A1824)-1,3)+2)&lt;&gt;""),"/* "&amp;INDEX(artwork.xlsx!F:F,QUOTIENT(ROW(A1824)-1,3)+2)&amp;" */","  ")&amp;IF(AND(ISERROR(MATCH("},",B1829:B$5003,0)), ISERROR(MATCH("    ];",$A$5:A1828,0))),"];","")</f>
        <v xml:space="preserve">  /* landscape */</v>
      </c>
      <c r="B1829" t="str">
        <f t="shared" si="69"/>
        <v>},</v>
      </c>
      <c r="C1829" t="str">
        <f>IF(AND(MOD(ROW(A1824)-1,3)=0, INDEX(artwork.xlsx!J:J,QUOTIENT(ROW(A1824)-1,3)+2)&lt;&gt;""),
     artwork.xlsx!$H$1&amp;": """ &amp;  INDEX(artwork.xlsx!H:H,QUOTIENT(ROW(A1824)-1,3)+2) &amp;""",  " &amp;
     artwork.xlsx!$J$1&amp; ": """ &amp; INDEX(artwork.xlsx!J:J,QUOTIENT(ROW(A1824)-1,3)+2) &amp;""",  " &amp;
     artwork.xlsx!$L$1&amp; ": """ &amp; SUBSTITUTE(IF(LEFT(INDEX(artwork.xlsx!L:L,QUOTIENT(ROW(A1824)-1,3)+2),4)="http","",artwork.xlsx!$M$1) &amp; INDEX(artwork.xlsx!L:L,QUOTIENT(ROW(A1824)-1,3)+2),artwork.xlsx!$N$1,"") &amp; """,",
 IF(AND(MOD(ROW(A1824)-1,3)=1,INDEX(artwork.xlsx!J:J,QUOTIENT(ROW(A1824)-1,3)+2)&lt;&gt;""),
    artwork.xlsx!$K$1&amp;": '" &amp; SUBSTITUTE(INDEX(artwork.xlsx!K:K,QUOTIENT(ROW(A1824)-1,3)+2),"'","\'") &amp; "'",
IF(MOD(ROW(A1824)-1,3)=2,"","")))</f>
        <v/>
      </c>
      <c r="J1829" t="s">
        <v>3730</v>
      </c>
      <c r="U1829" t="e">
        <f t="shared" si="70"/>
        <v>#VALUE!</v>
      </c>
      <c r="V1829" t="str">
        <f t="shared" si="71"/>
        <v>,  frenchName: "Bannissement",  artwork: "http://wiki.dominionstrategy.com/images/f/f8/BanishArt.jpg"</v>
      </c>
    </row>
    <row r="1830" spans="1:22" x14ac:dyDescent="0.25">
      <c r="A1830" t="str">
        <f>IF(AND(MOD(ROW(A1825)-1,3)=0,INDEX(artwork.xlsx!G:G,QUOTIENT(ROW(A1825)-1,3)+2)&lt;&gt;""),"/* "&amp;INDEX(artwork.xlsx!G:G,QUOTIENT(ROW(A1825)-1,3)+2)&amp;" */","  ")&amp;
IF(AND(INDEX(artwork.xlsx!F:F,QUOTIENT(ROW(A1825)-1,3)+2)&lt;&gt;""),"/* "&amp;INDEX(artwork.xlsx!F:F,QUOTIENT(ROW(A1825)-1,3)+2)&amp;" */","  ")&amp;IF(AND(ISERROR(MATCH("},",B1830:B$5003,0)), ISERROR(MATCH("    ];",$A$5:A1826,0))),"];","")</f>
        <v xml:space="preserve">  /* landscape */</v>
      </c>
      <c r="B1830" t="str">
        <f t="shared" si="69"/>
        <v>{</v>
      </c>
      <c r="C1830" t="str">
        <f>IF(AND(MOD(ROW(A1825)-1,3)=0, INDEX(artwork.xlsx!J:J,QUOTIENT(ROW(A1825)-1,3)+2)&lt;&gt;""),
     artwork.xlsx!$H$1&amp;": """ &amp;  INDEX(artwork.xlsx!H:H,QUOTIENT(ROW(A1825)-1,3)+2) &amp;""",  " &amp;
     artwork.xlsx!$J$1&amp; ": """ &amp; INDEX(artwork.xlsx!J:J,QUOTIENT(ROW(A1825)-1,3)+2) &amp;""",  " &amp;
     artwork.xlsx!$L$1&amp; ": """ &amp; SUBSTITUTE(IF(LEFT(INDEX(artwork.xlsx!L:L,QUOTIENT(ROW(A1825)-1,3)+2),4)="http","",artwork.xlsx!$M$1) &amp; INDEX(artwork.xlsx!L:L,QUOTIENT(ROW(A1825)-1,3)+2),artwork.xlsx!$N$1,"") &amp; """,",
 IF(AND(MOD(ROW(A1825)-1,3)=1,INDEX(artwork.xlsx!J:J,QUOTIENT(ROW(A1825)-1,3)+2)&lt;&gt;""),
    artwork.xlsx!$K$1&amp;": '" &amp; SUBSTITUTE(INDEX(artwork.xlsx!K:K,QUOTIENT(ROW(A1825)-1,3)+2),"'","\'") &amp; "'",
IF(MOD(ROW(A1825)-1,3)=2,"","")))</f>
        <v>id: "banish",  frenchName: "Bannissement",  artwork: "http://wiki.dominionstrategy.com/images/f/f8/BanishArt.jpg",</v>
      </c>
      <c r="J1830" t="s">
        <v>2408</v>
      </c>
      <c r="K1830" t="s">
        <v>4069</v>
      </c>
      <c r="U1830" t="str">
        <f t="shared" si="70"/>
        <v>banish</v>
      </c>
      <c r="V1830" t="str">
        <f t="shared" si="71"/>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row>
    <row r="1831" spans="1:22" x14ac:dyDescent="0.25">
      <c r="A1831" t="str">
        <f>IF(AND(MOD(ROW(A1826)-1,3)=0,INDEX(artwork.xlsx!G:G,QUOTIENT(ROW(A1826)-1,3)+2)&lt;&gt;""),"/* "&amp;INDEX(artwork.xlsx!G:G,QUOTIENT(ROW(A1826)-1,3)+2)&amp;" */","  ")&amp;
IF(AND(INDEX(artwork.xlsx!F:F,QUOTIENT(ROW(A1826)-1,3)+2)&lt;&gt;""),"/* "&amp;INDEX(artwork.xlsx!F:F,QUOTIENT(ROW(A1826)-1,3)+2)&amp;" */","  ")&amp;IF(AND(ISERROR(MATCH("},",B1831:B$5003,0)), ISERROR(MATCH("    ];",$A$5:A1830,0))),"];","")</f>
        <v xml:space="preserve">  /* landscape */</v>
      </c>
      <c r="B1831" t="str">
        <f t="shared" si="69"/>
        <v/>
      </c>
      <c r="C1831" t="str">
        <f>IF(AND(MOD(ROW(A1826)-1,3)=0, INDEX(artwork.xlsx!J:J,QUOTIENT(ROW(A1826)-1,3)+2)&lt;&gt;""),
     artwork.xlsx!$H$1&amp;": """ &amp;  INDEX(artwork.xlsx!H:H,QUOTIENT(ROW(A1826)-1,3)+2) &amp;""",  " &amp;
     artwork.xlsx!$J$1&amp; ": """ &amp; INDEX(artwork.xlsx!J:J,QUOTIENT(ROW(A1826)-1,3)+2) &amp;""",  " &amp;
     artwork.xlsx!$L$1&amp; ": """ &amp; SUBSTITUTE(IF(LEFT(INDEX(artwork.xlsx!L:L,QUOTIENT(ROW(A1826)-1,3)+2),4)="http","",artwork.xlsx!$M$1) &amp; INDEX(artwork.xlsx!L:L,QUOTIENT(ROW(A1826)-1,3)+2),artwork.xlsx!$N$1,"") &amp; """,",
 IF(AND(MOD(ROW(A1826)-1,3)=1,INDEX(artwork.xlsx!J:J,QUOTIENT(ROW(A1826)-1,3)+2)&lt;&gt;""),
    artwork.xlsx!$K$1&amp;": '" &amp; SUBSTITUTE(INDEX(artwork.xlsx!K:K,QUOTIENT(ROW(A1826)-1,3)+2),"'","\'") &amp; "'",
IF(MOD(ROW(A1826)-1,3)=2,"","")))</f>
        <v>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K1831" t="s">
        <v>4070</v>
      </c>
      <c r="U1831" t="e">
        <f t="shared" si="70"/>
        <v>#VALUE!</v>
      </c>
      <c r="V1831" t="e">
        <f t="shared" si="71"/>
        <v>#VALUE!</v>
      </c>
    </row>
    <row r="1832" spans="1:22" x14ac:dyDescent="0.25">
      <c r="A1832" t="str">
        <f>IF(AND(MOD(ROW(A1827)-1,3)=0,INDEX(artwork.xlsx!G:G,QUOTIENT(ROW(A1827)-1,3)+2)&lt;&gt;""),"/* "&amp;INDEX(artwork.xlsx!G:G,QUOTIENT(ROW(A1827)-1,3)+2)&amp;" */","  ")&amp;
IF(AND(INDEX(artwork.xlsx!F:F,QUOTIENT(ROW(A1827)-1,3)+2)&lt;&gt;""),"/* "&amp;INDEX(artwork.xlsx!F:F,QUOTIENT(ROW(A1827)-1,3)+2)&amp;" */","  ")&amp;IF(AND(ISERROR(MATCH("},",B1832:B$5003,0)), ISERROR(MATCH("    ];",$A$5:A1831,0))),"];","")</f>
        <v xml:space="preserve">  /* landscape */</v>
      </c>
      <c r="B1832" t="str">
        <f t="shared" si="69"/>
        <v>},</v>
      </c>
      <c r="C1832" t="str">
        <f>IF(AND(MOD(ROW(A1827)-1,3)=0, INDEX(artwork.xlsx!J:J,QUOTIENT(ROW(A1827)-1,3)+2)&lt;&gt;""),
     artwork.xlsx!$H$1&amp;": """ &amp;  INDEX(artwork.xlsx!H:H,QUOTIENT(ROW(A1827)-1,3)+2) &amp;""",  " &amp;
     artwork.xlsx!$J$1&amp; ": """ &amp; INDEX(artwork.xlsx!J:J,QUOTIENT(ROW(A1827)-1,3)+2) &amp;""",  " &amp;
     artwork.xlsx!$L$1&amp; ": """ &amp; SUBSTITUTE(IF(LEFT(INDEX(artwork.xlsx!L:L,QUOTIENT(ROW(A1827)-1,3)+2),4)="http","",artwork.xlsx!$M$1) &amp; INDEX(artwork.xlsx!L:L,QUOTIENT(ROW(A1827)-1,3)+2),artwork.xlsx!$N$1,"") &amp; """,",
 IF(AND(MOD(ROW(A1827)-1,3)=1,INDEX(artwork.xlsx!J:J,QUOTIENT(ROW(A1827)-1,3)+2)&lt;&gt;""),
    artwork.xlsx!$K$1&amp;": '" &amp; SUBSTITUTE(INDEX(artwork.xlsx!K:K,QUOTIENT(ROW(A1827)-1,3)+2),"'","\'") &amp; "'",
IF(MOD(ROW(A1827)-1,3)=2,"","")))</f>
        <v/>
      </c>
      <c r="J1832" t="s">
        <v>3730</v>
      </c>
      <c r="U1832" t="e">
        <f t="shared" si="70"/>
        <v>#VALUE!</v>
      </c>
      <c r="V1832" t="str">
        <f t="shared" si="71"/>
        <v>",  frenchName: "Affaire",  artwork: "http://wiki.dominionstrategy.com/images/4/4f/BargainArt.jpg"</v>
      </c>
    </row>
    <row r="1833" spans="1:22" x14ac:dyDescent="0.25">
      <c r="A1833" t="str">
        <f>IF(AND(MOD(ROW(A1828)-1,3)=0,INDEX(artwork.xlsx!G:G,QUOTIENT(ROW(A1828)-1,3)+2)&lt;&gt;""),"/* "&amp;INDEX(artwork.xlsx!G:G,QUOTIENT(ROW(A1828)-1,3)+2)&amp;" */","  ")&amp;
IF(AND(INDEX(artwork.xlsx!F:F,QUOTIENT(ROW(A1828)-1,3)+2)&lt;&gt;""),"/* "&amp;INDEX(artwork.xlsx!F:F,QUOTIENT(ROW(A1828)-1,3)+2)&amp;" */","  ")&amp;IF(AND(ISERROR(MATCH("},",B1833:B$5003,0)), ISERROR(MATCH("    ];",$A$5:A1829,0))),"];","")</f>
        <v xml:space="preserve">  /* landscape */</v>
      </c>
      <c r="B1833" t="str">
        <f t="shared" si="69"/>
        <v>{</v>
      </c>
      <c r="C1833" t="str">
        <f>IF(AND(MOD(ROW(A1828)-1,3)=0, INDEX(artwork.xlsx!J:J,QUOTIENT(ROW(A1828)-1,3)+2)&lt;&gt;""),
     artwork.xlsx!$H$1&amp;": """ &amp;  INDEX(artwork.xlsx!H:H,QUOTIENT(ROW(A1828)-1,3)+2) &amp;""",  " &amp;
     artwork.xlsx!$J$1&amp; ": """ &amp; INDEX(artwork.xlsx!J:J,QUOTIENT(ROW(A1828)-1,3)+2) &amp;""",  " &amp;
     artwork.xlsx!$L$1&amp; ": """ &amp; SUBSTITUTE(IF(LEFT(INDEX(artwork.xlsx!L:L,QUOTIENT(ROW(A1828)-1,3)+2),4)="http","",artwork.xlsx!$M$1) &amp; INDEX(artwork.xlsx!L:L,QUOTIENT(ROW(A1828)-1,3)+2),artwork.xlsx!$N$1,"") &amp; """,",
 IF(AND(MOD(ROW(A1828)-1,3)=1,INDEX(artwork.xlsx!J:J,QUOTIENT(ROW(A1828)-1,3)+2)&lt;&gt;""),
    artwork.xlsx!$K$1&amp;": '" &amp; SUBSTITUTE(INDEX(artwork.xlsx!K:K,QUOTIENT(ROW(A1828)-1,3)+2),"'","\'") &amp; "'",
IF(MOD(ROW(A1828)-1,3)=2,"","")))</f>
        <v>id: "bargain",  frenchName: "Affaire",  artwork: "http://wiki.dominionstrategy.com/images/4/4f/BargainArt.jpg",</v>
      </c>
      <c r="J1833" t="s">
        <v>2408</v>
      </c>
      <c r="K1833" t="s">
        <v>4071</v>
      </c>
      <c r="U1833" t="str">
        <f t="shared" si="70"/>
        <v>bargain</v>
      </c>
      <c r="V1833" t="str">
        <f t="shared" si="71"/>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row>
    <row r="1834" spans="1:22" x14ac:dyDescent="0.25">
      <c r="A1834" t="str">
        <f>IF(AND(MOD(ROW(A1829)-1,3)=0,INDEX(artwork.xlsx!G:G,QUOTIENT(ROW(A1829)-1,3)+2)&lt;&gt;""),"/* "&amp;INDEX(artwork.xlsx!G:G,QUOTIENT(ROW(A1829)-1,3)+2)&amp;" */","  ")&amp;
IF(AND(INDEX(artwork.xlsx!F:F,QUOTIENT(ROW(A1829)-1,3)+2)&lt;&gt;""),"/* "&amp;INDEX(artwork.xlsx!F:F,QUOTIENT(ROW(A1829)-1,3)+2)&amp;" */","  ")&amp;IF(AND(ISERROR(MATCH("},",B1834:B$5003,0)), ISERROR(MATCH("    ];",$A$5:A1833,0))),"];","")</f>
        <v xml:space="preserve">  /* landscape */</v>
      </c>
      <c r="B1834" t="str">
        <f t="shared" si="69"/>
        <v/>
      </c>
      <c r="C1834" t="str">
        <f>IF(AND(MOD(ROW(A1829)-1,3)=0, INDEX(artwork.xlsx!J:J,QUOTIENT(ROW(A1829)-1,3)+2)&lt;&gt;""),
     artwork.xlsx!$H$1&amp;": """ &amp;  INDEX(artwork.xlsx!H:H,QUOTIENT(ROW(A1829)-1,3)+2) &amp;""",  " &amp;
     artwork.xlsx!$J$1&amp; ": """ &amp; INDEX(artwork.xlsx!J:J,QUOTIENT(ROW(A1829)-1,3)+2) &amp;""",  " &amp;
     artwork.xlsx!$L$1&amp; ": """ &amp; SUBSTITUTE(IF(LEFT(INDEX(artwork.xlsx!L:L,QUOTIENT(ROW(A1829)-1,3)+2),4)="http","",artwork.xlsx!$M$1) &amp; INDEX(artwork.xlsx!L:L,QUOTIENT(ROW(A1829)-1,3)+2),artwork.xlsx!$N$1,"") &amp; """,",
 IF(AND(MOD(ROW(A1829)-1,3)=1,INDEX(artwork.xlsx!J:J,QUOTIENT(ROW(A1829)-1,3)+2)&lt;&gt;""),
    artwork.xlsx!$K$1&amp;": '" &amp; SUBSTITUTE(INDEX(artwork.xlsx!K:K,QUOTIENT(ROW(A1829)-1,3)+2),"'","\'") &amp; "'",
IF(MOD(ROW(A1829)-1,3)=2,"","")))</f>
        <v>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K1834" t="s">
        <v>4072</v>
      </c>
      <c r="U1834" t="e">
        <f t="shared" si="70"/>
        <v>#VALUE!</v>
      </c>
      <c r="V1834" t="e">
        <f t="shared" si="71"/>
        <v>#VALUE!</v>
      </c>
    </row>
    <row r="1835" spans="1:22" x14ac:dyDescent="0.25">
      <c r="A1835" t="str">
        <f>IF(AND(MOD(ROW(A1830)-1,3)=0,INDEX(artwork.xlsx!G:G,QUOTIENT(ROW(A1830)-1,3)+2)&lt;&gt;""),"/* "&amp;INDEX(artwork.xlsx!G:G,QUOTIENT(ROW(A1830)-1,3)+2)&amp;" */","  ")&amp;
IF(AND(INDEX(artwork.xlsx!F:F,QUOTIENT(ROW(A1830)-1,3)+2)&lt;&gt;""),"/* "&amp;INDEX(artwork.xlsx!F:F,QUOTIENT(ROW(A1830)-1,3)+2)&amp;" */","  ")&amp;IF(AND(ISERROR(MATCH("},",B1835:B$5003,0)), ISERROR(MATCH("    ];",$A$5:A1834,0))),"];","")</f>
        <v xml:space="preserve">  /* landscape */</v>
      </c>
      <c r="B1835" t="str">
        <f t="shared" si="69"/>
        <v>},</v>
      </c>
      <c r="C1835" t="str">
        <f>IF(AND(MOD(ROW(A1830)-1,3)=0, INDEX(artwork.xlsx!J:J,QUOTIENT(ROW(A1830)-1,3)+2)&lt;&gt;""),
     artwork.xlsx!$H$1&amp;": """ &amp;  INDEX(artwork.xlsx!H:H,QUOTIENT(ROW(A1830)-1,3)+2) &amp;""",  " &amp;
     artwork.xlsx!$J$1&amp; ": """ &amp; INDEX(artwork.xlsx!J:J,QUOTIENT(ROW(A1830)-1,3)+2) &amp;""",  " &amp;
     artwork.xlsx!$L$1&amp; ": """ &amp; SUBSTITUTE(IF(LEFT(INDEX(artwork.xlsx!L:L,QUOTIENT(ROW(A1830)-1,3)+2),4)="http","",artwork.xlsx!$M$1) &amp; INDEX(artwork.xlsx!L:L,QUOTIENT(ROW(A1830)-1,3)+2),artwork.xlsx!$N$1,"") &amp; """,",
 IF(AND(MOD(ROW(A1830)-1,3)=1,INDEX(artwork.xlsx!J:J,QUOTIENT(ROW(A1830)-1,3)+2)&lt;&gt;""),
    artwork.xlsx!$K$1&amp;": '" &amp; SUBSTITUTE(INDEX(artwork.xlsx!K:K,QUOTIENT(ROW(A1830)-1,3)+2),"'","\'") &amp; "'",
IF(MOD(ROW(A1830)-1,3)=2,"","")))</f>
        <v/>
      </c>
      <c r="J1835" t="s">
        <v>3730</v>
      </c>
      <c r="U1835" t="e">
        <f t="shared" si="70"/>
        <v>#VALUE!</v>
      </c>
      <c r="V1835" t="str">
        <f t="shared" si="71"/>
        <v>,  frenchName: "Investissement",  artwork: "http://wiki.dominionstrategy.com/images/1/18/InvestArt.jpg"</v>
      </c>
    </row>
    <row r="1836" spans="1:22" x14ac:dyDescent="0.25">
      <c r="A1836" t="str">
        <f>IF(AND(MOD(ROW(A1831)-1,3)=0,INDEX(artwork.xlsx!G:G,QUOTIENT(ROW(A1831)-1,3)+2)&lt;&gt;""),"/* "&amp;INDEX(artwork.xlsx!G:G,QUOTIENT(ROW(A1831)-1,3)+2)&amp;" */","  ")&amp;
IF(AND(INDEX(artwork.xlsx!F:F,QUOTIENT(ROW(A1831)-1,3)+2)&lt;&gt;""),"/* "&amp;INDEX(artwork.xlsx!F:F,QUOTIENT(ROW(A1831)-1,3)+2)&amp;" */","  ")&amp;IF(AND(ISERROR(MATCH("},",B1836:B$5003,0)), ISERROR(MATCH("    ];",$A$5:A1832,0))),"];","")</f>
        <v xml:space="preserve">  /* landscape */</v>
      </c>
      <c r="B1836" t="str">
        <f t="shared" si="69"/>
        <v>{</v>
      </c>
      <c r="C1836" t="str">
        <f>IF(AND(MOD(ROW(A1831)-1,3)=0, INDEX(artwork.xlsx!J:J,QUOTIENT(ROW(A1831)-1,3)+2)&lt;&gt;""),
     artwork.xlsx!$H$1&amp;": """ &amp;  INDEX(artwork.xlsx!H:H,QUOTIENT(ROW(A1831)-1,3)+2) &amp;""",  " &amp;
     artwork.xlsx!$J$1&amp; ": """ &amp; INDEX(artwork.xlsx!J:J,QUOTIENT(ROW(A1831)-1,3)+2) &amp;""",  " &amp;
     artwork.xlsx!$L$1&amp; ": """ &amp; SUBSTITUTE(IF(LEFT(INDEX(artwork.xlsx!L:L,QUOTIENT(ROW(A1831)-1,3)+2),4)="http","",artwork.xlsx!$M$1) &amp; INDEX(artwork.xlsx!L:L,QUOTIENT(ROW(A1831)-1,3)+2),artwork.xlsx!$N$1,"") &amp; """,",
 IF(AND(MOD(ROW(A1831)-1,3)=1,INDEX(artwork.xlsx!J:J,QUOTIENT(ROW(A1831)-1,3)+2)&lt;&gt;""),
    artwork.xlsx!$K$1&amp;": '" &amp; SUBSTITUTE(INDEX(artwork.xlsx!K:K,QUOTIENT(ROW(A1831)-1,3)+2),"'","\'") &amp; "'",
IF(MOD(ROW(A1831)-1,3)=2,"","")))</f>
        <v>id: "invest",  frenchName: "Investissement",  artwork: "http://wiki.dominionstrategy.com/images/1/18/InvestArt.jpg",</v>
      </c>
      <c r="J1836" t="s">
        <v>2408</v>
      </c>
      <c r="K1836" t="s">
        <v>4073</v>
      </c>
      <c r="U1836" t="str">
        <f t="shared" si="70"/>
        <v>invest</v>
      </c>
      <c r="V1836" t="str">
        <f t="shared" si="71"/>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row>
    <row r="1837" spans="1:22" x14ac:dyDescent="0.25">
      <c r="A1837" t="str">
        <f>IF(AND(MOD(ROW(A1832)-1,3)=0,INDEX(artwork.xlsx!G:G,QUOTIENT(ROW(A1832)-1,3)+2)&lt;&gt;""),"/* "&amp;INDEX(artwork.xlsx!G:G,QUOTIENT(ROW(A1832)-1,3)+2)&amp;" */","  ")&amp;
IF(AND(INDEX(artwork.xlsx!F:F,QUOTIENT(ROW(A1832)-1,3)+2)&lt;&gt;""),"/* "&amp;INDEX(artwork.xlsx!F:F,QUOTIENT(ROW(A1832)-1,3)+2)&amp;" */","  ")&amp;IF(AND(ISERROR(MATCH("},",B1837:B$5003,0)), ISERROR(MATCH("    ];",$A$5:A1836,0))),"];","")</f>
        <v xml:space="preserve">  /* landscape */</v>
      </c>
      <c r="B1837" t="str">
        <f t="shared" si="69"/>
        <v/>
      </c>
      <c r="C1837" t="str">
        <f>IF(AND(MOD(ROW(A1832)-1,3)=0, INDEX(artwork.xlsx!J:J,QUOTIENT(ROW(A1832)-1,3)+2)&lt;&gt;""),
     artwork.xlsx!$H$1&amp;": """ &amp;  INDEX(artwork.xlsx!H:H,QUOTIENT(ROW(A1832)-1,3)+2) &amp;""",  " &amp;
     artwork.xlsx!$J$1&amp; ": """ &amp; INDEX(artwork.xlsx!J:J,QUOTIENT(ROW(A1832)-1,3)+2) &amp;""",  " &amp;
     artwork.xlsx!$L$1&amp; ": """ &amp; SUBSTITUTE(IF(LEFT(INDEX(artwork.xlsx!L:L,QUOTIENT(ROW(A1832)-1,3)+2),4)="http","",artwork.xlsx!$M$1) &amp; INDEX(artwork.xlsx!L:L,QUOTIENT(ROW(A1832)-1,3)+2),artwork.xlsx!$N$1,"") &amp; """,",
 IF(AND(MOD(ROW(A1832)-1,3)=1,INDEX(artwork.xlsx!J:J,QUOTIENT(ROW(A1832)-1,3)+2)&lt;&gt;""),
    artwork.xlsx!$K$1&amp;": '" &amp; SUBSTITUTE(INDEX(artwork.xlsx!K:K,QUOTIENT(ROW(A1832)-1,3)+2),"'","\'") &amp; "'",
IF(MOD(ROW(A1832)-1,3)=2,"","")))</f>
        <v>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K1837" t="s">
        <v>4074</v>
      </c>
      <c r="U1837" t="e">
        <f t="shared" si="70"/>
        <v>#VALUE!</v>
      </c>
      <c r="V1837" t="e">
        <f t="shared" si="71"/>
        <v>#VALUE!</v>
      </c>
    </row>
    <row r="1838" spans="1:22" x14ac:dyDescent="0.25">
      <c r="A1838" t="str">
        <f>IF(AND(MOD(ROW(A1833)-1,3)=0,INDEX(artwork.xlsx!G:G,QUOTIENT(ROW(A1833)-1,3)+2)&lt;&gt;""),"/* "&amp;INDEX(artwork.xlsx!G:G,QUOTIENT(ROW(A1833)-1,3)+2)&amp;" */","  ")&amp;
IF(AND(INDEX(artwork.xlsx!F:F,QUOTIENT(ROW(A1833)-1,3)+2)&lt;&gt;""),"/* "&amp;INDEX(artwork.xlsx!F:F,QUOTIENT(ROW(A1833)-1,3)+2)&amp;" */","  ")&amp;IF(AND(ISERROR(MATCH("},",B1838:B$5003,0)), ISERROR(MATCH("    ];",$A$5:A1837,0))),"];","")</f>
        <v xml:space="preserve">  /* landscape */</v>
      </c>
      <c r="B1838" t="str">
        <f t="shared" si="69"/>
        <v>},</v>
      </c>
      <c r="C1838" t="str">
        <f>IF(AND(MOD(ROW(A1833)-1,3)=0, INDEX(artwork.xlsx!J:J,QUOTIENT(ROW(A1833)-1,3)+2)&lt;&gt;""),
     artwork.xlsx!$H$1&amp;": """ &amp;  INDEX(artwork.xlsx!H:H,QUOTIENT(ROW(A1833)-1,3)+2) &amp;""",  " &amp;
     artwork.xlsx!$J$1&amp; ": """ &amp; INDEX(artwork.xlsx!J:J,QUOTIENT(ROW(A1833)-1,3)+2) &amp;""",  " &amp;
     artwork.xlsx!$L$1&amp; ": """ &amp; SUBSTITUTE(IF(LEFT(INDEX(artwork.xlsx!L:L,QUOTIENT(ROW(A1833)-1,3)+2),4)="http","",artwork.xlsx!$M$1) &amp; INDEX(artwork.xlsx!L:L,QUOTIENT(ROW(A1833)-1,3)+2),artwork.xlsx!$N$1,"") &amp; """,",
 IF(AND(MOD(ROW(A1833)-1,3)=1,INDEX(artwork.xlsx!J:J,QUOTIENT(ROW(A1833)-1,3)+2)&lt;&gt;""),
    artwork.xlsx!$K$1&amp;": '" &amp; SUBSTITUTE(INDEX(artwork.xlsx!K:K,QUOTIENT(ROW(A1833)-1,3)+2),"'","\'") &amp; "'",
IF(MOD(ROW(A1833)-1,3)=2,"","")))</f>
        <v/>
      </c>
      <c r="J1838" t="s">
        <v>3730</v>
      </c>
      <c r="U1838" t="e">
        <f t="shared" si="70"/>
        <v>#VALUE!</v>
      </c>
      <c r="V1838" t="str">
        <f t="shared" si="71"/>
        <v>eday",  frenchName: "Carpe Diem",  artwork: "http://wiki.dominionstrategy.com/images/4/48/Seize_the_DayArt.jpg"</v>
      </c>
    </row>
    <row r="1839" spans="1:22" x14ac:dyDescent="0.25">
      <c r="A1839" t="str">
        <f>IF(AND(MOD(ROW(A1834)-1,3)=0,INDEX(artwork.xlsx!G:G,QUOTIENT(ROW(A1834)-1,3)+2)&lt;&gt;""),"/* "&amp;INDEX(artwork.xlsx!G:G,QUOTIENT(ROW(A1834)-1,3)+2)&amp;" */","  ")&amp;
IF(AND(INDEX(artwork.xlsx!F:F,QUOTIENT(ROW(A1834)-1,3)+2)&lt;&gt;""),"/* "&amp;INDEX(artwork.xlsx!F:F,QUOTIENT(ROW(A1834)-1,3)+2)&amp;" */","  ")&amp;IF(AND(ISERROR(MATCH("},",B1839:B$5003,0)), ISERROR(MATCH("    ];",$A$5:A1835,0))),"];","")</f>
        <v xml:space="preserve">  /* landscape */</v>
      </c>
      <c r="B1839" t="str">
        <f t="shared" si="69"/>
        <v>{</v>
      </c>
      <c r="C1839" t="str">
        <f>IF(AND(MOD(ROW(A1834)-1,3)=0, INDEX(artwork.xlsx!J:J,QUOTIENT(ROW(A1834)-1,3)+2)&lt;&gt;""),
     artwork.xlsx!$H$1&amp;": """ &amp;  INDEX(artwork.xlsx!H:H,QUOTIENT(ROW(A1834)-1,3)+2) &amp;""",  " &amp;
     artwork.xlsx!$J$1&amp; ": """ &amp; INDEX(artwork.xlsx!J:J,QUOTIENT(ROW(A1834)-1,3)+2) &amp;""",  " &amp;
     artwork.xlsx!$L$1&amp; ": """ &amp; SUBSTITUTE(IF(LEFT(INDEX(artwork.xlsx!L:L,QUOTIENT(ROW(A1834)-1,3)+2),4)="http","",artwork.xlsx!$M$1) &amp; INDEX(artwork.xlsx!L:L,QUOTIENT(ROW(A1834)-1,3)+2),artwork.xlsx!$N$1,"") &amp; """,",
 IF(AND(MOD(ROW(A1834)-1,3)=1,INDEX(artwork.xlsx!J:J,QUOTIENT(ROW(A1834)-1,3)+2)&lt;&gt;""),
    artwork.xlsx!$K$1&amp;": '" &amp; SUBSTITUTE(INDEX(artwork.xlsx!K:K,QUOTIENT(ROW(A1834)-1,3)+2),"'","\'") &amp; "'",
IF(MOD(ROW(A1834)-1,3)=2,"","")))</f>
        <v>id: "seizetheday",  frenchName: "Carpe Diem",  artwork: "http://wiki.dominionstrategy.com/images/4/48/Seize_the_DayArt.jpg",</v>
      </c>
      <c r="J1839" t="s">
        <v>2408</v>
      </c>
      <c r="K1839" t="s">
        <v>4075</v>
      </c>
      <c r="U1839" t="str">
        <f t="shared" si="70"/>
        <v>seizetheday</v>
      </c>
      <c r="V1839" t="str">
        <f t="shared" si="71"/>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row>
    <row r="1840" spans="1:22" x14ac:dyDescent="0.25">
      <c r="A1840" t="str">
        <f>IF(AND(MOD(ROW(A1835)-1,3)=0,INDEX(artwork.xlsx!G:G,QUOTIENT(ROW(A1835)-1,3)+2)&lt;&gt;""),"/* "&amp;INDEX(artwork.xlsx!G:G,QUOTIENT(ROW(A1835)-1,3)+2)&amp;" */","  ")&amp;
IF(AND(INDEX(artwork.xlsx!F:F,QUOTIENT(ROW(A1835)-1,3)+2)&lt;&gt;""),"/* "&amp;INDEX(artwork.xlsx!F:F,QUOTIENT(ROW(A1835)-1,3)+2)&amp;" */","  ")&amp;IF(AND(ISERROR(MATCH("},",B1840:B$5003,0)), ISERROR(MATCH("    ];",$A$5:A1839,0))),"];","")</f>
        <v xml:space="preserve">  /* landscape */</v>
      </c>
      <c r="B1840" t="str">
        <f t="shared" si="69"/>
        <v/>
      </c>
      <c r="C1840" t="str">
        <f>IF(AND(MOD(ROW(A1835)-1,3)=0, INDEX(artwork.xlsx!J:J,QUOTIENT(ROW(A1835)-1,3)+2)&lt;&gt;""),
     artwork.xlsx!$H$1&amp;": """ &amp;  INDEX(artwork.xlsx!H:H,QUOTIENT(ROW(A1835)-1,3)+2) &amp;""",  " &amp;
     artwork.xlsx!$J$1&amp; ": """ &amp; INDEX(artwork.xlsx!J:J,QUOTIENT(ROW(A1835)-1,3)+2) &amp;""",  " &amp;
     artwork.xlsx!$L$1&amp; ": """ &amp; SUBSTITUTE(IF(LEFT(INDEX(artwork.xlsx!L:L,QUOTIENT(ROW(A1835)-1,3)+2),4)="http","",artwork.xlsx!$M$1) &amp; INDEX(artwork.xlsx!L:L,QUOTIENT(ROW(A1835)-1,3)+2),artwork.xlsx!$N$1,"") &amp; """,",
 IF(AND(MOD(ROW(A1835)-1,3)=1,INDEX(artwork.xlsx!J:J,QUOTIENT(ROW(A1835)-1,3)+2)&lt;&gt;""),
    artwork.xlsx!$K$1&amp;": '" &amp; SUBSTITUTE(INDEX(artwork.xlsx!K:K,QUOTIENT(ROW(A1835)-1,3)+2),"'","\'") &amp; "'",
IF(MOD(ROW(A1835)-1,3)=2,"","")))</f>
        <v>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K1840" t="s">
        <v>4076</v>
      </c>
      <c r="U1840" t="e">
        <f t="shared" si="70"/>
        <v>#VALUE!</v>
      </c>
      <c r="V1840" t="e">
        <f t="shared" si="71"/>
        <v>#VALUE!</v>
      </c>
    </row>
    <row r="1841" spans="1:22" x14ac:dyDescent="0.25">
      <c r="A1841" t="str">
        <f>IF(AND(MOD(ROW(A1836)-1,3)=0,INDEX(artwork.xlsx!G:G,QUOTIENT(ROW(A1836)-1,3)+2)&lt;&gt;""),"/* "&amp;INDEX(artwork.xlsx!G:G,QUOTIENT(ROW(A1836)-1,3)+2)&amp;" */","  ")&amp;
IF(AND(INDEX(artwork.xlsx!F:F,QUOTIENT(ROW(A1836)-1,3)+2)&lt;&gt;""),"/* "&amp;INDEX(artwork.xlsx!F:F,QUOTIENT(ROW(A1836)-1,3)+2)&amp;" */","  ")&amp;IF(AND(ISERROR(MATCH("},",B1841:B$5003,0)), ISERROR(MATCH("    ];",$A$5:A1840,0))),"];","")</f>
        <v xml:space="preserve">  /* landscape */</v>
      </c>
      <c r="B1841" t="str">
        <f t="shared" si="69"/>
        <v>},</v>
      </c>
      <c r="C1841" t="str">
        <f>IF(AND(MOD(ROW(A1836)-1,3)=0, INDEX(artwork.xlsx!J:J,QUOTIENT(ROW(A1836)-1,3)+2)&lt;&gt;""),
     artwork.xlsx!$H$1&amp;": """ &amp;  INDEX(artwork.xlsx!H:H,QUOTIENT(ROW(A1836)-1,3)+2) &amp;""",  " &amp;
     artwork.xlsx!$J$1&amp; ": """ &amp; INDEX(artwork.xlsx!J:J,QUOTIENT(ROW(A1836)-1,3)+2) &amp;""",  " &amp;
     artwork.xlsx!$L$1&amp; ": """ &amp; SUBSTITUTE(IF(LEFT(INDEX(artwork.xlsx!L:L,QUOTIENT(ROW(A1836)-1,3)+2),4)="http","",artwork.xlsx!$M$1) &amp; INDEX(artwork.xlsx!L:L,QUOTIENT(ROW(A1836)-1,3)+2),artwork.xlsx!$N$1,"") &amp; """,",
 IF(AND(MOD(ROW(A1836)-1,3)=1,INDEX(artwork.xlsx!J:J,QUOTIENT(ROW(A1836)-1,3)+2)&lt;&gt;""),
    artwork.xlsx!$K$1&amp;": '" &amp; SUBSTITUTE(INDEX(artwork.xlsx!K:K,QUOTIENT(ROW(A1836)-1,3)+2),"'","\'") &amp; "'",
IF(MOD(ROW(A1836)-1,3)=2,"","")))</f>
        <v/>
      </c>
      <c r="J1841" t="s">
        <v>3730</v>
      </c>
      <c r="U1841" t="e">
        <f t="shared" si="70"/>
        <v>#VALUE!</v>
      </c>
      <c r="V1841" t="str">
        <f t="shared" si="71"/>
        <v>e",  frenchName: "Négoce",  artwork: "http://wiki.dominionstrategy.com/images/6/6b/CommerceArt.jpg"</v>
      </c>
    </row>
    <row r="1842" spans="1:22" x14ac:dyDescent="0.25">
      <c r="A1842" t="str">
        <f>IF(AND(MOD(ROW(A1837)-1,3)=0,INDEX(artwork.xlsx!G:G,QUOTIENT(ROW(A1837)-1,3)+2)&lt;&gt;""),"/* "&amp;INDEX(artwork.xlsx!G:G,QUOTIENT(ROW(A1837)-1,3)+2)&amp;" */","  ")&amp;
IF(AND(INDEX(artwork.xlsx!F:F,QUOTIENT(ROW(A1837)-1,3)+2)&lt;&gt;""),"/* "&amp;INDEX(artwork.xlsx!F:F,QUOTIENT(ROW(A1837)-1,3)+2)&amp;" */","  ")&amp;IF(AND(ISERROR(MATCH("},",B1842:B$5003,0)), ISERROR(MATCH("    ];",$A$5:A1838,0))),"];","")</f>
        <v xml:space="preserve">  /* landscape */</v>
      </c>
      <c r="B1842" t="str">
        <f t="shared" si="69"/>
        <v>{</v>
      </c>
      <c r="C1842" t="str">
        <f>IF(AND(MOD(ROW(A1837)-1,3)=0, INDEX(artwork.xlsx!J:J,QUOTIENT(ROW(A1837)-1,3)+2)&lt;&gt;""),
     artwork.xlsx!$H$1&amp;": """ &amp;  INDEX(artwork.xlsx!H:H,QUOTIENT(ROW(A1837)-1,3)+2) &amp;""",  " &amp;
     artwork.xlsx!$J$1&amp; ": """ &amp; INDEX(artwork.xlsx!J:J,QUOTIENT(ROW(A1837)-1,3)+2) &amp;""",  " &amp;
     artwork.xlsx!$L$1&amp; ": """ &amp; SUBSTITUTE(IF(LEFT(INDEX(artwork.xlsx!L:L,QUOTIENT(ROW(A1837)-1,3)+2),4)="http","",artwork.xlsx!$M$1) &amp; INDEX(artwork.xlsx!L:L,QUOTIENT(ROW(A1837)-1,3)+2),artwork.xlsx!$N$1,"") &amp; """,",
 IF(AND(MOD(ROW(A1837)-1,3)=1,INDEX(artwork.xlsx!J:J,QUOTIENT(ROW(A1837)-1,3)+2)&lt;&gt;""),
    artwork.xlsx!$K$1&amp;": '" &amp; SUBSTITUTE(INDEX(artwork.xlsx!K:K,QUOTIENT(ROW(A1837)-1,3)+2),"'","\'") &amp; "'",
IF(MOD(ROW(A1837)-1,3)=2,"","")))</f>
        <v>id: "commerce",  frenchName: "Négoce",  artwork: "http://wiki.dominionstrategy.com/images/6/6b/CommerceArt.jpg",</v>
      </c>
      <c r="J1842" t="s">
        <v>2408</v>
      </c>
      <c r="K1842" t="s">
        <v>4077</v>
      </c>
      <c r="U1842" t="str">
        <f t="shared" si="70"/>
        <v>commerce</v>
      </c>
      <c r="V1842" t="str">
        <f t="shared" si="71"/>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row>
    <row r="1843" spans="1:22" x14ac:dyDescent="0.25">
      <c r="A1843" t="str">
        <f>IF(AND(MOD(ROW(A1838)-1,3)=0,INDEX(artwork.xlsx!G:G,QUOTIENT(ROW(A1838)-1,3)+2)&lt;&gt;""),"/* "&amp;INDEX(artwork.xlsx!G:G,QUOTIENT(ROW(A1838)-1,3)+2)&amp;" */","  ")&amp;
IF(AND(INDEX(artwork.xlsx!F:F,QUOTIENT(ROW(A1838)-1,3)+2)&lt;&gt;""),"/* "&amp;INDEX(artwork.xlsx!F:F,QUOTIENT(ROW(A1838)-1,3)+2)&amp;" */","  ")&amp;IF(AND(ISERROR(MATCH("},",B1843:B$5003,0)), ISERROR(MATCH("    ];",$A$5:A1842,0))),"];","")</f>
        <v xml:space="preserve">  /* landscape */</v>
      </c>
      <c r="B1843" t="str">
        <f t="shared" si="69"/>
        <v/>
      </c>
      <c r="C1843" t="str">
        <f>IF(AND(MOD(ROW(A1838)-1,3)=0, INDEX(artwork.xlsx!J:J,QUOTIENT(ROW(A1838)-1,3)+2)&lt;&gt;""),
     artwork.xlsx!$H$1&amp;": """ &amp;  INDEX(artwork.xlsx!H:H,QUOTIENT(ROW(A1838)-1,3)+2) &amp;""",  " &amp;
     artwork.xlsx!$J$1&amp; ": """ &amp; INDEX(artwork.xlsx!J:J,QUOTIENT(ROW(A1838)-1,3)+2) &amp;""",  " &amp;
     artwork.xlsx!$L$1&amp; ": """ &amp; SUBSTITUTE(IF(LEFT(INDEX(artwork.xlsx!L:L,QUOTIENT(ROW(A1838)-1,3)+2),4)="http","",artwork.xlsx!$M$1) &amp; INDEX(artwork.xlsx!L:L,QUOTIENT(ROW(A1838)-1,3)+2),artwork.xlsx!$N$1,"") &amp; """,",
 IF(AND(MOD(ROW(A1838)-1,3)=1,INDEX(artwork.xlsx!J:J,QUOTIENT(ROW(A1838)-1,3)+2)&lt;&gt;""),
    artwork.xlsx!$K$1&amp;": '" &amp; SUBSTITUTE(INDEX(artwork.xlsx!K:K,QUOTIENT(ROW(A1838)-1,3)+2),"'","\'") &amp; "'",
IF(MOD(ROW(A1838)-1,3)=2,"","")))</f>
        <v>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K1843" t="s">
        <v>4078</v>
      </c>
      <c r="U1843" t="e">
        <f t="shared" si="70"/>
        <v>#VALUE!</v>
      </c>
      <c r="V1843" t="e">
        <f t="shared" si="71"/>
        <v>#VALUE!</v>
      </c>
    </row>
    <row r="1844" spans="1:22" x14ac:dyDescent="0.25">
      <c r="A1844" t="str">
        <f>IF(AND(MOD(ROW(A1839)-1,3)=0,INDEX(artwork.xlsx!G:G,QUOTIENT(ROW(A1839)-1,3)+2)&lt;&gt;""),"/* "&amp;INDEX(artwork.xlsx!G:G,QUOTIENT(ROW(A1839)-1,3)+2)&amp;" */","  ")&amp;
IF(AND(INDEX(artwork.xlsx!F:F,QUOTIENT(ROW(A1839)-1,3)+2)&lt;&gt;""),"/* "&amp;INDEX(artwork.xlsx!F:F,QUOTIENT(ROW(A1839)-1,3)+2)&amp;" */","  ")&amp;IF(AND(ISERROR(MATCH("},",B1844:B$5003,0)), ISERROR(MATCH("    ];",$A$5:A1843,0))),"];","")</f>
        <v xml:space="preserve">  /* landscape */</v>
      </c>
      <c r="B1844" t="str">
        <f t="shared" si="69"/>
        <v>},</v>
      </c>
      <c r="C1844" t="str">
        <f>IF(AND(MOD(ROW(A1839)-1,3)=0, INDEX(artwork.xlsx!J:J,QUOTIENT(ROW(A1839)-1,3)+2)&lt;&gt;""),
     artwork.xlsx!$H$1&amp;": """ &amp;  INDEX(artwork.xlsx!H:H,QUOTIENT(ROW(A1839)-1,3)+2) &amp;""",  " &amp;
     artwork.xlsx!$J$1&amp; ": """ &amp; INDEX(artwork.xlsx!J:J,QUOTIENT(ROW(A1839)-1,3)+2) &amp;""",  " &amp;
     artwork.xlsx!$L$1&amp; ": """ &amp; SUBSTITUTE(IF(LEFT(INDEX(artwork.xlsx!L:L,QUOTIENT(ROW(A1839)-1,3)+2),4)="http","",artwork.xlsx!$M$1) &amp; INDEX(artwork.xlsx!L:L,QUOTIENT(ROW(A1839)-1,3)+2),artwork.xlsx!$N$1,"") &amp; """,",
 IF(AND(MOD(ROW(A1839)-1,3)=1,INDEX(artwork.xlsx!J:J,QUOTIENT(ROW(A1839)-1,3)+2)&lt;&gt;""),
    artwork.xlsx!$K$1&amp;": '" &amp; SUBSTITUTE(INDEX(artwork.xlsx!K:K,QUOTIENT(ROW(A1839)-1,3)+2),"'","\'") &amp; "'",
IF(MOD(ROW(A1839)-1,3)=2,"","")))</f>
        <v/>
      </c>
      <c r="J1844" t="s">
        <v>3730</v>
      </c>
      <c r="U1844" t="e">
        <f t="shared" si="70"/>
        <v>#VALUE!</v>
      </c>
      <c r="V1844" t="str">
        <f t="shared" si="71"/>
        <v>,  frenchName: "Demande",  artwork: "http://wiki.dominionstrategy.com/images/6/60/DemandArt.jpg"</v>
      </c>
    </row>
    <row r="1845" spans="1:22" x14ac:dyDescent="0.25">
      <c r="A1845" t="str">
        <f>IF(AND(MOD(ROW(A1840)-1,3)=0,INDEX(artwork.xlsx!G:G,QUOTIENT(ROW(A1840)-1,3)+2)&lt;&gt;""),"/* "&amp;INDEX(artwork.xlsx!G:G,QUOTIENT(ROW(A1840)-1,3)+2)&amp;" */","  ")&amp;
IF(AND(INDEX(artwork.xlsx!F:F,QUOTIENT(ROW(A1840)-1,3)+2)&lt;&gt;""),"/* "&amp;INDEX(artwork.xlsx!F:F,QUOTIENT(ROW(A1840)-1,3)+2)&amp;" */","  ")&amp;IF(AND(ISERROR(MATCH("},",B1845:B$5003,0)), ISERROR(MATCH("    ];",$A$5:A1841,0))),"];","")</f>
        <v xml:space="preserve">  /* landscape */</v>
      </c>
      <c r="B1845" t="str">
        <f t="shared" si="69"/>
        <v>{</v>
      </c>
      <c r="C1845" t="str">
        <f>IF(AND(MOD(ROW(A1840)-1,3)=0, INDEX(artwork.xlsx!J:J,QUOTIENT(ROW(A1840)-1,3)+2)&lt;&gt;""),
     artwork.xlsx!$H$1&amp;": """ &amp;  INDEX(artwork.xlsx!H:H,QUOTIENT(ROW(A1840)-1,3)+2) &amp;""",  " &amp;
     artwork.xlsx!$J$1&amp; ": """ &amp; INDEX(artwork.xlsx!J:J,QUOTIENT(ROW(A1840)-1,3)+2) &amp;""",  " &amp;
     artwork.xlsx!$L$1&amp; ": """ &amp; SUBSTITUTE(IF(LEFT(INDEX(artwork.xlsx!L:L,QUOTIENT(ROW(A1840)-1,3)+2),4)="http","",artwork.xlsx!$M$1) &amp; INDEX(artwork.xlsx!L:L,QUOTIENT(ROW(A1840)-1,3)+2),artwork.xlsx!$N$1,"") &amp; """,",
 IF(AND(MOD(ROW(A1840)-1,3)=1,INDEX(artwork.xlsx!J:J,QUOTIENT(ROW(A1840)-1,3)+2)&lt;&gt;""),
    artwork.xlsx!$K$1&amp;": '" &amp; SUBSTITUTE(INDEX(artwork.xlsx!K:K,QUOTIENT(ROW(A1840)-1,3)+2),"'","\'") &amp; "'",
IF(MOD(ROW(A1840)-1,3)=2,"","")))</f>
        <v>id: "demand",  frenchName: "Demande",  artwork: "http://wiki.dominionstrategy.com/images/6/60/DemandArt.jpg",</v>
      </c>
      <c r="J1845" t="s">
        <v>2408</v>
      </c>
      <c r="K1845" t="s">
        <v>4079</v>
      </c>
      <c r="U1845" t="str">
        <f t="shared" si="70"/>
        <v>demand</v>
      </c>
      <c r="V1845" t="str">
        <f t="shared" si="71"/>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row>
    <row r="1846" spans="1:22" x14ac:dyDescent="0.25">
      <c r="A1846" t="str">
        <f>IF(AND(MOD(ROW(A1841)-1,3)=0,INDEX(artwork.xlsx!G:G,QUOTIENT(ROW(A1841)-1,3)+2)&lt;&gt;""),"/* "&amp;INDEX(artwork.xlsx!G:G,QUOTIENT(ROW(A1841)-1,3)+2)&amp;" */","  ")&amp;
IF(AND(INDEX(artwork.xlsx!F:F,QUOTIENT(ROW(A1841)-1,3)+2)&lt;&gt;""),"/* "&amp;INDEX(artwork.xlsx!F:F,QUOTIENT(ROW(A1841)-1,3)+2)&amp;" */","  ")&amp;IF(AND(ISERROR(MATCH("},",B1846:B$5003,0)), ISERROR(MATCH("    ];",$A$5:A1845,0))),"];","")</f>
        <v xml:space="preserve">  /* landscape */</v>
      </c>
      <c r="B1846" t="str">
        <f t="shared" si="69"/>
        <v/>
      </c>
      <c r="C1846" t="str">
        <f>IF(AND(MOD(ROW(A1841)-1,3)=0, INDEX(artwork.xlsx!J:J,QUOTIENT(ROW(A1841)-1,3)+2)&lt;&gt;""),
     artwork.xlsx!$H$1&amp;": """ &amp;  INDEX(artwork.xlsx!H:H,QUOTIENT(ROW(A1841)-1,3)+2) &amp;""",  " &amp;
     artwork.xlsx!$J$1&amp; ": """ &amp; INDEX(artwork.xlsx!J:J,QUOTIENT(ROW(A1841)-1,3)+2) &amp;""",  " &amp;
     artwork.xlsx!$L$1&amp; ": """ &amp; SUBSTITUTE(IF(LEFT(INDEX(artwork.xlsx!L:L,QUOTIENT(ROW(A1841)-1,3)+2),4)="http","",artwork.xlsx!$M$1) &amp; INDEX(artwork.xlsx!L:L,QUOTIENT(ROW(A1841)-1,3)+2),artwork.xlsx!$N$1,"") &amp; """,",
 IF(AND(MOD(ROW(A1841)-1,3)=1,INDEX(artwork.xlsx!J:J,QUOTIENT(ROW(A1841)-1,3)+2)&lt;&gt;""),
    artwork.xlsx!$K$1&amp;": '" &amp; SUBSTITUTE(INDEX(artwork.xlsx!K:K,QUOTIENT(ROW(A1841)-1,3)+2),"'","\'") &amp; "'",
IF(MOD(ROW(A1841)-1,3)=2,"","")))</f>
        <v>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K1846" t="s">
        <v>4080</v>
      </c>
      <c r="U1846" t="e">
        <f t="shared" si="70"/>
        <v>#VALUE!</v>
      </c>
      <c r="V1846" t="e">
        <f t="shared" si="71"/>
        <v>#VALUE!</v>
      </c>
    </row>
    <row r="1847" spans="1:22" x14ac:dyDescent="0.25">
      <c r="A1847" t="str">
        <f>IF(AND(MOD(ROW(A1842)-1,3)=0,INDEX(artwork.xlsx!G:G,QUOTIENT(ROW(A1842)-1,3)+2)&lt;&gt;""),"/* "&amp;INDEX(artwork.xlsx!G:G,QUOTIENT(ROW(A1842)-1,3)+2)&amp;" */","  ")&amp;
IF(AND(INDEX(artwork.xlsx!F:F,QUOTIENT(ROW(A1842)-1,3)+2)&lt;&gt;""),"/* "&amp;INDEX(artwork.xlsx!F:F,QUOTIENT(ROW(A1842)-1,3)+2)&amp;" */","  ")&amp;IF(AND(ISERROR(MATCH("},",B1847:B$5003,0)), ISERROR(MATCH("    ];",$A$5:A1846,0))),"];","")</f>
        <v xml:space="preserve">  /* landscape */</v>
      </c>
      <c r="B1847" t="str">
        <f t="shared" si="69"/>
        <v>},</v>
      </c>
      <c r="C1847" t="str">
        <f>IF(AND(MOD(ROW(A1842)-1,3)=0, INDEX(artwork.xlsx!J:J,QUOTIENT(ROW(A1842)-1,3)+2)&lt;&gt;""),
     artwork.xlsx!$H$1&amp;": """ &amp;  INDEX(artwork.xlsx!H:H,QUOTIENT(ROW(A1842)-1,3)+2) &amp;""",  " &amp;
     artwork.xlsx!$J$1&amp; ": """ &amp; INDEX(artwork.xlsx!J:J,QUOTIENT(ROW(A1842)-1,3)+2) &amp;""",  " &amp;
     artwork.xlsx!$L$1&amp; ": """ &amp; SUBSTITUTE(IF(LEFT(INDEX(artwork.xlsx!L:L,QUOTIENT(ROW(A1842)-1,3)+2),4)="http","",artwork.xlsx!$M$1) &amp; INDEX(artwork.xlsx!L:L,QUOTIENT(ROW(A1842)-1,3)+2),artwork.xlsx!$N$1,"") &amp; """,",
 IF(AND(MOD(ROW(A1842)-1,3)=1,INDEX(artwork.xlsx!J:J,QUOTIENT(ROW(A1842)-1,3)+2)&lt;&gt;""),
    artwork.xlsx!$K$1&amp;": '" &amp; SUBSTITUTE(INDEX(artwork.xlsx!K:K,QUOTIENT(ROW(A1842)-1,3)+2),"'","\'") &amp; "'",
IF(MOD(ROW(A1842)-1,3)=2,"","")))</f>
        <v/>
      </c>
      <c r="J1847" t="s">
        <v>3730</v>
      </c>
      <c r="U1847" t="e">
        <f t="shared" si="70"/>
        <v>#VALUE!</v>
      </c>
      <c r="V1847" t="str">
        <f t="shared" si="71"/>
        <v>e",  frenchName: "Ruée",  artwork: "http://wiki.dominionstrategy.com/images/f/f5/StampedeArt.jpg"</v>
      </c>
    </row>
    <row r="1848" spans="1:22" x14ac:dyDescent="0.25">
      <c r="A1848" t="str">
        <f>IF(AND(MOD(ROW(A1843)-1,3)=0,INDEX(artwork.xlsx!G:G,QUOTIENT(ROW(A1843)-1,3)+2)&lt;&gt;""),"/* "&amp;INDEX(artwork.xlsx!G:G,QUOTIENT(ROW(A1843)-1,3)+2)&amp;" */","  ")&amp;
IF(AND(INDEX(artwork.xlsx!F:F,QUOTIENT(ROW(A1843)-1,3)+2)&lt;&gt;""),"/* "&amp;INDEX(artwork.xlsx!F:F,QUOTIENT(ROW(A1843)-1,3)+2)&amp;" */","  ")&amp;IF(AND(ISERROR(MATCH("},",B1848:B$5003,0)), ISERROR(MATCH("    ];",$A$5:A1844,0))),"];","")</f>
        <v xml:space="preserve">  /* landscape */</v>
      </c>
      <c r="B1848" t="str">
        <f t="shared" si="69"/>
        <v>{</v>
      </c>
      <c r="C1848" t="str">
        <f>IF(AND(MOD(ROW(A1843)-1,3)=0, INDEX(artwork.xlsx!J:J,QUOTIENT(ROW(A1843)-1,3)+2)&lt;&gt;""),
     artwork.xlsx!$H$1&amp;": """ &amp;  INDEX(artwork.xlsx!H:H,QUOTIENT(ROW(A1843)-1,3)+2) &amp;""",  " &amp;
     artwork.xlsx!$J$1&amp; ": """ &amp; INDEX(artwork.xlsx!J:J,QUOTIENT(ROW(A1843)-1,3)+2) &amp;""",  " &amp;
     artwork.xlsx!$L$1&amp; ": """ &amp; SUBSTITUTE(IF(LEFT(INDEX(artwork.xlsx!L:L,QUOTIENT(ROW(A1843)-1,3)+2),4)="http","",artwork.xlsx!$M$1) &amp; INDEX(artwork.xlsx!L:L,QUOTIENT(ROW(A1843)-1,3)+2),artwork.xlsx!$N$1,"") &amp; """,",
 IF(AND(MOD(ROW(A1843)-1,3)=1,INDEX(artwork.xlsx!J:J,QUOTIENT(ROW(A1843)-1,3)+2)&lt;&gt;""),
    artwork.xlsx!$K$1&amp;": '" &amp; SUBSTITUTE(INDEX(artwork.xlsx!K:K,QUOTIENT(ROW(A1843)-1,3)+2),"'","\'") &amp; "'",
IF(MOD(ROW(A1843)-1,3)=2,"","")))</f>
        <v>id: "stampede",  frenchName: "Ruée",  artwork: "http://wiki.dominionstrategy.com/images/f/f5/StampedeArt.jpg",</v>
      </c>
      <c r="J1848" t="s">
        <v>2408</v>
      </c>
      <c r="K1848" t="s">
        <v>4081</v>
      </c>
      <c r="U1848" t="str">
        <f t="shared" si="70"/>
        <v>stampede</v>
      </c>
      <c r="V1848" t="str">
        <f t="shared" si="71"/>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row>
    <row r="1849" spans="1:22" x14ac:dyDescent="0.25">
      <c r="A1849" t="str">
        <f>IF(AND(MOD(ROW(A1844)-1,3)=0,INDEX(artwork.xlsx!G:G,QUOTIENT(ROW(A1844)-1,3)+2)&lt;&gt;""),"/* "&amp;INDEX(artwork.xlsx!G:G,QUOTIENT(ROW(A1844)-1,3)+2)&amp;" */","  ")&amp;
IF(AND(INDEX(artwork.xlsx!F:F,QUOTIENT(ROW(A1844)-1,3)+2)&lt;&gt;""),"/* "&amp;INDEX(artwork.xlsx!F:F,QUOTIENT(ROW(A1844)-1,3)+2)&amp;" */","  ")&amp;IF(AND(ISERROR(MATCH("},",B1849:B$5003,0)), ISERROR(MATCH("    ];",$A$5:A1848,0))),"];","")</f>
        <v xml:space="preserve">  /* landscape */</v>
      </c>
      <c r="B1849" t="str">
        <f t="shared" si="69"/>
        <v/>
      </c>
      <c r="C1849" t="str">
        <f>IF(AND(MOD(ROW(A1844)-1,3)=0, INDEX(artwork.xlsx!J:J,QUOTIENT(ROW(A1844)-1,3)+2)&lt;&gt;""),
     artwork.xlsx!$H$1&amp;": """ &amp;  INDEX(artwork.xlsx!H:H,QUOTIENT(ROW(A1844)-1,3)+2) &amp;""",  " &amp;
     artwork.xlsx!$J$1&amp; ": """ &amp; INDEX(artwork.xlsx!J:J,QUOTIENT(ROW(A1844)-1,3)+2) &amp;""",  " &amp;
     artwork.xlsx!$L$1&amp; ": """ &amp; SUBSTITUTE(IF(LEFT(INDEX(artwork.xlsx!L:L,QUOTIENT(ROW(A1844)-1,3)+2),4)="http","",artwork.xlsx!$M$1) &amp; INDEX(artwork.xlsx!L:L,QUOTIENT(ROW(A1844)-1,3)+2),artwork.xlsx!$N$1,"") &amp; """,",
 IF(AND(MOD(ROW(A1844)-1,3)=1,INDEX(artwork.xlsx!J:J,QUOTIENT(ROW(A1844)-1,3)+2)&lt;&gt;""),
    artwork.xlsx!$K$1&amp;": '" &amp; SUBSTITUTE(INDEX(artwork.xlsx!K:K,QUOTIENT(ROW(A1844)-1,3)+2),"'","\'") &amp; "'",
IF(MOD(ROW(A1844)-1,3)=2,"","")))</f>
        <v>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K1849" t="s">
        <v>4082</v>
      </c>
      <c r="U1849" t="e">
        <f t="shared" si="70"/>
        <v>#VALUE!</v>
      </c>
      <c r="V1849" t="e">
        <f t="shared" si="71"/>
        <v>#VALUE!</v>
      </c>
    </row>
    <row r="1850" spans="1:22" x14ac:dyDescent="0.25">
      <c r="A1850" t="str">
        <f>IF(AND(MOD(ROW(A1845)-1,3)=0,INDEX(artwork.xlsx!G:G,QUOTIENT(ROW(A1845)-1,3)+2)&lt;&gt;""),"/* "&amp;INDEX(artwork.xlsx!G:G,QUOTIENT(ROW(A1845)-1,3)+2)&amp;" */","  ")&amp;
IF(AND(INDEX(artwork.xlsx!F:F,QUOTIENT(ROW(A1845)-1,3)+2)&lt;&gt;""),"/* "&amp;INDEX(artwork.xlsx!F:F,QUOTIENT(ROW(A1845)-1,3)+2)&amp;" */","  ")&amp;IF(AND(ISERROR(MATCH("},",B1850:B$5003,0)), ISERROR(MATCH("    ];",$A$5:A1849,0))),"];","")</f>
        <v xml:space="preserve">  /* landscape */</v>
      </c>
      <c r="B1850" t="str">
        <f t="shared" ref="B1850:B1913" si="72">IF(AND(C1849&lt;&gt;"",MOD(ROW(A1848)-1,3)=2),"},","")&amp;IF(AND(C1850&lt;&gt;"",MOD(ROW(A1845)-1,3)=0),"{","")</f>
        <v>},</v>
      </c>
      <c r="C1850" t="str">
        <f>IF(AND(MOD(ROW(A1845)-1,3)=0, INDEX(artwork.xlsx!J:J,QUOTIENT(ROW(A1845)-1,3)+2)&lt;&gt;""),
     artwork.xlsx!$H$1&amp;": """ &amp;  INDEX(artwork.xlsx!H:H,QUOTIENT(ROW(A1845)-1,3)+2) &amp;""",  " &amp;
     artwork.xlsx!$J$1&amp; ": """ &amp; INDEX(artwork.xlsx!J:J,QUOTIENT(ROW(A1845)-1,3)+2) &amp;""",  " &amp;
     artwork.xlsx!$L$1&amp; ": """ &amp; SUBSTITUTE(IF(LEFT(INDEX(artwork.xlsx!L:L,QUOTIENT(ROW(A1845)-1,3)+2),4)="http","",artwork.xlsx!$M$1) &amp; INDEX(artwork.xlsx!L:L,QUOTIENT(ROW(A1845)-1,3)+2),artwork.xlsx!$N$1,"") &amp; """,",
 IF(AND(MOD(ROW(A1845)-1,3)=1,INDEX(artwork.xlsx!J:J,QUOTIENT(ROW(A1845)-1,3)+2)&lt;&gt;""),
    artwork.xlsx!$K$1&amp;": '" &amp; SUBSTITUTE(INDEX(artwork.xlsx!K:K,QUOTIENT(ROW(A1845)-1,3)+2),"'","\'") &amp; "'",
IF(MOD(ROW(A1845)-1,3)=2,"","")))</f>
        <v/>
      </c>
      <c r="J1850" t="s">
        <v>3730</v>
      </c>
      <c r="U1850" t="e">
        <f t="shared" si="70"/>
        <v>#VALUE!</v>
      </c>
      <c r="V1850" t="str">
        <f t="shared" si="71"/>
        <v xml:space="preserve"> frenchName: "Moisson",  artwork: "http://wiki.dominionstrategy.com/images/9/9d/ReapArt.jpg"</v>
      </c>
    </row>
    <row r="1851" spans="1:22" x14ac:dyDescent="0.25">
      <c r="A1851" t="str">
        <f>IF(AND(MOD(ROW(A1846)-1,3)=0,INDEX(artwork.xlsx!G:G,QUOTIENT(ROW(A1846)-1,3)+2)&lt;&gt;""),"/* "&amp;INDEX(artwork.xlsx!G:G,QUOTIENT(ROW(A1846)-1,3)+2)&amp;" */","  ")&amp;
IF(AND(INDEX(artwork.xlsx!F:F,QUOTIENT(ROW(A1846)-1,3)+2)&lt;&gt;""),"/* "&amp;INDEX(artwork.xlsx!F:F,QUOTIENT(ROW(A1846)-1,3)+2)&amp;" */","  ")&amp;IF(AND(ISERROR(MATCH("},",B1851:B$5003,0)), ISERROR(MATCH("    ];",$A$5:A1847,0))),"];","")</f>
        <v xml:space="preserve">  /* landscape */</v>
      </c>
      <c r="B1851" t="str">
        <f t="shared" si="72"/>
        <v>{</v>
      </c>
      <c r="C1851" t="str">
        <f>IF(AND(MOD(ROW(A1846)-1,3)=0, INDEX(artwork.xlsx!J:J,QUOTIENT(ROW(A1846)-1,3)+2)&lt;&gt;""),
     artwork.xlsx!$H$1&amp;": """ &amp;  INDEX(artwork.xlsx!H:H,QUOTIENT(ROW(A1846)-1,3)+2) &amp;""",  " &amp;
     artwork.xlsx!$J$1&amp; ": """ &amp; INDEX(artwork.xlsx!J:J,QUOTIENT(ROW(A1846)-1,3)+2) &amp;""",  " &amp;
     artwork.xlsx!$L$1&amp; ": """ &amp; SUBSTITUTE(IF(LEFT(INDEX(artwork.xlsx!L:L,QUOTIENT(ROW(A1846)-1,3)+2),4)="http","",artwork.xlsx!$M$1) &amp; INDEX(artwork.xlsx!L:L,QUOTIENT(ROW(A1846)-1,3)+2),artwork.xlsx!$N$1,"") &amp; """,",
 IF(AND(MOD(ROW(A1846)-1,3)=1,INDEX(artwork.xlsx!J:J,QUOTIENT(ROW(A1846)-1,3)+2)&lt;&gt;""),
    artwork.xlsx!$K$1&amp;": '" &amp; SUBSTITUTE(INDEX(artwork.xlsx!K:K,QUOTIENT(ROW(A1846)-1,3)+2),"'","\'") &amp; "'",
IF(MOD(ROW(A1846)-1,3)=2,"","")))</f>
        <v>id: "reap",  frenchName: "Moisson",  artwork: "http://wiki.dominionstrategy.com/images/9/9d/ReapArt.jpg",</v>
      </c>
      <c r="J1851" t="s">
        <v>2408</v>
      </c>
      <c r="K1851" t="s">
        <v>4083</v>
      </c>
      <c r="U1851" t="str">
        <f t="shared" si="70"/>
        <v>reap</v>
      </c>
      <c r="V1851" t="str">
        <f t="shared" si="71"/>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row>
    <row r="1852" spans="1:22" x14ac:dyDescent="0.25">
      <c r="A1852" t="str">
        <f>IF(AND(MOD(ROW(A1847)-1,3)=0,INDEX(artwork.xlsx!G:G,QUOTIENT(ROW(A1847)-1,3)+2)&lt;&gt;""),"/* "&amp;INDEX(artwork.xlsx!G:G,QUOTIENT(ROW(A1847)-1,3)+2)&amp;" */","  ")&amp;
IF(AND(INDEX(artwork.xlsx!F:F,QUOTIENT(ROW(A1847)-1,3)+2)&lt;&gt;""),"/* "&amp;INDEX(artwork.xlsx!F:F,QUOTIENT(ROW(A1847)-1,3)+2)&amp;" */","  ")&amp;IF(AND(ISERROR(MATCH("},",B1852:B$5003,0)), ISERROR(MATCH("    ];",$A$5:A1848,0))),"];","")</f>
        <v xml:space="preserve">  /* landscape */</v>
      </c>
      <c r="B1852" t="str">
        <f t="shared" si="72"/>
        <v/>
      </c>
      <c r="C1852" t="str">
        <f>IF(AND(MOD(ROW(A1847)-1,3)=0, INDEX(artwork.xlsx!J:J,QUOTIENT(ROW(A1847)-1,3)+2)&lt;&gt;""),
     artwork.xlsx!$H$1&amp;": """ &amp;  INDEX(artwork.xlsx!H:H,QUOTIENT(ROW(A1847)-1,3)+2) &amp;""",  " &amp;
     artwork.xlsx!$J$1&amp; ": """ &amp; INDEX(artwork.xlsx!J:J,QUOTIENT(ROW(A1847)-1,3)+2) &amp;""",  " &amp;
     artwork.xlsx!$L$1&amp; ": """ &amp; SUBSTITUTE(IF(LEFT(INDEX(artwork.xlsx!L:L,QUOTIENT(ROW(A1847)-1,3)+2),4)="http","",artwork.xlsx!$M$1) &amp; INDEX(artwork.xlsx!L:L,QUOTIENT(ROW(A1847)-1,3)+2),artwork.xlsx!$N$1,"") &amp; """,",
 IF(AND(MOD(ROW(A1847)-1,3)=1,INDEX(artwork.xlsx!J:J,QUOTIENT(ROW(A1847)-1,3)+2)&lt;&gt;""),
    artwork.xlsx!$K$1&amp;": '" &amp; SUBSTITUTE(INDEX(artwork.xlsx!K:K,QUOTIENT(ROW(A1847)-1,3)+2),"'","\'") &amp; "'",
IF(MOD(ROW(A1847)-1,3)=2,"","")))</f>
        <v>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K1852" t="s">
        <v>4084</v>
      </c>
      <c r="U1852" t="e">
        <f t="shared" si="70"/>
        <v>#VALUE!</v>
      </c>
      <c r="V1852" t="e">
        <f t="shared" si="71"/>
        <v>#VALUE!</v>
      </c>
    </row>
    <row r="1853" spans="1:22" x14ac:dyDescent="0.25">
      <c r="A1853" t="str">
        <f>IF(AND(MOD(ROW(A1848)-1,3)=0,INDEX(artwork.xlsx!G:G,QUOTIENT(ROW(A1848)-1,3)+2)&lt;&gt;""),"/* "&amp;INDEX(artwork.xlsx!G:G,QUOTIENT(ROW(A1848)-1,3)+2)&amp;" */","  ")&amp;
IF(AND(INDEX(artwork.xlsx!F:F,QUOTIENT(ROW(A1848)-1,3)+2)&lt;&gt;""),"/* "&amp;INDEX(artwork.xlsx!F:F,QUOTIENT(ROW(A1848)-1,3)+2)&amp;" */","  ")&amp;IF(AND(ISERROR(MATCH("},",B1853:B$5003,0)), ISERROR(MATCH("    ];",$A$5:A1852,0))),"];","")</f>
        <v xml:space="preserve">  /* landscape */</v>
      </c>
      <c r="B1853" t="str">
        <f t="shared" si="72"/>
        <v>},</v>
      </c>
      <c r="C1853" t="str">
        <f>IF(AND(MOD(ROW(A1848)-1,3)=0, INDEX(artwork.xlsx!J:J,QUOTIENT(ROW(A1848)-1,3)+2)&lt;&gt;""),
     artwork.xlsx!$H$1&amp;": """ &amp;  INDEX(artwork.xlsx!H:H,QUOTIENT(ROW(A1848)-1,3)+2) &amp;""",  " &amp;
     artwork.xlsx!$J$1&amp; ": """ &amp; INDEX(artwork.xlsx!J:J,QUOTIENT(ROW(A1848)-1,3)+2) &amp;""",  " &amp;
     artwork.xlsx!$L$1&amp; ": """ &amp; SUBSTITUTE(IF(LEFT(INDEX(artwork.xlsx!L:L,QUOTIENT(ROW(A1848)-1,3)+2),4)="http","",artwork.xlsx!$M$1) &amp; INDEX(artwork.xlsx!L:L,QUOTIENT(ROW(A1848)-1,3)+2),artwork.xlsx!$N$1,"") &amp; """,",
 IF(AND(MOD(ROW(A1848)-1,3)=1,INDEX(artwork.xlsx!J:J,QUOTIENT(ROW(A1848)-1,3)+2)&lt;&gt;""),
    artwork.xlsx!$K$1&amp;": '" &amp; SUBSTITUTE(INDEX(artwork.xlsx!K:K,QUOTIENT(ROW(A1848)-1,3)+2),"'","\'") &amp; "'",
IF(MOD(ROW(A1848)-1,3)=2,"","")))</f>
        <v/>
      </c>
      <c r="J1853" t="s">
        <v>3730</v>
      </c>
      <c r="U1853" t="e">
        <f t="shared" si="70"/>
        <v>#VALUE!</v>
      </c>
      <c r="V1853" t="str">
        <f t="shared" si="71"/>
        <v>",  frenchName: "Enclave",  artwork: "http://wiki.dominionstrategy.com/images/9/9e/EnclaveArt.jpg"</v>
      </c>
    </row>
    <row r="1854" spans="1:22" x14ac:dyDescent="0.25">
      <c r="A1854" t="str">
        <f>IF(AND(MOD(ROW(A1849)-1,3)=0,INDEX(artwork.xlsx!G:G,QUOTIENT(ROW(A1849)-1,3)+2)&lt;&gt;""),"/* "&amp;INDEX(artwork.xlsx!G:G,QUOTIENT(ROW(A1849)-1,3)+2)&amp;" */","  ")&amp;
IF(AND(INDEX(artwork.xlsx!F:F,QUOTIENT(ROW(A1849)-1,3)+2)&lt;&gt;""),"/* "&amp;INDEX(artwork.xlsx!F:F,QUOTIENT(ROW(A1849)-1,3)+2)&amp;" */","  ")&amp;IF(AND(ISERROR(MATCH("},",B1854:B$5003,0)), ISERROR(MATCH("    ];",$A$5:A1853,0))),"];","")</f>
        <v xml:space="preserve">  /* landscape */</v>
      </c>
      <c r="B1854" t="str">
        <f t="shared" si="72"/>
        <v>{</v>
      </c>
      <c r="C1854" t="str">
        <f>IF(AND(MOD(ROW(A1849)-1,3)=0, INDEX(artwork.xlsx!J:J,QUOTIENT(ROW(A1849)-1,3)+2)&lt;&gt;""),
     artwork.xlsx!$H$1&amp;": """ &amp;  INDEX(artwork.xlsx!H:H,QUOTIENT(ROW(A1849)-1,3)+2) &amp;""",  " &amp;
     artwork.xlsx!$J$1&amp; ": """ &amp; INDEX(artwork.xlsx!J:J,QUOTIENT(ROW(A1849)-1,3)+2) &amp;""",  " &amp;
     artwork.xlsx!$L$1&amp; ": """ &amp; SUBSTITUTE(IF(LEFT(INDEX(artwork.xlsx!L:L,QUOTIENT(ROW(A1849)-1,3)+2),4)="http","",artwork.xlsx!$M$1) &amp; INDEX(artwork.xlsx!L:L,QUOTIENT(ROW(A1849)-1,3)+2),artwork.xlsx!$N$1,"") &amp; """,",
 IF(AND(MOD(ROW(A1849)-1,3)=1,INDEX(artwork.xlsx!J:J,QUOTIENT(ROW(A1849)-1,3)+2)&lt;&gt;""),
    artwork.xlsx!$K$1&amp;": '" &amp; SUBSTITUTE(INDEX(artwork.xlsx!K:K,QUOTIENT(ROW(A1849)-1,3)+2),"'","\'") &amp; "'",
IF(MOD(ROW(A1849)-1,3)=2,"","")))</f>
        <v>id: "enclave",  frenchName: "Enclave",  artwork: "http://wiki.dominionstrategy.com/images/9/9e/EnclaveArt.jpg",</v>
      </c>
      <c r="J1854" t="s">
        <v>2408</v>
      </c>
      <c r="K1854" t="s">
        <v>4085</v>
      </c>
      <c r="U1854" t="str">
        <f t="shared" si="70"/>
        <v>enclave</v>
      </c>
      <c r="V1854" t="str">
        <f t="shared" si="71"/>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row>
    <row r="1855" spans="1:22" x14ac:dyDescent="0.25">
      <c r="A1855" t="str">
        <f>IF(AND(MOD(ROW(A1850)-1,3)=0,INDEX(artwork.xlsx!G:G,QUOTIENT(ROW(A1850)-1,3)+2)&lt;&gt;""),"/* "&amp;INDEX(artwork.xlsx!G:G,QUOTIENT(ROW(A1850)-1,3)+2)&amp;" */","  ")&amp;
IF(AND(INDEX(artwork.xlsx!F:F,QUOTIENT(ROW(A1850)-1,3)+2)&lt;&gt;""),"/* "&amp;INDEX(artwork.xlsx!F:F,QUOTIENT(ROW(A1850)-1,3)+2)&amp;" */","  ")&amp;IF(AND(ISERROR(MATCH("},",B1855:B$5003,0)), ISERROR(MATCH("    ];",$A$5:A1851,0))),"];","")</f>
        <v xml:space="preserve">  /* landscape */</v>
      </c>
      <c r="B1855" t="str">
        <f t="shared" si="72"/>
        <v/>
      </c>
      <c r="C1855" t="str">
        <f>IF(AND(MOD(ROW(A1850)-1,3)=0, INDEX(artwork.xlsx!J:J,QUOTIENT(ROW(A1850)-1,3)+2)&lt;&gt;""),
     artwork.xlsx!$H$1&amp;": """ &amp;  INDEX(artwork.xlsx!H:H,QUOTIENT(ROW(A1850)-1,3)+2) &amp;""",  " &amp;
     artwork.xlsx!$J$1&amp; ": """ &amp; INDEX(artwork.xlsx!J:J,QUOTIENT(ROW(A1850)-1,3)+2) &amp;""",  " &amp;
     artwork.xlsx!$L$1&amp; ": """ &amp; SUBSTITUTE(IF(LEFT(INDEX(artwork.xlsx!L:L,QUOTIENT(ROW(A1850)-1,3)+2),4)="http","",artwork.xlsx!$M$1) &amp; INDEX(artwork.xlsx!L:L,QUOTIENT(ROW(A1850)-1,3)+2),artwork.xlsx!$N$1,"") &amp; """,",
 IF(AND(MOD(ROW(A1850)-1,3)=1,INDEX(artwork.xlsx!J:J,QUOTIENT(ROW(A1850)-1,3)+2)&lt;&gt;""),
    artwork.xlsx!$K$1&amp;": '" &amp; SUBSTITUTE(INDEX(artwork.xlsx!K:K,QUOTIENT(ROW(A1850)-1,3)+2),"'","\'") &amp; "'",
IF(MOD(ROW(A1850)-1,3)=2,"","")))</f>
        <v>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K1855" t="s">
        <v>4086</v>
      </c>
      <c r="U1855" t="e">
        <f t="shared" si="70"/>
        <v>#VALUE!</v>
      </c>
      <c r="V1855" t="e">
        <f t="shared" si="71"/>
        <v>#VALUE!</v>
      </c>
    </row>
    <row r="1856" spans="1:22" x14ac:dyDescent="0.25">
      <c r="A1856" t="str">
        <f>IF(AND(MOD(ROW(A1851)-1,3)=0,INDEX(artwork.xlsx!G:G,QUOTIENT(ROW(A1851)-1,3)+2)&lt;&gt;""),"/* "&amp;INDEX(artwork.xlsx!G:G,QUOTIENT(ROW(A1851)-1,3)+2)&amp;" */","  ")&amp;
IF(AND(INDEX(artwork.xlsx!F:F,QUOTIENT(ROW(A1851)-1,3)+2)&lt;&gt;""),"/* "&amp;INDEX(artwork.xlsx!F:F,QUOTIENT(ROW(A1851)-1,3)+2)&amp;" */","  ")&amp;IF(AND(ISERROR(MATCH("},",B1856:B$5003,0)), ISERROR(MATCH("    ];",$A$5:A1855,0))),"];","")</f>
        <v xml:space="preserve">  /* landscape */</v>
      </c>
      <c r="B1856" t="str">
        <f t="shared" si="72"/>
        <v>},</v>
      </c>
      <c r="C1856" t="str">
        <f>IF(AND(MOD(ROW(A1851)-1,3)=0, INDEX(artwork.xlsx!J:J,QUOTIENT(ROW(A1851)-1,3)+2)&lt;&gt;""),
     artwork.xlsx!$H$1&amp;": """ &amp;  INDEX(artwork.xlsx!H:H,QUOTIENT(ROW(A1851)-1,3)+2) &amp;""",  " &amp;
     artwork.xlsx!$J$1&amp; ": """ &amp; INDEX(artwork.xlsx!J:J,QUOTIENT(ROW(A1851)-1,3)+2) &amp;""",  " &amp;
     artwork.xlsx!$L$1&amp; ": """ &amp; SUBSTITUTE(IF(LEFT(INDEX(artwork.xlsx!L:L,QUOTIENT(ROW(A1851)-1,3)+2),4)="http","",artwork.xlsx!$M$1) &amp; INDEX(artwork.xlsx!L:L,QUOTIENT(ROW(A1851)-1,3)+2),artwork.xlsx!$N$1,"") &amp; """,",
 IF(AND(MOD(ROW(A1851)-1,3)=1,INDEX(artwork.xlsx!J:J,QUOTIENT(ROW(A1851)-1,3)+2)&lt;&gt;""),
    artwork.xlsx!$K$1&amp;": '" &amp; SUBSTITUTE(INDEX(artwork.xlsx!K:K,QUOTIENT(ROW(A1851)-1,3)+2),"'","\'") &amp; "'",
IF(MOD(ROW(A1851)-1,3)=2,"","")))</f>
        <v/>
      </c>
      <c r="J1856" t="s">
        <v>3730</v>
      </c>
      <c r="U1856" t="e">
        <f t="shared" si="70"/>
        <v>#VALUE!</v>
      </c>
      <c r="V1856" t="str">
        <f t="shared" si="71"/>
        <v>e",  frenchName: "Alliance",  artwork: "http://wiki.dominionstrategy.com/images/a/a4/AllianceArt.jpg"</v>
      </c>
    </row>
    <row r="1857" spans="1:22" x14ac:dyDescent="0.25">
      <c r="A1857" t="str">
        <f>IF(AND(MOD(ROW(A1852)-1,3)=0,INDEX(artwork.xlsx!G:G,QUOTIENT(ROW(A1852)-1,3)+2)&lt;&gt;""),"/* "&amp;INDEX(artwork.xlsx!G:G,QUOTIENT(ROW(A1852)-1,3)+2)&amp;" */","  ")&amp;
IF(AND(INDEX(artwork.xlsx!F:F,QUOTIENT(ROW(A1852)-1,3)+2)&lt;&gt;""),"/* "&amp;INDEX(artwork.xlsx!F:F,QUOTIENT(ROW(A1852)-1,3)+2)&amp;" */","  ")&amp;IF(AND(ISERROR(MATCH("},",B1857:B$5003,0)), ISERROR(MATCH("    ];",$A$5:A1856,0))),"];","")</f>
        <v xml:space="preserve">  /* landscape */</v>
      </c>
      <c r="B1857" t="str">
        <f t="shared" si="72"/>
        <v>{</v>
      </c>
      <c r="C1857" t="str">
        <f>IF(AND(MOD(ROW(A1852)-1,3)=0, INDEX(artwork.xlsx!J:J,QUOTIENT(ROW(A1852)-1,3)+2)&lt;&gt;""),
     artwork.xlsx!$H$1&amp;": """ &amp;  INDEX(artwork.xlsx!H:H,QUOTIENT(ROW(A1852)-1,3)+2) &amp;""",  " &amp;
     artwork.xlsx!$J$1&amp; ": """ &amp; INDEX(artwork.xlsx!J:J,QUOTIENT(ROW(A1852)-1,3)+2) &amp;""",  " &amp;
     artwork.xlsx!$L$1&amp; ": """ &amp; SUBSTITUTE(IF(LEFT(INDEX(artwork.xlsx!L:L,QUOTIENT(ROW(A1852)-1,3)+2),4)="http","",artwork.xlsx!$M$1) &amp; INDEX(artwork.xlsx!L:L,QUOTIENT(ROW(A1852)-1,3)+2),artwork.xlsx!$N$1,"") &amp; """,",
 IF(AND(MOD(ROW(A1852)-1,3)=1,INDEX(artwork.xlsx!J:J,QUOTIENT(ROW(A1852)-1,3)+2)&lt;&gt;""),
    artwork.xlsx!$K$1&amp;": '" &amp; SUBSTITUTE(INDEX(artwork.xlsx!K:K,QUOTIENT(ROW(A1852)-1,3)+2),"'","\'") &amp; "'",
IF(MOD(ROW(A1852)-1,3)=2,"","")))</f>
        <v>id: "alliance",  frenchName: "Alliance",  artwork: "http://wiki.dominionstrategy.com/images/a/a4/AllianceArt.jpg",</v>
      </c>
      <c r="J1857" t="s">
        <v>2408</v>
      </c>
      <c r="K1857" t="s">
        <v>4087</v>
      </c>
      <c r="U1857" t="str">
        <f t="shared" si="70"/>
        <v>alliance</v>
      </c>
      <c r="V1857" t="str">
        <f t="shared" si="71"/>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row>
    <row r="1858" spans="1:22" x14ac:dyDescent="0.25">
      <c r="A1858" t="str">
        <f>IF(AND(MOD(ROW(A1853)-1,3)=0,INDEX(artwork.xlsx!G:G,QUOTIENT(ROW(A1853)-1,3)+2)&lt;&gt;""),"/* "&amp;INDEX(artwork.xlsx!G:G,QUOTIENT(ROW(A1853)-1,3)+2)&amp;" */","  ")&amp;
IF(AND(INDEX(artwork.xlsx!F:F,QUOTIENT(ROW(A1853)-1,3)+2)&lt;&gt;""),"/* "&amp;INDEX(artwork.xlsx!F:F,QUOTIENT(ROW(A1853)-1,3)+2)&amp;" */","  ")&amp;IF(AND(ISERROR(MATCH("},",B1858:B$5003,0)), ISERROR(MATCH("    ];",$A$5:A1854,0))),"];","")</f>
        <v xml:space="preserve">  /* landscape */</v>
      </c>
      <c r="B1858" t="str">
        <f t="shared" si="72"/>
        <v/>
      </c>
      <c r="C1858" t="str">
        <f>IF(AND(MOD(ROW(A1853)-1,3)=0, INDEX(artwork.xlsx!J:J,QUOTIENT(ROW(A1853)-1,3)+2)&lt;&gt;""),
     artwork.xlsx!$H$1&amp;": """ &amp;  INDEX(artwork.xlsx!H:H,QUOTIENT(ROW(A1853)-1,3)+2) &amp;""",  " &amp;
     artwork.xlsx!$J$1&amp; ": """ &amp; INDEX(artwork.xlsx!J:J,QUOTIENT(ROW(A1853)-1,3)+2) &amp;""",  " &amp;
     artwork.xlsx!$L$1&amp; ": """ &amp; SUBSTITUTE(IF(LEFT(INDEX(artwork.xlsx!L:L,QUOTIENT(ROW(A1853)-1,3)+2),4)="http","",artwork.xlsx!$M$1) &amp; INDEX(artwork.xlsx!L:L,QUOTIENT(ROW(A1853)-1,3)+2),artwork.xlsx!$N$1,"") &amp; """,",
 IF(AND(MOD(ROW(A1853)-1,3)=1,INDEX(artwork.xlsx!J:J,QUOTIENT(ROW(A1853)-1,3)+2)&lt;&gt;""),
    artwork.xlsx!$K$1&amp;": '" &amp; SUBSTITUTE(INDEX(artwork.xlsx!K:K,QUOTIENT(ROW(A1853)-1,3)+2),"'","\'") &amp; "'",
IF(MOD(ROW(A1853)-1,3)=2,"","")))</f>
        <v>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K1858" t="s">
        <v>4088</v>
      </c>
      <c r="U1858" t="e">
        <f t="shared" si="70"/>
        <v>#VALUE!</v>
      </c>
      <c r="V1858" t="e">
        <f t="shared" si="71"/>
        <v>#VALUE!</v>
      </c>
    </row>
    <row r="1859" spans="1:22" x14ac:dyDescent="0.25">
      <c r="A1859" t="str">
        <f>IF(AND(MOD(ROW(A1854)-1,3)=0,INDEX(artwork.xlsx!G:G,QUOTIENT(ROW(A1854)-1,3)+2)&lt;&gt;""),"/* "&amp;INDEX(artwork.xlsx!G:G,QUOTIENT(ROW(A1854)-1,3)+2)&amp;" */","  ")&amp;
IF(AND(INDEX(artwork.xlsx!F:F,QUOTIENT(ROW(A1854)-1,3)+2)&lt;&gt;""),"/* "&amp;INDEX(artwork.xlsx!F:F,QUOTIENT(ROW(A1854)-1,3)+2)&amp;" */","  ")&amp;IF(AND(ISERROR(MATCH("},",B1859:B$5003,0)), ISERROR(MATCH("    ];",$A$5:A1858,0))),"];","")</f>
        <v xml:space="preserve">  /* landscape */</v>
      </c>
      <c r="B1859" t="str">
        <f t="shared" si="72"/>
        <v>},</v>
      </c>
      <c r="C1859" t="str">
        <f>IF(AND(MOD(ROW(A1854)-1,3)=0, INDEX(artwork.xlsx!J:J,QUOTIENT(ROW(A1854)-1,3)+2)&lt;&gt;""),
     artwork.xlsx!$H$1&amp;": """ &amp;  INDEX(artwork.xlsx!H:H,QUOTIENT(ROW(A1854)-1,3)+2) &amp;""",  " &amp;
     artwork.xlsx!$J$1&amp; ": """ &amp; INDEX(artwork.xlsx!J:J,QUOTIENT(ROW(A1854)-1,3)+2) &amp;""",  " &amp;
     artwork.xlsx!$L$1&amp; ": """ &amp; SUBSTITUTE(IF(LEFT(INDEX(artwork.xlsx!L:L,QUOTIENT(ROW(A1854)-1,3)+2),4)="http","",artwork.xlsx!$M$1) &amp; INDEX(artwork.xlsx!L:L,QUOTIENT(ROW(A1854)-1,3)+2),artwork.xlsx!$N$1,"") &amp; """,",
 IF(AND(MOD(ROW(A1854)-1,3)=1,INDEX(artwork.xlsx!J:J,QUOTIENT(ROW(A1854)-1,3)+2)&lt;&gt;""),
    artwork.xlsx!$K$1&amp;": '" &amp; SUBSTITUTE(INDEX(artwork.xlsx!K:K,QUOTIENT(ROW(A1854)-1,3)+2),"'","\'") &amp; "'",
IF(MOD(ROW(A1854)-1,3)=2,"","")))</f>
        <v/>
      </c>
      <c r="J1859" t="s">
        <v>3730</v>
      </c>
      <c r="U1859" t="e">
        <f t="shared" si="70"/>
        <v>#VALUE!</v>
      </c>
      <c r="V1859" t="str">
        <f t="shared" si="71"/>
        <v>e",  frenchName: "Peuplement",  artwork: "http://wiki.dominionstrategy.com/images/d/de/PopulateArt.jpg"</v>
      </c>
    </row>
    <row r="1860" spans="1:22" x14ac:dyDescent="0.25">
      <c r="A1860" t="str">
        <f>IF(AND(MOD(ROW(A1855)-1,3)=0,INDEX(artwork.xlsx!G:G,QUOTIENT(ROW(A1855)-1,3)+2)&lt;&gt;""),"/* "&amp;INDEX(artwork.xlsx!G:G,QUOTIENT(ROW(A1855)-1,3)+2)&amp;" */","  ")&amp;
IF(AND(INDEX(artwork.xlsx!F:F,QUOTIENT(ROW(A1855)-1,3)+2)&lt;&gt;""),"/* "&amp;INDEX(artwork.xlsx!F:F,QUOTIENT(ROW(A1855)-1,3)+2)&amp;" */","  ")&amp;IF(AND(ISERROR(MATCH("},",B1860:B$5003,0)), ISERROR(MATCH("    ];",$A$5:A1859,0))),"];","")</f>
        <v xml:space="preserve">  /* landscape */</v>
      </c>
      <c r="B1860" t="str">
        <f t="shared" si="72"/>
        <v>{</v>
      </c>
      <c r="C1860" t="str">
        <f>IF(AND(MOD(ROW(A1855)-1,3)=0, INDEX(artwork.xlsx!J:J,QUOTIENT(ROW(A1855)-1,3)+2)&lt;&gt;""),
     artwork.xlsx!$H$1&amp;": """ &amp;  INDEX(artwork.xlsx!H:H,QUOTIENT(ROW(A1855)-1,3)+2) &amp;""",  " &amp;
     artwork.xlsx!$J$1&amp; ": """ &amp; INDEX(artwork.xlsx!J:J,QUOTIENT(ROW(A1855)-1,3)+2) &amp;""",  " &amp;
     artwork.xlsx!$L$1&amp; ": """ &amp; SUBSTITUTE(IF(LEFT(INDEX(artwork.xlsx!L:L,QUOTIENT(ROW(A1855)-1,3)+2),4)="http","",artwork.xlsx!$M$1) &amp; INDEX(artwork.xlsx!L:L,QUOTIENT(ROW(A1855)-1,3)+2),artwork.xlsx!$N$1,"") &amp; """,",
 IF(AND(MOD(ROW(A1855)-1,3)=1,INDEX(artwork.xlsx!J:J,QUOTIENT(ROW(A1855)-1,3)+2)&lt;&gt;""),
    artwork.xlsx!$K$1&amp;": '" &amp; SUBSTITUTE(INDEX(artwork.xlsx!K:K,QUOTIENT(ROW(A1855)-1,3)+2),"'","\'") &amp; "'",
IF(MOD(ROW(A1855)-1,3)=2,"","")))</f>
        <v>id: "populate",  frenchName: "Peuplement",  artwork: "http://wiki.dominionstrategy.com/images/d/de/PopulateArt.jpg",</v>
      </c>
      <c r="J1860" t="s">
        <v>2408</v>
      </c>
      <c r="K1860" t="s">
        <v>4089</v>
      </c>
      <c r="U1860" t="str">
        <f t="shared" si="70"/>
        <v>populate</v>
      </c>
      <c r="V1860" t="str">
        <f t="shared" si="71"/>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1" spans="1:22" x14ac:dyDescent="0.25">
      <c r="A1861" t="str">
        <f>IF(AND(MOD(ROW(A1856)-1,3)=0,INDEX(artwork.xlsx!G:G,QUOTIENT(ROW(A1856)-1,3)+2)&lt;&gt;""),"/* "&amp;INDEX(artwork.xlsx!G:G,QUOTIENT(ROW(A1856)-1,3)+2)&amp;" */","  ")&amp;
IF(AND(INDEX(artwork.xlsx!F:F,QUOTIENT(ROW(A1856)-1,3)+2)&lt;&gt;""),"/* "&amp;INDEX(artwork.xlsx!F:F,QUOTIENT(ROW(A1856)-1,3)+2)&amp;" */","  ")&amp;IF(AND(ISERROR(MATCH("},",B1861:B$5003,0)), ISERROR(MATCH("    ];",$A$5:A1857,0))),"];","")</f>
        <v xml:space="preserve">  /* landscape */</v>
      </c>
      <c r="B1861" t="str">
        <f t="shared" si="72"/>
        <v/>
      </c>
      <c r="C1861" t="str">
        <f>IF(AND(MOD(ROW(A1856)-1,3)=0, INDEX(artwork.xlsx!J:J,QUOTIENT(ROW(A1856)-1,3)+2)&lt;&gt;""),
     artwork.xlsx!$H$1&amp;": """ &amp;  INDEX(artwork.xlsx!H:H,QUOTIENT(ROW(A1856)-1,3)+2) &amp;""",  " &amp;
     artwork.xlsx!$J$1&amp; ": """ &amp; INDEX(artwork.xlsx!J:J,QUOTIENT(ROW(A1856)-1,3)+2) &amp;""",  " &amp;
     artwork.xlsx!$L$1&amp; ": """ &amp; SUBSTITUTE(IF(LEFT(INDEX(artwork.xlsx!L:L,QUOTIENT(ROW(A1856)-1,3)+2),4)="http","",artwork.xlsx!$M$1) &amp; INDEX(artwork.xlsx!L:L,QUOTIENT(ROW(A1856)-1,3)+2),artwork.xlsx!$N$1,"") &amp; """,",
 IF(AND(MOD(ROW(A1856)-1,3)=1,INDEX(artwork.xlsx!J:J,QUOTIENT(ROW(A1856)-1,3)+2)&lt;&gt;""),
    artwork.xlsx!$K$1&amp;": '" &amp; SUBSTITUTE(INDEX(artwork.xlsx!K:K,QUOTIENT(ROW(A1856)-1,3)+2),"'","\'") &amp; "'",
IF(MOD(ROW(A1856)-1,3)=2,"","")))</f>
        <v>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K1861" t="s">
        <v>4090</v>
      </c>
      <c r="U1861" t="e">
        <f t="shared" si="70"/>
        <v>#VALUE!</v>
      </c>
      <c r="V1861" t="e">
        <f t="shared" si="71"/>
        <v>#VALUE!</v>
      </c>
    </row>
    <row r="1862" spans="1:22" x14ac:dyDescent="0.25">
      <c r="A1862" t="str">
        <f>IF(AND(MOD(ROW(A1857)-1,3)=0,INDEX(artwork.xlsx!G:G,QUOTIENT(ROW(A1857)-1,3)+2)&lt;&gt;""),"/* "&amp;INDEX(artwork.xlsx!G:G,QUOTIENT(ROW(A1857)-1,3)+2)&amp;" */","  ")&amp;
IF(AND(INDEX(artwork.xlsx!F:F,QUOTIENT(ROW(A1857)-1,3)+2)&lt;&gt;""),"/* "&amp;INDEX(artwork.xlsx!F:F,QUOTIENT(ROW(A1857)-1,3)+2)&amp;" */","  ")&amp;IF(AND(ISERROR(MATCH("},",B1862:B$5003,0)), ISERROR(MATCH("    ];",$A$5:A1861,0))),"];","")</f>
        <v xml:space="preserve">  /* landscape */</v>
      </c>
      <c r="B1862" t="str">
        <f t="shared" si="72"/>
        <v>},</v>
      </c>
      <c r="C1862" t="str">
        <f>IF(AND(MOD(ROW(A1857)-1,3)=0, INDEX(artwork.xlsx!J:J,QUOTIENT(ROW(A1857)-1,3)+2)&lt;&gt;""),
     artwork.xlsx!$H$1&amp;": """ &amp;  INDEX(artwork.xlsx!H:H,QUOTIENT(ROW(A1857)-1,3)+2) &amp;""",  " &amp;
     artwork.xlsx!$J$1&amp; ": """ &amp; INDEX(artwork.xlsx!J:J,QUOTIENT(ROW(A1857)-1,3)+2) &amp;""",  " &amp;
     artwork.xlsx!$L$1&amp; ": """ &amp; SUBSTITUTE(IF(LEFT(INDEX(artwork.xlsx!L:L,QUOTIENT(ROW(A1857)-1,3)+2),4)="http","",artwork.xlsx!$M$1) &amp; INDEX(artwork.xlsx!L:L,QUOTIENT(ROW(A1857)-1,3)+2),artwork.xlsx!$N$1,"") &amp; """,",
 IF(AND(MOD(ROW(A1857)-1,3)=1,INDEX(artwork.xlsx!J:J,QUOTIENT(ROW(A1857)-1,3)+2)&lt;&gt;""),
    artwork.xlsx!$K$1&amp;": '" &amp; SUBSTITUTE(INDEX(artwork.xlsx!K:K,QUOTIENT(ROW(A1857)-1,3)+2),"'","\'") &amp; "'",
IF(MOD(ROW(A1857)-1,3)=2,"","")))</f>
        <v/>
      </c>
      <c r="J1862" t="s">
        <v>3730</v>
      </c>
      <c r="U1862" t="e">
        <f t="shared" si="70"/>
        <v>#VALUE!</v>
      </c>
      <c r="V1862" t="e">
        <f t="shared" si="71"/>
        <v>#VALUE!</v>
      </c>
    </row>
    <row r="1863" spans="1:22" x14ac:dyDescent="0.25">
      <c r="A1863" t="str">
        <f>IF(AND(MOD(ROW(A1858)-1,3)=0,INDEX(artwork.xlsx!G:G,QUOTIENT(ROW(A1858)-1,3)+2)&lt;&gt;""),"/* "&amp;INDEX(artwork.xlsx!G:G,QUOTIENT(ROW(A1858)-1,3)+2)&amp;" */","  ")&amp;
IF(AND(INDEX(artwork.xlsx!F:F,QUOTIENT(ROW(A1858)-1,3)+2)&lt;&gt;""),"/* "&amp;INDEX(artwork.xlsx!F:F,QUOTIENT(ROW(A1858)-1,3)+2)&amp;" */","  ")&amp;IF(AND(ISERROR(MATCH("},",B1863:B$5003,0)), ISERROR(MATCH("    ];",$A$5:A1862,0))),"];","")</f>
        <v>/* Seaside2 *//* t */</v>
      </c>
      <c r="B1863" t="str">
        <f t="shared" si="72"/>
        <v>{</v>
      </c>
      <c r="C1863" t="str">
        <f>IF(AND(MOD(ROW(A1858)-1,3)=0, INDEX(artwork.xlsx!J:J,QUOTIENT(ROW(A1858)-1,3)+2)&lt;&gt;""),
     artwork.xlsx!$H$1&amp;": """ &amp;  INDEX(artwork.xlsx!H:H,QUOTIENT(ROW(A1858)-1,3)+2) &amp;""",  " &amp;
     artwork.xlsx!$J$1&amp; ": """ &amp; INDEX(artwork.xlsx!J:J,QUOTIENT(ROW(A1858)-1,3)+2) &amp;""",  " &amp;
     artwork.xlsx!$L$1&amp; ": """ &amp; SUBSTITUTE(IF(LEFT(INDEX(artwork.xlsx!L:L,QUOTIENT(ROW(A1858)-1,3)+2),4)="http","",artwork.xlsx!$M$1) &amp; INDEX(artwork.xlsx!L:L,QUOTIENT(ROW(A1858)-1,3)+2),artwork.xlsx!$N$1,"") &amp; """,",
 IF(AND(MOD(ROW(A1858)-1,3)=1,INDEX(artwork.xlsx!J:J,QUOTIENT(ROW(A1858)-1,3)+2)&lt;&gt;""),
    artwork.xlsx!$K$1&amp;": '" &amp; SUBSTITUTE(INDEX(artwork.xlsx!K:K,QUOTIENT(ROW(A1858)-1,3)+2),"'","\'") &amp; "'",
IF(MOD(ROW(A1858)-1,3)=2,"","")))</f>
        <v>id: "astrolabe",  frenchName: "Astrolabe",  artwork: "http://wiki.dominionstrategy.com/images/f/fe/AstrolabeArt.jpg",</v>
      </c>
    </row>
    <row r="1864" spans="1:22" x14ac:dyDescent="0.25">
      <c r="A1864" t="str">
        <f>IF(AND(MOD(ROW(A1859)-1,3)=0,INDEX(artwork.xlsx!G:G,QUOTIENT(ROW(A1859)-1,3)+2)&lt;&gt;""),"/* "&amp;INDEX(artwork.xlsx!G:G,QUOTIENT(ROW(A1859)-1,3)+2)&amp;" */","  ")&amp;
IF(AND(INDEX(artwork.xlsx!F:F,QUOTIENT(ROW(A1859)-1,3)+2)&lt;&gt;""),"/* "&amp;INDEX(artwork.xlsx!F:F,QUOTIENT(ROW(A1859)-1,3)+2)&amp;" */","  ")&amp;IF(AND(ISERROR(MATCH("},",B1864:B$5003,0)), ISERROR(MATCH("    ];",$A$5:A1860,0))),"];","")</f>
        <v xml:space="preserve">  /* t */</v>
      </c>
      <c r="B1864" t="str">
        <f t="shared" si="72"/>
        <v/>
      </c>
      <c r="C1864" t="str">
        <f>IF(AND(MOD(ROW(A1859)-1,3)=0, INDEX(artwork.xlsx!J:J,QUOTIENT(ROW(A1859)-1,3)+2)&lt;&gt;""),
     artwork.xlsx!$H$1&amp;": """ &amp;  INDEX(artwork.xlsx!H:H,QUOTIENT(ROW(A1859)-1,3)+2) &amp;""",  " &amp;
     artwork.xlsx!$J$1&amp; ": """ &amp; INDEX(artwork.xlsx!J:J,QUOTIENT(ROW(A1859)-1,3)+2) &amp;""",  " &amp;
     artwork.xlsx!$L$1&amp; ": """ &amp; SUBSTITUTE(IF(LEFT(INDEX(artwork.xlsx!L:L,QUOTIENT(ROW(A1859)-1,3)+2),4)="http","",artwork.xlsx!$M$1) &amp; INDEX(artwork.xlsx!L:L,QUOTIENT(ROW(A1859)-1,3)+2),artwork.xlsx!$N$1,"") &amp; """,",
 IF(AND(MOD(ROW(A1859)-1,3)=1,INDEX(artwork.xlsx!J:J,QUOTIENT(ROW(A1859)-1,3)+2)&lt;&gt;""),
    artwork.xlsx!$K$1&amp;": '" &amp; SUBSTITUTE(INDEX(artwork.xlsx!K:K,QUOTIENT(ROW(A1859)-1,3)+2),"'","\'") &amp; "'",
IF(MOD(ROW(A1859)-1,3)=2,"","")))</f>
        <v>text_html: '&lt;div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v>
      </c>
    </row>
    <row r="1865" spans="1:22" x14ac:dyDescent="0.25">
      <c r="A1865" t="str">
        <f>IF(AND(MOD(ROW(A1860)-1,3)=0,INDEX(artwork.xlsx!G:G,QUOTIENT(ROW(A1860)-1,3)+2)&lt;&gt;""),"/* "&amp;INDEX(artwork.xlsx!G:G,QUOTIENT(ROW(A1860)-1,3)+2)&amp;" */","  ")&amp;
IF(AND(INDEX(artwork.xlsx!F:F,QUOTIENT(ROW(A1860)-1,3)+2)&lt;&gt;""),"/* "&amp;INDEX(artwork.xlsx!F:F,QUOTIENT(ROW(A1860)-1,3)+2)&amp;" */","  ")&amp;IF(AND(ISERROR(MATCH("},",B1865:B$5003,0)), ISERROR(MATCH("    ];",$A$5:A1864,0))),"];","")</f>
        <v xml:space="preserve">  /* t */</v>
      </c>
      <c r="B1865" t="str">
        <f t="shared" si="72"/>
        <v>},</v>
      </c>
      <c r="C1865" t="str">
        <f>IF(AND(MOD(ROW(A1860)-1,3)=0, INDEX(artwork.xlsx!J:J,QUOTIENT(ROW(A1860)-1,3)+2)&lt;&gt;""),
     artwork.xlsx!$H$1&amp;": """ &amp;  INDEX(artwork.xlsx!H:H,QUOTIENT(ROW(A1860)-1,3)+2) &amp;""",  " &amp;
     artwork.xlsx!$J$1&amp; ": """ &amp; INDEX(artwork.xlsx!J:J,QUOTIENT(ROW(A1860)-1,3)+2) &amp;""",  " &amp;
     artwork.xlsx!$L$1&amp; ": """ &amp; SUBSTITUTE(IF(LEFT(INDEX(artwork.xlsx!L:L,QUOTIENT(ROW(A1860)-1,3)+2),4)="http","",artwork.xlsx!$M$1) &amp; INDEX(artwork.xlsx!L:L,QUOTIENT(ROW(A1860)-1,3)+2),artwork.xlsx!$N$1,"") &amp; """,",
 IF(AND(MOD(ROW(A1860)-1,3)=1,INDEX(artwork.xlsx!J:J,QUOTIENT(ROW(A1860)-1,3)+2)&lt;&gt;""),
    artwork.xlsx!$K$1&amp;": '" &amp; SUBSTITUTE(INDEX(artwork.xlsx!K:K,QUOTIENT(ROW(A1860)-1,3)+2),"'","\'") &amp; "'",
IF(MOD(ROW(A1860)-1,3)=2,"","")))</f>
        <v/>
      </c>
    </row>
    <row r="1866" spans="1:22" x14ac:dyDescent="0.25">
      <c r="A1866" t="str">
        <f>IF(AND(MOD(ROW(A1861)-1,3)=0,INDEX(artwork.xlsx!G:G,QUOTIENT(ROW(A1861)-1,3)+2)&lt;&gt;""),"/* "&amp;INDEX(artwork.xlsx!G:G,QUOTIENT(ROW(A1861)-1,3)+2)&amp;" */","  ")&amp;
IF(AND(INDEX(artwork.xlsx!F:F,QUOTIENT(ROW(A1861)-1,3)+2)&lt;&gt;""),"/* "&amp;INDEX(artwork.xlsx!F:F,QUOTIENT(ROW(A1861)-1,3)+2)&amp;" */","  ")&amp;IF(AND(ISERROR(MATCH("},",B1866:B$5003,0)), ISERROR(MATCH("    ];",$A$5:A1865,0))),"];","")</f>
        <v xml:space="preserve">    </v>
      </c>
      <c r="B1866" t="str">
        <f t="shared" si="72"/>
        <v>{</v>
      </c>
      <c r="C1866" t="str">
        <f>IF(AND(MOD(ROW(A1861)-1,3)=0, INDEX(artwork.xlsx!J:J,QUOTIENT(ROW(A1861)-1,3)+2)&lt;&gt;""),
     artwork.xlsx!$H$1&amp;": """ &amp;  INDEX(artwork.xlsx!H:H,QUOTIENT(ROW(A1861)-1,3)+2) &amp;""",  " &amp;
     artwork.xlsx!$J$1&amp; ": """ &amp; INDEX(artwork.xlsx!J:J,QUOTIENT(ROW(A1861)-1,3)+2) &amp;""",  " &amp;
     artwork.xlsx!$L$1&amp; ": """ &amp; SUBSTITUTE(IF(LEFT(INDEX(artwork.xlsx!L:L,QUOTIENT(ROW(A1861)-1,3)+2),4)="http","",artwork.xlsx!$M$1) &amp; INDEX(artwork.xlsx!L:L,QUOTIENT(ROW(A1861)-1,3)+2),artwork.xlsx!$N$1,"") &amp; """,",
 IF(AND(MOD(ROW(A1861)-1,3)=1,INDEX(artwork.xlsx!J:J,QUOTIENT(ROW(A1861)-1,3)+2)&lt;&gt;""),
    artwork.xlsx!$K$1&amp;": '" &amp; SUBSTITUTE(INDEX(artwork.xlsx!K:K,QUOTIENT(ROW(A1861)-1,3)+2),"'","\'") &amp; "'",
IF(MOD(ROW(A1861)-1,3)=2,"","")))</f>
        <v>id: "monkey",  frenchName: "Singe",  artwork: "http://wiki.dominionstrategy.com/images/d/d2/MonkeyArt.jpg",</v>
      </c>
    </row>
    <row r="1867" spans="1:22" x14ac:dyDescent="0.25">
      <c r="A1867" t="str">
        <f>IF(AND(MOD(ROW(A1862)-1,3)=0,INDEX(artwork.xlsx!G:G,QUOTIENT(ROW(A1862)-1,3)+2)&lt;&gt;""),"/* "&amp;INDEX(artwork.xlsx!G:G,QUOTIENT(ROW(A1862)-1,3)+2)&amp;" */","  ")&amp;
IF(AND(INDEX(artwork.xlsx!F:F,QUOTIENT(ROW(A1862)-1,3)+2)&lt;&gt;""),"/* "&amp;INDEX(artwork.xlsx!F:F,QUOTIENT(ROW(A1862)-1,3)+2)&amp;" */","  ")&amp;IF(AND(ISERROR(MATCH("},",B1867:B$5003,0)), ISERROR(MATCH("    ];",$A$5:A1863,0))),"];","")</f>
        <v xml:space="preserve">    </v>
      </c>
      <c r="B1867" t="str">
        <f t="shared" si="72"/>
        <v/>
      </c>
      <c r="C1867" t="str">
        <f>IF(AND(MOD(ROW(A1862)-1,3)=0, INDEX(artwork.xlsx!J:J,QUOTIENT(ROW(A1862)-1,3)+2)&lt;&gt;""),
     artwork.xlsx!$H$1&amp;": """ &amp;  INDEX(artwork.xlsx!H:H,QUOTIENT(ROW(A1862)-1,3)+2) &amp;""",  " &amp;
     artwork.xlsx!$J$1&amp; ": """ &amp; INDEX(artwork.xlsx!J:J,QUOTIENT(ROW(A1862)-1,3)+2) &amp;""",  " &amp;
     artwork.xlsx!$L$1&amp; ": """ &amp; SUBSTITUTE(IF(LEFT(INDEX(artwork.xlsx!L:L,QUOTIENT(ROW(A1862)-1,3)+2),4)="http","",artwork.xlsx!$M$1) &amp; INDEX(artwork.xlsx!L:L,QUOTIENT(ROW(A1862)-1,3)+2),artwork.xlsx!$N$1,"") &amp; """,",
 IF(AND(MOD(ROW(A1862)-1,3)=1,INDEX(artwork.xlsx!J:J,QUOTIENT(ROW(A1862)-1,3)+2)&lt;&gt;""),
    artwork.xlsx!$K$1&amp;": '" &amp; SUBSTITUTE(INDEX(artwork.xlsx!K:K,QUOTIENT(ROW(A1862)-1,3)+2),"'","\'") &amp; "'",
IF(MOD(ROW(A1862)-1,3)=2,"","")))</f>
        <v>text_html: '&lt;div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v>
      </c>
    </row>
    <row r="1868" spans="1:22" x14ac:dyDescent="0.25">
      <c r="A1868" t="str">
        <f>IF(AND(MOD(ROW(A1863)-1,3)=0,INDEX(artwork.xlsx!G:G,QUOTIENT(ROW(A1863)-1,3)+2)&lt;&gt;""),"/* "&amp;INDEX(artwork.xlsx!G:G,QUOTIENT(ROW(A1863)-1,3)+2)&amp;" */","  ")&amp;
IF(AND(INDEX(artwork.xlsx!F:F,QUOTIENT(ROW(A1863)-1,3)+2)&lt;&gt;""),"/* "&amp;INDEX(artwork.xlsx!F:F,QUOTIENT(ROW(A1863)-1,3)+2)&amp;" */","  ")&amp;IF(AND(ISERROR(MATCH("},",B1868:B$5003,0)), ISERROR(MATCH("    ];",$A$5:A1867,0))),"];","")</f>
        <v xml:space="preserve">    </v>
      </c>
      <c r="B1868" t="str">
        <f t="shared" si="72"/>
        <v>},</v>
      </c>
      <c r="C1868" t="str">
        <f>IF(AND(MOD(ROW(A1863)-1,3)=0, INDEX(artwork.xlsx!J:J,QUOTIENT(ROW(A1863)-1,3)+2)&lt;&gt;""),
     artwork.xlsx!$H$1&amp;": """ &amp;  INDEX(artwork.xlsx!H:H,QUOTIENT(ROW(A1863)-1,3)+2) &amp;""",  " &amp;
     artwork.xlsx!$J$1&amp; ": """ &amp; INDEX(artwork.xlsx!J:J,QUOTIENT(ROW(A1863)-1,3)+2) &amp;""",  " &amp;
     artwork.xlsx!$L$1&amp; ": """ &amp; SUBSTITUTE(IF(LEFT(INDEX(artwork.xlsx!L:L,QUOTIENT(ROW(A1863)-1,3)+2),4)="http","",artwork.xlsx!$M$1) &amp; INDEX(artwork.xlsx!L:L,QUOTIENT(ROW(A1863)-1,3)+2),artwork.xlsx!$N$1,"") &amp; """,",
 IF(AND(MOD(ROW(A1863)-1,3)=1,INDEX(artwork.xlsx!J:J,QUOTIENT(ROW(A1863)-1,3)+2)&lt;&gt;""),
    artwork.xlsx!$K$1&amp;": '" &amp; SUBSTITUTE(INDEX(artwork.xlsx!K:K,QUOTIENT(ROW(A1863)-1,3)+2),"'","\'") &amp; "'",
IF(MOD(ROW(A1863)-1,3)=2,"","")))</f>
        <v/>
      </c>
    </row>
    <row r="1869" spans="1:22" x14ac:dyDescent="0.25">
      <c r="A1869" t="str">
        <f>IF(AND(MOD(ROW(A1864)-1,3)=0,INDEX(artwork.xlsx!G:G,QUOTIENT(ROW(A1864)-1,3)+2)&lt;&gt;""),"/* "&amp;INDEX(artwork.xlsx!G:G,QUOTIENT(ROW(A1864)-1,3)+2)&amp;" */","  ")&amp;
IF(AND(INDEX(artwork.xlsx!F:F,QUOTIENT(ROW(A1864)-1,3)+2)&lt;&gt;""),"/* "&amp;INDEX(artwork.xlsx!F:F,QUOTIENT(ROW(A1864)-1,3)+2)&amp;" */","  ")&amp;IF(AND(ISERROR(MATCH("},",B1869:B$5003,0)), ISERROR(MATCH("    ];",$A$5:A1868,0))),"];","")</f>
        <v xml:space="preserve">    </v>
      </c>
      <c r="B1869" t="str">
        <f t="shared" si="72"/>
        <v>{</v>
      </c>
      <c r="C1869" t="str">
        <f>IF(AND(MOD(ROW(A1864)-1,3)=0, INDEX(artwork.xlsx!J:J,QUOTIENT(ROW(A1864)-1,3)+2)&lt;&gt;""),
     artwork.xlsx!$H$1&amp;": """ &amp;  INDEX(artwork.xlsx!H:H,QUOTIENT(ROW(A1864)-1,3)+2) &amp;""",  " &amp;
     artwork.xlsx!$J$1&amp; ": """ &amp; INDEX(artwork.xlsx!J:J,QUOTIENT(ROW(A1864)-1,3)+2) &amp;""",  " &amp;
     artwork.xlsx!$L$1&amp; ": """ &amp; SUBSTITUTE(IF(LEFT(INDEX(artwork.xlsx!L:L,QUOTIENT(ROW(A1864)-1,3)+2),4)="http","",artwork.xlsx!$M$1) &amp; INDEX(artwork.xlsx!L:L,QUOTIENT(ROW(A1864)-1,3)+2),artwork.xlsx!$N$1,"") &amp; """,",
 IF(AND(MOD(ROW(A1864)-1,3)=1,INDEX(artwork.xlsx!J:J,QUOTIENT(ROW(A1864)-1,3)+2)&lt;&gt;""),
    artwork.xlsx!$K$1&amp;": '" &amp; SUBSTITUTE(INDEX(artwork.xlsx!K:K,QUOTIENT(ROW(A1864)-1,3)+2),"'","\'") &amp; "'",
IF(MOD(ROW(A1864)-1,3)=2,"","")))</f>
        <v>id: "seachart",  frenchName: "Carte Maritime",  artwork: "http://wiki.dominionstrategy.com/images/5/5d/Sea_ChartArt.jpg",</v>
      </c>
    </row>
    <row r="1870" spans="1:22" x14ac:dyDescent="0.25">
      <c r="A1870" t="str">
        <f>IF(AND(MOD(ROW(A1865)-1,3)=0,INDEX(artwork.xlsx!G:G,QUOTIENT(ROW(A1865)-1,3)+2)&lt;&gt;""),"/* "&amp;INDEX(artwork.xlsx!G:G,QUOTIENT(ROW(A1865)-1,3)+2)&amp;" */","  ")&amp;
IF(AND(INDEX(artwork.xlsx!F:F,QUOTIENT(ROW(A1865)-1,3)+2)&lt;&gt;""),"/* "&amp;INDEX(artwork.xlsx!F:F,QUOTIENT(ROW(A1865)-1,3)+2)&amp;" */","  ")&amp;IF(AND(ISERROR(MATCH("},",B1870:B$5003,0)), ISERROR(MATCH("    ];",$A$5:A1866,0))),"];","")</f>
        <v xml:space="preserve">    </v>
      </c>
      <c r="B1870" t="str">
        <f t="shared" si="72"/>
        <v/>
      </c>
      <c r="C1870" t="str">
        <f>IF(AND(MOD(ROW(A1865)-1,3)=0, INDEX(artwork.xlsx!J:J,QUOTIENT(ROW(A1865)-1,3)+2)&lt;&gt;""),
     artwork.xlsx!$H$1&amp;": """ &amp;  INDEX(artwork.xlsx!H:H,QUOTIENT(ROW(A1865)-1,3)+2) &amp;""",  " &amp;
     artwork.xlsx!$J$1&amp; ": """ &amp; INDEX(artwork.xlsx!J:J,QUOTIENT(ROW(A1865)-1,3)+2) &amp;""",  " &amp;
     artwork.xlsx!$L$1&amp; ": """ &amp; SUBSTITUTE(IF(LEFT(INDEX(artwork.xlsx!L:L,QUOTIENT(ROW(A1865)-1,3)+2),4)="http","",artwork.xlsx!$M$1) &amp; INDEX(artwork.xlsx!L:L,QUOTIENT(ROW(A1865)-1,3)+2),artwork.xlsx!$N$1,"") &amp; """,",
 IF(AND(MOD(ROW(A1865)-1,3)=1,INDEX(artwork.xlsx!J:J,QUOTIENT(ROW(A1865)-1,3)+2)&lt;&gt;""),
    artwork.xlsx!$K$1&amp;": '" &amp; SUBSTITUTE(INDEX(artwork.xlsx!K:K,QUOTIENT(ROW(A1865)-1,3)+2),"'","\'") &amp; "'",
IF(MOD(ROW(A1865)-1,3)=2,"","")))</f>
        <v>text_html: '&lt;div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v>
      </c>
    </row>
    <row r="1871" spans="1:22" x14ac:dyDescent="0.25">
      <c r="A1871" t="str">
        <f>IF(AND(MOD(ROW(A1866)-1,3)=0,INDEX(artwork.xlsx!G:G,QUOTIENT(ROW(A1866)-1,3)+2)&lt;&gt;""),"/* "&amp;INDEX(artwork.xlsx!G:G,QUOTIENT(ROW(A1866)-1,3)+2)&amp;" */","  ")&amp;
IF(AND(INDEX(artwork.xlsx!F:F,QUOTIENT(ROW(A1866)-1,3)+2)&lt;&gt;""),"/* "&amp;INDEX(artwork.xlsx!F:F,QUOTIENT(ROW(A1866)-1,3)+2)&amp;" */","  ")&amp;IF(AND(ISERROR(MATCH("},",B1871:B$5003,0)), ISERROR(MATCH("    ];",$A$5:A1870,0))),"];","")</f>
        <v xml:space="preserve">    </v>
      </c>
      <c r="B1871" t="str">
        <f t="shared" si="72"/>
        <v>},</v>
      </c>
      <c r="C1871" t="str">
        <f>IF(AND(MOD(ROW(A1866)-1,3)=0, INDEX(artwork.xlsx!J:J,QUOTIENT(ROW(A1866)-1,3)+2)&lt;&gt;""),
     artwork.xlsx!$H$1&amp;": """ &amp;  INDEX(artwork.xlsx!H:H,QUOTIENT(ROW(A1866)-1,3)+2) &amp;""",  " &amp;
     artwork.xlsx!$J$1&amp; ": """ &amp; INDEX(artwork.xlsx!J:J,QUOTIENT(ROW(A1866)-1,3)+2) &amp;""",  " &amp;
     artwork.xlsx!$L$1&amp; ": """ &amp; SUBSTITUTE(IF(LEFT(INDEX(artwork.xlsx!L:L,QUOTIENT(ROW(A1866)-1,3)+2),4)="http","",artwork.xlsx!$M$1) &amp; INDEX(artwork.xlsx!L:L,QUOTIENT(ROW(A1866)-1,3)+2),artwork.xlsx!$N$1,"") &amp; """,",
 IF(AND(MOD(ROW(A1866)-1,3)=1,INDEX(artwork.xlsx!J:J,QUOTIENT(ROW(A1866)-1,3)+2)&lt;&gt;""),
    artwork.xlsx!$K$1&amp;": '" &amp; SUBSTITUTE(INDEX(artwork.xlsx!K:K,QUOTIENT(ROW(A1866)-1,3)+2),"'","\'") &amp; "'",
IF(MOD(ROW(A1866)-1,3)=2,"","")))</f>
        <v/>
      </c>
    </row>
    <row r="1872" spans="1:22" x14ac:dyDescent="0.25">
      <c r="A1872" t="str">
        <f>IF(AND(MOD(ROW(A1867)-1,3)=0,INDEX(artwork.xlsx!G:G,QUOTIENT(ROW(A1867)-1,3)+2)&lt;&gt;""),"/* "&amp;INDEX(artwork.xlsx!G:G,QUOTIENT(ROW(A1867)-1,3)+2)&amp;" */","  ")&amp;
IF(AND(INDEX(artwork.xlsx!F:F,QUOTIENT(ROW(A1867)-1,3)+2)&lt;&gt;""),"/* "&amp;INDEX(artwork.xlsx!F:F,QUOTIENT(ROW(A1867)-1,3)+2)&amp;" */","  ")&amp;IF(AND(ISERROR(MATCH("},",B1872:B$5003,0)), ISERROR(MATCH("    ];",$A$5:A1871,0))),"];","")</f>
        <v xml:space="preserve">    </v>
      </c>
      <c r="B1872" t="str">
        <f t="shared" si="72"/>
        <v>{</v>
      </c>
      <c r="C1872" t="str">
        <f>IF(AND(MOD(ROW(A1867)-1,3)=0, INDEX(artwork.xlsx!J:J,QUOTIENT(ROW(A1867)-1,3)+2)&lt;&gt;""),
     artwork.xlsx!$H$1&amp;": """ &amp;  INDEX(artwork.xlsx!H:H,QUOTIENT(ROW(A1867)-1,3)+2) &amp;""",  " &amp;
     artwork.xlsx!$J$1&amp; ": """ &amp; INDEX(artwork.xlsx!J:J,QUOTIENT(ROW(A1867)-1,3)+2) &amp;""",  " &amp;
     artwork.xlsx!$L$1&amp; ": """ &amp; SUBSTITUTE(IF(LEFT(INDEX(artwork.xlsx!L:L,QUOTIENT(ROW(A1867)-1,3)+2),4)="http","",artwork.xlsx!$M$1) &amp; INDEX(artwork.xlsx!L:L,QUOTIENT(ROW(A1867)-1,3)+2),artwork.xlsx!$N$1,"") &amp; """,",
 IF(AND(MOD(ROW(A1867)-1,3)=1,INDEX(artwork.xlsx!J:J,QUOTIENT(ROW(A1867)-1,3)+2)&lt;&gt;""),
    artwork.xlsx!$K$1&amp;": '" &amp; SUBSTITUTE(INDEX(artwork.xlsx!K:K,QUOTIENT(ROW(A1867)-1,3)+2),"'","\'") &amp; "'",
IF(MOD(ROW(A1867)-1,3)=2,"","")))</f>
        <v>id: "blockade",  frenchName: "Blocus",  artwork: "http://wiki.dominionstrategy.com/images/f/f4/BlockadeArt.jpg",</v>
      </c>
    </row>
    <row r="1873" spans="1:3" x14ac:dyDescent="0.25">
      <c r="A1873" t="str">
        <f>IF(AND(MOD(ROW(A1868)-1,3)=0,INDEX(artwork.xlsx!G:G,QUOTIENT(ROW(A1868)-1,3)+2)&lt;&gt;""),"/* "&amp;INDEX(artwork.xlsx!G:G,QUOTIENT(ROW(A1868)-1,3)+2)&amp;" */","  ")&amp;
IF(AND(INDEX(artwork.xlsx!F:F,QUOTIENT(ROW(A1868)-1,3)+2)&lt;&gt;""),"/* "&amp;INDEX(artwork.xlsx!F:F,QUOTIENT(ROW(A1868)-1,3)+2)&amp;" */","  ")&amp;IF(AND(ISERROR(MATCH("},",B1873:B$5003,0)), ISERROR(MATCH("    ];",$A$5:A1869,0))),"];","")</f>
        <v xml:space="preserve">    </v>
      </c>
      <c r="B1873" t="str">
        <f t="shared" si="72"/>
        <v/>
      </c>
      <c r="C1873" t="str">
        <f>IF(AND(MOD(ROW(A1868)-1,3)=0, INDEX(artwork.xlsx!J:J,QUOTIENT(ROW(A1868)-1,3)+2)&lt;&gt;""),
     artwork.xlsx!$H$1&amp;": """ &amp;  INDEX(artwork.xlsx!H:H,QUOTIENT(ROW(A1868)-1,3)+2) &amp;""",  " &amp;
     artwork.xlsx!$J$1&amp; ": """ &amp; INDEX(artwork.xlsx!J:J,QUOTIENT(ROW(A1868)-1,3)+2) &amp;""",  " &amp;
     artwork.xlsx!$L$1&amp; ": """ &amp; SUBSTITUTE(IF(LEFT(INDEX(artwork.xlsx!L:L,QUOTIENT(ROW(A1868)-1,3)+2),4)="http","",artwork.xlsx!$M$1) &amp; INDEX(artwork.xlsx!L:L,QUOTIENT(ROW(A1868)-1,3)+2),artwork.xlsx!$N$1,"") &amp; """,",
 IF(AND(MOD(ROW(A1868)-1,3)=1,INDEX(artwork.xlsx!J:J,QUOTIENT(ROW(A1868)-1,3)+2)&lt;&gt;""),
    artwork.xlsx!$K$1&amp;": '" &amp; SUBSTITUTE(INDEX(artwork.xlsx!K:K,QUOTIENT(ROW(A1868)-1,3)+2),"'","\'") &amp; "'",
IF(MOD(ROW(A1868)-1,3)=2,"","")))</f>
        <v>text_html: '&lt;div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v>
      </c>
    </row>
    <row r="1874" spans="1:3" x14ac:dyDescent="0.25">
      <c r="A1874" t="str">
        <f>IF(AND(MOD(ROW(A1869)-1,3)=0,INDEX(artwork.xlsx!G:G,QUOTIENT(ROW(A1869)-1,3)+2)&lt;&gt;""),"/* "&amp;INDEX(artwork.xlsx!G:G,QUOTIENT(ROW(A1869)-1,3)+2)&amp;" */","  ")&amp;
IF(AND(INDEX(artwork.xlsx!F:F,QUOTIENT(ROW(A1869)-1,3)+2)&lt;&gt;""),"/* "&amp;INDEX(artwork.xlsx!F:F,QUOTIENT(ROW(A1869)-1,3)+2)&amp;" */","  ")&amp;IF(AND(ISERROR(MATCH("},",B1874:B$5003,0)), ISERROR(MATCH("    ];",$A$5:A1873,0))),"];","")</f>
        <v xml:space="preserve">    </v>
      </c>
      <c r="B1874" t="str">
        <f t="shared" si="72"/>
        <v>},</v>
      </c>
      <c r="C1874" t="str">
        <f>IF(AND(MOD(ROW(A1869)-1,3)=0, INDEX(artwork.xlsx!J:J,QUOTIENT(ROW(A1869)-1,3)+2)&lt;&gt;""),
     artwork.xlsx!$H$1&amp;": """ &amp;  INDEX(artwork.xlsx!H:H,QUOTIENT(ROW(A1869)-1,3)+2) &amp;""",  " &amp;
     artwork.xlsx!$J$1&amp; ": """ &amp; INDEX(artwork.xlsx!J:J,QUOTIENT(ROW(A1869)-1,3)+2) &amp;""",  " &amp;
     artwork.xlsx!$L$1&amp; ": """ &amp; SUBSTITUTE(IF(LEFT(INDEX(artwork.xlsx!L:L,QUOTIENT(ROW(A1869)-1,3)+2),4)="http","",artwork.xlsx!$M$1) &amp; INDEX(artwork.xlsx!L:L,QUOTIENT(ROW(A1869)-1,3)+2),artwork.xlsx!$N$1,"") &amp; """,",
 IF(AND(MOD(ROW(A1869)-1,3)=1,INDEX(artwork.xlsx!J:J,QUOTIENT(ROW(A1869)-1,3)+2)&lt;&gt;""),
    artwork.xlsx!$K$1&amp;": '" &amp; SUBSTITUTE(INDEX(artwork.xlsx!K:K,QUOTIENT(ROW(A1869)-1,3)+2),"'","\'") &amp; "'",
IF(MOD(ROW(A1869)-1,3)=2,"","")))</f>
        <v/>
      </c>
    </row>
    <row r="1875" spans="1:3" x14ac:dyDescent="0.25">
      <c r="A1875" t="str">
        <f>IF(AND(MOD(ROW(A1870)-1,3)=0,INDEX(artwork.xlsx!G:G,QUOTIENT(ROW(A1870)-1,3)+2)&lt;&gt;""),"/* "&amp;INDEX(artwork.xlsx!G:G,QUOTIENT(ROW(A1870)-1,3)+2)&amp;" */","  ")&amp;
IF(AND(INDEX(artwork.xlsx!F:F,QUOTIENT(ROW(A1870)-1,3)+2)&lt;&gt;""),"/* "&amp;INDEX(artwork.xlsx!F:F,QUOTIENT(ROW(A1870)-1,3)+2)&amp;" */","  ")&amp;IF(AND(ISERROR(MATCH("},",B1875:B$5003,0)), ISERROR(MATCH("    ];",$A$5:A1874,0))),"];","")</f>
        <v xml:space="preserve">    </v>
      </c>
      <c r="B1875" t="str">
        <f t="shared" si="72"/>
        <v>{</v>
      </c>
      <c r="C1875" t="str">
        <f>IF(AND(MOD(ROW(A1870)-1,3)=0, INDEX(artwork.xlsx!J:J,QUOTIENT(ROW(A1870)-1,3)+2)&lt;&gt;""),
     artwork.xlsx!$H$1&amp;": """ &amp;  INDEX(artwork.xlsx!H:H,QUOTIENT(ROW(A1870)-1,3)+2) &amp;""",  " &amp;
     artwork.xlsx!$J$1&amp; ": """ &amp; INDEX(artwork.xlsx!J:J,QUOTIENT(ROW(A1870)-1,3)+2) &amp;""",  " &amp;
     artwork.xlsx!$L$1&amp; ": """ &amp; SUBSTITUTE(IF(LEFT(INDEX(artwork.xlsx!L:L,QUOTIENT(ROW(A1870)-1,3)+2),4)="http","",artwork.xlsx!$M$1) &amp; INDEX(artwork.xlsx!L:L,QUOTIENT(ROW(A1870)-1,3)+2),artwork.xlsx!$N$1,"") &amp; """,",
 IF(AND(MOD(ROW(A1870)-1,3)=1,INDEX(artwork.xlsx!J:J,QUOTIENT(ROW(A1870)-1,3)+2)&lt;&gt;""),
    artwork.xlsx!$K$1&amp;": '" &amp; SUBSTITUTE(INDEX(artwork.xlsx!K:K,QUOTIENT(ROW(A1870)-1,3)+2),"'","\'") &amp; "'",
IF(MOD(ROW(A1870)-1,3)=2,"","")))</f>
        <v>id: "sailor",  frenchName: "Navigatrice",  artwork: "http://wiki.dominionstrategy.com/images/8/8f/SailorArt.jpg",</v>
      </c>
    </row>
    <row r="1876" spans="1:3" x14ac:dyDescent="0.25">
      <c r="A1876" t="str">
        <f>IF(AND(MOD(ROW(A1871)-1,3)=0,INDEX(artwork.xlsx!G:G,QUOTIENT(ROW(A1871)-1,3)+2)&lt;&gt;""),"/* "&amp;INDEX(artwork.xlsx!G:G,QUOTIENT(ROW(A1871)-1,3)+2)&amp;" */","  ")&amp;
IF(AND(INDEX(artwork.xlsx!F:F,QUOTIENT(ROW(A1871)-1,3)+2)&lt;&gt;""),"/* "&amp;INDEX(artwork.xlsx!F:F,QUOTIENT(ROW(A1871)-1,3)+2)&amp;" */","  ")&amp;IF(AND(ISERROR(MATCH("},",B1876:B$5003,0)), ISERROR(MATCH("    ];",$A$5:A1872,0))),"];","")</f>
        <v xml:space="preserve">    </v>
      </c>
      <c r="B1876" t="str">
        <f t="shared" si="72"/>
        <v/>
      </c>
      <c r="C1876" t="str">
        <f>IF(AND(MOD(ROW(A1871)-1,3)=0, INDEX(artwork.xlsx!J:J,QUOTIENT(ROW(A1871)-1,3)+2)&lt;&gt;""),
     artwork.xlsx!$H$1&amp;": """ &amp;  INDEX(artwork.xlsx!H:H,QUOTIENT(ROW(A1871)-1,3)+2) &amp;""",  " &amp;
     artwork.xlsx!$J$1&amp; ": """ &amp; INDEX(artwork.xlsx!J:J,QUOTIENT(ROW(A1871)-1,3)+2) &amp;""",  " &amp;
     artwork.xlsx!$L$1&amp; ": """ &amp; SUBSTITUTE(IF(LEFT(INDEX(artwork.xlsx!L:L,QUOTIENT(ROW(A1871)-1,3)+2),4)="http","",artwork.xlsx!$M$1) &amp; INDEX(artwork.xlsx!L:L,QUOTIENT(ROW(A1871)-1,3)+2),artwork.xlsx!$N$1,"") &amp; """,",
 IF(AND(MOD(ROW(A1871)-1,3)=1,INDEX(artwork.xlsx!J:J,QUOTIENT(ROW(A1871)-1,3)+2)&lt;&gt;""),
    artwork.xlsx!$K$1&amp;": '" &amp; SUBSTITUTE(INDEX(artwork.xlsx!K:K,QUOTIENT(ROW(A1871)-1,3)+2),"'","\'") &amp; "'",
IF(MOD(ROW(A1871)-1,3)=2,"","")))</f>
        <v>text_html: '&lt;div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v>
      </c>
    </row>
    <row r="1877" spans="1:3" x14ac:dyDescent="0.25">
      <c r="A1877" t="str">
        <f>IF(AND(MOD(ROW(A1872)-1,3)=0,INDEX(artwork.xlsx!G:G,QUOTIENT(ROW(A1872)-1,3)+2)&lt;&gt;""),"/* "&amp;INDEX(artwork.xlsx!G:G,QUOTIENT(ROW(A1872)-1,3)+2)&amp;" */","  ")&amp;
IF(AND(INDEX(artwork.xlsx!F:F,QUOTIENT(ROW(A1872)-1,3)+2)&lt;&gt;""),"/* "&amp;INDEX(artwork.xlsx!F:F,QUOTIENT(ROW(A1872)-1,3)+2)&amp;" */","  ")&amp;IF(AND(ISERROR(MATCH("},",B1877:B$5003,0)), ISERROR(MATCH("    ];",$A$5:A1876,0))),"];","")</f>
        <v xml:space="preserve">    </v>
      </c>
      <c r="B1877" t="str">
        <f t="shared" si="72"/>
        <v>},</v>
      </c>
      <c r="C1877" t="str">
        <f>IF(AND(MOD(ROW(A1872)-1,3)=0, INDEX(artwork.xlsx!J:J,QUOTIENT(ROW(A1872)-1,3)+2)&lt;&gt;""),
     artwork.xlsx!$H$1&amp;": """ &amp;  INDEX(artwork.xlsx!H:H,QUOTIENT(ROW(A1872)-1,3)+2) &amp;""",  " &amp;
     artwork.xlsx!$J$1&amp; ": """ &amp; INDEX(artwork.xlsx!J:J,QUOTIENT(ROW(A1872)-1,3)+2) &amp;""",  " &amp;
     artwork.xlsx!$L$1&amp; ": """ &amp; SUBSTITUTE(IF(LEFT(INDEX(artwork.xlsx!L:L,QUOTIENT(ROW(A1872)-1,3)+2),4)="http","",artwork.xlsx!$M$1) &amp; INDEX(artwork.xlsx!L:L,QUOTIENT(ROW(A1872)-1,3)+2),artwork.xlsx!$N$1,"") &amp; """,",
 IF(AND(MOD(ROW(A1872)-1,3)=1,INDEX(artwork.xlsx!J:J,QUOTIENT(ROW(A1872)-1,3)+2)&lt;&gt;""),
    artwork.xlsx!$K$1&amp;": '" &amp; SUBSTITUTE(INDEX(artwork.xlsx!K:K,QUOTIENT(ROW(A1872)-1,3)+2),"'","\'") &amp; "'",
IF(MOD(ROW(A1872)-1,3)=2,"","")))</f>
        <v/>
      </c>
    </row>
    <row r="1878" spans="1:3" x14ac:dyDescent="0.25">
      <c r="A1878" t="str">
        <f>IF(AND(MOD(ROW(A1873)-1,3)=0,INDEX(artwork.xlsx!G:G,QUOTIENT(ROW(A1873)-1,3)+2)&lt;&gt;""),"/* "&amp;INDEX(artwork.xlsx!G:G,QUOTIENT(ROW(A1873)-1,3)+2)&amp;" */","  ")&amp;
IF(AND(INDEX(artwork.xlsx!F:F,QUOTIENT(ROW(A1873)-1,3)+2)&lt;&gt;""),"/* "&amp;INDEX(artwork.xlsx!F:F,QUOTIENT(ROW(A1873)-1,3)+2)&amp;" */","  ")&amp;IF(AND(ISERROR(MATCH("},",B1878:B$5003,0)), ISERROR(MATCH("    ];",$A$5:A1877,0))),"];","")</f>
        <v xml:space="preserve">    </v>
      </c>
      <c r="B1878" t="str">
        <f t="shared" si="72"/>
        <v>{</v>
      </c>
      <c r="C1878" t="str">
        <f>IF(AND(MOD(ROW(A1873)-1,3)=0, INDEX(artwork.xlsx!J:J,QUOTIENT(ROW(A1873)-1,3)+2)&lt;&gt;""),
     artwork.xlsx!$H$1&amp;": """ &amp;  INDEX(artwork.xlsx!H:H,QUOTIENT(ROW(A1873)-1,3)+2) &amp;""",  " &amp;
     artwork.xlsx!$J$1&amp; ": """ &amp; INDEX(artwork.xlsx!J:J,QUOTIENT(ROW(A1873)-1,3)+2) &amp;""",  " &amp;
     artwork.xlsx!$L$1&amp; ": """ &amp; SUBSTITUTE(IF(LEFT(INDEX(artwork.xlsx!L:L,QUOTIENT(ROW(A1873)-1,3)+2),4)="http","",artwork.xlsx!$M$1) &amp; INDEX(artwork.xlsx!L:L,QUOTIENT(ROW(A1873)-1,3)+2),artwork.xlsx!$N$1,"") &amp; """,",
 IF(AND(MOD(ROW(A1873)-1,3)=1,INDEX(artwork.xlsx!J:J,QUOTIENT(ROW(A1873)-1,3)+2)&lt;&gt;""),
    artwork.xlsx!$K$1&amp;": '" &amp; SUBSTITUTE(INDEX(artwork.xlsx!K:K,QUOTIENT(ROW(A1873)-1,3)+2),"'","\'") &amp; "'",
IF(MOD(ROW(A1873)-1,3)=2,"","")))</f>
        <v>id: "tidepools",  frenchName: "Marée",  artwork: "http://wiki.dominionstrategy.com/images/4/4f/Tide_PoolsArt.jpg",</v>
      </c>
    </row>
    <row r="1879" spans="1:3" x14ac:dyDescent="0.25">
      <c r="A1879" t="str">
        <f>IF(AND(MOD(ROW(A1874)-1,3)=0,INDEX(artwork.xlsx!G:G,QUOTIENT(ROW(A1874)-1,3)+2)&lt;&gt;""),"/* "&amp;INDEX(artwork.xlsx!G:G,QUOTIENT(ROW(A1874)-1,3)+2)&amp;" */","  ")&amp;
IF(AND(INDEX(artwork.xlsx!F:F,QUOTIENT(ROW(A1874)-1,3)+2)&lt;&gt;""),"/* "&amp;INDEX(artwork.xlsx!F:F,QUOTIENT(ROW(A1874)-1,3)+2)&amp;" */","  ")&amp;IF(AND(ISERROR(MATCH("},",B1879:B$5003,0)), ISERROR(MATCH("    ];",$A$5:A1875,0))),"];","")</f>
        <v xml:space="preserve">    </v>
      </c>
      <c r="B1879" t="str">
        <f t="shared" si="72"/>
        <v/>
      </c>
      <c r="C1879" t="str">
        <f>IF(AND(MOD(ROW(A1874)-1,3)=0, INDEX(artwork.xlsx!J:J,QUOTIENT(ROW(A1874)-1,3)+2)&lt;&gt;""),
     artwork.xlsx!$H$1&amp;": """ &amp;  INDEX(artwork.xlsx!H:H,QUOTIENT(ROW(A1874)-1,3)+2) &amp;""",  " &amp;
     artwork.xlsx!$J$1&amp; ": """ &amp; INDEX(artwork.xlsx!J:J,QUOTIENT(ROW(A1874)-1,3)+2) &amp;""",  " &amp;
     artwork.xlsx!$L$1&amp; ": """ &amp; SUBSTITUTE(IF(LEFT(INDEX(artwork.xlsx!L:L,QUOTIENT(ROW(A1874)-1,3)+2),4)="http","",artwork.xlsx!$M$1) &amp; INDEX(artwork.xlsx!L:L,QUOTIENT(ROW(A1874)-1,3)+2),artwork.xlsx!$N$1,"") &amp; """,",
 IF(AND(MOD(ROW(A1874)-1,3)=1,INDEX(artwork.xlsx!J:J,QUOTIENT(ROW(A1874)-1,3)+2)&lt;&gt;""),
    artwork.xlsx!$K$1&amp;": '" &amp; SUBSTITUTE(INDEX(artwork.xlsx!K:K,QUOTIENT(ROW(A1874)-1,3)+2),"'","\'") &amp; "'",
IF(MOD(ROW(A1874)-1,3)=2,"","")))</f>
        <v>text_html: '&lt;div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v>
      </c>
    </row>
    <row r="1880" spans="1:3" x14ac:dyDescent="0.25">
      <c r="A1880" t="str">
        <f>IF(AND(MOD(ROW(A1875)-1,3)=0,INDEX(artwork.xlsx!G:G,QUOTIENT(ROW(A1875)-1,3)+2)&lt;&gt;""),"/* "&amp;INDEX(artwork.xlsx!G:G,QUOTIENT(ROW(A1875)-1,3)+2)&amp;" */","  ")&amp;
IF(AND(INDEX(artwork.xlsx!F:F,QUOTIENT(ROW(A1875)-1,3)+2)&lt;&gt;""),"/* "&amp;INDEX(artwork.xlsx!F:F,QUOTIENT(ROW(A1875)-1,3)+2)&amp;" */","  ")&amp;IF(AND(ISERROR(MATCH("},",B1880:B$5003,0)), ISERROR(MATCH("    ];",$A$5:A1876,0))),"];","")</f>
        <v xml:space="preserve">    </v>
      </c>
      <c r="B1880" t="str">
        <f t="shared" si="72"/>
        <v>},</v>
      </c>
      <c r="C1880" t="str">
        <f>IF(AND(MOD(ROW(A1875)-1,3)=0, INDEX(artwork.xlsx!J:J,QUOTIENT(ROW(A1875)-1,3)+2)&lt;&gt;""),
     artwork.xlsx!$H$1&amp;": """ &amp;  INDEX(artwork.xlsx!H:H,QUOTIENT(ROW(A1875)-1,3)+2) &amp;""",  " &amp;
     artwork.xlsx!$J$1&amp; ": """ &amp; INDEX(artwork.xlsx!J:J,QUOTIENT(ROW(A1875)-1,3)+2) &amp;""",  " &amp;
     artwork.xlsx!$L$1&amp; ": """ &amp; SUBSTITUTE(IF(LEFT(INDEX(artwork.xlsx!L:L,QUOTIENT(ROW(A1875)-1,3)+2),4)="http","",artwork.xlsx!$M$1) &amp; INDEX(artwork.xlsx!L:L,QUOTIENT(ROW(A1875)-1,3)+2),artwork.xlsx!$N$1,"") &amp; """,",
 IF(AND(MOD(ROW(A1875)-1,3)=1,INDEX(artwork.xlsx!J:J,QUOTIENT(ROW(A1875)-1,3)+2)&lt;&gt;""),
    artwork.xlsx!$K$1&amp;": '" &amp; SUBSTITUTE(INDEX(artwork.xlsx!K:K,QUOTIENT(ROW(A1875)-1,3)+2),"'","\'") &amp; "'",
IF(MOD(ROW(A1875)-1,3)=2,"","")))</f>
        <v/>
      </c>
    </row>
    <row r="1881" spans="1:3" x14ac:dyDescent="0.25">
      <c r="A1881" t="str">
        <f>IF(AND(MOD(ROW(A1876)-1,3)=0,INDEX(artwork.xlsx!G:G,QUOTIENT(ROW(A1876)-1,3)+2)&lt;&gt;""),"/* "&amp;INDEX(artwork.xlsx!G:G,QUOTIENT(ROW(A1876)-1,3)+2)&amp;" */","  ")&amp;
IF(AND(INDEX(artwork.xlsx!F:F,QUOTIENT(ROW(A1876)-1,3)+2)&lt;&gt;""),"/* "&amp;INDEX(artwork.xlsx!F:F,QUOTIENT(ROW(A1876)-1,3)+2)&amp;" */","  ")&amp;IF(AND(ISERROR(MATCH("},",B1881:B$5003,0)), ISERROR(MATCH("    ];",$A$5:A1880,0))),"];","")</f>
        <v xml:space="preserve">    </v>
      </c>
      <c r="B1881" t="str">
        <f t="shared" si="72"/>
        <v>{</v>
      </c>
      <c r="C1881" t="str">
        <f>IF(AND(MOD(ROW(A1876)-1,3)=0, INDEX(artwork.xlsx!J:J,QUOTIENT(ROW(A1876)-1,3)+2)&lt;&gt;""),
     artwork.xlsx!$H$1&amp;": """ &amp;  INDEX(artwork.xlsx!H:H,QUOTIENT(ROW(A1876)-1,3)+2) &amp;""",  " &amp;
     artwork.xlsx!$J$1&amp; ": """ &amp; INDEX(artwork.xlsx!J:J,QUOTIENT(ROW(A1876)-1,3)+2) &amp;""",  " &amp;
     artwork.xlsx!$L$1&amp; ": """ &amp; SUBSTITUTE(IF(LEFT(INDEX(artwork.xlsx!L:L,QUOTIENT(ROW(A1876)-1,3)+2),4)="http","",artwork.xlsx!$M$1) &amp; INDEX(artwork.xlsx!L:L,QUOTIENT(ROW(A1876)-1,3)+2),artwork.xlsx!$N$1,"") &amp; """,",
 IF(AND(MOD(ROW(A1876)-1,3)=1,INDEX(artwork.xlsx!J:J,QUOTIENT(ROW(A1876)-1,3)+2)&lt;&gt;""),
    artwork.xlsx!$K$1&amp;": '" &amp; SUBSTITUTE(INDEX(artwork.xlsx!K:K,QUOTIENT(ROW(A1876)-1,3)+2),"'","\'") &amp; "'",
IF(MOD(ROW(A1876)-1,3)=2,"","")))</f>
        <v>id: "corsair",  frenchName: "Corsaire",  artwork: "http://wiki.dominionstrategy.com/images/7/79/CorsairArt.jpg",</v>
      </c>
    </row>
    <row r="1882" spans="1:3" x14ac:dyDescent="0.25">
      <c r="A1882" t="str">
        <f>IF(AND(MOD(ROW(A1877)-1,3)=0,INDEX(artwork.xlsx!G:G,QUOTIENT(ROW(A1877)-1,3)+2)&lt;&gt;""),"/* "&amp;INDEX(artwork.xlsx!G:G,QUOTIENT(ROW(A1877)-1,3)+2)&amp;" */","  ")&amp;
IF(AND(INDEX(artwork.xlsx!F:F,QUOTIENT(ROW(A1877)-1,3)+2)&lt;&gt;""),"/* "&amp;INDEX(artwork.xlsx!F:F,QUOTIENT(ROW(A1877)-1,3)+2)&amp;" */","  ")&amp;IF(AND(ISERROR(MATCH("},",B1882:B$5003,0)), ISERROR(MATCH("    ];",$A$5:A1881,0))),"];","")</f>
        <v xml:space="preserve">    </v>
      </c>
      <c r="B1882" t="str">
        <f t="shared" si="72"/>
        <v/>
      </c>
      <c r="C1882" t="str">
        <f>IF(AND(MOD(ROW(A1877)-1,3)=0, INDEX(artwork.xlsx!J:J,QUOTIENT(ROW(A1877)-1,3)+2)&lt;&gt;""),
     artwork.xlsx!$H$1&amp;": """ &amp;  INDEX(artwork.xlsx!H:H,QUOTIENT(ROW(A1877)-1,3)+2) &amp;""",  " &amp;
     artwork.xlsx!$J$1&amp; ": """ &amp; INDEX(artwork.xlsx!J:J,QUOTIENT(ROW(A1877)-1,3)+2) &amp;""",  " &amp;
     artwork.xlsx!$L$1&amp; ": """ &amp; SUBSTITUTE(IF(LEFT(INDEX(artwork.xlsx!L:L,QUOTIENT(ROW(A1877)-1,3)+2),4)="http","",artwork.xlsx!$M$1) &amp; INDEX(artwork.xlsx!L:L,QUOTIENT(ROW(A1877)-1,3)+2),artwork.xlsx!$N$1,"") &amp; """,",
 IF(AND(MOD(ROW(A1877)-1,3)=1,INDEX(artwork.xlsx!J:J,QUOTIENT(ROW(A1877)-1,3)+2)&lt;&gt;""),
    artwork.xlsx!$K$1&amp;": '" &amp; SUBSTITUTE(INDEX(artwork.xlsx!K:K,QUOTIENT(ROW(A1877)-1,3)+2),"'","\'") &amp; "'",
IF(MOD(ROW(A1877)-1,3)=2,"","")))</f>
        <v>text_html: '&lt;div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v>
      </c>
    </row>
    <row r="1883" spans="1:3" x14ac:dyDescent="0.25">
      <c r="A1883" t="str">
        <f>IF(AND(MOD(ROW(A1878)-1,3)=0,INDEX(artwork.xlsx!G:G,QUOTIENT(ROW(A1878)-1,3)+2)&lt;&gt;""),"/* "&amp;INDEX(artwork.xlsx!G:G,QUOTIENT(ROW(A1878)-1,3)+2)&amp;" */","  ")&amp;
IF(AND(INDEX(artwork.xlsx!F:F,QUOTIENT(ROW(A1878)-1,3)+2)&lt;&gt;""),"/* "&amp;INDEX(artwork.xlsx!F:F,QUOTIENT(ROW(A1878)-1,3)+2)&amp;" */","  ")&amp;IF(AND(ISERROR(MATCH("},",B1883:B$5003,0)), ISERROR(MATCH("    ];",$A$5:A1879,0))),"];","")</f>
        <v xml:space="preserve">    </v>
      </c>
      <c r="B1883" t="str">
        <f t="shared" si="72"/>
        <v>},</v>
      </c>
      <c r="C1883" t="str">
        <f>IF(AND(MOD(ROW(A1878)-1,3)=0, INDEX(artwork.xlsx!J:J,QUOTIENT(ROW(A1878)-1,3)+2)&lt;&gt;""),
     artwork.xlsx!$H$1&amp;": """ &amp;  INDEX(artwork.xlsx!H:H,QUOTIENT(ROW(A1878)-1,3)+2) &amp;""",  " &amp;
     artwork.xlsx!$J$1&amp; ": """ &amp; INDEX(artwork.xlsx!J:J,QUOTIENT(ROW(A1878)-1,3)+2) &amp;""",  " &amp;
     artwork.xlsx!$L$1&amp; ": """ &amp; SUBSTITUTE(IF(LEFT(INDEX(artwork.xlsx!L:L,QUOTIENT(ROW(A1878)-1,3)+2),4)="http","",artwork.xlsx!$M$1) &amp; INDEX(artwork.xlsx!L:L,QUOTIENT(ROW(A1878)-1,3)+2),artwork.xlsx!$N$1,"") &amp; """,",
 IF(AND(MOD(ROW(A1878)-1,3)=1,INDEX(artwork.xlsx!J:J,QUOTIENT(ROW(A1878)-1,3)+2)&lt;&gt;""),
    artwork.xlsx!$K$1&amp;": '" &amp; SUBSTITUTE(INDEX(artwork.xlsx!K:K,QUOTIENT(ROW(A1878)-1,3)+2),"'","\'") &amp; "'",
IF(MOD(ROW(A1878)-1,3)=2,"","")))</f>
        <v/>
      </c>
    </row>
    <row r="1884" spans="1:3" x14ac:dyDescent="0.25">
      <c r="A1884" t="str">
        <f>IF(AND(MOD(ROW(A1879)-1,3)=0,INDEX(artwork.xlsx!G:G,QUOTIENT(ROW(A1879)-1,3)+2)&lt;&gt;""),"/* "&amp;INDEX(artwork.xlsx!G:G,QUOTIENT(ROW(A1879)-1,3)+2)&amp;" */","  ")&amp;
IF(AND(INDEX(artwork.xlsx!F:F,QUOTIENT(ROW(A1879)-1,3)+2)&lt;&gt;""),"/* "&amp;INDEX(artwork.xlsx!F:F,QUOTIENT(ROW(A1879)-1,3)+2)&amp;" */","  ")&amp;IF(AND(ISERROR(MATCH("},",B1884:B$5003,0)), ISERROR(MATCH("    ];",$A$5:A1883,0))),"];","")</f>
        <v xml:space="preserve">    </v>
      </c>
      <c r="B1884" t="str">
        <f t="shared" si="72"/>
        <v>{</v>
      </c>
      <c r="C1884" t="str">
        <f>IF(AND(MOD(ROW(A1879)-1,3)=0, INDEX(artwork.xlsx!J:J,QUOTIENT(ROW(A1879)-1,3)+2)&lt;&gt;""),
     artwork.xlsx!$H$1&amp;": """ &amp;  INDEX(artwork.xlsx!H:H,QUOTIENT(ROW(A1879)-1,3)+2) &amp;""",  " &amp;
     artwork.xlsx!$J$1&amp; ": """ &amp; INDEX(artwork.xlsx!J:J,QUOTIENT(ROW(A1879)-1,3)+2) &amp;""",  " &amp;
     artwork.xlsx!$L$1&amp; ": """ &amp; SUBSTITUTE(IF(LEFT(INDEX(artwork.xlsx!L:L,QUOTIENT(ROW(A1879)-1,3)+2),4)="http","",artwork.xlsx!$M$1) &amp; INDEX(artwork.xlsx!L:L,QUOTIENT(ROW(A1879)-1,3)+2),artwork.xlsx!$N$1,"") &amp; """,",
 IF(AND(MOD(ROW(A1879)-1,3)=1,INDEX(artwork.xlsx!J:J,QUOTIENT(ROW(A1879)-1,3)+2)&lt;&gt;""),
    artwork.xlsx!$K$1&amp;": '" &amp; SUBSTITUTE(INDEX(artwork.xlsx!K:K,QUOTIENT(ROW(A1879)-1,3)+2),"'","\'") &amp; "'",
IF(MOD(ROW(A1879)-1,3)=2,"","")))</f>
        <v>id: "pirate",  frenchName: "Pirate",  artwork: "http://wiki.dominionstrategy.com/images/c/cf/PirateArt.jpg",</v>
      </c>
    </row>
    <row r="1885" spans="1:3" x14ac:dyDescent="0.25">
      <c r="A1885" t="str">
        <f>IF(AND(MOD(ROW(A1880)-1,3)=0,INDEX(artwork.xlsx!G:G,QUOTIENT(ROW(A1880)-1,3)+2)&lt;&gt;""),"/* "&amp;INDEX(artwork.xlsx!G:G,QUOTIENT(ROW(A1880)-1,3)+2)&amp;" */","  ")&amp;
IF(AND(INDEX(artwork.xlsx!F:F,QUOTIENT(ROW(A1880)-1,3)+2)&lt;&gt;""),"/* "&amp;INDEX(artwork.xlsx!F:F,QUOTIENT(ROW(A1880)-1,3)+2)&amp;" */","  ")&amp;IF(AND(ISERROR(MATCH("},",B1885:B$5003,0)), ISERROR(MATCH("    ];",$A$5:A1884,0))),"];","")</f>
        <v xml:space="preserve">    </v>
      </c>
      <c r="B1885" t="str">
        <f t="shared" si="72"/>
        <v/>
      </c>
      <c r="C1885" t="str">
        <f>IF(AND(MOD(ROW(A1880)-1,3)=0, INDEX(artwork.xlsx!J:J,QUOTIENT(ROW(A1880)-1,3)+2)&lt;&gt;""),
     artwork.xlsx!$H$1&amp;": """ &amp;  INDEX(artwork.xlsx!H:H,QUOTIENT(ROW(A1880)-1,3)+2) &amp;""",  " &amp;
     artwork.xlsx!$J$1&amp; ": """ &amp; INDEX(artwork.xlsx!J:J,QUOTIENT(ROW(A1880)-1,3)+2) &amp;""",  " &amp;
     artwork.xlsx!$L$1&amp; ": """ &amp; SUBSTITUTE(IF(LEFT(INDEX(artwork.xlsx!L:L,QUOTIENT(ROW(A1880)-1,3)+2),4)="http","",artwork.xlsx!$M$1) &amp; INDEX(artwork.xlsx!L:L,QUOTIENT(ROW(A1880)-1,3)+2),artwork.xlsx!$N$1,"") &amp; """,",
 IF(AND(MOD(ROW(A1880)-1,3)=1,INDEX(artwork.xlsx!J:J,QUOTIENT(ROW(A1880)-1,3)+2)&lt;&gt;""),
    artwork.xlsx!$K$1&amp;": '" &amp; SUBSTITUTE(INDEX(artwork.xlsx!K:K,QUOTIENT(ROW(A1880)-1,3)+2),"'","\'") &amp; "'",
IF(MOD(ROW(A1880)-1,3)=2,"","")))</f>
        <v>text_html: '&lt;div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v>
      </c>
    </row>
    <row r="1886" spans="1:3" x14ac:dyDescent="0.25">
      <c r="A1886" t="str">
        <f>IF(AND(MOD(ROW(A1881)-1,3)=0,INDEX(artwork.xlsx!G:G,QUOTIENT(ROW(A1881)-1,3)+2)&lt;&gt;""),"/* "&amp;INDEX(artwork.xlsx!G:G,QUOTIENT(ROW(A1881)-1,3)+2)&amp;" */","  ")&amp;
IF(AND(INDEX(artwork.xlsx!F:F,QUOTIENT(ROW(A1881)-1,3)+2)&lt;&gt;""),"/* "&amp;INDEX(artwork.xlsx!F:F,QUOTIENT(ROW(A1881)-1,3)+2)&amp;" */","  ")&amp;IF(AND(ISERROR(MATCH("},",B1886:B$5003,0)), ISERROR(MATCH("    ];",$A$5:A1882,0))),"];","")</f>
        <v xml:space="preserve">    </v>
      </c>
      <c r="B1886" t="str">
        <f t="shared" si="72"/>
        <v>},</v>
      </c>
      <c r="C1886" t="str">
        <f>IF(AND(MOD(ROW(A1881)-1,3)=0, INDEX(artwork.xlsx!J:J,QUOTIENT(ROW(A1881)-1,3)+2)&lt;&gt;""),
     artwork.xlsx!$H$1&amp;": """ &amp;  INDEX(artwork.xlsx!H:H,QUOTIENT(ROW(A1881)-1,3)+2) &amp;""",  " &amp;
     artwork.xlsx!$J$1&amp; ": """ &amp; INDEX(artwork.xlsx!J:J,QUOTIENT(ROW(A1881)-1,3)+2) &amp;""",  " &amp;
     artwork.xlsx!$L$1&amp; ": """ &amp; SUBSTITUTE(IF(LEFT(INDEX(artwork.xlsx!L:L,QUOTIENT(ROW(A1881)-1,3)+2),4)="http","",artwork.xlsx!$M$1) &amp; INDEX(artwork.xlsx!L:L,QUOTIENT(ROW(A1881)-1,3)+2),artwork.xlsx!$N$1,"") &amp; """,",
 IF(AND(MOD(ROW(A1881)-1,3)=1,INDEX(artwork.xlsx!J:J,QUOTIENT(ROW(A1881)-1,3)+2)&lt;&gt;""),
    artwork.xlsx!$K$1&amp;": '" &amp; SUBSTITUTE(INDEX(artwork.xlsx!K:K,QUOTIENT(ROW(A1881)-1,3)+2),"'","\'") &amp; "'",
IF(MOD(ROW(A1881)-1,3)=2,"","")))</f>
        <v/>
      </c>
    </row>
    <row r="1887" spans="1:3" x14ac:dyDescent="0.25">
      <c r="A1887" t="str">
        <f>IF(AND(MOD(ROW(A1882)-1,3)=0,INDEX(artwork.xlsx!G:G,QUOTIENT(ROW(A1882)-1,3)+2)&lt;&gt;""),"/* "&amp;INDEX(artwork.xlsx!G:G,QUOTIENT(ROW(A1882)-1,3)+2)&amp;" */","  ")&amp;
IF(AND(INDEX(artwork.xlsx!F:F,QUOTIENT(ROW(A1882)-1,3)+2)&lt;&gt;""),"/* "&amp;INDEX(artwork.xlsx!F:F,QUOTIENT(ROW(A1882)-1,3)+2)&amp;" */","  ")&amp;IF(AND(ISERROR(MATCH("},",B1887:B$5003,0)), ISERROR(MATCH("    ];",$A$5:A1886,0))),"];","")</f>
        <v xml:space="preserve">    </v>
      </c>
      <c r="B1887" t="str">
        <f t="shared" si="72"/>
        <v>{</v>
      </c>
      <c r="C1887" t="str">
        <f>IF(AND(MOD(ROW(A1882)-1,3)=0, INDEX(artwork.xlsx!J:J,QUOTIENT(ROW(A1882)-1,3)+2)&lt;&gt;""),
     artwork.xlsx!$H$1&amp;": """ &amp;  INDEX(artwork.xlsx!H:H,QUOTIENT(ROW(A1882)-1,3)+2) &amp;""",  " &amp;
     artwork.xlsx!$J$1&amp; ": """ &amp; INDEX(artwork.xlsx!J:J,QUOTIENT(ROW(A1882)-1,3)+2) &amp;""",  " &amp;
     artwork.xlsx!$L$1&amp; ": """ &amp; SUBSTITUTE(IF(LEFT(INDEX(artwork.xlsx!L:L,QUOTIENT(ROW(A1882)-1,3)+2),4)="http","",artwork.xlsx!$M$1) &amp; INDEX(artwork.xlsx!L:L,QUOTIENT(ROW(A1882)-1,3)+2),artwork.xlsx!$N$1,"") &amp; """,",
 IF(AND(MOD(ROW(A1882)-1,3)=1,INDEX(artwork.xlsx!J:J,QUOTIENT(ROW(A1882)-1,3)+2)&lt;&gt;""),
    artwork.xlsx!$K$1&amp;": '" &amp; SUBSTITUTE(INDEX(artwork.xlsx!K:K,QUOTIENT(ROW(A1882)-1,3)+2),"'","\'") &amp; "'",
IF(MOD(ROW(A1882)-1,3)=2,"","")))</f>
        <v>id: "seawitch",  frenchName: "Sorcière Marine",  artwork: "http://wiki.dominionstrategy.com/images/6/68/Sea_WitchArt.jpg",</v>
      </c>
    </row>
    <row r="1888" spans="1:3" x14ac:dyDescent="0.25">
      <c r="A1888" t="str">
        <f>IF(AND(MOD(ROW(A1883)-1,3)=0,INDEX(artwork.xlsx!G:G,QUOTIENT(ROW(A1883)-1,3)+2)&lt;&gt;""),"/* "&amp;INDEX(artwork.xlsx!G:G,QUOTIENT(ROW(A1883)-1,3)+2)&amp;" */","  ")&amp;
IF(AND(INDEX(artwork.xlsx!F:F,QUOTIENT(ROW(A1883)-1,3)+2)&lt;&gt;""),"/* "&amp;INDEX(artwork.xlsx!F:F,QUOTIENT(ROW(A1883)-1,3)+2)&amp;" */","  ")&amp;IF(AND(ISERROR(MATCH("},",B1888:B$5003,0)), ISERROR(MATCH("    ];",$A$5:A1887,0))),"];","")</f>
        <v xml:space="preserve">    </v>
      </c>
      <c r="B1888" t="str">
        <f t="shared" si="72"/>
        <v/>
      </c>
      <c r="C1888" t="str">
        <f>IF(AND(MOD(ROW(A1883)-1,3)=0, INDEX(artwork.xlsx!J:J,QUOTIENT(ROW(A1883)-1,3)+2)&lt;&gt;""),
     artwork.xlsx!$H$1&amp;": """ &amp;  INDEX(artwork.xlsx!H:H,QUOTIENT(ROW(A1883)-1,3)+2) &amp;""",  " &amp;
     artwork.xlsx!$J$1&amp; ": """ &amp; INDEX(artwork.xlsx!J:J,QUOTIENT(ROW(A1883)-1,3)+2) &amp;""",  " &amp;
     artwork.xlsx!$L$1&amp; ": """ &amp; SUBSTITUTE(IF(LEFT(INDEX(artwork.xlsx!L:L,QUOTIENT(ROW(A1883)-1,3)+2),4)="http","",artwork.xlsx!$M$1) &amp; INDEX(artwork.xlsx!L:L,QUOTIENT(ROW(A1883)-1,3)+2),artwork.xlsx!$N$1,"") &amp; """,",
 IF(AND(MOD(ROW(A1883)-1,3)=1,INDEX(artwork.xlsx!J:J,QUOTIENT(ROW(A1883)-1,3)+2)&lt;&gt;""),
    artwork.xlsx!$K$1&amp;": '" &amp; SUBSTITUTE(INDEX(artwork.xlsx!K:K,QUOTIENT(ROW(A1883)-1,3)+2),"'","\'") &amp; "'",
IF(MOD(ROW(A1883)-1,3)=2,"","")))</f>
        <v>text_html: '&lt;div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v>
      </c>
    </row>
    <row r="1889" spans="1:3" x14ac:dyDescent="0.25">
      <c r="A1889" t="str">
        <f>IF(AND(MOD(ROW(A1884)-1,3)=0,INDEX(artwork.xlsx!G:G,QUOTIENT(ROW(A1884)-1,3)+2)&lt;&gt;""),"/* "&amp;INDEX(artwork.xlsx!G:G,QUOTIENT(ROW(A1884)-1,3)+2)&amp;" */","  ")&amp;
IF(AND(INDEX(artwork.xlsx!F:F,QUOTIENT(ROW(A1884)-1,3)+2)&lt;&gt;""),"/* "&amp;INDEX(artwork.xlsx!F:F,QUOTIENT(ROW(A1884)-1,3)+2)&amp;" */","  ")&amp;IF(AND(ISERROR(MATCH("},",B1889:B$5003,0)), ISERROR(MATCH("    ];",$A$5:A1885,0))),"];","")</f>
        <v xml:space="preserve">    </v>
      </c>
      <c r="B1889" t="str">
        <f t="shared" si="72"/>
        <v>},</v>
      </c>
      <c r="C1889" t="str">
        <f>IF(AND(MOD(ROW(A1884)-1,3)=0, INDEX(artwork.xlsx!J:J,QUOTIENT(ROW(A1884)-1,3)+2)&lt;&gt;""),
     artwork.xlsx!$H$1&amp;": """ &amp;  INDEX(artwork.xlsx!H:H,QUOTIENT(ROW(A1884)-1,3)+2) &amp;""",  " &amp;
     artwork.xlsx!$J$1&amp; ": """ &amp; INDEX(artwork.xlsx!J:J,QUOTIENT(ROW(A1884)-1,3)+2) &amp;""",  " &amp;
     artwork.xlsx!$L$1&amp; ": """ &amp; SUBSTITUTE(IF(LEFT(INDEX(artwork.xlsx!L:L,QUOTIENT(ROW(A1884)-1,3)+2),4)="http","",artwork.xlsx!$M$1) &amp; INDEX(artwork.xlsx!L:L,QUOTIENT(ROW(A1884)-1,3)+2),artwork.xlsx!$N$1,"") &amp; """,",
 IF(AND(MOD(ROW(A1884)-1,3)=1,INDEX(artwork.xlsx!J:J,QUOTIENT(ROW(A1884)-1,3)+2)&lt;&gt;""),
    artwork.xlsx!$K$1&amp;": '" &amp; SUBSTITUTE(INDEX(artwork.xlsx!K:K,QUOTIENT(ROW(A1884)-1,3)+2),"'","\'") &amp; "'",
IF(MOD(ROW(A1884)-1,3)=2,"","")))</f>
        <v/>
      </c>
    </row>
    <row r="1890" spans="1:3" x14ac:dyDescent="0.25">
      <c r="A1890" t="str">
        <f>IF(AND(MOD(ROW(A1885)-1,3)=0,INDEX(artwork.xlsx!G:G,QUOTIENT(ROW(A1885)-1,3)+2)&lt;&gt;""),"/* "&amp;INDEX(artwork.xlsx!G:G,QUOTIENT(ROW(A1885)-1,3)+2)&amp;" */","  ")&amp;
IF(AND(INDEX(artwork.xlsx!F:F,QUOTIENT(ROW(A1885)-1,3)+2)&lt;&gt;""),"/* "&amp;INDEX(artwork.xlsx!F:F,QUOTIENT(ROW(A1885)-1,3)+2)&amp;" */","  ")&amp;IF(AND(ISERROR(MATCH("},",B1890:B$5003,0)), ISERROR(MATCH("    ];",$A$5:A1889,0))),"];","")</f>
        <v>/* Prosperity2 *//* t */</v>
      </c>
      <c r="B1890" t="str">
        <f t="shared" si="72"/>
        <v>{</v>
      </c>
      <c r="C1890" t="str">
        <f>IF(AND(MOD(ROW(A1885)-1,3)=0, INDEX(artwork.xlsx!J:J,QUOTIENT(ROW(A1885)-1,3)+2)&lt;&gt;""),
     artwork.xlsx!$H$1&amp;": """ &amp;  INDEX(artwork.xlsx!H:H,QUOTIENT(ROW(A1885)-1,3)+2) &amp;""",  " &amp;
     artwork.xlsx!$J$1&amp; ": """ &amp; INDEX(artwork.xlsx!J:J,QUOTIENT(ROW(A1885)-1,3)+2) &amp;""",  " &amp;
     artwork.xlsx!$L$1&amp; ": """ &amp; SUBSTITUTE(IF(LEFT(INDEX(artwork.xlsx!L:L,QUOTIENT(ROW(A1885)-1,3)+2),4)="http","",artwork.xlsx!$M$1) &amp; INDEX(artwork.xlsx!L:L,QUOTIENT(ROW(A1885)-1,3)+2),artwork.xlsx!$N$1,"") &amp; """,",
 IF(AND(MOD(ROW(A1885)-1,3)=1,INDEX(artwork.xlsx!J:J,QUOTIENT(ROW(A1885)-1,3)+2)&lt;&gt;""),
    artwork.xlsx!$K$1&amp;": '" &amp; SUBSTITUTE(INDEX(artwork.xlsx!K:K,QUOTIENT(ROW(A1885)-1,3)+2),"'","\'") &amp; "'",
IF(MOD(ROW(A1885)-1,3)=2,"","")))</f>
        <v>id: "anvil",  frenchName: "Enclume",  artwork: "http://wiki.dominionstrategy.com/images/7/77/AnvilArt.jpg",</v>
      </c>
    </row>
    <row r="1891" spans="1:3" x14ac:dyDescent="0.25">
      <c r="A1891" t="str">
        <f>IF(AND(MOD(ROW(A1886)-1,3)=0,INDEX(artwork.xlsx!G:G,QUOTIENT(ROW(A1886)-1,3)+2)&lt;&gt;""),"/* "&amp;INDEX(artwork.xlsx!G:G,QUOTIENT(ROW(A1886)-1,3)+2)&amp;" */","  ")&amp;
IF(AND(INDEX(artwork.xlsx!F:F,QUOTIENT(ROW(A1886)-1,3)+2)&lt;&gt;""),"/* "&amp;INDEX(artwork.xlsx!F:F,QUOTIENT(ROW(A1886)-1,3)+2)&amp;" */","  ")&amp;IF(AND(ISERROR(MATCH("},",B1891:B$5003,0)), ISERROR(MATCH("    ];",$A$5:A1890,0))),"];","")</f>
        <v xml:space="preserve">  /* t */</v>
      </c>
      <c r="B1891" t="str">
        <f t="shared" si="72"/>
        <v/>
      </c>
      <c r="C1891" t="str">
        <f>IF(AND(MOD(ROW(A1886)-1,3)=0, INDEX(artwork.xlsx!J:J,QUOTIENT(ROW(A1886)-1,3)+2)&lt;&gt;""),
     artwork.xlsx!$H$1&amp;": """ &amp;  INDEX(artwork.xlsx!H:H,QUOTIENT(ROW(A1886)-1,3)+2) &amp;""",  " &amp;
     artwork.xlsx!$J$1&amp; ": """ &amp; INDEX(artwork.xlsx!J:J,QUOTIENT(ROW(A1886)-1,3)+2) &amp;""",  " &amp;
     artwork.xlsx!$L$1&amp; ": """ &amp; SUBSTITUTE(IF(LEFT(INDEX(artwork.xlsx!L:L,QUOTIENT(ROW(A1886)-1,3)+2),4)="http","",artwork.xlsx!$M$1) &amp; INDEX(artwork.xlsx!L:L,QUOTIENT(ROW(A1886)-1,3)+2),artwork.xlsx!$N$1,"") &amp; """,",
 IF(AND(MOD(ROW(A1886)-1,3)=1,INDEX(artwork.xlsx!J:J,QUOTIENT(ROW(A1886)-1,3)+2)&lt;&gt;""),
    artwork.xlsx!$K$1&amp;": '" &amp; SUBSTITUTE(INDEX(artwork.xlsx!K:K,QUOTIENT(ROW(A1886)-1,3)+2),"'","\'") &amp; "'",
IF(MOD(ROW(A1886)-1,3)=2,"","")))</f>
        <v>text_html: '&lt;div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v>
      </c>
    </row>
    <row r="1892" spans="1:3" x14ac:dyDescent="0.25">
      <c r="A1892" t="str">
        <f>IF(AND(MOD(ROW(A1887)-1,3)=0,INDEX(artwork.xlsx!G:G,QUOTIENT(ROW(A1887)-1,3)+2)&lt;&gt;""),"/* "&amp;INDEX(artwork.xlsx!G:G,QUOTIENT(ROW(A1887)-1,3)+2)&amp;" */","  ")&amp;
IF(AND(INDEX(artwork.xlsx!F:F,QUOTIENT(ROW(A1887)-1,3)+2)&lt;&gt;""),"/* "&amp;INDEX(artwork.xlsx!F:F,QUOTIENT(ROW(A1887)-1,3)+2)&amp;" */","  ")&amp;IF(AND(ISERROR(MATCH("},",B1892:B$5003,0)), ISERROR(MATCH("    ];",$A$5:A1888,0))),"];","")</f>
        <v xml:space="preserve">  /* t */</v>
      </c>
      <c r="B1892" t="str">
        <f t="shared" si="72"/>
        <v>},</v>
      </c>
      <c r="C1892" t="str">
        <f>IF(AND(MOD(ROW(A1887)-1,3)=0, INDEX(artwork.xlsx!J:J,QUOTIENT(ROW(A1887)-1,3)+2)&lt;&gt;""),
     artwork.xlsx!$H$1&amp;": """ &amp;  INDEX(artwork.xlsx!H:H,QUOTIENT(ROW(A1887)-1,3)+2) &amp;""",  " &amp;
     artwork.xlsx!$J$1&amp; ": """ &amp; INDEX(artwork.xlsx!J:J,QUOTIENT(ROW(A1887)-1,3)+2) &amp;""",  " &amp;
     artwork.xlsx!$L$1&amp; ": """ &amp; SUBSTITUTE(IF(LEFT(INDEX(artwork.xlsx!L:L,QUOTIENT(ROW(A1887)-1,3)+2),4)="http","",artwork.xlsx!$M$1) &amp; INDEX(artwork.xlsx!L:L,QUOTIENT(ROW(A1887)-1,3)+2),artwork.xlsx!$N$1,"") &amp; """,",
 IF(AND(MOD(ROW(A1887)-1,3)=1,INDEX(artwork.xlsx!J:J,QUOTIENT(ROW(A1887)-1,3)+2)&lt;&gt;""),
    artwork.xlsx!$K$1&amp;": '" &amp; SUBSTITUTE(INDEX(artwork.xlsx!K:K,QUOTIENT(ROW(A1887)-1,3)+2),"'","\'") &amp; "'",
IF(MOD(ROW(A1887)-1,3)=2,"","")))</f>
        <v/>
      </c>
    </row>
    <row r="1893" spans="1:3" x14ac:dyDescent="0.25">
      <c r="A1893" t="str">
        <f>IF(AND(MOD(ROW(A1888)-1,3)=0,INDEX(artwork.xlsx!G:G,QUOTIENT(ROW(A1888)-1,3)+2)&lt;&gt;""),"/* "&amp;INDEX(artwork.xlsx!G:G,QUOTIENT(ROW(A1888)-1,3)+2)&amp;" */","  ")&amp;
IF(AND(INDEX(artwork.xlsx!F:F,QUOTIENT(ROW(A1888)-1,3)+2)&lt;&gt;""),"/* "&amp;INDEX(artwork.xlsx!F:F,QUOTIENT(ROW(A1888)-1,3)+2)&amp;" */","  ")&amp;IF(AND(ISERROR(MATCH("},",B1893:B$5003,0)), ISERROR(MATCH("    ];",$A$5:A1892,0))),"];","")</f>
        <v xml:space="preserve">    </v>
      </c>
      <c r="B1893" t="str">
        <f t="shared" si="72"/>
        <v>{</v>
      </c>
      <c r="C1893" t="str">
        <f>IF(AND(MOD(ROW(A1888)-1,3)=0, INDEX(artwork.xlsx!J:J,QUOTIENT(ROW(A1888)-1,3)+2)&lt;&gt;""),
     artwork.xlsx!$H$1&amp;": """ &amp;  INDEX(artwork.xlsx!H:H,QUOTIENT(ROW(A1888)-1,3)+2) &amp;""",  " &amp;
     artwork.xlsx!$J$1&amp; ": """ &amp; INDEX(artwork.xlsx!J:J,QUOTIENT(ROW(A1888)-1,3)+2) &amp;""",  " &amp;
     artwork.xlsx!$L$1&amp; ": """ &amp; SUBSTITUTE(IF(LEFT(INDEX(artwork.xlsx!L:L,QUOTIENT(ROW(A1888)-1,3)+2),4)="http","",artwork.xlsx!$M$1) &amp; INDEX(artwork.xlsx!L:L,QUOTIENT(ROW(A1888)-1,3)+2),artwork.xlsx!$N$1,"") &amp; """,",
 IF(AND(MOD(ROW(A1888)-1,3)=1,INDEX(artwork.xlsx!J:J,QUOTIENT(ROW(A1888)-1,3)+2)&lt;&gt;""),
    artwork.xlsx!$K$1&amp;": '" &amp; SUBSTITUTE(INDEX(artwork.xlsx!K:K,QUOTIENT(ROW(A1888)-1,3)+2),"'","\'") &amp; "'",
IF(MOD(ROW(A1888)-1,3)=2,"","")))</f>
        <v>id: "clerk",  frenchName: "Compatble",  artwork: "http://wiki.dominionstrategy.com/images/a/a1/ClerkArt.jpg",</v>
      </c>
    </row>
    <row r="1894" spans="1:3" x14ac:dyDescent="0.25">
      <c r="A1894" t="str">
        <f>IF(AND(MOD(ROW(A1889)-1,3)=0,INDEX(artwork.xlsx!G:G,QUOTIENT(ROW(A1889)-1,3)+2)&lt;&gt;""),"/* "&amp;INDEX(artwork.xlsx!G:G,QUOTIENT(ROW(A1889)-1,3)+2)&amp;" */","  ")&amp;
IF(AND(INDEX(artwork.xlsx!F:F,QUOTIENT(ROW(A1889)-1,3)+2)&lt;&gt;""),"/* "&amp;INDEX(artwork.xlsx!F:F,QUOTIENT(ROW(A1889)-1,3)+2)&amp;" */","  ")&amp;IF(AND(ISERROR(MATCH("},",B1894:B$5003,0)), ISERROR(MATCH("    ];",$A$5:A1893,0))),"];","")</f>
        <v xml:space="preserve">    </v>
      </c>
      <c r="B1894" t="str">
        <f t="shared" si="72"/>
        <v/>
      </c>
      <c r="C1894" t="str">
        <f>IF(AND(MOD(ROW(A1889)-1,3)=0, INDEX(artwork.xlsx!J:J,QUOTIENT(ROW(A1889)-1,3)+2)&lt;&gt;""),
     artwork.xlsx!$H$1&amp;": """ &amp;  INDEX(artwork.xlsx!H:H,QUOTIENT(ROW(A1889)-1,3)+2) &amp;""",  " &amp;
     artwork.xlsx!$J$1&amp; ": """ &amp; INDEX(artwork.xlsx!J:J,QUOTIENT(ROW(A1889)-1,3)+2) &amp;""",  " &amp;
     artwork.xlsx!$L$1&amp; ": """ &amp; SUBSTITUTE(IF(LEFT(INDEX(artwork.xlsx!L:L,QUOTIENT(ROW(A1889)-1,3)+2),4)="http","",artwork.xlsx!$M$1) &amp; INDEX(artwork.xlsx!L:L,QUOTIENT(ROW(A1889)-1,3)+2),artwork.xlsx!$N$1,"") &amp; """,",
 IF(AND(MOD(ROW(A1889)-1,3)=1,INDEX(artwork.xlsx!J:J,QUOTIENT(ROW(A1889)-1,3)+2)&lt;&gt;""),
    artwork.xlsx!$K$1&amp;": '" &amp; SUBSTITUTE(INDEX(artwork.xlsx!K:K,QUOTIENT(ROW(A1889)-1,3)+2),"'","\'") &amp; "'",
IF(MOD(ROW(A1889)-1,3)=2,"","")))</f>
        <v>text_html: '&lt;div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v>
      </c>
    </row>
    <row r="1895" spans="1:3" x14ac:dyDescent="0.25">
      <c r="A1895" t="str">
        <f>IF(AND(MOD(ROW(A1890)-1,3)=0,INDEX(artwork.xlsx!G:G,QUOTIENT(ROW(A1890)-1,3)+2)&lt;&gt;""),"/* "&amp;INDEX(artwork.xlsx!G:G,QUOTIENT(ROW(A1890)-1,3)+2)&amp;" */","  ")&amp;
IF(AND(INDEX(artwork.xlsx!F:F,QUOTIENT(ROW(A1890)-1,3)+2)&lt;&gt;""),"/* "&amp;INDEX(artwork.xlsx!F:F,QUOTIENT(ROW(A1890)-1,3)+2)&amp;" */","  ")&amp;IF(AND(ISERROR(MATCH("},",B1895:B$5003,0)), ISERROR(MATCH("    ];",$A$5:A1891,0))),"];","")</f>
        <v xml:space="preserve">    </v>
      </c>
      <c r="B1895" t="str">
        <f t="shared" si="72"/>
        <v>},</v>
      </c>
      <c r="C1895" t="str">
        <f>IF(AND(MOD(ROW(A1890)-1,3)=0, INDEX(artwork.xlsx!J:J,QUOTIENT(ROW(A1890)-1,3)+2)&lt;&gt;""),
     artwork.xlsx!$H$1&amp;": """ &amp;  INDEX(artwork.xlsx!H:H,QUOTIENT(ROW(A1890)-1,3)+2) &amp;""",  " &amp;
     artwork.xlsx!$J$1&amp; ": """ &amp; INDEX(artwork.xlsx!J:J,QUOTIENT(ROW(A1890)-1,3)+2) &amp;""",  " &amp;
     artwork.xlsx!$L$1&amp; ": """ &amp; SUBSTITUTE(IF(LEFT(INDEX(artwork.xlsx!L:L,QUOTIENT(ROW(A1890)-1,3)+2),4)="http","",artwork.xlsx!$M$1) &amp; INDEX(artwork.xlsx!L:L,QUOTIENT(ROW(A1890)-1,3)+2),artwork.xlsx!$N$1,"") &amp; """,",
 IF(AND(MOD(ROW(A1890)-1,3)=1,INDEX(artwork.xlsx!J:J,QUOTIENT(ROW(A1890)-1,3)+2)&lt;&gt;""),
    artwork.xlsx!$K$1&amp;": '" &amp; SUBSTITUTE(INDEX(artwork.xlsx!K:K,QUOTIENT(ROW(A1890)-1,3)+2),"'","\'") &amp; "'",
IF(MOD(ROW(A1890)-1,3)=2,"","")))</f>
        <v/>
      </c>
    </row>
    <row r="1896" spans="1:3" x14ac:dyDescent="0.25">
      <c r="A1896" t="str">
        <f>IF(AND(MOD(ROW(A1891)-1,3)=0,INDEX(artwork.xlsx!G:G,QUOTIENT(ROW(A1891)-1,3)+2)&lt;&gt;""),"/* "&amp;INDEX(artwork.xlsx!G:G,QUOTIENT(ROW(A1891)-1,3)+2)&amp;" */","  ")&amp;
IF(AND(INDEX(artwork.xlsx!F:F,QUOTIENT(ROW(A1891)-1,3)+2)&lt;&gt;""),"/* "&amp;INDEX(artwork.xlsx!F:F,QUOTIENT(ROW(A1891)-1,3)+2)&amp;" */","  ")&amp;IF(AND(ISERROR(MATCH("},",B1896:B$5003,0)), ISERROR(MATCH("    ];",$A$5:A1895,0))),"];","")</f>
        <v xml:space="preserve">  /* t */</v>
      </c>
      <c r="B1896" t="str">
        <f t="shared" si="72"/>
        <v>{</v>
      </c>
      <c r="C1896" t="str">
        <f>IF(AND(MOD(ROW(A1891)-1,3)=0, INDEX(artwork.xlsx!J:J,QUOTIENT(ROW(A1891)-1,3)+2)&lt;&gt;""),
     artwork.xlsx!$H$1&amp;": """ &amp;  INDEX(artwork.xlsx!H:H,QUOTIENT(ROW(A1891)-1,3)+2) &amp;""",  " &amp;
     artwork.xlsx!$J$1&amp; ": """ &amp; INDEX(artwork.xlsx!J:J,QUOTIENT(ROW(A1891)-1,3)+2) &amp;""",  " &amp;
     artwork.xlsx!$L$1&amp; ": """ &amp; SUBSTITUTE(IF(LEFT(INDEX(artwork.xlsx!L:L,QUOTIENT(ROW(A1891)-1,3)+2),4)="http","",artwork.xlsx!$M$1) &amp; INDEX(artwork.xlsx!L:L,QUOTIENT(ROW(A1891)-1,3)+2),artwork.xlsx!$N$1,"") &amp; """,",
 IF(AND(MOD(ROW(A1891)-1,3)=1,INDEX(artwork.xlsx!J:J,QUOTIENT(ROW(A1891)-1,3)+2)&lt;&gt;""),
    artwork.xlsx!$K$1&amp;": '" &amp; SUBSTITUTE(INDEX(artwork.xlsx!K:K,QUOTIENT(ROW(A1891)-1,3)+2),"'","\'") &amp; "'",
IF(MOD(ROW(A1891)-1,3)=2,"","")))</f>
        <v>id: "investment",  frenchName: "Placement",  artwork: "http://wiki.dominionstrategy.com/images/e/e2/InvestmentArt.jpg",</v>
      </c>
    </row>
    <row r="1897" spans="1:3" x14ac:dyDescent="0.25">
      <c r="A1897" t="str">
        <f>IF(AND(MOD(ROW(A1892)-1,3)=0,INDEX(artwork.xlsx!G:G,QUOTIENT(ROW(A1892)-1,3)+2)&lt;&gt;""),"/* "&amp;INDEX(artwork.xlsx!G:G,QUOTIENT(ROW(A1892)-1,3)+2)&amp;" */","  ")&amp;
IF(AND(INDEX(artwork.xlsx!F:F,QUOTIENT(ROW(A1892)-1,3)+2)&lt;&gt;""),"/* "&amp;INDEX(artwork.xlsx!F:F,QUOTIENT(ROW(A1892)-1,3)+2)&amp;" */","  ")&amp;IF(AND(ISERROR(MATCH("},",B1897:B$5003,0)), ISERROR(MATCH("    ];",$A$5:A1896,0))),"];","")</f>
        <v xml:space="preserve">  /* t */</v>
      </c>
      <c r="B1897" t="str">
        <f t="shared" si="72"/>
        <v/>
      </c>
      <c r="C1897" t="str">
        <f>IF(AND(MOD(ROW(A1892)-1,3)=0, INDEX(artwork.xlsx!J:J,QUOTIENT(ROW(A1892)-1,3)+2)&lt;&gt;""),
     artwork.xlsx!$H$1&amp;": """ &amp;  INDEX(artwork.xlsx!H:H,QUOTIENT(ROW(A1892)-1,3)+2) &amp;""",  " &amp;
     artwork.xlsx!$J$1&amp; ": """ &amp; INDEX(artwork.xlsx!J:J,QUOTIENT(ROW(A1892)-1,3)+2) &amp;""",  " &amp;
     artwork.xlsx!$L$1&amp; ": """ &amp; SUBSTITUTE(IF(LEFT(INDEX(artwork.xlsx!L:L,QUOTIENT(ROW(A1892)-1,3)+2),4)="http","",artwork.xlsx!$M$1) &amp; INDEX(artwork.xlsx!L:L,QUOTIENT(ROW(A1892)-1,3)+2),artwork.xlsx!$N$1,"") &amp; """,",
 IF(AND(MOD(ROW(A1892)-1,3)=1,INDEX(artwork.xlsx!J:J,QUOTIENT(ROW(A1892)-1,3)+2)&lt;&gt;""),
    artwork.xlsx!$K$1&amp;": '" &amp; SUBSTITUTE(INDEX(artwork.xlsx!K:K,QUOTIENT(ROW(A1892)-1,3)+2),"'","\'") &amp; "'",
IF(MOD(ROW(A1892)-1,3)=2,"","")))</f>
        <v>text_html: '&lt;div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v>
      </c>
    </row>
    <row r="1898" spans="1:3" x14ac:dyDescent="0.25">
      <c r="A1898" t="str">
        <f>IF(AND(MOD(ROW(A1893)-1,3)=0,INDEX(artwork.xlsx!G:G,QUOTIENT(ROW(A1893)-1,3)+2)&lt;&gt;""),"/* "&amp;INDEX(artwork.xlsx!G:G,QUOTIENT(ROW(A1893)-1,3)+2)&amp;" */","  ")&amp;
IF(AND(INDEX(artwork.xlsx!F:F,QUOTIENT(ROW(A1893)-1,3)+2)&lt;&gt;""),"/* "&amp;INDEX(artwork.xlsx!F:F,QUOTIENT(ROW(A1893)-1,3)+2)&amp;" */","  ")&amp;IF(AND(ISERROR(MATCH("},",B1898:B$5003,0)), ISERROR(MATCH("    ];",$A$5:A1894,0))),"];","")</f>
        <v xml:space="preserve">  /* t */</v>
      </c>
      <c r="B1898" t="str">
        <f t="shared" si="72"/>
        <v>},</v>
      </c>
      <c r="C1898" t="str">
        <f>IF(AND(MOD(ROW(A1893)-1,3)=0, INDEX(artwork.xlsx!J:J,QUOTIENT(ROW(A1893)-1,3)+2)&lt;&gt;""),
     artwork.xlsx!$H$1&amp;": """ &amp;  INDEX(artwork.xlsx!H:H,QUOTIENT(ROW(A1893)-1,3)+2) &amp;""",  " &amp;
     artwork.xlsx!$J$1&amp; ": """ &amp; INDEX(artwork.xlsx!J:J,QUOTIENT(ROW(A1893)-1,3)+2) &amp;""",  " &amp;
     artwork.xlsx!$L$1&amp; ": """ &amp; SUBSTITUTE(IF(LEFT(INDEX(artwork.xlsx!L:L,QUOTIENT(ROW(A1893)-1,3)+2),4)="http","",artwork.xlsx!$M$1) &amp; INDEX(artwork.xlsx!L:L,QUOTIENT(ROW(A1893)-1,3)+2),artwork.xlsx!$N$1,"") &amp; """,",
 IF(AND(MOD(ROW(A1893)-1,3)=1,INDEX(artwork.xlsx!J:J,QUOTIENT(ROW(A1893)-1,3)+2)&lt;&gt;""),
    artwork.xlsx!$K$1&amp;": '" &amp; SUBSTITUTE(INDEX(artwork.xlsx!K:K,QUOTIENT(ROW(A1893)-1,3)+2),"'","\'") &amp; "'",
IF(MOD(ROW(A1893)-1,3)=2,"","")))</f>
        <v/>
      </c>
    </row>
    <row r="1899" spans="1:3" x14ac:dyDescent="0.25">
      <c r="A1899" t="str">
        <f>IF(AND(MOD(ROW(A1894)-1,3)=0,INDEX(artwork.xlsx!G:G,QUOTIENT(ROW(A1894)-1,3)+2)&lt;&gt;""),"/* "&amp;INDEX(artwork.xlsx!G:G,QUOTIENT(ROW(A1894)-1,3)+2)&amp;" */","  ")&amp;
IF(AND(INDEX(artwork.xlsx!F:F,QUOTIENT(ROW(A1894)-1,3)+2)&lt;&gt;""),"/* "&amp;INDEX(artwork.xlsx!F:F,QUOTIENT(ROW(A1894)-1,3)+2)&amp;" */","  ")&amp;IF(AND(ISERROR(MATCH("},",B1899:B$5003,0)), ISERROR(MATCH("    ];",$A$5:A1898,0))),"];","")</f>
        <v xml:space="preserve">  /* t */</v>
      </c>
      <c r="B1899" t="str">
        <f t="shared" si="72"/>
        <v>{</v>
      </c>
      <c r="C1899" t="str">
        <f>IF(AND(MOD(ROW(A1894)-1,3)=0, INDEX(artwork.xlsx!J:J,QUOTIENT(ROW(A1894)-1,3)+2)&lt;&gt;""),
     artwork.xlsx!$H$1&amp;": """ &amp;  INDEX(artwork.xlsx!H:H,QUOTIENT(ROW(A1894)-1,3)+2) &amp;""",  " &amp;
     artwork.xlsx!$J$1&amp; ": """ &amp; INDEX(artwork.xlsx!J:J,QUOTIENT(ROW(A1894)-1,3)+2) &amp;""",  " &amp;
     artwork.xlsx!$L$1&amp; ": """ &amp; SUBSTITUTE(IF(LEFT(INDEX(artwork.xlsx!L:L,QUOTIENT(ROW(A1894)-1,3)+2),4)="http","",artwork.xlsx!$M$1) &amp; INDEX(artwork.xlsx!L:L,QUOTIENT(ROW(A1894)-1,3)+2),artwork.xlsx!$N$1,"") &amp; """,",
 IF(AND(MOD(ROW(A1894)-1,3)=1,INDEX(artwork.xlsx!J:J,QUOTIENT(ROW(A1894)-1,3)+2)&lt;&gt;""),
    artwork.xlsx!$K$1&amp;": '" &amp; SUBSTITUTE(INDEX(artwork.xlsx!K:K,QUOTIENT(ROW(A1894)-1,3)+2),"'","\'") &amp; "'",
IF(MOD(ROW(A1894)-1,3)=2,"","")))</f>
        <v>id: "tiara",  frenchName: "Couronne de Mariée",  artwork: "http://wiki.dominionstrategy.com/images/b/b6/TiaraArt.jpg",</v>
      </c>
    </row>
    <row r="1900" spans="1:3" x14ac:dyDescent="0.25">
      <c r="A1900" t="str">
        <f>IF(AND(MOD(ROW(A1895)-1,3)=0,INDEX(artwork.xlsx!G:G,QUOTIENT(ROW(A1895)-1,3)+2)&lt;&gt;""),"/* "&amp;INDEX(artwork.xlsx!G:G,QUOTIENT(ROW(A1895)-1,3)+2)&amp;" */","  ")&amp;
IF(AND(INDEX(artwork.xlsx!F:F,QUOTIENT(ROW(A1895)-1,3)+2)&lt;&gt;""),"/* "&amp;INDEX(artwork.xlsx!F:F,QUOTIENT(ROW(A1895)-1,3)+2)&amp;" */","  ")&amp;IF(AND(ISERROR(MATCH("},",B1900:B$5003,0)), ISERROR(MATCH("    ];",$A$5:A1899,0))),"];","")</f>
        <v xml:space="preserve">  /* t */</v>
      </c>
      <c r="B1900" t="str">
        <f t="shared" si="72"/>
        <v/>
      </c>
      <c r="C1900" t="str">
        <f>IF(AND(MOD(ROW(A1895)-1,3)=0, INDEX(artwork.xlsx!J:J,QUOTIENT(ROW(A1895)-1,3)+2)&lt;&gt;""),
     artwork.xlsx!$H$1&amp;": """ &amp;  INDEX(artwork.xlsx!H:H,QUOTIENT(ROW(A1895)-1,3)+2) &amp;""",  " &amp;
     artwork.xlsx!$J$1&amp; ": """ &amp; INDEX(artwork.xlsx!J:J,QUOTIENT(ROW(A1895)-1,3)+2) &amp;""",  " &amp;
     artwork.xlsx!$L$1&amp; ": """ &amp; SUBSTITUTE(IF(LEFT(INDEX(artwork.xlsx!L:L,QUOTIENT(ROW(A1895)-1,3)+2),4)="http","",artwork.xlsx!$M$1) &amp; INDEX(artwork.xlsx!L:L,QUOTIENT(ROW(A1895)-1,3)+2),artwork.xlsx!$N$1,"") &amp; """,",
 IF(AND(MOD(ROW(A1895)-1,3)=1,INDEX(artwork.xlsx!J:J,QUOTIENT(ROW(A1895)-1,3)+2)&lt;&gt;""),
    artwork.xlsx!$K$1&amp;": '" &amp; SUBSTITUTE(INDEX(artwork.xlsx!K:K,QUOTIENT(ROW(A1895)-1,3)+2),"'","\'") &amp; "'",
IF(MOD(ROW(A1895)-1,3)=2,"","")))</f>
        <v>text_html: '&lt;div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v>
      </c>
    </row>
    <row r="1901" spans="1:3" x14ac:dyDescent="0.25">
      <c r="A1901" t="str">
        <f>IF(AND(MOD(ROW(A1896)-1,3)=0,INDEX(artwork.xlsx!G:G,QUOTIENT(ROW(A1896)-1,3)+2)&lt;&gt;""),"/* "&amp;INDEX(artwork.xlsx!G:G,QUOTIENT(ROW(A1896)-1,3)+2)&amp;" */","  ")&amp;
IF(AND(INDEX(artwork.xlsx!F:F,QUOTIENT(ROW(A1896)-1,3)+2)&lt;&gt;""),"/* "&amp;INDEX(artwork.xlsx!F:F,QUOTIENT(ROW(A1896)-1,3)+2)&amp;" */","  ")&amp;IF(AND(ISERROR(MATCH("},",B1901:B$5003,0)), ISERROR(MATCH("    ];",$A$5:A1897,0))),"];","")</f>
        <v xml:space="preserve">  /* t */</v>
      </c>
      <c r="B1901" t="str">
        <f t="shared" si="72"/>
        <v>},</v>
      </c>
      <c r="C1901" t="str">
        <f>IF(AND(MOD(ROW(A1896)-1,3)=0, INDEX(artwork.xlsx!J:J,QUOTIENT(ROW(A1896)-1,3)+2)&lt;&gt;""),
     artwork.xlsx!$H$1&amp;": """ &amp;  INDEX(artwork.xlsx!H:H,QUOTIENT(ROW(A1896)-1,3)+2) &amp;""",  " &amp;
     artwork.xlsx!$J$1&amp; ": """ &amp; INDEX(artwork.xlsx!J:J,QUOTIENT(ROW(A1896)-1,3)+2) &amp;""",  " &amp;
     artwork.xlsx!$L$1&amp; ": """ &amp; SUBSTITUTE(IF(LEFT(INDEX(artwork.xlsx!L:L,QUOTIENT(ROW(A1896)-1,3)+2),4)="http","",artwork.xlsx!$M$1) &amp; INDEX(artwork.xlsx!L:L,QUOTIENT(ROW(A1896)-1,3)+2),artwork.xlsx!$N$1,"") &amp; """,",
 IF(AND(MOD(ROW(A1896)-1,3)=1,INDEX(artwork.xlsx!J:J,QUOTIENT(ROW(A1896)-1,3)+2)&lt;&gt;""),
    artwork.xlsx!$K$1&amp;": '" &amp; SUBSTITUTE(INDEX(artwork.xlsx!K:K,QUOTIENT(ROW(A1896)-1,3)+2),"'","\'") &amp; "'",
IF(MOD(ROW(A1896)-1,3)=2,"","")))</f>
        <v/>
      </c>
    </row>
    <row r="1902" spans="1:3" x14ac:dyDescent="0.25">
      <c r="A1902" t="str">
        <f>IF(AND(MOD(ROW(A1897)-1,3)=0,INDEX(artwork.xlsx!G:G,QUOTIENT(ROW(A1897)-1,3)+2)&lt;&gt;""),"/* "&amp;INDEX(artwork.xlsx!G:G,QUOTIENT(ROW(A1897)-1,3)+2)&amp;" */","  ")&amp;
IF(AND(INDEX(artwork.xlsx!F:F,QUOTIENT(ROW(A1897)-1,3)+2)&lt;&gt;""),"/* "&amp;INDEX(artwork.xlsx!F:F,QUOTIENT(ROW(A1897)-1,3)+2)&amp;" */","  ")&amp;IF(AND(ISERROR(MATCH("},",B1902:B$5003,0)), ISERROR(MATCH("    ];",$A$5:A1901,0))),"];","")</f>
        <v xml:space="preserve">    </v>
      </c>
      <c r="B1902" t="str">
        <f t="shared" si="72"/>
        <v>{</v>
      </c>
      <c r="C1902" t="str">
        <f>IF(AND(MOD(ROW(A1897)-1,3)=0, INDEX(artwork.xlsx!J:J,QUOTIENT(ROW(A1897)-1,3)+2)&lt;&gt;""),
     artwork.xlsx!$H$1&amp;": """ &amp;  INDEX(artwork.xlsx!H:H,QUOTIENT(ROW(A1897)-1,3)+2) &amp;""",  " &amp;
     artwork.xlsx!$J$1&amp; ": """ &amp; INDEX(artwork.xlsx!J:J,QUOTIENT(ROW(A1897)-1,3)+2) &amp;""",  " &amp;
     artwork.xlsx!$L$1&amp; ": """ &amp; SUBSTITUTE(IF(LEFT(INDEX(artwork.xlsx!L:L,QUOTIENT(ROW(A1897)-1,3)+2),4)="http","",artwork.xlsx!$M$1) &amp; INDEX(artwork.xlsx!L:L,QUOTIENT(ROW(A1897)-1,3)+2),artwork.xlsx!$N$1,"") &amp; """,",
 IF(AND(MOD(ROW(A1897)-1,3)=1,INDEX(artwork.xlsx!J:J,QUOTIENT(ROW(A1897)-1,3)+2)&lt;&gt;""),
    artwork.xlsx!$K$1&amp;": '" &amp; SUBSTITUTE(INDEX(artwork.xlsx!K:K,QUOTIENT(ROW(A1897)-1,3)+2),"'","\'") &amp; "'",
IF(MOD(ROW(A1897)-1,3)=2,"","")))</f>
        <v>id: "charlatan",  frenchName: "Charlatane",  artwork: "http://wiki.dominionstrategy.com/images/0/0d/CharlatanArt.jpg",</v>
      </c>
    </row>
    <row r="1903" spans="1:3" x14ac:dyDescent="0.25">
      <c r="A1903" t="str">
        <f>IF(AND(MOD(ROW(A1898)-1,3)=0,INDEX(artwork.xlsx!G:G,QUOTIENT(ROW(A1898)-1,3)+2)&lt;&gt;""),"/* "&amp;INDEX(artwork.xlsx!G:G,QUOTIENT(ROW(A1898)-1,3)+2)&amp;" */","  ")&amp;
IF(AND(INDEX(artwork.xlsx!F:F,QUOTIENT(ROW(A1898)-1,3)+2)&lt;&gt;""),"/* "&amp;INDEX(artwork.xlsx!F:F,QUOTIENT(ROW(A1898)-1,3)+2)&amp;" */","  ")&amp;IF(AND(ISERROR(MATCH("},",B1903:B$5003,0)), ISERROR(MATCH("    ];",$A$5:A1902,0))),"];","")</f>
        <v xml:space="preserve">    </v>
      </c>
      <c r="B1903" t="str">
        <f t="shared" si="72"/>
        <v/>
      </c>
      <c r="C1903" t="str">
        <f>IF(AND(MOD(ROW(A1898)-1,3)=0, INDEX(artwork.xlsx!J:J,QUOTIENT(ROW(A1898)-1,3)+2)&lt;&gt;""),
     artwork.xlsx!$H$1&amp;": """ &amp;  INDEX(artwork.xlsx!H:H,QUOTIENT(ROW(A1898)-1,3)+2) &amp;""",  " &amp;
     artwork.xlsx!$J$1&amp; ": """ &amp; INDEX(artwork.xlsx!J:J,QUOTIENT(ROW(A1898)-1,3)+2) &amp;""",  " &amp;
     artwork.xlsx!$L$1&amp; ": """ &amp; SUBSTITUTE(IF(LEFT(INDEX(artwork.xlsx!L:L,QUOTIENT(ROW(A1898)-1,3)+2),4)="http","",artwork.xlsx!$M$1) &amp; INDEX(artwork.xlsx!L:L,QUOTIENT(ROW(A1898)-1,3)+2),artwork.xlsx!$N$1,"") &amp; """,",
 IF(AND(MOD(ROW(A1898)-1,3)=1,INDEX(artwork.xlsx!J:J,QUOTIENT(ROW(A1898)-1,3)+2)&lt;&gt;""),
    artwork.xlsx!$K$1&amp;": '" &amp; SUBSTITUTE(INDEX(artwork.xlsx!K:K,QUOTIENT(ROW(A1898)-1,3)+2),"'","\'") &amp; "'",
IF(MOD(ROW(A1898)-1,3)=2,"","")))</f>
        <v>text_html: '&lt;div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v>
      </c>
    </row>
    <row r="1904" spans="1:3" x14ac:dyDescent="0.25">
      <c r="A1904" t="str">
        <f>IF(AND(MOD(ROW(A1899)-1,3)=0,INDEX(artwork.xlsx!G:G,QUOTIENT(ROW(A1899)-1,3)+2)&lt;&gt;""),"/* "&amp;INDEX(artwork.xlsx!G:G,QUOTIENT(ROW(A1899)-1,3)+2)&amp;" */","  ")&amp;
IF(AND(INDEX(artwork.xlsx!F:F,QUOTIENT(ROW(A1899)-1,3)+2)&lt;&gt;""),"/* "&amp;INDEX(artwork.xlsx!F:F,QUOTIENT(ROW(A1899)-1,3)+2)&amp;" */","  ")&amp;IF(AND(ISERROR(MATCH("},",B1904:B$5003,0)), ISERROR(MATCH("    ];",$A$5:A1900,0))),"];","")</f>
        <v xml:space="preserve">    </v>
      </c>
      <c r="B1904" t="str">
        <f t="shared" si="72"/>
        <v>},</v>
      </c>
      <c r="C1904" t="str">
        <f>IF(AND(MOD(ROW(A1899)-1,3)=0, INDEX(artwork.xlsx!J:J,QUOTIENT(ROW(A1899)-1,3)+2)&lt;&gt;""),
     artwork.xlsx!$H$1&amp;": """ &amp;  INDEX(artwork.xlsx!H:H,QUOTIENT(ROW(A1899)-1,3)+2) &amp;""",  " &amp;
     artwork.xlsx!$J$1&amp; ": """ &amp; INDEX(artwork.xlsx!J:J,QUOTIENT(ROW(A1899)-1,3)+2) &amp;""",  " &amp;
     artwork.xlsx!$L$1&amp; ": """ &amp; SUBSTITUTE(IF(LEFT(INDEX(artwork.xlsx!L:L,QUOTIENT(ROW(A1899)-1,3)+2),4)="http","",artwork.xlsx!$M$1) &amp; INDEX(artwork.xlsx!L:L,QUOTIENT(ROW(A1899)-1,3)+2),artwork.xlsx!$N$1,"") &amp; """,",
 IF(AND(MOD(ROW(A1899)-1,3)=1,INDEX(artwork.xlsx!J:J,QUOTIENT(ROW(A1899)-1,3)+2)&lt;&gt;""),
    artwork.xlsx!$K$1&amp;": '" &amp; SUBSTITUTE(INDEX(artwork.xlsx!K:K,QUOTIENT(ROW(A1899)-1,3)+2),"'","\'") &amp; "'",
IF(MOD(ROW(A1899)-1,3)=2,"","")))</f>
        <v/>
      </c>
    </row>
    <row r="1905" spans="1:3" x14ac:dyDescent="0.25">
      <c r="A1905" t="str">
        <f>IF(AND(MOD(ROW(A1900)-1,3)=0,INDEX(artwork.xlsx!G:G,QUOTIENT(ROW(A1900)-1,3)+2)&lt;&gt;""),"/* "&amp;INDEX(artwork.xlsx!G:G,QUOTIENT(ROW(A1900)-1,3)+2)&amp;" */","  ")&amp;
IF(AND(INDEX(artwork.xlsx!F:F,QUOTIENT(ROW(A1900)-1,3)+2)&lt;&gt;""),"/* "&amp;INDEX(artwork.xlsx!F:F,QUOTIENT(ROW(A1900)-1,3)+2)&amp;" */","  ")&amp;IF(AND(ISERROR(MATCH("},",B1905:B$5003,0)), ISERROR(MATCH("    ];",$A$5:A1904,0))),"];","")</f>
        <v xml:space="preserve">  /* t */</v>
      </c>
      <c r="B1905" t="str">
        <f t="shared" si="72"/>
        <v>{</v>
      </c>
      <c r="C1905" t="str">
        <f>IF(AND(MOD(ROW(A1900)-1,3)=0, INDEX(artwork.xlsx!J:J,QUOTIENT(ROW(A1900)-1,3)+2)&lt;&gt;""),
     artwork.xlsx!$H$1&amp;": """ &amp;  INDEX(artwork.xlsx!H:H,QUOTIENT(ROW(A1900)-1,3)+2) &amp;""",  " &amp;
     artwork.xlsx!$J$1&amp; ": """ &amp; INDEX(artwork.xlsx!J:J,QUOTIENT(ROW(A1900)-1,3)+2) &amp;""",  " &amp;
     artwork.xlsx!$L$1&amp; ": """ &amp; SUBSTITUTE(IF(LEFT(INDEX(artwork.xlsx!L:L,QUOTIENT(ROW(A1900)-1,3)+2),4)="http","",artwork.xlsx!$M$1) &amp; INDEX(artwork.xlsx!L:L,QUOTIENT(ROW(A1900)-1,3)+2),artwork.xlsx!$N$1,"") &amp; """,",
 IF(AND(MOD(ROW(A1900)-1,3)=1,INDEX(artwork.xlsx!J:J,QUOTIENT(ROW(A1900)-1,3)+2)&lt;&gt;""),
    artwork.xlsx!$K$1&amp;": '" &amp; SUBSTITUTE(INDEX(artwork.xlsx!K:K,QUOTIENT(ROW(A1900)-1,3)+2),"'","\'") &amp; "'",
IF(MOD(ROW(A1900)-1,3)=2,"","")))</f>
        <v>id: "collection",  frenchName: "Collection",  artwork: "http://wiki.dominionstrategy.com/images/f/f6/CollectionArt.jpg",</v>
      </c>
    </row>
    <row r="1906" spans="1:3" x14ac:dyDescent="0.25">
      <c r="A1906" t="str">
        <f>IF(AND(MOD(ROW(A1901)-1,3)=0,INDEX(artwork.xlsx!G:G,QUOTIENT(ROW(A1901)-1,3)+2)&lt;&gt;""),"/* "&amp;INDEX(artwork.xlsx!G:G,QUOTIENT(ROW(A1901)-1,3)+2)&amp;" */","  ")&amp;
IF(AND(INDEX(artwork.xlsx!F:F,QUOTIENT(ROW(A1901)-1,3)+2)&lt;&gt;""),"/* "&amp;INDEX(artwork.xlsx!F:F,QUOTIENT(ROW(A1901)-1,3)+2)&amp;" */","  ")&amp;IF(AND(ISERROR(MATCH("},",B1906:B$5003,0)), ISERROR(MATCH("    ];",$A$5:A1905,0))),"];","")</f>
        <v xml:space="preserve">  /* t */</v>
      </c>
      <c r="B1906" t="str">
        <f t="shared" si="72"/>
        <v/>
      </c>
      <c r="C1906" t="str">
        <f>IF(AND(MOD(ROW(A1901)-1,3)=0, INDEX(artwork.xlsx!J:J,QUOTIENT(ROW(A1901)-1,3)+2)&lt;&gt;""),
     artwork.xlsx!$H$1&amp;": """ &amp;  INDEX(artwork.xlsx!H:H,QUOTIENT(ROW(A1901)-1,3)+2) &amp;""",  " &amp;
     artwork.xlsx!$J$1&amp; ": """ &amp; INDEX(artwork.xlsx!J:J,QUOTIENT(ROW(A1901)-1,3)+2) &amp;""",  " &amp;
     artwork.xlsx!$L$1&amp; ": """ &amp; SUBSTITUTE(IF(LEFT(INDEX(artwork.xlsx!L:L,QUOTIENT(ROW(A1901)-1,3)+2),4)="http","",artwork.xlsx!$M$1) &amp; INDEX(artwork.xlsx!L:L,QUOTIENT(ROW(A1901)-1,3)+2),artwork.xlsx!$N$1,"") &amp; """,",
 IF(AND(MOD(ROW(A1901)-1,3)=1,INDEX(artwork.xlsx!J:J,QUOTIENT(ROW(A1901)-1,3)+2)&lt;&gt;""),
    artwork.xlsx!$K$1&amp;": '" &amp; SUBSTITUTE(INDEX(artwork.xlsx!K:K,QUOTIENT(ROW(A1901)-1,3)+2),"'","\'") &amp; "'",
IF(MOD(ROW(A1901)-1,3)=2,"","")))</f>
        <v>text_html: '&lt;div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v>
      </c>
    </row>
    <row r="1907" spans="1:3" x14ac:dyDescent="0.25">
      <c r="A1907" t="str">
        <f>IF(AND(MOD(ROW(A1902)-1,3)=0,INDEX(artwork.xlsx!G:G,QUOTIENT(ROW(A1902)-1,3)+2)&lt;&gt;""),"/* "&amp;INDEX(artwork.xlsx!G:G,QUOTIENT(ROW(A1902)-1,3)+2)&amp;" */","  ")&amp;
IF(AND(INDEX(artwork.xlsx!F:F,QUOTIENT(ROW(A1902)-1,3)+2)&lt;&gt;""),"/* "&amp;INDEX(artwork.xlsx!F:F,QUOTIENT(ROW(A1902)-1,3)+2)&amp;" */","  ")&amp;IF(AND(ISERROR(MATCH("},",B1907:B$5003,0)), ISERROR(MATCH("    ];",$A$5:A1903,0))),"];","")</f>
        <v xml:space="preserve">  /* t */</v>
      </c>
      <c r="B1907" t="str">
        <f t="shared" si="72"/>
        <v>},</v>
      </c>
      <c r="C1907" t="str">
        <f>IF(AND(MOD(ROW(A1902)-1,3)=0, INDEX(artwork.xlsx!J:J,QUOTIENT(ROW(A1902)-1,3)+2)&lt;&gt;""),
     artwork.xlsx!$H$1&amp;": """ &amp;  INDEX(artwork.xlsx!H:H,QUOTIENT(ROW(A1902)-1,3)+2) &amp;""",  " &amp;
     artwork.xlsx!$J$1&amp; ": """ &amp; INDEX(artwork.xlsx!J:J,QUOTIENT(ROW(A1902)-1,3)+2) &amp;""",  " &amp;
     artwork.xlsx!$L$1&amp; ": """ &amp; SUBSTITUTE(IF(LEFT(INDEX(artwork.xlsx!L:L,QUOTIENT(ROW(A1902)-1,3)+2),4)="http","",artwork.xlsx!$M$1) &amp; INDEX(artwork.xlsx!L:L,QUOTIENT(ROW(A1902)-1,3)+2),artwork.xlsx!$N$1,"") &amp; """,",
 IF(AND(MOD(ROW(A1902)-1,3)=1,INDEX(artwork.xlsx!J:J,QUOTIENT(ROW(A1902)-1,3)+2)&lt;&gt;""),
    artwork.xlsx!$K$1&amp;": '" &amp; SUBSTITUTE(INDEX(artwork.xlsx!K:K,QUOTIENT(ROW(A1902)-1,3)+2),"'","\'") &amp; "'",
IF(MOD(ROW(A1902)-1,3)=2,"","")))</f>
        <v/>
      </c>
    </row>
    <row r="1908" spans="1:3" x14ac:dyDescent="0.25">
      <c r="A1908" t="str">
        <f>IF(AND(MOD(ROW(A1903)-1,3)=0,INDEX(artwork.xlsx!G:G,QUOTIENT(ROW(A1903)-1,3)+2)&lt;&gt;""),"/* "&amp;INDEX(artwork.xlsx!G:G,QUOTIENT(ROW(A1903)-1,3)+2)&amp;" */","  ")&amp;
IF(AND(INDEX(artwork.xlsx!F:F,QUOTIENT(ROW(A1903)-1,3)+2)&lt;&gt;""),"/* "&amp;INDEX(artwork.xlsx!F:F,QUOTIENT(ROW(A1903)-1,3)+2)&amp;" */","  ")&amp;IF(AND(ISERROR(MATCH("},",B1908:B$5003,0)), ISERROR(MATCH("    ];",$A$5:A1904,0))),"];","")</f>
        <v xml:space="preserve">  /* t */</v>
      </c>
      <c r="B1908" t="str">
        <f t="shared" si="72"/>
        <v>{</v>
      </c>
      <c r="C1908" t="str">
        <f>IF(AND(MOD(ROW(A1903)-1,3)=0, INDEX(artwork.xlsx!J:J,QUOTIENT(ROW(A1903)-1,3)+2)&lt;&gt;""),
     artwork.xlsx!$H$1&amp;": """ &amp;  INDEX(artwork.xlsx!H:H,QUOTIENT(ROW(A1903)-1,3)+2) &amp;""",  " &amp;
     artwork.xlsx!$J$1&amp; ": """ &amp; INDEX(artwork.xlsx!J:J,QUOTIENT(ROW(A1903)-1,3)+2) &amp;""",  " &amp;
     artwork.xlsx!$L$1&amp; ": """ &amp; SUBSTITUTE(IF(LEFT(INDEX(artwork.xlsx!L:L,QUOTIENT(ROW(A1903)-1,3)+2),4)="http","",artwork.xlsx!$M$1) &amp; INDEX(artwork.xlsx!L:L,QUOTIENT(ROW(A1903)-1,3)+2),artwork.xlsx!$N$1,"") &amp; """,",
 IF(AND(MOD(ROW(A1903)-1,3)=1,INDEX(artwork.xlsx!J:J,QUOTIENT(ROW(A1903)-1,3)+2)&lt;&gt;""),
    artwork.xlsx!$K$1&amp;": '" &amp; SUBSTITUTE(INDEX(artwork.xlsx!K:K,QUOTIENT(ROW(A1903)-1,3)+2),"'","\'") &amp; "'",
IF(MOD(ROW(A1903)-1,3)=2,"","")))</f>
        <v>id: "crystalball",  frenchName: "Boule de Cristal",  artwork: "http://wiki.dominionstrategy.com/images/3/38/Crystal_BallArt.jpg",</v>
      </c>
    </row>
    <row r="1909" spans="1:3" x14ac:dyDescent="0.25">
      <c r="A1909" t="str">
        <f>IF(AND(MOD(ROW(A1904)-1,3)=0,INDEX(artwork.xlsx!G:G,QUOTIENT(ROW(A1904)-1,3)+2)&lt;&gt;""),"/* "&amp;INDEX(artwork.xlsx!G:G,QUOTIENT(ROW(A1904)-1,3)+2)&amp;" */","  ")&amp;
IF(AND(INDEX(artwork.xlsx!F:F,QUOTIENT(ROW(A1904)-1,3)+2)&lt;&gt;""),"/* "&amp;INDEX(artwork.xlsx!F:F,QUOTIENT(ROW(A1904)-1,3)+2)&amp;" */","  ")&amp;IF(AND(ISERROR(MATCH("},",B1909:B$5003,0)), ISERROR(MATCH("    ];",$A$5:A1908,0))),"];","")</f>
        <v xml:space="preserve">  /* t */</v>
      </c>
      <c r="B1909" t="str">
        <f t="shared" si="72"/>
        <v/>
      </c>
      <c r="C1909" t="str">
        <f>IF(AND(MOD(ROW(A1904)-1,3)=0, INDEX(artwork.xlsx!J:J,QUOTIENT(ROW(A1904)-1,3)+2)&lt;&gt;""),
     artwork.xlsx!$H$1&amp;": """ &amp;  INDEX(artwork.xlsx!H:H,QUOTIENT(ROW(A1904)-1,3)+2) &amp;""",  " &amp;
     artwork.xlsx!$J$1&amp; ": """ &amp; INDEX(artwork.xlsx!J:J,QUOTIENT(ROW(A1904)-1,3)+2) &amp;""",  " &amp;
     artwork.xlsx!$L$1&amp; ": """ &amp; SUBSTITUTE(IF(LEFT(INDEX(artwork.xlsx!L:L,QUOTIENT(ROW(A1904)-1,3)+2),4)="http","",artwork.xlsx!$M$1) &amp; INDEX(artwork.xlsx!L:L,QUOTIENT(ROW(A1904)-1,3)+2),artwork.xlsx!$N$1,"") &amp; """,",
 IF(AND(MOD(ROW(A1904)-1,3)=1,INDEX(artwork.xlsx!J:J,QUOTIENT(ROW(A1904)-1,3)+2)&lt;&gt;""),
    artwork.xlsx!$K$1&amp;": '" &amp; SUBSTITUTE(INDEX(artwork.xlsx!K:K,QUOTIENT(ROW(A1904)-1,3)+2),"'","\'") &amp; "'",
IF(MOD(ROW(A1904)-1,3)=2,"","")))</f>
        <v>text_html: '&lt;div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v>
      </c>
    </row>
    <row r="1910" spans="1:3" x14ac:dyDescent="0.25">
      <c r="A1910" t="str">
        <f>IF(AND(MOD(ROW(A1905)-1,3)=0,INDEX(artwork.xlsx!G:G,QUOTIENT(ROW(A1905)-1,3)+2)&lt;&gt;""),"/* "&amp;INDEX(artwork.xlsx!G:G,QUOTIENT(ROW(A1905)-1,3)+2)&amp;" */","  ")&amp;
IF(AND(INDEX(artwork.xlsx!F:F,QUOTIENT(ROW(A1905)-1,3)+2)&lt;&gt;""),"/* "&amp;INDEX(artwork.xlsx!F:F,QUOTIENT(ROW(A1905)-1,3)+2)&amp;" */","  ")&amp;IF(AND(ISERROR(MATCH("},",B1910:B$5003,0)), ISERROR(MATCH("    ];",$A$5:A1909,0))),"];","")</f>
        <v xml:space="preserve">  /* t */</v>
      </c>
      <c r="B1910" t="str">
        <f t="shared" si="72"/>
        <v>},</v>
      </c>
      <c r="C1910" t="str">
        <f>IF(AND(MOD(ROW(A1905)-1,3)=0, INDEX(artwork.xlsx!J:J,QUOTIENT(ROW(A1905)-1,3)+2)&lt;&gt;""),
     artwork.xlsx!$H$1&amp;": """ &amp;  INDEX(artwork.xlsx!H:H,QUOTIENT(ROW(A1905)-1,3)+2) &amp;""",  " &amp;
     artwork.xlsx!$J$1&amp; ": """ &amp; INDEX(artwork.xlsx!J:J,QUOTIENT(ROW(A1905)-1,3)+2) &amp;""",  " &amp;
     artwork.xlsx!$L$1&amp; ": """ &amp; SUBSTITUTE(IF(LEFT(INDEX(artwork.xlsx!L:L,QUOTIENT(ROW(A1905)-1,3)+2),4)="http","",artwork.xlsx!$M$1) &amp; INDEX(artwork.xlsx!L:L,QUOTIENT(ROW(A1905)-1,3)+2),artwork.xlsx!$N$1,"") &amp; """,",
 IF(AND(MOD(ROW(A1905)-1,3)=1,INDEX(artwork.xlsx!J:J,QUOTIENT(ROW(A1905)-1,3)+2)&lt;&gt;""),
    artwork.xlsx!$K$1&amp;": '" &amp; SUBSTITUTE(INDEX(artwork.xlsx!K:K,QUOTIENT(ROW(A1905)-1,3)+2),"'","\'") &amp; "'",
IF(MOD(ROW(A1905)-1,3)=2,"","")))</f>
        <v/>
      </c>
    </row>
    <row r="1911" spans="1:3" x14ac:dyDescent="0.25">
      <c r="A1911" t="str">
        <f>IF(AND(MOD(ROW(A1906)-1,3)=0,INDEX(artwork.xlsx!G:G,QUOTIENT(ROW(A1906)-1,3)+2)&lt;&gt;""),"/* "&amp;INDEX(artwork.xlsx!G:G,QUOTIENT(ROW(A1906)-1,3)+2)&amp;" */","  ")&amp;
IF(AND(INDEX(artwork.xlsx!F:F,QUOTIENT(ROW(A1906)-1,3)+2)&lt;&gt;""),"/* "&amp;INDEX(artwork.xlsx!F:F,QUOTIENT(ROW(A1906)-1,3)+2)&amp;" */","  ")&amp;IF(AND(ISERROR(MATCH("},",B1911:B$5003,0)), ISERROR(MATCH("    ];",$A$5:A1907,0))),"];","")</f>
        <v xml:space="preserve">    </v>
      </c>
      <c r="B1911" t="str">
        <f t="shared" si="72"/>
        <v>{</v>
      </c>
      <c r="C1911" t="str">
        <f>IF(AND(MOD(ROW(A1906)-1,3)=0, INDEX(artwork.xlsx!J:J,QUOTIENT(ROW(A1906)-1,3)+2)&lt;&gt;""),
     artwork.xlsx!$H$1&amp;": """ &amp;  INDEX(artwork.xlsx!H:H,QUOTIENT(ROW(A1906)-1,3)+2) &amp;""",  " &amp;
     artwork.xlsx!$J$1&amp; ": """ &amp; INDEX(artwork.xlsx!J:J,QUOTIENT(ROW(A1906)-1,3)+2) &amp;""",  " &amp;
     artwork.xlsx!$L$1&amp; ": """ &amp; SUBSTITUTE(IF(LEFT(INDEX(artwork.xlsx!L:L,QUOTIENT(ROW(A1906)-1,3)+2),4)="http","",artwork.xlsx!$M$1) &amp; INDEX(artwork.xlsx!L:L,QUOTIENT(ROW(A1906)-1,3)+2),artwork.xlsx!$N$1,"") &amp; """,",
 IF(AND(MOD(ROW(A1906)-1,3)=1,INDEX(artwork.xlsx!J:J,QUOTIENT(ROW(A1906)-1,3)+2)&lt;&gt;""),
    artwork.xlsx!$K$1&amp;": '" &amp; SUBSTITUTE(INDEX(artwork.xlsx!K:K,QUOTIENT(ROW(A1906)-1,3)+2),"'","\'") &amp; "'",
IF(MOD(ROW(A1906)-1,3)=2,"","")))</f>
        <v>id: "magnate",  frenchName: "Magnat",  artwork: "http://wiki.dominionstrategy.com/images/4/4b/MagnateArt.jpg",</v>
      </c>
    </row>
    <row r="1912" spans="1:3" x14ac:dyDescent="0.25">
      <c r="A1912" t="str">
        <f>IF(AND(MOD(ROW(A1907)-1,3)=0,INDEX(artwork.xlsx!G:G,QUOTIENT(ROW(A1907)-1,3)+2)&lt;&gt;""),"/* "&amp;INDEX(artwork.xlsx!G:G,QUOTIENT(ROW(A1907)-1,3)+2)&amp;" */","  ")&amp;
IF(AND(INDEX(artwork.xlsx!F:F,QUOTIENT(ROW(A1907)-1,3)+2)&lt;&gt;""),"/* "&amp;INDEX(artwork.xlsx!F:F,QUOTIENT(ROW(A1907)-1,3)+2)&amp;" */","  ")&amp;IF(AND(ISERROR(MATCH("},",B1912:B$5003,0)), ISERROR(MATCH("    ];",$A$5:A1911,0))),"];","")</f>
        <v xml:space="preserve">    </v>
      </c>
      <c r="B1912" t="str">
        <f t="shared" si="72"/>
        <v/>
      </c>
      <c r="C1912" t="str">
        <f>IF(AND(MOD(ROW(A1907)-1,3)=0, INDEX(artwork.xlsx!J:J,QUOTIENT(ROW(A1907)-1,3)+2)&lt;&gt;""),
     artwork.xlsx!$H$1&amp;": """ &amp;  INDEX(artwork.xlsx!H:H,QUOTIENT(ROW(A1907)-1,3)+2) &amp;""",  " &amp;
     artwork.xlsx!$J$1&amp; ": """ &amp; INDEX(artwork.xlsx!J:J,QUOTIENT(ROW(A1907)-1,3)+2) &amp;""",  " &amp;
     artwork.xlsx!$L$1&amp; ": """ &amp; SUBSTITUTE(IF(LEFT(INDEX(artwork.xlsx!L:L,QUOTIENT(ROW(A1907)-1,3)+2),4)="http","",artwork.xlsx!$M$1) &amp; INDEX(artwork.xlsx!L:L,QUOTIENT(ROW(A1907)-1,3)+2),artwork.xlsx!$N$1,"") &amp; """,",
 IF(AND(MOD(ROW(A1907)-1,3)=1,INDEX(artwork.xlsx!J:J,QUOTIENT(ROW(A1907)-1,3)+2)&lt;&gt;""),
    artwork.xlsx!$K$1&amp;": '" &amp; SUBSTITUTE(INDEX(artwork.xlsx!K:K,QUOTIENT(ROW(A1907)-1,3)+2),"'","\'") &amp; "'",
IF(MOD(ROW(A1907)-1,3)=2,"","")))</f>
        <v>text_html: '&lt;div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v>
      </c>
    </row>
    <row r="1913" spans="1:3" x14ac:dyDescent="0.25">
      <c r="A1913" t="str">
        <f>IF(AND(MOD(ROW(A1908)-1,3)=0,INDEX(artwork.xlsx!G:G,QUOTIENT(ROW(A1908)-1,3)+2)&lt;&gt;""),"/* "&amp;INDEX(artwork.xlsx!G:G,QUOTIENT(ROW(A1908)-1,3)+2)&amp;" */","  ")&amp;
IF(AND(INDEX(artwork.xlsx!F:F,QUOTIENT(ROW(A1908)-1,3)+2)&lt;&gt;""),"/* "&amp;INDEX(artwork.xlsx!F:F,QUOTIENT(ROW(A1908)-1,3)+2)&amp;" */","  ")&amp;IF(AND(ISERROR(MATCH("},",B1913:B$5003,0)), ISERROR(MATCH("    ];",$A$5:A1912,0))),"];","")</f>
        <v xml:space="preserve">    </v>
      </c>
      <c r="B1913" t="str">
        <f t="shared" si="72"/>
        <v>},</v>
      </c>
      <c r="C1913" t="str">
        <f>IF(AND(MOD(ROW(A1908)-1,3)=0, INDEX(artwork.xlsx!J:J,QUOTIENT(ROW(A1908)-1,3)+2)&lt;&gt;""),
     artwork.xlsx!$H$1&amp;": """ &amp;  INDEX(artwork.xlsx!H:H,QUOTIENT(ROW(A1908)-1,3)+2) &amp;""",  " &amp;
     artwork.xlsx!$J$1&amp; ": """ &amp; INDEX(artwork.xlsx!J:J,QUOTIENT(ROW(A1908)-1,3)+2) &amp;""",  " &amp;
     artwork.xlsx!$L$1&amp; ": """ &amp; SUBSTITUTE(IF(LEFT(INDEX(artwork.xlsx!L:L,QUOTIENT(ROW(A1908)-1,3)+2),4)="http","",artwork.xlsx!$M$1) &amp; INDEX(artwork.xlsx!L:L,QUOTIENT(ROW(A1908)-1,3)+2),artwork.xlsx!$N$1,"") &amp; """,",
 IF(AND(MOD(ROW(A1908)-1,3)=1,INDEX(artwork.xlsx!J:J,QUOTIENT(ROW(A1908)-1,3)+2)&lt;&gt;""),
    artwork.xlsx!$K$1&amp;": '" &amp; SUBSTITUTE(INDEX(artwork.xlsx!K:K,QUOTIENT(ROW(A1908)-1,3)+2),"'","\'") &amp; "'",
IF(MOD(ROW(A1908)-1,3)=2,"","")))</f>
        <v/>
      </c>
    </row>
    <row r="1914" spans="1:3" x14ac:dyDescent="0.25">
      <c r="A1914" t="str">
        <f>IF(AND(MOD(ROW(A1909)-1,3)=0,INDEX(artwork.xlsx!G:G,QUOTIENT(ROW(A1909)-1,3)+2)&lt;&gt;""),"/* "&amp;INDEX(artwork.xlsx!G:G,QUOTIENT(ROW(A1909)-1,3)+2)&amp;" */","  ")&amp;
IF(AND(INDEX(artwork.xlsx!F:F,QUOTIENT(ROW(A1909)-1,3)+2)&lt;&gt;""),"/* "&amp;INDEX(artwork.xlsx!F:F,QUOTIENT(ROW(A1909)-1,3)+2)&amp;" */","  ")&amp;IF(AND(ISERROR(MATCH("},",B1914:B$5003,0)), ISERROR(MATCH("    ];",$A$5:A1910,0))),"];","")</f>
        <v xml:space="preserve">  /* t */</v>
      </c>
      <c r="B1914" t="str">
        <f t="shared" ref="B1914:B1925" si="73">IF(AND(C1913&lt;&gt;"",MOD(ROW(A1912)-1,3)=2),"},","")&amp;IF(AND(C1914&lt;&gt;"",MOD(ROW(A1909)-1,3)=0),"{","")</f>
        <v>{</v>
      </c>
      <c r="C1914" t="str">
        <f>IF(AND(MOD(ROW(A1909)-1,3)=0, INDEX(artwork.xlsx!J:J,QUOTIENT(ROW(A1909)-1,3)+2)&lt;&gt;""),
     artwork.xlsx!$H$1&amp;": """ &amp;  INDEX(artwork.xlsx!H:H,QUOTIENT(ROW(A1909)-1,3)+2) &amp;""",  " &amp;
     artwork.xlsx!$J$1&amp; ": """ &amp; INDEX(artwork.xlsx!J:J,QUOTIENT(ROW(A1909)-1,3)+2) &amp;""",  " &amp;
     artwork.xlsx!$L$1&amp; ": """ &amp; SUBSTITUTE(IF(LEFT(INDEX(artwork.xlsx!L:L,QUOTIENT(ROW(A1909)-1,3)+2),4)="http","",artwork.xlsx!$M$1) &amp; INDEX(artwork.xlsx!L:L,QUOTIENT(ROW(A1909)-1,3)+2),artwork.xlsx!$N$1,"") &amp; """,",
 IF(AND(MOD(ROW(A1909)-1,3)=1,INDEX(artwork.xlsx!J:J,QUOTIENT(ROW(A1909)-1,3)+2)&lt;&gt;""),
    artwork.xlsx!$K$1&amp;": '" &amp; SUBSTITUTE(INDEX(artwork.xlsx!K:K,QUOTIENT(ROW(A1909)-1,3)+2),"'","\'") &amp; "'",
IF(MOD(ROW(A1909)-1,3)=2,"","")))</f>
        <v>id: "warchest",  frenchName: "Trésor de Guerre",  artwork: "http://wiki.dominionstrategy.com/images/0/09/War_ChestArt.jpg",</v>
      </c>
    </row>
    <row r="1915" spans="1:3" x14ac:dyDescent="0.25">
      <c r="A1915" t="str">
        <f>IF(AND(MOD(ROW(A1910)-1,3)=0,INDEX(artwork.xlsx!G:G,QUOTIENT(ROW(A1910)-1,3)+2)&lt;&gt;""),"/* "&amp;INDEX(artwork.xlsx!G:G,QUOTIENT(ROW(A1910)-1,3)+2)&amp;" */","  ")&amp;
IF(AND(INDEX(artwork.xlsx!F:F,QUOTIENT(ROW(A1910)-1,3)+2)&lt;&gt;""),"/* "&amp;INDEX(artwork.xlsx!F:F,QUOTIENT(ROW(A1910)-1,3)+2)&amp;" */","  ")&amp;IF(AND(ISERROR(MATCH("},",B1915:B$5003,0)), ISERROR(MATCH("    ];",$A$5:A1914,0))),"];","")</f>
        <v xml:space="preserve">  /* t */</v>
      </c>
      <c r="B1915" t="str">
        <f t="shared" si="73"/>
        <v/>
      </c>
      <c r="C1915" t="str">
        <f>IF(AND(MOD(ROW(A1910)-1,3)=0, INDEX(artwork.xlsx!J:J,QUOTIENT(ROW(A1910)-1,3)+2)&lt;&gt;""),
     artwork.xlsx!$H$1&amp;": """ &amp;  INDEX(artwork.xlsx!H:H,QUOTIENT(ROW(A1910)-1,3)+2) &amp;""",  " &amp;
     artwork.xlsx!$J$1&amp; ": """ &amp; INDEX(artwork.xlsx!J:J,QUOTIENT(ROW(A1910)-1,3)+2) &amp;""",  " &amp;
     artwork.xlsx!$L$1&amp; ": """ &amp; SUBSTITUTE(IF(LEFT(INDEX(artwork.xlsx!L:L,QUOTIENT(ROW(A1910)-1,3)+2),4)="http","",artwork.xlsx!$M$1) &amp; INDEX(artwork.xlsx!L:L,QUOTIENT(ROW(A1910)-1,3)+2),artwork.xlsx!$N$1,"") &amp; """,",
 IF(AND(MOD(ROW(A1910)-1,3)=1,INDEX(artwork.xlsx!J:J,QUOTIENT(ROW(A1910)-1,3)+2)&lt;&gt;""),
    artwork.xlsx!$K$1&amp;": '" &amp; SUBSTITUTE(INDEX(artwork.xlsx!K:K,QUOTIENT(ROW(A1910)-1,3)+2),"'","\'") &amp; "'",
IF(MOD(ROW(A1910)-1,3)=2,"","")))</f>
        <v>text_html: '&lt;div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v>
      </c>
    </row>
    <row r="1916" spans="1:3" x14ac:dyDescent="0.25">
      <c r="A1916" t="str">
        <f>IF(AND(MOD(ROW(A1911)-1,3)=0,INDEX(artwork.xlsx!G:G,QUOTIENT(ROW(A1911)-1,3)+2)&lt;&gt;""),"/* "&amp;INDEX(artwork.xlsx!G:G,QUOTIENT(ROW(A1911)-1,3)+2)&amp;" */","  ")&amp;
IF(AND(INDEX(artwork.xlsx!F:F,QUOTIENT(ROW(A1911)-1,3)+2)&lt;&gt;""),"/* "&amp;INDEX(artwork.xlsx!F:F,QUOTIENT(ROW(A1911)-1,3)+2)&amp;" */","  ")&amp;IF(AND(ISERROR(MATCH("},",B1916:B$5003,0)), ISERROR(MATCH("    ];",$A$5:A1915,0))),"];","")</f>
        <v xml:space="preserve">  /* t */</v>
      </c>
      <c r="B1916" t="str">
        <f t="shared" si="73"/>
        <v>},</v>
      </c>
      <c r="C1916" t="str">
        <f>IF(AND(MOD(ROW(A1911)-1,3)=0, INDEX(artwork.xlsx!J:J,QUOTIENT(ROW(A1911)-1,3)+2)&lt;&gt;""),
     artwork.xlsx!$H$1&amp;": """ &amp;  INDEX(artwork.xlsx!H:H,QUOTIENT(ROW(A1911)-1,3)+2) &amp;""",  " &amp;
     artwork.xlsx!$J$1&amp; ": """ &amp; INDEX(artwork.xlsx!J:J,QUOTIENT(ROW(A1911)-1,3)+2) &amp;""",  " &amp;
     artwork.xlsx!$L$1&amp; ": """ &amp; SUBSTITUTE(IF(LEFT(INDEX(artwork.xlsx!L:L,QUOTIENT(ROW(A1911)-1,3)+2),4)="http","",artwork.xlsx!$M$1) &amp; INDEX(artwork.xlsx!L:L,QUOTIENT(ROW(A1911)-1,3)+2),artwork.xlsx!$N$1,"") &amp; """,",
 IF(AND(MOD(ROW(A1911)-1,3)=1,INDEX(artwork.xlsx!J:J,QUOTIENT(ROW(A1911)-1,3)+2)&lt;&gt;""),
    artwork.xlsx!$K$1&amp;": '" &amp; SUBSTITUTE(INDEX(artwork.xlsx!K:K,QUOTIENT(ROW(A1911)-1,3)+2),"'","\'") &amp; "'",
IF(MOD(ROW(A1911)-1,3)=2,"","")))</f>
        <v/>
      </c>
    </row>
    <row r="1917" spans="1:3" x14ac:dyDescent="0.25">
      <c r="A1917" t="str">
        <f>IF(AND(MOD(ROW(A1912)-1,3)=0,INDEX(artwork.xlsx!G:G,QUOTIENT(ROW(A1912)-1,3)+2)&lt;&gt;""),"/* "&amp;INDEX(artwork.xlsx!G:G,QUOTIENT(ROW(A1912)-1,3)+2)&amp;" */","  ")&amp;
IF(AND(INDEX(artwork.xlsx!F:F,QUOTIENT(ROW(A1912)-1,3)+2)&lt;&gt;""),"/* "&amp;INDEX(artwork.xlsx!F:F,QUOTIENT(ROW(A1912)-1,3)+2)&amp;" */","  ")&amp;IF(AND(ISERROR(MATCH("},",B1917:B$5003,0)), ISERROR(MATCH("    ];",$A$5:A1913,0))),"];","")</f>
        <v xml:space="preserve">/* Hinterlands2 */  </v>
      </c>
      <c r="B1917" t="str">
        <f t="shared" si="73"/>
        <v>{</v>
      </c>
      <c r="C1917" t="str">
        <f>IF(AND(MOD(ROW(A1912)-1,3)=0, INDEX(artwork.xlsx!J:J,QUOTIENT(ROW(A1912)-1,3)+2)&lt;&gt;""),
     artwork.xlsx!$H$1&amp;": """ &amp;  INDEX(artwork.xlsx!H:H,QUOTIENT(ROW(A1912)-1,3)+2) &amp;""",  " &amp;
     artwork.xlsx!$J$1&amp; ": """ &amp; INDEX(artwork.xlsx!J:J,QUOTIENT(ROW(A1912)-1,3)+2) &amp;""",  " &amp;
     artwork.xlsx!$L$1&amp; ": """ &amp; SUBSTITUTE(IF(LEFT(INDEX(artwork.xlsx!L:L,QUOTIENT(ROW(A1912)-1,3)+2),4)="http","",artwork.xlsx!$M$1) &amp; INDEX(artwork.xlsx!L:L,QUOTIENT(ROW(A1912)-1,3)+2),artwork.xlsx!$N$1,"") &amp; """,",
 IF(AND(MOD(ROW(A1912)-1,3)=1,INDEX(artwork.xlsx!J:J,QUOTIENT(ROW(A1912)-1,3)+2)&lt;&gt;""),
    artwork.xlsx!$K$1&amp;": '" &amp; SUBSTITUTE(INDEX(artwork.xlsx!K:K,QUOTIENT(ROW(A1912)-1,3)+2),"'","\'") &amp; "'",
IF(MOD(ROW(A1912)-1,3)=2,"","")))</f>
        <v>id: "trail",  frenchName: "Sentier",  artwork: "http://wiki.dominionstrategy.com/images/a/a3/TrailArt.jpg",</v>
      </c>
    </row>
    <row r="1918" spans="1:3" x14ac:dyDescent="0.25">
      <c r="A1918" t="str">
        <f>IF(AND(MOD(ROW(A1913)-1,3)=0,INDEX(artwork.xlsx!G:G,QUOTIENT(ROW(A1913)-1,3)+2)&lt;&gt;""),"/* "&amp;INDEX(artwork.xlsx!G:G,QUOTIENT(ROW(A1913)-1,3)+2)&amp;" */","  ")&amp;
IF(AND(INDEX(artwork.xlsx!F:F,QUOTIENT(ROW(A1913)-1,3)+2)&lt;&gt;""),"/* "&amp;INDEX(artwork.xlsx!F:F,QUOTIENT(ROW(A1913)-1,3)+2)&amp;" */","  ")&amp;IF(AND(ISERROR(MATCH("},",B1918:B$5003,0)), ISERROR(MATCH("    ];",$A$5:A1917,0))),"];","")</f>
        <v xml:space="preserve">    </v>
      </c>
      <c r="B1918" t="str">
        <f t="shared" si="73"/>
        <v/>
      </c>
      <c r="C1918" t="str">
        <f>IF(AND(MOD(ROW(A1913)-1,3)=0, INDEX(artwork.xlsx!J:J,QUOTIENT(ROW(A1913)-1,3)+2)&lt;&gt;""),
     artwork.xlsx!$H$1&amp;": """ &amp;  INDEX(artwork.xlsx!H:H,QUOTIENT(ROW(A1913)-1,3)+2) &amp;""",  " &amp;
     artwork.xlsx!$J$1&amp; ": """ &amp; INDEX(artwork.xlsx!J:J,QUOTIENT(ROW(A1913)-1,3)+2) &amp;""",  " &amp;
     artwork.xlsx!$L$1&amp; ": """ &amp; SUBSTITUTE(IF(LEFT(INDEX(artwork.xlsx!L:L,QUOTIENT(ROW(A1913)-1,3)+2),4)="http","",artwork.xlsx!$M$1) &amp; INDEX(artwork.xlsx!L:L,QUOTIENT(ROW(A1913)-1,3)+2),artwork.xlsx!$N$1,"") &amp; """,",
 IF(AND(MOD(ROW(A1913)-1,3)=1,INDEX(artwork.xlsx!J:J,QUOTIENT(ROW(A1913)-1,3)+2)&lt;&gt;""),
    artwork.xlsx!$K$1&amp;": '" &amp; SUBSTITUTE(INDEX(artwork.xlsx!K:K,QUOTIENT(ROW(A1913)-1,3)+2),"'","\'") &amp; "'",
IF(MOD(ROW(A1913)-1,3)=2,"","")))</f>
        <v>text_html: '&lt;div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v>
      </c>
    </row>
    <row r="1919" spans="1:3" x14ac:dyDescent="0.25">
      <c r="A1919" t="str">
        <f>IF(AND(MOD(ROW(A1914)-1,3)=0,INDEX(artwork.xlsx!G:G,QUOTIENT(ROW(A1914)-1,3)+2)&lt;&gt;""),"/* "&amp;INDEX(artwork.xlsx!G:G,QUOTIENT(ROW(A1914)-1,3)+2)&amp;" */","  ")&amp;
IF(AND(INDEX(artwork.xlsx!F:F,QUOTIENT(ROW(A1914)-1,3)+2)&lt;&gt;""),"/* "&amp;INDEX(artwork.xlsx!F:F,QUOTIENT(ROW(A1914)-1,3)+2)&amp;" */","  ")&amp;IF(AND(ISERROR(MATCH("},",B1919:B$5003,0)), ISERROR(MATCH("    ];",$A$5:A1918,0))),"];","")</f>
        <v xml:space="preserve">    </v>
      </c>
      <c r="B1919" t="str">
        <f t="shared" si="73"/>
        <v>},</v>
      </c>
      <c r="C1919" t="str">
        <f>IF(AND(MOD(ROW(A1914)-1,3)=0, INDEX(artwork.xlsx!J:J,QUOTIENT(ROW(A1914)-1,3)+2)&lt;&gt;""),
     artwork.xlsx!$H$1&amp;": """ &amp;  INDEX(artwork.xlsx!H:H,QUOTIENT(ROW(A1914)-1,3)+2) &amp;""",  " &amp;
     artwork.xlsx!$J$1&amp; ": """ &amp; INDEX(artwork.xlsx!J:J,QUOTIENT(ROW(A1914)-1,3)+2) &amp;""",  " &amp;
     artwork.xlsx!$L$1&amp; ": """ &amp; SUBSTITUTE(IF(LEFT(INDEX(artwork.xlsx!L:L,QUOTIENT(ROW(A1914)-1,3)+2),4)="http","",artwork.xlsx!$M$1) &amp; INDEX(artwork.xlsx!L:L,QUOTIENT(ROW(A1914)-1,3)+2),artwork.xlsx!$N$1,"") &amp; """,",
 IF(AND(MOD(ROW(A1914)-1,3)=1,INDEX(artwork.xlsx!J:J,QUOTIENT(ROW(A1914)-1,3)+2)&lt;&gt;""),
    artwork.xlsx!$K$1&amp;": '" &amp; SUBSTITUTE(INDEX(artwork.xlsx!K:K,QUOTIENT(ROW(A1914)-1,3)+2),"'","\'") &amp; "'",
IF(MOD(ROW(A1914)-1,3)=2,"","")))</f>
        <v/>
      </c>
    </row>
    <row r="1920" spans="1:3" x14ac:dyDescent="0.25">
      <c r="A1920" t="str">
        <f>IF(AND(MOD(ROW(A1915)-1,3)=0,INDEX(artwork.xlsx!G:G,QUOTIENT(ROW(A1915)-1,3)+2)&lt;&gt;""),"/* "&amp;INDEX(artwork.xlsx!G:G,QUOTIENT(ROW(A1915)-1,3)+2)&amp;" */","  ")&amp;
IF(AND(INDEX(artwork.xlsx!F:F,QUOTIENT(ROW(A1915)-1,3)+2)&lt;&gt;""),"/* "&amp;INDEX(artwork.xlsx!F:F,QUOTIENT(ROW(A1915)-1,3)+2)&amp;" */","  ")&amp;IF(AND(ISERROR(MATCH("},",B1920:B$5003,0)), ISERROR(MATCH("    ];",$A$5:A1916,0))),"];","")</f>
        <v xml:space="preserve">    </v>
      </c>
      <c r="B1920" t="str">
        <f t="shared" si="73"/>
        <v>{</v>
      </c>
      <c r="C1920" t="str">
        <f>IF(AND(MOD(ROW(A1915)-1,3)=0, INDEX(artwork.xlsx!J:J,QUOTIENT(ROW(A1915)-1,3)+2)&lt;&gt;""),
     artwork.xlsx!$H$1&amp;": """ &amp;  INDEX(artwork.xlsx!H:H,QUOTIENT(ROW(A1915)-1,3)+2) &amp;""",  " &amp;
     artwork.xlsx!$J$1&amp; ": """ &amp; INDEX(artwork.xlsx!J:J,QUOTIENT(ROW(A1915)-1,3)+2) &amp;""",  " &amp;
     artwork.xlsx!$L$1&amp; ": """ &amp; SUBSTITUTE(IF(LEFT(INDEX(artwork.xlsx!L:L,QUOTIENT(ROW(A1915)-1,3)+2),4)="http","",artwork.xlsx!$M$1) &amp; INDEX(artwork.xlsx!L:L,QUOTIENT(ROW(A1915)-1,3)+2),artwork.xlsx!$N$1,"") &amp; """,",
 IF(AND(MOD(ROW(A1915)-1,3)=1,INDEX(artwork.xlsx!J:J,QUOTIENT(ROW(A1915)-1,3)+2)&lt;&gt;""),
    artwork.xlsx!$K$1&amp;": '" &amp; SUBSTITUTE(INDEX(artwork.xlsx!K:K,QUOTIENT(ROW(A1915)-1,3)+2),"'","\'") &amp; "'",
IF(MOD(ROW(A1915)-1,3)=2,"","")))</f>
        <v>id: "weaver",  frenchName: "Tissserande",  artwork: "http://wiki.dominionstrategy.com/images/b/b3/WeaverArt.jpg",</v>
      </c>
    </row>
    <row r="1921" spans="1:3" x14ac:dyDescent="0.25">
      <c r="A1921" t="str">
        <f>IF(AND(MOD(ROW(A1916)-1,3)=0,INDEX(artwork.xlsx!G:G,QUOTIENT(ROW(A1916)-1,3)+2)&lt;&gt;""),"/* "&amp;INDEX(artwork.xlsx!G:G,QUOTIENT(ROW(A1916)-1,3)+2)&amp;" */","  ")&amp;
IF(AND(INDEX(artwork.xlsx!F:F,QUOTIENT(ROW(A1916)-1,3)+2)&lt;&gt;""),"/* "&amp;INDEX(artwork.xlsx!F:F,QUOTIENT(ROW(A1916)-1,3)+2)&amp;" */","  ")&amp;IF(AND(ISERROR(MATCH("},",B1921:B$5003,0)), ISERROR(MATCH("    ];",$A$5:A1920,0))),"];","")</f>
        <v xml:space="preserve">    </v>
      </c>
      <c r="B1921" t="str">
        <f t="shared" si="73"/>
        <v/>
      </c>
      <c r="C1921" t="str">
        <f>IF(AND(MOD(ROW(A1916)-1,3)=0, INDEX(artwork.xlsx!J:J,QUOTIENT(ROW(A1916)-1,3)+2)&lt;&gt;""),
     artwork.xlsx!$H$1&amp;": """ &amp;  INDEX(artwork.xlsx!H:H,QUOTIENT(ROW(A1916)-1,3)+2) &amp;""",  " &amp;
     artwork.xlsx!$J$1&amp; ": """ &amp; INDEX(artwork.xlsx!J:J,QUOTIENT(ROW(A1916)-1,3)+2) &amp;""",  " &amp;
     artwork.xlsx!$L$1&amp; ": """ &amp; SUBSTITUTE(IF(LEFT(INDEX(artwork.xlsx!L:L,QUOTIENT(ROW(A1916)-1,3)+2),4)="http","",artwork.xlsx!$M$1) &amp; INDEX(artwork.xlsx!L:L,QUOTIENT(ROW(A1916)-1,3)+2),artwork.xlsx!$N$1,"") &amp; """,",
 IF(AND(MOD(ROW(A1916)-1,3)=1,INDEX(artwork.xlsx!J:J,QUOTIENT(ROW(A1916)-1,3)+2)&lt;&gt;""),
    artwork.xlsx!$K$1&amp;": '" &amp; SUBSTITUTE(INDEX(artwork.xlsx!K:K,QUOTIENT(ROW(A1916)-1,3)+2),"'","\'") &amp; "'",
IF(MOD(ROW(A1916)-1,3)=2,"","")))</f>
        <v>text_html: '&lt;div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v>
      </c>
    </row>
    <row r="1922" spans="1:3" x14ac:dyDescent="0.25">
      <c r="A1922" t="str">
        <f>IF(AND(MOD(ROW(A1917)-1,3)=0,INDEX(artwork.xlsx!G:G,QUOTIENT(ROW(A1917)-1,3)+2)&lt;&gt;""),"/* "&amp;INDEX(artwork.xlsx!G:G,QUOTIENT(ROW(A1917)-1,3)+2)&amp;" */","  ")&amp;
IF(AND(INDEX(artwork.xlsx!F:F,QUOTIENT(ROW(A1917)-1,3)+2)&lt;&gt;""),"/* "&amp;INDEX(artwork.xlsx!F:F,QUOTIENT(ROW(A1917)-1,3)+2)&amp;" */","  ")&amp;IF(AND(ISERROR(MATCH("},",B1922:B$5003,0)), ISERROR(MATCH("    ];",$A$5:A1918,0))),"];","")</f>
        <v xml:space="preserve">    </v>
      </c>
      <c r="B1922" t="str">
        <f t="shared" si="73"/>
        <v>},</v>
      </c>
      <c r="C1922" t="str">
        <f>IF(AND(MOD(ROW(A1917)-1,3)=0, INDEX(artwork.xlsx!J:J,QUOTIENT(ROW(A1917)-1,3)+2)&lt;&gt;""),
     artwork.xlsx!$H$1&amp;": """ &amp;  INDEX(artwork.xlsx!H:H,QUOTIENT(ROW(A1917)-1,3)+2) &amp;""",  " &amp;
     artwork.xlsx!$J$1&amp; ": """ &amp; INDEX(artwork.xlsx!J:J,QUOTIENT(ROW(A1917)-1,3)+2) &amp;""",  " &amp;
     artwork.xlsx!$L$1&amp; ": """ &amp; SUBSTITUTE(IF(LEFT(INDEX(artwork.xlsx!L:L,QUOTIENT(ROW(A1917)-1,3)+2),4)="http","",artwork.xlsx!$M$1) &amp; INDEX(artwork.xlsx!L:L,QUOTIENT(ROW(A1917)-1,3)+2),artwork.xlsx!$N$1,"") &amp; """,",
 IF(AND(MOD(ROW(A1917)-1,3)=1,INDEX(artwork.xlsx!J:J,QUOTIENT(ROW(A1917)-1,3)+2)&lt;&gt;""),
    artwork.xlsx!$K$1&amp;": '" &amp; SUBSTITUTE(INDEX(artwork.xlsx!K:K,QUOTIENT(ROW(A1917)-1,3)+2),"'","\'") &amp; "'",
IF(MOD(ROW(A1917)-1,3)=2,"","")))</f>
        <v/>
      </c>
    </row>
    <row r="1923" spans="1:3" x14ac:dyDescent="0.25">
      <c r="A1923" t="str">
        <f>IF(AND(MOD(ROW(A1918)-1,3)=0,INDEX(artwork.xlsx!G:G,QUOTIENT(ROW(A1918)-1,3)+2)&lt;&gt;""),"/* "&amp;INDEX(artwork.xlsx!G:G,QUOTIENT(ROW(A1918)-1,3)+2)&amp;" */","  ")&amp;
IF(AND(INDEX(artwork.xlsx!F:F,QUOTIENT(ROW(A1918)-1,3)+2)&lt;&gt;""),"/* "&amp;INDEX(artwork.xlsx!F:F,QUOTIENT(ROW(A1918)-1,3)+2)&amp;" */","  ")&amp;IF(AND(ISERROR(MATCH("},",B1923:B$5003,0)), ISERROR(MATCH("    ];",$A$5:A1922,0))),"];","")</f>
        <v xml:space="preserve">    </v>
      </c>
      <c r="B1923" t="str">
        <f t="shared" si="73"/>
        <v>{</v>
      </c>
      <c r="C1923" t="str">
        <f>IF(AND(MOD(ROW(A1918)-1,3)=0, INDEX(artwork.xlsx!J:J,QUOTIENT(ROW(A1918)-1,3)+2)&lt;&gt;""),
     artwork.xlsx!$H$1&amp;": """ &amp;  INDEX(artwork.xlsx!H:H,QUOTIENT(ROW(A1918)-1,3)+2) &amp;""",  " &amp;
     artwork.xlsx!$J$1&amp; ": """ &amp; INDEX(artwork.xlsx!J:J,QUOTIENT(ROW(A1918)-1,3)+2) &amp;""",  " &amp;
     artwork.xlsx!$L$1&amp; ": """ &amp; SUBSTITUTE(IF(LEFT(INDEX(artwork.xlsx!L:L,QUOTIENT(ROW(A1918)-1,3)+2),4)="http","",artwork.xlsx!$M$1) &amp; INDEX(artwork.xlsx!L:L,QUOTIENT(ROW(A1918)-1,3)+2),artwork.xlsx!$N$1,"") &amp; """,",
 IF(AND(MOD(ROW(A1918)-1,3)=1,INDEX(artwork.xlsx!J:J,QUOTIENT(ROW(A1918)-1,3)+2)&lt;&gt;""),
    artwork.xlsx!$K$1&amp;": '" &amp; SUBSTITUTE(INDEX(artwork.xlsx!K:K,QUOTIENT(ROW(A1918)-1,3)+2),"'","\'") &amp; "'",
IF(MOD(ROW(A1918)-1,3)=2,"","")))</f>
        <v>id: "berserker",  frenchName: "Berserker",  artwork: "http://wiki.dominionstrategy.com/images/b/be/BerserkerArt.jpg",</v>
      </c>
    </row>
    <row r="1924" spans="1:3" x14ac:dyDescent="0.25">
      <c r="A1924" t="str">
        <f>IF(AND(MOD(ROW(A1919)-1,3)=0,INDEX(artwork.xlsx!G:G,QUOTIENT(ROW(A1919)-1,3)+2)&lt;&gt;""),"/* "&amp;INDEX(artwork.xlsx!G:G,QUOTIENT(ROW(A1919)-1,3)+2)&amp;" */","  ")&amp;
IF(AND(INDEX(artwork.xlsx!F:F,QUOTIENT(ROW(A1919)-1,3)+2)&lt;&gt;""),"/* "&amp;INDEX(artwork.xlsx!F:F,QUOTIENT(ROW(A1919)-1,3)+2)&amp;" */","  ")&amp;IF(AND(ISERROR(MATCH("},",B1924:B$5003,0)), ISERROR(MATCH("    ];",$A$5:A1923,0))),"];","")</f>
        <v xml:space="preserve">    </v>
      </c>
      <c r="B1924" t="str">
        <f t="shared" si="73"/>
        <v/>
      </c>
      <c r="C1924" t="str">
        <f>IF(AND(MOD(ROW(A1919)-1,3)=0, INDEX(artwork.xlsx!J:J,QUOTIENT(ROW(A1919)-1,3)+2)&lt;&gt;""),
     artwork.xlsx!$H$1&amp;": """ &amp;  INDEX(artwork.xlsx!H:H,QUOTIENT(ROW(A1919)-1,3)+2) &amp;""",  " &amp;
     artwork.xlsx!$J$1&amp; ": """ &amp; INDEX(artwork.xlsx!J:J,QUOTIENT(ROW(A1919)-1,3)+2) &amp;""",  " &amp;
     artwork.xlsx!$L$1&amp; ": """ &amp; SUBSTITUTE(IF(LEFT(INDEX(artwork.xlsx!L:L,QUOTIENT(ROW(A1919)-1,3)+2),4)="http","",artwork.xlsx!$M$1) &amp; INDEX(artwork.xlsx!L:L,QUOTIENT(ROW(A1919)-1,3)+2),artwork.xlsx!$N$1,"") &amp; """,",
 IF(AND(MOD(ROW(A1919)-1,3)=1,INDEX(artwork.xlsx!J:J,QUOTIENT(ROW(A1919)-1,3)+2)&lt;&gt;""),
    artwork.xlsx!$K$1&amp;": '" &amp; SUBSTITUTE(INDEX(artwork.xlsx!K:K,QUOTIENT(ROW(A1919)-1,3)+2),"'","\'") &amp; "'",
IF(MOD(ROW(A1919)-1,3)=2,"","")))</f>
        <v>text_html: '&lt;div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v>
      </c>
    </row>
    <row r="1925" spans="1:3" x14ac:dyDescent="0.25">
      <c r="A1925" t="str">
        <f>IF(AND(MOD(ROW(A1920)-1,3)=0,INDEX(artwork.xlsx!G:G,QUOTIENT(ROW(A1920)-1,3)+2)&lt;&gt;""),"/* "&amp;INDEX(artwork.xlsx!G:G,QUOTIENT(ROW(A1920)-1,3)+2)&amp;" */","  ")&amp;
IF(AND(INDEX(artwork.xlsx!F:F,QUOTIENT(ROW(A1920)-1,3)+2)&lt;&gt;""),"/* "&amp;INDEX(artwork.xlsx!F:F,QUOTIENT(ROW(A1920)-1,3)+2)&amp;" */","  ")&amp;IF(AND(ISERROR(MATCH("},",B1925:B$5003,0)), ISERROR(MATCH("    ];",$A$5:A1921,0))),"];","")</f>
        <v xml:space="preserve">    </v>
      </c>
      <c r="B1925" t="str">
        <f t="shared" si="73"/>
        <v>},</v>
      </c>
      <c r="C1925" t="str">
        <f>IF(AND(MOD(ROW(A1920)-1,3)=0, INDEX(artwork.xlsx!J:J,QUOTIENT(ROW(A1920)-1,3)+2)&lt;&gt;""),
     artwork.xlsx!$H$1&amp;": """ &amp;  INDEX(artwork.xlsx!H:H,QUOTIENT(ROW(A1920)-1,3)+2) &amp;""",  " &amp;
     artwork.xlsx!$J$1&amp; ": """ &amp; INDEX(artwork.xlsx!J:J,QUOTIENT(ROW(A1920)-1,3)+2) &amp;""",  " &amp;
     artwork.xlsx!$L$1&amp; ": """ &amp; SUBSTITUTE(IF(LEFT(INDEX(artwork.xlsx!L:L,QUOTIENT(ROW(A1920)-1,3)+2),4)="http","",artwork.xlsx!$M$1) &amp; INDEX(artwork.xlsx!L:L,QUOTIENT(ROW(A1920)-1,3)+2),artwork.xlsx!$N$1,"") &amp; """,",
 IF(AND(MOD(ROW(A1920)-1,3)=1,INDEX(artwork.xlsx!J:J,QUOTIENT(ROW(A1920)-1,3)+2)&lt;&gt;""),
    artwork.xlsx!$K$1&amp;": '" &amp; SUBSTITUTE(INDEX(artwork.xlsx!K:K,QUOTIENT(ROW(A1920)-1,3)+2),"'","\'") &amp; "'",
IF(MOD(ROW(A1920)-1,3)=2,"","")))</f>
        <v/>
      </c>
    </row>
    <row r="1926" spans="1:3" x14ac:dyDescent="0.25">
      <c r="A1926" t="str">
        <f>IF(AND(MOD(ROW(A1921)-1,3)=0,INDEX(artwork.xlsx!G:G,QUOTIENT(ROW(A1921)-1,3)+2)&lt;&gt;""),"/* "&amp;INDEX(artwork.xlsx!G:G,QUOTIENT(ROW(A1921)-1,3)+2)&amp;" */","  ")&amp;
IF(AND(INDEX(artwork.xlsx!F:F,QUOTIENT(ROW(A1921)-1,3)+2)&lt;&gt;""),"/* "&amp;INDEX(artwork.xlsx!F:F,QUOTIENT(ROW(A1921)-1,3)+2)&amp;" */","  ")&amp;IF(AND(ISERROR(MATCH("},",B1926:B$5003,0)), ISERROR(MATCH("    ];",$A$5:A1925,0))),"];","")</f>
        <v xml:space="preserve">  /* t */</v>
      </c>
      <c r="B1926" t="str">
        <f t="shared" ref="B1926:B1989" si="74">IF(AND(C1925&lt;&gt;"",MOD(ROW(A1924)-1,3)=2),"},","")&amp;IF(AND(C1926&lt;&gt;"",MOD(ROW(A1921)-1,3)=0),"{","")</f>
        <v>{</v>
      </c>
      <c r="C1926" t="str">
        <f>IF(AND(MOD(ROW(A1921)-1,3)=0, INDEX(artwork.xlsx!J:J,QUOTIENT(ROW(A1921)-1,3)+2)&lt;&gt;""),
     artwork.xlsx!$H$1&amp;": """ &amp;  INDEX(artwork.xlsx!H:H,QUOTIENT(ROW(A1921)-1,3)+2) &amp;""",  " &amp;
     artwork.xlsx!$J$1&amp; ": """ &amp; INDEX(artwork.xlsx!J:J,QUOTIENT(ROW(A1921)-1,3)+2) &amp;""",  " &amp;
     artwork.xlsx!$L$1&amp; ": """ &amp; SUBSTITUTE(IF(LEFT(INDEX(artwork.xlsx!L:L,QUOTIENT(ROW(A1921)-1,3)+2),4)="http","",artwork.xlsx!$M$1) &amp; INDEX(artwork.xlsx!L:L,QUOTIENT(ROW(A1921)-1,3)+2),artwork.xlsx!$N$1,"") &amp; """,",
 IF(AND(MOD(ROW(A1921)-1,3)=1,INDEX(artwork.xlsx!J:J,QUOTIENT(ROW(A1921)-1,3)+2)&lt;&gt;""),
    artwork.xlsx!$K$1&amp;": '" &amp; SUBSTITUTE(INDEX(artwork.xlsx!K:K,QUOTIENT(ROW(A1921)-1,3)+2),"'","\'") &amp; "'",
IF(MOD(ROW(A1921)-1,3)=2,"","")))</f>
        <v>id: "cauldron",  frenchName: "Chaudron",  artwork: "http://wiki.dominionstrategy.com/images/8/84/CauldronArt.jpg",</v>
      </c>
    </row>
    <row r="1927" spans="1:3" x14ac:dyDescent="0.25">
      <c r="A1927" t="str">
        <f>IF(AND(MOD(ROW(A1922)-1,3)=0,INDEX(artwork.xlsx!G:G,QUOTIENT(ROW(A1922)-1,3)+2)&lt;&gt;""),"/* "&amp;INDEX(artwork.xlsx!G:G,QUOTIENT(ROW(A1922)-1,3)+2)&amp;" */","  ")&amp;
IF(AND(INDEX(artwork.xlsx!F:F,QUOTIENT(ROW(A1922)-1,3)+2)&lt;&gt;""),"/* "&amp;INDEX(artwork.xlsx!F:F,QUOTIENT(ROW(A1922)-1,3)+2)&amp;" */","  ")&amp;IF(AND(ISERROR(MATCH("},",B1927:B$5003,0)), ISERROR(MATCH("    ];",$A$5:A1926,0))),"];","")</f>
        <v xml:space="preserve">  /* t */</v>
      </c>
      <c r="B1927" t="str">
        <f t="shared" si="74"/>
        <v/>
      </c>
      <c r="C1927" t="str">
        <f>IF(AND(MOD(ROW(A1922)-1,3)=0, INDEX(artwork.xlsx!J:J,QUOTIENT(ROW(A1922)-1,3)+2)&lt;&gt;""),
     artwork.xlsx!$H$1&amp;": """ &amp;  INDEX(artwork.xlsx!H:H,QUOTIENT(ROW(A1922)-1,3)+2) &amp;""",  " &amp;
     artwork.xlsx!$J$1&amp; ": """ &amp; INDEX(artwork.xlsx!J:J,QUOTIENT(ROW(A1922)-1,3)+2) &amp;""",  " &amp;
     artwork.xlsx!$L$1&amp; ": """ &amp; SUBSTITUTE(IF(LEFT(INDEX(artwork.xlsx!L:L,QUOTIENT(ROW(A1922)-1,3)+2),4)="http","",artwork.xlsx!$M$1) &amp; INDEX(artwork.xlsx!L:L,QUOTIENT(ROW(A1922)-1,3)+2),artwork.xlsx!$N$1,"") &amp; """,",
 IF(AND(MOD(ROW(A1922)-1,3)=1,INDEX(artwork.xlsx!J:J,QUOTIENT(ROW(A1922)-1,3)+2)&lt;&gt;""),
    artwork.xlsx!$K$1&amp;": '" &amp; SUBSTITUTE(INDEX(artwork.xlsx!K:K,QUOTIENT(ROW(A1922)-1,3)+2),"'","\'") &amp; "'",
IF(MOD(ROW(A1922)-1,3)=2,"","")))</f>
        <v>text_html: '&lt;div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v>
      </c>
    </row>
    <row r="1928" spans="1:3" x14ac:dyDescent="0.25">
      <c r="A1928" t="str">
        <f>IF(AND(MOD(ROW(A1923)-1,3)=0,INDEX(artwork.xlsx!G:G,QUOTIENT(ROW(A1923)-1,3)+2)&lt;&gt;""),"/* "&amp;INDEX(artwork.xlsx!G:G,QUOTIENT(ROW(A1923)-1,3)+2)&amp;" */","  ")&amp;
IF(AND(INDEX(artwork.xlsx!F:F,QUOTIENT(ROW(A1923)-1,3)+2)&lt;&gt;""),"/* "&amp;INDEX(artwork.xlsx!F:F,QUOTIENT(ROW(A1923)-1,3)+2)&amp;" */","  ")&amp;IF(AND(ISERROR(MATCH("},",B1928:B$5003,0)), ISERROR(MATCH("    ];",$A$5:A1924,0))),"];","")</f>
        <v xml:space="preserve">  /* t */</v>
      </c>
      <c r="B1928" t="str">
        <f t="shared" si="74"/>
        <v>},</v>
      </c>
      <c r="C1928" t="str">
        <f>IF(AND(MOD(ROW(A1923)-1,3)=0, INDEX(artwork.xlsx!J:J,QUOTIENT(ROW(A1923)-1,3)+2)&lt;&gt;""),
     artwork.xlsx!$H$1&amp;": """ &amp;  INDEX(artwork.xlsx!H:H,QUOTIENT(ROW(A1923)-1,3)+2) &amp;""",  " &amp;
     artwork.xlsx!$J$1&amp; ": """ &amp; INDEX(artwork.xlsx!J:J,QUOTIENT(ROW(A1923)-1,3)+2) &amp;""",  " &amp;
     artwork.xlsx!$L$1&amp; ": """ &amp; SUBSTITUTE(IF(LEFT(INDEX(artwork.xlsx!L:L,QUOTIENT(ROW(A1923)-1,3)+2),4)="http","",artwork.xlsx!$M$1) &amp; INDEX(artwork.xlsx!L:L,QUOTIENT(ROW(A1923)-1,3)+2),artwork.xlsx!$N$1,"") &amp; """,",
 IF(AND(MOD(ROW(A1923)-1,3)=1,INDEX(artwork.xlsx!J:J,QUOTIENT(ROW(A1923)-1,3)+2)&lt;&gt;""),
    artwork.xlsx!$K$1&amp;": '" &amp; SUBSTITUTE(INDEX(artwork.xlsx!K:K,QUOTIENT(ROW(A1923)-1,3)+2),"'","\'") &amp; "'",
IF(MOD(ROW(A1923)-1,3)=2,"","")))</f>
        <v/>
      </c>
    </row>
    <row r="1929" spans="1:3" x14ac:dyDescent="0.25">
      <c r="A1929" t="str">
        <f>IF(AND(MOD(ROW(A1924)-1,3)=0,INDEX(artwork.xlsx!G:G,QUOTIENT(ROW(A1924)-1,3)+2)&lt;&gt;""),"/* "&amp;INDEX(artwork.xlsx!G:G,QUOTIENT(ROW(A1924)-1,3)+2)&amp;" */","  ")&amp;
IF(AND(INDEX(artwork.xlsx!F:F,QUOTIENT(ROW(A1924)-1,3)+2)&lt;&gt;""),"/* "&amp;INDEX(artwork.xlsx!F:F,QUOTIENT(ROW(A1924)-1,3)+2)&amp;" */","  ")&amp;IF(AND(ISERROR(MATCH("},",B1929:B$5003,0)), ISERROR(MATCH("    ];",$A$5:A1928,0))),"];","")</f>
        <v xml:space="preserve">    </v>
      </c>
      <c r="B1929" t="str">
        <f t="shared" si="74"/>
        <v>{</v>
      </c>
      <c r="C1929" t="str">
        <f>IF(AND(MOD(ROW(A1924)-1,3)=0, INDEX(artwork.xlsx!J:J,QUOTIENT(ROW(A1924)-1,3)+2)&lt;&gt;""),
     artwork.xlsx!$H$1&amp;": """ &amp;  INDEX(artwork.xlsx!H:H,QUOTIENT(ROW(A1924)-1,3)+2) &amp;""",  " &amp;
     artwork.xlsx!$J$1&amp; ": """ &amp; INDEX(artwork.xlsx!J:J,QUOTIENT(ROW(A1924)-1,3)+2) &amp;""",  " &amp;
     artwork.xlsx!$L$1&amp; ": """ &amp; SUBSTITUTE(IF(LEFT(INDEX(artwork.xlsx!L:L,QUOTIENT(ROW(A1924)-1,3)+2),4)="http","",artwork.xlsx!$M$1) &amp; INDEX(artwork.xlsx!L:L,QUOTIENT(ROW(A1924)-1,3)+2),artwork.xlsx!$N$1,"") &amp; """,",
 IF(AND(MOD(ROW(A1924)-1,3)=1,INDEX(artwork.xlsx!J:J,QUOTIENT(ROW(A1924)-1,3)+2)&lt;&gt;""),
    artwork.xlsx!$K$1&amp;": '" &amp; SUBSTITUTE(INDEX(artwork.xlsx!K:K,QUOTIENT(ROW(A1924)-1,3)+2),"'","\'") &amp; "'",
IF(MOD(ROW(A1924)-1,3)=2,"","")))</f>
        <v>id: "guarddog",  frenchName: "Chien de Garde",  artwork: "http://wiki.dominionstrategy.com/images/0/0b/Guard_DogArt.jpg",</v>
      </c>
    </row>
    <row r="1930" spans="1:3" x14ac:dyDescent="0.25">
      <c r="A1930" t="str">
        <f>IF(AND(MOD(ROW(A1925)-1,3)=0,INDEX(artwork.xlsx!G:G,QUOTIENT(ROW(A1925)-1,3)+2)&lt;&gt;""),"/* "&amp;INDEX(artwork.xlsx!G:G,QUOTIENT(ROW(A1925)-1,3)+2)&amp;" */","  ")&amp;
IF(AND(INDEX(artwork.xlsx!F:F,QUOTIENT(ROW(A1925)-1,3)+2)&lt;&gt;""),"/* "&amp;INDEX(artwork.xlsx!F:F,QUOTIENT(ROW(A1925)-1,3)+2)&amp;" */","  ")&amp;IF(AND(ISERROR(MATCH("},",B1930:B$5003,0)), ISERROR(MATCH("    ];",$A$5:A1929,0))),"];","")</f>
        <v xml:space="preserve">    </v>
      </c>
      <c r="B1930" t="str">
        <f t="shared" si="74"/>
        <v/>
      </c>
      <c r="C1930" t="str">
        <f>IF(AND(MOD(ROW(A1925)-1,3)=0, INDEX(artwork.xlsx!J:J,QUOTIENT(ROW(A1925)-1,3)+2)&lt;&gt;""),
     artwork.xlsx!$H$1&amp;": """ &amp;  INDEX(artwork.xlsx!H:H,QUOTIENT(ROW(A1925)-1,3)+2) &amp;""",  " &amp;
     artwork.xlsx!$J$1&amp; ": """ &amp; INDEX(artwork.xlsx!J:J,QUOTIENT(ROW(A1925)-1,3)+2) &amp;""",  " &amp;
     artwork.xlsx!$L$1&amp; ": """ &amp; SUBSTITUTE(IF(LEFT(INDEX(artwork.xlsx!L:L,QUOTIENT(ROW(A1925)-1,3)+2),4)="http","",artwork.xlsx!$M$1) &amp; INDEX(artwork.xlsx!L:L,QUOTIENT(ROW(A1925)-1,3)+2),artwork.xlsx!$N$1,"") &amp; """,",
 IF(AND(MOD(ROW(A1925)-1,3)=1,INDEX(artwork.xlsx!J:J,QUOTIENT(ROW(A1925)-1,3)+2)&lt;&gt;""),
    artwork.xlsx!$K$1&amp;": '" &amp; SUBSTITUTE(INDEX(artwork.xlsx!K:K,QUOTIENT(ROW(A1925)-1,3)+2),"'","\'") &amp; "'",
IF(MOD(ROW(A1925)-1,3)=2,"","")))</f>
        <v>text_html: '&lt;div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v>
      </c>
    </row>
    <row r="1931" spans="1:3" x14ac:dyDescent="0.25">
      <c r="A1931" t="str">
        <f>IF(AND(MOD(ROW(A1926)-1,3)=0,INDEX(artwork.xlsx!G:G,QUOTIENT(ROW(A1926)-1,3)+2)&lt;&gt;""),"/* "&amp;INDEX(artwork.xlsx!G:G,QUOTIENT(ROW(A1926)-1,3)+2)&amp;" */","  ")&amp;
IF(AND(INDEX(artwork.xlsx!F:F,QUOTIENT(ROW(A1926)-1,3)+2)&lt;&gt;""),"/* "&amp;INDEX(artwork.xlsx!F:F,QUOTIENT(ROW(A1926)-1,3)+2)&amp;" */","  ")&amp;IF(AND(ISERROR(MATCH("},",B1931:B$5003,0)), ISERROR(MATCH("    ];",$A$5:A1927,0))),"];","")</f>
        <v xml:space="preserve">    </v>
      </c>
      <c r="B1931" t="str">
        <f t="shared" si="74"/>
        <v>},</v>
      </c>
      <c r="C1931" t="str">
        <f>IF(AND(MOD(ROW(A1926)-1,3)=0, INDEX(artwork.xlsx!J:J,QUOTIENT(ROW(A1926)-1,3)+2)&lt;&gt;""),
     artwork.xlsx!$H$1&amp;": """ &amp;  INDEX(artwork.xlsx!H:H,QUOTIENT(ROW(A1926)-1,3)+2) &amp;""",  " &amp;
     artwork.xlsx!$J$1&amp; ": """ &amp; INDEX(artwork.xlsx!J:J,QUOTIENT(ROW(A1926)-1,3)+2) &amp;""",  " &amp;
     artwork.xlsx!$L$1&amp; ": """ &amp; SUBSTITUTE(IF(LEFT(INDEX(artwork.xlsx!L:L,QUOTIENT(ROW(A1926)-1,3)+2),4)="http","",artwork.xlsx!$M$1) &amp; INDEX(artwork.xlsx!L:L,QUOTIENT(ROW(A1926)-1,3)+2),artwork.xlsx!$N$1,"") &amp; """,",
 IF(AND(MOD(ROW(A1926)-1,3)=1,INDEX(artwork.xlsx!J:J,QUOTIENT(ROW(A1926)-1,3)+2)&lt;&gt;""),
    artwork.xlsx!$K$1&amp;": '" &amp; SUBSTITUTE(INDEX(artwork.xlsx!K:K,QUOTIENT(ROW(A1926)-1,3)+2),"'","\'") &amp; "'",
IF(MOD(ROW(A1926)-1,3)=2,"","")))</f>
        <v/>
      </c>
    </row>
    <row r="1932" spans="1:3" x14ac:dyDescent="0.25">
      <c r="A1932" t="str">
        <f>IF(AND(MOD(ROW(A1927)-1,3)=0,INDEX(artwork.xlsx!G:G,QUOTIENT(ROW(A1927)-1,3)+2)&lt;&gt;""),"/* "&amp;INDEX(artwork.xlsx!G:G,QUOTIENT(ROW(A1927)-1,3)+2)&amp;" */","  ")&amp;
IF(AND(INDEX(artwork.xlsx!F:F,QUOTIENT(ROW(A1927)-1,3)+2)&lt;&gt;""),"/* "&amp;INDEX(artwork.xlsx!F:F,QUOTIENT(ROW(A1927)-1,3)+2)&amp;" */","  ")&amp;IF(AND(ISERROR(MATCH("},",B1932:B$5003,0)), ISERROR(MATCH("    ];",$A$5:A1931,0))),"];","")</f>
        <v xml:space="preserve">    </v>
      </c>
      <c r="B1932" t="str">
        <f t="shared" si="74"/>
        <v>{</v>
      </c>
      <c r="C1932" t="str">
        <f>IF(AND(MOD(ROW(A1927)-1,3)=0, INDEX(artwork.xlsx!J:J,QUOTIENT(ROW(A1927)-1,3)+2)&lt;&gt;""),
     artwork.xlsx!$H$1&amp;": """ &amp;  INDEX(artwork.xlsx!H:H,QUOTIENT(ROW(A1927)-1,3)+2) &amp;""",  " &amp;
     artwork.xlsx!$J$1&amp; ": """ &amp; INDEX(artwork.xlsx!J:J,QUOTIENT(ROW(A1927)-1,3)+2) &amp;""",  " &amp;
     artwork.xlsx!$L$1&amp; ": """ &amp; SUBSTITUTE(IF(LEFT(INDEX(artwork.xlsx!L:L,QUOTIENT(ROW(A1927)-1,3)+2),4)="http","",artwork.xlsx!$M$1) &amp; INDEX(artwork.xlsx!L:L,QUOTIENT(ROW(A1927)-1,3)+2),artwork.xlsx!$N$1,"") &amp; """,",
 IF(AND(MOD(ROW(A1927)-1,3)=1,INDEX(artwork.xlsx!J:J,QUOTIENT(ROW(A1927)-1,3)+2)&lt;&gt;""),
    artwork.xlsx!$K$1&amp;": '" &amp; SUBSTITUTE(INDEX(artwork.xlsx!K:K,QUOTIENT(ROW(A1927)-1,3)+2),"'","\'") &amp; "'",
IF(MOD(ROW(A1927)-1,3)=2,"","")))</f>
        <v>id: "nomads",  frenchName: "Nomades",  artwork: "http://wiki.dominionstrategy.com/images/2/26/NomadsArt.jpg",</v>
      </c>
    </row>
    <row r="1933" spans="1:3" x14ac:dyDescent="0.25">
      <c r="A1933" t="str">
        <f>IF(AND(MOD(ROW(A1928)-1,3)=0,INDEX(artwork.xlsx!G:G,QUOTIENT(ROW(A1928)-1,3)+2)&lt;&gt;""),"/* "&amp;INDEX(artwork.xlsx!G:G,QUOTIENT(ROW(A1928)-1,3)+2)&amp;" */","  ")&amp;
IF(AND(INDEX(artwork.xlsx!F:F,QUOTIENT(ROW(A1928)-1,3)+2)&lt;&gt;""),"/* "&amp;INDEX(artwork.xlsx!F:F,QUOTIENT(ROW(A1928)-1,3)+2)&amp;" */","  ")&amp;IF(AND(ISERROR(MATCH("},",B1933:B$5003,0)), ISERROR(MATCH("    ];",$A$5:A1932,0))),"];","")</f>
        <v xml:space="preserve">    </v>
      </c>
      <c r="B1933" t="str">
        <f t="shared" si="74"/>
        <v/>
      </c>
      <c r="C1933" t="str">
        <f>IF(AND(MOD(ROW(A1928)-1,3)=0, INDEX(artwork.xlsx!J:J,QUOTIENT(ROW(A1928)-1,3)+2)&lt;&gt;""),
     artwork.xlsx!$H$1&amp;": """ &amp;  INDEX(artwork.xlsx!H:H,QUOTIENT(ROW(A1928)-1,3)+2) &amp;""",  " &amp;
     artwork.xlsx!$J$1&amp; ": """ &amp; INDEX(artwork.xlsx!J:J,QUOTIENT(ROW(A1928)-1,3)+2) &amp;""",  " &amp;
     artwork.xlsx!$L$1&amp; ": """ &amp; SUBSTITUTE(IF(LEFT(INDEX(artwork.xlsx!L:L,QUOTIENT(ROW(A1928)-1,3)+2),4)="http","",artwork.xlsx!$M$1) &amp; INDEX(artwork.xlsx!L:L,QUOTIENT(ROW(A1928)-1,3)+2),artwork.xlsx!$N$1,"") &amp; """,",
 IF(AND(MOD(ROW(A1928)-1,3)=1,INDEX(artwork.xlsx!J:J,QUOTIENT(ROW(A1928)-1,3)+2)&lt;&gt;""),
    artwork.xlsx!$K$1&amp;": '" &amp; SUBSTITUTE(INDEX(artwork.xlsx!K:K,QUOTIENT(ROW(A1928)-1,3)+2),"'","\'") &amp; "'",
IF(MOD(ROW(A1928)-1,3)=2,"","")))</f>
        <v>text_html: '&lt;div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v>
      </c>
    </row>
    <row r="1934" spans="1:3" x14ac:dyDescent="0.25">
      <c r="A1934" t="str">
        <f>IF(AND(MOD(ROW(A1929)-1,3)=0,INDEX(artwork.xlsx!G:G,QUOTIENT(ROW(A1929)-1,3)+2)&lt;&gt;""),"/* "&amp;INDEX(artwork.xlsx!G:G,QUOTIENT(ROW(A1929)-1,3)+2)&amp;" */","  ")&amp;
IF(AND(INDEX(artwork.xlsx!F:F,QUOTIENT(ROW(A1929)-1,3)+2)&lt;&gt;""),"/* "&amp;INDEX(artwork.xlsx!F:F,QUOTIENT(ROW(A1929)-1,3)+2)&amp;" */","  ")&amp;IF(AND(ISERROR(MATCH("},",B1934:B$5003,0)), ISERROR(MATCH("    ];",$A$5:A1930,0))),"];","")</f>
        <v xml:space="preserve">    </v>
      </c>
      <c r="B1934" t="str">
        <f t="shared" si="74"/>
        <v>},</v>
      </c>
      <c r="C1934" t="str">
        <f>IF(AND(MOD(ROW(A1929)-1,3)=0, INDEX(artwork.xlsx!J:J,QUOTIENT(ROW(A1929)-1,3)+2)&lt;&gt;""),
     artwork.xlsx!$H$1&amp;": """ &amp;  INDEX(artwork.xlsx!H:H,QUOTIENT(ROW(A1929)-1,3)+2) &amp;""",  " &amp;
     artwork.xlsx!$J$1&amp; ": """ &amp; INDEX(artwork.xlsx!J:J,QUOTIENT(ROW(A1929)-1,3)+2) &amp;""",  " &amp;
     artwork.xlsx!$L$1&amp; ": """ &amp; SUBSTITUTE(IF(LEFT(INDEX(artwork.xlsx!L:L,QUOTIENT(ROW(A1929)-1,3)+2),4)="http","",artwork.xlsx!$M$1) &amp; INDEX(artwork.xlsx!L:L,QUOTIENT(ROW(A1929)-1,3)+2),artwork.xlsx!$N$1,"") &amp; """,",
 IF(AND(MOD(ROW(A1929)-1,3)=1,INDEX(artwork.xlsx!J:J,QUOTIENT(ROW(A1929)-1,3)+2)&lt;&gt;""),
    artwork.xlsx!$K$1&amp;": '" &amp; SUBSTITUTE(INDEX(artwork.xlsx!K:K,QUOTIENT(ROW(A1929)-1,3)+2),"'","\'") &amp; "'",
IF(MOD(ROW(A1929)-1,3)=2,"","")))</f>
        <v/>
      </c>
    </row>
    <row r="1935" spans="1:3" x14ac:dyDescent="0.25">
      <c r="A1935" t="str">
        <f>IF(AND(MOD(ROW(A1930)-1,3)=0,INDEX(artwork.xlsx!G:G,QUOTIENT(ROW(A1930)-1,3)+2)&lt;&gt;""),"/* "&amp;INDEX(artwork.xlsx!G:G,QUOTIENT(ROW(A1930)-1,3)+2)&amp;" */","  ")&amp;
IF(AND(INDEX(artwork.xlsx!F:F,QUOTIENT(ROW(A1930)-1,3)+2)&lt;&gt;""),"/* "&amp;INDEX(artwork.xlsx!F:F,QUOTIENT(ROW(A1930)-1,3)+2)&amp;" */","  ")&amp;IF(AND(ISERROR(MATCH("},",B1935:B$5003,0)), ISERROR(MATCH("    ];",$A$5:A1934,0))),"];","")</f>
        <v xml:space="preserve">    </v>
      </c>
      <c r="B1935" t="str">
        <f t="shared" si="74"/>
        <v>{</v>
      </c>
      <c r="C1935" t="str">
        <f>IF(AND(MOD(ROW(A1930)-1,3)=0, INDEX(artwork.xlsx!J:J,QUOTIENT(ROW(A1930)-1,3)+2)&lt;&gt;""),
     artwork.xlsx!$H$1&amp;": """ &amp;  INDEX(artwork.xlsx!H:H,QUOTIENT(ROW(A1930)-1,3)+2) &amp;""",  " &amp;
     artwork.xlsx!$J$1&amp; ": """ &amp; INDEX(artwork.xlsx!J:J,QUOTIENT(ROW(A1930)-1,3)+2) &amp;""",  " &amp;
     artwork.xlsx!$L$1&amp; ": """ &amp; SUBSTITUTE(IF(LEFT(INDEX(artwork.xlsx!L:L,QUOTIENT(ROW(A1930)-1,3)+2),4)="http","",artwork.xlsx!$M$1) &amp; INDEX(artwork.xlsx!L:L,QUOTIENT(ROW(A1930)-1,3)+2),artwork.xlsx!$N$1,"") &amp; """,",
 IF(AND(MOD(ROW(A1930)-1,3)=1,INDEX(artwork.xlsx!J:J,QUOTIENT(ROW(A1930)-1,3)+2)&lt;&gt;""),
    artwork.xlsx!$K$1&amp;": '" &amp; SUBSTITUTE(INDEX(artwork.xlsx!K:K,QUOTIENT(ROW(A1930)-1,3)+2),"'","\'") &amp; "'",
IF(MOD(ROW(A1930)-1,3)=2,"","")))</f>
        <v>id: "souk",  frenchName: "Souk",  artwork: "http://wiki.dominionstrategy.com/images/7/7a/SoukArt.jpg",</v>
      </c>
    </row>
    <row r="1936" spans="1:3" x14ac:dyDescent="0.25">
      <c r="A1936" t="str">
        <f>IF(AND(MOD(ROW(A1931)-1,3)=0,INDEX(artwork.xlsx!G:G,QUOTIENT(ROW(A1931)-1,3)+2)&lt;&gt;""),"/* "&amp;INDEX(artwork.xlsx!G:G,QUOTIENT(ROW(A1931)-1,3)+2)&amp;" */","  ")&amp;
IF(AND(INDEX(artwork.xlsx!F:F,QUOTIENT(ROW(A1931)-1,3)+2)&lt;&gt;""),"/* "&amp;INDEX(artwork.xlsx!F:F,QUOTIENT(ROW(A1931)-1,3)+2)&amp;" */","  ")&amp;IF(AND(ISERROR(MATCH("},",B1936:B$5003,0)), ISERROR(MATCH("    ];",$A$5:A1935,0))),"];","")</f>
        <v xml:space="preserve">    </v>
      </c>
      <c r="B1936" t="str">
        <f t="shared" si="74"/>
        <v/>
      </c>
      <c r="C1936" t="str">
        <f>IF(AND(MOD(ROW(A1931)-1,3)=0, INDEX(artwork.xlsx!J:J,QUOTIENT(ROW(A1931)-1,3)+2)&lt;&gt;""),
     artwork.xlsx!$H$1&amp;": """ &amp;  INDEX(artwork.xlsx!H:H,QUOTIENT(ROW(A1931)-1,3)+2) &amp;""",  " &amp;
     artwork.xlsx!$J$1&amp; ": """ &amp; INDEX(artwork.xlsx!J:J,QUOTIENT(ROW(A1931)-1,3)+2) &amp;""",  " &amp;
     artwork.xlsx!$L$1&amp; ": """ &amp; SUBSTITUTE(IF(LEFT(INDEX(artwork.xlsx!L:L,QUOTIENT(ROW(A1931)-1,3)+2),4)="http","",artwork.xlsx!$M$1) &amp; INDEX(artwork.xlsx!L:L,QUOTIENT(ROW(A1931)-1,3)+2),artwork.xlsx!$N$1,"") &amp; """,",
 IF(AND(MOD(ROW(A1931)-1,3)=1,INDEX(artwork.xlsx!J:J,QUOTIENT(ROW(A1931)-1,3)+2)&lt;&gt;""),
    artwork.xlsx!$K$1&amp;": '" &amp; SUBSTITUTE(INDEX(artwork.xlsx!K:K,QUOTIENT(ROW(A1931)-1,3)+2),"'","\'") &amp; "'",
IF(MOD(ROW(A1931)-1,3)=2,"","")))</f>
        <v>text_html: '&lt;div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v>
      </c>
    </row>
    <row r="1937" spans="1:3" x14ac:dyDescent="0.25">
      <c r="A1937" t="str">
        <f>IF(AND(MOD(ROW(A1932)-1,3)=0,INDEX(artwork.xlsx!G:G,QUOTIENT(ROW(A1932)-1,3)+2)&lt;&gt;""),"/* "&amp;INDEX(artwork.xlsx!G:G,QUOTIENT(ROW(A1932)-1,3)+2)&amp;" */","  ")&amp;
IF(AND(INDEX(artwork.xlsx!F:F,QUOTIENT(ROW(A1932)-1,3)+2)&lt;&gt;""),"/* "&amp;INDEX(artwork.xlsx!F:F,QUOTIENT(ROW(A1932)-1,3)+2)&amp;" */","  ")&amp;IF(AND(ISERROR(MATCH("},",B1937:B$5003,0)), ISERROR(MATCH("    ];",$A$5:A1933,0))),"];","")</f>
        <v xml:space="preserve">    </v>
      </c>
      <c r="B1937" t="str">
        <f t="shared" si="74"/>
        <v>},</v>
      </c>
      <c r="C1937" t="str">
        <f>IF(AND(MOD(ROW(A1932)-1,3)=0, INDEX(artwork.xlsx!J:J,QUOTIENT(ROW(A1932)-1,3)+2)&lt;&gt;""),
     artwork.xlsx!$H$1&amp;": """ &amp;  INDEX(artwork.xlsx!H:H,QUOTIENT(ROW(A1932)-1,3)+2) &amp;""",  " &amp;
     artwork.xlsx!$J$1&amp; ": """ &amp; INDEX(artwork.xlsx!J:J,QUOTIENT(ROW(A1932)-1,3)+2) &amp;""",  " &amp;
     artwork.xlsx!$L$1&amp; ": """ &amp; SUBSTITUTE(IF(LEFT(INDEX(artwork.xlsx!L:L,QUOTIENT(ROW(A1932)-1,3)+2),4)="http","",artwork.xlsx!$M$1) &amp; INDEX(artwork.xlsx!L:L,QUOTIENT(ROW(A1932)-1,3)+2),artwork.xlsx!$N$1,"") &amp; """,",
 IF(AND(MOD(ROW(A1932)-1,3)=1,INDEX(artwork.xlsx!J:J,QUOTIENT(ROW(A1932)-1,3)+2)&lt;&gt;""),
    artwork.xlsx!$K$1&amp;": '" &amp; SUBSTITUTE(INDEX(artwork.xlsx!K:K,QUOTIENT(ROW(A1932)-1,3)+2),"'","\'") &amp; "'",
IF(MOD(ROW(A1932)-1,3)=2,"","")))</f>
        <v/>
      </c>
    </row>
    <row r="1938" spans="1:3" x14ac:dyDescent="0.25">
      <c r="A1938" t="str">
        <f>IF(AND(MOD(ROW(A1933)-1,3)=0,INDEX(artwork.xlsx!G:G,QUOTIENT(ROW(A1933)-1,3)+2)&lt;&gt;""),"/* "&amp;INDEX(artwork.xlsx!G:G,QUOTIENT(ROW(A1933)-1,3)+2)&amp;" */","  ")&amp;
IF(AND(INDEX(artwork.xlsx!F:F,QUOTIENT(ROW(A1933)-1,3)+2)&lt;&gt;""),"/* "&amp;INDEX(artwork.xlsx!F:F,QUOTIENT(ROW(A1933)-1,3)+2)&amp;" */","  ")&amp;IF(AND(ISERROR(MATCH("},",B1938:B$5003,0)), ISERROR(MATCH("    ];",$A$5:A1937,0))),"];","")</f>
        <v xml:space="preserve">    </v>
      </c>
      <c r="B1938" t="str">
        <f t="shared" si="74"/>
        <v>{</v>
      </c>
      <c r="C1938" t="str">
        <f>IF(AND(MOD(ROW(A1933)-1,3)=0, INDEX(artwork.xlsx!J:J,QUOTIENT(ROW(A1933)-1,3)+2)&lt;&gt;""),
     artwork.xlsx!$H$1&amp;": """ &amp;  INDEX(artwork.xlsx!H:H,QUOTIENT(ROW(A1933)-1,3)+2) &amp;""",  " &amp;
     artwork.xlsx!$J$1&amp; ": """ &amp; INDEX(artwork.xlsx!J:J,QUOTIENT(ROW(A1933)-1,3)+2) &amp;""",  " &amp;
     artwork.xlsx!$L$1&amp; ": """ &amp; SUBSTITUTE(IF(LEFT(INDEX(artwork.xlsx!L:L,QUOTIENT(ROW(A1933)-1,3)+2),4)="http","",artwork.xlsx!$M$1) &amp; INDEX(artwork.xlsx!L:L,QUOTIENT(ROW(A1933)-1,3)+2),artwork.xlsx!$N$1,"") &amp; """,",
 IF(AND(MOD(ROW(A1933)-1,3)=1,INDEX(artwork.xlsx!J:J,QUOTIENT(ROW(A1933)-1,3)+2)&lt;&gt;""),
    artwork.xlsx!$K$1&amp;": '" &amp; SUBSTITUTE(INDEX(artwork.xlsx!K:K,QUOTIENT(ROW(A1933)-1,3)+2),"'","\'") &amp; "'",
IF(MOD(ROW(A1933)-1,3)=2,"","")))</f>
        <v>id: "wheelwright",  frenchName: "Charronne",  artwork: "http://wiki.dominionstrategy.com/images/4/41/WheelwrightArt.jpg",</v>
      </c>
    </row>
    <row r="1939" spans="1:3" x14ac:dyDescent="0.25">
      <c r="A1939" t="str">
        <f>IF(AND(MOD(ROW(A1934)-1,3)=0,INDEX(artwork.xlsx!G:G,QUOTIENT(ROW(A1934)-1,3)+2)&lt;&gt;""),"/* "&amp;INDEX(artwork.xlsx!G:G,QUOTIENT(ROW(A1934)-1,3)+2)&amp;" */","  ")&amp;
IF(AND(INDEX(artwork.xlsx!F:F,QUOTIENT(ROW(A1934)-1,3)+2)&lt;&gt;""),"/* "&amp;INDEX(artwork.xlsx!F:F,QUOTIENT(ROW(A1934)-1,3)+2)&amp;" */","  ")&amp;IF(AND(ISERROR(MATCH("},",B1939:B$5003,0)), ISERROR(MATCH("    ];",$A$5:A1938,0))),"];","")</f>
        <v xml:space="preserve">    </v>
      </c>
      <c r="B1939" t="str">
        <f t="shared" si="74"/>
        <v/>
      </c>
      <c r="C1939" s="2" t="str">
        <f>IF(AND(MOD(ROW(A1934)-1,3)=0, INDEX(artwork.xlsx!J:J,QUOTIENT(ROW(A1934)-1,3)+2)&lt;&gt;""),
     artwork.xlsx!$H$1&amp;": """ &amp;  INDEX(artwork.xlsx!H:H,QUOTIENT(ROW(A1934)-1,3)+2) &amp;""",  " &amp;
     artwork.xlsx!$J$1&amp; ": """ &amp; INDEX(artwork.xlsx!J:J,QUOTIENT(ROW(A1934)-1,3)+2) &amp;""",  " &amp;
     artwork.xlsx!$L$1&amp; ": """ &amp; SUBSTITUTE(IF(LEFT(INDEX(artwork.xlsx!L:L,QUOTIENT(ROW(A1934)-1,3)+2),4)="http","",artwork.xlsx!$M$1) &amp; INDEX(artwork.xlsx!L:L,QUOTIENT(ROW(A1934)-1,3)+2),artwork.xlsx!$N$1,"") &amp; """,",
 IF(AND(MOD(ROW(A1934)-1,3)=1,INDEX(artwork.xlsx!J:J,QUOTIENT(ROW(A1934)-1,3)+2)&lt;&gt;""),
    artwork.xlsx!$K$1&amp;": '" &amp; SUBSTITUTE(INDEX(artwork.xlsx!K:K,QUOTIENT(ROW(A1934)-1,3)+2),"'","\'") &amp; "'",
IF(MOD(ROW(A1934)-1,3)=2,"","")))</f>
        <v>text_html: '&lt;div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v>
      </c>
    </row>
    <row r="1940" spans="1:3" x14ac:dyDescent="0.25">
      <c r="A1940" t="str">
        <f>IF(AND(MOD(ROW(A1935)-1,3)=0,INDEX(artwork.xlsx!G:G,QUOTIENT(ROW(A1935)-1,3)+2)&lt;&gt;""),"/* "&amp;INDEX(artwork.xlsx!G:G,QUOTIENT(ROW(A1935)-1,3)+2)&amp;" */","  ")&amp;
IF(AND(INDEX(artwork.xlsx!F:F,QUOTIENT(ROW(A1935)-1,3)+2)&lt;&gt;""),"/* "&amp;INDEX(artwork.xlsx!F:F,QUOTIENT(ROW(A1935)-1,3)+2)&amp;" */","  ")&amp;IF(AND(ISERROR(MATCH("},",B1940:B$5003,0)), ISERROR(MATCH("    ];",$A$5:A1936,0))),"];","")</f>
        <v xml:space="preserve">    </v>
      </c>
      <c r="B1940" t="str">
        <f t="shared" si="74"/>
        <v>},</v>
      </c>
      <c r="C1940" s="2" t="str">
        <f>IF(AND(MOD(ROW(A1935)-1,3)=0, INDEX(artwork.xlsx!J:J,QUOTIENT(ROW(A1935)-1,3)+2)&lt;&gt;""),
     artwork.xlsx!$H$1&amp;": """ &amp;  INDEX(artwork.xlsx!H:H,QUOTIENT(ROW(A1935)-1,3)+2) &amp;""",  " &amp;
     artwork.xlsx!$J$1&amp; ": """ &amp; INDEX(artwork.xlsx!J:J,QUOTIENT(ROW(A1935)-1,3)+2) &amp;""",  " &amp;
     artwork.xlsx!$L$1&amp; ": """ &amp; SUBSTITUTE(IF(LEFT(INDEX(artwork.xlsx!L:L,QUOTIENT(ROW(A1935)-1,3)+2),4)="http","",artwork.xlsx!$M$1) &amp; INDEX(artwork.xlsx!L:L,QUOTIENT(ROW(A1935)-1,3)+2),artwork.xlsx!$N$1,"") &amp; """,",
 IF(AND(MOD(ROW(A1935)-1,3)=1,INDEX(artwork.xlsx!J:J,QUOTIENT(ROW(A1935)-1,3)+2)&lt;&gt;""),
    artwork.xlsx!$K$1&amp;": '" &amp; SUBSTITUTE(INDEX(artwork.xlsx!K:K,QUOTIENT(ROW(A1935)-1,3)+2),"'","\'") &amp; "'",
IF(MOD(ROW(A1935)-1,3)=2,"","")))</f>
        <v/>
      </c>
    </row>
    <row r="1941" spans="1:3" x14ac:dyDescent="0.25">
      <c r="A1941" t="str">
        <f>IF(AND(MOD(ROW(A1936)-1,3)=0,INDEX(artwork.xlsx!G:G,QUOTIENT(ROW(A1936)-1,3)+2)&lt;&gt;""),"/* "&amp;INDEX(artwork.xlsx!G:G,QUOTIENT(ROW(A1936)-1,3)+2)&amp;" */","  ")&amp;
IF(AND(INDEX(artwork.xlsx!F:F,QUOTIENT(ROW(A1936)-1,3)+2)&lt;&gt;""),"/* "&amp;INDEX(artwork.xlsx!F:F,QUOTIENT(ROW(A1936)-1,3)+2)&amp;" */","  ")&amp;IF(AND(ISERROR(MATCH("},",B1941:B$5003,0)), ISERROR(MATCH("    ];",$A$5:A1940,0))),"];","")</f>
        <v xml:space="preserve">    </v>
      </c>
      <c r="B1941" t="str">
        <f t="shared" si="74"/>
        <v>{</v>
      </c>
      <c r="C1941" s="2" t="str">
        <f>IF(AND(MOD(ROW(A1936)-1,3)=0, INDEX(artwork.xlsx!J:J,QUOTIENT(ROW(A1936)-1,3)+2)&lt;&gt;""),
     artwork.xlsx!$H$1&amp;": """ &amp;  INDEX(artwork.xlsx!H:H,QUOTIENT(ROW(A1936)-1,3)+2) &amp;""",  " &amp;
     artwork.xlsx!$J$1&amp; ": """ &amp; INDEX(artwork.xlsx!J:J,QUOTIENT(ROW(A1936)-1,3)+2) &amp;""",  " &amp;
     artwork.xlsx!$L$1&amp; ": """ &amp; SUBSTITUTE(IF(LEFT(INDEX(artwork.xlsx!L:L,QUOTIENT(ROW(A1936)-1,3)+2),4)="http","",artwork.xlsx!$M$1) &amp; INDEX(artwork.xlsx!L:L,QUOTIENT(ROW(A1936)-1,3)+2),artwork.xlsx!$N$1,"") &amp; """,",
 IF(AND(MOD(ROW(A1936)-1,3)=1,INDEX(artwork.xlsx!J:J,QUOTIENT(ROW(A1936)-1,3)+2)&lt;&gt;""),
    artwork.xlsx!$K$1&amp;": '" &amp; SUBSTITUTE(INDEX(artwork.xlsx!K:K,QUOTIENT(ROW(A1936)-1,3)+2),"'","\'") &amp; "'",
IF(MOD(ROW(A1936)-1,3)=2,"","")))</f>
        <v>id: "witchshut",  frenchName: "Cabane de Sorcière",  artwork: "http://wiki.dominionstrategy.com/images/2/21/Witch%27s_HutArt.jpg",</v>
      </c>
    </row>
    <row r="1942" spans="1:3" x14ac:dyDescent="0.25">
      <c r="A1942" t="str">
        <f>IF(AND(MOD(ROW(A1937)-1,3)=0,INDEX(artwork.xlsx!G:G,QUOTIENT(ROW(A1937)-1,3)+2)&lt;&gt;""),"/* "&amp;INDEX(artwork.xlsx!G:G,QUOTIENT(ROW(A1937)-1,3)+2)&amp;" */","  ")&amp;
IF(AND(INDEX(artwork.xlsx!F:F,QUOTIENT(ROW(A1937)-1,3)+2)&lt;&gt;""),"/* "&amp;INDEX(artwork.xlsx!F:F,QUOTIENT(ROW(A1937)-1,3)+2)&amp;" */","  ")&amp;IF(AND(ISERROR(MATCH("},",B1942:B$5003,0)), ISERROR(MATCH("    ];",$A$5:A1941,0))),"];","")</f>
        <v xml:space="preserve">    </v>
      </c>
      <c r="B1942" t="str">
        <f t="shared" si="74"/>
        <v/>
      </c>
      <c r="C1942" s="2" t="str">
        <f>IF(AND(MOD(ROW(A1937)-1,3)=0, INDEX(artwork.xlsx!J:J,QUOTIENT(ROW(A1937)-1,3)+2)&lt;&gt;""),
     artwork.xlsx!$H$1&amp;": """ &amp;  INDEX(artwork.xlsx!H:H,QUOTIENT(ROW(A1937)-1,3)+2) &amp;""",  " &amp;
     artwork.xlsx!$J$1&amp; ": """ &amp; INDEX(artwork.xlsx!J:J,QUOTIENT(ROW(A1937)-1,3)+2) &amp;""",  " &amp;
     artwork.xlsx!$L$1&amp; ": """ &amp; SUBSTITUTE(IF(LEFT(INDEX(artwork.xlsx!L:L,QUOTIENT(ROW(A1937)-1,3)+2),4)="http","",artwork.xlsx!$M$1) &amp; INDEX(artwork.xlsx!L:L,QUOTIENT(ROW(A1937)-1,3)+2),artwork.xlsx!$N$1,"") &amp; """,",
 IF(AND(MOD(ROW(A1937)-1,3)=1,INDEX(artwork.xlsx!J:J,QUOTIENT(ROW(A1937)-1,3)+2)&lt;&gt;""),
    artwork.xlsx!$K$1&amp;": '" &amp; SUBSTITUTE(INDEX(artwork.xlsx!K:K,QUOTIENT(ROW(A1937)-1,3)+2),"'","\'") &amp; "'",
IF(MOD(ROW(A1937)-1,3)=2,"","")))</f>
        <v>text_html: '&lt;div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v>
      </c>
    </row>
    <row r="1943" spans="1:3" x14ac:dyDescent="0.25">
      <c r="A1943" t="str">
        <f>IF(AND(MOD(ROW(A1938)-1,3)=0,INDEX(artwork.xlsx!G:G,QUOTIENT(ROW(A1938)-1,3)+2)&lt;&gt;""),"/* "&amp;INDEX(artwork.xlsx!G:G,QUOTIENT(ROW(A1938)-1,3)+2)&amp;" */","  ")&amp;
IF(AND(INDEX(artwork.xlsx!F:F,QUOTIENT(ROW(A1938)-1,3)+2)&lt;&gt;""),"/* "&amp;INDEX(artwork.xlsx!F:F,QUOTIENT(ROW(A1938)-1,3)+2)&amp;" */","  ")&amp;IF(AND(ISERROR(MATCH("},",B1943:B$5003,0)), ISERROR(MATCH("    ];",$A$5:A1939,0))),"];","")</f>
        <v xml:space="preserve">    </v>
      </c>
      <c r="B1943" t="str">
        <f t="shared" si="74"/>
        <v>},</v>
      </c>
      <c r="C1943" s="2" t="str">
        <f>IF(AND(MOD(ROW(A1938)-1,3)=0, INDEX(artwork.xlsx!J:J,QUOTIENT(ROW(A1938)-1,3)+2)&lt;&gt;""),
     artwork.xlsx!$H$1&amp;": """ &amp;  INDEX(artwork.xlsx!H:H,QUOTIENT(ROW(A1938)-1,3)+2) &amp;""",  " &amp;
     artwork.xlsx!$J$1&amp; ": """ &amp; INDEX(artwork.xlsx!J:J,QUOTIENT(ROW(A1938)-1,3)+2) &amp;""",  " &amp;
     artwork.xlsx!$L$1&amp; ": """ &amp; SUBSTITUTE(IF(LEFT(INDEX(artwork.xlsx!L:L,QUOTIENT(ROW(A1938)-1,3)+2),4)="http","",artwork.xlsx!$M$1) &amp; INDEX(artwork.xlsx!L:L,QUOTIENT(ROW(A1938)-1,3)+2),artwork.xlsx!$N$1,"") &amp; """,",
 IF(AND(MOD(ROW(A1938)-1,3)=1,INDEX(artwork.xlsx!J:J,QUOTIENT(ROW(A1938)-1,3)+2)&lt;&gt;""),
    artwork.xlsx!$K$1&amp;": '" &amp; SUBSTITUTE(INDEX(artwork.xlsx!K:K,QUOTIENT(ROW(A1938)-1,3)+2),"'","\'") &amp; "'",
IF(MOD(ROW(A1938)-1,3)=2,"","")))</f>
        <v/>
      </c>
    </row>
    <row r="1944" spans="1:3" x14ac:dyDescent="0.25">
      <c r="A1944" t="str">
        <f>IF(AND(MOD(ROW(A1939)-1,3)=0,INDEX(artwork.xlsx!G:G,QUOTIENT(ROW(A1939)-1,3)+2)&lt;&gt;""),"/* "&amp;INDEX(artwork.xlsx!G:G,QUOTIENT(ROW(A1939)-1,3)+2)&amp;" */","  ")&amp;
IF(AND(INDEX(artwork.xlsx!F:F,QUOTIENT(ROW(A1939)-1,3)+2)&lt;&gt;""),"/* "&amp;INDEX(artwork.xlsx!F:F,QUOTIENT(ROW(A1939)-1,3)+2)&amp;" */","  ")&amp;IF(AND(ISERROR(MATCH("},",B1944:B$5003,0)), ISERROR(MATCH("    ];",$A$5:A1943,0))),"];","")</f>
        <v>/* Allies *//* t */</v>
      </c>
      <c r="B1944" t="str">
        <f t="shared" si="74"/>
        <v>{</v>
      </c>
      <c r="C1944" s="2" t="str">
        <f>IF(AND(MOD(ROW(A1939)-1,3)=0, INDEX(artwork.xlsx!J:J,QUOTIENT(ROW(A1939)-1,3)+2)&lt;&gt;""),
     artwork.xlsx!$H$1&amp;": """ &amp;  INDEX(artwork.xlsx!H:H,QUOTIENT(ROW(A1939)-1,3)+2) &amp;""",  " &amp;
     artwork.xlsx!$J$1&amp; ": """ &amp; INDEX(artwork.xlsx!J:J,QUOTIENT(ROW(A1939)-1,3)+2) &amp;""",  " &amp;
     artwork.xlsx!$L$1&amp; ": """ &amp; SUBSTITUTE(IF(LEFT(INDEX(artwork.xlsx!L:L,QUOTIENT(ROW(A1939)-1,3)+2),4)="http","",artwork.xlsx!$M$1) &amp; INDEX(artwork.xlsx!L:L,QUOTIENT(ROW(A1939)-1,3)+2),artwork.xlsx!$N$1,"") &amp; """,",
 IF(AND(MOD(ROW(A1939)-1,3)=1,INDEX(artwork.xlsx!J:J,QUOTIENT(ROW(A1939)-1,3)+2)&lt;&gt;""),
    artwork.xlsx!$K$1&amp;": '" &amp; SUBSTITUTE(INDEX(artwork.xlsx!K:K,QUOTIENT(ROW(A1939)-1,3)+2),"'","\'") &amp; "'",
IF(MOD(ROW(A1939)-1,3)=2,"","")))</f>
        <v>id: "bauble",  frenchName: "Babiole",  artwork: "http://wiki.dominionstrategy.com/images/1/1a/BaubleArt.jpg",</v>
      </c>
    </row>
    <row r="1945" spans="1:3" x14ac:dyDescent="0.25">
      <c r="A1945" t="str">
        <f>IF(AND(MOD(ROW(A1940)-1,3)=0,INDEX(artwork.xlsx!G:G,QUOTIENT(ROW(A1940)-1,3)+2)&lt;&gt;""),"/* "&amp;INDEX(artwork.xlsx!G:G,QUOTIENT(ROW(A1940)-1,3)+2)&amp;" */","  ")&amp;
IF(AND(INDEX(artwork.xlsx!F:F,QUOTIENT(ROW(A1940)-1,3)+2)&lt;&gt;""),"/* "&amp;INDEX(artwork.xlsx!F:F,QUOTIENT(ROW(A1940)-1,3)+2)&amp;" */","  ")&amp;IF(AND(ISERROR(MATCH("},",B1945:B$5003,0)), ISERROR(MATCH("    ];",$A$5:A1944,0))),"];","")</f>
        <v xml:space="preserve">  /* t */</v>
      </c>
      <c r="B1945" t="str">
        <f t="shared" si="74"/>
        <v/>
      </c>
      <c r="C1945" s="2" t="str">
        <f>IF(AND(MOD(ROW(A1940)-1,3)=0, INDEX(artwork.xlsx!J:J,QUOTIENT(ROW(A1940)-1,3)+2)&lt;&gt;""),
     artwork.xlsx!$H$1&amp;": """ &amp;  INDEX(artwork.xlsx!H:H,QUOTIENT(ROW(A1940)-1,3)+2) &amp;""",  " &amp;
     artwork.xlsx!$J$1&amp; ": """ &amp; INDEX(artwork.xlsx!J:J,QUOTIENT(ROW(A1940)-1,3)+2) &amp;""",  " &amp;
     artwork.xlsx!$L$1&amp; ": """ &amp; SUBSTITUTE(IF(LEFT(INDEX(artwork.xlsx!L:L,QUOTIENT(ROW(A1940)-1,3)+2),4)="http","",artwork.xlsx!$M$1) &amp; INDEX(artwork.xlsx!L:L,QUOTIENT(ROW(A1940)-1,3)+2),artwork.xlsx!$N$1,"") &amp; """,",
 IF(AND(MOD(ROW(A1940)-1,3)=1,INDEX(artwork.xlsx!J:J,QUOTIENT(ROW(A1940)-1,3)+2)&lt;&gt;""),
    artwork.xlsx!$K$1&amp;": '" &amp; SUBSTITUTE(SUBSTITUTE(INDEX(artwork.xlsx!K:K,QUOTIENT(ROW(A1940)-1,3)+2),"'","\'"),"\
","")&amp; "'",
IF(MOD(ROW(A1940)-1,3)=2,"","")))</f>
        <v>text_html: '&lt;div class="card-text" style="top:20px;"&gt;&lt;div style="position:relative; top:15px;"&gt;&lt;div style="line-height:16px;"&gt; &lt;div style="display:inline;"&gt;&lt;div style="display:inline; font-size:18px;"&gt;Choississez deux option différentes :&lt;/div&gt;&lt;/div&gt;&lt;br&gt; &lt;div style="display:inline;"&gt;&lt;div style="display:inline; font-size:18px;"&gt;&lt;div style="display: inline; font-weight: bold;"&gt;+1 Achat&lt;/div&gt;; &lt;div style="display: inline; font-weight: bold;"&gt;+     &lt;/div&gt;; &lt;div style="display: inline; font-weight: bold;"&gt;+1 Faveur&lt;/div&gt;; &lt;/div&gt;&lt;/div&gt;&lt;br&gt; &lt;div style="display:inline;"&gt;&lt;div style="display:inline; font-size:18px;"&gt;à ce tour, quand vous recevez&lt;/div&gt;&lt;/div&gt;&lt;br&gt; &lt;div style="display:inline;"&gt;&lt;div style="display:inline; font-size:18px;"&gt;une carte, vous pouvez&lt;/div&gt;&lt;/div&gt;&lt;br&gt; &lt;div style="display:inline;"&gt;&lt;div style="display:inline; font-size:18px;"&gt;la placer sur votre pioche.&lt;/div&gt;&lt;/div&gt; &lt;br&gt;&lt;/div&gt;&lt;/div&gt;&lt;div class="card-text-coin-icon" style="transform:scale(0.15); top:38px; display: inline;left:130px;"&gt;&lt;div class="card-text-coin-text-container" style="display:inline;"&gt;&lt;div class="card-text-coin-text" style="color: black; display:inline; top:8px;"&gt;1&lt;/div&gt;&lt;/div&gt;&lt;/div&gt;&lt;/div&gt;'</v>
      </c>
    </row>
    <row r="1946" spans="1:3" x14ac:dyDescent="0.25">
      <c r="A1946" t="str">
        <f>IF(AND(MOD(ROW(A1941)-1,3)=0,INDEX(artwork.xlsx!G:G,QUOTIENT(ROW(A1941)-1,3)+2)&lt;&gt;""),"/* "&amp;INDEX(artwork.xlsx!G:G,QUOTIENT(ROW(A1941)-1,3)+2)&amp;" */","  ")&amp;
IF(AND(INDEX(artwork.xlsx!F:F,QUOTIENT(ROW(A1941)-1,3)+2)&lt;&gt;""),"/* "&amp;INDEX(artwork.xlsx!F:F,QUOTIENT(ROW(A1941)-1,3)+2)&amp;" */","  ")&amp;IF(AND(ISERROR(MATCH("},",B1946:B$5003,0)), ISERROR(MATCH("    ];",$A$5:A1942,0))),"];","")</f>
        <v xml:space="preserve">  /* t */</v>
      </c>
      <c r="B1946" t="str">
        <f t="shared" si="74"/>
        <v>},</v>
      </c>
      <c r="C1946" s="2" t="str">
        <f>IF(AND(MOD(ROW(A1941)-1,3)=0, INDEX(artwork.xlsx!J:J,QUOTIENT(ROW(A1941)-1,3)+2)&lt;&gt;""),
     artwork.xlsx!$H$1&amp;": """ &amp;  INDEX(artwork.xlsx!H:H,QUOTIENT(ROW(A1941)-1,3)+2) &amp;""",  " &amp;
     artwork.xlsx!$J$1&amp; ": """ &amp; INDEX(artwork.xlsx!J:J,QUOTIENT(ROW(A1941)-1,3)+2) &amp;""",  " &amp;
     artwork.xlsx!$L$1&amp; ": """ &amp; SUBSTITUTE(IF(LEFT(INDEX(artwork.xlsx!L:L,QUOTIENT(ROW(A1941)-1,3)+2),4)="http","",artwork.xlsx!$M$1) &amp; INDEX(artwork.xlsx!L:L,QUOTIENT(ROW(A1941)-1,3)+2),artwork.xlsx!$N$1,"") &amp; """,",
 IF(AND(MOD(ROW(A1941)-1,3)=1,INDEX(artwork.xlsx!J:J,QUOTIENT(ROW(A1941)-1,3)+2)&lt;&gt;""),
    artwork.xlsx!$K$1&amp;": '" &amp; SUBSTITUTE(INDEX(artwork.xlsx!K:K,QUOTIENT(ROW(A1941)-1,3)+2),"'","\'") &amp; "'",
IF(MOD(ROW(A1941)-1,3)=2,"","")))</f>
        <v/>
      </c>
    </row>
    <row r="1947" spans="1:3" x14ac:dyDescent="0.25">
      <c r="A1947" t="str">
        <f>IF(AND(MOD(ROW(A1942)-1,3)=0,INDEX(artwork.xlsx!G:G,QUOTIENT(ROW(A1942)-1,3)+2)&lt;&gt;""),"/* "&amp;INDEX(artwork.xlsx!G:G,QUOTIENT(ROW(A1942)-1,3)+2)&amp;" */","  ")&amp;
IF(AND(INDEX(artwork.xlsx!F:F,QUOTIENT(ROW(A1942)-1,3)+2)&lt;&gt;""),"/* "&amp;INDEX(artwork.xlsx!F:F,QUOTIENT(ROW(A1942)-1,3)+2)&amp;" */","  ")&amp;IF(AND(ISERROR(MATCH("},",B1947:B$5003,0)), ISERROR(MATCH("    ];",$A$5:A1946,0))),"];","")</f>
        <v xml:space="preserve">    </v>
      </c>
      <c r="B1947" t="str">
        <f t="shared" si="74"/>
        <v>{</v>
      </c>
      <c r="C1947" s="2" t="str">
        <f>IF(AND(MOD(ROW(A1942)-1,3)=0, INDEX(artwork.xlsx!J:J,QUOTIENT(ROW(A1942)-1,3)+2)&lt;&gt;""),
     artwork.xlsx!$H$1&amp;": """ &amp;  INDEX(artwork.xlsx!H:H,QUOTIENT(ROW(A1942)-1,3)+2) &amp;""",  " &amp;
     artwork.xlsx!$J$1&amp; ": """ &amp; INDEX(artwork.xlsx!J:J,QUOTIENT(ROW(A1942)-1,3)+2) &amp;""",  " &amp;
     artwork.xlsx!$L$1&amp; ": """ &amp; SUBSTITUTE(IF(LEFT(INDEX(artwork.xlsx!L:L,QUOTIENT(ROW(A1942)-1,3)+2),4)="http","",artwork.xlsx!$M$1) &amp; INDEX(artwork.xlsx!L:L,QUOTIENT(ROW(A1942)-1,3)+2),artwork.xlsx!$N$1,"") &amp; """,",
 IF(AND(MOD(ROW(A1942)-1,3)=1,INDEX(artwork.xlsx!J:J,QUOTIENT(ROW(A1942)-1,3)+2)&lt;&gt;""),
    artwork.xlsx!$K$1&amp;": '" &amp; SUBSTITUTE(INDEX(artwork.xlsx!K:K,QUOTIENT(ROW(A1942)-1,3)+2),"'","\'") &amp; "'",
IF(MOD(ROW(A1942)-1,3)=2,"","")))</f>
        <v>id: "sycophant",  frenchName: "Sycophante",  artwork: "http://wiki.dominionstrategy.com/images/4/41/SycophantArt.jpg",</v>
      </c>
    </row>
    <row r="1948" spans="1:3" x14ac:dyDescent="0.25">
      <c r="A1948" t="str">
        <f>IF(AND(MOD(ROW(A1943)-1,3)=0,INDEX(artwork.xlsx!G:G,QUOTIENT(ROW(A1943)-1,3)+2)&lt;&gt;""),"/* "&amp;INDEX(artwork.xlsx!G:G,QUOTIENT(ROW(A1943)-1,3)+2)&amp;" */","  ")&amp;
IF(AND(INDEX(artwork.xlsx!F:F,QUOTIENT(ROW(A1943)-1,3)+2)&lt;&gt;""),"/* "&amp;INDEX(artwork.xlsx!F:F,QUOTIENT(ROW(A1943)-1,3)+2)&amp;" */","  ")&amp;IF(AND(ISERROR(MATCH("},",B1948:B$5003,0)), ISERROR(MATCH("    ];",$A$5:A1947,0))),"];","")</f>
        <v xml:space="preserve">    </v>
      </c>
      <c r="B1948" t="str">
        <f t="shared" si="74"/>
        <v/>
      </c>
      <c r="C1948" s="2" t="str">
        <f>IF(AND(MOD(ROW(A1943)-1,3)=0, INDEX(artwork.xlsx!J:J,QUOTIENT(ROW(A1943)-1,3)+2)&lt;&gt;""),
     artwork.xlsx!$H$1&amp;": """ &amp;  INDEX(artwork.xlsx!H:H,QUOTIENT(ROW(A1943)-1,3)+2) &amp;""",  " &amp;
     artwork.xlsx!$J$1&amp; ": """ &amp; INDEX(artwork.xlsx!J:J,QUOTIENT(ROW(A1943)-1,3)+2) &amp;""",  " &amp;
     artwork.xlsx!$L$1&amp; ": """ &amp; SUBSTITUTE(IF(LEFT(INDEX(artwork.xlsx!L:L,QUOTIENT(ROW(A1943)-1,3)+2),4)="http","",artwork.xlsx!$M$1) &amp; INDEX(artwork.xlsx!L:L,QUOTIENT(ROW(A1943)-1,3)+2),artwork.xlsx!$N$1,"") &amp; """,",
 IF(AND(MOD(ROW(A1943)-1,3)=1,INDEX(artwork.xlsx!J:J,QUOTIENT(ROW(A1943)-1,3)+2)&lt;&gt;""),
    artwork.xlsx!$K$1&amp;": '" &amp; SUBSTITUTE(INDEX(artwork.xlsx!K:K,QUOTIENT(ROW(A1943)-1,3)+2),"'","\'") &amp; "'",
IF(MOD(ROW(A1943)-1,3)=2,"","")))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 font-size:20px;"&gt;+2 Faveurs&lt;/div&gt;.&lt;/div&gt;&lt;/div&gt;&lt;br&gt;&lt;/div&gt;&lt;/div&gt;&lt;div class="card-text-coin-icon" style="transform:scale(0.15); top:75px; display: inline; left:190px;"&gt;&lt;div class="card-text-coin-text-container" style="display:inline;"&gt;&lt;div class="card-text-coin-text" style="color: black; display:inline; top:8px;"&gt;3&lt;/div&gt;&lt;/div&gt;&lt;/div&gt;&lt;/div&gt;'</v>
      </c>
    </row>
    <row r="1949" spans="1:3" x14ac:dyDescent="0.25">
      <c r="A1949" t="str">
        <f>IF(AND(MOD(ROW(A1944)-1,3)=0,INDEX(artwork.xlsx!G:G,QUOTIENT(ROW(A1944)-1,3)+2)&lt;&gt;""),"/* "&amp;INDEX(artwork.xlsx!G:G,QUOTIENT(ROW(A1944)-1,3)+2)&amp;" */","  ")&amp;
IF(AND(INDEX(artwork.xlsx!F:F,QUOTIENT(ROW(A1944)-1,3)+2)&lt;&gt;""),"/* "&amp;INDEX(artwork.xlsx!F:F,QUOTIENT(ROW(A1944)-1,3)+2)&amp;" */","  ")&amp;IF(AND(ISERROR(MATCH("},",B1949:B$5003,0)), ISERROR(MATCH("    ];",$A$5:A1945,0))),"];","")</f>
        <v xml:space="preserve">    </v>
      </c>
      <c r="B1949" t="str">
        <f t="shared" si="74"/>
        <v>},</v>
      </c>
      <c r="C1949" s="2" t="str">
        <f>IF(AND(MOD(ROW(A1944)-1,3)=0, INDEX(artwork.xlsx!J:J,QUOTIENT(ROW(A1944)-1,3)+2)&lt;&gt;""),
     artwork.xlsx!$H$1&amp;": """ &amp;  INDEX(artwork.xlsx!H:H,QUOTIENT(ROW(A1944)-1,3)+2) &amp;""",  " &amp;
     artwork.xlsx!$J$1&amp; ": """ &amp; INDEX(artwork.xlsx!J:J,QUOTIENT(ROW(A1944)-1,3)+2) &amp;""",  " &amp;
     artwork.xlsx!$L$1&amp; ": """ &amp; SUBSTITUTE(IF(LEFT(INDEX(artwork.xlsx!L:L,QUOTIENT(ROW(A1944)-1,3)+2),4)="http","",artwork.xlsx!$M$1) &amp; INDEX(artwork.xlsx!L:L,QUOTIENT(ROW(A1944)-1,3)+2),artwork.xlsx!$N$1,"") &amp; """,",
 IF(AND(MOD(ROW(A1944)-1,3)=1,INDEX(artwork.xlsx!J:J,QUOTIENT(ROW(A1944)-1,3)+2)&lt;&gt;""),
    artwork.xlsx!$K$1&amp;": '" &amp; SUBSTITUTE(INDEX(artwork.xlsx!K:K,QUOTIENT(ROW(A1944)-1,3)+2),"'","\'") &amp; "'",
IF(MOD(ROW(A1944)-1,3)=2,"","")))</f>
        <v/>
      </c>
    </row>
    <row r="1950" spans="1:3" x14ac:dyDescent="0.25">
      <c r="A1950" t="str">
        <f>IF(AND(MOD(ROW(A1945)-1,3)=0,INDEX(artwork.xlsx!G:G,QUOTIENT(ROW(A1945)-1,3)+2)&lt;&gt;""),"/* "&amp;INDEX(artwork.xlsx!G:G,QUOTIENT(ROW(A1945)-1,3)+2)&amp;" */","  ")&amp;
IF(AND(INDEX(artwork.xlsx!F:F,QUOTIENT(ROW(A1945)-1,3)+2)&lt;&gt;""),"/* "&amp;INDEX(artwork.xlsx!F:F,QUOTIENT(ROW(A1945)-1,3)+2)&amp;" */","  ")&amp;IF(AND(ISERROR(MATCH("},",B1950:B$5003,0)), ISERROR(MATCH("    ];",$A$5:A1949,0))),"];","")</f>
        <v xml:space="preserve">    </v>
      </c>
      <c r="B1950" t="str">
        <f t="shared" si="74"/>
        <v>{</v>
      </c>
      <c r="C1950" s="2" t="str">
        <f>IF(AND(MOD(ROW(A1945)-1,3)=0, INDEX(artwork.xlsx!J:J,QUOTIENT(ROW(A1945)-1,3)+2)&lt;&gt;""),
     artwork.xlsx!$H$1&amp;": """ &amp;  INDEX(artwork.xlsx!H:H,QUOTIENT(ROW(A1945)-1,3)+2) &amp;""",  " &amp;
     artwork.xlsx!$J$1&amp; ": """ &amp; INDEX(artwork.xlsx!J:J,QUOTIENT(ROW(A1945)-1,3)+2) &amp;""",  " &amp;
     artwork.xlsx!$L$1&amp; ": """ &amp; SUBSTITUTE(IF(LEFT(INDEX(artwork.xlsx!L:L,QUOTIENT(ROW(A1945)-1,3)+2),4)="http","",artwork.xlsx!$M$1) &amp; INDEX(artwork.xlsx!L:L,QUOTIENT(ROW(A1945)-1,3)+2),artwork.xlsx!$N$1,"") &amp; """,",
 IF(AND(MOD(ROW(A1945)-1,3)=1,INDEX(artwork.xlsx!J:J,QUOTIENT(ROW(A1945)-1,3)+2)&lt;&gt;""),
    artwork.xlsx!$K$1&amp;": '" &amp; SUBSTITUTE(INDEX(artwork.xlsx!K:K,QUOTIENT(ROW(A1945)-1,3)+2),"'","\'") &amp; "'",
IF(MOD(ROW(A1945)-1,3)=2,"","")))</f>
        <v>id: "townsfolk",  frenchName: "Citoyens",  artwork: "http://wiki.dominionstrategy.com/images/c/cf/TownsfolkArt.jpg",</v>
      </c>
    </row>
    <row r="1951" spans="1:3" x14ac:dyDescent="0.25">
      <c r="A1951" t="str">
        <f>IF(AND(MOD(ROW(A1946)-1,3)=0,INDEX(artwork.xlsx!G:G,QUOTIENT(ROW(A1946)-1,3)+2)&lt;&gt;""),"/* "&amp;INDEX(artwork.xlsx!G:G,QUOTIENT(ROW(A1946)-1,3)+2)&amp;" */","  ")&amp;
IF(AND(INDEX(artwork.xlsx!F:F,QUOTIENT(ROW(A1946)-1,3)+2)&lt;&gt;""),"/* "&amp;INDEX(artwork.xlsx!F:F,QUOTIENT(ROW(A1946)-1,3)+2)&amp;" */","  ")&amp;IF(AND(ISERROR(MATCH("},",B1951:B$5003,0)), ISERROR(MATCH("    ];",$A$5:A1950,0))),"];","")</f>
        <v xml:space="preserve">    </v>
      </c>
      <c r="B1951" t="str">
        <f t="shared" si="74"/>
        <v/>
      </c>
      <c r="C1951" s="2" t="str">
        <f>IF(AND(MOD(ROW(A1946)-1,3)=0, INDEX(artwork.xlsx!J:J,QUOTIENT(ROW(A1946)-1,3)+2)&lt;&gt;""),
     artwork.xlsx!$H$1&amp;": """ &amp;  INDEX(artwork.xlsx!H:H,QUOTIENT(ROW(A1946)-1,3)+2) &amp;""",  " &amp;
     artwork.xlsx!$J$1&amp; ": """ &amp; INDEX(artwork.xlsx!J:J,QUOTIENT(ROW(A1946)-1,3)+2) &amp;""",  " &amp;
     artwork.xlsx!$L$1&amp; ": """ &amp; SUBSTITUTE(IF(LEFT(INDEX(artwork.xlsx!L:L,QUOTIENT(ROW(A1946)-1,3)+2),4)="http","",artwork.xlsx!$M$1) &amp; INDEX(artwork.xlsx!L:L,QUOTIENT(ROW(A1946)-1,3)+2),artwork.xlsx!$N$1,"") &amp; """,",
 IF(AND(MOD(ROW(A1946)-1,3)=1,INDEX(artwork.xlsx!J:J,QUOTIENT(ROW(A1946)-1,3)+2)&lt;&gt;""),
    artwork.xlsx!$K$1&amp;": '" &amp; SUBSTITUTE(INDEX(artwork.xlsx!K:K,QUOTIENT(ROW(A1946)-1,3)+2),"'","\'") &amp; "'",
IF(MOD(ROW(A1946)-1,3)=2,"","")))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52" spans="1:3" x14ac:dyDescent="0.25">
      <c r="A1952" t="str">
        <f>IF(AND(MOD(ROW(A1947)-1,3)=0,INDEX(artwork.xlsx!G:G,QUOTIENT(ROW(A1947)-1,3)+2)&lt;&gt;""),"/* "&amp;INDEX(artwork.xlsx!G:G,QUOTIENT(ROW(A1947)-1,3)+2)&amp;" */","  ")&amp;
IF(AND(INDEX(artwork.xlsx!F:F,QUOTIENT(ROW(A1947)-1,3)+2)&lt;&gt;""),"/* "&amp;INDEX(artwork.xlsx!F:F,QUOTIENT(ROW(A1947)-1,3)+2)&amp;" */","  ")&amp;IF(AND(ISERROR(MATCH("},",B1952:B$5003,0)), ISERROR(MATCH("    ];",$A$5:A1948,0))),"];","")</f>
        <v xml:space="preserve">    </v>
      </c>
      <c r="B1952" t="str">
        <f t="shared" si="74"/>
        <v>},</v>
      </c>
      <c r="C1952" s="2" t="str">
        <f>IF(AND(MOD(ROW(A1947)-1,3)=0, INDEX(artwork.xlsx!J:J,QUOTIENT(ROW(A1947)-1,3)+2)&lt;&gt;""),
     artwork.xlsx!$H$1&amp;": """ &amp;  INDEX(artwork.xlsx!H:H,QUOTIENT(ROW(A1947)-1,3)+2) &amp;""",  " &amp;
     artwork.xlsx!$J$1&amp; ": """ &amp; INDEX(artwork.xlsx!J:J,QUOTIENT(ROW(A1947)-1,3)+2) &amp;""",  " &amp;
     artwork.xlsx!$L$1&amp; ": """ &amp; SUBSTITUTE(IF(LEFT(INDEX(artwork.xlsx!L:L,QUOTIENT(ROW(A1947)-1,3)+2),4)="http","",artwork.xlsx!$M$1) &amp; INDEX(artwork.xlsx!L:L,QUOTIENT(ROW(A1947)-1,3)+2),artwork.xlsx!$N$1,"") &amp; """,",
 IF(AND(MOD(ROW(A1947)-1,3)=1,INDEX(artwork.xlsx!J:J,QUOTIENT(ROW(A1947)-1,3)+2)&lt;&gt;""),
    artwork.xlsx!$K$1&amp;": '" &amp; SUBSTITUTE(INDEX(artwork.xlsx!K:K,QUOTIENT(ROW(A1947)-1,3)+2),"'","\'") &amp; "'",
IF(MOD(ROW(A1947)-1,3)=2,"","")))</f>
        <v/>
      </c>
    </row>
    <row r="1953" spans="1:3" x14ac:dyDescent="0.25">
      <c r="A1953" t="str">
        <f>IF(AND(MOD(ROW(A1948)-1,3)=0,INDEX(artwork.xlsx!G:G,QUOTIENT(ROW(A1948)-1,3)+2)&lt;&gt;""),"/* "&amp;INDEX(artwork.xlsx!G:G,QUOTIENT(ROW(A1948)-1,3)+2)&amp;" */","  ")&amp;
IF(AND(INDEX(artwork.xlsx!F:F,QUOTIENT(ROW(A1948)-1,3)+2)&lt;&gt;""),"/* "&amp;INDEX(artwork.xlsx!F:F,QUOTIENT(ROW(A1948)-1,3)+2)&amp;" */","  ")&amp;IF(AND(ISERROR(MATCH("},",B1953:B$5003,0)), ISERROR(MATCH("    ];",$A$5:A1952,0))),"];","")</f>
        <v xml:space="preserve">    </v>
      </c>
      <c r="B1953" t="str">
        <f t="shared" si="74"/>
        <v>{</v>
      </c>
      <c r="C1953" s="2" t="str">
        <f>IF(AND(MOD(ROW(A1948)-1,3)=0, INDEX(artwork.xlsx!J:J,QUOTIENT(ROW(A1948)-1,3)+2)&lt;&gt;""),
     artwork.xlsx!$H$1&amp;": """ &amp;  INDEX(artwork.xlsx!H:H,QUOTIENT(ROW(A1948)-1,3)+2) &amp;""",  " &amp;
     artwork.xlsx!$J$1&amp; ": """ &amp; INDEX(artwork.xlsx!J:J,QUOTIENT(ROW(A1948)-1,3)+2) &amp;""",  " &amp;
     artwork.xlsx!$L$1&amp; ": """ &amp; SUBSTITUTE(IF(LEFT(INDEX(artwork.xlsx!L:L,QUOTIENT(ROW(A1948)-1,3)+2),4)="http","",artwork.xlsx!$M$1) &amp; INDEX(artwork.xlsx!L:L,QUOTIENT(ROW(A1948)-1,3)+2),artwork.xlsx!$N$1,"") &amp; """,",
 IF(AND(MOD(ROW(A1948)-1,3)=1,INDEX(artwork.xlsx!J:J,QUOTIENT(ROW(A1948)-1,3)+2)&lt;&gt;""),
    artwork.xlsx!$K$1&amp;": '" &amp; SUBSTITUTE(INDEX(artwork.xlsx!K:K,QUOTIENT(ROW(A1948)-1,3)+2),"'","\'") &amp; "'",
IF(MOD(ROW(A1948)-1,3)=2,"","")))</f>
        <v>id: "towncrier",  frenchName: "Crieuse Publique",  artwork: "http://wiki.dominionstrategy.com/images/f/fb/Town_CrierArt.jpg",</v>
      </c>
    </row>
    <row r="1954" spans="1:3" x14ac:dyDescent="0.25">
      <c r="A1954" t="str">
        <f>IF(AND(MOD(ROW(A1949)-1,3)=0,INDEX(artwork.xlsx!G:G,QUOTIENT(ROW(A1949)-1,3)+2)&lt;&gt;""),"/* "&amp;INDEX(artwork.xlsx!G:G,QUOTIENT(ROW(A1949)-1,3)+2)&amp;" */","  ")&amp;
IF(AND(INDEX(artwork.xlsx!F:F,QUOTIENT(ROW(A1949)-1,3)+2)&lt;&gt;""),"/* "&amp;INDEX(artwork.xlsx!F:F,QUOTIENT(ROW(A1949)-1,3)+2)&amp;" */","  ")&amp;IF(AND(ISERROR(MATCH("},",B1954:B$5003,0)), ISERROR(MATCH("    ];",$A$5:A1953,0))),"];","")</f>
        <v xml:space="preserve">    </v>
      </c>
      <c r="B1954" t="str">
        <f t="shared" si="74"/>
        <v/>
      </c>
      <c r="C1954" s="2" t="str">
        <f>IF(AND(MOD(ROW(A1949)-1,3)=0, INDEX(artwork.xlsx!J:J,QUOTIENT(ROW(A1949)-1,3)+2)&lt;&gt;""),
     artwork.xlsx!$H$1&amp;": """ &amp;  INDEX(artwork.xlsx!H:H,QUOTIENT(ROW(A1949)-1,3)+2) &amp;""",  " &amp;
     artwork.xlsx!$J$1&amp; ": """ &amp; INDEX(artwork.xlsx!J:J,QUOTIENT(ROW(A1949)-1,3)+2) &amp;""",  " &amp;
     artwork.xlsx!$L$1&amp; ": """ &amp; SUBSTITUTE(IF(LEFT(INDEX(artwork.xlsx!L:L,QUOTIENT(ROW(A1949)-1,3)+2),4)="http","",artwork.xlsx!$M$1) &amp; INDEX(artwork.xlsx!L:L,QUOTIENT(ROW(A1949)-1,3)+2),artwork.xlsx!$N$1,"") &amp; """,",
 IF(AND(MOD(ROW(A1949)-1,3)=1,INDEX(artwork.xlsx!J:J,QUOTIENT(ROW(A1949)-1,3)+2)&lt;&gt;""),
    artwork.xlsx!$K$1&amp;": '" &amp; SUBSTITUTE(INDEX(artwork.xlsx!K:K,QUOTIENT(ROW(A1949)-1,3)+2),"'","\'") &amp; "'",
IF(MOD(ROW(A1949)-1,3)=2,"","")))</f>
        <v>text_html: ''</v>
      </c>
    </row>
    <row r="1955" spans="1:3" x14ac:dyDescent="0.25">
      <c r="A1955" t="str">
        <f>IF(AND(MOD(ROW(A1950)-1,3)=0,INDEX(artwork.xlsx!G:G,QUOTIENT(ROW(A1950)-1,3)+2)&lt;&gt;""),"/* "&amp;INDEX(artwork.xlsx!G:G,QUOTIENT(ROW(A1950)-1,3)+2)&amp;" */","  ")&amp;
IF(AND(INDEX(artwork.xlsx!F:F,QUOTIENT(ROW(A1950)-1,3)+2)&lt;&gt;""),"/* "&amp;INDEX(artwork.xlsx!F:F,QUOTIENT(ROW(A1950)-1,3)+2)&amp;" */","  ")&amp;IF(AND(ISERROR(MATCH("},",B1955:B$5003,0)), ISERROR(MATCH("    ];",$A$5:A1951,0))),"];","")</f>
        <v xml:space="preserve">    </v>
      </c>
      <c r="B1955" t="str">
        <f t="shared" si="74"/>
        <v>},</v>
      </c>
      <c r="C1955" s="2" t="str">
        <f>IF(AND(MOD(ROW(A1950)-1,3)=0, INDEX(artwork.xlsx!J:J,QUOTIENT(ROW(A1950)-1,3)+2)&lt;&gt;""),
     artwork.xlsx!$H$1&amp;": """ &amp;  INDEX(artwork.xlsx!H:H,QUOTIENT(ROW(A1950)-1,3)+2) &amp;""",  " &amp;
     artwork.xlsx!$J$1&amp; ": """ &amp; INDEX(artwork.xlsx!J:J,QUOTIENT(ROW(A1950)-1,3)+2) &amp;""",  " &amp;
     artwork.xlsx!$L$1&amp; ": """ &amp; SUBSTITUTE(IF(LEFT(INDEX(artwork.xlsx!L:L,QUOTIENT(ROW(A1950)-1,3)+2),4)="http","",artwork.xlsx!$M$1) &amp; INDEX(artwork.xlsx!L:L,QUOTIENT(ROW(A1950)-1,3)+2),artwork.xlsx!$N$1,"") &amp; """,",
 IF(AND(MOD(ROW(A1950)-1,3)=1,INDEX(artwork.xlsx!J:J,QUOTIENT(ROW(A1950)-1,3)+2)&lt;&gt;""),
    artwork.xlsx!$K$1&amp;": '" &amp; SUBSTITUTE(INDEX(artwork.xlsx!K:K,QUOTIENT(ROW(A1950)-1,3)+2),"'","\'") &amp; "'",
IF(MOD(ROW(A1950)-1,3)=2,"","")))</f>
        <v/>
      </c>
    </row>
    <row r="1956" spans="1:3" x14ac:dyDescent="0.25">
      <c r="A1956" t="str">
        <f>IF(AND(MOD(ROW(A1951)-1,3)=0,INDEX(artwork.xlsx!G:G,QUOTIENT(ROW(A1951)-1,3)+2)&lt;&gt;""),"/* "&amp;INDEX(artwork.xlsx!G:G,QUOTIENT(ROW(A1951)-1,3)+2)&amp;" */","  ")&amp;
IF(AND(INDEX(artwork.xlsx!F:F,QUOTIENT(ROW(A1951)-1,3)+2)&lt;&gt;""),"/* "&amp;INDEX(artwork.xlsx!F:F,QUOTIENT(ROW(A1951)-1,3)+2)&amp;" */","  ")&amp;IF(AND(ISERROR(MATCH("},",B1956:B$5003,0)), ISERROR(MATCH("    ];",$A$5:A1955,0))),"];","")</f>
        <v xml:space="preserve">    </v>
      </c>
      <c r="B1956" t="str">
        <f t="shared" si="74"/>
        <v>{</v>
      </c>
      <c r="C1956" s="2" t="str">
        <f>IF(AND(MOD(ROW(A1951)-1,3)=0, INDEX(artwork.xlsx!J:J,QUOTIENT(ROW(A1951)-1,3)+2)&lt;&gt;""),
     artwork.xlsx!$H$1&amp;": """ &amp;  INDEX(artwork.xlsx!H:H,QUOTIENT(ROW(A1951)-1,3)+2) &amp;""",  " &amp;
     artwork.xlsx!$J$1&amp; ": """ &amp; INDEX(artwork.xlsx!J:J,QUOTIENT(ROW(A1951)-1,3)+2) &amp;""",  " &amp;
     artwork.xlsx!$L$1&amp; ": """ &amp; SUBSTITUTE(IF(LEFT(INDEX(artwork.xlsx!L:L,QUOTIENT(ROW(A1951)-1,3)+2),4)="http","",artwork.xlsx!$M$1) &amp; INDEX(artwork.xlsx!L:L,QUOTIENT(ROW(A1951)-1,3)+2),artwork.xlsx!$N$1,"") &amp; """,",
 IF(AND(MOD(ROW(A1951)-1,3)=1,INDEX(artwork.xlsx!J:J,QUOTIENT(ROW(A1951)-1,3)+2)&lt;&gt;""),
    artwork.xlsx!$K$1&amp;": '" &amp; SUBSTITUTE(INDEX(artwork.xlsx!K:K,QUOTIENT(ROW(A1951)-1,3)+2),"'","\'") &amp; "'",
IF(MOD(ROW(A1951)-1,3)=2,"","")))</f>
        <v>id: "blacksmith",  frenchName: "Forgeur",  artwork: "http://wiki.dominionstrategy.com/images/6/6e/Royal_BlacksmithArt.jpg",</v>
      </c>
    </row>
    <row r="1957" spans="1:3" x14ac:dyDescent="0.25">
      <c r="A1957" t="str">
        <f>IF(AND(MOD(ROW(A1952)-1,3)=0,INDEX(artwork.xlsx!G:G,QUOTIENT(ROW(A1952)-1,3)+2)&lt;&gt;""),"/* "&amp;INDEX(artwork.xlsx!G:G,QUOTIENT(ROW(A1952)-1,3)+2)&amp;" */","  ")&amp;
IF(AND(INDEX(artwork.xlsx!F:F,QUOTIENT(ROW(A1952)-1,3)+2)&lt;&gt;""),"/* "&amp;INDEX(artwork.xlsx!F:F,QUOTIENT(ROW(A1952)-1,3)+2)&amp;" */","  ")&amp;IF(AND(ISERROR(MATCH("},",B1957:B$5003,0)), ISERROR(MATCH("    ];",$A$5:A1956,0))),"];","")</f>
        <v xml:space="preserve">    </v>
      </c>
      <c r="B1957" t="str">
        <f t="shared" si="74"/>
        <v/>
      </c>
      <c r="C1957" s="2" t="str">
        <f>IF(AND(MOD(ROW(A1952)-1,3)=0, INDEX(artwork.xlsx!J:J,QUOTIENT(ROW(A1952)-1,3)+2)&lt;&gt;""),
     artwork.xlsx!$H$1&amp;": """ &amp;  INDEX(artwork.xlsx!H:H,QUOTIENT(ROW(A1952)-1,3)+2) &amp;""",  " &amp;
     artwork.xlsx!$J$1&amp; ": """ &amp; INDEX(artwork.xlsx!J:J,QUOTIENT(ROW(A1952)-1,3)+2) &amp;""",  " &amp;
     artwork.xlsx!$L$1&amp; ": """ &amp; SUBSTITUTE(IF(LEFT(INDEX(artwork.xlsx!L:L,QUOTIENT(ROW(A1952)-1,3)+2),4)="http","",artwork.xlsx!$M$1) &amp; INDEX(artwork.xlsx!L:L,QUOTIENT(ROW(A1952)-1,3)+2),artwork.xlsx!$N$1,"") &amp; """,",
 IF(AND(MOD(ROW(A1952)-1,3)=1,INDEX(artwork.xlsx!J:J,QUOTIENT(ROW(A1952)-1,3)+2)&lt;&gt;""),
    artwork.xlsx!$K$1&amp;": '" &amp; SUBSTITUTE(INDEX(artwork.xlsx!K:K,QUOTIENT(ROW(A1952)-1,3)+2),"'","\'") &amp; "'",
IF(MOD(ROW(A1952)-1,3)=2,"","")))</f>
        <v>text_html: ''</v>
      </c>
    </row>
    <row r="1958" spans="1:3" x14ac:dyDescent="0.25">
      <c r="A1958" t="str">
        <f>IF(AND(MOD(ROW(A1953)-1,3)=0,INDEX(artwork.xlsx!G:G,QUOTIENT(ROW(A1953)-1,3)+2)&lt;&gt;""),"/* "&amp;INDEX(artwork.xlsx!G:G,QUOTIENT(ROW(A1953)-1,3)+2)&amp;" */","  ")&amp;
IF(AND(INDEX(artwork.xlsx!F:F,QUOTIENT(ROW(A1953)-1,3)+2)&lt;&gt;""),"/* "&amp;INDEX(artwork.xlsx!F:F,QUOTIENT(ROW(A1953)-1,3)+2)&amp;" */","  ")&amp;IF(AND(ISERROR(MATCH("},",B1958:B$5003,0)), ISERROR(MATCH("    ];",$A$5:A1954,0))),"];","")</f>
        <v xml:space="preserve">    </v>
      </c>
      <c r="B1958" t="str">
        <f t="shared" si="74"/>
        <v>},</v>
      </c>
      <c r="C1958" t="str">
        <f>IF(AND(MOD(ROW(A1953)-1,3)=0, INDEX(artwork.xlsx!J:J,QUOTIENT(ROW(A1953)-1,3)+2)&lt;&gt;""),
     artwork.xlsx!$H$1&amp;": """ &amp;  INDEX(artwork.xlsx!H:H,QUOTIENT(ROW(A1953)-1,3)+2) &amp;""",  " &amp;
     artwork.xlsx!$J$1&amp; ": """ &amp; INDEX(artwork.xlsx!J:J,QUOTIENT(ROW(A1953)-1,3)+2) &amp;""",  " &amp;
     artwork.xlsx!$L$1&amp; ": """ &amp; SUBSTITUTE(IF(LEFT(INDEX(artwork.xlsx!L:L,QUOTIENT(ROW(A1953)-1,3)+2),4)="http","",artwork.xlsx!$M$1) &amp; INDEX(artwork.xlsx!L:L,QUOTIENT(ROW(A1953)-1,3)+2),artwork.xlsx!$N$1,"") &amp; """,",
 IF(AND(MOD(ROW(A1953)-1,3)=1,INDEX(artwork.xlsx!J:J,QUOTIENT(ROW(A1953)-1,3)+2)&lt;&gt;""),
    artwork.xlsx!$K$1&amp;": '" &amp; SUBSTITUTE(INDEX(artwork.xlsx!K:K,QUOTIENT(ROW(A1953)-1,3)+2),"'","\'") &amp; "'",
IF(MOD(ROW(A1953)-1,3)=2,"","")))</f>
        <v/>
      </c>
    </row>
    <row r="1959" spans="1:3" x14ac:dyDescent="0.25">
      <c r="A1959" t="str">
        <f>IF(AND(MOD(ROW(A1954)-1,3)=0,INDEX(artwork.xlsx!G:G,QUOTIENT(ROW(A1954)-1,3)+2)&lt;&gt;""),"/* "&amp;INDEX(artwork.xlsx!G:G,QUOTIENT(ROW(A1954)-1,3)+2)&amp;" */","  ")&amp;
IF(AND(INDEX(artwork.xlsx!F:F,QUOTIENT(ROW(A1954)-1,3)+2)&lt;&gt;""),"/* "&amp;INDEX(artwork.xlsx!F:F,QUOTIENT(ROW(A1954)-1,3)+2)&amp;" */","  ")&amp;IF(AND(ISERROR(MATCH("},",B1959:B$5003,0)), ISERROR(MATCH("    ];",$A$5:A1958,0))),"];","")</f>
        <v xml:space="preserve">    </v>
      </c>
      <c r="B1959" t="str">
        <f t="shared" si="74"/>
        <v>{</v>
      </c>
      <c r="C1959" t="str">
        <f>IF(AND(MOD(ROW(A1954)-1,3)=0, INDEX(artwork.xlsx!J:J,QUOTIENT(ROW(A1954)-1,3)+2)&lt;&gt;""),
     artwork.xlsx!$H$1&amp;": """ &amp;  INDEX(artwork.xlsx!H:H,QUOTIENT(ROW(A1954)-1,3)+2) &amp;""",  " &amp;
     artwork.xlsx!$J$1&amp; ": """ &amp; INDEX(artwork.xlsx!J:J,QUOTIENT(ROW(A1954)-1,3)+2) &amp;""",  " &amp;
     artwork.xlsx!$L$1&amp; ": """ &amp; SUBSTITUTE(IF(LEFT(INDEX(artwork.xlsx!L:L,QUOTIENT(ROW(A1954)-1,3)+2),4)="http","",artwork.xlsx!$M$1) &amp; INDEX(artwork.xlsx!L:L,QUOTIENT(ROW(A1954)-1,3)+2),artwork.xlsx!$N$1,"") &amp; """,",
 IF(AND(MOD(ROW(A1954)-1,3)=1,INDEX(artwork.xlsx!J:J,QUOTIENT(ROW(A1954)-1,3)+2)&lt;&gt;""),
    artwork.xlsx!$K$1&amp;": '" &amp; SUBSTITUTE(INDEX(artwork.xlsx!K:K,QUOTIENT(ROW(A1954)-1,3)+2),"'","\'") &amp; "'",
IF(MOD(ROW(A1954)-1,3)=2,"","")))</f>
        <v>id: "Miller",  frenchName: "Meunier",  artwork: "http://wiki.dominionstrategy.com/images/0/05/MillerArt.jpg",</v>
      </c>
    </row>
    <row r="1960" spans="1:3" x14ac:dyDescent="0.25">
      <c r="A1960" t="str">
        <f>IF(AND(MOD(ROW(A1955)-1,3)=0,INDEX(artwork.xlsx!G:G,QUOTIENT(ROW(A1955)-1,3)+2)&lt;&gt;""),"/* "&amp;INDEX(artwork.xlsx!G:G,QUOTIENT(ROW(A1955)-1,3)+2)&amp;" */","  ")&amp;
IF(AND(INDEX(artwork.xlsx!F:F,QUOTIENT(ROW(A1955)-1,3)+2)&lt;&gt;""),"/* "&amp;INDEX(artwork.xlsx!F:F,QUOTIENT(ROW(A1955)-1,3)+2)&amp;" */","  ")&amp;IF(AND(ISERROR(MATCH("},",B1960:B$5003,0)), ISERROR(MATCH("    ];",$A$5:A1959,0))),"];","")</f>
        <v xml:space="preserve">    </v>
      </c>
      <c r="B1960" t="str">
        <f t="shared" si="74"/>
        <v/>
      </c>
      <c r="C1960" t="str">
        <f>IF(AND(MOD(ROW(A1955)-1,3)=0, INDEX(artwork.xlsx!J:J,QUOTIENT(ROW(A1955)-1,3)+2)&lt;&gt;""),
     artwork.xlsx!$H$1&amp;": """ &amp;  INDEX(artwork.xlsx!H:H,QUOTIENT(ROW(A1955)-1,3)+2) &amp;""",  " &amp;
     artwork.xlsx!$J$1&amp; ": """ &amp; INDEX(artwork.xlsx!J:J,QUOTIENT(ROW(A1955)-1,3)+2) &amp;""",  " &amp;
     artwork.xlsx!$L$1&amp; ": """ &amp; SUBSTITUTE(IF(LEFT(INDEX(artwork.xlsx!L:L,QUOTIENT(ROW(A1955)-1,3)+2),4)="http","",artwork.xlsx!$M$1) &amp; INDEX(artwork.xlsx!L:L,QUOTIENT(ROW(A1955)-1,3)+2),artwork.xlsx!$N$1,"") &amp; """,",
 IF(AND(MOD(ROW(A1955)-1,3)=1,INDEX(artwork.xlsx!J:J,QUOTIENT(ROW(A1955)-1,3)+2)&lt;&gt;""),
    artwork.xlsx!$K$1&amp;": '" &amp; SUBSTITUTE(INDEX(artwork.xlsx!K:K,QUOTIENT(ROW(A1955)-1,3)+2),"'","\'") &amp; "'",
IF(MOD(ROW(A1955)-1,3)=2,"","")))</f>
        <v>text_html: ''</v>
      </c>
    </row>
    <row r="1961" spans="1:3" x14ac:dyDescent="0.25">
      <c r="A1961" t="str">
        <f>IF(AND(MOD(ROW(A1956)-1,3)=0,INDEX(artwork.xlsx!G:G,QUOTIENT(ROW(A1956)-1,3)+2)&lt;&gt;""),"/* "&amp;INDEX(artwork.xlsx!G:G,QUOTIENT(ROW(A1956)-1,3)+2)&amp;" */","  ")&amp;
IF(AND(INDEX(artwork.xlsx!F:F,QUOTIENT(ROW(A1956)-1,3)+2)&lt;&gt;""),"/* "&amp;INDEX(artwork.xlsx!F:F,QUOTIENT(ROW(A1956)-1,3)+2)&amp;" */","  ")&amp;IF(AND(ISERROR(MATCH("},",B1961:B$5003,0)), ISERROR(MATCH("    ];",$A$5:A1957,0))),"];","")</f>
        <v xml:space="preserve">    </v>
      </c>
      <c r="B1961" t="str">
        <f t="shared" si="74"/>
        <v>},</v>
      </c>
      <c r="C1961" t="str">
        <f>IF(AND(MOD(ROW(A1956)-1,3)=0, INDEX(artwork.xlsx!J:J,QUOTIENT(ROW(A1956)-1,3)+2)&lt;&gt;""),
     artwork.xlsx!$H$1&amp;": """ &amp;  INDEX(artwork.xlsx!H:H,QUOTIENT(ROW(A1956)-1,3)+2) &amp;""",  " &amp;
     artwork.xlsx!$J$1&amp; ": """ &amp; INDEX(artwork.xlsx!J:J,QUOTIENT(ROW(A1956)-1,3)+2) &amp;""",  " &amp;
     artwork.xlsx!$L$1&amp; ": """ &amp; SUBSTITUTE(IF(LEFT(INDEX(artwork.xlsx!L:L,QUOTIENT(ROW(A1956)-1,3)+2),4)="http","",artwork.xlsx!$M$1) &amp; INDEX(artwork.xlsx!L:L,QUOTIENT(ROW(A1956)-1,3)+2),artwork.xlsx!$N$1,"") &amp; """,",
 IF(AND(MOD(ROW(A1956)-1,3)=1,INDEX(artwork.xlsx!J:J,QUOTIENT(ROW(A1956)-1,3)+2)&lt;&gt;""),
    artwork.xlsx!$K$1&amp;": '" &amp; SUBSTITUTE(INDEX(artwork.xlsx!K:K,QUOTIENT(ROW(A1956)-1,3)+2),"'","\'") &amp; "'",
IF(MOD(ROW(A1956)-1,3)=2,"","")))</f>
        <v/>
      </c>
    </row>
    <row r="1962" spans="1:3" x14ac:dyDescent="0.25">
      <c r="A1962" t="str">
        <f>IF(AND(MOD(ROW(A1957)-1,3)=0,INDEX(artwork.xlsx!G:G,QUOTIENT(ROW(A1957)-1,3)+2)&lt;&gt;""),"/* "&amp;INDEX(artwork.xlsx!G:G,QUOTIENT(ROW(A1957)-1,3)+2)&amp;" */","  ")&amp;
IF(AND(INDEX(artwork.xlsx!F:F,QUOTIENT(ROW(A1957)-1,3)+2)&lt;&gt;""),"/* "&amp;INDEX(artwork.xlsx!F:F,QUOTIENT(ROW(A1957)-1,3)+2)&amp;" */","  ")&amp;IF(AND(ISERROR(MATCH("},",B1962:B$5003,0)), ISERROR(MATCH("    ];",$A$5:A1961,0))),"];","")</f>
        <v xml:space="preserve">    </v>
      </c>
      <c r="B1962" t="str">
        <f t="shared" si="74"/>
        <v>{</v>
      </c>
      <c r="C1962" t="str">
        <f>IF(AND(MOD(ROW(A1957)-1,3)=0, INDEX(artwork.xlsx!J:J,QUOTIENT(ROW(A1957)-1,3)+2)&lt;&gt;""),
     artwork.xlsx!$H$1&amp;": """ &amp;  INDEX(artwork.xlsx!H:H,QUOTIENT(ROW(A1957)-1,3)+2) &amp;""",  " &amp;
     artwork.xlsx!$J$1&amp; ": """ &amp; INDEX(artwork.xlsx!J:J,QUOTIENT(ROW(A1957)-1,3)+2) &amp;""",  " &amp;
     artwork.xlsx!$L$1&amp; ": """ &amp; SUBSTITUTE(IF(LEFT(INDEX(artwork.xlsx!L:L,QUOTIENT(ROW(A1957)-1,3)+2),4)="http","",artwork.xlsx!$M$1) &amp; INDEX(artwork.xlsx!L:L,QUOTIENT(ROW(A1957)-1,3)+2),artwork.xlsx!$N$1,"") &amp; """,",
 IF(AND(MOD(ROW(A1957)-1,3)=1,INDEX(artwork.xlsx!J:J,QUOTIENT(ROW(A1957)-1,3)+2)&lt;&gt;""),
    artwork.xlsx!$K$1&amp;": '" &amp; SUBSTITUTE(INDEX(artwork.xlsx!K:K,QUOTIENT(ROW(A1957)-1,3)+2),"'","\'") &amp; "'",
IF(MOD(ROW(A1957)-1,3)=2,"","")))</f>
        <v>id: "Elder",  frenchName: "Aînée",  artwork: "http://wiki.dominionstrategy.com/images/c/cc/ElderArt.jpg",</v>
      </c>
    </row>
    <row r="1963" spans="1:3" x14ac:dyDescent="0.25">
      <c r="A1963" t="str">
        <f>IF(AND(MOD(ROW(A1958)-1,3)=0,INDEX(artwork.xlsx!G:G,QUOTIENT(ROW(A1958)-1,3)+2)&lt;&gt;""),"/* "&amp;INDEX(artwork.xlsx!G:G,QUOTIENT(ROW(A1958)-1,3)+2)&amp;" */","  ")&amp;
IF(AND(INDEX(artwork.xlsx!F:F,QUOTIENT(ROW(A1958)-1,3)+2)&lt;&gt;""),"/* "&amp;INDEX(artwork.xlsx!F:F,QUOTIENT(ROW(A1958)-1,3)+2)&amp;" */","  ")&amp;IF(AND(ISERROR(MATCH("},",B1963:B$5003,0)), ISERROR(MATCH("    ];",$A$5:A1962,0))),"];","")</f>
        <v xml:space="preserve">    </v>
      </c>
      <c r="B1963" t="str">
        <f t="shared" si="74"/>
        <v/>
      </c>
      <c r="C1963" t="str">
        <f>IF(AND(MOD(ROW(A1958)-1,3)=0, INDEX(artwork.xlsx!J:J,QUOTIENT(ROW(A1958)-1,3)+2)&lt;&gt;""),
     artwork.xlsx!$H$1&amp;": """ &amp;  INDEX(artwork.xlsx!H:H,QUOTIENT(ROW(A1958)-1,3)+2) &amp;""",  " &amp;
     artwork.xlsx!$J$1&amp; ": """ &amp; INDEX(artwork.xlsx!J:J,QUOTIENT(ROW(A1958)-1,3)+2) &amp;""",  " &amp;
     artwork.xlsx!$L$1&amp; ": """ &amp; SUBSTITUTE(IF(LEFT(INDEX(artwork.xlsx!L:L,QUOTIENT(ROW(A1958)-1,3)+2),4)="http","",artwork.xlsx!$M$1) &amp; INDEX(artwork.xlsx!L:L,QUOTIENT(ROW(A1958)-1,3)+2),artwork.xlsx!$N$1,"") &amp; """,",
 IF(AND(MOD(ROW(A1958)-1,3)=1,INDEX(artwork.xlsx!J:J,QUOTIENT(ROW(A1958)-1,3)+2)&lt;&gt;""),
    artwork.xlsx!$K$1&amp;": '" &amp; SUBSTITUTE(INDEX(artwork.xlsx!K:K,QUOTIENT(ROW(A1958)-1,3)+2),"'","\'") &amp; "'",
IF(MOD(ROW(A1958)-1,3)=2,"","")))</f>
        <v>text_html: ''</v>
      </c>
    </row>
    <row r="1964" spans="1:3" x14ac:dyDescent="0.25">
      <c r="A1964" t="str">
        <f>IF(AND(MOD(ROW(A1959)-1,3)=0,INDEX(artwork.xlsx!G:G,QUOTIENT(ROW(A1959)-1,3)+2)&lt;&gt;""),"/* "&amp;INDEX(artwork.xlsx!G:G,QUOTIENT(ROW(A1959)-1,3)+2)&amp;" */","  ")&amp;
IF(AND(INDEX(artwork.xlsx!F:F,QUOTIENT(ROW(A1959)-1,3)+2)&lt;&gt;""),"/* "&amp;INDEX(artwork.xlsx!F:F,QUOTIENT(ROW(A1959)-1,3)+2)&amp;" */","  ")&amp;IF(AND(ISERROR(MATCH("},",B1964:B$5003,0)), ISERROR(MATCH("    ];",$A$5:A1960,0))),"];","")</f>
        <v xml:space="preserve">    </v>
      </c>
      <c r="B1964" t="str">
        <f t="shared" si="74"/>
        <v>},</v>
      </c>
      <c r="C1964" t="str">
        <f>IF(AND(MOD(ROW(A1959)-1,3)=0, INDEX(artwork.xlsx!J:J,QUOTIENT(ROW(A1959)-1,3)+2)&lt;&gt;""),
     artwork.xlsx!$H$1&amp;": """ &amp;  INDEX(artwork.xlsx!H:H,QUOTIENT(ROW(A1959)-1,3)+2) &amp;""",  " &amp;
     artwork.xlsx!$J$1&amp; ": """ &amp; INDEX(artwork.xlsx!J:J,QUOTIENT(ROW(A1959)-1,3)+2) &amp;""",  " &amp;
     artwork.xlsx!$L$1&amp; ": """ &amp; SUBSTITUTE(IF(LEFT(INDEX(artwork.xlsx!L:L,QUOTIENT(ROW(A1959)-1,3)+2),4)="http","",artwork.xlsx!$M$1) &amp; INDEX(artwork.xlsx!L:L,QUOTIENT(ROW(A1959)-1,3)+2),artwork.xlsx!$N$1,"") &amp; """,",
 IF(AND(MOD(ROW(A1959)-1,3)=1,INDEX(artwork.xlsx!J:J,QUOTIENT(ROW(A1959)-1,3)+2)&lt;&gt;""),
    artwork.xlsx!$K$1&amp;": '" &amp; SUBSTITUTE(INDEX(artwork.xlsx!K:K,QUOTIENT(ROW(A1959)-1,3)+2),"'","\'") &amp; "'",
IF(MOD(ROW(A1959)-1,3)=2,"","")))</f>
        <v/>
      </c>
    </row>
    <row r="1965" spans="1:3" x14ac:dyDescent="0.25">
      <c r="A1965" t="str">
        <f>IF(AND(MOD(ROW(A1960)-1,3)=0,INDEX(artwork.xlsx!G:G,QUOTIENT(ROW(A1960)-1,3)+2)&lt;&gt;""),"/* "&amp;INDEX(artwork.xlsx!G:G,QUOTIENT(ROW(A1960)-1,3)+2)&amp;" */","  ")&amp;
IF(AND(INDEX(artwork.xlsx!F:F,QUOTIENT(ROW(A1960)-1,3)+2)&lt;&gt;""),"/* "&amp;INDEX(artwork.xlsx!F:F,QUOTIENT(ROW(A1960)-1,3)+2)&amp;" */","  ")&amp;IF(AND(ISERROR(MATCH("},",B1965:B$5003,0)), ISERROR(MATCH("    ];",$A$5:A1964,0))),"];","")</f>
        <v xml:space="preserve">    </v>
      </c>
      <c r="B1965" t="str">
        <f t="shared" si="74"/>
        <v>{</v>
      </c>
      <c r="C1965" t="str">
        <f>IF(AND(MOD(ROW(A1960)-1,3)=0, INDEX(artwork.xlsx!J:J,QUOTIENT(ROW(A1960)-1,3)+2)&lt;&gt;""),
     artwork.xlsx!$H$1&amp;": """ &amp;  INDEX(artwork.xlsx!H:H,QUOTIENT(ROW(A1960)-1,3)+2) &amp;""",  " &amp;
     artwork.xlsx!$J$1&amp; ": """ &amp; INDEX(artwork.xlsx!J:J,QUOTIENT(ROW(A1960)-1,3)+2) &amp;""",  " &amp;
     artwork.xlsx!$L$1&amp; ": """ &amp; SUBSTITUTE(IF(LEFT(INDEX(artwork.xlsx!L:L,QUOTIENT(ROW(A1960)-1,3)+2),4)="http","",artwork.xlsx!$M$1) &amp; INDEX(artwork.xlsx!L:L,QUOTIENT(ROW(A1960)-1,3)+2),artwork.xlsx!$N$1,"") &amp; """,",
 IF(AND(MOD(ROW(A1960)-1,3)=1,INDEX(artwork.xlsx!J:J,QUOTIENT(ROW(A1960)-1,3)+2)&lt;&gt;""),
    artwork.xlsx!$K$1&amp;": '" &amp; SUBSTITUTE(INDEX(artwork.xlsx!K:K,QUOTIENT(ROW(A1960)-1,3)+2),"'","\'") &amp; "'",
IF(MOD(ROW(A1960)-1,3)=2,"","")))</f>
        <v>id: "augurs",  frenchName: "Augures",  artwork: "http://wiki.dominionstrategy.com/images/2/29/AugursArt.jpg",</v>
      </c>
    </row>
    <row r="1966" spans="1:3" x14ac:dyDescent="0.25">
      <c r="A1966" t="str">
        <f>IF(AND(MOD(ROW(A1961)-1,3)=0,INDEX(artwork.xlsx!G:G,QUOTIENT(ROW(A1961)-1,3)+2)&lt;&gt;""),"/* "&amp;INDEX(artwork.xlsx!G:G,QUOTIENT(ROW(A1961)-1,3)+2)&amp;" */","  ")&amp;
IF(AND(INDEX(artwork.xlsx!F:F,QUOTIENT(ROW(A1961)-1,3)+2)&lt;&gt;""),"/* "&amp;INDEX(artwork.xlsx!F:F,QUOTIENT(ROW(A1961)-1,3)+2)&amp;" */","  ")&amp;IF(AND(ISERROR(MATCH("},",B1966:B$5003,0)), ISERROR(MATCH("    ];",$A$5:A1965,0))),"];","")</f>
        <v xml:space="preserve">    </v>
      </c>
      <c r="B1966" t="str">
        <f t="shared" si="74"/>
        <v/>
      </c>
      <c r="C1966" t="str">
        <f>IF(AND(MOD(ROW(A1961)-1,3)=0, INDEX(artwork.xlsx!J:J,QUOTIENT(ROW(A1961)-1,3)+2)&lt;&gt;""),
     artwork.xlsx!$H$1&amp;": """ &amp;  INDEX(artwork.xlsx!H:H,QUOTIENT(ROW(A1961)-1,3)+2) &amp;""",  " &amp;
     artwork.xlsx!$J$1&amp; ": """ &amp; INDEX(artwork.xlsx!J:J,QUOTIENT(ROW(A1961)-1,3)+2) &amp;""",  " &amp;
     artwork.xlsx!$L$1&amp; ": """ &amp; SUBSTITUTE(IF(LEFT(INDEX(artwork.xlsx!L:L,QUOTIENT(ROW(A1961)-1,3)+2),4)="http","",artwork.xlsx!$M$1) &amp; INDEX(artwork.xlsx!L:L,QUOTIENT(ROW(A1961)-1,3)+2),artwork.xlsx!$N$1,"") &amp; """,",
 IF(AND(MOD(ROW(A1961)-1,3)=1,INDEX(artwork.xlsx!J:J,QUOTIENT(ROW(A1961)-1,3)+2)&lt;&gt;""),
    artwork.xlsx!$K$1&amp;": '" &amp; SUBSTITUTE(INDEX(artwork.xlsx!K:K,QUOTIENT(ROW(A1961)-1,3)+2),"'","\'") &amp; "'",
IF(MOD(ROW(A1961)-1,3)=2,"","")))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67" spans="1:3" x14ac:dyDescent="0.25">
      <c r="A1967" t="str">
        <f>IF(AND(MOD(ROW(A1962)-1,3)=0,INDEX(artwork.xlsx!G:G,QUOTIENT(ROW(A1962)-1,3)+2)&lt;&gt;""),"/* "&amp;INDEX(artwork.xlsx!G:G,QUOTIENT(ROW(A1962)-1,3)+2)&amp;" */","  ")&amp;
IF(AND(INDEX(artwork.xlsx!F:F,QUOTIENT(ROW(A1962)-1,3)+2)&lt;&gt;""),"/* "&amp;INDEX(artwork.xlsx!F:F,QUOTIENT(ROW(A1962)-1,3)+2)&amp;" */","  ")&amp;IF(AND(ISERROR(MATCH("},",B1967:B$5003,0)), ISERROR(MATCH("    ];",$A$5:A1963,0))),"];","")</f>
        <v xml:space="preserve">    </v>
      </c>
      <c r="B1967" t="str">
        <f t="shared" si="74"/>
        <v>},</v>
      </c>
      <c r="C1967" t="str">
        <f>IF(AND(MOD(ROW(A1962)-1,3)=0, INDEX(artwork.xlsx!J:J,QUOTIENT(ROW(A1962)-1,3)+2)&lt;&gt;""),
     artwork.xlsx!$H$1&amp;": """ &amp;  INDEX(artwork.xlsx!H:H,QUOTIENT(ROW(A1962)-1,3)+2) &amp;""",  " &amp;
     artwork.xlsx!$J$1&amp; ": """ &amp; INDEX(artwork.xlsx!J:J,QUOTIENT(ROW(A1962)-1,3)+2) &amp;""",  " &amp;
     artwork.xlsx!$L$1&amp; ": """ &amp; SUBSTITUTE(IF(LEFT(INDEX(artwork.xlsx!L:L,QUOTIENT(ROW(A1962)-1,3)+2),4)="http","",artwork.xlsx!$M$1) &amp; INDEX(artwork.xlsx!L:L,QUOTIENT(ROW(A1962)-1,3)+2),artwork.xlsx!$N$1,"") &amp; """,",
 IF(AND(MOD(ROW(A1962)-1,3)=1,INDEX(artwork.xlsx!J:J,QUOTIENT(ROW(A1962)-1,3)+2)&lt;&gt;""),
    artwork.xlsx!$K$1&amp;": '" &amp; SUBSTITUTE(INDEX(artwork.xlsx!K:K,QUOTIENT(ROW(A1962)-1,3)+2),"'","\'") &amp; "'",
IF(MOD(ROW(A1962)-1,3)=2,"","")))</f>
        <v/>
      </c>
    </row>
    <row r="1968" spans="1:3" x14ac:dyDescent="0.25">
      <c r="A1968" t="str">
        <f>IF(AND(MOD(ROW(A1963)-1,3)=0,INDEX(artwork.xlsx!G:G,QUOTIENT(ROW(A1963)-1,3)+2)&lt;&gt;""),"/* "&amp;INDEX(artwork.xlsx!G:G,QUOTIENT(ROW(A1963)-1,3)+2)&amp;" */","  ")&amp;
IF(AND(INDEX(artwork.xlsx!F:F,QUOTIENT(ROW(A1963)-1,3)+2)&lt;&gt;""),"/* "&amp;INDEX(artwork.xlsx!F:F,QUOTIENT(ROW(A1963)-1,3)+2)&amp;" */","  ")&amp;IF(AND(ISERROR(MATCH("},",B1968:B$5003,0)), ISERROR(MATCH("    ];",$A$5:A1967,0))),"];","")</f>
        <v xml:space="preserve">    </v>
      </c>
      <c r="B1968" t="str">
        <f t="shared" si="74"/>
        <v>{</v>
      </c>
      <c r="C1968" t="str">
        <f>IF(AND(MOD(ROW(A1963)-1,3)=0, INDEX(artwork.xlsx!J:J,QUOTIENT(ROW(A1963)-1,3)+2)&lt;&gt;""),
     artwork.xlsx!$H$1&amp;": """ &amp;  INDEX(artwork.xlsx!H:H,QUOTIENT(ROW(A1963)-1,3)+2) &amp;""",  " &amp;
     artwork.xlsx!$J$1&amp; ": """ &amp; INDEX(artwork.xlsx!J:J,QUOTIENT(ROW(A1963)-1,3)+2) &amp;""",  " &amp;
     artwork.xlsx!$L$1&amp; ": """ &amp; SUBSTITUTE(IF(LEFT(INDEX(artwork.xlsx!L:L,QUOTIENT(ROW(A1963)-1,3)+2),4)="http","",artwork.xlsx!$M$1) &amp; INDEX(artwork.xlsx!L:L,QUOTIENT(ROW(A1963)-1,3)+2),artwork.xlsx!$N$1,"") &amp; """,",
 IF(AND(MOD(ROW(A1963)-1,3)=1,INDEX(artwork.xlsx!J:J,QUOTIENT(ROW(A1963)-1,3)+2)&lt;&gt;""),
    artwork.xlsx!$K$1&amp;": '" &amp; SUBSTITUTE(INDEX(artwork.xlsx!K:K,QUOTIENT(ROW(A1963)-1,3)+2),"'","\'") &amp; "'",
IF(MOD(ROW(A1963)-1,3)=2,"","")))</f>
        <v>id: "herbgatherer",  frenchName: "Cueilleuse d'Herbes",  artwork: "http://wiki.dominionstrategy.com/images/e/e6/Herb_GathererArt.jpg",</v>
      </c>
    </row>
    <row r="1969" spans="1:3" x14ac:dyDescent="0.25">
      <c r="A1969" t="str">
        <f>IF(AND(MOD(ROW(A1964)-1,3)=0,INDEX(artwork.xlsx!G:G,QUOTIENT(ROW(A1964)-1,3)+2)&lt;&gt;""),"/* "&amp;INDEX(artwork.xlsx!G:G,QUOTIENT(ROW(A1964)-1,3)+2)&amp;" */","  ")&amp;
IF(AND(INDEX(artwork.xlsx!F:F,QUOTIENT(ROW(A1964)-1,3)+2)&lt;&gt;""),"/* "&amp;INDEX(artwork.xlsx!F:F,QUOTIENT(ROW(A1964)-1,3)+2)&amp;" */","  ")&amp;IF(AND(ISERROR(MATCH("},",B1969:B$5003,0)), ISERROR(MATCH("    ];",$A$5:A1968,0))),"];","")</f>
        <v xml:space="preserve">    </v>
      </c>
      <c r="B1969" t="str">
        <f t="shared" si="74"/>
        <v/>
      </c>
      <c r="C1969" t="str">
        <f>IF(AND(MOD(ROW(A1964)-1,3)=0, INDEX(artwork.xlsx!J:J,QUOTIENT(ROW(A1964)-1,3)+2)&lt;&gt;""),
     artwork.xlsx!$H$1&amp;": """ &amp;  INDEX(artwork.xlsx!H:H,QUOTIENT(ROW(A1964)-1,3)+2) &amp;""",  " &amp;
     artwork.xlsx!$J$1&amp; ": """ &amp; INDEX(artwork.xlsx!J:J,QUOTIENT(ROW(A1964)-1,3)+2) &amp;""",  " &amp;
     artwork.xlsx!$L$1&amp; ": """ &amp; SUBSTITUTE(IF(LEFT(INDEX(artwork.xlsx!L:L,QUOTIENT(ROW(A1964)-1,3)+2),4)="http","",artwork.xlsx!$M$1) &amp; INDEX(artwork.xlsx!L:L,QUOTIENT(ROW(A1964)-1,3)+2),artwork.xlsx!$N$1,"") &amp; """,",
 IF(AND(MOD(ROW(A1964)-1,3)=1,INDEX(artwork.xlsx!J:J,QUOTIENT(ROW(A1964)-1,3)+2)&lt;&gt;""),
    artwork.xlsx!$K$1&amp;": '" &amp; SUBSTITUTE(INDEX(artwork.xlsx!K:K,QUOTIENT(ROW(A1964)-1,3)+2),"'","\'") &amp; "'",
IF(MOD(ROW(A1964)-1,3)=2,"","")))</f>
        <v>text_html: ''</v>
      </c>
    </row>
    <row r="1970" spans="1:3" x14ac:dyDescent="0.25">
      <c r="A1970" t="str">
        <f>IF(AND(MOD(ROW(A1965)-1,3)=0,INDEX(artwork.xlsx!G:G,QUOTIENT(ROW(A1965)-1,3)+2)&lt;&gt;""),"/* "&amp;INDEX(artwork.xlsx!G:G,QUOTIENT(ROW(A1965)-1,3)+2)&amp;" */","  ")&amp;
IF(AND(INDEX(artwork.xlsx!F:F,QUOTIENT(ROW(A1965)-1,3)+2)&lt;&gt;""),"/* "&amp;INDEX(artwork.xlsx!F:F,QUOTIENT(ROW(A1965)-1,3)+2)&amp;" */","  ")&amp;IF(AND(ISERROR(MATCH("},",B1970:B$5003,0)), ISERROR(MATCH("    ];",$A$5:A1966,0))),"];","")</f>
        <v xml:space="preserve">    </v>
      </c>
      <c r="B1970" t="str">
        <f t="shared" si="74"/>
        <v>},</v>
      </c>
      <c r="C1970" t="str">
        <f>IF(AND(MOD(ROW(A1965)-1,3)=0, INDEX(artwork.xlsx!J:J,QUOTIENT(ROW(A1965)-1,3)+2)&lt;&gt;""),
     artwork.xlsx!$H$1&amp;": """ &amp;  INDEX(artwork.xlsx!H:H,QUOTIENT(ROW(A1965)-1,3)+2) &amp;""",  " &amp;
     artwork.xlsx!$J$1&amp; ": """ &amp; INDEX(artwork.xlsx!J:J,QUOTIENT(ROW(A1965)-1,3)+2) &amp;""",  " &amp;
     artwork.xlsx!$L$1&amp; ": """ &amp; SUBSTITUTE(IF(LEFT(INDEX(artwork.xlsx!L:L,QUOTIENT(ROW(A1965)-1,3)+2),4)="http","",artwork.xlsx!$M$1) &amp; INDEX(artwork.xlsx!L:L,QUOTIENT(ROW(A1965)-1,3)+2),artwork.xlsx!$N$1,"") &amp; """,",
 IF(AND(MOD(ROW(A1965)-1,3)=1,INDEX(artwork.xlsx!J:J,QUOTIENT(ROW(A1965)-1,3)+2)&lt;&gt;""),
    artwork.xlsx!$K$1&amp;": '" &amp; SUBSTITUTE(INDEX(artwork.xlsx!K:K,QUOTIENT(ROW(A1965)-1,3)+2),"'","\'") &amp; "'",
IF(MOD(ROW(A1965)-1,3)=2,"","")))</f>
        <v/>
      </c>
    </row>
    <row r="1971" spans="1:3" x14ac:dyDescent="0.25">
      <c r="A1971" t="str">
        <f>IF(AND(MOD(ROW(A1966)-1,3)=0,INDEX(artwork.xlsx!G:G,QUOTIENT(ROW(A1966)-1,3)+2)&lt;&gt;""),"/* "&amp;INDEX(artwork.xlsx!G:G,QUOTIENT(ROW(A1966)-1,3)+2)&amp;" */","  ")&amp;
IF(AND(INDEX(artwork.xlsx!F:F,QUOTIENT(ROW(A1966)-1,3)+2)&lt;&gt;""),"/* "&amp;INDEX(artwork.xlsx!F:F,QUOTIENT(ROW(A1966)-1,3)+2)&amp;" */","  ")&amp;IF(AND(ISERROR(MATCH("},",B1971:B$5003,0)), ISERROR(MATCH("    ];",$A$5:A1970,0))),"];","")</f>
        <v xml:space="preserve">    </v>
      </c>
      <c r="B1971" t="str">
        <f t="shared" si="74"/>
        <v>{</v>
      </c>
      <c r="C1971" t="str">
        <f>IF(AND(MOD(ROW(A1966)-1,3)=0, INDEX(artwork.xlsx!J:J,QUOTIENT(ROW(A1966)-1,3)+2)&lt;&gt;""),
     artwork.xlsx!$H$1&amp;": """ &amp;  INDEX(artwork.xlsx!H:H,QUOTIENT(ROW(A1966)-1,3)+2) &amp;""",  " &amp;
     artwork.xlsx!$J$1&amp; ": """ &amp; INDEX(artwork.xlsx!J:J,QUOTIENT(ROW(A1966)-1,3)+2) &amp;""",  " &amp;
     artwork.xlsx!$L$1&amp; ": """ &amp; SUBSTITUTE(IF(LEFT(INDEX(artwork.xlsx!L:L,QUOTIENT(ROW(A1966)-1,3)+2),4)="http","",artwork.xlsx!$M$1) &amp; INDEX(artwork.xlsx!L:L,QUOTIENT(ROW(A1966)-1,3)+2),artwork.xlsx!$N$1,"") &amp; """,",
 IF(AND(MOD(ROW(A1966)-1,3)=1,INDEX(artwork.xlsx!J:J,QUOTIENT(ROW(A1966)-1,3)+2)&lt;&gt;""),
    artwork.xlsx!$K$1&amp;": '" &amp; SUBSTITUTE(INDEX(artwork.xlsx!K:K,QUOTIENT(ROW(A1966)-1,3)+2),"'","\'") &amp; "'",
IF(MOD(ROW(A1966)-1,3)=2,"","")))</f>
        <v>id: "acolyte",  frenchName: "Acolyte",  artwork: "http://wiki.dominionstrategy.com/images/5/53/AcolyteArt.jpg",</v>
      </c>
    </row>
    <row r="1972" spans="1:3" x14ac:dyDescent="0.25">
      <c r="A1972" t="str">
        <f>IF(AND(MOD(ROW(A1967)-1,3)=0,INDEX(artwork.xlsx!G:G,QUOTIENT(ROW(A1967)-1,3)+2)&lt;&gt;""),"/* "&amp;INDEX(artwork.xlsx!G:G,QUOTIENT(ROW(A1967)-1,3)+2)&amp;" */","  ")&amp;
IF(AND(INDEX(artwork.xlsx!F:F,QUOTIENT(ROW(A1967)-1,3)+2)&lt;&gt;""),"/* "&amp;INDEX(artwork.xlsx!F:F,QUOTIENT(ROW(A1967)-1,3)+2)&amp;" */","  ")&amp;IF(AND(ISERROR(MATCH("},",B1972:B$5003,0)), ISERROR(MATCH("    ];",$A$5:A1971,0))),"];","")</f>
        <v xml:space="preserve">    </v>
      </c>
      <c r="B1972" t="str">
        <f t="shared" si="74"/>
        <v/>
      </c>
      <c r="C1972" t="str">
        <f>IF(AND(MOD(ROW(A1967)-1,3)=0, INDEX(artwork.xlsx!J:J,QUOTIENT(ROW(A1967)-1,3)+2)&lt;&gt;""),
     artwork.xlsx!$H$1&amp;": """ &amp;  INDEX(artwork.xlsx!H:H,QUOTIENT(ROW(A1967)-1,3)+2) &amp;""",  " &amp;
     artwork.xlsx!$J$1&amp; ": """ &amp; INDEX(artwork.xlsx!J:J,QUOTIENT(ROW(A1967)-1,3)+2) &amp;""",  " &amp;
     artwork.xlsx!$L$1&amp; ": """ &amp; SUBSTITUTE(IF(LEFT(INDEX(artwork.xlsx!L:L,QUOTIENT(ROW(A1967)-1,3)+2),4)="http","",artwork.xlsx!$M$1) &amp; INDEX(artwork.xlsx!L:L,QUOTIENT(ROW(A1967)-1,3)+2),artwork.xlsx!$N$1,"") &amp; """,",
 IF(AND(MOD(ROW(A1967)-1,3)=1,INDEX(artwork.xlsx!J:J,QUOTIENT(ROW(A1967)-1,3)+2)&lt;&gt;""),
    artwork.xlsx!$K$1&amp;": '" &amp; SUBSTITUTE(INDEX(artwork.xlsx!K:K,QUOTIENT(ROW(A1967)-1,3)+2),"'","\'") &amp; "'",
IF(MOD(ROW(A1967)-1,3)=2,"","")))</f>
        <v>text_html: ''</v>
      </c>
    </row>
    <row r="1973" spans="1:3" x14ac:dyDescent="0.25">
      <c r="A1973" t="str">
        <f>IF(AND(MOD(ROW(A1968)-1,3)=0,INDEX(artwork.xlsx!G:G,QUOTIENT(ROW(A1968)-1,3)+2)&lt;&gt;""),"/* "&amp;INDEX(artwork.xlsx!G:G,QUOTIENT(ROW(A1968)-1,3)+2)&amp;" */","  ")&amp;
IF(AND(INDEX(artwork.xlsx!F:F,QUOTIENT(ROW(A1968)-1,3)+2)&lt;&gt;""),"/* "&amp;INDEX(artwork.xlsx!F:F,QUOTIENT(ROW(A1968)-1,3)+2)&amp;" */","  ")&amp;IF(AND(ISERROR(MATCH("},",B1973:B$5003,0)), ISERROR(MATCH("    ];",$A$5:A1969,0))),"];","")</f>
        <v xml:space="preserve">    </v>
      </c>
      <c r="B1973" t="str">
        <f t="shared" si="74"/>
        <v>},</v>
      </c>
      <c r="C1973" t="str">
        <f>IF(AND(MOD(ROW(A1968)-1,3)=0, INDEX(artwork.xlsx!J:J,QUOTIENT(ROW(A1968)-1,3)+2)&lt;&gt;""),
     artwork.xlsx!$H$1&amp;": """ &amp;  INDEX(artwork.xlsx!H:H,QUOTIENT(ROW(A1968)-1,3)+2) &amp;""",  " &amp;
     artwork.xlsx!$J$1&amp; ": """ &amp; INDEX(artwork.xlsx!J:J,QUOTIENT(ROW(A1968)-1,3)+2) &amp;""",  " &amp;
     artwork.xlsx!$L$1&amp; ": """ &amp; SUBSTITUTE(IF(LEFT(INDEX(artwork.xlsx!L:L,QUOTIENT(ROW(A1968)-1,3)+2),4)="http","",artwork.xlsx!$M$1) &amp; INDEX(artwork.xlsx!L:L,QUOTIENT(ROW(A1968)-1,3)+2),artwork.xlsx!$N$1,"") &amp; """,",
 IF(AND(MOD(ROW(A1968)-1,3)=1,INDEX(artwork.xlsx!J:J,QUOTIENT(ROW(A1968)-1,3)+2)&lt;&gt;""),
    artwork.xlsx!$K$1&amp;": '" &amp; SUBSTITUTE(INDEX(artwork.xlsx!K:K,QUOTIENT(ROW(A1968)-1,3)+2),"'","\'") &amp; "'",
IF(MOD(ROW(A1968)-1,3)=2,"","")))</f>
        <v/>
      </c>
    </row>
    <row r="1974" spans="1:3" x14ac:dyDescent="0.25">
      <c r="A1974" t="str">
        <f>IF(AND(MOD(ROW(A1969)-1,3)=0,INDEX(artwork.xlsx!G:G,QUOTIENT(ROW(A1969)-1,3)+2)&lt;&gt;""),"/* "&amp;INDEX(artwork.xlsx!G:G,QUOTIENT(ROW(A1969)-1,3)+2)&amp;" */","  ")&amp;
IF(AND(INDEX(artwork.xlsx!F:F,QUOTIENT(ROW(A1969)-1,3)+2)&lt;&gt;""),"/* "&amp;INDEX(artwork.xlsx!F:F,QUOTIENT(ROW(A1969)-1,3)+2)&amp;" */","  ")&amp;IF(AND(ISERROR(MATCH("},",B1974:B$5003,0)), ISERROR(MATCH("    ];",$A$5:A1973,0))),"];","")</f>
        <v xml:space="preserve">    </v>
      </c>
      <c r="B1974" t="str">
        <f t="shared" si="74"/>
        <v>{</v>
      </c>
      <c r="C1974" t="str">
        <f>IF(AND(MOD(ROW(A1969)-1,3)=0, INDEX(artwork.xlsx!J:J,QUOTIENT(ROW(A1969)-1,3)+2)&lt;&gt;""),
     artwork.xlsx!$H$1&amp;": """ &amp;  INDEX(artwork.xlsx!H:H,QUOTIENT(ROW(A1969)-1,3)+2) &amp;""",  " &amp;
     artwork.xlsx!$J$1&amp; ": """ &amp; INDEX(artwork.xlsx!J:J,QUOTIENT(ROW(A1969)-1,3)+2) &amp;""",  " &amp;
     artwork.xlsx!$L$1&amp; ": """ &amp; SUBSTITUTE(IF(LEFT(INDEX(artwork.xlsx!L:L,QUOTIENT(ROW(A1969)-1,3)+2),4)="http","",artwork.xlsx!$M$1) &amp; INDEX(artwork.xlsx!L:L,QUOTIENT(ROW(A1969)-1,3)+2),artwork.xlsx!$N$1,"") &amp; """,",
 IF(AND(MOD(ROW(A1969)-1,3)=1,INDEX(artwork.xlsx!J:J,QUOTIENT(ROW(A1969)-1,3)+2)&lt;&gt;""),
    artwork.xlsx!$K$1&amp;": '" &amp; SUBSTITUTE(INDEX(artwork.xlsx!K:K,QUOTIENT(ROW(A1969)-1,3)+2),"'","\'") &amp; "'",
IF(MOD(ROW(A1969)-1,3)=2,"","")))</f>
        <v>id: "sorceress",  frenchName: "Sorcière Maléfique",  artwork: "http://wiki.dominionstrategy.com/images/b/b9/SorceressArt.jpg",</v>
      </c>
    </row>
    <row r="1975" spans="1:3" x14ac:dyDescent="0.25">
      <c r="A1975" t="str">
        <f>IF(AND(MOD(ROW(A1970)-1,3)=0,INDEX(artwork.xlsx!G:G,QUOTIENT(ROW(A1970)-1,3)+2)&lt;&gt;""),"/* "&amp;INDEX(artwork.xlsx!G:G,QUOTIENT(ROW(A1970)-1,3)+2)&amp;" */","  ")&amp;
IF(AND(INDEX(artwork.xlsx!F:F,QUOTIENT(ROW(A1970)-1,3)+2)&lt;&gt;""),"/* "&amp;INDEX(artwork.xlsx!F:F,QUOTIENT(ROW(A1970)-1,3)+2)&amp;" */","  ")&amp;IF(AND(ISERROR(MATCH("},",B1975:B$5003,0)), ISERROR(MATCH("    ];",$A$5:A1974,0))),"];","")</f>
        <v xml:space="preserve">    </v>
      </c>
      <c r="B1975" t="str">
        <f t="shared" si="74"/>
        <v/>
      </c>
      <c r="C1975" t="str">
        <f>IF(AND(MOD(ROW(A1970)-1,3)=0, INDEX(artwork.xlsx!J:J,QUOTIENT(ROW(A1970)-1,3)+2)&lt;&gt;""),
     artwork.xlsx!$H$1&amp;": """ &amp;  INDEX(artwork.xlsx!H:H,QUOTIENT(ROW(A1970)-1,3)+2) &amp;""",  " &amp;
     artwork.xlsx!$J$1&amp; ": """ &amp; INDEX(artwork.xlsx!J:J,QUOTIENT(ROW(A1970)-1,3)+2) &amp;""",  " &amp;
     artwork.xlsx!$L$1&amp; ": """ &amp; SUBSTITUTE(IF(LEFT(INDEX(artwork.xlsx!L:L,QUOTIENT(ROW(A1970)-1,3)+2),4)="http","",artwork.xlsx!$M$1) &amp; INDEX(artwork.xlsx!L:L,QUOTIENT(ROW(A1970)-1,3)+2),artwork.xlsx!$N$1,"") &amp; """,",
 IF(AND(MOD(ROW(A1970)-1,3)=1,INDEX(artwork.xlsx!J:J,QUOTIENT(ROW(A1970)-1,3)+2)&lt;&gt;""),
    artwork.xlsx!$K$1&amp;": '" &amp; SUBSTITUTE(INDEX(artwork.xlsx!K:K,QUOTIENT(ROW(A1970)-1,3)+2),"'","\'") &amp; "'",
IF(MOD(ROW(A1970)-1,3)=2,"","")))</f>
        <v>text_html: ''</v>
      </c>
    </row>
    <row r="1976" spans="1:3" x14ac:dyDescent="0.25">
      <c r="A1976" t="str">
        <f>IF(AND(MOD(ROW(A1971)-1,3)=0,INDEX(artwork.xlsx!G:G,QUOTIENT(ROW(A1971)-1,3)+2)&lt;&gt;""),"/* "&amp;INDEX(artwork.xlsx!G:G,QUOTIENT(ROW(A1971)-1,3)+2)&amp;" */","  ")&amp;
IF(AND(INDEX(artwork.xlsx!F:F,QUOTIENT(ROW(A1971)-1,3)+2)&lt;&gt;""),"/* "&amp;INDEX(artwork.xlsx!F:F,QUOTIENT(ROW(A1971)-1,3)+2)&amp;" */","  ")&amp;IF(AND(ISERROR(MATCH("},",B1976:B$5003,0)), ISERROR(MATCH("    ];",$A$5:A1972,0))),"];","")</f>
        <v xml:space="preserve">    </v>
      </c>
      <c r="B1976" t="str">
        <f t="shared" si="74"/>
        <v>},</v>
      </c>
      <c r="C1976" t="str">
        <f>IF(AND(MOD(ROW(A1971)-1,3)=0, INDEX(artwork.xlsx!J:J,QUOTIENT(ROW(A1971)-1,3)+2)&lt;&gt;""),
     artwork.xlsx!$H$1&amp;": """ &amp;  INDEX(artwork.xlsx!H:H,QUOTIENT(ROW(A1971)-1,3)+2) &amp;""",  " &amp;
     artwork.xlsx!$J$1&amp; ": """ &amp; INDEX(artwork.xlsx!J:J,QUOTIENT(ROW(A1971)-1,3)+2) &amp;""",  " &amp;
     artwork.xlsx!$L$1&amp; ": """ &amp; SUBSTITUTE(IF(LEFT(INDEX(artwork.xlsx!L:L,QUOTIENT(ROW(A1971)-1,3)+2),4)="http","",artwork.xlsx!$M$1) &amp; INDEX(artwork.xlsx!L:L,QUOTIENT(ROW(A1971)-1,3)+2),artwork.xlsx!$N$1,"") &amp; """,",
 IF(AND(MOD(ROW(A1971)-1,3)=1,INDEX(artwork.xlsx!J:J,QUOTIENT(ROW(A1971)-1,3)+2)&lt;&gt;""),
    artwork.xlsx!$K$1&amp;": '" &amp; SUBSTITUTE(INDEX(artwork.xlsx!K:K,QUOTIENT(ROW(A1971)-1,3)+2),"'","\'") &amp; "'",
IF(MOD(ROW(A1971)-1,3)=2,"","")))</f>
        <v/>
      </c>
    </row>
    <row r="1977" spans="1:3" x14ac:dyDescent="0.25">
      <c r="A1977" t="str">
        <f>IF(AND(MOD(ROW(A1972)-1,3)=0,INDEX(artwork.xlsx!G:G,QUOTIENT(ROW(A1972)-1,3)+2)&lt;&gt;""),"/* "&amp;INDEX(artwork.xlsx!G:G,QUOTIENT(ROW(A1972)-1,3)+2)&amp;" */","  ")&amp;
IF(AND(INDEX(artwork.xlsx!F:F,QUOTIENT(ROW(A1972)-1,3)+2)&lt;&gt;""),"/* "&amp;INDEX(artwork.xlsx!F:F,QUOTIENT(ROW(A1972)-1,3)+2)&amp;" */","  ")&amp;IF(AND(ISERROR(MATCH("},",B1977:B$5003,0)), ISERROR(MATCH("    ];",$A$5:A1976,0))),"];","")</f>
        <v xml:space="preserve">    </v>
      </c>
      <c r="B1977" t="str">
        <f t="shared" si="74"/>
        <v>{</v>
      </c>
      <c r="C1977" t="str">
        <f>IF(AND(MOD(ROW(A1972)-1,3)=0, INDEX(artwork.xlsx!J:J,QUOTIENT(ROW(A1972)-1,3)+2)&lt;&gt;""),
     artwork.xlsx!$H$1&amp;": """ &amp;  INDEX(artwork.xlsx!H:H,QUOTIENT(ROW(A1972)-1,3)+2) &amp;""",  " &amp;
     artwork.xlsx!$J$1&amp; ": """ &amp; INDEX(artwork.xlsx!J:J,QUOTIENT(ROW(A1972)-1,3)+2) &amp;""",  " &amp;
     artwork.xlsx!$L$1&amp; ": """ &amp; SUBSTITUTE(IF(LEFT(INDEX(artwork.xlsx!L:L,QUOTIENT(ROW(A1972)-1,3)+2),4)="http","",artwork.xlsx!$M$1) &amp; INDEX(artwork.xlsx!L:L,QUOTIENT(ROW(A1972)-1,3)+2),artwork.xlsx!$N$1,"") &amp; """,",
 IF(AND(MOD(ROW(A1972)-1,3)=1,INDEX(artwork.xlsx!J:J,QUOTIENT(ROW(A1972)-1,3)+2)&lt;&gt;""),
    artwork.xlsx!$K$1&amp;": '" &amp; SUBSTITUTE(INDEX(artwork.xlsx!K:K,QUOTIENT(ROW(A1972)-1,3)+2),"'","\'") &amp; "'",
IF(MOD(ROW(A1972)-1,3)=2,"","")))</f>
        <v>id: "sibyl",  frenchName: "Sibylle",  artwork: "http://wiki.dominionstrategy.com/images/b/bd/SibylArt.jpg",</v>
      </c>
    </row>
    <row r="1978" spans="1:3" x14ac:dyDescent="0.25">
      <c r="A1978" t="str">
        <f>IF(AND(MOD(ROW(A1973)-1,3)=0,INDEX(artwork.xlsx!G:G,QUOTIENT(ROW(A1973)-1,3)+2)&lt;&gt;""),"/* "&amp;INDEX(artwork.xlsx!G:G,QUOTIENT(ROW(A1973)-1,3)+2)&amp;" */","  ")&amp;
IF(AND(INDEX(artwork.xlsx!F:F,QUOTIENT(ROW(A1973)-1,3)+2)&lt;&gt;""),"/* "&amp;INDEX(artwork.xlsx!F:F,QUOTIENT(ROW(A1973)-1,3)+2)&amp;" */","  ")&amp;IF(AND(ISERROR(MATCH("},",B1978:B$5003,0)), ISERROR(MATCH("    ];",$A$5:A1977,0))),"];","")</f>
        <v xml:space="preserve">    </v>
      </c>
      <c r="B1978" t="str">
        <f t="shared" si="74"/>
        <v/>
      </c>
      <c r="C1978" t="str">
        <f>IF(AND(MOD(ROW(A1973)-1,3)=0, INDEX(artwork.xlsx!J:J,QUOTIENT(ROW(A1973)-1,3)+2)&lt;&gt;""),
     artwork.xlsx!$H$1&amp;": """ &amp;  INDEX(artwork.xlsx!H:H,QUOTIENT(ROW(A1973)-1,3)+2) &amp;""",  " &amp;
     artwork.xlsx!$J$1&amp; ": """ &amp; INDEX(artwork.xlsx!J:J,QUOTIENT(ROW(A1973)-1,3)+2) &amp;""",  " &amp;
     artwork.xlsx!$L$1&amp; ": """ &amp; SUBSTITUTE(IF(LEFT(INDEX(artwork.xlsx!L:L,QUOTIENT(ROW(A1973)-1,3)+2),4)="http","",artwork.xlsx!$M$1) &amp; INDEX(artwork.xlsx!L:L,QUOTIENT(ROW(A1973)-1,3)+2),artwork.xlsx!$N$1,"") &amp; """,",
 IF(AND(MOD(ROW(A1973)-1,3)=1,INDEX(artwork.xlsx!J:J,QUOTIENT(ROW(A1973)-1,3)+2)&lt;&gt;""),
    artwork.xlsx!$K$1&amp;": '" &amp; SUBSTITUTE(INDEX(artwork.xlsx!K:K,QUOTIENT(ROW(A1973)-1,3)+2),"'","\'") &amp; "'",
IF(MOD(ROW(A1973)-1,3)=2,"","")))</f>
        <v>text_html: ''</v>
      </c>
    </row>
    <row r="1979" spans="1:3" x14ac:dyDescent="0.25">
      <c r="A1979" t="str">
        <f>IF(AND(MOD(ROW(A1974)-1,3)=0,INDEX(artwork.xlsx!G:G,QUOTIENT(ROW(A1974)-1,3)+2)&lt;&gt;""),"/* "&amp;INDEX(artwork.xlsx!G:G,QUOTIENT(ROW(A1974)-1,3)+2)&amp;" */","  ")&amp;
IF(AND(INDEX(artwork.xlsx!F:F,QUOTIENT(ROW(A1974)-1,3)+2)&lt;&gt;""),"/* "&amp;INDEX(artwork.xlsx!F:F,QUOTIENT(ROW(A1974)-1,3)+2)&amp;" */","  ")&amp;IF(AND(ISERROR(MATCH("},",B1979:B$5003,0)), ISERROR(MATCH("    ];",$A$5:A1975,0))),"];","")</f>
        <v xml:space="preserve">    </v>
      </c>
      <c r="B1979" t="str">
        <f t="shared" si="74"/>
        <v>},</v>
      </c>
      <c r="C1979" t="str">
        <f>IF(AND(MOD(ROW(A1974)-1,3)=0, INDEX(artwork.xlsx!J:J,QUOTIENT(ROW(A1974)-1,3)+2)&lt;&gt;""),
     artwork.xlsx!$H$1&amp;": """ &amp;  INDEX(artwork.xlsx!H:H,QUOTIENT(ROW(A1974)-1,3)+2) &amp;""",  " &amp;
     artwork.xlsx!$J$1&amp; ": """ &amp; INDEX(artwork.xlsx!J:J,QUOTIENT(ROW(A1974)-1,3)+2) &amp;""",  " &amp;
     artwork.xlsx!$L$1&amp; ": """ &amp; SUBSTITUTE(IF(LEFT(INDEX(artwork.xlsx!L:L,QUOTIENT(ROW(A1974)-1,3)+2),4)="http","",artwork.xlsx!$M$1) &amp; INDEX(artwork.xlsx!L:L,QUOTIENT(ROW(A1974)-1,3)+2),artwork.xlsx!$N$1,"") &amp; """,",
 IF(AND(MOD(ROW(A1974)-1,3)=1,INDEX(artwork.xlsx!J:J,QUOTIENT(ROW(A1974)-1,3)+2)&lt;&gt;""),
    artwork.xlsx!$K$1&amp;": '" &amp; SUBSTITUTE(INDEX(artwork.xlsx!K:K,QUOTIENT(ROW(A1974)-1,3)+2),"'","\'") &amp; "'",
IF(MOD(ROW(A1974)-1,3)=2,"","")))</f>
        <v/>
      </c>
    </row>
    <row r="1980" spans="1:3" x14ac:dyDescent="0.25">
      <c r="A1980" t="str">
        <f>IF(AND(MOD(ROW(A1975)-1,3)=0,INDEX(artwork.xlsx!G:G,QUOTIENT(ROW(A1975)-1,3)+2)&lt;&gt;""),"/* "&amp;INDEX(artwork.xlsx!G:G,QUOTIENT(ROW(A1975)-1,3)+2)&amp;" */","  ")&amp;
IF(AND(INDEX(artwork.xlsx!F:F,QUOTIENT(ROW(A1975)-1,3)+2)&lt;&gt;""),"/* "&amp;INDEX(artwork.xlsx!F:F,QUOTIENT(ROW(A1975)-1,3)+2)&amp;" */","  ")&amp;IF(AND(ISERROR(MATCH("},",B1980:B$5003,0)), ISERROR(MATCH("    ];",$A$5:A1979,0))),"];","")</f>
        <v xml:space="preserve">    </v>
      </c>
      <c r="B1980" t="str">
        <f t="shared" si="74"/>
        <v>{</v>
      </c>
      <c r="C1980" t="str">
        <f>IF(AND(MOD(ROW(A1975)-1,3)=0, INDEX(artwork.xlsx!J:J,QUOTIENT(ROW(A1975)-1,3)+2)&lt;&gt;""),
     artwork.xlsx!$H$1&amp;": """ &amp;  INDEX(artwork.xlsx!H:H,QUOTIENT(ROW(A1975)-1,3)+2) &amp;""",  " &amp;
     artwork.xlsx!$J$1&amp; ": """ &amp; INDEX(artwork.xlsx!J:J,QUOTIENT(ROW(A1975)-1,3)+2) &amp;""",  " &amp;
     artwork.xlsx!$L$1&amp; ": """ &amp; SUBSTITUTE(IF(LEFT(INDEX(artwork.xlsx!L:L,QUOTIENT(ROW(A1975)-1,3)+2),4)="http","",artwork.xlsx!$M$1) &amp; INDEX(artwork.xlsx!L:L,QUOTIENT(ROW(A1975)-1,3)+2),artwork.xlsx!$N$1,"") &amp; """,",
 IF(AND(MOD(ROW(A1975)-1,3)=1,INDEX(artwork.xlsx!J:J,QUOTIENT(ROW(A1975)-1,3)+2)&lt;&gt;""),
    artwork.xlsx!$K$1&amp;": '" &amp; SUBSTITUTE(INDEX(artwork.xlsx!K:K,QUOTIENT(ROW(A1975)-1,3)+2),"'","\'") &amp; "'",
IF(MOD(ROW(A1975)-1,3)=2,"","")))</f>
        <v>id: "clashes",  frenchName: "Affrontements",  artwork: "http://wiki.dominionstrategy.com/images/9/92/ClashesArt.jpg",</v>
      </c>
    </row>
    <row r="1981" spans="1:3" x14ac:dyDescent="0.25">
      <c r="A1981" t="str">
        <f>IF(AND(MOD(ROW(A1976)-1,3)=0,INDEX(artwork.xlsx!G:G,QUOTIENT(ROW(A1976)-1,3)+2)&lt;&gt;""),"/* "&amp;INDEX(artwork.xlsx!G:G,QUOTIENT(ROW(A1976)-1,3)+2)&amp;" */","  ")&amp;
IF(AND(INDEX(artwork.xlsx!F:F,QUOTIENT(ROW(A1976)-1,3)+2)&lt;&gt;""),"/* "&amp;INDEX(artwork.xlsx!F:F,QUOTIENT(ROW(A1976)-1,3)+2)&amp;" */","  ")&amp;IF(AND(ISERROR(MATCH("},",B1981:B$5003,0)), ISERROR(MATCH("    ];",$A$5:A1980,0))),"];","")</f>
        <v xml:space="preserve">    </v>
      </c>
      <c r="B1981" t="str">
        <f t="shared" si="74"/>
        <v/>
      </c>
      <c r="C1981" t="str">
        <f>IF(AND(MOD(ROW(A1976)-1,3)=0, INDEX(artwork.xlsx!J:J,QUOTIENT(ROW(A1976)-1,3)+2)&lt;&gt;""),
     artwork.xlsx!$H$1&amp;": """ &amp;  INDEX(artwork.xlsx!H:H,QUOTIENT(ROW(A1976)-1,3)+2) &amp;""",  " &amp;
     artwork.xlsx!$J$1&amp; ": """ &amp; INDEX(artwork.xlsx!J:J,QUOTIENT(ROW(A1976)-1,3)+2) &amp;""",  " &amp;
     artwork.xlsx!$L$1&amp; ": """ &amp; SUBSTITUTE(IF(LEFT(INDEX(artwork.xlsx!L:L,QUOTIENT(ROW(A1976)-1,3)+2),4)="http","",artwork.xlsx!$M$1) &amp; INDEX(artwork.xlsx!L:L,QUOTIENT(ROW(A1976)-1,3)+2),artwork.xlsx!$N$1,"") &amp; """,",
 IF(AND(MOD(ROW(A1976)-1,3)=1,INDEX(artwork.xlsx!J:J,QUOTIENT(ROW(A1976)-1,3)+2)&lt;&gt;""),
    artwork.xlsx!$K$1&amp;": '" &amp; SUBSTITUTE(INDEX(artwork.xlsx!K:K,QUOTIENT(ROW(A1976)-1,3)+2),"'","\'") &amp; "'",
IF(MOD(ROW(A1976)-1,3)=2,"","")))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82" spans="1:3" x14ac:dyDescent="0.25">
      <c r="A1982" t="str">
        <f>IF(AND(MOD(ROW(A1977)-1,3)=0,INDEX(artwork.xlsx!G:G,QUOTIENT(ROW(A1977)-1,3)+2)&lt;&gt;""),"/* "&amp;INDEX(artwork.xlsx!G:G,QUOTIENT(ROW(A1977)-1,3)+2)&amp;" */","  ")&amp;
IF(AND(INDEX(artwork.xlsx!F:F,QUOTIENT(ROW(A1977)-1,3)+2)&lt;&gt;""),"/* "&amp;INDEX(artwork.xlsx!F:F,QUOTIENT(ROW(A1977)-1,3)+2)&amp;" */","  ")&amp;IF(AND(ISERROR(MATCH("},",B1982:B$5003,0)), ISERROR(MATCH("    ];",$A$5:A1978,0))),"];","")</f>
        <v xml:space="preserve">    </v>
      </c>
      <c r="B1982" t="str">
        <f t="shared" si="74"/>
        <v>},</v>
      </c>
      <c r="C1982" t="str">
        <f>IF(AND(MOD(ROW(A1977)-1,3)=0, INDEX(artwork.xlsx!J:J,QUOTIENT(ROW(A1977)-1,3)+2)&lt;&gt;""),
     artwork.xlsx!$H$1&amp;": """ &amp;  INDEX(artwork.xlsx!H:H,QUOTIENT(ROW(A1977)-1,3)+2) &amp;""",  " &amp;
     artwork.xlsx!$J$1&amp; ": """ &amp; INDEX(artwork.xlsx!J:J,QUOTIENT(ROW(A1977)-1,3)+2) &amp;""",  " &amp;
     artwork.xlsx!$L$1&amp; ": """ &amp; SUBSTITUTE(IF(LEFT(INDEX(artwork.xlsx!L:L,QUOTIENT(ROW(A1977)-1,3)+2),4)="http","",artwork.xlsx!$M$1) &amp; INDEX(artwork.xlsx!L:L,QUOTIENT(ROW(A1977)-1,3)+2),artwork.xlsx!$N$1,"") &amp; """,",
 IF(AND(MOD(ROW(A1977)-1,3)=1,INDEX(artwork.xlsx!J:J,QUOTIENT(ROW(A1977)-1,3)+2)&lt;&gt;""),
    artwork.xlsx!$K$1&amp;": '" &amp; SUBSTITUTE(INDEX(artwork.xlsx!K:K,QUOTIENT(ROW(A1977)-1,3)+2),"'","\'") &amp; "'",
IF(MOD(ROW(A1977)-1,3)=2,"","")))</f>
        <v/>
      </c>
    </row>
    <row r="1983" spans="1:3" x14ac:dyDescent="0.25">
      <c r="A1983" t="str">
        <f>IF(AND(MOD(ROW(A1978)-1,3)=0,INDEX(artwork.xlsx!G:G,QUOTIENT(ROW(A1978)-1,3)+2)&lt;&gt;""),"/* "&amp;INDEX(artwork.xlsx!G:G,QUOTIENT(ROW(A1978)-1,3)+2)&amp;" */","  ")&amp;
IF(AND(INDEX(artwork.xlsx!F:F,QUOTIENT(ROW(A1978)-1,3)+2)&lt;&gt;""),"/* "&amp;INDEX(artwork.xlsx!F:F,QUOTIENT(ROW(A1978)-1,3)+2)&amp;" */","  ")&amp;IF(AND(ISERROR(MATCH("},",B1983:B$5003,0)), ISERROR(MATCH("    ];",$A$5:A1982,0))),"];","")</f>
        <v xml:space="preserve">    </v>
      </c>
      <c r="B1983" t="str">
        <f t="shared" si="74"/>
        <v>{</v>
      </c>
      <c r="C1983" t="str">
        <f>IF(AND(MOD(ROW(A1978)-1,3)=0, INDEX(artwork.xlsx!J:J,QUOTIENT(ROW(A1978)-1,3)+2)&lt;&gt;""),
     artwork.xlsx!$H$1&amp;": """ &amp;  INDEX(artwork.xlsx!H:H,QUOTIENT(ROW(A1978)-1,3)+2) &amp;""",  " &amp;
     artwork.xlsx!$J$1&amp; ": """ &amp; INDEX(artwork.xlsx!J:J,QUOTIENT(ROW(A1978)-1,3)+2) &amp;""",  " &amp;
     artwork.xlsx!$L$1&amp; ": """ &amp; SUBSTITUTE(IF(LEFT(INDEX(artwork.xlsx!L:L,QUOTIENT(ROW(A1978)-1,3)+2),4)="http","",artwork.xlsx!$M$1) &amp; INDEX(artwork.xlsx!L:L,QUOTIENT(ROW(A1978)-1,3)+2),artwork.xlsx!$N$1,"") &amp; """,",
 IF(AND(MOD(ROW(A1978)-1,3)=1,INDEX(artwork.xlsx!J:J,QUOTIENT(ROW(A1978)-1,3)+2)&lt;&gt;""),
    artwork.xlsx!$K$1&amp;": '" &amp; SUBSTITUTE(INDEX(artwork.xlsx!K:K,QUOTIENT(ROW(A1978)-1,3)+2),"'","\'") &amp; "'",
IF(MOD(ROW(A1978)-1,3)=2,"","")))</f>
        <v>id: "battleplan",  frenchName: "Tactique",  artwork: "http://wiki.dominionstrategy.com/images/5/53/Battle_PlanArt.jpg",</v>
      </c>
    </row>
    <row r="1984" spans="1:3" x14ac:dyDescent="0.25">
      <c r="A1984" t="str">
        <f>IF(AND(MOD(ROW(A1979)-1,3)=0,INDEX(artwork.xlsx!G:G,QUOTIENT(ROW(A1979)-1,3)+2)&lt;&gt;""),"/* "&amp;INDEX(artwork.xlsx!G:G,QUOTIENT(ROW(A1979)-1,3)+2)&amp;" */","  ")&amp;
IF(AND(INDEX(artwork.xlsx!F:F,QUOTIENT(ROW(A1979)-1,3)+2)&lt;&gt;""),"/* "&amp;INDEX(artwork.xlsx!F:F,QUOTIENT(ROW(A1979)-1,3)+2)&amp;" */","  ")&amp;IF(AND(ISERROR(MATCH("},",B1984:B$5003,0)), ISERROR(MATCH("    ];",$A$5:A1983,0))),"];","")</f>
        <v xml:space="preserve">    </v>
      </c>
      <c r="B1984" t="str">
        <f t="shared" si="74"/>
        <v/>
      </c>
      <c r="C1984" t="str">
        <f>IF(AND(MOD(ROW(A1979)-1,3)=0, INDEX(artwork.xlsx!J:J,QUOTIENT(ROW(A1979)-1,3)+2)&lt;&gt;""),
     artwork.xlsx!$H$1&amp;": """ &amp;  INDEX(artwork.xlsx!H:H,QUOTIENT(ROW(A1979)-1,3)+2) &amp;""",  " &amp;
     artwork.xlsx!$J$1&amp; ": """ &amp; INDEX(artwork.xlsx!J:J,QUOTIENT(ROW(A1979)-1,3)+2) &amp;""",  " &amp;
     artwork.xlsx!$L$1&amp; ": """ &amp; SUBSTITUTE(IF(LEFT(INDEX(artwork.xlsx!L:L,QUOTIENT(ROW(A1979)-1,3)+2),4)="http","",artwork.xlsx!$M$1) &amp; INDEX(artwork.xlsx!L:L,QUOTIENT(ROW(A1979)-1,3)+2),artwork.xlsx!$N$1,"") &amp; """,",
 IF(AND(MOD(ROW(A1979)-1,3)=1,INDEX(artwork.xlsx!J:J,QUOTIENT(ROW(A1979)-1,3)+2)&lt;&gt;""),
    artwork.xlsx!$K$1&amp;": '" &amp; SUBSTITUTE(INDEX(artwork.xlsx!K:K,QUOTIENT(ROW(A1979)-1,3)+2),"'","\'") &amp; "'",
IF(MOD(ROW(A1979)-1,3)=2,"","")))</f>
        <v>text_html: ''</v>
      </c>
    </row>
    <row r="1985" spans="1:3" x14ac:dyDescent="0.25">
      <c r="A1985" t="str">
        <f>IF(AND(MOD(ROW(A1980)-1,3)=0,INDEX(artwork.xlsx!G:G,QUOTIENT(ROW(A1980)-1,3)+2)&lt;&gt;""),"/* "&amp;INDEX(artwork.xlsx!G:G,QUOTIENT(ROW(A1980)-1,3)+2)&amp;" */","  ")&amp;
IF(AND(INDEX(artwork.xlsx!F:F,QUOTIENT(ROW(A1980)-1,3)+2)&lt;&gt;""),"/* "&amp;INDEX(artwork.xlsx!F:F,QUOTIENT(ROW(A1980)-1,3)+2)&amp;" */","  ")&amp;IF(AND(ISERROR(MATCH("},",B1985:B$5003,0)), ISERROR(MATCH("    ];",$A$5:A1981,0))),"];","")</f>
        <v xml:space="preserve">    </v>
      </c>
      <c r="B1985" t="str">
        <f t="shared" si="74"/>
        <v>},</v>
      </c>
      <c r="C1985" t="str">
        <f>IF(AND(MOD(ROW(A1980)-1,3)=0, INDEX(artwork.xlsx!J:J,QUOTIENT(ROW(A1980)-1,3)+2)&lt;&gt;""),
     artwork.xlsx!$H$1&amp;": """ &amp;  INDEX(artwork.xlsx!H:H,QUOTIENT(ROW(A1980)-1,3)+2) &amp;""",  " &amp;
     artwork.xlsx!$J$1&amp; ": """ &amp; INDEX(artwork.xlsx!J:J,QUOTIENT(ROW(A1980)-1,3)+2) &amp;""",  " &amp;
     artwork.xlsx!$L$1&amp; ": """ &amp; SUBSTITUTE(IF(LEFT(INDEX(artwork.xlsx!L:L,QUOTIENT(ROW(A1980)-1,3)+2),4)="http","",artwork.xlsx!$M$1) &amp; INDEX(artwork.xlsx!L:L,QUOTIENT(ROW(A1980)-1,3)+2),artwork.xlsx!$N$1,"") &amp; """,",
 IF(AND(MOD(ROW(A1980)-1,3)=1,INDEX(artwork.xlsx!J:J,QUOTIENT(ROW(A1980)-1,3)+2)&lt;&gt;""),
    artwork.xlsx!$K$1&amp;": '" &amp; SUBSTITUTE(INDEX(artwork.xlsx!K:K,QUOTIENT(ROW(A1980)-1,3)+2),"'","\'") &amp; "'",
IF(MOD(ROW(A1980)-1,3)=2,"","")))</f>
        <v/>
      </c>
    </row>
    <row r="1986" spans="1:3" x14ac:dyDescent="0.25">
      <c r="A1986" t="str">
        <f>IF(AND(MOD(ROW(A1981)-1,3)=0,INDEX(artwork.xlsx!G:G,QUOTIENT(ROW(A1981)-1,3)+2)&lt;&gt;""),"/* "&amp;INDEX(artwork.xlsx!G:G,QUOTIENT(ROW(A1981)-1,3)+2)&amp;" */","  ")&amp;
IF(AND(INDEX(artwork.xlsx!F:F,QUOTIENT(ROW(A1981)-1,3)+2)&lt;&gt;""),"/* "&amp;INDEX(artwork.xlsx!F:F,QUOTIENT(ROW(A1981)-1,3)+2)&amp;" */","  ")&amp;IF(AND(ISERROR(MATCH("},",B1986:B$5003,0)), ISERROR(MATCH("    ];",$A$5:A1985,0))),"];","")</f>
        <v xml:space="preserve">    </v>
      </c>
      <c r="B1986" t="str">
        <f t="shared" si="74"/>
        <v>{</v>
      </c>
      <c r="C1986" t="str">
        <f>IF(AND(MOD(ROW(A1981)-1,3)=0, INDEX(artwork.xlsx!J:J,QUOTIENT(ROW(A1981)-1,3)+2)&lt;&gt;""),
     artwork.xlsx!$H$1&amp;": """ &amp;  INDEX(artwork.xlsx!H:H,QUOTIENT(ROW(A1981)-1,3)+2) &amp;""",  " &amp;
     artwork.xlsx!$J$1&amp; ": """ &amp; INDEX(artwork.xlsx!J:J,QUOTIENT(ROW(A1981)-1,3)+2) &amp;""",  " &amp;
     artwork.xlsx!$L$1&amp; ": """ &amp; SUBSTITUTE(IF(LEFT(INDEX(artwork.xlsx!L:L,QUOTIENT(ROW(A1981)-1,3)+2),4)="http","",artwork.xlsx!$M$1) &amp; INDEX(artwork.xlsx!L:L,QUOTIENT(ROW(A1981)-1,3)+2),artwork.xlsx!$N$1,"") &amp; """,",
 IF(AND(MOD(ROW(A1981)-1,3)=1,INDEX(artwork.xlsx!J:J,QUOTIENT(ROW(A1981)-1,3)+2)&lt;&gt;""),
    artwork.xlsx!$K$1&amp;": '" &amp; SUBSTITUTE(INDEX(artwork.xlsx!K:K,QUOTIENT(ROW(A1981)-1,3)+2),"'","\'") &amp; "'",
IF(MOD(ROW(A1981)-1,3)=2,"","")))</f>
        <v>id: "archer",  frenchName: "Archère",  artwork: "http://wiki.dominionstrategy.com/images/4/4b/ArcherArt.jpg",</v>
      </c>
    </row>
    <row r="1987" spans="1:3" x14ac:dyDescent="0.25">
      <c r="A1987" t="str">
        <f>IF(AND(MOD(ROW(A1982)-1,3)=0,INDEX(artwork.xlsx!G:G,QUOTIENT(ROW(A1982)-1,3)+2)&lt;&gt;""),"/* "&amp;INDEX(artwork.xlsx!G:G,QUOTIENT(ROW(A1982)-1,3)+2)&amp;" */","  ")&amp;
IF(AND(INDEX(artwork.xlsx!F:F,QUOTIENT(ROW(A1982)-1,3)+2)&lt;&gt;""),"/* "&amp;INDEX(artwork.xlsx!F:F,QUOTIENT(ROW(A1982)-1,3)+2)&amp;" */","  ")&amp;IF(AND(ISERROR(MATCH("},",B1987:B$5003,0)), ISERROR(MATCH("    ];",$A$5:A1986,0))),"];","")</f>
        <v xml:space="preserve">    </v>
      </c>
      <c r="B1987" t="str">
        <f t="shared" si="74"/>
        <v/>
      </c>
      <c r="C1987" t="str">
        <f>IF(AND(MOD(ROW(A1982)-1,3)=0, INDEX(artwork.xlsx!J:J,QUOTIENT(ROW(A1982)-1,3)+2)&lt;&gt;""),
     artwork.xlsx!$H$1&amp;": """ &amp;  INDEX(artwork.xlsx!H:H,QUOTIENT(ROW(A1982)-1,3)+2) &amp;""",  " &amp;
     artwork.xlsx!$J$1&amp; ": """ &amp; INDEX(artwork.xlsx!J:J,QUOTIENT(ROW(A1982)-1,3)+2) &amp;""",  " &amp;
     artwork.xlsx!$L$1&amp; ": """ &amp; SUBSTITUTE(IF(LEFT(INDEX(artwork.xlsx!L:L,QUOTIENT(ROW(A1982)-1,3)+2),4)="http","",artwork.xlsx!$M$1) &amp; INDEX(artwork.xlsx!L:L,QUOTIENT(ROW(A1982)-1,3)+2),artwork.xlsx!$N$1,"") &amp; """,",
 IF(AND(MOD(ROW(A1982)-1,3)=1,INDEX(artwork.xlsx!J:J,QUOTIENT(ROW(A1982)-1,3)+2)&lt;&gt;""),
    artwork.xlsx!$K$1&amp;": '" &amp; SUBSTITUTE(INDEX(artwork.xlsx!K:K,QUOTIENT(ROW(A1982)-1,3)+2),"'","\'") &amp; "'",
IF(MOD(ROW(A1982)-1,3)=2,"","")))</f>
        <v>text_html: ''</v>
      </c>
    </row>
    <row r="1988" spans="1:3" x14ac:dyDescent="0.25">
      <c r="A1988" t="str">
        <f>IF(AND(MOD(ROW(A1983)-1,3)=0,INDEX(artwork.xlsx!G:G,QUOTIENT(ROW(A1983)-1,3)+2)&lt;&gt;""),"/* "&amp;INDEX(artwork.xlsx!G:G,QUOTIENT(ROW(A1983)-1,3)+2)&amp;" */","  ")&amp;
IF(AND(INDEX(artwork.xlsx!F:F,QUOTIENT(ROW(A1983)-1,3)+2)&lt;&gt;""),"/* "&amp;INDEX(artwork.xlsx!F:F,QUOTIENT(ROW(A1983)-1,3)+2)&amp;" */","  ")&amp;IF(AND(ISERROR(MATCH("},",B1988:B$5003,0)), ISERROR(MATCH("    ];",$A$5:A1984,0))),"];","")</f>
        <v xml:space="preserve">    </v>
      </c>
      <c r="B1988" t="str">
        <f t="shared" si="74"/>
        <v>},</v>
      </c>
      <c r="C1988" t="str">
        <f>IF(AND(MOD(ROW(A1983)-1,3)=0, INDEX(artwork.xlsx!J:J,QUOTIENT(ROW(A1983)-1,3)+2)&lt;&gt;""),
     artwork.xlsx!$H$1&amp;": """ &amp;  INDEX(artwork.xlsx!H:H,QUOTIENT(ROW(A1983)-1,3)+2) &amp;""",  " &amp;
     artwork.xlsx!$J$1&amp; ": """ &amp; INDEX(artwork.xlsx!J:J,QUOTIENT(ROW(A1983)-1,3)+2) &amp;""",  " &amp;
     artwork.xlsx!$L$1&amp; ": """ &amp; SUBSTITUTE(IF(LEFT(INDEX(artwork.xlsx!L:L,QUOTIENT(ROW(A1983)-1,3)+2),4)="http","",artwork.xlsx!$M$1) &amp; INDEX(artwork.xlsx!L:L,QUOTIENT(ROW(A1983)-1,3)+2),artwork.xlsx!$N$1,"") &amp; """,",
 IF(AND(MOD(ROW(A1983)-1,3)=1,INDEX(artwork.xlsx!J:J,QUOTIENT(ROW(A1983)-1,3)+2)&lt;&gt;""),
    artwork.xlsx!$K$1&amp;": '" &amp; SUBSTITUTE(INDEX(artwork.xlsx!K:K,QUOTIENT(ROW(A1983)-1,3)+2),"'","\'") &amp; "'",
IF(MOD(ROW(A1983)-1,3)=2,"","")))</f>
        <v/>
      </c>
    </row>
    <row r="1989" spans="1:3" x14ac:dyDescent="0.25">
      <c r="A1989" t="str">
        <f>IF(AND(MOD(ROW(A1984)-1,3)=0,INDEX(artwork.xlsx!G:G,QUOTIENT(ROW(A1984)-1,3)+2)&lt;&gt;""),"/* "&amp;INDEX(artwork.xlsx!G:G,QUOTIENT(ROW(A1984)-1,3)+2)&amp;" */","  ")&amp;
IF(AND(INDEX(artwork.xlsx!F:F,QUOTIENT(ROW(A1984)-1,3)+2)&lt;&gt;""),"/* "&amp;INDEX(artwork.xlsx!F:F,QUOTIENT(ROW(A1984)-1,3)+2)&amp;" */","  ")&amp;IF(AND(ISERROR(MATCH("},",B1989:B$5003,0)), ISERROR(MATCH("    ];",$A$5:A1988,0))),"];","")</f>
        <v xml:space="preserve">    </v>
      </c>
      <c r="B1989" t="str">
        <f t="shared" si="74"/>
        <v>{</v>
      </c>
      <c r="C1989" t="str">
        <f>IF(AND(MOD(ROW(A1984)-1,3)=0, INDEX(artwork.xlsx!J:J,QUOTIENT(ROW(A1984)-1,3)+2)&lt;&gt;""),
     artwork.xlsx!$H$1&amp;": """ &amp;  INDEX(artwork.xlsx!H:H,QUOTIENT(ROW(A1984)-1,3)+2) &amp;""",  " &amp;
     artwork.xlsx!$J$1&amp; ": """ &amp; INDEX(artwork.xlsx!J:J,QUOTIENT(ROW(A1984)-1,3)+2) &amp;""",  " &amp;
     artwork.xlsx!$L$1&amp; ": """ &amp; SUBSTITUTE(IF(LEFT(INDEX(artwork.xlsx!L:L,QUOTIENT(ROW(A1984)-1,3)+2),4)="http","",artwork.xlsx!$M$1) &amp; INDEX(artwork.xlsx!L:L,QUOTIENT(ROW(A1984)-1,3)+2),artwork.xlsx!$N$1,"") &amp; """,",
 IF(AND(MOD(ROW(A1984)-1,3)=1,INDEX(artwork.xlsx!J:J,QUOTIENT(ROW(A1984)-1,3)+2)&lt;&gt;""),
    artwork.xlsx!$K$1&amp;": '" &amp; SUBSTITUTE(INDEX(artwork.xlsx!K:K,QUOTIENT(ROW(A1984)-1,3)+2),"'","\'") &amp; "'",
IF(MOD(ROW(A1984)-1,3)=2,"","")))</f>
        <v>id: "warlord",  frenchName: "Seigneur de Guerre",  artwork: "http://wiki.dominionstrategy.com/images/c/c8/WarlordArt.jpg",</v>
      </c>
    </row>
    <row r="1990" spans="1:3" x14ac:dyDescent="0.25">
      <c r="A1990" t="str">
        <f>IF(AND(MOD(ROW(A1985)-1,3)=0,INDEX(artwork.xlsx!G:G,QUOTIENT(ROW(A1985)-1,3)+2)&lt;&gt;""),"/* "&amp;INDEX(artwork.xlsx!G:G,QUOTIENT(ROW(A1985)-1,3)+2)&amp;" */","  ")&amp;
IF(AND(INDEX(artwork.xlsx!F:F,QUOTIENT(ROW(A1985)-1,3)+2)&lt;&gt;""),"/* "&amp;INDEX(artwork.xlsx!F:F,QUOTIENT(ROW(A1985)-1,3)+2)&amp;" */","  ")&amp;IF(AND(ISERROR(MATCH("},",B1990:B$5003,0)), ISERROR(MATCH("    ];",$A$5:A1989,0))),"];","")</f>
        <v xml:space="preserve">    </v>
      </c>
      <c r="B1990" t="str">
        <f t="shared" ref="B1990:B2053" si="75">IF(AND(C1989&lt;&gt;"",MOD(ROW(A1988)-1,3)=2),"},","")&amp;IF(AND(C1990&lt;&gt;"",MOD(ROW(A1985)-1,3)=0),"{","")</f>
        <v/>
      </c>
      <c r="C1990" t="str">
        <f>IF(AND(MOD(ROW(A1985)-1,3)=0, INDEX(artwork.xlsx!J:J,QUOTIENT(ROW(A1985)-1,3)+2)&lt;&gt;""),
     artwork.xlsx!$H$1&amp;": """ &amp;  INDEX(artwork.xlsx!H:H,QUOTIENT(ROW(A1985)-1,3)+2) &amp;""",  " &amp;
     artwork.xlsx!$J$1&amp; ": """ &amp; INDEX(artwork.xlsx!J:J,QUOTIENT(ROW(A1985)-1,3)+2) &amp;""",  " &amp;
     artwork.xlsx!$L$1&amp; ": """ &amp; SUBSTITUTE(IF(LEFT(INDEX(artwork.xlsx!L:L,QUOTIENT(ROW(A1985)-1,3)+2),4)="http","",artwork.xlsx!$M$1) &amp; INDEX(artwork.xlsx!L:L,QUOTIENT(ROW(A1985)-1,3)+2),artwork.xlsx!$N$1,"") &amp; """,",
 IF(AND(MOD(ROW(A1985)-1,3)=1,INDEX(artwork.xlsx!J:J,QUOTIENT(ROW(A1985)-1,3)+2)&lt;&gt;""),
    artwork.xlsx!$K$1&amp;": '" &amp; SUBSTITUTE(INDEX(artwork.xlsx!K:K,QUOTIENT(ROW(A1985)-1,3)+2),"'","\'") &amp; "'",
IF(MOD(ROW(A1985)-1,3)=2,"","")))</f>
        <v>text_html: ''</v>
      </c>
    </row>
    <row r="1991" spans="1:3" x14ac:dyDescent="0.25">
      <c r="A1991" t="str">
        <f>IF(AND(MOD(ROW(A1986)-1,3)=0,INDEX(artwork.xlsx!G:G,QUOTIENT(ROW(A1986)-1,3)+2)&lt;&gt;""),"/* "&amp;INDEX(artwork.xlsx!G:G,QUOTIENT(ROW(A1986)-1,3)+2)&amp;" */","  ")&amp;
IF(AND(INDEX(artwork.xlsx!F:F,QUOTIENT(ROW(A1986)-1,3)+2)&lt;&gt;""),"/* "&amp;INDEX(artwork.xlsx!F:F,QUOTIENT(ROW(A1986)-1,3)+2)&amp;" */","  ")&amp;IF(AND(ISERROR(MATCH("},",B1991:B$5003,0)), ISERROR(MATCH("    ];",$A$5:A1987,0))),"];","")</f>
        <v xml:space="preserve">    </v>
      </c>
      <c r="B1991" t="str">
        <f t="shared" si="75"/>
        <v>},</v>
      </c>
      <c r="C1991" t="str">
        <f>IF(AND(MOD(ROW(A1986)-1,3)=0, INDEX(artwork.xlsx!J:J,QUOTIENT(ROW(A1986)-1,3)+2)&lt;&gt;""),
     artwork.xlsx!$H$1&amp;": """ &amp;  INDEX(artwork.xlsx!H:H,QUOTIENT(ROW(A1986)-1,3)+2) &amp;""",  " &amp;
     artwork.xlsx!$J$1&amp; ": """ &amp; INDEX(artwork.xlsx!J:J,QUOTIENT(ROW(A1986)-1,3)+2) &amp;""",  " &amp;
     artwork.xlsx!$L$1&amp; ": """ &amp; SUBSTITUTE(IF(LEFT(INDEX(artwork.xlsx!L:L,QUOTIENT(ROW(A1986)-1,3)+2),4)="http","",artwork.xlsx!$M$1) &amp; INDEX(artwork.xlsx!L:L,QUOTIENT(ROW(A1986)-1,3)+2),artwork.xlsx!$N$1,"") &amp; """,",
 IF(AND(MOD(ROW(A1986)-1,3)=1,INDEX(artwork.xlsx!J:J,QUOTIENT(ROW(A1986)-1,3)+2)&lt;&gt;""),
    artwork.xlsx!$K$1&amp;": '" &amp; SUBSTITUTE(INDEX(artwork.xlsx!K:K,QUOTIENT(ROW(A1986)-1,3)+2),"'","\'") &amp; "'",
IF(MOD(ROW(A1986)-1,3)=2,"","")))</f>
        <v/>
      </c>
    </row>
    <row r="1992" spans="1:3" x14ac:dyDescent="0.25">
      <c r="A1992" t="str">
        <f>IF(AND(MOD(ROW(A1987)-1,3)=0,INDEX(artwork.xlsx!G:G,QUOTIENT(ROW(A1987)-1,3)+2)&lt;&gt;""),"/* "&amp;INDEX(artwork.xlsx!G:G,QUOTIENT(ROW(A1987)-1,3)+2)&amp;" */","  ")&amp;
IF(AND(INDEX(artwork.xlsx!F:F,QUOTIENT(ROW(A1987)-1,3)+2)&lt;&gt;""),"/* "&amp;INDEX(artwork.xlsx!F:F,QUOTIENT(ROW(A1987)-1,3)+2)&amp;" */","  ")&amp;IF(AND(ISERROR(MATCH("},",B1992:B$5003,0)), ISERROR(MATCH("    ];",$A$5:A1991,0))),"];","")</f>
        <v xml:space="preserve">    </v>
      </c>
      <c r="B1992" t="str">
        <f t="shared" si="75"/>
        <v>{</v>
      </c>
      <c r="C1992" t="str">
        <f>IF(AND(MOD(ROW(A1987)-1,3)=0, INDEX(artwork.xlsx!J:J,QUOTIENT(ROW(A1987)-1,3)+2)&lt;&gt;""),
     artwork.xlsx!$H$1&amp;": """ &amp;  INDEX(artwork.xlsx!H:H,QUOTIENT(ROW(A1987)-1,3)+2) &amp;""",  " &amp;
     artwork.xlsx!$J$1&amp; ": """ &amp; INDEX(artwork.xlsx!J:J,QUOTIENT(ROW(A1987)-1,3)+2) &amp;""",  " &amp;
     artwork.xlsx!$L$1&amp; ": """ &amp; SUBSTITUTE(IF(LEFT(INDEX(artwork.xlsx!L:L,QUOTIENT(ROW(A1987)-1,3)+2),4)="http","",artwork.xlsx!$M$1) &amp; INDEX(artwork.xlsx!L:L,QUOTIENT(ROW(A1987)-1,3)+2),artwork.xlsx!$N$1,"") &amp; """,",
 IF(AND(MOD(ROW(A1987)-1,3)=1,INDEX(artwork.xlsx!J:J,QUOTIENT(ROW(A1987)-1,3)+2)&lt;&gt;""),
    artwork.xlsx!$K$1&amp;": '" &amp; SUBSTITUTE(INDEX(artwork.xlsx!K:K,QUOTIENT(ROW(A1987)-1,3)+2),"'","\'") &amp; "'",
IF(MOD(ROW(A1987)-1,3)=2,"","")))</f>
        <v>id: "territory",  frenchName: "Teritoire",  artwork: "http://wiki.dominionstrategy.com/images/7/7c/TerritoryArt.jpg",</v>
      </c>
    </row>
    <row r="1993" spans="1:3" x14ac:dyDescent="0.25">
      <c r="A1993" t="str">
        <f>IF(AND(MOD(ROW(A1988)-1,3)=0,INDEX(artwork.xlsx!G:G,QUOTIENT(ROW(A1988)-1,3)+2)&lt;&gt;""),"/* "&amp;INDEX(artwork.xlsx!G:G,QUOTIENT(ROW(A1988)-1,3)+2)&amp;" */","  ")&amp;
IF(AND(INDEX(artwork.xlsx!F:F,QUOTIENT(ROW(A1988)-1,3)+2)&lt;&gt;""),"/* "&amp;INDEX(artwork.xlsx!F:F,QUOTIENT(ROW(A1988)-1,3)+2)&amp;" */","  ")&amp;IF(AND(ISERROR(MATCH("},",B1993:B$5003,0)), ISERROR(MATCH("    ];",$A$5:A1992,0))),"];","")</f>
        <v xml:space="preserve">    </v>
      </c>
      <c r="B1993" t="str">
        <f t="shared" si="75"/>
        <v/>
      </c>
      <c r="C1993" t="str">
        <f>IF(AND(MOD(ROW(A1988)-1,3)=0, INDEX(artwork.xlsx!J:J,QUOTIENT(ROW(A1988)-1,3)+2)&lt;&gt;""),
     artwork.xlsx!$H$1&amp;": """ &amp;  INDEX(artwork.xlsx!H:H,QUOTIENT(ROW(A1988)-1,3)+2) &amp;""",  " &amp;
     artwork.xlsx!$J$1&amp; ": """ &amp; INDEX(artwork.xlsx!J:J,QUOTIENT(ROW(A1988)-1,3)+2) &amp;""",  " &amp;
     artwork.xlsx!$L$1&amp; ": """ &amp; SUBSTITUTE(IF(LEFT(INDEX(artwork.xlsx!L:L,QUOTIENT(ROW(A1988)-1,3)+2),4)="http","",artwork.xlsx!$M$1) &amp; INDEX(artwork.xlsx!L:L,QUOTIENT(ROW(A1988)-1,3)+2),artwork.xlsx!$N$1,"") &amp; """,",
 IF(AND(MOD(ROW(A1988)-1,3)=1,INDEX(artwork.xlsx!J:J,QUOTIENT(ROW(A1988)-1,3)+2)&lt;&gt;""),
    artwork.xlsx!$K$1&amp;": '" &amp; SUBSTITUTE(INDEX(artwork.xlsx!K:K,QUOTIENT(ROW(A1988)-1,3)+2),"'","\'") &amp; "'",
IF(MOD(ROW(A1988)-1,3)=2,"","")))</f>
        <v>text_html: ''</v>
      </c>
    </row>
    <row r="1994" spans="1:3" x14ac:dyDescent="0.25">
      <c r="A1994" t="str">
        <f>IF(AND(MOD(ROW(A1989)-1,3)=0,INDEX(artwork.xlsx!G:G,QUOTIENT(ROW(A1989)-1,3)+2)&lt;&gt;""),"/* "&amp;INDEX(artwork.xlsx!G:G,QUOTIENT(ROW(A1989)-1,3)+2)&amp;" */","  ")&amp;
IF(AND(INDEX(artwork.xlsx!F:F,QUOTIENT(ROW(A1989)-1,3)+2)&lt;&gt;""),"/* "&amp;INDEX(artwork.xlsx!F:F,QUOTIENT(ROW(A1989)-1,3)+2)&amp;" */","  ")&amp;IF(AND(ISERROR(MATCH("},",B1994:B$5003,0)), ISERROR(MATCH("    ];",$A$5:A1990,0))),"];","")</f>
        <v xml:space="preserve">    </v>
      </c>
      <c r="B1994" t="str">
        <f t="shared" si="75"/>
        <v>},</v>
      </c>
      <c r="C1994" t="str">
        <f>IF(AND(MOD(ROW(A1989)-1,3)=0, INDEX(artwork.xlsx!J:J,QUOTIENT(ROW(A1989)-1,3)+2)&lt;&gt;""),
     artwork.xlsx!$H$1&amp;": """ &amp;  INDEX(artwork.xlsx!H:H,QUOTIENT(ROW(A1989)-1,3)+2) &amp;""",  " &amp;
     artwork.xlsx!$J$1&amp; ": """ &amp; INDEX(artwork.xlsx!J:J,QUOTIENT(ROW(A1989)-1,3)+2) &amp;""",  " &amp;
     artwork.xlsx!$L$1&amp; ": """ &amp; SUBSTITUTE(IF(LEFT(INDEX(artwork.xlsx!L:L,QUOTIENT(ROW(A1989)-1,3)+2),4)="http","",artwork.xlsx!$M$1) &amp; INDEX(artwork.xlsx!L:L,QUOTIENT(ROW(A1989)-1,3)+2),artwork.xlsx!$N$1,"") &amp; """,",
 IF(AND(MOD(ROW(A1989)-1,3)=1,INDEX(artwork.xlsx!J:J,QUOTIENT(ROW(A1989)-1,3)+2)&lt;&gt;""),
    artwork.xlsx!$K$1&amp;": '" &amp; SUBSTITUTE(INDEX(artwork.xlsx!K:K,QUOTIENT(ROW(A1989)-1,3)+2),"'","\'") &amp; "'",
IF(MOD(ROW(A1989)-1,3)=2,"","")))</f>
        <v/>
      </c>
    </row>
    <row r="1995" spans="1:3" x14ac:dyDescent="0.25">
      <c r="A1995" t="str">
        <f>IF(AND(MOD(ROW(A1990)-1,3)=0,INDEX(artwork.xlsx!G:G,QUOTIENT(ROW(A1990)-1,3)+2)&lt;&gt;""),"/* "&amp;INDEX(artwork.xlsx!G:G,QUOTIENT(ROW(A1990)-1,3)+2)&amp;" */","  ")&amp;
IF(AND(INDEX(artwork.xlsx!F:F,QUOTIENT(ROW(A1990)-1,3)+2)&lt;&gt;""),"/* "&amp;INDEX(artwork.xlsx!F:F,QUOTIENT(ROW(A1990)-1,3)+2)&amp;" */","  ")&amp;IF(AND(ISERROR(MATCH("},",B1995:B$5003,0)), ISERROR(MATCH("    ];",$A$5:A1994,0))),"];","")</f>
        <v xml:space="preserve">    </v>
      </c>
      <c r="B1995" t="str">
        <f t="shared" si="75"/>
        <v>{</v>
      </c>
      <c r="C1995" t="str">
        <f>IF(AND(MOD(ROW(A1990)-1,3)=0, INDEX(artwork.xlsx!J:J,QUOTIENT(ROW(A1990)-1,3)+2)&lt;&gt;""),
     artwork.xlsx!$H$1&amp;": """ &amp;  INDEX(artwork.xlsx!H:H,QUOTIENT(ROW(A1990)-1,3)+2) &amp;""",  " &amp;
     artwork.xlsx!$J$1&amp; ": """ &amp; INDEX(artwork.xlsx!J:J,QUOTIENT(ROW(A1990)-1,3)+2) &amp;""",  " &amp;
     artwork.xlsx!$L$1&amp; ": """ &amp; SUBSTITUTE(IF(LEFT(INDEX(artwork.xlsx!L:L,QUOTIENT(ROW(A1990)-1,3)+2),4)="http","",artwork.xlsx!$M$1) &amp; INDEX(artwork.xlsx!L:L,QUOTIENT(ROW(A1990)-1,3)+2),artwork.xlsx!$N$1,"") &amp; """,",
 IF(AND(MOD(ROW(A1990)-1,3)=1,INDEX(artwork.xlsx!J:J,QUOTIENT(ROW(A1990)-1,3)+2)&lt;&gt;""),
    artwork.xlsx!$K$1&amp;": '" &amp; SUBSTITUTE(INDEX(artwork.xlsx!K:K,QUOTIENT(ROW(A1990)-1,3)+2),"'","\'") &amp; "'",
IF(MOD(ROW(A1990)-1,3)=2,"","")))</f>
        <v>id: "forts",  frenchName: "Fortifications",  artwork: "http://wiki.dominionstrategy.com/images/1/13/FortsArt.jpg",</v>
      </c>
    </row>
    <row r="1996" spans="1:3" x14ac:dyDescent="0.25">
      <c r="A1996" t="str">
        <f>IF(AND(MOD(ROW(A1991)-1,3)=0,INDEX(artwork.xlsx!G:G,QUOTIENT(ROW(A1991)-1,3)+2)&lt;&gt;""),"/* "&amp;INDEX(artwork.xlsx!G:G,QUOTIENT(ROW(A1991)-1,3)+2)&amp;" */","  ")&amp;
IF(AND(INDEX(artwork.xlsx!F:F,QUOTIENT(ROW(A1991)-1,3)+2)&lt;&gt;""),"/* "&amp;INDEX(artwork.xlsx!F:F,QUOTIENT(ROW(A1991)-1,3)+2)&amp;" */","  ")&amp;IF(AND(ISERROR(MATCH("},",B1996:B$5003,0)), ISERROR(MATCH("    ];",$A$5:A1995,0))),"];","")</f>
        <v xml:space="preserve">    </v>
      </c>
      <c r="B1996" t="str">
        <f t="shared" si="75"/>
        <v/>
      </c>
      <c r="C1996" t="str">
        <f>IF(AND(MOD(ROW(A1991)-1,3)=0, INDEX(artwork.xlsx!J:J,QUOTIENT(ROW(A1991)-1,3)+2)&lt;&gt;""),
     artwork.xlsx!$H$1&amp;": """ &amp;  INDEX(artwork.xlsx!H:H,QUOTIENT(ROW(A1991)-1,3)+2) &amp;""",  " &amp;
     artwork.xlsx!$J$1&amp; ": """ &amp; INDEX(artwork.xlsx!J:J,QUOTIENT(ROW(A1991)-1,3)+2) &amp;""",  " &amp;
     artwork.xlsx!$L$1&amp; ": """ &amp; SUBSTITUTE(IF(LEFT(INDEX(artwork.xlsx!L:L,QUOTIENT(ROW(A1991)-1,3)+2),4)="http","",artwork.xlsx!$M$1) &amp; INDEX(artwork.xlsx!L:L,QUOTIENT(ROW(A1991)-1,3)+2),artwork.xlsx!$N$1,"") &amp; """,",
 IF(AND(MOD(ROW(A1991)-1,3)=1,INDEX(artwork.xlsx!J:J,QUOTIENT(ROW(A1991)-1,3)+2)&lt;&gt;""),
    artwork.xlsx!$K$1&amp;": '" &amp; SUBSTITUTE(INDEX(artwork.xlsx!K:K,QUOTIENT(ROW(A1991)-1,3)+2),"'","\'") &amp; "'",
IF(MOD(ROW(A1991)-1,3)=2,"","")))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97" spans="1:3" x14ac:dyDescent="0.25">
      <c r="A1997" t="str">
        <f>IF(AND(MOD(ROW(A1992)-1,3)=0,INDEX(artwork.xlsx!G:G,QUOTIENT(ROW(A1992)-1,3)+2)&lt;&gt;""),"/* "&amp;INDEX(artwork.xlsx!G:G,QUOTIENT(ROW(A1992)-1,3)+2)&amp;" */","  ")&amp;
IF(AND(INDEX(artwork.xlsx!F:F,QUOTIENT(ROW(A1992)-1,3)+2)&lt;&gt;""),"/* "&amp;INDEX(artwork.xlsx!F:F,QUOTIENT(ROW(A1992)-1,3)+2)&amp;" */","  ")&amp;IF(AND(ISERROR(MATCH("},",B1997:B$5003,0)), ISERROR(MATCH("    ];",$A$5:A1993,0))),"];","")</f>
        <v xml:space="preserve">    </v>
      </c>
      <c r="B1997" t="str">
        <f t="shared" si="75"/>
        <v>},</v>
      </c>
      <c r="C1997" t="str">
        <f>IF(AND(MOD(ROW(A1992)-1,3)=0, INDEX(artwork.xlsx!J:J,QUOTIENT(ROW(A1992)-1,3)+2)&lt;&gt;""),
     artwork.xlsx!$H$1&amp;": """ &amp;  INDEX(artwork.xlsx!H:H,QUOTIENT(ROW(A1992)-1,3)+2) &amp;""",  " &amp;
     artwork.xlsx!$J$1&amp; ": """ &amp; INDEX(artwork.xlsx!J:J,QUOTIENT(ROW(A1992)-1,3)+2) &amp;""",  " &amp;
     artwork.xlsx!$L$1&amp; ": """ &amp; SUBSTITUTE(IF(LEFT(INDEX(artwork.xlsx!L:L,QUOTIENT(ROW(A1992)-1,3)+2),4)="http","",artwork.xlsx!$M$1) &amp; INDEX(artwork.xlsx!L:L,QUOTIENT(ROW(A1992)-1,3)+2),artwork.xlsx!$N$1,"") &amp; """,",
 IF(AND(MOD(ROW(A1992)-1,3)=1,INDEX(artwork.xlsx!J:J,QUOTIENT(ROW(A1992)-1,3)+2)&lt;&gt;""),
    artwork.xlsx!$K$1&amp;": '" &amp; SUBSTITUTE(INDEX(artwork.xlsx!K:K,QUOTIENT(ROW(A1992)-1,3)+2),"'","\'") &amp; "'",
IF(MOD(ROW(A1992)-1,3)=2,"","")))</f>
        <v/>
      </c>
    </row>
    <row r="1998" spans="1:3" x14ac:dyDescent="0.25">
      <c r="A1998" t="str">
        <f>IF(AND(MOD(ROW(A1993)-1,3)=0,INDEX(artwork.xlsx!G:G,QUOTIENT(ROW(A1993)-1,3)+2)&lt;&gt;""),"/* "&amp;INDEX(artwork.xlsx!G:G,QUOTIENT(ROW(A1993)-1,3)+2)&amp;" */","  ")&amp;
IF(AND(INDEX(artwork.xlsx!F:F,QUOTIENT(ROW(A1993)-1,3)+2)&lt;&gt;""),"/* "&amp;INDEX(artwork.xlsx!F:F,QUOTIENT(ROW(A1993)-1,3)+2)&amp;" */","  ")&amp;IF(AND(ISERROR(MATCH("},",B1998:B$5003,0)), ISERROR(MATCH("    ];",$A$5:A1997,0))),"];","")</f>
        <v xml:space="preserve">    </v>
      </c>
      <c r="B1998" t="str">
        <f t="shared" si="75"/>
        <v>{</v>
      </c>
      <c r="C1998" t="str">
        <f>IF(AND(MOD(ROW(A1993)-1,3)=0, INDEX(artwork.xlsx!J:J,QUOTIENT(ROW(A1993)-1,3)+2)&lt;&gt;""),
     artwork.xlsx!$H$1&amp;": """ &amp;  INDEX(artwork.xlsx!H:H,QUOTIENT(ROW(A1993)-1,3)+2) &amp;""",  " &amp;
     artwork.xlsx!$J$1&amp; ": """ &amp; INDEX(artwork.xlsx!J:J,QUOTIENT(ROW(A1993)-1,3)+2) &amp;""",  " &amp;
     artwork.xlsx!$L$1&amp; ": """ &amp; SUBSTITUTE(IF(LEFT(INDEX(artwork.xlsx!L:L,QUOTIENT(ROW(A1993)-1,3)+2),4)="http","",artwork.xlsx!$M$1) &amp; INDEX(artwork.xlsx!L:L,QUOTIENT(ROW(A1993)-1,3)+2),artwork.xlsx!$N$1,"") &amp; """,",
 IF(AND(MOD(ROW(A1993)-1,3)=1,INDEX(artwork.xlsx!J:J,QUOTIENT(ROW(A1993)-1,3)+2)&lt;&gt;""),
    artwork.xlsx!$K$1&amp;": '" &amp; SUBSTITUTE(INDEX(artwork.xlsx!K:K,QUOTIENT(ROW(A1993)-1,3)+2),"'","\'") &amp; "'",
IF(MOD(ROW(A1993)-1,3)=2,"","")))</f>
        <v>id: "tent",  frenchName: "Tente",  artwork: "http://wiki.dominionstrategy.com/images/9/9a/TentArt.jpg",</v>
      </c>
    </row>
    <row r="1999" spans="1:3" x14ac:dyDescent="0.25">
      <c r="A1999" t="str">
        <f>IF(AND(MOD(ROW(A1994)-1,3)=0,INDEX(artwork.xlsx!G:G,QUOTIENT(ROW(A1994)-1,3)+2)&lt;&gt;""),"/* "&amp;INDEX(artwork.xlsx!G:G,QUOTIENT(ROW(A1994)-1,3)+2)&amp;" */","  ")&amp;
IF(AND(INDEX(artwork.xlsx!F:F,QUOTIENT(ROW(A1994)-1,3)+2)&lt;&gt;""),"/* "&amp;INDEX(artwork.xlsx!F:F,QUOTIENT(ROW(A1994)-1,3)+2)&amp;" */","  ")&amp;IF(AND(ISERROR(MATCH("},",B1999:B$5003,0)), ISERROR(MATCH("    ];",$A$5:A1998,0))),"];","")</f>
        <v xml:space="preserve">    </v>
      </c>
      <c r="B1999" t="str">
        <f t="shared" si="75"/>
        <v/>
      </c>
      <c r="C1999" t="str">
        <f>IF(AND(MOD(ROW(A1994)-1,3)=0, INDEX(artwork.xlsx!J:J,QUOTIENT(ROW(A1994)-1,3)+2)&lt;&gt;""),
     artwork.xlsx!$H$1&amp;": """ &amp;  INDEX(artwork.xlsx!H:H,QUOTIENT(ROW(A1994)-1,3)+2) &amp;""",  " &amp;
     artwork.xlsx!$J$1&amp; ": """ &amp; INDEX(artwork.xlsx!J:J,QUOTIENT(ROW(A1994)-1,3)+2) &amp;""",  " &amp;
     artwork.xlsx!$L$1&amp; ": """ &amp; SUBSTITUTE(IF(LEFT(INDEX(artwork.xlsx!L:L,QUOTIENT(ROW(A1994)-1,3)+2),4)="http","",artwork.xlsx!$M$1) &amp; INDEX(artwork.xlsx!L:L,QUOTIENT(ROW(A1994)-1,3)+2),artwork.xlsx!$N$1,"") &amp; """,",
 IF(AND(MOD(ROW(A1994)-1,3)=1,INDEX(artwork.xlsx!J:J,QUOTIENT(ROW(A1994)-1,3)+2)&lt;&gt;""),
    artwork.xlsx!$K$1&amp;": '" &amp; SUBSTITUTE(INDEX(artwork.xlsx!K:K,QUOTIENT(ROW(A1994)-1,3)+2),"'","\'") &amp; "'",
IF(MOD(ROW(A1994)-1,3)=2,"","")))</f>
        <v>text_html: ''</v>
      </c>
    </row>
    <row r="2000" spans="1:3" x14ac:dyDescent="0.25">
      <c r="A2000" t="str">
        <f>IF(AND(MOD(ROW(A1995)-1,3)=0,INDEX(artwork.xlsx!G:G,QUOTIENT(ROW(A1995)-1,3)+2)&lt;&gt;""),"/* "&amp;INDEX(artwork.xlsx!G:G,QUOTIENT(ROW(A1995)-1,3)+2)&amp;" */","  ")&amp;
IF(AND(INDEX(artwork.xlsx!F:F,QUOTIENT(ROW(A1995)-1,3)+2)&lt;&gt;""),"/* "&amp;INDEX(artwork.xlsx!F:F,QUOTIENT(ROW(A1995)-1,3)+2)&amp;" */","  ")&amp;IF(AND(ISERROR(MATCH("},",B2000:B$5003,0)), ISERROR(MATCH("    ];",$A$5:A1996,0))),"];","")</f>
        <v xml:space="preserve">    </v>
      </c>
      <c r="B2000" t="str">
        <f t="shared" si="75"/>
        <v>},</v>
      </c>
      <c r="C2000" t="str">
        <f>IF(AND(MOD(ROW(A1995)-1,3)=0, INDEX(artwork.xlsx!J:J,QUOTIENT(ROW(A1995)-1,3)+2)&lt;&gt;""),
     artwork.xlsx!$H$1&amp;": """ &amp;  INDEX(artwork.xlsx!H:H,QUOTIENT(ROW(A1995)-1,3)+2) &amp;""",  " &amp;
     artwork.xlsx!$J$1&amp; ": """ &amp; INDEX(artwork.xlsx!J:J,QUOTIENT(ROW(A1995)-1,3)+2) &amp;""",  " &amp;
     artwork.xlsx!$L$1&amp; ": """ &amp; SUBSTITUTE(IF(LEFT(INDEX(artwork.xlsx!L:L,QUOTIENT(ROW(A1995)-1,3)+2),4)="http","",artwork.xlsx!$M$1) &amp; INDEX(artwork.xlsx!L:L,QUOTIENT(ROW(A1995)-1,3)+2),artwork.xlsx!$N$1,"") &amp; """,",
 IF(AND(MOD(ROW(A1995)-1,3)=1,INDEX(artwork.xlsx!J:J,QUOTIENT(ROW(A1995)-1,3)+2)&lt;&gt;""),
    artwork.xlsx!$K$1&amp;": '" &amp; SUBSTITUTE(INDEX(artwork.xlsx!K:K,QUOTIENT(ROW(A1995)-1,3)+2),"'","\'") &amp; "'",
IF(MOD(ROW(A1995)-1,3)=2,"","")))</f>
        <v/>
      </c>
    </row>
    <row r="2001" spans="1:3" x14ac:dyDescent="0.25">
      <c r="A2001" t="str">
        <f>IF(AND(MOD(ROW(A1996)-1,3)=0,INDEX(artwork.xlsx!G:G,QUOTIENT(ROW(A1996)-1,3)+2)&lt;&gt;""),"/* "&amp;INDEX(artwork.xlsx!G:G,QUOTIENT(ROW(A1996)-1,3)+2)&amp;" */","  ")&amp;
IF(AND(INDEX(artwork.xlsx!F:F,QUOTIENT(ROW(A1996)-1,3)+2)&lt;&gt;""),"/* "&amp;INDEX(artwork.xlsx!F:F,QUOTIENT(ROW(A1996)-1,3)+2)&amp;" */","  ")&amp;IF(AND(ISERROR(MATCH("},",B2001:B$5003,0)), ISERROR(MATCH("    ];",$A$5:A2000,0))),"];","")</f>
        <v xml:space="preserve">    </v>
      </c>
      <c r="B2001" t="str">
        <f t="shared" si="75"/>
        <v>{</v>
      </c>
      <c r="C2001" t="str">
        <f>IF(AND(MOD(ROW(A1996)-1,3)=0, INDEX(artwork.xlsx!J:J,QUOTIENT(ROW(A1996)-1,3)+2)&lt;&gt;""),
     artwork.xlsx!$H$1&amp;": """ &amp;  INDEX(artwork.xlsx!H:H,QUOTIENT(ROW(A1996)-1,3)+2) &amp;""",  " &amp;
     artwork.xlsx!$J$1&amp; ": """ &amp; INDEX(artwork.xlsx!J:J,QUOTIENT(ROW(A1996)-1,3)+2) &amp;""",  " &amp;
     artwork.xlsx!$L$1&amp; ": """ &amp; SUBSTITUTE(IF(LEFT(INDEX(artwork.xlsx!L:L,QUOTIENT(ROW(A1996)-1,3)+2),4)="http","",artwork.xlsx!$M$1) &amp; INDEX(artwork.xlsx!L:L,QUOTIENT(ROW(A1996)-1,3)+2),artwork.xlsx!$N$1,"") &amp; """,",
 IF(AND(MOD(ROW(A1996)-1,3)=1,INDEX(artwork.xlsx!J:J,QUOTIENT(ROW(A1996)-1,3)+2)&lt;&gt;""),
    artwork.xlsx!$K$1&amp;": '" &amp; SUBSTITUTE(INDEX(artwork.xlsx!K:K,QUOTIENT(ROW(A1996)-1,3)+2),"'","\'") &amp; "'",
IF(MOD(ROW(A1996)-1,3)=2,"","")))</f>
        <v>id: "garrison",  frenchName: "Garnison",  artwork: "http://wiki.dominionstrategy.com/images/0/01/GarrisonArt.jpg",</v>
      </c>
    </row>
    <row r="2002" spans="1:3" x14ac:dyDescent="0.25">
      <c r="A2002" t="str">
        <f>IF(AND(MOD(ROW(A1997)-1,3)=0,INDEX(artwork.xlsx!G:G,QUOTIENT(ROW(A1997)-1,3)+2)&lt;&gt;""),"/* "&amp;INDEX(artwork.xlsx!G:G,QUOTIENT(ROW(A1997)-1,3)+2)&amp;" */","  ")&amp;
IF(AND(INDEX(artwork.xlsx!F:F,QUOTIENT(ROW(A1997)-1,3)+2)&lt;&gt;""),"/* "&amp;INDEX(artwork.xlsx!F:F,QUOTIENT(ROW(A1997)-1,3)+2)&amp;" */","  ")&amp;IF(AND(ISERROR(MATCH("},",B2002:B$5003,0)), ISERROR(MATCH("    ];",$A$5:A2001,0))),"];","")</f>
        <v xml:space="preserve">    </v>
      </c>
      <c r="B2002" t="str">
        <f t="shared" si="75"/>
        <v/>
      </c>
      <c r="C2002" t="str">
        <f>IF(AND(MOD(ROW(A1997)-1,3)=0, INDEX(artwork.xlsx!J:J,QUOTIENT(ROW(A1997)-1,3)+2)&lt;&gt;""),
     artwork.xlsx!$H$1&amp;": """ &amp;  INDEX(artwork.xlsx!H:H,QUOTIENT(ROW(A1997)-1,3)+2) &amp;""",  " &amp;
     artwork.xlsx!$J$1&amp; ": """ &amp; INDEX(artwork.xlsx!J:J,QUOTIENT(ROW(A1997)-1,3)+2) &amp;""",  " &amp;
     artwork.xlsx!$L$1&amp; ": """ &amp; SUBSTITUTE(IF(LEFT(INDEX(artwork.xlsx!L:L,QUOTIENT(ROW(A1997)-1,3)+2),4)="http","",artwork.xlsx!$M$1) &amp; INDEX(artwork.xlsx!L:L,QUOTIENT(ROW(A1997)-1,3)+2),artwork.xlsx!$N$1,"") &amp; """,",
 IF(AND(MOD(ROW(A1997)-1,3)=1,INDEX(artwork.xlsx!J:J,QUOTIENT(ROW(A1997)-1,3)+2)&lt;&gt;""),
    artwork.xlsx!$K$1&amp;": '" &amp; SUBSTITUTE(INDEX(artwork.xlsx!K:K,QUOTIENT(ROW(A1997)-1,3)+2),"'","\'") &amp; "'",
IF(MOD(ROW(A1997)-1,3)=2,"","")))</f>
        <v>text_html: ''</v>
      </c>
    </row>
    <row r="2003" spans="1:3" x14ac:dyDescent="0.25">
      <c r="A2003" t="str">
        <f>IF(AND(MOD(ROW(A1998)-1,3)=0,INDEX(artwork.xlsx!G:G,QUOTIENT(ROW(A1998)-1,3)+2)&lt;&gt;""),"/* "&amp;INDEX(artwork.xlsx!G:G,QUOTIENT(ROW(A1998)-1,3)+2)&amp;" */","  ")&amp;
IF(AND(INDEX(artwork.xlsx!F:F,QUOTIENT(ROW(A1998)-1,3)+2)&lt;&gt;""),"/* "&amp;INDEX(artwork.xlsx!F:F,QUOTIENT(ROW(A1998)-1,3)+2)&amp;" */","  ")&amp;IF(AND(ISERROR(MATCH("},",B2003:B$5003,0)), ISERROR(MATCH("    ];",$A$5:A1999,0))),"];","")</f>
        <v xml:space="preserve">    </v>
      </c>
      <c r="B2003" t="str">
        <f t="shared" si="75"/>
        <v>},</v>
      </c>
      <c r="C2003" t="str">
        <f>IF(AND(MOD(ROW(A1998)-1,3)=0, INDEX(artwork.xlsx!J:J,QUOTIENT(ROW(A1998)-1,3)+2)&lt;&gt;""),
     artwork.xlsx!$H$1&amp;": """ &amp;  INDEX(artwork.xlsx!H:H,QUOTIENT(ROW(A1998)-1,3)+2) &amp;""",  " &amp;
     artwork.xlsx!$J$1&amp; ": """ &amp; INDEX(artwork.xlsx!J:J,QUOTIENT(ROW(A1998)-1,3)+2) &amp;""",  " &amp;
     artwork.xlsx!$L$1&amp; ": """ &amp; SUBSTITUTE(IF(LEFT(INDEX(artwork.xlsx!L:L,QUOTIENT(ROW(A1998)-1,3)+2),4)="http","",artwork.xlsx!$M$1) &amp; INDEX(artwork.xlsx!L:L,QUOTIENT(ROW(A1998)-1,3)+2),artwork.xlsx!$N$1,"") &amp; """,",
 IF(AND(MOD(ROW(A1998)-1,3)=1,INDEX(artwork.xlsx!J:J,QUOTIENT(ROW(A1998)-1,3)+2)&lt;&gt;""),
    artwork.xlsx!$K$1&amp;": '" &amp; SUBSTITUTE(INDEX(artwork.xlsx!K:K,QUOTIENT(ROW(A1998)-1,3)+2),"'","\'") &amp; "'",
IF(MOD(ROW(A1998)-1,3)=2,"","")))</f>
        <v/>
      </c>
    </row>
    <row r="2004" spans="1:3" x14ac:dyDescent="0.25">
      <c r="A2004" t="str">
        <f>IF(AND(MOD(ROW(A1999)-1,3)=0,INDEX(artwork.xlsx!G:G,QUOTIENT(ROW(A1999)-1,3)+2)&lt;&gt;""),"/* "&amp;INDEX(artwork.xlsx!G:G,QUOTIENT(ROW(A1999)-1,3)+2)&amp;" */","  ")&amp;
IF(AND(INDEX(artwork.xlsx!F:F,QUOTIENT(ROW(A1999)-1,3)+2)&lt;&gt;""),"/* "&amp;INDEX(artwork.xlsx!F:F,QUOTIENT(ROW(A1999)-1,3)+2)&amp;" */","  ")&amp;IF(AND(ISERROR(MATCH("},",B2004:B$5003,0)), ISERROR(MATCH("    ];",$A$5:A2003,0))),"];","")</f>
        <v xml:space="preserve">    </v>
      </c>
      <c r="B2004" t="str">
        <f t="shared" si="75"/>
        <v>{</v>
      </c>
      <c r="C2004" t="str">
        <f>IF(AND(MOD(ROW(A1999)-1,3)=0, INDEX(artwork.xlsx!J:J,QUOTIENT(ROW(A1999)-1,3)+2)&lt;&gt;""),
     artwork.xlsx!$H$1&amp;": """ &amp;  INDEX(artwork.xlsx!H:H,QUOTIENT(ROW(A1999)-1,3)+2) &amp;""",  " &amp;
     artwork.xlsx!$J$1&amp; ": """ &amp; INDEX(artwork.xlsx!J:J,QUOTIENT(ROW(A1999)-1,3)+2) &amp;""",  " &amp;
     artwork.xlsx!$L$1&amp; ": """ &amp; SUBSTITUTE(IF(LEFT(INDEX(artwork.xlsx!L:L,QUOTIENT(ROW(A1999)-1,3)+2),4)="http","",artwork.xlsx!$M$1) &amp; INDEX(artwork.xlsx!L:L,QUOTIENT(ROW(A1999)-1,3)+2),artwork.xlsx!$N$1,"") &amp; """,",
 IF(AND(MOD(ROW(A1999)-1,3)=1,INDEX(artwork.xlsx!J:J,QUOTIENT(ROW(A1999)-1,3)+2)&lt;&gt;""),
    artwork.xlsx!$K$1&amp;": '" &amp; SUBSTITUTE(INDEX(artwork.xlsx!K:K,QUOTIENT(ROW(A1999)-1,3)+2),"'","\'") &amp; "'",
IF(MOD(ROW(A1999)-1,3)=2,"","")))</f>
        <v>id: "hillfort",  frenchName: "Fort de la Colline",  artwork: "http://wiki.dominionstrategy.com/images/6/6e/Hill_FortArt.jpg",</v>
      </c>
    </row>
    <row r="2005" spans="1:3" x14ac:dyDescent="0.25">
      <c r="A2005" t="str">
        <f>IF(AND(MOD(ROW(A2000)-1,3)=0,INDEX(artwork.xlsx!G:G,QUOTIENT(ROW(A2000)-1,3)+2)&lt;&gt;""),"/* "&amp;INDEX(artwork.xlsx!G:G,QUOTIENT(ROW(A2000)-1,3)+2)&amp;" */","  ")&amp;
IF(AND(INDEX(artwork.xlsx!F:F,QUOTIENT(ROW(A2000)-1,3)+2)&lt;&gt;""),"/* "&amp;INDEX(artwork.xlsx!F:F,QUOTIENT(ROW(A2000)-1,3)+2)&amp;" */","  ")&amp;IF(AND(ISERROR(MATCH("},",B2005:B$5003,0)), ISERROR(MATCH("    ];",$A$5:A2004,0))),"];","")</f>
        <v xml:space="preserve">    </v>
      </c>
      <c r="B2005" t="str">
        <f t="shared" si="75"/>
        <v/>
      </c>
      <c r="C2005" t="str">
        <f>IF(AND(MOD(ROW(A2000)-1,3)=0, INDEX(artwork.xlsx!J:J,QUOTIENT(ROW(A2000)-1,3)+2)&lt;&gt;""),
     artwork.xlsx!$H$1&amp;": """ &amp;  INDEX(artwork.xlsx!H:H,QUOTIENT(ROW(A2000)-1,3)+2) &amp;""",  " &amp;
     artwork.xlsx!$J$1&amp; ": """ &amp; INDEX(artwork.xlsx!J:J,QUOTIENT(ROW(A2000)-1,3)+2) &amp;""",  " &amp;
     artwork.xlsx!$L$1&amp; ": """ &amp; SUBSTITUTE(IF(LEFT(INDEX(artwork.xlsx!L:L,QUOTIENT(ROW(A2000)-1,3)+2),4)="http","",artwork.xlsx!$M$1) &amp; INDEX(artwork.xlsx!L:L,QUOTIENT(ROW(A2000)-1,3)+2),artwork.xlsx!$N$1,"") &amp; """,",
 IF(AND(MOD(ROW(A2000)-1,3)=1,INDEX(artwork.xlsx!J:J,QUOTIENT(ROW(A2000)-1,3)+2)&lt;&gt;""),
    artwork.xlsx!$K$1&amp;": '" &amp; SUBSTITUTE(INDEX(artwork.xlsx!K:K,QUOTIENT(ROW(A2000)-1,3)+2),"'","\'") &amp; "'",
IF(MOD(ROW(A2000)-1,3)=2,"","")))</f>
        <v>text_html: ''</v>
      </c>
    </row>
    <row r="2006" spans="1:3" x14ac:dyDescent="0.25">
      <c r="A2006" t="str">
        <f>IF(AND(MOD(ROW(A2001)-1,3)=0,INDEX(artwork.xlsx!G:G,QUOTIENT(ROW(A2001)-1,3)+2)&lt;&gt;""),"/* "&amp;INDEX(artwork.xlsx!G:G,QUOTIENT(ROW(A2001)-1,3)+2)&amp;" */","  ")&amp;
IF(AND(INDEX(artwork.xlsx!F:F,QUOTIENT(ROW(A2001)-1,3)+2)&lt;&gt;""),"/* "&amp;INDEX(artwork.xlsx!F:F,QUOTIENT(ROW(A2001)-1,3)+2)&amp;" */","  ")&amp;IF(AND(ISERROR(MATCH("},",B2006:B$5003,0)), ISERROR(MATCH("    ];",$A$5:A2002,0))),"];","")</f>
        <v xml:space="preserve">    </v>
      </c>
      <c r="B2006" t="str">
        <f t="shared" si="75"/>
        <v>},</v>
      </c>
      <c r="C2006" t="str">
        <f>IF(AND(MOD(ROW(A2001)-1,3)=0, INDEX(artwork.xlsx!J:J,QUOTIENT(ROW(A2001)-1,3)+2)&lt;&gt;""),
     artwork.xlsx!$H$1&amp;": """ &amp;  INDEX(artwork.xlsx!H:H,QUOTIENT(ROW(A2001)-1,3)+2) &amp;""",  " &amp;
     artwork.xlsx!$J$1&amp; ": """ &amp; INDEX(artwork.xlsx!J:J,QUOTIENT(ROW(A2001)-1,3)+2) &amp;""",  " &amp;
     artwork.xlsx!$L$1&amp; ": """ &amp; SUBSTITUTE(IF(LEFT(INDEX(artwork.xlsx!L:L,QUOTIENT(ROW(A2001)-1,3)+2),4)="http","",artwork.xlsx!$M$1) &amp; INDEX(artwork.xlsx!L:L,QUOTIENT(ROW(A2001)-1,3)+2),artwork.xlsx!$N$1,"") &amp; """,",
 IF(AND(MOD(ROW(A2001)-1,3)=1,INDEX(artwork.xlsx!J:J,QUOTIENT(ROW(A2001)-1,3)+2)&lt;&gt;""),
    artwork.xlsx!$K$1&amp;": '" &amp; SUBSTITUTE(INDEX(artwork.xlsx!K:K,QUOTIENT(ROW(A2001)-1,3)+2),"'","\'") &amp; "'",
IF(MOD(ROW(A2001)-1,3)=2,"","")))</f>
        <v/>
      </c>
    </row>
    <row r="2007" spans="1:3" x14ac:dyDescent="0.25">
      <c r="A2007" t="str">
        <f>IF(AND(MOD(ROW(A2002)-1,3)=0,INDEX(artwork.xlsx!G:G,QUOTIENT(ROW(A2002)-1,3)+2)&lt;&gt;""),"/* "&amp;INDEX(artwork.xlsx!G:G,QUOTIENT(ROW(A2002)-1,3)+2)&amp;" */","  ")&amp;
IF(AND(INDEX(artwork.xlsx!F:F,QUOTIENT(ROW(A2002)-1,3)+2)&lt;&gt;""),"/* "&amp;INDEX(artwork.xlsx!F:F,QUOTIENT(ROW(A2002)-1,3)+2)&amp;" */","  ")&amp;IF(AND(ISERROR(MATCH("},",B2007:B$5003,0)), ISERROR(MATCH("    ];",$A$5:A2006,0))),"];","")</f>
        <v xml:space="preserve">    </v>
      </c>
      <c r="B2007" t="str">
        <f t="shared" si="75"/>
        <v>{</v>
      </c>
      <c r="C2007" t="str">
        <f>IF(AND(MOD(ROW(A2002)-1,3)=0, INDEX(artwork.xlsx!J:J,QUOTIENT(ROW(A2002)-1,3)+2)&lt;&gt;""),
     artwork.xlsx!$H$1&amp;": """ &amp;  INDEX(artwork.xlsx!H:H,QUOTIENT(ROW(A2002)-1,3)+2) &amp;""",  " &amp;
     artwork.xlsx!$J$1&amp; ": """ &amp; INDEX(artwork.xlsx!J:J,QUOTIENT(ROW(A2002)-1,3)+2) &amp;""",  " &amp;
     artwork.xlsx!$L$1&amp; ": """ &amp; SUBSTITUTE(IF(LEFT(INDEX(artwork.xlsx!L:L,QUOTIENT(ROW(A2002)-1,3)+2),4)="http","",artwork.xlsx!$M$1) &amp; INDEX(artwork.xlsx!L:L,QUOTIENT(ROW(A2002)-1,3)+2),artwork.xlsx!$N$1,"") &amp; """,",
 IF(AND(MOD(ROW(A2002)-1,3)=1,INDEX(artwork.xlsx!J:J,QUOTIENT(ROW(A2002)-1,3)+2)&lt;&gt;""),
    artwork.xlsx!$K$1&amp;": '" &amp; SUBSTITUTE(INDEX(artwork.xlsx!K:K,QUOTIENT(ROW(A2002)-1,3)+2),"'","\'") &amp; "'",
IF(MOD(ROW(A2002)-1,3)=2,"","")))</f>
        <v>id: "stronghold",  frenchName: "Bastion",  artwork: "http://wiki.dominionstrategy.com/images/5/59/StrongholdArt.jpg",</v>
      </c>
    </row>
    <row r="2008" spans="1:3" x14ac:dyDescent="0.25">
      <c r="A2008" t="str">
        <f>IF(AND(MOD(ROW(A2003)-1,3)=0,INDEX(artwork.xlsx!G:G,QUOTIENT(ROW(A2003)-1,3)+2)&lt;&gt;""),"/* "&amp;INDEX(artwork.xlsx!G:G,QUOTIENT(ROW(A2003)-1,3)+2)&amp;" */","  ")&amp;
IF(AND(INDEX(artwork.xlsx!F:F,QUOTIENT(ROW(A2003)-1,3)+2)&lt;&gt;""),"/* "&amp;INDEX(artwork.xlsx!F:F,QUOTIENT(ROW(A2003)-1,3)+2)&amp;" */","  ")&amp;IF(AND(ISERROR(MATCH("},",B2008:B$5003,0)), ISERROR(MATCH("    ];",$A$5:A2007,0))),"];","")</f>
        <v xml:space="preserve">    </v>
      </c>
      <c r="B2008" t="str">
        <f t="shared" si="75"/>
        <v/>
      </c>
      <c r="C2008" t="str">
        <f>IF(AND(MOD(ROW(A2003)-1,3)=0, INDEX(artwork.xlsx!J:J,QUOTIENT(ROW(A2003)-1,3)+2)&lt;&gt;""),
     artwork.xlsx!$H$1&amp;": """ &amp;  INDEX(artwork.xlsx!H:H,QUOTIENT(ROW(A2003)-1,3)+2) &amp;""",  " &amp;
     artwork.xlsx!$J$1&amp; ": """ &amp; INDEX(artwork.xlsx!J:J,QUOTIENT(ROW(A2003)-1,3)+2) &amp;""",  " &amp;
     artwork.xlsx!$L$1&amp; ": """ &amp; SUBSTITUTE(IF(LEFT(INDEX(artwork.xlsx!L:L,QUOTIENT(ROW(A2003)-1,3)+2),4)="http","",artwork.xlsx!$M$1) &amp; INDEX(artwork.xlsx!L:L,QUOTIENT(ROW(A2003)-1,3)+2),artwork.xlsx!$N$1,"") &amp; """,",
 IF(AND(MOD(ROW(A2003)-1,3)=1,INDEX(artwork.xlsx!J:J,QUOTIENT(ROW(A2003)-1,3)+2)&lt;&gt;""),
    artwork.xlsx!$K$1&amp;": '" &amp; SUBSTITUTE(INDEX(artwork.xlsx!K:K,QUOTIENT(ROW(A2003)-1,3)+2),"'","\'") &amp; "'",
IF(MOD(ROW(A2003)-1,3)=2,"","")))</f>
        <v>text_html: ''</v>
      </c>
    </row>
    <row r="2009" spans="1:3" x14ac:dyDescent="0.25">
      <c r="A2009" t="str">
        <f>IF(AND(MOD(ROW(A2004)-1,3)=0,INDEX(artwork.xlsx!G:G,QUOTIENT(ROW(A2004)-1,3)+2)&lt;&gt;""),"/* "&amp;INDEX(artwork.xlsx!G:G,QUOTIENT(ROW(A2004)-1,3)+2)&amp;" */","  ")&amp;
IF(AND(INDEX(artwork.xlsx!F:F,QUOTIENT(ROW(A2004)-1,3)+2)&lt;&gt;""),"/* "&amp;INDEX(artwork.xlsx!F:F,QUOTIENT(ROW(A2004)-1,3)+2)&amp;" */","  ")&amp;IF(AND(ISERROR(MATCH("},",B2009:B$5003,0)), ISERROR(MATCH("    ];",$A$5:A2005,0))),"];","")</f>
        <v xml:space="preserve">    </v>
      </c>
      <c r="B2009" t="str">
        <f t="shared" si="75"/>
        <v>},</v>
      </c>
      <c r="C2009" t="str">
        <f>IF(AND(MOD(ROW(A2004)-1,3)=0, INDEX(artwork.xlsx!J:J,QUOTIENT(ROW(A2004)-1,3)+2)&lt;&gt;""),
     artwork.xlsx!$H$1&amp;": """ &amp;  INDEX(artwork.xlsx!H:H,QUOTIENT(ROW(A2004)-1,3)+2) &amp;""",  " &amp;
     artwork.xlsx!$J$1&amp; ": """ &amp; INDEX(artwork.xlsx!J:J,QUOTIENT(ROW(A2004)-1,3)+2) &amp;""",  " &amp;
     artwork.xlsx!$L$1&amp; ": """ &amp; SUBSTITUTE(IF(LEFT(INDEX(artwork.xlsx!L:L,QUOTIENT(ROW(A2004)-1,3)+2),4)="http","",artwork.xlsx!$M$1) &amp; INDEX(artwork.xlsx!L:L,QUOTIENT(ROW(A2004)-1,3)+2),artwork.xlsx!$N$1,"") &amp; """,",
 IF(AND(MOD(ROW(A2004)-1,3)=1,INDEX(artwork.xlsx!J:J,QUOTIENT(ROW(A2004)-1,3)+2)&lt;&gt;""),
    artwork.xlsx!$K$1&amp;": '" &amp; SUBSTITUTE(INDEX(artwork.xlsx!K:K,QUOTIENT(ROW(A2004)-1,3)+2),"'","\'") &amp; "'",
IF(MOD(ROW(A2004)-1,3)=2,"","")))</f>
        <v/>
      </c>
    </row>
    <row r="2010" spans="1:3" x14ac:dyDescent="0.25">
      <c r="A2010" t="str">
        <f>IF(AND(MOD(ROW(A2005)-1,3)=0,INDEX(artwork.xlsx!G:G,QUOTIENT(ROW(A2005)-1,3)+2)&lt;&gt;""),"/* "&amp;INDEX(artwork.xlsx!G:G,QUOTIENT(ROW(A2005)-1,3)+2)&amp;" */","  ")&amp;
IF(AND(INDEX(artwork.xlsx!F:F,QUOTIENT(ROW(A2005)-1,3)+2)&lt;&gt;""),"/* "&amp;INDEX(artwork.xlsx!F:F,QUOTIENT(ROW(A2005)-1,3)+2)&amp;" */","  ")&amp;IF(AND(ISERROR(MATCH("},",B2010:B$5003,0)), ISERROR(MATCH("    ];",$A$5:A2009,0))),"];","")</f>
        <v xml:space="preserve">    </v>
      </c>
      <c r="B2010" t="str">
        <f t="shared" si="75"/>
        <v>{</v>
      </c>
      <c r="C2010" t="str">
        <f>IF(AND(MOD(ROW(A2005)-1,3)=0, INDEX(artwork.xlsx!J:J,QUOTIENT(ROW(A2005)-1,3)+2)&lt;&gt;""),
     artwork.xlsx!$H$1&amp;": """ &amp;  INDEX(artwork.xlsx!H:H,QUOTIENT(ROW(A2005)-1,3)+2) &amp;""",  " &amp;
     artwork.xlsx!$J$1&amp; ": """ &amp; INDEX(artwork.xlsx!J:J,QUOTIENT(ROW(A2005)-1,3)+2) &amp;""",  " &amp;
     artwork.xlsx!$L$1&amp; ": """ &amp; SUBSTITUTE(IF(LEFT(INDEX(artwork.xlsx!L:L,QUOTIENT(ROW(A2005)-1,3)+2),4)="http","",artwork.xlsx!$M$1) &amp; INDEX(artwork.xlsx!L:L,QUOTIENT(ROW(A2005)-1,3)+2),artwork.xlsx!$N$1,"") &amp; """,",
 IF(AND(MOD(ROW(A2005)-1,3)=1,INDEX(artwork.xlsx!J:J,QUOTIENT(ROW(A2005)-1,3)+2)&lt;&gt;""),
    artwork.xlsx!$K$1&amp;": '" &amp; SUBSTITUTE(INDEX(artwork.xlsx!K:K,QUOTIENT(ROW(A2005)-1,3)+2),"'","\'") &amp; "'",
IF(MOD(ROW(A2005)-1,3)=2,"","")))</f>
        <v>id: "importer",  frenchName: "importateur",  artwork: "http://wiki.dominionstrategy.com/images/f/f7/ImporterArt.jpg",</v>
      </c>
    </row>
    <row r="2011" spans="1:3" x14ac:dyDescent="0.25">
      <c r="A2011" t="str">
        <f>IF(AND(MOD(ROW(A2006)-1,3)=0,INDEX(artwork.xlsx!G:G,QUOTIENT(ROW(A2006)-1,3)+2)&lt;&gt;""),"/* "&amp;INDEX(artwork.xlsx!G:G,QUOTIENT(ROW(A2006)-1,3)+2)&amp;" */","  ")&amp;
IF(AND(INDEX(artwork.xlsx!F:F,QUOTIENT(ROW(A2006)-1,3)+2)&lt;&gt;""),"/* "&amp;INDEX(artwork.xlsx!F:F,QUOTIENT(ROW(A2006)-1,3)+2)&amp;" */","  ")&amp;IF(AND(ISERROR(MATCH("},",B2011:B$5003,0)), ISERROR(MATCH("    ];",$A$5:A2010,0))),"];","")</f>
        <v xml:space="preserve">    </v>
      </c>
      <c r="B2011" t="str">
        <f t="shared" si="75"/>
        <v/>
      </c>
      <c r="C2011" t="str">
        <f>IF(AND(MOD(ROW(A2006)-1,3)=0, INDEX(artwork.xlsx!J:J,QUOTIENT(ROW(A2006)-1,3)+2)&lt;&gt;""),
     artwork.xlsx!$H$1&amp;": """ &amp;  INDEX(artwork.xlsx!H:H,QUOTIENT(ROW(A2006)-1,3)+2) &amp;""",  " &amp;
     artwork.xlsx!$J$1&amp; ": """ &amp; INDEX(artwork.xlsx!J:J,QUOTIENT(ROW(A2006)-1,3)+2) &amp;""",  " &amp;
     artwork.xlsx!$L$1&amp; ": """ &amp; SUBSTITUTE(IF(LEFT(INDEX(artwork.xlsx!L:L,QUOTIENT(ROW(A2006)-1,3)+2),4)="http","",artwork.xlsx!$M$1) &amp; INDEX(artwork.xlsx!L:L,QUOTIENT(ROW(A2006)-1,3)+2),artwork.xlsx!$N$1,"") &amp; """,",
 IF(AND(MOD(ROW(A2006)-1,3)=1,INDEX(artwork.xlsx!J:J,QUOTIENT(ROW(A2006)-1,3)+2)&lt;&gt;""),
    artwork.xlsx!$K$1&amp;": '" &amp; SUBSTITUTE(INDEX(artwork.xlsx!K:K,QUOTIENT(ROW(A2006)-1,3)+2),"'","\'") &amp; "'",
IF(MOD(ROW(A2006)-1,3)=2,"","")))</f>
        <v>text_html: ''</v>
      </c>
    </row>
    <row r="2012" spans="1:3" x14ac:dyDescent="0.25">
      <c r="A2012" t="str">
        <f>IF(AND(MOD(ROW(A2007)-1,3)=0,INDEX(artwork.xlsx!G:G,QUOTIENT(ROW(A2007)-1,3)+2)&lt;&gt;""),"/* "&amp;INDEX(artwork.xlsx!G:G,QUOTIENT(ROW(A2007)-1,3)+2)&amp;" */","  ")&amp;
IF(AND(INDEX(artwork.xlsx!F:F,QUOTIENT(ROW(A2007)-1,3)+2)&lt;&gt;""),"/* "&amp;INDEX(artwork.xlsx!F:F,QUOTIENT(ROW(A2007)-1,3)+2)&amp;" */","  ")&amp;IF(AND(ISERROR(MATCH("},",B2012:B$5003,0)), ISERROR(MATCH("    ];",$A$5:A2008,0))),"];","")</f>
        <v xml:space="preserve">    </v>
      </c>
      <c r="B2012" t="str">
        <f t="shared" si="75"/>
        <v>},</v>
      </c>
      <c r="C2012" t="str">
        <f>IF(AND(MOD(ROW(A2007)-1,3)=0, INDEX(artwork.xlsx!J:J,QUOTIENT(ROW(A2007)-1,3)+2)&lt;&gt;""),
     artwork.xlsx!$H$1&amp;": """ &amp;  INDEX(artwork.xlsx!H:H,QUOTIENT(ROW(A2007)-1,3)+2) &amp;""",  " &amp;
     artwork.xlsx!$J$1&amp; ": """ &amp; INDEX(artwork.xlsx!J:J,QUOTIENT(ROW(A2007)-1,3)+2) &amp;""",  " &amp;
     artwork.xlsx!$L$1&amp; ": """ &amp; SUBSTITUTE(IF(LEFT(INDEX(artwork.xlsx!L:L,QUOTIENT(ROW(A2007)-1,3)+2),4)="http","",artwork.xlsx!$M$1) &amp; INDEX(artwork.xlsx!L:L,QUOTIENT(ROW(A2007)-1,3)+2),artwork.xlsx!$N$1,"") &amp; """,",
 IF(AND(MOD(ROW(A2007)-1,3)=1,INDEX(artwork.xlsx!J:J,QUOTIENT(ROW(A2007)-1,3)+2)&lt;&gt;""),
    artwork.xlsx!$K$1&amp;": '" &amp; SUBSTITUTE(INDEX(artwork.xlsx!K:K,QUOTIENT(ROW(A2007)-1,3)+2),"'","\'") &amp; "'",
IF(MOD(ROW(A2007)-1,3)=2,"","")))</f>
        <v/>
      </c>
    </row>
    <row r="2013" spans="1:3" x14ac:dyDescent="0.25">
      <c r="A2013" t="str">
        <f>IF(AND(MOD(ROW(A2008)-1,3)=0,INDEX(artwork.xlsx!G:G,QUOTIENT(ROW(A2008)-1,3)+2)&lt;&gt;""),"/* "&amp;INDEX(artwork.xlsx!G:G,QUOTIENT(ROW(A2008)-1,3)+2)&amp;" */","  ")&amp;
IF(AND(INDEX(artwork.xlsx!F:F,QUOTIENT(ROW(A2008)-1,3)+2)&lt;&gt;""),"/* "&amp;INDEX(artwork.xlsx!F:F,QUOTIENT(ROW(A2008)-1,3)+2)&amp;" */","  ")&amp;IF(AND(ISERROR(MATCH("},",B2013:B$5003,0)), ISERROR(MATCH("    ];",$A$5:A2012,0))),"];","")</f>
        <v xml:space="preserve">    </v>
      </c>
      <c r="B2013" t="str">
        <f t="shared" si="75"/>
        <v>{</v>
      </c>
      <c r="C2013" t="str">
        <f>IF(AND(MOD(ROW(A2008)-1,3)=0, INDEX(artwork.xlsx!J:J,QUOTIENT(ROW(A2008)-1,3)+2)&lt;&gt;""),
     artwork.xlsx!$H$1&amp;": """ &amp;  INDEX(artwork.xlsx!H:H,QUOTIENT(ROW(A2008)-1,3)+2) &amp;""",  " &amp;
     artwork.xlsx!$J$1&amp; ": """ &amp; INDEX(artwork.xlsx!J:J,QUOTIENT(ROW(A2008)-1,3)+2) &amp;""",  " &amp;
     artwork.xlsx!$L$1&amp; ": """ &amp; SUBSTITUTE(IF(LEFT(INDEX(artwork.xlsx!L:L,QUOTIENT(ROW(A2008)-1,3)+2),4)="http","",artwork.xlsx!$M$1) &amp; INDEX(artwork.xlsx!L:L,QUOTIENT(ROW(A2008)-1,3)+2),artwork.xlsx!$N$1,"") &amp; """,",
 IF(AND(MOD(ROW(A2008)-1,3)=1,INDEX(artwork.xlsx!J:J,QUOTIENT(ROW(A2008)-1,3)+2)&lt;&gt;""),
    artwork.xlsx!$K$1&amp;": '" &amp; SUBSTITUTE(INDEX(artwork.xlsx!K:K,QUOTIENT(ROW(A2008)-1,3)+2),"'","\'") &amp; "'",
IF(MOD(ROW(A2008)-1,3)=2,"","")))</f>
        <v>id: "merchantcamp",  frenchName: "Camp de Marchands",  artwork: "http://wiki.dominionstrategy.com/images/5/5e/Merchant_GuildArt.jpg",</v>
      </c>
    </row>
    <row r="2014" spans="1:3" x14ac:dyDescent="0.25">
      <c r="A2014" t="str">
        <f>IF(AND(MOD(ROW(A2009)-1,3)=0,INDEX(artwork.xlsx!G:G,QUOTIENT(ROW(A2009)-1,3)+2)&lt;&gt;""),"/* "&amp;INDEX(artwork.xlsx!G:G,QUOTIENT(ROW(A2009)-1,3)+2)&amp;" */","  ")&amp;
IF(AND(INDEX(artwork.xlsx!F:F,QUOTIENT(ROW(A2009)-1,3)+2)&lt;&gt;""),"/* "&amp;INDEX(artwork.xlsx!F:F,QUOTIENT(ROW(A2009)-1,3)+2)&amp;" */","  ")&amp;IF(AND(ISERROR(MATCH("},",B2014:B$5003,0)), ISERROR(MATCH("    ];",$A$5:A2013,0))),"];","")</f>
        <v xml:space="preserve">    </v>
      </c>
      <c r="B2014" t="str">
        <f t="shared" si="75"/>
        <v/>
      </c>
      <c r="C2014" t="str">
        <f>IF(AND(MOD(ROW(A2009)-1,3)=0, INDEX(artwork.xlsx!J:J,QUOTIENT(ROW(A2009)-1,3)+2)&lt;&gt;""),
     artwork.xlsx!$H$1&amp;": """ &amp;  INDEX(artwork.xlsx!H:H,QUOTIENT(ROW(A2009)-1,3)+2) &amp;""",  " &amp;
     artwork.xlsx!$J$1&amp; ": """ &amp; INDEX(artwork.xlsx!J:J,QUOTIENT(ROW(A2009)-1,3)+2) &amp;""",  " &amp;
     artwork.xlsx!$L$1&amp; ": """ &amp; SUBSTITUTE(IF(LEFT(INDEX(artwork.xlsx!L:L,QUOTIENT(ROW(A2009)-1,3)+2),4)="http","",artwork.xlsx!$M$1) &amp; INDEX(artwork.xlsx!L:L,QUOTIENT(ROW(A2009)-1,3)+2),artwork.xlsx!$N$1,"") &amp; """,",
 IF(AND(MOD(ROW(A2009)-1,3)=1,INDEX(artwork.xlsx!J:J,QUOTIENT(ROW(A2009)-1,3)+2)&lt;&gt;""),
    artwork.xlsx!$K$1&amp;": '" &amp; SUBSTITUTE(INDEX(artwork.xlsx!K:K,QUOTIENT(ROW(A2009)-1,3)+2),"'","\'") &amp; "'",
IF(MOD(ROW(A2009)-1,3)=2,"","")))</f>
        <v>text_html: ''</v>
      </c>
    </row>
    <row r="2015" spans="1:3" x14ac:dyDescent="0.25">
      <c r="A2015" t="str">
        <f>IF(AND(MOD(ROW(A2010)-1,3)=0,INDEX(artwork.xlsx!G:G,QUOTIENT(ROW(A2010)-1,3)+2)&lt;&gt;""),"/* "&amp;INDEX(artwork.xlsx!G:G,QUOTIENT(ROW(A2010)-1,3)+2)&amp;" */","  ")&amp;
IF(AND(INDEX(artwork.xlsx!F:F,QUOTIENT(ROW(A2010)-1,3)+2)&lt;&gt;""),"/* "&amp;INDEX(artwork.xlsx!F:F,QUOTIENT(ROW(A2010)-1,3)+2)&amp;" */","  ")&amp;IF(AND(ISERROR(MATCH("},",B2015:B$5003,0)), ISERROR(MATCH("    ];",$A$5:A2011,0))),"];","")</f>
        <v xml:space="preserve">    </v>
      </c>
      <c r="B2015" t="str">
        <f t="shared" si="75"/>
        <v>},</v>
      </c>
      <c r="C2015" t="str">
        <f>IF(AND(MOD(ROW(A2010)-1,3)=0, INDEX(artwork.xlsx!J:J,QUOTIENT(ROW(A2010)-1,3)+2)&lt;&gt;""),
     artwork.xlsx!$H$1&amp;": """ &amp;  INDEX(artwork.xlsx!H:H,QUOTIENT(ROW(A2010)-1,3)+2) &amp;""",  " &amp;
     artwork.xlsx!$J$1&amp; ": """ &amp; INDEX(artwork.xlsx!J:J,QUOTIENT(ROW(A2010)-1,3)+2) &amp;""",  " &amp;
     artwork.xlsx!$L$1&amp; ": """ &amp; SUBSTITUTE(IF(LEFT(INDEX(artwork.xlsx!L:L,QUOTIENT(ROW(A2010)-1,3)+2),4)="http","",artwork.xlsx!$M$1) &amp; INDEX(artwork.xlsx!L:L,QUOTIENT(ROW(A2010)-1,3)+2),artwork.xlsx!$N$1,"") &amp; """,",
 IF(AND(MOD(ROW(A2010)-1,3)=1,INDEX(artwork.xlsx!J:J,QUOTIENT(ROW(A2010)-1,3)+2)&lt;&gt;""),
    artwork.xlsx!$K$1&amp;": '" &amp; SUBSTITUTE(INDEX(artwork.xlsx!K:K,QUOTIENT(ROW(A2010)-1,3)+2),"'","\'") &amp; "'",
IF(MOD(ROW(A2010)-1,3)=2,"","")))</f>
        <v/>
      </c>
    </row>
    <row r="2016" spans="1:3" x14ac:dyDescent="0.25">
      <c r="A2016" t="str">
        <f>IF(AND(MOD(ROW(A2011)-1,3)=0,INDEX(artwork.xlsx!G:G,QUOTIENT(ROW(A2011)-1,3)+2)&lt;&gt;""),"/* "&amp;INDEX(artwork.xlsx!G:G,QUOTIENT(ROW(A2011)-1,3)+2)&amp;" */","  ")&amp;
IF(AND(INDEX(artwork.xlsx!F:F,QUOTIENT(ROW(A2011)-1,3)+2)&lt;&gt;""),"/* "&amp;INDEX(artwork.xlsx!F:F,QUOTIENT(ROW(A2011)-1,3)+2)&amp;" */","  ")&amp;IF(AND(ISERROR(MATCH("},",B2016:B$5003,0)), ISERROR(MATCH("    ];",$A$5:A2015,0))),"];","")</f>
        <v xml:space="preserve">    </v>
      </c>
      <c r="B2016" t="str">
        <f t="shared" si="75"/>
        <v>{</v>
      </c>
      <c r="C2016" t="str">
        <f>IF(AND(MOD(ROW(A2011)-1,3)=0, INDEX(artwork.xlsx!J:J,QUOTIENT(ROW(A2011)-1,3)+2)&lt;&gt;""),
     artwork.xlsx!$H$1&amp;": """ &amp;  INDEX(artwork.xlsx!H:H,QUOTIENT(ROW(A2011)-1,3)+2) &amp;""",  " &amp;
     artwork.xlsx!$J$1&amp; ": """ &amp; INDEX(artwork.xlsx!J:J,QUOTIENT(ROW(A2011)-1,3)+2) &amp;""",  " &amp;
     artwork.xlsx!$L$1&amp; ": """ &amp; SUBSTITUTE(IF(LEFT(INDEX(artwork.xlsx!L:L,QUOTIENT(ROW(A2011)-1,3)+2),4)="http","",artwork.xlsx!$M$1) &amp; INDEX(artwork.xlsx!L:L,QUOTIENT(ROW(A2011)-1,3)+2),artwork.xlsx!$N$1,"") &amp; """,",
 IF(AND(MOD(ROW(A2011)-1,3)=1,INDEX(artwork.xlsx!J:J,QUOTIENT(ROW(A2011)-1,3)+2)&lt;&gt;""),
    artwork.xlsx!$K$1&amp;": '" &amp; SUBSTITUTE(INDEX(artwork.xlsx!K:K,QUOTIENT(ROW(A2011)-1,3)+2),"'","\'") &amp; "'",
IF(MOD(ROW(A2011)-1,3)=2,"","")))</f>
        <v>id: "odysseys",  frenchName: "Odyssées",  artwork: "http://wiki.dominionstrategy.com/images/6/60/OdysseysArt.jpg",</v>
      </c>
    </row>
    <row r="2017" spans="1:3" x14ac:dyDescent="0.25">
      <c r="A2017" t="str">
        <f>IF(AND(MOD(ROW(A2012)-1,3)=0,INDEX(artwork.xlsx!G:G,QUOTIENT(ROW(A2012)-1,3)+2)&lt;&gt;""),"/* "&amp;INDEX(artwork.xlsx!G:G,QUOTIENT(ROW(A2012)-1,3)+2)&amp;" */","  ")&amp;
IF(AND(INDEX(artwork.xlsx!F:F,QUOTIENT(ROW(A2012)-1,3)+2)&lt;&gt;""),"/* "&amp;INDEX(artwork.xlsx!F:F,QUOTIENT(ROW(A2012)-1,3)+2)&amp;" */","  ")&amp;IF(AND(ISERROR(MATCH("},",B2017:B$5003,0)), ISERROR(MATCH("    ];",$A$5:A2016,0))),"];","")</f>
        <v xml:space="preserve">    </v>
      </c>
      <c r="B2017" t="str">
        <f t="shared" si="75"/>
        <v/>
      </c>
      <c r="C2017" t="str">
        <f>IF(AND(MOD(ROW(A2012)-1,3)=0, INDEX(artwork.xlsx!J:J,QUOTIENT(ROW(A2012)-1,3)+2)&lt;&gt;""),
     artwork.xlsx!$H$1&amp;": """ &amp;  INDEX(artwork.xlsx!H:H,QUOTIENT(ROW(A2012)-1,3)+2) &amp;""",  " &amp;
     artwork.xlsx!$J$1&amp; ": """ &amp; INDEX(artwork.xlsx!J:J,QUOTIENT(ROW(A2012)-1,3)+2) &amp;""",  " &amp;
     artwork.xlsx!$L$1&amp; ": """ &amp; SUBSTITUTE(IF(LEFT(INDEX(artwork.xlsx!L:L,QUOTIENT(ROW(A2012)-1,3)+2),4)="http","",artwork.xlsx!$M$1) &amp; INDEX(artwork.xlsx!L:L,QUOTIENT(ROW(A2012)-1,3)+2),artwork.xlsx!$N$1,"") &amp; """,",
 IF(AND(MOD(ROW(A2012)-1,3)=1,INDEX(artwork.xlsx!J:J,QUOTIENT(ROW(A2012)-1,3)+2)&lt;&gt;""),
    artwork.xlsx!$K$1&amp;": '" &amp; SUBSTITUTE(INDEX(artwork.xlsx!K:K,QUOTIENT(ROW(A2012)-1,3)+2),"'","\'") &amp; "'",
IF(MOD(ROW(A2012)-1,3)=2,"","")))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18" spans="1:3" x14ac:dyDescent="0.25">
      <c r="A2018" t="str">
        <f>IF(AND(MOD(ROW(A2013)-1,3)=0,INDEX(artwork.xlsx!G:G,QUOTIENT(ROW(A2013)-1,3)+2)&lt;&gt;""),"/* "&amp;INDEX(artwork.xlsx!G:G,QUOTIENT(ROW(A2013)-1,3)+2)&amp;" */","  ")&amp;
IF(AND(INDEX(artwork.xlsx!F:F,QUOTIENT(ROW(A2013)-1,3)+2)&lt;&gt;""),"/* "&amp;INDEX(artwork.xlsx!F:F,QUOTIENT(ROW(A2013)-1,3)+2)&amp;" */","  ")&amp;IF(AND(ISERROR(MATCH("},",B2018:B$5003,0)), ISERROR(MATCH("    ];",$A$5:A2014,0))),"];","")</f>
        <v xml:space="preserve">    </v>
      </c>
      <c r="B2018" t="str">
        <f t="shared" si="75"/>
        <v>},</v>
      </c>
      <c r="C2018" t="str">
        <f>IF(AND(MOD(ROW(A2013)-1,3)=0, INDEX(artwork.xlsx!J:J,QUOTIENT(ROW(A2013)-1,3)+2)&lt;&gt;""),
     artwork.xlsx!$H$1&amp;": """ &amp;  INDEX(artwork.xlsx!H:H,QUOTIENT(ROW(A2013)-1,3)+2) &amp;""",  " &amp;
     artwork.xlsx!$J$1&amp; ": """ &amp; INDEX(artwork.xlsx!J:J,QUOTIENT(ROW(A2013)-1,3)+2) &amp;""",  " &amp;
     artwork.xlsx!$L$1&amp; ": """ &amp; SUBSTITUTE(IF(LEFT(INDEX(artwork.xlsx!L:L,QUOTIENT(ROW(A2013)-1,3)+2),4)="http","",artwork.xlsx!$M$1) &amp; INDEX(artwork.xlsx!L:L,QUOTIENT(ROW(A2013)-1,3)+2),artwork.xlsx!$N$1,"") &amp; """,",
 IF(AND(MOD(ROW(A2013)-1,3)=1,INDEX(artwork.xlsx!J:J,QUOTIENT(ROW(A2013)-1,3)+2)&lt;&gt;""),
    artwork.xlsx!$K$1&amp;": '" &amp; SUBSTITUTE(INDEX(artwork.xlsx!K:K,QUOTIENT(ROW(A2013)-1,3)+2),"'","\'") &amp; "'",
IF(MOD(ROW(A2013)-1,3)=2,"","")))</f>
        <v/>
      </c>
    </row>
    <row r="2019" spans="1:3" x14ac:dyDescent="0.25">
      <c r="A2019" t="str">
        <f>IF(AND(MOD(ROW(A2014)-1,3)=0,INDEX(artwork.xlsx!G:G,QUOTIENT(ROW(A2014)-1,3)+2)&lt;&gt;""),"/* "&amp;INDEX(artwork.xlsx!G:G,QUOTIENT(ROW(A2014)-1,3)+2)&amp;" */","  ")&amp;
IF(AND(INDEX(artwork.xlsx!F:F,QUOTIENT(ROW(A2014)-1,3)+2)&lt;&gt;""),"/* "&amp;INDEX(artwork.xlsx!F:F,QUOTIENT(ROW(A2014)-1,3)+2)&amp;" */","  ")&amp;IF(AND(ISERROR(MATCH("},",B2019:B$5003,0)), ISERROR(MATCH("    ];",$A$5:A2018,0))),"];","")</f>
        <v xml:space="preserve">    </v>
      </c>
      <c r="B2019" t="str">
        <f t="shared" si="75"/>
        <v>{</v>
      </c>
      <c r="C2019" t="str">
        <f>IF(AND(MOD(ROW(A2014)-1,3)=0, INDEX(artwork.xlsx!J:J,QUOTIENT(ROW(A2014)-1,3)+2)&lt;&gt;""),
     artwork.xlsx!$H$1&amp;": """ &amp;  INDEX(artwork.xlsx!H:H,QUOTIENT(ROW(A2014)-1,3)+2) &amp;""",  " &amp;
     artwork.xlsx!$J$1&amp; ": """ &amp; INDEX(artwork.xlsx!J:J,QUOTIENT(ROW(A2014)-1,3)+2) &amp;""",  " &amp;
     artwork.xlsx!$L$1&amp; ": """ &amp; SUBSTITUTE(IF(LEFT(INDEX(artwork.xlsx!L:L,QUOTIENT(ROW(A2014)-1,3)+2),4)="http","",artwork.xlsx!$M$1) &amp; INDEX(artwork.xlsx!L:L,QUOTIENT(ROW(A2014)-1,3)+2),artwork.xlsx!$N$1,"") &amp; """,",
 IF(AND(MOD(ROW(A2014)-1,3)=1,INDEX(artwork.xlsx!J:J,QUOTIENT(ROW(A2014)-1,3)+2)&lt;&gt;""),
    artwork.xlsx!$K$1&amp;": '" &amp; SUBSTITUTE(INDEX(artwork.xlsx!K:K,QUOTIENT(ROW(A2014)-1,3)+2),"'","\'") &amp; "'",
IF(MOD(ROW(A2014)-1,3)=2,"","")))</f>
        <v>id: "oldmap",  frenchName: "Vieille Carte",  artwork: "http://wiki.dominionstrategy.com/images/7/70/Old_MapArt.jpg",</v>
      </c>
    </row>
    <row r="2020" spans="1:3" x14ac:dyDescent="0.25">
      <c r="A2020" t="str">
        <f>IF(AND(MOD(ROW(A2015)-1,3)=0,INDEX(artwork.xlsx!G:G,QUOTIENT(ROW(A2015)-1,3)+2)&lt;&gt;""),"/* "&amp;INDEX(artwork.xlsx!G:G,QUOTIENT(ROW(A2015)-1,3)+2)&amp;" */","  ")&amp;
IF(AND(INDEX(artwork.xlsx!F:F,QUOTIENT(ROW(A2015)-1,3)+2)&lt;&gt;""),"/* "&amp;INDEX(artwork.xlsx!F:F,QUOTIENT(ROW(A2015)-1,3)+2)&amp;" */","  ")&amp;IF(AND(ISERROR(MATCH("},",B2020:B$5003,0)), ISERROR(MATCH("    ];",$A$5:A2019,0))),"];","")</f>
        <v xml:space="preserve">    </v>
      </c>
      <c r="B2020" t="str">
        <f t="shared" si="75"/>
        <v/>
      </c>
      <c r="C2020" t="str">
        <f>IF(AND(MOD(ROW(A2015)-1,3)=0, INDEX(artwork.xlsx!J:J,QUOTIENT(ROW(A2015)-1,3)+2)&lt;&gt;""),
     artwork.xlsx!$H$1&amp;": """ &amp;  INDEX(artwork.xlsx!H:H,QUOTIENT(ROW(A2015)-1,3)+2) &amp;""",  " &amp;
     artwork.xlsx!$J$1&amp; ": """ &amp; INDEX(artwork.xlsx!J:J,QUOTIENT(ROW(A2015)-1,3)+2) &amp;""",  " &amp;
     artwork.xlsx!$L$1&amp; ": """ &amp; SUBSTITUTE(IF(LEFT(INDEX(artwork.xlsx!L:L,QUOTIENT(ROW(A2015)-1,3)+2),4)="http","",artwork.xlsx!$M$1) &amp; INDEX(artwork.xlsx!L:L,QUOTIENT(ROW(A2015)-1,3)+2),artwork.xlsx!$N$1,"") &amp; """,",
 IF(AND(MOD(ROW(A2015)-1,3)=1,INDEX(artwork.xlsx!J:J,QUOTIENT(ROW(A2015)-1,3)+2)&lt;&gt;""),
    artwork.xlsx!$K$1&amp;": '" &amp; SUBSTITUTE(INDEX(artwork.xlsx!K:K,QUOTIENT(ROW(A2015)-1,3)+2),"'","\'") &amp; "'",
IF(MOD(ROW(A2015)-1,3)=2,"","")))</f>
        <v>text_html: ''</v>
      </c>
    </row>
    <row r="2021" spans="1:3" x14ac:dyDescent="0.25">
      <c r="A2021" t="str">
        <f>IF(AND(MOD(ROW(A2016)-1,3)=0,INDEX(artwork.xlsx!G:G,QUOTIENT(ROW(A2016)-1,3)+2)&lt;&gt;""),"/* "&amp;INDEX(artwork.xlsx!G:G,QUOTIENT(ROW(A2016)-1,3)+2)&amp;" */","  ")&amp;
IF(AND(INDEX(artwork.xlsx!F:F,QUOTIENT(ROW(A2016)-1,3)+2)&lt;&gt;""),"/* "&amp;INDEX(artwork.xlsx!F:F,QUOTIENT(ROW(A2016)-1,3)+2)&amp;" */","  ")&amp;IF(AND(ISERROR(MATCH("},",B2021:B$5003,0)), ISERROR(MATCH("    ];",$A$5:A2017,0))),"];","")</f>
        <v xml:space="preserve">    </v>
      </c>
      <c r="B2021" t="str">
        <f t="shared" si="75"/>
        <v>},</v>
      </c>
      <c r="C2021" t="str">
        <f>IF(AND(MOD(ROW(A2016)-1,3)=0, INDEX(artwork.xlsx!J:J,QUOTIENT(ROW(A2016)-1,3)+2)&lt;&gt;""),
     artwork.xlsx!$H$1&amp;": """ &amp;  INDEX(artwork.xlsx!H:H,QUOTIENT(ROW(A2016)-1,3)+2) &amp;""",  " &amp;
     artwork.xlsx!$J$1&amp; ": """ &amp; INDEX(artwork.xlsx!J:J,QUOTIENT(ROW(A2016)-1,3)+2) &amp;""",  " &amp;
     artwork.xlsx!$L$1&amp; ": """ &amp; SUBSTITUTE(IF(LEFT(INDEX(artwork.xlsx!L:L,QUOTIENT(ROW(A2016)-1,3)+2),4)="http","",artwork.xlsx!$M$1) &amp; INDEX(artwork.xlsx!L:L,QUOTIENT(ROW(A2016)-1,3)+2),artwork.xlsx!$N$1,"") &amp; """,",
 IF(AND(MOD(ROW(A2016)-1,3)=1,INDEX(artwork.xlsx!J:J,QUOTIENT(ROW(A2016)-1,3)+2)&lt;&gt;""),
    artwork.xlsx!$K$1&amp;": '" &amp; SUBSTITUTE(INDEX(artwork.xlsx!K:K,QUOTIENT(ROW(A2016)-1,3)+2),"'","\'") &amp; "'",
IF(MOD(ROW(A2016)-1,3)=2,"","")))</f>
        <v/>
      </c>
    </row>
    <row r="2022" spans="1:3" x14ac:dyDescent="0.25">
      <c r="A2022" t="str">
        <f>IF(AND(MOD(ROW(A2017)-1,3)=0,INDEX(artwork.xlsx!G:G,QUOTIENT(ROW(A2017)-1,3)+2)&lt;&gt;""),"/* "&amp;INDEX(artwork.xlsx!G:G,QUOTIENT(ROW(A2017)-1,3)+2)&amp;" */","  ")&amp;
IF(AND(INDEX(artwork.xlsx!F:F,QUOTIENT(ROW(A2017)-1,3)+2)&lt;&gt;""),"/* "&amp;INDEX(artwork.xlsx!F:F,QUOTIENT(ROW(A2017)-1,3)+2)&amp;" */","  ")&amp;IF(AND(ISERROR(MATCH("},",B2022:B$5003,0)), ISERROR(MATCH("    ];",$A$5:A2021,0))),"];","")</f>
        <v xml:space="preserve">    </v>
      </c>
      <c r="B2022" t="str">
        <f t="shared" si="75"/>
        <v>{</v>
      </c>
      <c r="C2022" t="str">
        <f>IF(AND(MOD(ROW(A2017)-1,3)=0, INDEX(artwork.xlsx!J:J,QUOTIENT(ROW(A2017)-1,3)+2)&lt;&gt;""),
     artwork.xlsx!$H$1&amp;": """ &amp;  INDEX(artwork.xlsx!H:H,QUOTIENT(ROW(A2017)-1,3)+2) &amp;""",  " &amp;
     artwork.xlsx!$J$1&amp; ": """ &amp; INDEX(artwork.xlsx!J:J,QUOTIENT(ROW(A2017)-1,3)+2) &amp;""",  " &amp;
     artwork.xlsx!$L$1&amp; ": """ &amp; SUBSTITUTE(IF(LEFT(INDEX(artwork.xlsx!L:L,QUOTIENT(ROW(A2017)-1,3)+2),4)="http","",artwork.xlsx!$M$1) &amp; INDEX(artwork.xlsx!L:L,QUOTIENT(ROW(A2017)-1,3)+2),artwork.xlsx!$N$1,"") &amp; """,",
 IF(AND(MOD(ROW(A2017)-1,3)=1,INDEX(artwork.xlsx!J:J,QUOTIENT(ROW(A2017)-1,3)+2)&lt;&gt;""),
    artwork.xlsx!$K$1&amp;": '" &amp; SUBSTITUTE(INDEX(artwork.xlsx!K:K,QUOTIENT(ROW(A2017)-1,3)+2),"'","\'") &amp; "'",
IF(MOD(ROW(A2017)-1,3)=2,"","")))</f>
        <v>id: "voyage",  frenchName: "Voyage",  artwork: "http://wiki.dominionstrategy.com/images/8/8a/VoyageArt.jpg",</v>
      </c>
    </row>
    <row r="2023" spans="1:3" x14ac:dyDescent="0.25">
      <c r="A2023" t="str">
        <f>IF(AND(MOD(ROW(A2018)-1,3)=0,INDEX(artwork.xlsx!G:G,QUOTIENT(ROW(A2018)-1,3)+2)&lt;&gt;""),"/* "&amp;INDEX(artwork.xlsx!G:G,QUOTIENT(ROW(A2018)-1,3)+2)&amp;" */","  ")&amp;
IF(AND(INDEX(artwork.xlsx!F:F,QUOTIENT(ROW(A2018)-1,3)+2)&lt;&gt;""),"/* "&amp;INDEX(artwork.xlsx!F:F,QUOTIENT(ROW(A2018)-1,3)+2)&amp;" */","  ")&amp;IF(AND(ISERROR(MATCH("},",B2023:B$5003,0)), ISERROR(MATCH("    ];",$A$5:A2022,0))),"];","")</f>
        <v xml:space="preserve">    </v>
      </c>
      <c r="B2023" t="str">
        <f t="shared" si="75"/>
        <v/>
      </c>
      <c r="C2023" t="str">
        <f>IF(AND(MOD(ROW(A2018)-1,3)=0, INDEX(artwork.xlsx!J:J,QUOTIENT(ROW(A2018)-1,3)+2)&lt;&gt;""),
     artwork.xlsx!$H$1&amp;": """ &amp;  INDEX(artwork.xlsx!H:H,QUOTIENT(ROW(A2018)-1,3)+2) &amp;""",  " &amp;
     artwork.xlsx!$J$1&amp; ": """ &amp; INDEX(artwork.xlsx!J:J,QUOTIENT(ROW(A2018)-1,3)+2) &amp;""",  " &amp;
     artwork.xlsx!$L$1&amp; ": """ &amp; SUBSTITUTE(IF(LEFT(INDEX(artwork.xlsx!L:L,QUOTIENT(ROW(A2018)-1,3)+2),4)="http","",artwork.xlsx!$M$1) &amp; INDEX(artwork.xlsx!L:L,QUOTIENT(ROW(A2018)-1,3)+2),artwork.xlsx!$N$1,"") &amp; """,",
 IF(AND(MOD(ROW(A2018)-1,3)=1,INDEX(artwork.xlsx!J:J,QUOTIENT(ROW(A2018)-1,3)+2)&lt;&gt;""),
    artwork.xlsx!$K$1&amp;": '" &amp; SUBSTITUTE(INDEX(artwork.xlsx!K:K,QUOTIENT(ROW(A2018)-1,3)+2),"'","\'") &amp; "'",
IF(MOD(ROW(A2018)-1,3)=2,"","")))</f>
        <v>text_html: ''</v>
      </c>
    </row>
    <row r="2024" spans="1:3" x14ac:dyDescent="0.25">
      <c r="A2024" t="str">
        <f>IF(AND(MOD(ROW(A2019)-1,3)=0,INDEX(artwork.xlsx!G:G,QUOTIENT(ROW(A2019)-1,3)+2)&lt;&gt;""),"/* "&amp;INDEX(artwork.xlsx!G:G,QUOTIENT(ROW(A2019)-1,3)+2)&amp;" */","  ")&amp;
IF(AND(INDEX(artwork.xlsx!F:F,QUOTIENT(ROW(A2019)-1,3)+2)&lt;&gt;""),"/* "&amp;INDEX(artwork.xlsx!F:F,QUOTIENT(ROW(A2019)-1,3)+2)&amp;" */","  ")&amp;IF(AND(ISERROR(MATCH("},",B2024:B$5003,0)), ISERROR(MATCH("    ];",$A$5:A2020,0))),"];","")</f>
        <v xml:space="preserve">    </v>
      </c>
      <c r="B2024" t="str">
        <f t="shared" si="75"/>
        <v>},</v>
      </c>
      <c r="C2024" t="str">
        <f>IF(AND(MOD(ROW(A2019)-1,3)=0, INDEX(artwork.xlsx!J:J,QUOTIENT(ROW(A2019)-1,3)+2)&lt;&gt;""),
     artwork.xlsx!$H$1&amp;": """ &amp;  INDEX(artwork.xlsx!H:H,QUOTIENT(ROW(A2019)-1,3)+2) &amp;""",  " &amp;
     artwork.xlsx!$J$1&amp; ": """ &amp; INDEX(artwork.xlsx!J:J,QUOTIENT(ROW(A2019)-1,3)+2) &amp;""",  " &amp;
     artwork.xlsx!$L$1&amp; ": """ &amp; SUBSTITUTE(IF(LEFT(INDEX(artwork.xlsx!L:L,QUOTIENT(ROW(A2019)-1,3)+2),4)="http","",artwork.xlsx!$M$1) &amp; INDEX(artwork.xlsx!L:L,QUOTIENT(ROW(A2019)-1,3)+2),artwork.xlsx!$N$1,"") &amp; """,",
 IF(AND(MOD(ROW(A2019)-1,3)=1,INDEX(artwork.xlsx!J:J,QUOTIENT(ROW(A2019)-1,3)+2)&lt;&gt;""),
    artwork.xlsx!$K$1&amp;": '" &amp; SUBSTITUTE(INDEX(artwork.xlsx!K:K,QUOTIENT(ROW(A2019)-1,3)+2),"'","\'") &amp; "'",
IF(MOD(ROW(A2019)-1,3)=2,"","")))</f>
        <v/>
      </c>
    </row>
    <row r="2025" spans="1:3" x14ac:dyDescent="0.25">
      <c r="A2025" t="str">
        <f>IF(AND(MOD(ROW(A2020)-1,3)=0,INDEX(artwork.xlsx!G:G,QUOTIENT(ROW(A2020)-1,3)+2)&lt;&gt;""),"/* "&amp;INDEX(artwork.xlsx!G:G,QUOTIENT(ROW(A2020)-1,3)+2)&amp;" */","  ")&amp;
IF(AND(INDEX(artwork.xlsx!F:F,QUOTIENT(ROW(A2020)-1,3)+2)&lt;&gt;""),"/* "&amp;INDEX(artwork.xlsx!F:F,QUOTIENT(ROW(A2020)-1,3)+2)&amp;" */","  ")&amp;IF(AND(ISERROR(MATCH("},",B2025:B$5003,0)), ISERROR(MATCH("    ];",$A$5:A2024,0))),"];","")</f>
        <v xml:space="preserve">  /* t */</v>
      </c>
      <c r="B2025" t="str">
        <f t="shared" si="75"/>
        <v>{</v>
      </c>
      <c r="C2025" t="str">
        <f>IF(AND(MOD(ROW(A2020)-1,3)=0, INDEX(artwork.xlsx!J:J,QUOTIENT(ROW(A2020)-1,3)+2)&lt;&gt;""),
     artwork.xlsx!$H$1&amp;": """ &amp;  INDEX(artwork.xlsx!H:H,QUOTIENT(ROW(A2020)-1,3)+2) &amp;""",  " &amp;
     artwork.xlsx!$J$1&amp; ": """ &amp; INDEX(artwork.xlsx!J:J,QUOTIENT(ROW(A2020)-1,3)+2) &amp;""",  " &amp;
     artwork.xlsx!$L$1&amp; ": """ &amp; SUBSTITUTE(IF(LEFT(INDEX(artwork.xlsx!L:L,QUOTIENT(ROW(A2020)-1,3)+2),4)="http","",artwork.xlsx!$M$1) &amp; INDEX(artwork.xlsx!L:L,QUOTIENT(ROW(A2020)-1,3)+2),artwork.xlsx!$N$1,"") &amp; """,",
 IF(AND(MOD(ROW(A2020)-1,3)=1,INDEX(artwork.xlsx!J:J,QUOTIENT(ROW(A2020)-1,3)+2)&lt;&gt;""),
    artwork.xlsx!$K$1&amp;": '" &amp; SUBSTITUTE(INDEX(artwork.xlsx!K:K,QUOTIENT(ROW(A2020)-1,3)+2),"'","\'") &amp; "'",
IF(MOD(ROW(A2020)-1,3)=2,"","")))</f>
        <v>id: "sunkentreasure",  frenchName: "Trésor Englouti",  artwork: "http://wiki.dominionstrategy.com/images/1/11/Sunken_TreasureArt.jpg",</v>
      </c>
    </row>
    <row r="2026" spans="1:3" x14ac:dyDescent="0.25">
      <c r="A2026" t="str">
        <f>IF(AND(MOD(ROW(A2021)-1,3)=0,INDEX(artwork.xlsx!G:G,QUOTIENT(ROW(A2021)-1,3)+2)&lt;&gt;""),"/* "&amp;INDEX(artwork.xlsx!G:G,QUOTIENT(ROW(A2021)-1,3)+2)&amp;" */","  ")&amp;
IF(AND(INDEX(artwork.xlsx!F:F,QUOTIENT(ROW(A2021)-1,3)+2)&lt;&gt;""),"/* "&amp;INDEX(artwork.xlsx!F:F,QUOTIENT(ROW(A2021)-1,3)+2)&amp;" */","  ")&amp;IF(AND(ISERROR(MATCH("},",B2026:B$5003,0)), ISERROR(MATCH("    ];",$A$5:A2025,0))),"];","")</f>
        <v xml:space="preserve">  /* t */</v>
      </c>
      <c r="B2026" t="str">
        <f t="shared" si="75"/>
        <v/>
      </c>
      <c r="C2026" t="str">
        <f>IF(AND(MOD(ROW(A2021)-1,3)=0, INDEX(artwork.xlsx!J:J,QUOTIENT(ROW(A2021)-1,3)+2)&lt;&gt;""),
     artwork.xlsx!$H$1&amp;": """ &amp;  INDEX(artwork.xlsx!H:H,QUOTIENT(ROW(A2021)-1,3)+2) &amp;""",  " &amp;
     artwork.xlsx!$J$1&amp; ": """ &amp; INDEX(artwork.xlsx!J:J,QUOTIENT(ROW(A2021)-1,3)+2) &amp;""",  " &amp;
     artwork.xlsx!$L$1&amp; ": """ &amp; SUBSTITUTE(IF(LEFT(INDEX(artwork.xlsx!L:L,QUOTIENT(ROW(A2021)-1,3)+2),4)="http","",artwork.xlsx!$M$1) &amp; INDEX(artwork.xlsx!L:L,QUOTIENT(ROW(A2021)-1,3)+2),artwork.xlsx!$N$1,"") &amp; """,",
 IF(AND(MOD(ROW(A2021)-1,3)=1,INDEX(artwork.xlsx!J:J,QUOTIENT(ROW(A2021)-1,3)+2)&lt;&gt;""),
    artwork.xlsx!$K$1&amp;": '" &amp; SUBSTITUTE(INDEX(artwork.xlsx!K:K,QUOTIENT(ROW(A2021)-1,3)+2),"'","\'") &amp; "'",
IF(MOD(ROW(A2021)-1,3)=2,"","")))</f>
        <v>text_html: ''</v>
      </c>
    </row>
    <row r="2027" spans="1:3" x14ac:dyDescent="0.25">
      <c r="A2027" t="str">
        <f>IF(AND(MOD(ROW(A2022)-1,3)=0,INDEX(artwork.xlsx!G:G,QUOTIENT(ROW(A2022)-1,3)+2)&lt;&gt;""),"/* "&amp;INDEX(artwork.xlsx!G:G,QUOTIENT(ROW(A2022)-1,3)+2)&amp;" */","  ")&amp;
IF(AND(INDEX(artwork.xlsx!F:F,QUOTIENT(ROW(A2022)-1,3)+2)&lt;&gt;""),"/* "&amp;INDEX(artwork.xlsx!F:F,QUOTIENT(ROW(A2022)-1,3)+2)&amp;" */","  ")&amp;IF(AND(ISERROR(MATCH("},",B2027:B$5003,0)), ISERROR(MATCH("    ];",$A$5:A2023,0))),"];","")</f>
        <v xml:space="preserve">  /* t */</v>
      </c>
      <c r="B2027" t="str">
        <f t="shared" si="75"/>
        <v>},</v>
      </c>
      <c r="C2027" t="str">
        <f>IF(AND(MOD(ROW(A2022)-1,3)=0, INDEX(artwork.xlsx!J:J,QUOTIENT(ROW(A2022)-1,3)+2)&lt;&gt;""),
     artwork.xlsx!$H$1&amp;": """ &amp;  INDEX(artwork.xlsx!H:H,QUOTIENT(ROW(A2022)-1,3)+2) &amp;""",  " &amp;
     artwork.xlsx!$J$1&amp; ": """ &amp; INDEX(artwork.xlsx!J:J,QUOTIENT(ROW(A2022)-1,3)+2) &amp;""",  " &amp;
     artwork.xlsx!$L$1&amp; ": """ &amp; SUBSTITUTE(IF(LEFT(INDEX(artwork.xlsx!L:L,QUOTIENT(ROW(A2022)-1,3)+2),4)="http","",artwork.xlsx!$M$1) &amp; INDEX(artwork.xlsx!L:L,QUOTIENT(ROW(A2022)-1,3)+2),artwork.xlsx!$N$1,"") &amp; """,",
 IF(AND(MOD(ROW(A2022)-1,3)=1,INDEX(artwork.xlsx!J:J,QUOTIENT(ROW(A2022)-1,3)+2)&lt;&gt;""),
    artwork.xlsx!$K$1&amp;": '" &amp; SUBSTITUTE(INDEX(artwork.xlsx!K:K,QUOTIENT(ROW(A2022)-1,3)+2),"'","\'") &amp; "'",
IF(MOD(ROW(A2022)-1,3)=2,"","")))</f>
        <v/>
      </c>
    </row>
    <row r="2028" spans="1:3" x14ac:dyDescent="0.25">
      <c r="A2028" t="str">
        <f>IF(AND(MOD(ROW(A2023)-1,3)=0,INDEX(artwork.xlsx!G:G,QUOTIENT(ROW(A2023)-1,3)+2)&lt;&gt;""),"/* "&amp;INDEX(artwork.xlsx!G:G,QUOTIENT(ROW(A2023)-1,3)+2)&amp;" */","  ")&amp;
IF(AND(INDEX(artwork.xlsx!F:F,QUOTIENT(ROW(A2023)-1,3)+2)&lt;&gt;""),"/* "&amp;INDEX(artwork.xlsx!F:F,QUOTIENT(ROW(A2023)-1,3)+2)&amp;" */","  ")&amp;IF(AND(ISERROR(MATCH("},",B2028:B$5003,0)), ISERROR(MATCH("    ];",$A$5:A2027,0))),"];","")</f>
        <v xml:space="preserve">    </v>
      </c>
      <c r="B2028" t="str">
        <f t="shared" si="75"/>
        <v>{</v>
      </c>
      <c r="C2028" t="str">
        <f>IF(AND(MOD(ROW(A2023)-1,3)=0, INDEX(artwork.xlsx!J:J,QUOTIENT(ROW(A2023)-1,3)+2)&lt;&gt;""),
     artwork.xlsx!$H$1&amp;": """ &amp;  INDEX(artwork.xlsx!H:H,QUOTIENT(ROW(A2023)-1,3)+2) &amp;""",  " &amp;
     artwork.xlsx!$J$1&amp; ": """ &amp; INDEX(artwork.xlsx!J:J,QUOTIENT(ROW(A2023)-1,3)+2) &amp;""",  " &amp;
     artwork.xlsx!$L$1&amp; ": """ &amp; SUBSTITUTE(IF(LEFT(INDEX(artwork.xlsx!L:L,QUOTIENT(ROW(A2023)-1,3)+2),4)="http","",artwork.xlsx!$M$1) &amp; INDEX(artwork.xlsx!L:L,QUOTIENT(ROW(A2023)-1,3)+2),artwork.xlsx!$N$1,"") &amp; """,",
 IF(AND(MOD(ROW(A2023)-1,3)=1,INDEX(artwork.xlsx!J:J,QUOTIENT(ROW(A2023)-1,3)+2)&lt;&gt;""),
    artwork.xlsx!$K$1&amp;": '" &amp; SUBSTITUTE(INDEX(artwork.xlsx!K:K,QUOTIENT(ROW(A2023)-1,3)+2),"'","\'") &amp; "'",
IF(MOD(ROW(A2023)-1,3)=2,"","")))</f>
        <v>id: "distantshore",  frenchName: "Rivage Lointain",  artwork: "http://wiki.dominionstrategy.com/images/c/c0/Distant_ShoreArt.jpg",</v>
      </c>
    </row>
    <row r="2029" spans="1:3" x14ac:dyDescent="0.25">
      <c r="A2029" t="str">
        <f>IF(AND(MOD(ROW(A2024)-1,3)=0,INDEX(artwork.xlsx!G:G,QUOTIENT(ROW(A2024)-1,3)+2)&lt;&gt;""),"/* "&amp;INDEX(artwork.xlsx!G:G,QUOTIENT(ROW(A2024)-1,3)+2)&amp;" */","  ")&amp;
IF(AND(INDEX(artwork.xlsx!F:F,QUOTIENT(ROW(A2024)-1,3)+2)&lt;&gt;""),"/* "&amp;INDEX(artwork.xlsx!F:F,QUOTIENT(ROW(A2024)-1,3)+2)&amp;" */","  ")&amp;IF(AND(ISERROR(MATCH("},",B2029:B$5003,0)), ISERROR(MATCH("    ];",$A$5:A2028,0))),"];","")</f>
        <v xml:space="preserve">    </v>
      </c>
      <c r="B2029" t="str">
        <f t="shared" si="75"/>
        <v/>
      </c>
      <c r="C2029" t="str">
        <f>IF(AND(MOD(ROW(A2024)-1,3)=0, INDEX(artwork.xlsx!J:J,QUOTIENT(ROW(A2024)-1,3)+2)&lt;&gt;""),
     artwork.xlsx!$H$1&amp;": """ &amp;  INDEX(artwork.xlsx!H:H,QUOTIENT(ROW(A2024)-1,3)+2) &amp;""",  " &amp;
     artwork.xlsx!$J$1&amp; ": """ &amp; INDEX(artwork.xlsx!J:J,QUOTIENT(ROW(A2024)-1,3)+2) &amp;""",  " &amp;
     artwork.xlsx!$L$1&amp; ": """ &amp; SUBSTITUTE(IF(LEFT(INDEX(artwork.xlsx!L:L,QUOTIENT(ROW(A2024)-1,3)+2),4)="http","",artwork.xlsx!$M$1) &amp; INDEX(artwork.xlsx!L:L,QUOTIENT(ROW(A2024)-1,3)+2),artwork.xlsx!$N$1,"") &amp; """,",
 IF(AND(MOD(ROW(A2024)-1,3)=1,INDEX(artwork.xlsx!J:J,QUOTIENT(ROW(A2024)-1,3)+2)&lt;&gt;""),
    artwork.xlsx!$K$1&amp;": '" &amp; SUBSTITUTE(INDEX(artwork.xlsx!K:K,QUOTIENT(ROW(A2024)-1,3)+2),"'","\'") &amp; "'",
IF(MOD(ROW(A2024)-1,3)=2,"","")))</f>
        <v>text_html: ''</v>
      </c>
    </row>
    <row r="2030" spans="1:3" x14ac:dyDescent="0.25">
      <c r="A2030" t="str">
        <f>IF(AND(MOD(ROW(A2025)-1,3)=0,INDEX(artwork.xlsx!G:G,QUOTIENT(ROW(A2025)-1,3)+2)&lt;&gt;""),"/* "&amp;INDEX(artwork.xlsx!G:G,QUOTIENT(ROW(A2025)-1,3)+2)&amp;" */","  ")&amp;
IF(AND(INDEX(artwork.xlsx!F:F,QUOTIENT(ROW(A2025)-1,3)+2)&lt;&gt;""),"/* "&amp;INDEX(artwork.xlsx!F:F,QUOTIENT(ROW(A2025)-1,3)+2)&amp;" */","  ")&amp;IF(AND(ISERROR(MATCH("},",B2030:B$5003,0)), ISERROR(MATCH("    ];",$A$5:A2026,0))),"];","")</f>
        <v xml:space="preserve">    </v>
      </c>
      <c r="B2030" t="str">
        <f t="shared" si="75"/>
        <v>},</v>
      </c>
      <c r="C2030" t="str">
        <f>IF(AND(MOD(ROW(A2025)-1,3)=0, INDEX(artwork.xlsx!J:J,QUOTIENT(ROW(A2025)-1,3)+2)&lt;&gt;""),
     artwork.xlsx!$H$1&amp;": """ &amp;  INDEX(artwork.xlsx!H:H,QUOTIENT(ROW(A2025)-1,3)+2) &amp;""",  " &amp;
     artwork.xlsx!$J$1&amp; ": """ &amp; INDEX(artwork.xlsx!J:J,QUOTIENT(ROW(A2025)-1,3)+2) &amp;""",  " &amp;
     artwork.xlsx!$L$1&amp; ": """ &amp; SUBSTITUTE(IF(LEFT(INDEX(artwork.xlsx!L:L,QUOTIENT(ROW(A2025)-1,3)+2),4)="http","",artwork.xlsx!$M$1) &amp; INDEX(artwork.xlsx!L:L,QUOTIENT(ROW(A2025)-1,3)+2),artwork.xlsx!$N$1,"") &amp; """,",
 IF(AND(MOD(ROW(A2025)-1,3)=1,INDEX(artwork.xlsx!J:J,QUOTIENT(ROW(A2025)-1,3)+2)&lt;&gt;""),
    artwork.xlsx!$K$1&amp;": '" &amp; SUBSTITUTE(INDEX(artwork.xlsx!K:K,QUOTIENT(ROW(A2025)-1,3)+2),"'","\'") &amp; "'",
IF(MOD(ROW(A2025)-1,3)=2,"","")))</f>
        <v/>
      </c>
    </row>
    <row r="2031" spans="1:3" x14ac:dyDescent="0.25">
      <c r="A2031" t="str">
        <f>IF(AND(MOD(ROW(A2026)-1,3)=0,INDEX(artwork.xlsx!G:G,QUOTIENT(ROW(A2026)-1,3)+2)&lt;&gt;""),"/* "&amp;INDEX(artwork.xlsx!G:G,QUOTIENT(ROW(A2026)-1,3)+2)&amp;" */","  ")&amp;
IF(AND(INDEX(artwork.xlsx!F:F,QUOTIENT(ROW(A2026)-1,3)+2)&lt;&gt;""),"/* "&amp;INDEX(artwork.xlsx!F:F,QUOTIENT(ROW(A2026)-1,3)+2)&amp;" */","  ")&amp;IF(AND(ISERROR(MATCH("},",B2031:B$5003,0)), ISERROR(MATCH("    ];",$A$5:A2030,0))),"];","")</f>
        <v xml:space="preserve">    </v>
      </c>
      <c r="B2031" t="str">
        <f t="shared" si="75"/>
        <v>{</v>
      </c>
      <c r="C2031" t="str">
        <f>IF(AND(MOD(ROW(A2026)-1,3)=0, INDEX(artwork.xlsx!J:J,QUOTIENT(ROW(A2026)-1,3)+2)&lt;&gt;""),
     artwork.xlsx!$H$1&amp;": """ &amp;  INDEX(artwork.xlsx!H:H,QUOTIENT(ROW(A2026)-1,3)+2) &amp;""",  " &amp;
     artwork.xlsx!$J$1&amp; ": """ &amp; INDEX(artwork.xlsx!J:J,QUOTIENT(ROW(A2026)-1,3)+2) &amp;""",  " &amp;
     artwork.xlsx!$L$1&amp; ": """ &amp; SUBSTITUTE(IF(LEFT(INDEX(artwork.xlsx!L:L,QUOTIENT(ROW(A2026)-1,3)+2),4)="http","",artwork.xlsx!$M$1) &amp; INDEX(artwork.xlsx!L:L,QUOTIENT(ROW(A2026)-1,3)+2),artwork.xlsx!$N$1,"") &amp; """,",
 IF(AND(MOD(ROW(A2026)-1,3)=1,INDEX(artwork.xlsx!J:J,QUOTIENT(ROW(A2026)-1,3)+2)&lt;&gt;""),
    artwork.xlsx!$K$1&amp;": '" &amp; SUBSTITUTE(INDEX(artwork.xlsx!K:K,QUOTIENT(ROW(A2026)-1,3)+2),"'","\'") &amp; "'",
IF(MOD(ROW(A2026)-1,3)=2,"","")))</f>
        <v>id: "sentinel",  frenchName: "Guetteur",  artwork: "http://wiki.dominionstrategy.com/images/1/1c/SentinelArt.jpg",</v>
      </c>
    </row>
    <row r="2032" spans="1:3" x14ac:dyDescent="0.25">
      <c r="A2032" t="str">
        <f>IF(AND(MOD(ROW(A2027)-1,3)=0,INDEX(artwork.xlsx!G:G,QUOTIENT(ROW(A2027)-1,3)+2)&lt;&gt;""),"/* "&amp;INDEX(artwork.xlsx!G:G,QUOTIENT(ROW(A2027)-1,3)+2)&amp;" */","  ")&amp;
IF(AND(INDEX(artwork.xlsx!F:F,QUOTIENT(ROW(A2027)-1,3)+2)&lt;&gt;""),"/* "&amp;INDEX(artwork.xlsx!F:F,QUOTIENT(ROW(A2027)-1,3)+2)&amp;" */","  ")&amp;IF(AND(ISERROR(MATCH("},",B2032:B$5003,0)), ISERROR(MATCH("    ];",$A$5:A2031,0))),"];","")</f>
        <v xml:space="preserve">    </v>
      </c>
      <c r="B2032" t="str">
        <f t="shared" si="75"/>
        <v/>
      </c>
      <c r="C2032" t="str">
        <f>IF(AND(MOD(ROW(A2027)-1,3)=0, INDEX(artwork.xlsx!J:J,QUOTIENT(ROW(A2027)-1,3)+2)&lt;&gt;""),
     artwork.xlsx!$H$1&amp;": """ &amp;  INDEX(artwork.xlsx!H:H,QUOTIENT(ROW(A2027)-1,3)+2) &amp;""",  " &amp;
     artwork.xlsx!$J$1&amp; ": """ &amp; INDEX(artwork.xlsx!J:J,QUOTIENT(ROW(A2027)-1,3)+2) &amp;""",  " &amp;
     artwork.xlsx!$L$1&amp; ": """ &amp; SUBSTITUTE(IF(LEFT(INDEX(artwork.xlsx!L:L,QUOTIENT(ROW(A2027)-1,3)+2),4)="http","",artwork.xlsx!$M$1) &amp; INDEX(artwork.xlsx!L:L,QUOTIENT(ROW(A2027)-1,3)+2),artwork.xlsx!$N$1,"") &amp; """,",
 IF(AND(MOD(ROW(A2027)-1,3)=1,INDEX(artwork.xlsx!J:J,QUOTIENT(ROW(A2027)-1,3)+2)&lt;&gt;""),
    artwork.xlsx!$K$1&amp;": '" &amp; SUBSTITUTE(INDEX(artwork.xlsx!K:K,QUOTIENT(ROW(A2027)-1,3)+2),"'","\'") &amp; "'",
IF(MOD(ROW(A2027)-1,3)=2,"","")))</f>
        <v>text_html: ''</v>
      </c>
    </row>
    <row r="2033" spans="1:3" x14ac:dyDescent="0.25">
      <c r="A2033" t="str">
        <f>IF(AND(MOD(ROW(A2028)-1,3)=0,INDEX(artwork.xlsx!G:G,QUOTIENT(ROW(A2028)-1,3)+2)&lt;&gt;""),"/* "&amp;INDEX(artwork.xlsx!G:G,QUOTIENT(ROW(A2028)-1,3)+2)&amp;" */","  ")&amp;
IF(AND(INDEX(artwork.xlsx!F:F,QUOTIENT(ROW(A2028)-1,3)+2)&lt;&gt;""),"/* "&amp;INDEX(artwork.xlsx!F:F,QUOTIENT(ROW(A2028)-1,3)+2)&amp;" */","  ")&amp;IF(AND(ISERROR(MATCH("},",B2033:B$5003,0)), ISERROR(MATCH("    ];",$A$5:A2029,0))),"];","")</f>
        <v xml:space="preserve">    </v>
      </c>
      <c r="B2033" t="str">
        <f t="shared" si="75"/>
        <v>},</v>
      </c>
      <c r="C2033" t="str">
        <f>IF(AND(MOD(ROW(A2028)-1,3)=0, INDEX(artwork.xlsx!J:J,QUOTIENT(ROW(A2028)-1,3)+2)&lt;&gt;""),
     artwork.xlsx!$H$1&amp;": """ &amp;  INDEX(artwork.xlsx!H:H,QUOTIENT(ROW(A2028)-1,3)+2) &amp;""",  " &amp;
     artwork.xlsx!$J$1&amp; ": """ &amp; INDEX(artwork.xlsx!J:J,QUOTIENT(ROW(A2028)-1,3)+2) &amp;""",  " &amp;
     artwork.xlsx!$L$1&amp; ": """ &amp; SUBSTITUTE(IF(LEFT(INDEX(artwork.xlsx!L:L,QUOTIENT(ROW(A2028)-1,3)+2),4)="http","",artwork.xlsx!$M$1) &amp; INDEX(artwork.xlsx!L:L,QUOTIENT(ROW(A2028)-1,3)+2),artwork.xlsx!$N$1,"") &amp; """,",
 IF(AND(MOD(ROW(A2028)-1,3)=1,INDEX(artwork.xlsx!J:J,QUOTIENT(ROW(A2028)-1,3)+2)&lt;&gt;""),
    artwork.xlsx!$K$1&amp;": '" &amp; SUBSTITUTE(INDEX(artwork.xlsx!K:K,QUOTIENT(ROW(A2028)-1,3)+2),"'","\'") &amp; "'",
IF(MOD(ROW(A2028)-1,3)=2,"","")))</f>
        <v/>
      </c>
    </row>
    <row r="2034" spans="1:3" x14ac:dyDescent="0.25">
      <c r="A2034" t="str">
        <f>IF(AND(MOD(ROW(A2029)-1,3)=0,INDEX(artwork.xlsx!G:G,QUOTIENT(ROW(A2029)-1,3)+2)&lt;&gt;""),"/* "&amp;INDEX(artwork.xlsx!G:G,QUOTIENT(ROW(A2029)-1,3)+2)&amp;" */","  ")&amp;
IF(AND(INDEX(artwork.xlsx!F:F,QUOTIENT(ROW(A2029)-1,3)+2)&lt;&gt;""),"/* "&amp;INDEX(artwork.xlsx!F:F,QUOTIENT(ROW(A2029)-1,3)+2)&amp;" */","  ")&amp;IF(AND(ISERROR(MATCH("},",B2034:B$5003,0)), ISERROR(MATCH("    ];",$A$5:A2033,0))),"];","")</f>
        <v xml:space="preserve">    </v>
      </c>
      <c r="B2034" t="str">
        <f t="shared" si="75"/>
        <v>{</v>
      </c>
      <c r="C2034" t="str">
        <f>IF(AND(MOD(ROW(A2029)-1,3)=0, INDEX(artwork.xlsx!J:J,QUOTIENT(ROW(A2029)-1,3)+2)&lt;&gt;""),
     artwork.xlsx!$H$1&amp;": """ &amp;  INDEX(artwork.xlsx!H:H,QUOTIENT(ROW(A2029)-1,3)+2) &amp;""",  " &amp;
     artwork.xlsx!$J$1&amp; ": """ &amp; INDEX(artwork.xlsx!J:J,QUOTIENT(ROW(A2029)-1,3)+2) &amp;""",  " &amp;
     artwork.xlsx!$L$1&amp; ": """ &amp; SUBSTITUTE(IF(LEFT(INDEX(artwork.xlsx!L:L,QUOTIENT(ROW(A2029)-1,3)+2),4)="http","",artwork.xlsx!$M$1) &amp; INDEX(artwork.xlsx!L:L,QUOTIENT(ROW(A2029)-1,3)+2),artwork.xlsx!$N$1,"") &amp; """,",
 IF(AND(MOD(ROW(A2029)-1,3)=1,INDEX(artwork.xlsx!J:J,QUOTIENT(ROW(A2029)-1,3)+2)&lt;&gt;""),
    artwork.xlsx!$K$1&amp;": '" &amp; SUBSTITUTE(INDEX(artwork.xlsx!K:K,QUOTIENT(ROW(A2029)-1,3)+2),"'","\'") &amp; "'",
IF(MOD(ROW(A2029)-1,3)=2,"","")))</f>
        <v>id: "underling",  frenchName: "Subalterne",  artwork: "http://wiki.dominionstrategy.com/images/4/44/UnderlingArt.jpg",</v>
      </c>
    </row>
    <row r="2035" spans="1:3" x14ac:dyDescent="0.25">
      <c r="A2035" t="str">
        <f>IF(AND(MOD(ROW(A2030)-1,3)=0,INDEX(artwork.xlsx!G:G,QUOTIENT(ROW(A2030)-1,3)+2)&lt;&gt;""),"/* "&amp;INDEX(artwork.xlsx!G:G,QUOTIENT(ROW(A2030)-1,3)+2)&amp;" */","  ")&amp;
IF(AND(INDEX(artwork.xlsx!F:F,QUOTIENT(ROW(A2030)-1,3)+2)&lt;&gt;""),"/* "&amp;INDEX(artwork.xlsx!F:F,QUOTIENT(ROW(A2030)-1,3)+2)&amp;" */","  ")&amp;IF(AND(ISERROR(MATCH("},",B2035:B$5003,0)), ISERROR(MATCH("    ];",$A$5:A2034,0))),"];","")</f>
        <v xml:space="preserve">    </v>
      </c>
      <c r="B2035" t="str">
        <f t="shared" si="75"/>
        <v/>
      </c>
      <c r="C2035" t="str">
        <f>IF(AND(MOD(ROW(A2030)-1,3)=0, INDEX(artwork.xlsx!J:J,QUOTIENT(ROW(A2030)-1,3)+2)&lt;&gt;""),
     artwork.xlsx!$H$1&amp;": """ &amp;  INDEX(artwork.xlsx!H:H,QUOTIENT(ROW(A2030)-1,3)+2) &amp;""",  " &amp;
     artwork.xlsx!$J$1&amp; ": """ &amp; INDEX(artwork.xlsx!J:J,QUOTIENT(ROW(A2030)-1,3)+2) &amp;""",  " &amp;
     artwork.xlsx!$L$1&amp; ": """ &amp; SUBSTITUTE(IF(LEFT(INDEX(artwork.xlsx!L:L,QUOTIENT(ROW(A2030)-1,3)+2),4)="http","",artwork.xlsx!$M$1) &amp; INDEX(artwork.xlsx!L:L,QUOTIENT(ROW(A2030)-1,3)+2),artwork.xlsx!$N$1,"") &amp; """,",
 IF(AND(MOD(ROW(A2030)-1,3)=1,INDEX(artwork.xlsx!J:J,QUOTIENT(ROW(A2030)-1,3)+2)&lt;&gt;""),
    artwork.xlsx!$K$1&amp;": '" &amp; SUBSTITUTE(INDEX(artwork.xlsx!K:K,QUOTIENT(ROW(A2030)-1,3)+2),"'","\'") &amp; "'",
IF(MOD(ROW(A2030)-1,3)=2,"","")))</f>
        <v>text_html: ''</v>
      </c>
    </row>
    <row r="2036" spans="1:3" x14ac:dyDescent="0.25">
      <c r="A2036" t="str">
        <f>IF(AND(MOD(ROW(A2031)-1,3)=0,INDEX(artwork.xlsx!G:G,QUOTIENT(ROW(A2031)-1,3)+2)&lt;&gt;""),"/* "&amp;INDEX(artwork.xlsx!G:G,QUOTIENT(ROW(A2031)-1,3)+2)&amp;" */","  ")&amp;
IF(AND(INDEX(artwork.xlsx!F:F,QUOTIENT(ROW(A2031)-1,3)+2)&lt;&gt;""),"/* "&amp;INDEX(artwork.xlsx!F:F,QUOTIENT(ROW(A2031)-1,3)+2)&amp;" */","  ")&amp;IF(AND(ISERROR(MATCH("},",B2036:B$5003,0)), ISERROR(MATCH("    ];",$A$5:A2032,0))),"];","")</f>
        <v xml:space="preserve">    </v>
      </c>
      <c r="B2036" t="str">
        <f t="shared" si="75"/>
        <v>},</v>
      </c>
      <c r="C2036" t="str">
        <f>IF(AND(MOD(ROW(A2031)-1,3)=0, INDEX(artwork.xlsx!J:J,QUOTIENT(ROW(A2031)-1,3)+2)&lt;&gt;""),
     artwork.xlsx!$H$1&amp;": """ &amp;  INDEX(artwork.xlsx!H:H,QUOTIENT(ROW(A2031)-1,3)+2) &amp;""",  " &amp;
     artwork.xlsx!$J$1&amp; ": """ &amp; INDEX(artwork.xlsx!J:J,QUOTIENT(ROW(A2031)-1,3)+2) &amp;""",  " &amp;
     artwork.xlsx!$L$1&amp; ": """ &amp; SUBSTITUTE(IF(LEFT(INDEX(artwork.xlsx!L:L,QUOTIENT(ROW(A2031)-1,3)+2),4)="http","",artwork.xlsx!$M$1) &amp; INDEX(artwork.xlsx!L:L,QUOTIENT(ROW(A2031)-1,3)+2),artwork.xlsx!$N$1,"") &amp; """,",
 IF(AND(MOD(ROW(A2031)-1,3)=1,INDEX(artwork.xlsx!J:J,QUOTIENT(ROW(A2031)-1,3)+2)&lt;&gt;""),
    artwork.xlsx!$K$1&amp;": '" &amp; SUBSTITUTE(INDEX(artwork.xlsx!K:K,QUOTIENT(ROW(A2031)-1,3)+2),"'","\'") &amp; "'",
IF(MOD(ROW(A2031)-1,3)=2,"","")))</f>
        <v/>
      </c>
    </row>
    <row r="2037" spans="1:3" x14ac:dyDescent="0.25">
      <c r="A2037" t="str">
        <f>IF(AND(MOD(ROW(A2032)-1,3)=0,INDEX(artwork.xlsx!G:G,QUOTIENT(ROW(A2032)-1,3)+2)&lt;&gt;""),"/* "&amp;INDEX(artwork.xlsx!G:G,QUOTIENT(ROW(A2032)-1,3)+2)&amp;" */","  ")&amp;
IF(AND(INDEX(artwork.xlsx!F:F,QUOTIENT(ROW(A2032)-1,3)+2)&lt;&gt;""),"/* "&amp;INDEX(artwork.xlsx!F:F,QUOTIENT(ROW(A2032)-1,3)+2)&amp;" */","  ")&amp;IF(AND(ISERROR(MATCH("},",B2037:B$5003,0)), ISERROR(MATCH("    ];",$A$5:A2036,0))),"];","")</f>
        <v xml:space="preserve">    </v>
      </c>
      <c r="B2037" t="str">
        <f t="shared" si="75"/>
        <v>{</v>
      </c>
      <c r="C2037" t="str">
        <f>IF(AND(MOD(ROW(A2032)-1,3)=0, INDEX(artwork.xlsx!J:J,QUOTIENT(ROW(A2032)-1,3)+2)&lt;&gt;""),
     artwork.xlsx!$H$1&amp;": """ &amp;  INDEX(artwork.xlsx!H:H,QUOTIENT(ROW(A2032)-1,3)+2) &amp;""",  " &amp;
     artwork.xlsx!$J$1&amp; ": """ &amp; INDEX(artwork.xlsx!J:J,QUOTIENT(ROW(A2032)-1,3)+2) &amp;""",  " &amp;
     artwork.xlsx!$L$1&amp; ": """ &amp; SUBSTITUTE(IF(LEFT(INDEX(artwork.xlsx!L:L,QUOTIENT(ROW(A2032)-1,3)+2),4)="http","",artwork.xlsx!$M$1) &amp; INDEX(artwork.xlsx!L:L,QUOTIENT(ROW(A2032)-1,3)+2),artwork.xlsx!$N$1,"") &amp; """,",
 IF(AND(MOD(ROW(A2032)-1,3)=1,INDEX(artwork.xlsx!J:J,QUOTIENT(ROW(A2032)-1,3)+2)&lt;&gt;""),
    artwork.xlsx!$K$1&amp;": '" &amp; SUBSTITUTE(INDEX(artwork.xlsx!K:K,QUOTIENT(ROW(A2032)-1,3)+2),"'","\'") &amp; "'",
IF(MOD(ROW(A2032)-1,3)=2,"","")))</f>
        <v>id: "wizards",  frenchName: "Magiciens",  artwork: "http://wiki.dominionstrategy.com/images/c/c3/WizardsArt.jpg",</v>
      </c>
    </row>
    <row r="2038" spans="1:3" x14ac:dyDescent="0.25">
      <c r="A2038" t="str">
        <f>IF(AND(MOD(ROW(A2033)-1,3)=0,INDEX(artwork.xlsx!G:G,QUOTIENT(ROW(A2033)-1,3)+2)&lt;&gt;""),"/* "&amp;INDEX(artwork.xlsx!G:G,QUOTIENT(ROW(A2033)-1,3)+2)&amp;" */","  ")&amp;
IF(AND(INDEX(artwork.xlsx!F:F,QUOTIENT(ROW(A2033)-1,3)+2)&lt;&gt;""),"/* "&amp;INDEX(artwork.xlsx!F:F,QUOTIENT(ROW(A2033)-1,3)+2)&amp;" */","  ")&amp;IF(AND(ISERROR(MATCH("},",B2038:B$5003,0)), ISERROR(MATCH("    ];",$A$5:A2037,0))),"];","")</f>
        <v xml:space="preserve">    </v>
      </c>
      <c r="B2038" t="str">
        <f t="shared" si="75"/>
        <v/>
      </c>
      <c r="C2038" t="str">
        <f>IF(AND(MOD(ROW(A2033)-1,3)=0, INDEX(artwork.xlsx!J:J,QUOTIENT(ROW(A2033)-1,3)+2)&lt;&gt;""),
     artwork.xlsx!$H$1&amp;": """ &amp;  INDEX(artwork.xlsx!H:H,QUOTIENT(ROW(A2033)-1,3)+2) &amp;""",  " &amp;
     artwork.xlsx!$J$1&amp; ": """ &amp; INDEX(artwork.xlsx!J:J,QUOTIENT(ROW(A2033)-1,3)+2) &amp;""",  " &amp;
     artwork.xlsx!$L$1&amp; ": """ &amp; SUBSTITUTE(IF(LEFT(INDEX(artwork.xlsx!L:L,QUOTIENT(ROW(A2033)-1,3)+2),4)="http","",artwork.xlsx!$M$1) &amp; INDEX(artwork.xlsx!L:L,QUOTIENT(ROW(A2033)-1,3)+2),artwork.xlsx!$N$1,"") &amp; """,",
 IF(AND(MOD(ROW(A2033)-1,3)=1,INDEX(artwork.xlsx!J:J,QUOTIENT(ROW(A2033)-1,3)+2)&lt;&gt;""),
    artwork.xlsx!$K$1&amp;": '" &amp; SUBSTITUTE(INDEX(artwork.xlsx!K:K,QUOTIENT(ROW(A2033)-1,3)+2),"'","\'") &amp; "'",
IF(MOD(ROW(A2033)-1,3)=2,"","")))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39" spans="1:3" x14ac:dyDescent="0.25">
      <c r="A2039" t="str">
        <f>IF(AND(MOD(ROW(A2034)-1,3)=0,INDEX(artwork.xlsx!G:G,QUOTIENT(ROW(A2034)-1,3)+2)&lt;&gt;""),"/* "&amp;INDEX(artwork.xlsx!G:G,QUOTIENT(ROW(A2034)-1,3)+2)&amp;" */","  ")&amp;
IF(AND(INDEX(artwork.xlsx!F:F,QUOTIENT(ROW(A2034)-1,3)+2)&lt;&gt;""),"/* "&amp;INDEX(artwork.xlsx!F:F,QUOTIENT(ROW(A2034)-1,3)+2)&amp;" */","  ")&amp;IF(AND(ISERROR(MATCH("},",B2039:B$5003,0)), ISERROR(MATCH("    ];",$A$5:A2035,0))),"];","")</f>
        <v xml:space="preserve">    </v>
      </c>
      <c r="B2039" t="str">
        <f t="shared" si="75"/>
        <v>},</v>
      </c>
      <c r="C2039" t="str">
        <f>IF(AND(MOD(ROW(A2034)-1,3)=0, INDEX(artwork.xlsx!J:J,QUOTIENT(ROW(A2034)-1,3)+2)&lt;&gt;""),
     artwork.xlsx!$H$1&amp;": """ &amp;  INDEX(artwork.xlsx!H:H,QUOTIENT(ROW(A2034)-1,3)+2) &amp;""",  " &amp;
     artwork.xlsx!$J$1&amp; ": """ &amp; INDEX(artwork.xlsx!J:J,QUOTIENT(ROW(A2034)-1,3)+2) &amp;""",  " &amp;
     artwork.xlsx!$L$1&amp; ": """ &amp; SUBSTITUTE(IF(LEFT(INDEX(artwork.xlsx!L:L,QUOTIENT(ROW(A2034)-1,3)+2),4)="http","",artwork.xlsx!$M$1) &amp; INDEX(artwork.xlsx!L:L,QUOTIENT(ROW(A2034)-1,3)+2),artwork.xlsx!$N$1,"") &amp; """,",
 IF(AND(MOD(ROW(A2034)-1,3)=1,INDEX(artwork.xlsx!J:J,QUOTIENT(ROW(A2034)-1,3)+2)&lt;&gt;""),
    artwork.xlsx!$K$1&amp;": '" &amp; SUBSTITUTE(INDEX(artwork.xlsx!K:K,QUOTIENT(ROW(A2034)-1,3)+2),"'","\'") &amp; "'",
IF(MOD(ROW(A2034)-1,3)=2,"","")))</f>
        <v/>
      </c>
    </row>
    <row r="2040" spans="1:3" x14ac:dyDescent="0.25">
      <c r="A2040" t="str">
        <f>IF(AND(MOD(ROW(A2035)-1,3)=0,INDEX(artwork.xlsx!G:G,QUOTIENT(ROW(A2035)-1,3)+2)&lt;&gt;""),"/* "&amp;INDEX(artwork.xlsx!G:G,QUOTIENT(ROW(A2035)-1,3)+2)&amp;" */","  ")&amp;
IF(AND(INDEX(artwork.xlsx!F:F,QUOTIENT(ROW(A2035)-1,3)+2)&lt;&gt;""),"/* "&amp;INDEX(artwork.xlsx!F:F,QUOTIENT(ROW(A2035)-1,3)+2)&amp;" */","  ")&amp;IF(AND(ISERROR(MATCH("},",B2040:B$5003,0)), ISERROR(MATCH("    ];",$A$5:A2039,0))),"];","")</f>
        <v xml:space="preserve">    </v>
      </c>
      <c r="B2040" t="str">
        <f t="shared" si="75"/>
        <v>{</v>
      </c>
      <c r="C2040" t="str">
        <f>IF(AND(MOD(ROW(A2035)-1,3)=0, INDEX(artwork.xlsx!J:J,QUOTIENT(ROW(A2035)-1,3)+2)&lt;&gt;""),
     artwork.xlsx!$H$1&amp;": """ &amp;  INDEX(artwork.xlsx!H:H,QUOTIENT(ROW(A2035)-1,3)+2) &amp;""",  " &amp;
     artwork.xlsx!$J$1&amp; ": """ &amp; INDEX(artwork.xlsx!J:J,QUOTIENT(ROW(A2035)-1,3)+2) &amp;""",  " &amp;
     artwork.xlsx!$L$1&amp; ": """ &amp; SUBSTITUTE(IF(LEFT(INDEX(artwork.xlsx!L:L,QUOTIENT(ROW(A2035)-1,3)+2),4)="http","",artwork.xlsx!$M$1) &amp; INDEX(artwork.xlsx!L:L,QUOTIENT(ROW(A2035)-1,3)+2),artwork.xlsx!$N$1,"") &amp; """,",
 IF(AND(MOD(ROW(A2035)-1,3)=1,INDEX(artwork.xlsx!J:J,QUOTIENT(ROW(A2035)-1,3)+2)&lt;&gt;""),
    artwork.xlsx!$K$1&amp;": '" &amp; SUBSTITUTE(INDEX(artwork.xlsx!K:K,QUOTIENT(ROW(A2035)-1,3)+2),"'","\'") &amp; "'",
IF(MOD(ROW(A2035)-1,3)=2,"","")))</f>
        <v>id: "student",  frenchName: "Apprenti Magicien",  artwork: "http://wiki.dominionstrategy.com/images/3/3c/StudentArt.jpg",</v>
      </c>
    </row>
    <row r="2041" spans="1:3" x14ac:dyDescent="0.25">
      <c r="A2041" t="str">
        <f>IF(AND(MOD(ROW(A2036)-1,3)=0,INDEX(artwork.xlsx!G:G,QUOTIENT(ROW(A2036)-1,3)+2)&lt;&gt;""),"/* "&amp;INDEX(artwork.xlsx!G:G,QUOTIENT(ROW(A2036)-1,3)+2)&amp;" */","  ")&amp;
IF(AND(INDEX(artwork.xlsx!F:F,QUOTIENT(ROW(A2036)-1,3)+2)&lt;&gt;""),"/* "&amp;INDEX(artwork.xlsx!F:F,QUOTIENT(ROW(A2036)-1,3)+2)&amp;" */","  ")&amp;IF(AND(ISERROR(MATCH("},",B2041:B$5003,0)), ISERROR(MATCH("    ];",$A$5:A2040,0))),"];","")</f>
        <v xml:space="preserve">    </v>
      </c>
      <c r="B2041" t="str">
        <f t="shared" si="75"/>
        <v/>
      </c>
      <c r="C2041" t="str">
        <f>IF(AND(MOD(ROW(A2036)-1,3)=0, INDEX(artwork.xlsx!J:J,QUOTIENT(ROW(A2036)-1,3)+2)&lt;&gt;""),
     artwork.xlsx!$H$1&amp;": """ &amp;  INDEX(artwork.xlsx!H:H,QUOTIENT(ROW(A2036)-1,3)+2) &amp;""",  " &amp;
     artwork.xlsx!$J$1&amp; ": """ &amp; INDEX(artwork.xlsx!J:J,QUOTIENT(ROW(A2036)-1,3)+2) &amp;""",  " &amp;
     artwork.xlsx!$L$1&amp; ": """ &amp; SUBSTITUTE(IF(LEFT(INDEX(artwork.xlsx!L:L,QUOTIENT(ROW(A2036)-1,3)+2),4)="http","",artwork.xlsx!$M$1) &amp; INDEX(artwork.xlsx!L:L,QUOTIENT(ROW(A2036)-1,3)+2),artwork.xlsx!$N$1,"") &amp; """,",
 IF(AND(MOD(ROW(A2036)-1,3)=1,INDEX(artwork.xlsx!J:J,QUOTIENT(ROW(A2036)-1,3)+2)&lt;&gt;""),
    artwork.xlsx!$K$1&amp;": '" &amp; SUBSTITUTE(INDEX(artwork.xlsx!K:K,QUOTIENT(ROW(A2036)-1,3)+2),"'","\'") &amp; "'",
IF(MOD(ROW(A2036)-1,3)=2,"","")))</f>
        <v>text_html: ''</v>
      </c>
    </row>
    <row r="2042" spans="1:3" x14ac:dyDescent="0.25">
      <c r="A2042" t="str">
        <f>IF(AND(MOD(ROW(A2037)-1,3)=0,INDEX(artwork.xlsx!G:G,QUOTIENT(ROW(A2037)-1,3)+2)&lt;&gt;""),"/* "&amp;INDEX(artwork.xlsx!G:G,QUOTIENT(ROW(A2037)-1,3)+2)&amp;" */","  ")&amp;
IF(AND(INDEX(artwork.xlsx!F:F,QUOTIENT(ROW(A2037)-1,3)+2)&lt;&gt;""),"/* "&amp;INDEX(artwork.xlsx!F:F,QUOTIENT(ROW(A2037)-1,3)+2)&amp;" */","  ")&amp;IF(AND(ISERROR(MATCH("},",B2042:B$5003,0)), ISERROR(MATCH("    ];",$A$5:A2038,0))),"];","")</f>
        <v xml:space="preserve">    </v>
      </c>
      <c r="B2042" t="str">
        <f t="shared" si="75"/>
        <v>},</v>
      </c>
      <c r="C2042" t="str">
        <f>IF(AND(MOD(ROW(A2037)-1,3)=0, INDEX(artwork.xlsx!J:J,QUOTIENT(ROW(A2037)-1,3)+2)&lt;&gt;""),
     artwork.xlsx!$H$1&amp;": """ &amp;  INDEX(artwork.xlsx!H:H,QUOTIENT(ROW(A2037)-1,3)+2) &amp;""",  " &amp;
     artwork.xlsx!$J$1&amp; ": """ &amp; INDEX(artwork.xlsx!J:J,QUOTIENT(ROW(A2037)-1,3)+2) &amp;""",  " &amp;
     artwork.xlsx!$L$1&amp; ": """ &amp; SUBSTITUTE(IF(LEFT(INDEX(artwork.xlsx!L:L,QUOTIENT(ROW(A2037)-1,3)+2),4)="http","",artwork.xlsx!$M$1) &amp; INDEX(artwork.xlsx!L:L,QUOTIENT(ROW(A2037)-1,3)+2),artwork.xlsx!$N$1,"") &amp; """,",
 IF(AND(MOD(ROW(A2037)-1,3)=1,INDEX(artwork.xlsx!J:J,QUOTIENT(ROW(A2037)-1,3)+2)&lt;&gt;""),
    artwork.xlsx!$K$1&amp;": '" &amp; SUBSTITUTE(INDEX(artwork.xlsx!K:K,QUOTIENT(ROW(A2037)-1,3)+2),"'","\'") &amp; "'",
IF(MOD(ROW(A2037)-1,3)=2,"","")))</f>
        <v/>
      </c>
    </row>
    <row r="2043" spans="1:3" x14ac:dyDescent="0.25">
      <c r="A2043" t="str">
        <f>IF(AND(MOD(ROW(A2038)-1,3)=0,INDEX(artwork.xlsx!G:G,QUOTIENT(ROW(A2038)-1,3)+2)&lt;&gt;""),"/* "&amp;INDEX(artwork.xlsx!G:G,QUOTIENT(ROW(A2038)-1,3)+2)&amp;" */","  ")&amp;
IF(AND(INDEX(artwork.xlsx!F:F,QUOTIENT(ROW(A2038)-1,3)+2)&lt;&gt;""),"/* "&amp;INDEX(artwork.xlsx!F:F,QUOTIENT(ROW(A2038)-1,3)+2)&amp;" */","  ")&amp;IF(AND(ISERROR(MATCH("},",B2043:B$5003,0)), ISERROR(MATCH("    ];",$A$5:A2042,0))),"];","")</f>
        <v xml:space="preserve">    </v>
      </c>
      <c r="B2043" t="str">
        <f t="shared" si="75"/>
        <v>{</v>
      </c>
      <c r="C2043" t="str">
        <f>IF(AND(MOD(ROW(A2038)-1,3)=0, INDEX(artwork.xlsx!J:J,QUOTIENT(ROW(A2038)-1,3)+2)&lt;&gt;""),
     artwork.xlsx!$H$1&amp;": """ &amp;  INDEX(artwork.xlsx!H:H,QUOTIENT(ROW(A2038)-1,3)+2) &amp;""",  " &amp;
     artwork.xlsx!$J$1&amp; ": """ &amp; INDEX(artwork.xlsx!J:J,QUOTIENT(ROW(A2038)-1,3)+2) &amp;""",  " &amp;
     artwork.xlsx!$L$1&amp; ": """ &amp; SUBSTITUTE(IF(LEFT(INDEX(artwork.xlsx!L:L,QUOTIENT(ROW(A2038)-1,3)+2),4)="http","",artwork.xlsx!$M$1) &amp; INDEX(artwork.xlsx!L:L,QUOTIENT(ROW(A2038)-1,3)+2),artwork.xlsx!$N$1,"") &amp; """,",
 IF(AND(MOD(ROW(A2038)-1,3)=1,INDEX(artwork.xlsx!J:J,QUOTIENT(ROW(A2038)-1,3)+2)&lt;&gt;""),
    artwork.xlsx!$K$1&amp;": '" &amp; SUBSTITUTE(INDEX(artwork.xlsx!K:K,QUOTIENT(ROW(A2038)-1,3)+2),"'","\'") &amp; "'",
IF(MOD(ROW(A2038)-1,3)=2,"","")))</f>
        <v>id: "conjurer",  frenchName: "Illusioniste",  artwork: "http://wiki.dominionstrategy.com/images/c/c8/ConjurerArt.jpg",</v>
      </c>
    </row>
    <row r="2044" spans="1:3" x14ac:dyDescent="0.25">
      <c r="A2044" t="str">
        <f>IF(AND(MOD(ROW(A2039)-1,3)=0,INDEX(artwork.xlsx!G:G,QUOTIENT(ROW(A2039)-1,3)+2)&lt;&gt;""),"/* "&amp;INDEX(artwork.xlsx!G:G,QUOTIENT(ROW(A2039)-1,3)+2)&amp;" */","  ")&amp;
IF(AND(INDEX(artwork.xlsx!F:F,QUOTIENT(ROW(A2039)-1,3)+2)&lt;&gt;""),"/* "&amp;INDEX(artwork.xlsx!F:F,QUOTIENT(ROW(A2039)-1,3)+2)&amp;" */","  ")&amp;IF(AND(ISERROR(MATCH("},",B2044:B$5003,0)), ISERROR(MATCH("    ];",$A$5:A2043,0))),"];","")</f>
        <v xml:space="preserve">    </v>
      </c>
      <c r="B2044" t="str">
        <f t="shared" si="75"/>
        <v/>
      </c>
      <c r="C2044" t="str">
        <f>IF(AND(MOD(ROW(A2039)-1,3)=0, INDEX(artwork.xlsx!J:J,QUOTIENT(ROW(A2039)-1,3)+2)&lt;&gt;""),
     artwork.xlsx!$H$1&amp;": """ &amp;  INDEX(artwork.xlsx!H:H,QUOTIENT(ROW(A2039)-1,3)+2) &amp;""",  " &amp;
     artwork.xlsx!$J$1&amp; ": """ &amp; INDEX(artwork.xlsx!J:J,QUOTIENT(ROW(A2039)-1,3)+2) &amp;""",  " &amp;
     artwork.xlsx!$L$1&amp; ": """ &amp; SUBSTITUTE(IF(LEFT(INDEX(artwork.xlsx!L:L,QUOTIENT(ROW(A2039)-1,3)+2),4)="http","",artwork.xlsx!$M$1) &amp; INDEX(artwork.xlsx!L:L,QUOTIENT(ROW(A2039)-1,3)+2),artwork.xlsx!$N$1,"") &amp; """,",
 IF(AND(MOD(ROW(A2039)-1,3)=1,INDEX(artwork.xlsx!J:J,QUOTIENT(ROW(A2039)-1,3)+2)&lt;&gt;""),
    artwork.xlsx!$K$1&amp;": '" &amp; SUBSTITUTE(INDEX(artwork.xlsx!K:K,QUOTIENT(ROW(A2039)-1,3)+2),"'","\'") &amp; "'",
IF(MOD(ROW(A2039)-1,3)=2,"","")))</f>
        <v>text_html: ''</v>
      </c>
    </row>
    <row r="2045" spans="1:3" x14ac:dyDescent="0.25">
      <c r="A2045" t="str">
        <f>IF(AND(MOD(ROW(A2040)-1,3)=0,INDEX(artwork.xlsx!G:G,QUOTIENT(ROW(A2040)-1,3)+2)&lt;&gt;""),"/* "&amp;INDEX(artwork.xlsx!G:G,QUOTIENT(ROW(A2040)-1,3)+2)&amp;" */","  ")&amp;
IF(AND(INDEX(artwork.xlsx!F:F,QUOTIENT(ROW(A2040)-1,3)+2)&lt;&gt;""),"/* "&amp;INDEX(artwork.xlsx!F:F,QUOTIENT(ROW(A2040)-1,3)+2)&amp;" */","  ")&amp;IF(AND(ISERROR(MATCH("},",B2045:B$5003,0)), ISERROR(MATCH("    ];",$A$5:A2041,0))),"];","")</f>
        <v xml:space="preserve">    </v>
      </c>
      <c r="B2045" t="str">
        <f t="shared" si="75"/>
        <v>},</v>
      </c>
      <c r="C2045" t="str">
        <f>IF(AND(MOD(ROW(A2040)-1,3)=0, INDEX(artwork.xlsx!J:J,QUOTIENT(ROW(A2040)-1,3)+2)&lt;&gt;""),
     artwork.xlsx!$H$1&amp;": """ &amp;  INDEX(artwork.xlsx!H:H,QUOTIENT(ROW(A2040)-1,3)+2) &amp;""",  " &amp;
     artwork.xlsx!$J$1&amp; ": """ &amp; INDEX(artwork.xlsx!J:J,QUOTIENT(ROW(A2040)-1,3)+2) &amp;""",  " &amp;
     artwork.xlsx!$L$1&amp; ": """ &amp; SUBSTITUTE(IF(LEFT(INDEX(artwork.xlsx!L:L,QUOTIENT(ROW(A2040)-1,3)+2),4)="http","",artwork.xlsx!$M$1) &amp; INDEX(artwork.xlsx!L:L,QUOTIENT(ROW(A2040)-1,3)+2),artwork.xlsx!$N$1,"") &amp; """,",
 IF(AND(MOD(ROW(A2040)-1,3)=1,INDEX(artwork.xlsx!J:J,QUOTIENT(ROW(A2040)-1,3)+2)&lt;&gt;""),
    artwork.xlsx!$K$1&amp;": '" &amp; SUBSTITUTE(INDEX(artwork.xlsx!K:K,QUOTIENT(ROW(A2040)-1,3)+2),"'","\'") &amp; "'",
IF(MOD(ROW(A2040)-1,3)=2,"","")))</f>
        <v/>
      </c>
    </row>
    <row r="2046" spans="1:3" x14ac:dyDescent="0.25">
      <c r="A2046" t="str">
        <f>IF(AND(MOD(ROW(A2041)-1,3)=0,INDEX(artwork.xlsx!G:G,QUOTIENT(ROW(A2041)-1,3)+2)&lt;&gt;""),"/* "&amp;INDEX(artwork.xlsx!G:G,QUOTIENT(ROW(A2041)-1,3)+2)&amp;" */","  ")&amp;
IF(AND(INDEX(artwork.xlsx!F:F,QUOTIENT(ROW(A2041)-1,3)+2)&lt;&gt;""),"/* "&amp;INDEX(artwork.xlsx!F:F,QUOTIENT(ROW(A2041)-1,3)+2)&amp;" */","  ")&amp;IF(AND(ISERROR(MATCH("},",B2046:B$5003,0)), ISERROR(MATCH("    ];",$A$5:A2045,0))),"];","")</f>
        <v xml:space="preserve">    </v>
      </c>
      <c r="B2046" t="str">
        <f t="shared" si="75"/>
        <v>{</v>
      </c>
      <c r="C2046" t="str">
        <f>IF(AND(MOD(ROW(A2041)-1,3)=0, INDEX(artwork.xlsx!J:J,QUOTIENT(ROW(A2041)-1,3)+2)&lt;&gt;""),
     artwork.xlsx!$H$1&amp;": """ &amp;  INDEX(artwork.xlsx!H:H,QUOTIENT(ROW(A2041)-1,3)+2) &amp;""",  " &amp;
     artwork.xlsx!$J$1&amp; ": """ &amp; INDEX(artwork.xlsx!J:J,QUOTIENT(ROW(A2041)-1,3)+2) &amp;""",  " &amp;
     artwork.xlsx!$L$1&amp; ": """ &amp; SUBSTITUTE(IF(LEFT(INDEX(artwork.xlsx!L:L,QUOTIENT(ROW(A2041)-1,3)+2),4)="http","",artwork.xlsx!$M$1) &amp; INDEX(artwork.xlsx!L:L,QUOTIENT(ROW(A2041)-1,3)+2),artwork.xlsx!$N$1,"") &amp; """,",
 IF(AND(MOD(ROW(A2041)-1,3)=1,INDEX(artwork.xlsx!J:J,QUOTIENT(ROW(A2041)-1,3)+2)&lt;&gt;""),
    artwork.xlsx!$K$1&amp;": '" &amp; SUBSTITUTE(INDEX(artwork.xlsx!K:K,QUOTIENT(ROW(A2041)-1,3)+2),"'","\'") &amp; "'",
IF(MOD(ROW(A2041)-1,3)=2,"","")))</f>
        <v>id: "sorcerer",  frenchName: "Sorcier",  artwork: "http://wiki.dominionstrategy.com/images/f/f0/SorcererArt.jpg",</v>
      </c>
    </row>
    <row r="2047" spans="1:3" x14ac:dyDescent="0.25">
      <c r="A2047" t="str">
        <f>IF(AND(MOD(ROW(A2042)-1,3)=0,INDEX(artwork.xlsx!G:G,QUOTIENT(ROW(A2042)-1,3)+2)&lt;&gt;""),"/* "&amp;INDEX(artwork.xlsx!G:G,QUOTIENT(ROW(A2042)-1,3)+2)&amp;" */","  ")&amp;
IF(AND(INDEX(artwork.xlsx!F:F,QUOTIENT(ROW(A2042)-1,3)+2)&lt;&gt;""),"/* "&amp;INDEX(artwork.xlsx!F:F,QUOTIENT(ROW(A2042)-1,3)+2)&amp;" */","  ")&amp;IF(AND(ISERROR(MATCH("},",B2047:B$5003,0)), ISERROR(MATCH("    ];",$A$5:A2046,0))),"];","")</f>
        <v xml:space="preserve">    </v>
      </c>
      <c r="B2047" t="str">
        <f t="shared" si="75"/>
        <v/>
      </c>
      <c r="C2047" t="str">
        <f>IF(AND(MOD(ROW(A2042)-1,3)=0, INDEX(artwork.xlsx!J:J,QUOTIENT(ROW(A2042)-1,3)+2)&lt;&gt;""),
     artwork.xlsx!$H$1&amp;": """ &amp;  INDEX(artwork.xlsx!H:H,QUOTIENT(ROW(A2042)-1,3)+2) &amp;""",  " &amp;
     artwork.xlsx!$J$1&amp; ": """ &amp; INDEX(artwork.xlsx!J:J,QUOTIENT(ROW(A2042)-1,3)+2) &amp;""",  " &amp;
     artwork.xlsx!$L$1&amp; ": """ &amp; SUBSTITUTE(IF(LEFT(INDEX(artwork.xlsx!L:L,QUOTIENT(ROW(A2042)-1,3)+2),4)="http","",artwork.xlsx!$M$1) &amp; INDEX(artwork.xlsx!L:L,QUOTIENT(ROW(A2042)-1,3)+2),artwork.xlsx!$N$1,"") &amp; """,",
 IF(AND(MOD(ROW(A2042)-1,3)=1,INDEX(artwork.xlsx!J:J,QUOTIENT(ROW(A2042)-1,3)+2)&lt;&gt;""),
    artwork.xlsx!$K$1&amp;": '" &amp; SUBSTITUTE(INDEX(artwork.xlsx!K:K,QUOTIENT(ROW(A2042)-1,3)+2),"'","\'") &amp; "'",
IF(MOD(ROW(A2042)-1,3)=2,"","")))</f>
        <v>text_html: ''</v>
      </c>
    </row>
    <row r="2048" spans="1:3" x14ac:dyDescent="0.25">
      <c r="A2048" t="str">
        <f>IF(AND(MOD(ROW(A2043)-1,3)=0,INDEX(artwork.xlsx!G:G,QUOTIENT(ROW(A2043)-1,3)+2)&lt;&gt;""),"/* "&amp;INDEX(artwork.xlsx!G:G,QUOTIENT(ROW(A2043)-1,3)+2)&amp;" */","  ")&amp;
IF(AND(INDEX(artwork.xlsx!F:F,QUOTIENT(ROW(A2043)-1,3)+2)&lt;&gt;""),"/* "&amp;INDEX(artwork.xlsx!F:F,QUOTIENT(ROW(A2043)-1,3)+2)&amp;" */","  ")&amp;IF(AND(ISERROR(MATCH("},",B2048:B$5003,0)), ISERROR(MATCH("    ];",$A$5:A2044,0))),"];","")</f>
        <v xml:space="preserve">    </v>
      </c>
      <c r="B2048" t="str">
        <f t="shared" si="75"/>
        <v>},</v>
      </c>
      <c r="C2048" t="str">
        <f>IF(AND(MOD(ROW(A2043)-1,3)=0, INDEX(artwork.xlsx!J:J,QUOTIENT(ROW(A2043)-1,3)+2)&lt;&gt;""),
     artwork.xlsx!$H$1&amp;": """ &amp;  INDEX(artwork.xlsx!H:H,QUOTIENT(ROW(A2043)-1,3)+2) &amp;""",  " &amp;
     artwork.xlsx!$J$1&amp; ": """ &amp; INDEX(artwork.xlsx!J:J,QUOTIENT(ROW(A2043)-1,3)+2) &amp;""",  " &amp;
     artwork.xlsx!$L$1&amp; ": """ &amp; SUBSTITUTE(IF(LEFT(INDEX(artwork.xlsx!L:L,QUOTIENT(ROW(A2043)-1,3)+2),4)="http","",artwork.xlsx!$M$1) &amp; INDEX(artwork.xlsx!L:L,QUOTIENT(ROW(A2043)-1,3)+2),artwork.xlsx!$N$1,"") &amp; """,",
 IF(AND(MOD(ROW(A2043)-1,3)=1,INDEX(artwork.xlsx!J:J,QUOTIENT(ROW(A2043)-1,3)+2)&lt;&gt;""),
    artwork.xlsx!$K$1&amp;": '" &amp; SUBSTITUTE(INDEX(artwork.xlsx!K:K,QUOTIENT(ROW(A2043)-1,3)+2),"'","\'") &amp; "'",
IF(MOD(ROW(A2043)-1,3)=2,"","")))</f>
        <v/>
      </c>
    </row>
    <row r="2049" spans="1:3" x14ac:dyDescent="0.25">
      <c r="A2049" t="str">
        <f>IF(AND(MOD(ROW(A2044)-1,3)=0,INDEX(artwork.xlsx!G:G,QUOTIENT(ROW(A2044)-1,3)+2)&lt;&gt;""),"/* "&amp;INDEX(artwork.xlsx!G:G,QUOTIENT(ROW(A2044)-1,3)+2)&amp;" */","  ")&amp;
IF(AND(INDEX(artwork.xlsx!F:F,QUOTIENT(ROW(A2044)-1,3)+2)&lt;&gt;""),"/* "&amp;INDEX(artwork.xlsx!F:F,QUOTIENT(ROW(A2044)-1,3)+2)&amp;" */","  ")&amp;IF(AND(ISERROR(MATCH("},",B2049:B$5003,0)), ISERROR(MATCH("    ];",$A$5:A2048,0))),"];","")</f>
        <v xml:space="preserve">    </v>
      </c>
      <c r="B2049" t="str">
        <f t="shared" si="75"/>
        <v>{</v>
      </c>
      <c r="C2049" t="str">
        <f>IF(AND(MOD(ROW(A2044)-1,3)=0, INDEX(artwork.xlsx!J:J,QUOTIENT(ROW(A2044)-1,3)+2)&lt;&gt;""),
     artwork.xlsx!$H$1&amp;": """ &amp;  INDEX(artwork.xlsx!H:H,QUOTIENT(ROW(A2044)-1,3)+2) &amp;""",  " &amp;
     artwork.xlsx!$J$1&amp; ": """ &amp; INDEX(artwork.xlsx!J:J,QUOTIENT(ROW(A2044)-1,3)+2) &amp;""",  " &amp;
     artwork.xlsx!$L$1&amp; ": """ &amp; SUBSTITUTE(IF(LEFT(INDEX(artwork.xlsx!L:L,QUOTIENT(ROW(A2044)-1,3)+2),4)="http","",artwork.xlsx!$M$1) &amp; INDEX(artwork.xlsx!L:L,QUOTIENT(ROW(A2044)-1,3)+2),artwork.xlsx!$N$1,"") &amp; """,",
 IF(AND(MOD(ROW(A2044)-1,3)=1,INDEX(artwork.xlsx!J:J,QUOTIENT(ROW(A2044)-1,3)+2)&lt;&gt;""),
    artwork.xlsx!$K$1&amp;": '" &amp; SUBSTITUTE(INDEX(artwork.xlsx!K:K,QUOTIENT(ROW(A2044)-1,3)+2),"'","\'") &amp; "'",
IF(MOD(ROW(A2044)-1,3)=2,"","")))</f>
        <v>id: "lich",  frenchName: "Liche",  artwork: "http://wiki.dominionstrategy.com/images/c/c7/LichArt.jpg",</v>
      </c>
    </row>
    <row r="2050" spans="1:3" x14ac:dyDescent="0.25">
      <c r="A2050" t="str">
        <f>IF(AND(MOD(ROW(A2045)-1,3)=0,INDEX(artwork.xlsx!G:G,QUOTIENT(ROW(A2045)-1,3)+2)&lt;&gt;""),"/* "&amp;INDEX(artwork.xlsx!G:G,QUOTIENT(ROW(A2045)-1,3)+2)&amp;" */","  ")&amp;
IF(AND(INDEX(artwork.xlsx!F:F,QUOTIENT(ROW(A2045)-1,3)+2)&lt;&gt;""),"/* "&amp;INDEX(artwork.xlsx!F:F,QUOTIENT(ROW(A2045)-1,3)+2)&amp;" */","  ")&amp;IF(AND(ISERROR(MATCH("},",B2050:B$5003,0)), ISERROR(MATCH("    ];",$A$5:A2049,0))),"];","")</f>
        <v xml:space="preserve">    </v>
      </c>
      <c r="B2050" t="str">
        <f t="shared" si="75"/>
        <v/>
      </c>
      <c r="C2050" t="str">
        <f>IF(AND(MOD(ROW(A2045)-1,3)=0, INDEX(artwork.xlsx!J:J,QUOTIENT(ROW(A2045)-1,3)+2)&lt;&gt;""),
     artwork.xlsx!$H$1&amp;": """ &amp;  INDEX(artwork.xlsx!H:H,QUOTIENT(ROW(A2045)-1,3)+2) &amp;""",  " &amp;
     artwork.xlsx!$J$1&amp; ": """ &amp; INDEX(artwork.xlsx!J:J,QUOTIENT(ROW(A2045)-1,3)+2) &amp;""",  " &amp;
     artwork.xlsx!$L$1&amp; ": """ &amp; SUBSTITUTE(IF(LEFT(INDEX(artwork.xlsx!L:L,QUOTIENT(ROW(A2045)-1,3)+2),4)="http","",artwork.xlsx!$M$1) &amp; INDEX(artwork.xlsx!L:L,QUOTIENT(ROW(A2045)-1,3)+2),artwork.xlsx!$N$1,"") &amp; """,",
 IF(AND(MOD(ROW(A2045)-1,3)=1,INDEX(artwork.xlsx!J:J,QUOTIENT(ROW(A2045)-1,3)+2)&lt;&gt;""),
    artwork.xlsx!$K$1&amp;": '" &amp; SUBSTITUTE(INDEX(artwork.xlsx!K:K,QUOTIENT(ROW(A2045)-1,3)+2),"'","\'") &amp; "'",
IF(MOD(ROW(A2045)-1,3)=2,"","")))</f>
        <v>text_html: ''</v>
      </c>
    </row>
    <row r="2051" spans="1:3" x14ac:dyDescent="0.25">
      <c r="A2051" t="str">
        <f>IF(AND(MOD(ROW(A2046)-1,3)=0,INDEX(artwork.xlsx!G:G,QUOTIENT(ROW(A2046)-1,3)+2)&lt;&gt;""),"/* "&amp;INDEX(artwork.xlsx!G:G,QUOTIENT(ROW(A2046)-1,3)+2)&amp;" */","  ")&amp;
IF(AND(INDEX(artwork.xlsx!F:F,QUOTIENT(ROW(A2046)-1,3)+2)&lt;&gt;""),"/* "&amp;INDEX(artwork.xlsx!F:F,QUOTIENT(ROW(A2046)-1,3)+2)&amp;" */","  ")&amp;IF(AND(ISERROR(MATCH("},",B2051:B$5003,0)), ISERROR(MATCH("    ];",$A$5:A2047,0))),"];","")</f>
        <v xml:space="preserve">    </v>
      </c>
      <c r="B2051" t="str">
        <f t="shared" si="75"/>
        <v>},</v>
      </c>
      <c r="C2051" t="str">
        <f>IF(AND(MOD(ROW(A2046)-1,3)=0, INDEX(artwork.xlsx!J:J,QUOTIENT(ROW(A2046)-1,3)+2)&lt;&gt;""),
     artwork.xlsx!$H$1&amp;": """ &amp;  INDEX(artwork.xlsx!H:H,QUOTIENT(ROW(A2046)-1,3)+2) &amp;""",  " &amp;
     artwork.xlsx!$J$1&amp; ": """ &amp; INDEX(artwork.xlsx!J:J,QUOTIENT(ROW(A2046)-1,3)+2) &amp;""",  " &amp;
     artwork.xlsx!$L$1&amp; ": """ &amp; SUBSTITUTE(IF(LEFT(INDEX(artwork.xlsx!L:L,QUOTIENT(ROW(A2046)-1,3)+2),4)="http","",artwork.xlsx!$M$1) &amp; INDEX(artwork.xlsx!L:L,QUOTIENT(ROW(A2046)-1,3)+2),artwork.xlsx!$N$1,"") &amp; """,",
 IF(AND(MOD(ROW(A2046)-1,3)=1,INDEX(artwork.xlsx!J:J,QUOTIENT(ROW(A2046)-1,3)+2)&lt;&gt;""),
    artwork.xlsx!$K$1&amp;": '" &amp; SUBSTITUTE(INDEX(artwork.xlsx!K:K,QUOTIENT(ROW(A2046)-1,3)+2),"'","\'") &amp; "'",
IF(MOD(ROW(A2046)-1,3)=2,"","")))</f>
        <v/>
      </c>
    </row>
    <row r="2052" spans="1:3" x14ac:dyDescent="0.25">
      <c r="A2052" t="str">
        <f>IF(AND(MOD(ROW(A2047)-1,3)=0,INDEX(artwork.xlsx!G:G,QUOTIENT(ROW(A2047)-1,3)+2)&lt;&gt;""),"/* "&amp;INDEX(artwork.xlsx!G:G,QUOTIENT(ROW(A2047)-1,3)+2)&amp;" */","  ")&amp;
IF(AND(INDEX(artwork.xlsx!F:F,QUOTIENT(ROW(A2047)-1,3)+2)&lt;&gt;""),"/* "&amp;INDEX(artwork.xlsx!F:F,QUOTIENT(ROW(A2047)-1,3)+2)&amp;" */","  ")&amp;IF(AND(ISERROR(MATCH("},",B2052:B$5003,0)), ISERROR(MATCH("    ];",$A$5:A2051,0))),"];","")</f>
        <v xml:space="preserve">    </v>
      </c>
      <c r="B2052" t="str">
        <f t="shared" si="75"/>
        <v>{</v>
      </c>
      <c r="C2052" t="str">
        <f>IF(AND(MOD(ROW(A2047)-1,3)=0, INDEX(artwork.xlsx!J:J,QUOTIENT(ROW(A2047)-1,3)+2)&lt;&gt;""),
     artwork.xlsx!$H$1&amp;": """ &amp;  INDEX(artwork.xlsx!H:H,QUOTIENT(ROW(A2047)-1,3)+2) &amp;""",  " &amp;
     artwork.xlsx!$J$1&amp; ": """ &amp; INDEX(artwork.xlsx!J:J,QUOTIENT(ROW(A2047)-1,3)+2) &amp;""",  " &amp;
     artwork.xlsx!$L$1&amp; ": """ &amp; SUBSTITUTE(IF(LEFT(INDEX(artwork.xlsx!L:L,QUOTIENT(ROW(A2047)-1,3)+2),4)="http","",artwork.xlsx!$M$1) &amp; INDEX(artwork.xlsx!L:L,QUOTIENT(ROW(A2047)-1,3)+2),artwork.xlsx!$N$1,"") &amp; """,",
 IF(AND(MOD(ROW(A2047)-1,3)=1,INDEX(artwork.xlsx!J:J,QUOTIENT(ROW(A2047)-1,3)+2)&lt;&gt;""),
    artwork.xlsx!$K$1&amp;": '" &amp; SUBSTITUTE(INDEX(artwork.xlsx!K:K,QUOTIENT(ROW(A2047)-1,3)+2),"'","\'") &amp; "'",
IF(MOD(ROW(A2047)-1,3)=2,"","")))</f>
        <v>id: "broker",  frenchName: "Courtier",  artwork: "http://wiki.dominionstrategy.com/images/7/7f/BrokerArt.jpg",</v>
      </c>
    </row>
    <row r="2053" spans="1:3" x14ac:dyDescent="0.25">
      <c r="A2053" t="str">
        <f>IF(AND(MOD(ROW(A2048)-1,3)=0,INDEX(artwork.xlsx!G:G,QUOTIENT(ROW(A2048)-1,3)+2)&lt;&gt;""),"/* "&amp;INDEX(artwork.xlsx!G:G,QUOTIENT(ROW(A2048)-1,3)+2)&amp;" */","  ")&amp;
IF(AND(INDEX(artwork.xlsx!F:F,QUOTIENT(ROW(A2048)-1,3)+2)&lt;&gt;""),"/* "&amp;INDEX(artwork.xlsx!F:F,QUOTIENT(ROW(A2048)-1,3)+2)&amp;" */","  ")&amp;IF(AND(ISERROR(MATCH("},",B2053:B$5003,0)), ISERROR(MATCH("    ];",$A$5:A2052,0))),"];","")</f>
        <v xml:space="preserve">    </v>
      </c>
      <c r="B2053" t="str">
        <f t="shared" si="75"/>
        <v/>
      </c>
      <c r="C2053" t="str">
        <f>IF(AND(MOD(ROW(A2048)-1,3)=0, INDEX(artwork.xlsx!J:J,QUOTIENT(ROW(A2048)-1,3)+2)&lt;&gt;""),
     artwork.xlsx!$H$1&amp;": """ &amp;  INDEX(artwork.xlsx!H:H,QUOTIENT(ROW(A2048)-1,3)+2) &amp;""",  " &amp;
     artwork.xlsx!$J$1&amp; ": """ &amp; INDEX(artwork.xlsx!J:J,QUOTIENT(ROW(A2048)-1,3)+2) &amp;""",  " &amp;
     artwork.xlsx!$L$1&amp; ": """ &amp; SUBSTITUTE(IF(LEFT(INDEX(artwork.xlsx!L:L,QUOTIENT(ROW(A2048)-1,3)+2),4)="http","",artwork.xlsx!$M$1) &amp; INDEX(artwork.xlsx!L:L,QUOTIENT(ROW(A2048)-1,3)+2),artwork.xlsx!$N$1,"") &amp; """,",
 IF(AND(MOD(ROW(A2048)-1,3)=1,INDEX(artwork.xlsx!J:J,QUOTIENT(ROW(A2048)-1,3)+2)&lt;&gt;""),
    artwork.xlsx!$K$1&amp;": '" &amp; SUBSTITUTE(INDEX(artwork.xlsx!K:K,QUOTIENT(ROW(A2048)-1,3)+2),"'","\'") &amp; "'",
IF(MOD(ROW(A2048)-1,3)=2,"","")))</f>
        <v>text_html: ''</v>
      </c>
    </row>
    <row r="2054" spans="1:3" x14ac:dyDescent="0.25">
      <c r="A2054" t="str">
        <f>IF(AND(MOD(ROW(A2049)-1,3)=0,INDEX(artwork.xlsx!G:G,QUOTIENT(ROW(A2049)-1,3)+2)&lt;&gt;""),"/* "&amp;INDEX(artwork.xlsx!G:G,QUOTIENT(ROW(A2049)-1,3)+2)&amp;" */","  ")&amp;
IF(AND(INDEX(artwork.xlsx!F:F,QUOTIENT(ROW(A2049)-1,3)+2)&lt;&gt;""),"/* "&amp;INDEX(artwork.xlsx!F:F,QUOTIENT(ROW(A2049)-1,3)+2)&amp;" */","  ")&amp;IF(AND(ISERROR(MATCH("},",B2054:B$5003,0)), ISERROR(MATCH("    ];",$A$5:A2050,0))),"];","")</f>
        <v xml:space="preserve">    </v>
      </c>
      <c r="B2054" t="str">
        <f t="shared" ref="B2054:B2117" si="76">IF(AND(C2053&lt;&gt;"",MOD(ROW(A2052)-1,3)=2),"},","")&amp;IF(AND(C2054&lt;&gt;"",MOD(ROW(A2049)-1,3)=0),"{","")</f>
        <v>},</v>
      </c>
      <c r="C2054" t="str">
        <f>IF(AND(MOD(ROW(A2049)-1,3)=0, INDEX(artwork.xlsx!J:J,QUOTIENT(ROW(A2049)-1,3)+2)&lt;&gt;""),
     artwork.xlsx!$H$1&amp;": """ &amp;  INDEX(artwork.xlsx!H:H,QUOTIENT(ROW(A2049)-1,3)+2) &amp;""",  " &amp;
     artwork.xlsx!$J$1&amp; ": """ &amp; INDEX(artwork.xlsx!J:J,QUOTIENT(ROW(A2049)-1,3)+2) &amp;""",  " &amp;
     artwork.xlsx!$L$1&amp; ": """ &amp; SUBSTITUTE(IF(LEFT(INDEX(artwork.xlsx!L:L,QUOTIENT(ROW(A2049)-1,3)+2),4)="http","",artwork.xlsx!$M$1) &amp; INDEX(artwork.xlsx!L:L,QUOTIENT(ROW(A2049)-1,3)+2),artwork.xlsx!$N$1,"") &amp; """,",
 IF(AND(MOD(ROW(A2049)-1,3)=1,INDEX(artwork.xlsx!J:J,QUOTIENT(ROW(A2049)-1,3)+2)&lt;&gt;""),
    artwork.xlsx!$K$1&amp;": '" &amp; SUBSTITUTE(INDEX(artwork.xlsx!K:K,QUOTIENT(ROW(A2049)-1,3)+2),"'","\'") &amp; "'",
IF(MOD(ROW(A2049)-1,3)=2,"","")))</f>
        <v/>
      </c>
    </row>
    <row r="2055" spans="1:3" x14ac:dyDescent="0.25">
      <c r="A2055" t="str">
        <f>IF(AND(MOD(ROW(A2050)-1,3)=0,INDEX(artwork.xlsx!G:G,QUOTIENT(ROW(A2050)-1,3)+2)&lt;&gt;""),"/* "&amp;INDEX(artwork.xlsx!G:G,QUOTIENT(ROW(A2050)-1,3)+2)&amp;" */","  ")&amp;
IF(AND(INDEX(artwork.xlsx!F:F,QUOTIENT(ROW(A2050)-1,3)+2)&lt;&gt;""),"/* "&amp;INDEX(artwork.xlsx!F:F,QUOTIENT(ROW(A2050)-1,3)+2)&amp;" */","  ")&amp;IF(AND(ISERROR(MATCH("},",B2055:B$5003,0)), ISERROR(MATCH("    ];",$A$5:A2054,0))),"];","")</f>
        <v xml:space="preserve">    </v>
      </c>
      <c r="B2055" t="str">
        <f t="shared" si="76"/>
        <v>{</v>
      </c>
      <c r="C2055" t="str">
        <f>IF(AND(MOD(ROW(A2050)-1,3)=0, INDEX(artwork.xlsx!J:J,QUOTIENT(ROW(A2050)-1,3)+2)&lt;&gt;""),
     artwork.xlsx!$H$1&amp;": """ &amp;  INDEX(artwork.xlsx!H:H,QUOTIENT(ROW(A2050)-1,3)+2) &amp;""",  " &amp;
     artwork.xlsx!$J$1&amp; ": """ &amp; INDEX(artwork.xlsx!J:J,QUOTIENT(ROW(A2050)-1,3)+2) &amp;""",  " &amp;
     artwork.xlsx!$L$1&amp; ": """ &amp; SUBSTITUTE(IF(LEFT(INDEX(artwork.xlsx!L:L,QUOTIENT(ROW(A2050)-1,3)+2),4)="http","",artwork.xlsx!$M$1) &amp; INDEX(artwork.xlsx!L:L,QUOTIENT(ROW(A2050)-1,3)+2),artwork.xlsx!$N$1,"") &amp; """,",
 IF(AND(MOD(ROW(A2050)-1,3)=1,INDEX(artwork.xlsx!J:J,QUOTIENT(ROW(A2050)-1,3)+2)&lt;&gt;""),
    artwork.xlsx!$K$1&amp;": '" &amp; SUBSTITUTE(INDEX(artwork.xlsx!K:K,QUOTIENT(ROW(A2050)-1,3)+2),"'","\'") &amp; "'",
IF(MOD(ROW(A2050)-1,3)=2,"","")))</f>
        <v>id: "carpenter",  frenchName: "Charpentière",  artwork: "http://wiki.dominionstrategy.com/images/5/55/CarpenterArt.jpg",</v>
      </c>
    </row>
    <row r="2056" spans="1:3" x14ac:dyDescent="0.25">
      <c r="A2056" t="str">
        <f>IF(AND(MOD(ROW(A2051)-1,3)=0,INDEX(artwork.xlsx!G:G,QUOTIENT(ROW(A2051)-1,3)+2)&lt;&gt;""),"/* "&amp;INDEX(artwork.xlsx!G:G,QUOTIENT(ROW(A2051)-1,3)+2)&amp;" */","  ")&amp;
IF(AND(INDEX(artwork.xlsx!F:F,QUOTIENT(ROW(A2051)-1,3)+2)&lt;&gt;""),"/* "&amp;INDEX(artwork.xlsx!F:F,QUOTIENT(ROW(A2051)-1,3)+2)&amp;" */","  ")&amp;IF(AND(ISERROR(MATCH("},",B2056:B$5003,0)), ISERROR(MATCH("    ];",$A$5:A2055,0))),"];","")</f>
        <v xml:space="preserve">    </v>
      </c>
      <c r="B2056" t="str">
        <f t="shared" si="76"/>
        <v/>
      </c>
      <c r="C2056" t="str">
        <f>IF(AND(MOD(ROW(A2051)-1,3)=0, INDEX(artwork.xlsx!J:J,QUOTIENT(ROW(A2051)-1,3)+2)&lt;&gt;""),
     artwork.xlsx!$H$1&amp;": """ &amp;  INDEX(artwork.xlsx!H:H,QUOTIENT(ROW(A2051)-1,3)+2) &amp;""",  " &amp;
     artwork.xlsx!$J$1&amp; ": """ &amp; INDEX(artwork.xlsx!J:J,QUOTIENT(ROW(A2051)-1,3)+2) &amp;""",  " &amp;
     artwork.xlsx!$L$1&amp; ": """ &amp; SUBSTITUTE(IF(LEFT(INDEX(artwork.xlsx!L:L,QUOTIENT(ROW(A2051)-1,3)+2),4)="http","",artwork.xlsx!$M$1) &amp; INDEX(artwork.xlsx!L:L,QUOTIENT(ROW(A2051)-1,3)+2),artwork.xlsx!$N$1,"") &amp; """,",
 IF(AND(MOD(ROW(A2051)-1,3)=1,INDEX(artwork.xlsx!J:J,QUOTIENT(ROW(A2051)-1,3)+2)&lt;&gt;""),
    artwork.xlsx!$K$1&amp;": '" &amp; SUBSTITUTE(INDEX(artwork.xlsx!K:K,QUOTIENT(ROW(A2051)-1,3)+2),"'","\'") &amp; "'",
IF(MOD(ROW(A2051)-1,3)=2,"","")))</f>
        <v>text_html: ''</v>
      </c>
    </row>
    <row r="2057" spans="1:3" x14ac:dyDescent="0.25">
      <c r="A2057" t="str">
        <f>IF(AND(MOD(ROW(A2052)-1,3)=0,INDEX(artwork.xlsx!G:G,QUOTIENT(ROW(A2052)-1,3)+2)&lt;&gt;""),"/* "&amp;INDEX(artwork.xlsx!G:G,QUOTIENT(ROW(A2052)-1,3)+2)&amp;" */","  ")&amp;
IF(AND(INDEX(artwork.xlsx!F:F,QUOTIENT(ROW(A2052)-1,3)+2)&lt;&gt;""),"/* "&amp;INDEX(artwork.xlsx!F:F,QUOTIENT(ROW(A2052)-1,3)+2)&amp;" */","  ")&amp;IF(AND(ISERROR(MATCH("},",B2057:B$5003,0)), ISERROR(MATCH("    ];",$A$5:A2053,0))),"];","")</f>
        <v xml:space="preserve">    </v>
      </c>
      <c r="B2057" t="str">
        <f t="shared" si="76"/>
        <v>},</v>
      </c>
      <c r="C2057" t="str">
        <f>IF(AND(MOD(ROW(A2052)-1,3)=0, INDEX(artwork.xlsx!J:J,QUOTIENT(ROW(A2052)-1,3)+2)&lt;&gt;""),
     artwork.xlsx!$H$1&amp;": """ &amp;  INDEX(artwork.xlsx!H:H,QUOTIENT(ROW(A2052)-1,3)+2) &amp;""",  " &amp;
     artwork.xlsx!$J$1&amp; ": """ &amp; INDEX(artwork.xlsx!J:J,QUOTIENT(ROW(A2052)-1,3)+2) &amp;""",  " &amp;
     artwork.xlsx!$L$1&amp; ": """ &amp; SUBSTITUTE(IF(LEFT(INDEX(artwork.xlsx!L:L,QUOTIENT(ROW(A2052)-1,3)+2),4)="http","",artwork.xlsx!$M$1) &amp; INDEX(artwork.xlsx!L:L,QUOTIENT(ROW(A2052)-1,3)+2),artwork.xlsx!$N$1,"") &amp; """,",
 IF(AND(MOD(ROW(A2052)-1,3)=1,INDEX(artwork.xlsx!J:J,QUOTIENT(ROW(A2052)-1,3)+2)&lt;&gt;""),
    artwork.xlsx!$K$1&amp;": '" &amp; SUBSTITUTE(INDEX(artwork.xlsx!K:K,QUOTIENT(ROW(A2052)-1,3)+2),"'","\'") &amp; "'",
IF(MOD(ROW(A2052)-1,3)=2,"","")))</f>
        <v/>
      </c>
    </row>
    <row r="2058" spans="1:3" x14ac:dyDescent="0.25">
      <c r="A2058" t="str">
        <f>IF(AND(MOD(ROW(A2053)-1,3)=0,INDEX(artwork.xlsx!G:G,QUOTIENT(ROW(A2053)-1,3)+2)&lt;&gt;""),"/* "&amp;INDEX(artwork.xlsx!G:G,QUOTIENT(ROW(A2053)-1,3)+2)&amp;" */","  ")&amp;
IF(AND(INDEX(artwork.xlsx!F:F,QUOTIENT(ROW(A2053)-1,3)+2)&lt;&gt;""),"/* "&amp;INDEX(artwork.xlsx!F:F,QUOTIENT(ROW(A2053)-1,3)+2)&amp;" */","  ")&amp;IF(AND(ISERROR(MATCH("},",B2058:B$5003,0)), ISERROR(MATCH("    ];",$A$5:A2057,0))),"];","")</f>
        <v xml:space="preserve">    </v>
      </c>
      <c r="B2058" t="str">
        <f t="shared" si="76"/>
        <v>{</v>
      </c>
      <c r="C2058" t="str">
        <f>IF(AND(MOD(ROW(A2053)-1,3)=0, INDEX(artwork.xlsx!J:J,QUOTIENT(ROW(A2053)-1,3)+2)&lt;&gt;""),
     artwork.xlsx!$H$1&amp;": """ &amp;  INDEX(artwork.xlsx!H:H,QUOTIENT(ROW(A2053)-1,3)+2) &amp;""",  " &amp;
     artwork.xlsx!$J$1&amp; ": """ &amp; INDEX(artwork.xlsx!J:J,QUOTIENT(ROW(A2053)-1,3)+2) &amp;""",  " &amp;
     artwork.xlsx!$L$1&amp; ": """ &amp; SUBSTITUTE(IF(LEFT(INDEX(artwork.xlsx!L:L,QUOTIENT(ROW(A2053)-1,3)+2),4)="http","",artwork.xlsx!$M$1) &amp; INDEX(artwork.xlsx!L:L,QUOTIENT(ROW(A2053)-1,3)+2),artwork.xlsx!$N$1,"") &amp; """,",
 IF(AND(MOD(ROW(A2053)-1,3)=1,INDEX(artwork.xlsx!J:J,QUOTIENT(ROW(A2053)-1,3)+2)&lt;&gt;""),
    artwork.xlsx!$K$1&amp;": '" &amp; SUBSTITUTE(INDEX(artwork.xlsx!K:K,QUOTIENT(ROW(A2053)-1,3)+2),"'","\'") &amp; "'",
IF(MOD(ROW(A2053)-1,3)=2,"","")))</f>
        <v>id: "courier",  frenchName: "Courrier Rapide",  artwork: "http://wiki.dominionstrategy.com/images/4/48/CourierArt.jpg",</v>
      </c>
    </row>
    <row r="2059" spans="1:3" x14ac:dyDescent="0.25">
      <c r="A2059" t="str">
        <f>IF(AND(MOD(ROW(A2054)-1,3)=0,INDEX(artwork.xlsx!G:G,QUOTIENT(ROW(A2054)-1,3)+2)&lt;&gt;""),"/* "&amp;INDEX(artwork.xlsx!G:G,QUOTIENT(ROW(A2054)-1,3)+2)&amp;" */","  ")&amp;
IF(AND(INDEX(artwork.xlsx!F:F,QUOTIENT(ROW(A2054)-1,3)+2)&lt;&gt;""),"/* "&amp;INDEX(artwork.xlsx!F:F,QUOTIENT(ROW(A2054)-1,3)+2)&amp;" */","  ")&amp;IF(AND(ISERROR(MATCH("},",B2059:B$5003,0)), ISERROR(MATCH("    ];",$A$5:A2058,0))),"];","")</f>
        <v xml:space="preserve">    </v>
      </c>
      <c r="B2059" t="str">
        <f t="shared" si="76"/>
        <v/>
      </c>
      <c r="C2059" t="str">
        <f>IF(AND(MOD(ROW(A2054)-1,3)=0, INDEX(artwork.xlsx!J:J,QUOTIENT(ROW(A2054)-1,3)+2)&lt;&gt;""),
     artwork.xlsx!$H$1&amp;": """ &amp;  INDEX(artwork.xlsx!H:H,QUOTIENT(ROW(A2054)-1,3)+2) &amp;""",  " &amp;
     artwork.xlsx!$J$1&amp; ": """ &amp; INDEX(artwork.xlsx!J:J,QUOTIENT(ROW(A2054)-1,3)+2) &amp;""",  " &amp;
     artwork.xlsx!$L$1&amp; ": """ &amp; SUBSTITUTE(IF(LEFT(INDEX(artwork.xlsx!L:L,QUOTIENT(ROW(A2054)-1,3)+2),4)="http","",artwork.xlsx!$M$1) &amp; INDEX(artwork.xlsx!L:L,QUOTIENT(ROW(A2054)-1,3)+2),artwork.xlsx!$N$1,"") &amp; """,",
 IF(AND(MOD(ROW(A2054)-1,3)=1,INDEX(artwork.xlsx!J:J,QUOTIENT(ROW(A2054)-1,3)+2)&lt;&gt;""),
    artwork.xlsx!$K$1&amp;": '" &amp; SUBSTITUTE(INDEX(artwork.xlsx!K:K,QUOTIENT(ROW(A2054)-1,3)+2),"'","\'") &amp; "'",
IF(MOD(ROW(A2054)-1,3)=2,"","")))</f>
        <v>text_html: ''</v>
      </c>
    </row>
    <row r="2060" spans="1:3" x14ac:dyDescent="0.25">
      <c r="A2060" t="str">
        <f>IF(AND(MOD(ROW(A2055)-1,3)=0,INDEX(artwork.xlsx!G:G,QUOTIENT(ROW(A2055)-1,3)+2)&lt;&gt;""),"/* "&amp;INDEX(artwork.xlsx!G:G,QUOTIENT(ROW(A2055)-1,3)+2)&amp;" */","  ")&amp;
IF(AND(INDEX(artwork.xlsx!F:F,QUOTIENT(ROW(A2055)-1,3)+2)&lt;&gt;""),"/* "&amp;INDEX(artwork.xlsx!F:F,QUOTIENT(ROW(A2055)-1,3)+2)&amp;" */","  ")&amp;IF(AND(ISERROR(MATCH("},",B2060:B$5003,0)), ISERROR(MATCH("    ];",$A$5:A2056,0))),"];","")</f>
        <v xml:space="preserve">    </v>
      </c>
      <c r="B2060" t="str">
        <f t="shared" si="76"/>
        <v>},</v>
      </c>
      <c r="C2060" t="str">
        <f>IF(AND(MOD(ROW(A2055)-1,3)=0, INDEX(artwork.xlsx!J:J,QUOTIENT(ROW(A2055)-1,3)+2)&lt;&gt;""),
     artwork.xlsx!$H$1&amp;": """ &amp;  INDEX(artwork.xlsx!H:H,QUOTIENT(ROW(A2055)-1,3)+2) &amp;""",  " &amp;
     artwork.xlsx!$J$1&amp; ": """ &amp; INDEX(artwork.xlsx!J:J,QUOTIENT(ROW(A2055)-1,3)+2) &amp;""",  " &amp;
     artwork.xlsx!$L$1&amp; ": """ &amp; SUBSTITUTE(IF(LEFT(INDEX(artwork.xlsx!L:L,QUOTIENT(ROW(A2055)-1,3)+2),4)="http","",artwork.xlsx!$M$1) &amp; INDEX(artwork.xlsx!L:L,QUOTIENT(ROW(A2055)-1,3)+2),artwork.xlsx!$N$1,"") &amp; """,",
 IF(AND(MOD(ROW(A2055)-1,3)=1,INDEX(artwork.xlsx!J:J,QUOTIENT(ROW(A2055)-1,3)+2)&lt;&gt;""),
    artwork.xlsx!$K$1&amp;": '" &amp; SUBSTITUTE(INDEX(artwork.xlsx!K:K,QUOTIENT(ROW(A2055)-1,3)+2),"'","\'") &amp; "'",
IF(MOD(ROW(A2055)-1,3)=2,"","")))</f>
        <v/>
      </c>
    </row>
    <row r="2061" spans="1:3" x14ac:dyDescent="0.25">
      <c r="A2061" t="str">
        <f>IF(AND(MOD(ROW(A2056)-1,3)=0,INDEX(artwork.xlsx!G:G,QUOTIENT(ROW(A2056)-1,3)+2)&lt;&gt;""),"/* "&amp;INDEX(artwork.xlsx!G:G,QUOTIENT(ROW(A2056)-1,3)+2)&amp;" */","  ")&amp;
IF(AND(INDEX(artwork.xlsx!F:F,QUOTIENT(ROW(A2056)-1,3)+2)&lt;&gt;""),"/* "&amp;INDEX(artwork.xlsx!F:F,QUOTIENT(ROW(A2056)-1,3)+2)&amp;" */","  ")&amp;IF(AND(ISERROR(MATCH("},",B2061:B$5003,0)), ISERROR(MATCH("    ];",$A$5:A2060,0))),"];","")</f>
        <v xml:space="preserve">    </v>
      </c>
      <c r="B2061" t="str">
        <f t="shared" si="76"/>
        <v>{</v>
      </c>
      <c r="C2061" t="str">
        <f>IF(AND(MOD(ROW(A2056)-1,3)=0, INDEX(artwork.xlsx!J:J,QUOTIENT(ROW(A2056)-1,3)+2)&lt;&gt;""),
     artwork.xlsx!$H$1&amp;": """ &amp;  INDEX(artwork.xlsx!H:H,QUOTIENT(ROW(A2056)-1,3)+2) &amp;""",  " &amp;
     artwork.xlsx!$J$1&amp; ": """ &amp; INDEX(artwork.xlsx!J:J,QUOTIENT(ROW(A2056)-1,3)+2) &amp;""",  " &amp;
     artwork.xlsx!$L$1&amp; ": """ &amp; SUBSTITUTE(IF(LEFT(INDEX(artwork.xlsx!L:L,QUOTIENT(ROW(A2056)-1,3)+2),4)="http","",artwork.xlsx!$M$1) &amp; INDEX(artwork.xlsx!L:L,QUOTIENT(ROW(A2056)-1,3)+2),artwork.xlsx!$N$1,"") &amp; """,",
 IF(AND(MOD(ROW(A2056)-1,3)=1,INDEX(artwork.xlsx!J:J,QUOTIENT(ROW(A2056)-1,3)+2)&lt;&gt;""),
    artwork.xlsx!$K$1&amp;": '" &amp; SUBSTITUTE(INDEX(artwork.xlsx!K:K,QUOTIENT(ROW(A2056)-1,3)+2),"'","\'") &amp; "'",
IF(MOD(ROW(A2056)-1,3)=2,"","")))</f>
        <v>id: "innkeeper",  frenchName: "Aubergiste",  artwork: "http://wiki.dominionstrategy.com/images/4/4e/InnkeeperArt.jpg",</v>
      </c>
    </row>
    <row r="2062" spans="1:3" x14ac:dyDescent="0.25">
      <c r="A2062" t="str">
        <f>IF(AND(MOD(ROW(A2057)-1,3)=0,INDEX(artwork.xlsx!G:G,QUOTIENT(ROW(A2057)-1,3)+2)&lt;&gt;""),"/* "&amp;INDEX(artwork.xlsx!G:G,QUOTIENT(ROW(A2057)-1,3)+2)&amp;" */","  ")&amp;
IF(AND(INDEX(artwork.xlsx!F:F,QUOTIENT(ROW(A2057)-1,3)+2)&lt;&gt;""),"/* "&amp;INDEX(artwork.xlsx!F:F,QUOTIENT(ROW(A2057)-1,3)+2)&amp;" */","  ")&amp;IF(AND(ISERROR(MATCH("},",B2062:B$5003,0)), ISERROR(MATCH("    ];",$A$5:A2061,0))),"];","")</f>
        <v xml:space="preserve">    </v>
      </c>
      <c r="B2062" t="str">
        <f t="shared" si="76"/>
        <v/>
      </c>
      <c r="C2062" t="str">
        <f>IF(AND(MOD(ROW(A2057)-1,3)=0, INDEX(artwork.xlsx!J:J,QUOTIENT(ROW(A2057)-1,3)+2)&lt;&gt;""),
     artwork.xlsx!$H$1&amp;": """ &amp;  INDEX(artwork.xlsx!H:H,QUOTIENT(ROW(A2057)-1,3)+2) &amp;""",  " &amp;
     artwork.xlsx!$J$1&amp; ": """ &amp; INDEX(artwork.xlsx!J:J,QUOTIENT(ROW(A2057)-1,3)+2) &amp;""",  " &amp;
     artwork.xlsx!$L$1&amp; ": """ &amp; SUBSTITUTE(IF(LEFT(INDEX(artwork.xlsx!L:L,QUOTIENT(ROW(A2057)-1,3)+2),4)="http","",artwork.xlsx!$M$1) &amp; INDEX(artwork.xlsx!L:L,QUOTIENT(ROW(A2057)-1,3)+2),artwork.xlsx!$N$1,"") &amp; """,",
 IF(AND(MOD(ROW(A2057)-1,3)=1,INDEX(artwork.xlsx!J:J,QUOTIENT(ROW(A2057)-1,3)+2)&lt;&gt;""),
    artwork.xlsx!$K$1&amp;": '" &amp; SUBSTITUTE(INDEX(artwork.xlsx!K:K,QUOTIENT(ROW(A2057)-1,3)+2),"'","\'") &amp; "'",
IF(MOD(ROW(A2057)-1,3)=2,"","")))</f>
        <v>text_html: ''</v>
      </c>
    </row>
    <row r="2063" spans="1:3" x14ac:dyDescent="0.25">
      <c r="A2063" t="str">
        <f>IF(AND(MOD(ROW(A2058)-1,3)=0,INDEX(artwork.xlsx!G:G,QUOTIENT(ROW(A2058)-1,3)+2)&lt;&gt;""),"/* "&amp;INDEX(artwork.xlsx!G:G,QUOTIENT(ROW(A2058)-1,3)+2)&amp;" */","  ")&amp;
IF(AND(INDEX(artwork.xlsx!F:F,QUOTIENT(ROW(A2058)-1,3)+2)&lt;&gt;""),"/* "&amp;INDEX(artwork.xlsx!F:F,QUOTIENT(ROW(A2058)-1,3)+2)&amp;" */","  ")&amp;IF(AND(ISERROR(MATCH("},",B2063:B$5003,0)), ISERROR(MATCH("    ];",$A$5:A2059,0))),"];","")</f>
        <v xml:space="preserve">    </v>
      </c>
      <c r="B2063" t="str">
        <f t="shared" si="76"/>
        <v>},</v>
      </c>
      <c r="C2063" t="str">
        <f>IF(AND(MOD(ROW(A2058)-1,3)=0, INDEX(artwork.xlsx!J:J,QUOTIENT(ROW(A2058)-1,3)+2)&lt;&gt;""),
     artwork.xlsx!$H$1&amp;": """ &amp;  INDEX(artwork.xlsx!H:H,QUOTIENT(ROW(A2058)-1,3)+2) &amp;""",  " &amp;
     artwork.xlsx!$J$1&amp; ": """ &amp; INDEX(artwork.xlsx!J:J,QUOTIENT(ROW(A2058)-1,3)+2) &amp;""",  " &amp;
     artwork.xlsx!$L$1&amp; ": """ &amp; SUBSTITUTE(IF(LEFT(INDEX(artwork.xlsx!L:L,QUOTIENT(ROW(A2058)-1,3)+2),4)="http","",artwork.xlsx!$M$1) &amp; INDEX(artwork.xlsx!L:L,QUOTIENT(ROW(A2058)-1,3)+2),artwork.xlsx!$N$1,"") &amp; """,",
 IF(AND(MOD(ROW(A2058)-1,3)=1,INDEX(artwork.xlsx!J:J,QUOTIENT(ROW(A2058)-1,3)+2)&lt;&gt;""),
    artwork.xlsx!$K$1&amp;": '" &amp; SUBSTITUTE(INDEX(artwork.xlsx!K:K,QUOTIENT(ROW(A2058)-1,3)+2),"'","\'") &amp; "'",
IF(MOD(ROW(A2058)-1,3)=2,"","")))</f>
        <v/>
      </c>
    </row>
    <row r="2064" spans="1:3" x14ac:dyDescent="0.25">
      <c r="A2064" t="str">
        <f>IF(AND(MOD(ROW(A2059)-1,3)=0,INDEX(artwork.xlsx!G:G,QUOTIENT(ROW(A2059)-1,3)+2)&lt;&gt;""),"/* "&amp;INDEX(artwork.xlsx!G:G,QUOTIENT(ROW(A2059)-1,3)+2)&amp;" */","  ")&amp;
IF(AND(INDEX(artwork.xlsx!F:F,QUOTIENT(ROW(A2059)-1,3)+2)&lt;&gt;""),"/* "&amp;INDEX(artwork.xlsx!F:F,QUOTIENT(ROW(A2059)-1,3)+2)&amp;" */","  ")&amp;IF(AND(ISERROR(MATCH("},",B2064:B$5003,0)), ISERROR(MATCH("    ];",$A$5:A2063,0))),"];","")</f>
        <v xml:space="preserve">    </v>
      </c>
      <c r="B2064" t="str">
        <f t="shared" si="76"/>
        <v>{</v>
      </c>
      <c r="C2064" t="str">
        <f>IF(AND(MOD(ROW(A2059)-1,3)=0, INDEX(artwork.xlsx!J:J,QUOTIENT(ROW(A2059)-1,3)+2)&lt;&gt;""),
     artwork.xlsx!$H$1&amp;": """ &amp;  INDEX(artwork.xlsx!H:H,QUOTIENT(ROW(A2059)-1,3)+2) &amp;""",  " &amp;
     artwork.xlsx!$J$1&amp; ": """ &amp; INDEX(artwork.xlsx!J:J,QUOTIENT(ROW(A2059)-1,3)+2) &amp;""",  " &amp;
     artwork.xlsx!$L$1&amp; ": """ &amp; SUBSTITUTE(IF(LEFT(INDEX(artwork.xlsx!L:L,QUOTIENT(ROW(A2059)-1,3)+2),4)="http","",artwork.xlsx!$M$1) &amp; INDEX(artwork.xlsx!L:L,QUOTIENT(ROW(A2059)-1,3)+2),artwork.xlsx!$N$1,"") &amp; """,",
 IF(AND(MOD(ROW(A2059)-1,3)=1,INDEX(artwork.xlsx!J:J,QUOTIENT(ROW(A2059)-1,3)+2)&lt;&gt;""),
    artwork.xlsx!$K$1&amp;": '" &amp; SUBSTITUTE(INDEX(artwork.xlsx!K:K,QUOTIENT(ROW(A2059)-1,3)+2),"'","\'") &amp; "'",
IF(MOD(ROW(A2059)-1,3)=2,"","")))</f>
        <v>id: "royalgalley",  frenchName: "Galère Royale",  artwork: "http://wiki.dominionstrategy.com/images/a/a5/Royal_GalleyArt.jpg",</v>
      </c>
    </row>
    <row r="2065" spans="1:3" x14ac:dyDescent="0.25">
      <c r="A2065" t="str">
        <f>IF(AND(MOD(ROW(A2060)-1,3)=0,INDEX(artwork.xlsx!G:G,QUOTIENT(ROW(A2060)-1,3)+2)&lt;&gt;""),"/* "&amp;INDEX(artwork.xlsx!G:G,QUOTIENT(ROW(A2060)-1,3)+2)&amp;" */","  ")&amp;
IF(AND(INDEX(artwork.xlsx!F:F,QUOTIENT(ROW(A2060)-1,3)+2)&lt;&gt;""),"/* "&amp;INDEX(artwork.xlsx!F:F,QUOTIENT(ROW(A2060)-1,3)+2)&amp;" */","  ")&amp;IF(AND(ISERROR(MATCH("},",B2065:B$5003,0)), ISERROR(MATCH("    ];",$A$5:A2064,0))),"];","")</f>
        <v xml:space="preserve">    </v>
      </c>
      <c r="B2065" t="str">
        <f t="shared" si="76"/>
        <v/>
      </c>
      <c r="C2065" t="str">
        <f>IF(AND(MOD(ROW(A2060)-1,3)=0, INDEX(artwork.xlsx!J:J,QUOTIENT(ROW(A2060)-1,3)+2)&lt;&gt;""),
     artwork.xlsx!$H$1&amp;": """ &amp;  INDEX(artwork.xlsx!H:H,QUOTIENT(ROW(A2060)-1,3)+2) &amp;""",  " &amp;
     artwork.xlsx!$J$1&amp; ": """ &amp; INDEX(artwork.xlsx!J:J,QUOTIENT(ROW(A2060)-1,3)+2) &amp;""",  " &amp;
     artwork.xlsx!$L$1&amp; ": """ &amp; SUBSTITUTE(IF(LEFT(INDEX(artwork.xlsx!L:L,QUOTIENT(ROW(A2060)-1,3)+2),4)="http","",artwork.xlsx!$M$1) &amp; INDEX(artwork.xlsx!L:L,QUOTIENT(ROW(A2060)-1,3)+2),artwork.xlsx!$N$1,"") &amp; """,",
 IF(AND(MOD(ROW(A2060)-1,3)=1,INDEX(artwork.xlsx!J:J,QUOTIENT(ROW(A2060)-1,3)+2)&lt;&gt;""),
    artwork.xlsx!$K$1&amp;": '" &amp; SUBSTITUTE(INDEX(artwork.xlsx!K:K,QUOTIENT(ROW(A2060)-1,3)+2),"'","\'") &amp; "'",
IF(MOD(ROW(A2060)-1,3)=2,"","")))</f>
        <v>text_html: ''</v>
      </c>
    </row>
    <row r="2066" spans="1:3" x14ac:dyDescent="0.25">
      <c r="A2066" t="str">
        <f>IF(AND(MOD(ROW(A2061)-1,3)=0,INDEX(artwork.xlsx!G:G,QUOTIENT(ROW(A2061)-1,3)+2)&lt;&gt;""),"/* "&amp;INDEX(artwork.xlsx!G:G,QUOTIENT(ROW(A2061)-1,3)+2)&amp;" */","  ")&amp;
IF(AND(INDEX(artwork.xlsx!F:F,QUOTIENT(ROW(A2061)-1,3)+2)&lt;&gt;""),"/* "&amp;INDEX(artwork.xlsx!F:F,QUOTIENT(ROW(A2061)-1,3)+2)&amp;" */","  ")&amp;IF(AND(ISERROR(MATCH("},",B2066:B$5003,0)), ISERROR(MATCH("    ];",$A$5:A2062,0))),"];","")</f>
        <v xml:space="preserve">    </v>
      </c>
      <c r="B2066" t="str">
        <f t="shared" si="76"/>
        <v>},</v>
      </c>
      <c r="C2066" t="str">
        <f>IF(AND(MOD(ROW(A2061)-1,3)=0, INDEX(artwork.xlsx!J:J,QUOTIENT(ROW(A2061)-1,3)+2)&lt;&gt;""),
     artwork.xlsx!$H$1&amp;": """ &amp;  INDEX(artwork.xlsx!H:H,QUOTIENT(ROW(A2061)-1,3)+2) &amp;""",  " &amp;
     artwork.xlsx!$J$1&amp; ": """ &amp; INDEX(artwork.xlsx!J:J,QUOTIENT(ROW(A2061)-1,3)+2) &amp;""",  " &amp;
     artwork.xlsx!$L$1&amp; ": """ &amp; SUBSTITUTE(IF(LEFT(INDEX(artwork.xlsx!L:L,QUOTIENT(ROW(A2061)-1,3)+2),4)="http","",artwork.xlsx!$M$1) &amp; INDEX(artwork.xlsx!L:L,QUOTIENT(ROW(A2061)-1,3)+2),artwork.xlsx!$N$1,"") &amp; """,",
 IF(AND(MOD(ROW(A2061)-1,3)=1,INDEX(artwork.xlsx!J:J,QUOTIENT(ROW(A2061)-1,3)+2)&lt;&gt;""),
    artwork.xlsx!$K$1&amp;": '" &amp; SUBSTITUTE(INDEX(artwork.xlsx!K:K,QUOTIENT(ROW(A2061)-1,3)+2),"'","\'") &amp; "'",
IF(MOD(ROW(A2061)-1,3)=2,"","")))</f>
        <v/>
      </c>
    </row>
    <row r="2067" spans="1:3" x14ac:dyDescent="0.25">
      <c r="A2067" t="str">
        <f>IF(AND(MOD(ROW(A2062)-1,3)=0,INDEX(artwork.xlsx!G:G,QUOTIENT(ROW(A2062)-1,3)+2)&lt;&gt;""),"/* "&amp;INDEX(artwork.xlsx!G:G,QUOTIENT(ROW(A2062)-1,3)+2)&amp;" */","  ")&amp;
IF(AND(INDEX(artwork.xlsx!F:F,QUOTIENT(ROW(A2062)-1,3)+2)&lt;&gt;""),"/* "&amp;INDEX(artwork.xlsx!F:F,QUOTIENT(ROW(A2062)-1,3)+2)&amp;" */","  ")&amp;IF(AND(ISERROR(MATCH("},",B2067:B$5003,0)), ISERROR(MATCH("    ];",$A$5:A2066,0))),"];","")</f>
        <v xml:space="preserve">    </v>
      </c>
      <c r="B2067" t="str">
        <f t="shared" si="76"/>
        <v>{</v>
      </c>
      <c r="C2067" t="str">
        <f>IF(AND(MOD(ROW(A2062)-1,3)=0, INDEX(artwork.xlsx!J:J,QUOTIENT(ROW(A2062)-1,3)+2)&lt;&gt;""),
     artwork.xlsx!$H$1&amp;": """ &amp;  INDEX(artwork.xlsx!H:H,QUOTIENT(ROW(A2062)-1,3)+2) &amp;""",  " &amp;
     artwork.xlsx!$J$1&amp; ": """ &amp; INDEX(artwork.xlsx!J:J,QUOTIENT(ROW(A2062)-1,3)+2) &amp;""",  " &amp;
     artwork.xlsx!$L$1&amp; ": """ &amp; SUBSTITUTE(IF(LEFT(INDEX(artwork.xlsx!L:L,QUOTIENT(ROW(A2062)-1,3)+2),4)="http","",artwork.xlsx!$M$1) &amp; INDEX(artwork.xlsx!L:L,QUOTIENT(ROW(A2062)-1,3)+2),artwork.xlsx!$N$1,"") &amp; """,",
 IF(AND(MOD(ROW(A2062)-1,3)=1,INDEX(artwork.xlsx!J:J,QUOTIENT(ROW(A2062)-1,3)+2)&lt;&gt;""),
    artwork.xlsx!$K$1&amp;": '" &amp; SUBSTITUTE(INDEX(artwork.xlsx!K:K,QUOTIENT(ROW(A2062)-1,3)+2),"'","\'") &amp; "'",
IF(MOD(ROW(A2062)-1,3)=2,"","")))</f>
        <v>id: "town",  frenchName: "Bourg",  artwork: "http://wiki.dominionstrategy.com/images/f/fb/Town_CrierArt.jpg",</v>
      </c>
    </row>
    <row r="2068" spans="1:3" x14ac:dyDescent="0.25">
      <c r="A2068" t="str">
        <f>IF(AND(MOD(ROW(A2063)-1,3)=0,INDEX(artwork.xlsx!G:G,QUOTIENT(ROW(A2063)-1,3)+2)&lt;&gt;""),"/* "&amp;INDEX(artwork.xlsx!G:G,QUOTIENT(ROW(A2063)-1,3)+2)&amp;" */","  ")&amp;
IF(AND(INDEX(artwork.xlsx!F:F,QUOTIENT(ROW(A2063)-1,3)+2)&lt;&gt;""),"/* "&amp;INDEX(artwork.xlsx!F:F,QUOTIENT(ROW(A2063)-1,3)+2)&amp;" */","  ")&amp;IF(AND(ISERROR(MATCH("},",B2068:B$5003,0)), ISERROR(MATCH("    ];",$A$5:A2067,0))),"];","")</f>
        <v xml:space="preserve">    </v>
      </c>
      <c r="B2068" t="str">
        <f t="shared" si="76"/>
        <v/>
      </c>
      <c r="C2068" t="str">
        <f>IF(AND(MOD(ROW(A2063)-1,3)=0, INDEX(artwork.xlsx!J:J,QUOTIENT(ROW(A2063)-1,3)+2)&lt;&gt;""),
     artwork.xlsx!$H$1&amp;": """ &amp;  INDEX(artwork.xlsx!H:H,QUOTIENT(ROW(A2063)-1,3)+2) &amp;""",  " &amp;
     artwork.xlsx!$J$1&amp; ": """ &amp; INDEX(artwork.xlsx!J:J,QUOTIENT(ROW(A2063)-1,3)+2) &amp;""",  " &amp;
     artwork.xlsx!$L$1&amp; ": """ &amp; SUBSTITUTE(IF(LEFT(INDEX(artwork.xlsx!L:L,QUOTIENT(ROW(A2063)-1,3)+2),4)="http","",artwork.xlsx!$M$1) &amp; INDEX(artwork.xlsx!L:L,QUOTIENT(ROW(A2063)-1,3)+2),artwork.xlsx!$N$1,"") &amp; """,",
 IF(AND(MOD(ROW(A2063)-1,3)=1,INDEX(artwork.xlsx!J:J,QUOTIENT(ROW(A2063)-1,3)+2)&lt;&gt;""),
    artwork.xlsx!$K$1&amp;": '" &amp; SUBSTITUTE(INDEX(artwork.xlsx!K:K,QUOTIENT(ROW(A2063)-1,3)+2),"'","\'") &amp; "'",
IF(MOD(ROW(A2063)-1,3)=2,"","")))</f>
        <v>text_html: ''</v>
      </c>
    </row>
    <row r="2069" spans="1:3" x14ac:dyDescent="0.25">
      <c r="A2069" t="str">
        <f>IF(AND(MOD(ROW(A2064)-1,3)=0,INDEX(artwork.xlsx!G:G,QUOTIENT(ROW(A2064)-1,3)+2)&lt;&gt;""),"/* "&amp;INDEX(artwork.xlsx!G:G,QUOTIENT(ROW(A2064)-1,3)+2)&amp;" */","  ")&amp;
IF(AND(INDEX(artwork.xlsx!F:F,QUOTIENT(ROW(A2064)-1,3)+2)&lt;&gt;""),"/* "&amp;INDEX(artwork.xlsx!F:F,QUOTIENT(ROW(A2064)-1,3)+2)&amp;" */","  ")&amp;IF(AND(ISERROR(MATCH("},",B2069:B$5003,0)), ISERROR(MATCH("    ];",$A$5:A2065,0))),"];","")</f>
        <v xml:space="preserve">    </v>
      </c>
      <c r="B2069" t="str">
        <f t="shared" si="76"/>
        <v>},</v>
      </c>
      <c r="C2069" t="str">
        <f>IF(AND(MOD(ROW(A2064)-1,3)=0, INDEX(artwork.xlsx!J:J,QUOTIENT(ROW(A2064)-1,3)+2)&lt;&gt;""),
     artwork.xlsx!$H$1&amp;": """ &amp;  INDEX(artwork.xlsx!H:H,QUOTIENT(ROW(A2064)-1,3)+2) &amp;""",  " &amp;
     artwork.xlsx!$J$1&amp; ": """ &amp; INDEX(artwork.xlsx!J:J,QUOTIENT(ROW(A2064)-1,3)+2) &amp;""",  " &amp;
     artwork.xlsx!$L$1&amp; ": """ &amp; SUBSTITUTE(IF(LEFT(INDEX(artwork.xlsx!L:L,QUOTIENT(ROW(A2064)-1,3)+2),4)="http","",artwork.xlsx!$M$1) &amp; INDEX(artwork.xlsx!L:L,QUOTIENT(ROW(A2064)-1,3)+2),artwork.xlsx!$N$1,"") &amp; """,",
 IF(AND(MOD(ROW(A2064)-1,3)=1,INDEX(artwork.xlsx!J:J,QUOTIENT(ROW(A2064)-1,3)+2)&lt;&gt;""),
    artwork.xlsx!$K$1&amp;": '" &amp; SUBSTITUTE(INDEX(artwork.xlsx!K:K,QUOTIENT(ROW(A2064)-1,3)+2),"'","\'") &amp; "'",
IF(MOD(ROW(A2064)-1,3)=2,"","")))</f>
        <v/>
      </c>
    </row>
    <row r="2070" spans="1:3" x14ac:dyDescent="0.25">
      <c r="A2070" t="str">
        <f>IF(AND(MOD(ROW(A2065)-1,3)=0,INDEX(artwork.xlsx!G:G,QUOTIENT(ROW(A2065)-1,3)+2)&lt;&gt;""),"/* "&amp;INDEX(artwork.xlsx!G:G,QUOTIENT(ROW(A2065)-1,3)+2)&amp;" */","  ")&amp;
IF(AND(INDEX(artwork.xlsx!F:F,QUOTIENT(ROW(A2065)-1,3)+2)&lt;&gt;""),"/* "&amp;INDEX(artwork.xlsx!F:F,QUOTIENT(ROW(A2065)-1,3)+2)&amp;" */","  ")&amp;IF(AND(ISERROR(MATCH("},",B2070:B$5003,0)), ISERROR(MATCH("    ];",$A$5:A2069,0))),"];","")</f>
        <v xml:space="preserve">    </v>
      </c>
      <c r="B2070" t="str">
        <f t="shared" si="76"/>
        <v>{</v>
      </c>
      <c r="C2070" t="str">
        <f>IF(AND(MOD(ROW(A2065)-1,3)=0, INDEX(artwork.xlsx!J:J,QUOTIENT(ROW(A2065)-1,3)+2)&lt;&gt;""),
     artwork.xlsx!$H$1&amp;": """ &amp;  INDEX(artwork.xlsx!H:H,QUOTIENT(ROW(A2065)-1,3)+2) &amp;""",  " &amp;
     artwork.xlsx!$J$1&amp; ": """ &amp; INDEX(artwork.xlsx!J:J,QUOTIENT(ROW(A2065)-1,3)+2) &amp;""",  " &amp;
     artwork.xlsx!$L$1&amp; ": """ &amp; SUBSTITUTE(IF(LEFT(INDEX(artwork.xlsx!L:L,QUOTIENT(ROW(A2065)-1,3)+2),4)="http","",artwork.xlsx!$M$1) &amp; INDEX(artwork.xlsx!L:L,QUOTIENT(ROW(A2065)-1,3)+2),artwork.xlsx!$N$1,"") &amp; """,",
 IF(AND(MOD(ROW(A2065)-1,3)=1,INDEX(artwork.xlsx!J:J,QUOTIENT(ROW(A2065)-1,3)+2)&lt;&gt;""),
    artwork.xlsx!$K$1&amp;": '" &amp; SUBSTITUTE(INDEX(artwork.xlsx!K:K,QUOTIENT(ROW(A2065)-1,3)+2),"'","\'") &amp; "'",
IF(MOD(ROW(A2065)-1,3)=2,"","")))</f>
        <v>id: "barbarian",  frenchName: "Barbare",  artwork: "http://wiki.dominionstrategy.com/images/c/c2/BarbarianArt.jpg",</v>
      </c>
    </row>
    <row r="2071" spans="1:3" x14ac:dyDescent="0.25">
      <c r="A2071" t="str">
        <f>IF(AND(MOD(ROW(A2066)-1,3)=0,INDEX(artwork.xlsx!G:G,QUOTIENT(ROW(A2066)-1,3)+2)&lt;&gt;""),"/* "&amp;INDEX(artwork.xlsx!G:G,QUOTIENT(ROW(A2066)-1,3)+2)&amp;" */","  ")&amp;
IF(AND(INDEX(artwork.xlsx!F:F,QUOTIENT(ROW(A2066)-1,3)+2)&lt;&gt;""),"/* "&amp;INDEX(artwork.xlsx!F:F,QUOTIENT(ROW(A2066)-1,3)+2)&amp;" */","  ")&amp;IF(AND(ISERROR(MATCH("},",B2071:B$5003,0)), ISERROR(MATCH("    ];",$A$5:A2070,0))),"];","")</f>
        <v xml:space="preserve">    </v>
      </c>
      <c r="B2071" t="str">
        <f t="shared" si="76"/>
        <v/>
      </c>
      <c r="C2071" t="str">
        <f>IF(AND(MOD(ROW(A2066)-1,3)=0, INDEX(artwork.xlsx!J:J,QUOTIENT(ROW(A2066)-1,3)+2)&lt;&gt;""),
     artwork.xlsx!$H$1&amp;": """ &amp;  INDEX(artwork.xlsx!H:H,QUOTIENT(ROW(A2066)-1,3)+2) &amp;""",  " &amp;
     artwork.xlsx!$J$1&amp; ": """ &amp; INDEX(artwork.xlsx!J:J,QUOTIENT(ROW(A2066)-1,3)+2) &amp;""",  " &amp;
     artwork.xlsx!$L$1&amp; ": """ &amp; SUBSTITUTE(IF(LEFT(INDEX(artwork.xlsx!L:L,QUOTIENT(ROW(A2066)-1,3)+2),4)="http","",artwork.xlsx!$M$1) &amp; INDEX(artwork.xlsx!L:L,QUOTIENT(ROW(A2066)-1,3)+2),artwork.xlsx!$N$1,"") &amp; """,",
 IF(AND(MOD(ROW(A2066)-1,3)=1,INDEX(artwork.xlsx!J:J,QUOTIENT(ROW(A2066)-1,3)+2)&lt;&gt;""),
    artwork.xlsx!$K$1&amp;": '" &amp; SUBSTITUTE(INDEX(artwork.xlsx!K:K,QUOTIENT(ROW(A2066)-1,3)+2),"'","\'") &amp; "'",
IF(MOD(ROW(A2066)-1,3)=2,"","")))</f>
        <v>text_html: ''</v>
      </c>
    </row>
    <row r="2072" spans="1:3" x14ac:dyDescent="0.25">
      <c r="A2072" t="str">
        <f>IF(AND(MOD(ROW(A2067)-1,3)=0,INDEX(artwork.xlsx!G:G,QUOTIENT(ROW(A2067)-1,3)+2)&lt;&gt;""),"/* "&amp;INDEX(artwork.xlsx!G:G,QUOTIENT(ROW(A2067)-1,3)+2)&amp;" */","  ")&amp;
IF(AND(INDEX(artwork.xlsx!F:F,QUOTIENT(ROW(A2067)-1,3)+2)&lt;&gt;""),"/* "&amp;INDEX(artwork.xlsx!F:F,QUOTIENT(ROW(A2067)-1,3)+2)&amp;" */","  ")&amp;IF(AND(ISERROR(MATCH("},",B2072:B$5003,0)), ISERROR(MATCH("    ];",$A$5:A2068,0))),"];","")</f>
        <v xml:space="preserve">    </v>
      </c>
      <c r="B2072" t="str">
        <f t="shared" si="76"/>
        <v>},</v>
      </c>
      <c r="C2072" t="str">
        <f>IF(AND(MOD(ROW(A2067)-1,3)=0, INDEX(artwork.xlsx!J:J,QUOTIENT(ROW(A2067)-1,3)+2)&lt;&gt;""),
     artwork.xlsx!$H$1&amp;": """ &amp;  INDEX(artwork.xlsx!H:H,QUOTIENT(ROW(A2067)-1,3)+2) &amp;""",  " &amp;
     artwork.xlsx!$J$1&amp; ": """ &amp; INDEX(artwork.xlsx!J:J,QUOTIENT(ROW(A2067)-1,3)+2) &amp;""",  " &amp;
     artwork.xlsx!$L$1&amp; ": """ &amp; SUBSTITUTE(IF(LEFT(INDEX(artwork.xlsx!L:L,QUOTIENT(ROW(A2067)-1,3)+2),4)="http","",artwork.xlsx!$M$1) &amp; INDEX(artwork.xlsx!L:L,QUOTIENT(ROW(A2067)-1,3)+2),artwork.xlsx!$N$1,"") &amp; """,",
 IF(AND(MOD(ROW(A2067)-1,3)=1,INDEX(artwork.xlsx!J:J,QUOTIENT(ROW(A2067)-1,3)+2)&lt;&gt;""),
    artwork.xlsx!$K$1&amp;": '" &amp; SUBSTITUTE(INDEX(artwork.xlsx!K:K,QUOTIENT(ROW(A2067)-1,3)+2),"'","\'") &amp; "'",
IF(MOD(ROW(A2067)-1,3)=2,"","")))</f>
        <v/>
      </c>
    </row>
    <row r="2073" spans="1:3" x14ac:dyDescent="0.25">
      <c r="A2073" t="str">
        <f>IF(AND(MOD(ROW(A2068)-1,3)=0,INDEX(artwork.xlsx!G:G,QUOTIENT(ROW(A2068)-1,3)+2)&lt;&gt;""),"/* "&amp;INDEX(artwork.xlsx!G:G,QUOTIENT(ROW(A2068)-1,3)+2)&amp;" */","  ")&amp;
IF(AND(INDEX(artwork.xlsx!F:F,QUOTIENT(ROW(A2068)-1,3)+2)&lt;&gt;""),"/* "&amp;INDEX(artwork.xlsx!F:F,QUOTIENT(ROW(A2068)-1,3)+2)&amp;" */","  ")&amp;IF(AND(ISERROR(MATCH("},",B2073:B$5003,0)), ISERROR(MATCH("    ];",$A$5:A2072,0))),"];","")</f>
        <v xml:space="preserve">    </v>
      </c>
      <c r="B2073" t="str">
        <f t="shared" si="76"/>
        <v>{</v>
      </c>
      <c r="C2073" t="str">
        <f>IF(AND(MOD(ROW(A2068)-1,3)=0, INDEX(artwork.xlsx!J:J,QUOTIENT(ROW(A2068)-1,3)+2)&lt;&gt;""),
     artwork.xlsx!$H$1&amp;": """ &amp;  INDEX(artwork.xlsx!H:H,QUOTIENT(ROW(A2068)-1,3)+2) &amp;""",  " &amp;
     artwork.xlsx!$J$1&amp; ": """ &amp; INDEX(artwork.xlsx!J:J,QUOTIENT(ROW(A2068)-1,3)+2) &amp;""",  " &amp;
     artwork.xlsx!$L$1&amp; ": """ &amp; SUBSTITUTE(IF(LEFT(INDEX(artwork.xlsx!L:L,QUOTIENT(ROW(A2068)-1,3)+2),4)="http","",artwork.xlsx!$M$1) &amp; INDEX(artwork.xlsx!L:L,QUOTIENT(ROW(A2068)-1,3)+2),artwork.xlsx!$N$1,"") &amp; """,",
 IF(AND(MOD(ROW(A2068)-1,3)=1,INDEX(artwork.xlsx!J:J,QUOTIENT(ROW(A2068)-1,3)+2)&lt;&gt;""),
    artwork.xlsx!$K$1&amp;": '" &amp; SUBSTITUTE(INDEX(artwork.xlsx!K:K,QUOTIENT(ROW(A2068)-1,3)+2),"'","\'") &amp; "'",
IF(MOD(ROW(A2068)-1,3)=2,"","")))</f>
        <v>id: "capitalcity",  frenchName: "Capitale",  artwork: "http://wiki.dominionstrategy.com/images/c/cd/Capital_CityArt.jpg",</v>
      </c>
    </row>
    <row r="2074" spans="1:3" x14ac:dyDescent="0.25">
      <c r="A2074" t="str">
        <f>IF(AND(MOD(ROW(A2069)-1,3)=0,INDEX(artwork.xlsx!G:G,QUOTIENT(ROW(A2069)-1,3)+2)&lt;&gt;""),"/* "&amp;INDEX(artwork.xlsx!G:G,QUOTIENT(ROW(A2069)-1,3)+2)&amp;" */","  ")&amp;
IF(AND(INDEX(artwork.xlsx!F:F,QUOTIENT(ROW(A2069)-1,3)+2)&lt;&gt;""),"/* "&amp;INDEX(artwork.xlsx!F:F,QUOTIENT(ROW(A2069)-1,3)+2)&amp;" */","  ")&amp;IF(AND(ISERROR(MATCH("},",B2074:B$5003,0)), ISERROR(MATCH("    ];",$A$5:A2073,0))),"];","")</f>
        <v xml:space="preserve">    </v>
      </c>
      <c r="B2074" t="str">
        <f t="shared" si="76"/>
        <v/>
      </c>
      <c r="C2074" t="str">
        <f>IF(AND(MOD(ROW(A2069)-1,3)=0, INDEX(artwork.xlsx!J:J,QUOTIENT(ROW(A2069)-1,3)+2)&lt;&gt;""),
     artwork.xlsx!$H$1&amp;": """ &amp;  INDEX(artwork.xlsx!H:H,QUOTIENT(ROW(A2069)-1,3)+2) &amp;""",  " &amp;
     artwork.xlsx!$J$1&amp; ": """ &amp; INDEX(artwork.xlsx!J:J,QUOTIENT(ROW(A2069)-1,3)+2) &amp;""",  " &amp;
     artwork.xlsx!$L$1&amp; ": """ &amp; SUBSTITUTE(IF(LEFT(INDEX(artwork.xlsx!L:L,QUOTIENT(ROW(A2069)-1,3)+2),4)="http","",artwork.xlsx!$M$1) &amp; INDEX(artwork.xlsx!L:L,QUOTIENT(ROW(A2069)-1,3)+2),artwork.xlsx!$N$1,"") &amp; """,",
 IF(AND(MOD(ROW(A2069)-1,3)=1,INDEX(artwork.xlsx!J:J,QUOTIENT(ROW(A2069)-1,3)+2)&lt;&gt;""),
    artwork.xlsx!$K$1&amp;": '" &amp; SUBSTITUTE(INDEX(artwork.xlsx!K:K,QUOTIENT(ROW(A2069)-1,3)+2),"'","\'") &amp; "'",
IF(MOD(ROW(A2069)-1,3)=2,"","")))</f>
        <v>text_html: ''</v>
      </c>
    </row>
    <row r="2075" spans="1:3" x14ac:dyDescent="0.25">
      <c r="A2075" t="str">
        <f>IF(AND(MOD(ROW(A2070)-1,3)=0,INDEX(artwork.xlsx!G:G,QUOTIENT(ROW(A2070)-1,3)+2)&lt;&gt;""),"/* "&amp;INDEX(artwork.xlsx!G:G,QUOTIENT(ROW(A2070)-1,3)+2)&amp;" */","  ")&amp;
IF(AND(INDEX(artwork.xlsx!F:F,QUOTIENT(ROW(A2070)-1,3)+2)&lt;&gt;""),"/* "&amp;INDEX(artwork.xlsx!F:F,QUOTIENT(ROW(A2070)-1,3)+2)&amp;" */","  ")&amp;IF(AND(ISERROR(MATCH("},",B2075:B$5003,0)), ISERROR(MATCH("    ];",$A$5:A2071,0))),"];","")</f>
        <v xml:space="preserve">    </v>
      </c>
      <c r="B2075" t="str">
        <f t="shared" si="76"/>
        <v>},</v>
      </c>
      <c r="C2075" t="str">
        <f>IF(AND(MOD(ROW(A2070)-1,3)=0, INDEX(artwork.xlsx!J:J,QUOTIENT(ROW(A2070)-1,3)+2)&lt;&gt;""),
     artwork.xlsx!$H$1&amp;": """ &amp;  INDEX(artwork.xlsx!H:H,QUOTIENT(ROW(A2070)-1,3)+2) &amp;""",  " &amp;
     artwork.xlsx!$J$1&amp; ": """ &amp; INDEX(artwork.xlsx!J:J,QUOTIENT(ROW(A2070)-1,3)+2) &amp;""",  " &amp;
     artwork.xlsx!$L$1&amp; ": """ &amp; SUBSTITUTE(IF(LEFT(INDEX(artwork.xlsx!L:L,QUOTIENT(ROW(A2070)-1,3)+2),4)="http","",artwork.xlsx!$M$1) &amp; INDEX(artwork.xlsx!L:L,QUOTIENT(ROW(A2070)-1,3)+2),artwork.xlsx!$N$1,"") &amp; """,",
 IF(AND(MOD(ROW(A2070)-1,3)=1,INDEX(artwork.xlsx!J:J,QUOTIENT(ROW(A2070)-1,3)+2)&lt;&gt;""),
    artwork.xlsx!$K$1&amp;": '" &amp; SUBSTITUTE(INDEX(artwork.xlsx!K:K,QUOTIENT(ROW(A2070)-1,3)+2),"'","\'") &amp; "'",
IF(MOD(ROW(A2070)-1,3)=2,"","")))</f>
        <v/>
      </c>
    </row>
    <row r="2076" spans="1:3" x14ac:dyDescent="0.25">
      <c r="A2076" t="str">
        <f>IF(AND(MOD(ROW(A2071)-1,3)=0,INDEX(artwork.xlsx!G:G,QUOTIENT(ROW(A2071)-1,3)+2)&lt;&gt;""),"/* "&amp;INDEX(artwork.xlsx!G:G,QUOTIENT(ROW(A2071)-1,3)+2)&amp;" */","  ")&amp;
IF(AND(INDEX(artwork.xlsx!F:F,QUOTIENT(ROW(A2071)-1,3)+2)&lt;&gt;""),"/* "&amp;INDEX(artwork.xlsx!F:F,QUOTIENT(ROW(A2071)-1,3)+2)&amp;" */","  ")&amp;IF(AND(ISERROR(MATCH("},",B2076:B$5003,0)), ISERROR(MATCH("    ];",$A$5:A2075,0))),"];","")</f>
        <v xml:space="preserve">  /* t */</v>
      </c>
      <c r="B2076" t="str">
        <f t="shared" si="76"/>
        <v>{</v>
      </c>
      <c r="C2076" t="str">
        <f>IF(AND(MOD(ROW(A2071)-1,3)=0, INDEX(artwork.xlsx!J:J,QUOTIENT(ROW(A2071)-1,3)+2)&lt;&gt;""),
     artwork.xlsx!$H$1&amp;": """ &amp;  INDEX(artwork.xlsx!H:H,QUOTIENT(ROW(A2071)-1,3)+2) &amp;""",  " &amp;
     artwork.xlsx!$J$1&amp; ": """ &amp; INDEX(artwork.xlsx!J:J,QUOTIENT(ROW(A2071)-1,3)+2) &amp;""",  " &amp;
     artwork.xlsx!$L$1&amp; ": """ &amp; SUBSTITUTE(IF(LEFT(INDEX(artwork.xlsx!L:L,QUOTIENT(ROW(A2071)-1,3)+2),4)="http","",artwork.xlsx!$M$1) &amp; INDEX(artwork.xlsx!L:L,QUOTIENT(ROW(A2071)-1,3)+2),artwork.xlsx!$N$1,"") &amp; """,",
 IF(AND(MOD(ROW(A2071)-1,3)=1,INDEX(artwork.xlsx!J:J,QUOTIENT(ROW(A2071)-1,3)+2)&lt;&gt;""),
    artwork.xlsx!$K$1&amp;": '" &amp; SUBSTITUTE(INDEX(artwork.xlsx!K:K,QUOTIENT(ROW(A2071)-1,3)+2),"'","\'") &amp; "'",
IF(MOD(ROW(A2071)-1,3)=2,"","")))</f>
        <v>id: "contract",  frenchName: "Contrat",  artwork: "http://wiki.dominionstrategy.com/images/0/04/ContractArt.jpg",</v>
      </c>
    </row>
    <row r="2077" spans="1:3" x14ac:dyDescent="0.25">
      <c r="A2077" t="str">
        <f>IF(AND(MOD(ROW(A2072)-1,3)=0,INDEX(artwork.xlsx!G:G,QUOTIENT(ROW(A2072)-1,3)+2)&lt;&gt;""),"/* "&amp;INDEX(artwork.xlsx!G:G,QUOTIENT(ROW(A2072)-1,3)+2)&amp;" */","  ")&amp;
IF(AND(INDEX(artwork.xlsx!F:F,QUOTIENT(ROW(A2072)-1,3)+2)&lt;&gt;""),"/* "&amp;INDEX(artwork.xlsx!F:F,QUOTIENT(ROW(A2072)-1,3)+2)&amp;" */","  ")&amp;IF(AND(ISERROR(MATCH("},",B2077:B$5003,0)), ISERROR(MATCH("    ];",$A$5:A2076,0))),"];","")</f>
        <v xml:space="preserve">  /* t */</v>
      </c>
      <c r="B2077" t="str">
        <f t="shared" si="76"/>
        <v/>
      </c>
      <c r="C2077" t="str">
        <f>IF(AND(MOD(ROW(A2072)-1,3)=0, INDEX(artwork.xlsx!J:J,QUOTIENT(ROW(A2072)-1,3)+2)&lt;&gt;""),
     artwork.xlsx!$H$1&amp;": """ &amp;  INDEX(artwork.xlsx!H:H,QUOTIENT(ROW(A2072)-1,3)+2) &amp;""",  " &amp;
     artwork.xlsx!$J$1&amp; ": """ &amp; INDEX(artwork.xlsx!J:J,QUOTIENT(ROW(A2072)-1,3)+2) &amp;""",  " &amp;
     artwork.xlsx!$L$1&amp; ": """ &amp; SUBSTITUTE(IF(LEFT(INDEX(artwork.xlsx!L:L,QUOTIENT(ROW(A2072)-1,3)+2),4)="http","",artwork.xlsx!$M$1) &amp; INDEX(artwork.xlsx!L:L,QUOTIENT(ROW(A2072)-1,3)+2),artwork.xlsx!$N$1,"") &amp; """,",
 IF(AND(MOD(ROW(A2072)-1,3)=1,INDEX(artwork.xlsx!J:J,QUOTIENT(ROW(A2072)-1,3)+2)&lt;&gt;""),
    artwork.xlsx!$K$1&amp;": '" &amp; SUBSTITUTE(INDEX(artwork.xlsx!K:K,QUOTIENT(ROW(A2072)-1,3)+2),"'","\'") &amp; "'",
IF(MOD(ROW(A2072)-1,3)=2,"","")))</f>
        <v>text_html: ''</v>
      </c>
    </row>
    <row r="2078" spans="1:3" x14ac:dyDescent="0.25">
      <c r="A2078" t="str">
        <f>IF(AND(MOD(ROW(A2073)-1,3)=0,INDEX(artwork.xlsx!G:G,QUOTIENT(ROW(A2073)-1,3)+2)&lt;&gt;""),"/* "&amp;INDEX(artwork.xlsx!G:G,QUOTIENT(ROW(A2073)-1,3)+2)&amp;" */","  ")&amp;
IF(AND(INDEX(artwork.xlsx!F:F,QUOTIENT(ROW(A2073)-1,3)+2)&lt;&gt;""),"/* "&amp;INDEX(artwork.xlsx!F:F,QUOTIENT(ROW(A2073)-1,3)+2)&amp;" */","  ")&amp;IF(AND(ISERROR(MATCH("},",B2078:B$5003,0)), ISERROR(MATCH("    ];",$A$5:A2074,0))),"];","")</f>
        <v xml:space="preserve">  /* t */</v>
      </c>
      <c r="B2078" t="str">
        <f t="shared" si="76"/>
        <v>},</v>
      </c>
      <c r="C2078" t="str">
        <f>IF(AND(MOD(ROW(A2073)-1,3)=0, INDEX(artwork.xlsx!J:J,QUOTIENT(ROW(A2073)-1,3)+2)&lt;&gt;""),
     artwork.xlsx!$H$1&amp;": """ &amp;  INDEX(artwork.xlsx!H:H,QUOTIENT(ROW(A2073)-1,3)+2) &amp;""",  " &amp;
     artwork.xlsx!$J$1&amp; ": """ &amp; INDEX(artwork.xlsx!J:J,QUOTIENT(ROW(A2073)-1,3)+2) &amp;""",  " &amp;
     artwork.xlsx!$L$1&amp; ": """ &amp; SUBSTITUTE(IF(LEFT(INDEX(artwork.xlsx!L:L,QUOTIENT(ROW(A2073)-1,3)+2),4)="http","",artwork.xlsx!$M$1) &amp; INDEX(artwork.xlsx!L:L,QUOTIENT(ROW(A2073)-1,3)+2),artwork.xlsx!$N$1,"") &amp; """,",
 IF(AND(MOD(ROW(A2073)-1,3)=1,INDEX(artwork.xlsx!J:J,QUOTIENT(ROW(A2073)-1,3)+2)&lt;&gt;""),
    artwork.xlsx!$K$1&amp;": '" &amp; SUBSTITUTE(INDEX(artwork.xlsx!K:K,QUOTIENT(ROW(A2073)-1,3)+2),"'","\'") &amp; "'",
IF(MOD(ROW(A2073)-1,3)=2,"","")))</f>
        <v/>
      </c>
    </row>
    <row r="2079" spans="1:3" x14ac:dyDescent="0.25">
      <c r="A2079" t="str">
        <f>IF(AND(MOD(ROW(A2074)-1,3)=0,INDEX(artwork.xlsx!G:G,QUOTIENT(ROW(A2074)-1,3)+2)&lt;&gt;""),"/* "&amp;INDEX(artwork.xlsx!G:G,QUOTIENT(ROW(A2074)-1,3)+2)&amp;" */","  ")&amp;
IF(AND(INDEX(artwork.xlsx!F:F,QUOTIENT(ROW(A2074)-1,3)+2)&lt;&gt;""),"/* "&amp;INDEX(artwork.xlsx!F:F,QUOTIENT(ROW(A2074)-1,3)+2)&amp;" */","  ")&amp;IF(AND(ISERROR(MATCH("},",B2079:B$5003,0)), ISERROR(MATCH("    ];",$A$5:A2078,0))),"];","")</f>
        <v xml:space="preserve">    </v>
      </c>
      <c r="B2079" t="str">
        <f t="shared" si="76"/>
        <v>{</v>
      </c>
      <c r="C2079" t="str">
        <f>IF(AND(MOD(ROW(A2074)-1,3)=0, INDEX(artwork.xlsx!J:J,QUOTIENT(ROW(A2074)-1,3)+2)&lt;&gt;""),
     artwork.xlsx!$H$1&amp;": """ &amp;  INDEX(artwork.xlsx!H:H,QUOTIENT(ROW(A2074)-1,3)+2) &amp;""",  " &amp;
     artwork.xlsx!$J$1&amp; ": """ &amp; INDEX(artwork.xlsx!J:J,QUOTIENT(ROW(A2074)-1,3)+2) &amp;""",  " &amp;
     artwork.xlsx!$L$1&amp; ": """ &amp; SUBSTITUTE(IF(LEFT(INDEX(artwork.xlsx!L:L,QUOTIENT(ROW(A2074)-1,3)+2),4)="http","",artwork.xlsx!$M$1) &amp; INDEX(artwork.xlsx!L:L,QUOTIENT(ROW(A2074)-1,3)+2),artwork.xlsx!$N$1,"") &amp; """,",
 IF(AND(MOD(ROW(A2074)-1,3)=1,INDEX(artwork.xlsx!J:J,QUOTIENT(ROW(A2074)-1,3)+2)&lt;&gt;""),
    artwork.xlsx!$K$1&amp;": '" &amp; SUBSTITUTE(INDEX(artwork.xlsx!K:K,QUOTIENT(ROW(A2074)-1,3)+2),"'","\'") &amp; "'",
IF(MOD(ROW(A2074)-1,3)=2,"","")))</f>
        <v>id: "emissary",  frenchName: "Émissaire",  artwork: "http://wiki.dominionstrategy.com/images/1/1c/EmissaryArt.jpg",</v>
      </c>
    </row>
    <row r="2080" spans="1:3" x14ac:dyDescent="0.25">
      <c r="A2080" t="str">
        <f>IF(AND(MOD(ROW(A2075)-1,3)=0,INDEX(artwork.xlsx!G:G,QUOTIENT(ROW(A2075)-1,3)+2)&lt;&gt;""),"/* "&amp;INDEX(artwork.xlsx!G:G,QUOTIENT(ROW(A2075)-1,3)+2)&amp;" */","  ")&amp;
IF(AND(INDEX(artwork.xlsx!F:F,QUOTIENT(ROW(A2075)-1,3)+2)&lt;&gt;""),"/* "&amp;INDEX(artwork.xlsx!F:F,QUOTIENT(ROW(A2075)-1,3)+2)&amp;" */","  ")&amp;IF(AND(ISERROR(MATCH("},",B2080:B$5003,0)), ISERROR(MATCH("    ];",$A$5:A2079,0))),"];","")</f>
        <v xml:space="preserve">    </v>
      </c>
      <c r="B2080" t="str">
        <f t="shared" si="76"/>
        <v/>
      </c>
      <c r="C2080" t="str">
        <f>IF(AND(MOD(ROW(A2075)-1,3)=0, INDEX(artwork.xlsx!J:J,QUOTIENT(ROW(A2075)-1,3)+2)&lt;&gt;""),
     artwork.xlsx!$H$1&amp;": """ &amp;  INDEX(artwork.xlsx!H:H,QUOTIENT(ROW(A2075)-1,3)+2) &amp;""",  " &amp;
     artwork.xlsx!$J$1&amp; ": """ &amp; INDEX(artwork.xlsx!J:J,QUOTIENT(ROW(A2075)-1,3)+2) &amp;""",  " &amp;
     artwork.xlsx!$L$1&amp; ": """ &amp; SUBSTITUTE(IF(LEFT(INDEX(artwork.xlsx!L:L,QUOTIENT(ROW(A2075)-1,3)+2),4)="http","",artwork.xlsx!$M$1) &amp; INDEX(artwork.xlsx!L:L,QUOTIENT(ROW(A2075)-1,3)+2),artwork.xlsx!$N$1,"") &amp; """,",
 IF(AND(MOD(ROW(A2075)-1,3)=1,INDEX(artwork.xlsx!J:J,QUOTIENT(ROW(A2075)-1,3)+2)&lt;&gt;""),
    artwork.xlsx!$K$1&amp;": '" &amp; SUBSTITUTE(INDEX(artwork.xlsx!K:K,QUOTIENT(ROW(A2075)-1,3)+2),"'","\'") &amp; "'",
IF(MOD(ROW(A2075)-1,3)=2,"","")))</f>
        <v>text_html: ''</v>
      </c>
    </row>
    <row r="2081" spans="1:3" x14ac:dyDescent="0.25">
      <c r="A2081" t="str">
        <f>IF(AND(MOD(ROW(A2076)-1,3)=0,INDEX(artwork.xlsx!G:G,QUOTIENT(ROW(A2076)-1,3)+2)&lt;&gt;""),"/* "&amp;INDEX(artwork.xlsx!G:G,QUOTIENT(ROW(A2076)-1,3)+2)&amp;" */","  ")&amp;
IF(AND(INDEX(artwork.xlsx!F:F,QUOTIENT(ROW(A2076)-1,3)+2)&lt;&gt;""),"/* "&amp;INDEX(artwork.xlsx!F:F,QUOTIENT(ROW(A2076)-1,3)+2)&amp;" */","  ")&amp;IF(AND(ISERROR(MATCH("},",B2081:B$5003,0)), ISERROR(MATCH("    ];",$A$5:A2077,0))),"];","")</f>
        <v xml:space="preserve">    </v>
      </c>
      <c r="B2081" t="str">
        <f t="shared" si="76"/>
        <v>},</v>
      </c>
      <c r="C2081" t="str">
        <f>IF(AND(MOD(ROW(A2076)-1,3)=0, INDEX(artwork.xlsx!J:J,QUOTIENT(ROW(A2076)-1,3)+2)&lt;&gt;""),
     artwork.xlsx!$H$1&amp;": """ &amp;  INDEX(artwork.xlsx!H:H,QUOTIENT(ROW(A2076)-1,3)+2) &amp;""",  " &amp;
     artwork.xlsx!$J$1&amp; ": """ &amp; INDEX(artwork.xlsx!J:J,QUOTIENT(ROW(A2076)-1,3)+2) &amp;""",  " &amp;
     artwork.xlsx!$L$1&amp; ": """ &amp; SUBSTITUTE(IF(LEFT(INDEX(artwork.xlsx!L:L,QUOTIENT(ROW(A2076)-1,3)+2),4)="http","",artwork.xlsx!$M$1) &amp; INDEX(artwork.xlsx!L:L,QUOTIENT(ROW(A2076)-1,3)+2),artwork.xlsx!$N$1,"") &amp; """,",
 IF(AND(MOD(ROW(A2076)-1,3)=1,INDEX(artwork.xlsx!J:J,QUOTIENT(ROW(A2076)-1,3)+2)&lt;&gt;""),
    artwork.xlsx!$K$1&amp;": '" &amp; SUBSTITUTE(INDEX(artwork.xlsx!K:K,QUOTIENT(ROW(A2076)-1,3)+2),"'","\'") &amp; "'",
IF(MOD(ROW(A2076)-1,3)=2,"","")))</f>
        <v/>
      </c>
    </row>
    <row r="2082" spans="1:3" x14ac:dyDescent="0.25">
      <c r="A2082" t="str">
        <f>IF(AND(MOD(ROW(A2077)-1,3)=0,INDEX(artwork.xlsx!G:G,QUOTIENT(ROW(A2077)-1,3)+2)&lt;&gt;""),"/* "&amp;INDEX(artwork.xlsx!G:G,QUOTIENT(ROW(A2077)-1,3)+2)&amp;" */","  ")&amp;
IF(AND(INDEX(artwork.xlsx!F:F,QUOTIENT(ROW(A2077)-1,3)+2)&lt;&gt;""),"/* "&amp;INDEX(artwork.xlsx!F:F,QUOTIENT(ROW(A2077)-1,3)+2)&amp;" */","  ")&amp;IF(AND(ISERROR(MATCH("},",B2082:B$5003,0)), ISERROR(MATCH("    ];",$A$5:A2081,0))),"];","")</f>
        <v xml:space="preserve">    </v>
      </c>
      <c r="B2082" t="str">
        <f t="shared" si="76"/>
        <v>{</v>
      </c>
      <c r="C2082" t="str">
        <f>IF(AND(MOD(ROW(A2077)-1,3)=0, INDEX(artwork.xlsx!J:J,QUOTIENT(ROW(A2077)-1,3)+2)&lt;&gt;""),
     artwork.xlsx!$H$1&amp;": """ &amp;  INDEX(artwork.xlsx!H:H,QUOTIENT(ROW(A2077)-1,3)+2) &amp;""",  " &amp;
     artwork.xlsx!$J$1&amp; ": """ &amp; INDEX(artwork.xlsx!J:J,QUOTIENT(ROW(A2077)-1,3)+2) &amp;""",  " &amp;
     artwork.xlsx!$L$1&amp; ": """ &amp; SUBSTITUTE(IF(LEFT(INDEX(artwork.xlsx!L:L,QUOTIENT(ROW(A2077)-1,3)+2),4)="http","",artwork.xlsx!$M$1) &amp; INDEX(artwork.xlsx!L:L,QUOTIENT(ROW(A2077)-1,3)+2),artwork.xlsx!$N$1,"") &amp; """,",
 IF(AND(MOD(ROW(A2077)-1,3)=1,INDEX(artwork.xlsx!J:J,QUOTIENT(ROW(A2077)-1,3)+2)&lt;&gt;""),
    artwork.xlsx!$K$1&amp;": '" &amp; SUBSTITUTE(INDEX(artwork.xlsx!K:K,QUOTIENT(ROW(A2077)-1,3)+2),"'","\'") &amp; "'",
IF(MOD(ROW(A2077)-1,3)=2,"","")))</f>
        <v>id: "galleria",  frenchName: "Marché Couvert",  artwork: "http://wiki.dominionstrategy.com/images/8/8b/GalleriaArt.jpg",</v>
      </c>
    </row>
    <row r="2083" spans="1:3" x14ac:dyDescent="0.25">
      <c r="A2083" t="str">
        <f>IF(AND(MOD(ROW(A2078)-1,3)=0,INDEX(artwork.xlsx!G:G,QUOTIENT(ROW(A2078)-1,3)+2)&lt;&gt;""),"/* "&amp;INDEX(artwork.xlsx!G:G,QUOTIENT(ROW(A2078)-1,3)+2)&amp;" */","  ")&amp;
IF(AND(INDEX(artwork.xlsx!F:F,QUOTIENT(ROW(A2078)-1,3)+2)&lt;&gt;""),"/* "&amp;INDEX(artwork.xlsx!F:F,QUOTIENT(ROW(A2078)-1,3)+2)&amp;" */","  ")&amp;IF(AND(ISERROR(MATCH("},",B2083:B$5003,0)), ISERROR(MATCH("    ];",$A$5:A2082,0))),"];","")</f>
        <v xml:space="preserve">    </v>
      </c>
      <c r="B2083" t="str">
        <f t="shared" si="76"/>
        <v/>
      </c>
      <c r="C2083" t="str">
        <f>IF(AND(MOD(ROW(A2078)-1,3)=0, INDEX(artwork.xlsx!J:J,QUOTIENT(ROW(A2078)-1,3)+2)&lt;&gt;""),
     artwork.xlsx!$H$1&amp;": """ &amp;  INDEX(artwork.xlsx!H:H,QUOTIENT(ROW(A2078)-1,3)+2) &amp;""",  " &amp;
     artwork.xlsx!$J$1&amp; ": """ &amp; INDEX(artwork.xlsx!J:J,QUOTIENT(ROW(A2078)-1,3)+2) &amp;""",  " &amp;
     artwork.xlsx!$L$1&amp; ": """ &amp; SUBSTITUTE(IF(LEFT(INDEX(artwork.xlsx!L:L,QUOTIENT(ROW(A2078)-1,3)+2),4)="http","",artwork.xlsx!$M$1) &amp; INDEX(artwork.xlsx!L:L,QUOTIENT(ROW(A2078)-1,3)+2),artwork.xlsx!$N$1,"") &amp; """,",
 IF(AND(MOD(ROW(A2078)-1,3)=1,INDEX(artwork.xlsx!J:J,QUOTIENT(ROW(A2078)-1,3)+2)&lt;&gt;""),
    artwork.xlsx!$K$1&amp;": '" &amp; SUBSTITUTE(INDEX(artwork.xlsx!K:K,QUOTIENT(ROW(A2078)-1,3)+2),"'","\'") &amp; "'",
IF(MOD(ROW(A2078)-1,3)=2,"","")))</f>
        <v>text_html: ''</v>
      </c>
    </row>
    <row r="2084" spans="1:3" x14ac:dyDescent="0.25">
      <c r="A2084" t="str">
        <f>IF(AND(MOD(ROW(A2079)-1,3)=0,INDEX(artwork.xlsx!G:G,QUOTIENT(ROW(A2079)-1,3)+2)&lt;&gt;""),"/* "&amp;INDEX(artwork.xlsx!G:G,QUOTIENT(ROW(A2079)-1,3)+2)&amp;" */","  ")&amp;
IF(AND(INDEX(artwork.xlsx!F:F,QUOTIENT(ROW(A2079)-1,3)+2)&lt;&gt;""),"/* "&amp;INDEX(artwork.xlsx!F:F,QUOTIENT(ROW(A2079)-1,3)+2)&amp;" */","  ")&amp;IF(AND(ISERROR(MATCH("},",B2084:B$5003,0)), ISERROR(MATCH("    ];",$A$5:A2080,0))),"];","")</f>
        <v xml:space="preserve">    </v>
      </c>
      <c r="B2084" t="str">
        <f t="shared" si="76"/>
        <v>},</v>
      </c>
      <c r="C2084" t="str">
        <f>IF(AND(MOD(ROW(A2079)-1,3)=0, INDEX(artwork.xlsx!J:J,QUOTIENT(ROW(A2079)-1,3)+2)&lt;&gt;""),
     artwork.xlsx!$H$1&amp;": """ &amp;  INDEX(artwork.xlsx!H:H,QUOTIENT(ROW(A2079)-1,3)+2) &amp;""",  " &amp;
     artwork.xlsx!$J$1&amp; ": """ &amp; INDEX(artwork.xlsx!J:J,QUOTIENT(ROW(A2079)-1,3)+2) &amp;""",  " &amp;
     artwork.xlsx!$L$1&amp; ": """ &amp; SUBSTITUTE(IF(LEFT(INDEX(artwork.xlsx!L:L,QUOTIENT(ROW(A2079)-1,3)+2),4)="http","",artwork.xlsx!$M$1) &amp; INDEX(artwork.xlsx!L:L,QUOTIENT(ROW(A2079)-1,3)+2),artwork.xlsx!$N$1,"") &amp; """,",
 IF(AND(MOD(ROW(A2079)-1,3)=1,INDEX(artwork.xlsx!J:J,QUOTIENT(ROW(A2079)-1,3)+2)&lt;&gt;""),
    artwork.xlsx!$K$1&amp;": '" &amp; SUBSTITUTE(INDEX(artwork.xlsx!K:K,QUOTIENT(ROW(A2079)-1,3)+2),"'","\'") &amp; "'",
IF(MOD(ROW(A2079)-1,3)=2,"","")))</f>
        <v/>
      </c>
    </row>
    <row r="2085" spans="1:3" x14ac:dyDescent="0.25">
      <c r="A2085" t="str">
        <f>IF(AND(MOD(ROW(A2080)-1,3)=0,INDEX(artwork.xlsx!G:G,QUOTIENT(ROW(A2080)-1,3)+2)&lt;&gt;""),"/* "&amp;INDEX(artwork.xlsx!G:G,QUOTIENT(ROW(A2080)-1,3)+2)&amp;" */","  ")&amp;
IF(AND(INDEX(artwork.xlsx!F:F,QUOTIENT(ROW(A2080)-1,3)+2)&lt;&gt;""),"/* "&amp;INDEX(artwork.xlsx!F:F,QUOTIENT(ROW(A2080)-1,3)+2)&amp;" */","  ")&amp;IF(AND(ISERROR(MATCH("},",B2085:B$5003,0)), ISERROR(MATCH("    ];",$A$5:A2084,0))),"];","")</f>
        <v xml:space="preserve">    </v>
      </c>
      <c r="B2085" t="str">
        <f t="shared" si="76"/>
        <v>{</v>
      </c>
      <c r="C2085" t="str">
        <f>IF(AND(MOD(ROW(A2080)-1,3)=0, INDEX(artwork.xlsx!J:J,QUOTIENT(ROW(A2080)-1,3)+2)&lt;&gt;""),
     artwork.xlsx!$H$1&amp;": """ &amp;  INDEX(artwork.xlsx!H:H,QUOTIENT(ROW(A2080)-1,3)+2) &amp;""",  " &amp;
     artwork.xlsx!$J$1&amp; ": """ &amp; INDEX(artwork.xlsx!J:J,QUOTIENT(ROW(A2080)-1,3)+2) &amp;""",  " &amp;
     artwork.xlsx!$L$1&amp; ": """ &amp; SUBSTITUTE(IF(LEFT(INDEX(artwork.xlsx!L:L,QUOTIENT(ROW(A2080)-1,3)+2),4)="http","",artwork.xlsx!$M$1) &amp; INDEX(artwork.xlsx!L:L,QUOTIENT(ROW(A2080)-1,3)+2),artwork.xlsx!$N$1,"") &amp; """,",
 IF(AND(MOD(ROW(A2080)-1,3)=1,INDEX(artwork.xlsx!J:J,QUOTIENT(ROW(A2080)-1,3)+2)&lt;&gt;""),
    artwork.xlsx!$K$1&amp;": '" &amp; SUBSTITUTE(INDEX(artwork.xlsx!K:K,QUOTIENT(ROW(A2080)-1,3)+2),"'","\'") &amp; "'",
IF(MOD(ROW(A2080)-1,3)=2,"","")))</f>
        <v>id: "guildmaster",  frenchName: "Maître de Guilde",  artwork: "http://wiki.dominionstrategy.com/images/e/ea/GuildmasterArt.jpg",</v>
      </c>
    </row>
    <row r="2086" spans="1:3" x14ac:dyDescent="0.25">
      <c r="A2086" t="str">
        <f>IF(AND(MOD(ROW(A2081)-1,3)=0,INDEX(artwork.xlsx!G:G,QUOTIENT(ROW(A2081)-1,3)+2)&lt;&gt;""),"/* "&amp;INDEX(artwork.xlsx!G:G,QUOTIENT(ROW(A2081)-1,3)+2)&amp;" */","  ")&amp;
IF(AND(INDEX(artwork.xlsx!F:F,QUOTIENT(ROW(A2081)-1,3)+2)&lt;&gt;""),"/* "&amp;INDEX(artwork.xlsx!F:F,QUOTIENT(ROW(A2081)-1,3)+2)&amp;" */","  ")&amp;IF(AND(ISERROR(MATCH("},",B2086:B$5003,0)), ISERROR(MATCH("    ];",$A$5:A2085,0))),"];","")</f>
        <v xml:space="preserve">    </v>
      </c>
      <c r="B2086" t="str">
        <f t="shared" si="76"/>
        <v/>
      </c>
      <c r="C2086" t="str">
        <f>IF(AND(MOD(ROW(A2081)-1,3)=0, INDEX(artwork.xlsx!J:J,QUOTIENT(ROW(A2081)-1,3)+2)&lt;&gt;""),
     artwork.xlsx!$H$1&amp;": """ &amp;  INDEX(artwork.xlsx!H:H,QUOTIENT(ROW(A2081)-1,3)+2) &amp;""",  " &amp;
     artwork.xlsx!$J$1&amp; ": """ &amp; INDEX(artwork.xlsx!J:J,QUOTIENT(ROW(A2081)-1,3)+2) &amp;""",  " &amp;
     artwork.xlsx!$L$1&amp; ": """ &amp; SUBSTITUTE(IF(LEFT(INDEX(artwork.xlsx!L:L,QUOTIENT(ROW(A2081)-1,3)+2),4)="http","",artwork.xlsx!$M$1) &amp; INDEX(artwork.xlsx!L:L,QUOTIENT(ROW(A2081)-1,3)+2),artwork.xlsx!$N$1,"") &amp; """,",
 IF(AND(MOD(ROW(A2081)-1,3)=1,INDEX(artwork.xlsx!J:J,QUOTIENT(ROW(A2081)-1,3)+2)&lt;&gt;""),
    artwork.xlsx!$K$1&amp;": '" &amp; SUBSTITUTE(INDEX(artwork.xlsx!K:K,QUOTIENT(ROW(A2081)-1,3)+2),"'","\'") &amp; "'",
IF(MOD(ROW(A2081)-1,3)=2,"","")))</f>
        <v>text_html: ''</v>
      </c>
    </row>
    <row r="2087" spans="1:3" x14ac:dyDescent="0.25">
      <c r="A2087" t="str">
        <f>IF(AND(MOD(ROW(A2082)-1,3)=0,INDEX(artwork.xlsx!G:G,QUOTIENT(ROW(A2082)-1,3)+2)&lt;&gt;""),"/* "&amp;INDEX(artwork.xlsx!G:G,QUOTIENT(ROW(A2082)-1,3)+2)&amp;" */","  ")&amp;
IF(AND(INDEX(artwork.xlsx!F:F,QUOTIENT(ROW(A2082)-1,3)+2)&lt;&gt;""),"/* "&amp;INDEX(artwork.xlsx!F:F,QUOTIENT(ROW(A2082)-1,3)+2)&amp;" */","  ")&amp;IF(AND(ISERROR(MATCH("},",B2087:B$5003,0)), ISERROR(MATCH("    ];",$A$5:A2083,0))),"];","")</f>
        <v xml:space="preserve">    </v>
      </c>
      <c r="B2087" t="str">
        <f t="shared" si="76"/>
        <v>},</v>
      </c>
      <c r="C2087" t="str">
        <f>IF(AND(MOD(ROW(A2082)-1,3)=0, INDEX(artwork.xlsx!J:J,QUOTIENT(ROW(A2082)-1,3)+2)&lt;&gt;""),
     artwork.xlsx!$H$1&amp;": """ &amp;  INDEX(artwork.xlsx!H:H,QUOTIENT(ROW(A2082)-1,3)+2) &amp;""",  " &amp;
     artwork.xlsx!$J$1&amp; ": """ &amp; INDEX(artwork.xlsx!J:J,QUOTIENT(ROW(A2082)-1,3)+2) &amp;""",  " &amp;
     artwork.xlsx!$L$1&amp; ": """ &amp; SUBSTITUTE(IF(LEFT(INDEX(artwork.xlsx!L:L,QUOTIENT(ROW(A2082)-1,3)+2),4)="http","",artwork.xlsx!$M$1) &amp; INDEX(artwork.xlsx!L:L,QUOTIENT(ROW(A2082)-1,3)+2),artwork.xlsx!$N$1,"") &amp; """,",
 IF(AND(MOD(ROW(A2082)-1,3)=1,INDEX(artwork.xlsx!J:J,QUOTIENT(ROW(A2082)-1,3)+2)&lt;&gt;""),
    artwork.xlsx!$K$1&amp;": '" &amp; SUBSTITUTE(INDEX(artwork.xlsx!K:K,QUOTIENT(ROW(A2082)-1,3)+2),"'","\'") &amp; "'",
IF(MOD(ROW(A2082)-1,3)=2,"","")))</f>
        <v/>
      </c>
    </row>
    <row r="2088" spans="1:3" x14ac:dyDescent="0.25">
      <c r="A2088" t="str">
        <f>IF(AND(MOD(ROW(A2083)-1,3)=0,INDEX(artwork.xlsx!G:G,QUOTIENT(ROW(A2083)-1,3)+2)&lt;&gt;""),"/* "&amp;INDEX(artwork.xlsx!G:G,QUOTIENT(ROW(A2083)-1,3)+2)&amp;" */","  ")&amp;
IF(AND(INDEX(artwork.xlsx!F:F,QUOTIENT(ROW(A2083)-1,3)+2)&lt;&gt;""),"/* "&amp;INDEX(artwork.xlsx!F:F,QUOTIENT(ROW(A2083)-1,3)+2)&amp;" */","  ")&amp;IF(AND(ISERROR(MATCH("},",B2088:B$5003,0)), ISERROR(MATCH("    ];",$A$5:A2087,0))),"];","")</f>
        <v xml:space="preserve">    </v>
      </c>
      <c r="B2088" t="str">
        <f t="shared" si="76"/>
        <v>{</v>
      </c>
      <c r="C2088" t="str">
        <f>IF(AND(MOD(ROW(A2083)-1,3)=0, INDEX(artwork.xlsx!J:J,QUOTIENT(ROW(A2083)-1,3)+2)&lt;&gt;""),
     artwork.xlsx!$H$1&amp;": """ &amp;  INDEX(artwork.xlsx!H:H,QUOTIENT(ROW(A2083)-1,3)+2) &amp;""",  " &amp;
     artwork.xlsx!$J$1&amp; ": """ &amp; INDEX(artwork.xlsx!J:J,QUOTIENT(ROW(A2083)-1,3)+2) &amp;""",  " &amp;
     artwork.xlsx!$L$1&amp; ": """ &amp; SUBSTITUTE(IF(LEFT(INDEX(artwork.xlsx!L:L,QUOTIENT(ROW(A2083)-1,3)+2),4)="http","",artwork.xlsx!$M$1) &amp; INDEX(artwork.xlsx!L:L,QUOTIENT(ROW(A2083)-1,3)+2),artwork.xlsx!$N$1,"") &amp; """,",
 IF(AND(MOD(ROW(A2083)-1,3)=1,INDEX(artwork.xlsx!J:J,QUOTIENT(ROW(A2083)-1,3)+2)&lt;&gt;""),
    artwork.xlsx!$K$1&amp;": '" &amp; SUBSTITUTE(INDEX(artwork.xlsx!K:K,QUOTIENT(ROW(A2083)-1,3)+2),"'","\'") &amp; "'",
IF(MOD(ROW(A2083)-1,3)=2,"","")))</f>
        <v>id: "highwayman",  frenchName: "Bandit de Grand Chemin",  artwork: "http://wiki.dominionstrategy.com/images/6/67/HighwaymanArt.jpg",</v>
      </c>
    </row>
    <row r="2089" spans="1:3" x14ac:dyDescent="0.25">
      <c r="A2089" t="str">
        <f>IF(AND(MOD(ROW(A2084)-1,3)=0,INDEX(artwork.xlsx!G:G,QUOTIENT(ROW(A2084)-1,3)+2)&lt;&gt;""),"/* "&amp;INDEX(artwork.xlsx!G:G,QUOTIENT(ROW(A2084)-1,3)+2)&amp;" */","  ")&amp;
IF(AND(INDEX(artwork.xlsx!F:F,QUOTIENT(ROW(A2084)-1,3)+2)&lt;&gt;""),"/* "&amp;INDEX(artwork.xlsx!F:F,QUOTIENT(ROW(A2084)-1,3)+2)&amp;" */","  ")&amp;IF(AND(ISERROR(MATCH("},",B2089:B$5003,0)), ISERROR(MATCH("    ];",$A$5:A2088,0))),"];","")</f>
        <v xml:space="preserve">    </v>
      </c>
      <c r="B2089" t="str">
        <f t="shared" si="76"/>
        <v/>
      </c>
      <c r="C2089" t="str">
        <f>IF(AND(MOD(ROW(A2084)-1,3)=0, INDEX(artwork.xlsx!J:J,QUOTIENT(ROW(A2084)-1,3)+2)&lt;&gt;""),
     artwork.xlsx!$H$1&amp;": """ &amp;  INDEX(artwork.xlsx!H:H,QUOTIENT(ROW(A2084)-1,3)+2) &amp;""",  " &amp;
     artwork.xlsx!$J$1&amp; ": """ &amp; INDEX(artwork.xlsx!J:J,QUOTIENT(ROW(A2084)-1,3)+2) &amp;""",  " &amp;
     artwork.xlsx!$L$1&amp; ": """ &amp; SUBSTITUTE(IF(LEFT(INDEX(artwork.xlsx!L:L,QUOTIENT(ROW(A2084)-1,3)+2),4)="http","",artwork.xlsx!$M$1) &amp; INDEX(artwork.xlsx!L:L,QUOTIENT(ROW(A2084)-1,3)+2),artwork.xlsx!$N$1,"") &amp; """,",
 IF(AND(MOD(ROW(A2084)-1,3)=1,INDEX(artwork.xlsx!J:J,QUOTIENT(ROW(A2084)-1,3)+2)&lt;&gt;""),
    artwork.xlsx!$K$1&amp;": '" &amp; SUBSTITUTE(INDEX(artwork.xlsx!K:K,QUOTIENT(ROW(A2084)-1,3)+2),"'","\'") &amp; "'",
IF(MOD(ROW(A2084)-1,3)=2,"","")))</f>
        <v>text_html: '&lt;div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v>
      </c>
    </row>
    <row r="2090" spans="1:3" x14ac:dyDescent="0.25">
      <c r="A2090" t="str">
        <f>IF(AND(MOD(ROW(A2085)-1,3)=0,INDEX(artwork.xlsx!G:G,QUOTIENT(ROW(A2085)-1,3)+2)&lt;&gt;""),"/* "&amp;INDEX(artwork.xlsx!G:G,QUOTIENT(ROW(A2085)-1,3)+2)&amp;" */","  ")&amp;
IF(AND(INDEX(artwork.xlsx!F:F,QUOTIENT(ROW(A2085)-1,3)+2)&lt;&gt;""),"/* "&amp;INDEX(artwork.xlsx!F:F,QUOTIENT(ROW(A2085)-1,3)+2)&amp;" */","  ")&amp;IF(AND(ISERROR(MATCH("},",B2090:B$5003,0)), ISERROR(MATCH("    ];",$A$5:A2086,0))),"];","")</f>
        <v xml:space="preserve">    </v>
      </c>
      <c r="B2090" t="str">
        <f t="shared" si="76"/>
        <v>},</v>
      </c>
      <c r="C2090" t="str">
        <f>IF(AND(MOD(ROW(A2085)-1,3)=0, INDEX(artwork.xlsx!J:J,QUOTIENT(ROW(A2085)-1,3)+2)&lt;&gt;""),
     artwork.xlsx!$H$1&amp;": """ &amp;  INDEX(artwork.xlsx!H:H,QUOTIENT(ROW(A2085)-1,3)+2) &amp;""",  " &amp;
     artwork.xlsx!$J$1&amp; ": """ &amp; INDEX(artwork.xlsx!J:J,QUOTIENT(ROW(A2085)-1,3)+2) &amp;""",  " &amp;
     artwork.xlsx!$L$1&amp; ": """ &amp; SUBSTITUTE(IF(LEFT(INDEX(artwork.xlsx!L:L,QUOTIENT(ROW(A2085)-1,3)+2),4)="http","",artwork.xlsx!$M$1) &amp; INDEX(artwork.xlsx!L:L,QUOTIENT(ROW(A2085)-1,3)+2),artwork.xlsx!$N$1,"") &amp; """,",
 IF(AND(MOD(ROW(A2085)-1,3)=1,INDEX(artwork.xlsx!J:J,QUOTIENT(ROW(A2085)-1,3)+2)&lt;&gt;""),
    artwork.xlsx!$K$1&amp;": '" &amp; SUBSTITUTE(INDEX(artwork.xlsx!K:K,QUOTIENT(ROW(A2085)-1,3)+2),"'","\'") &amp; "'",
IF(MOD(ROW(A2085)-1,3)=2,"","")))</f>
        <v/>
      </c>
    </row>
    <row r="2091" spans="1:3" x14ac:dyDescent="0.25">
      <c r="A2091" t="str">
        <f>IF(AND(MOD(ROW(A2086)-1,3)=0,INDEX(artwork.xlsx!G:G,QUOTIENT(ROW(A2086)-1,3)+2)&lt;&gt;""),"/* "&amp;INDEX(artwork.xlsx!G:G,QUOTIENT(ROW(A2086)-1,3)+2)&amp;" */","  ")&amp;
IF(AND(INDEX(artwork.xlsx!F:F,QUOTIENT(ROW(A2086)-1,3)+2)&lt;&gt;""),"/* "&amp;INDEX(artwork.xlsx!F:F,QUOTIENT(ROW(A2086)-1,3)+2)&amp;" */","  ")&amp;IF(AND(ISERROR(MATCH("},",B2091:B$5003,0)), ISERROR(MATCH("    ];",$A$5:A2090,0))),"];","")</f>
        <v xml:space="preserve">    </v>
      </c>
      <c r="B2091" t="str">
        <f t="shared" si="76"/>
        <v>{</v>
      </c>
      <c r="C2091" t="str">
        <f>IF(AND(MOD(ROW(A2086)-1,3)=0, INDEX(artwork.xlsx!J:J,QUOTIENT(ROW(A2086)-1,3)+2)&lt;&gt;""),
     artwork.xlsx!$H$1&amp;": """ &amp;  INDEX(artwork.xlsx!H:H,QUOTIENT(ROW(A2086)-1,3)+2) &amp;""",  " &amp;
     artwork.xlsx!$J$1&amp; ": """ &amp; INDEX(artwork.xlsx!J:J,QUOTIENT(ROW(A2086)-1,3)+2) &amp;""",  " &amp;
     artwork.xlsx!$L$1&amp; ": """ &amp; SUBSTITUTE(IF(LEFT(INDEX(artwork.xlsx!L:L,QUOTIENT(ROW(A2086)-1,3)+2),4)="http","",artwork.xlsx!$M$1) &amp; INDEX(artwork.xlsx!L:L,QUOTIENT(ROW(A2086)-1,3)+2),artwork.xlsx!$N$1,"") &amp; """,",
 IF(AND(MOD(ROW(A2086)-1,3)=1,INDEX(artwork.xlsx!J:J,QUOTIENT(ROW(A2086)-1,3)+2)&lt;&gt;""),
    artwork.xlsx!$K$1&amp;": '" &amp; SUBSTITUTE(INDEX(artwork.xlsx!K:K,QUOTIENT(ROW(A2086)-1,3)+2),"'","\'") &amp; "'",
IF(MOD(ROW(A2086)-1,3)=2,"","")))</f>
        <v>id: "hunter",  frenchName: "Chasseuse",  artwork: "http://wiki.dominionstrategy.com/images/c/c1/Treasure_HunterArt.jpg",</v>
      </c>
    </row>
    <row r="2092" spans="1:3" x14ac:dyDescent="0.25">
      <c r="A2092" t="str">
        <f>IF(AND(MOD(ROW(A2087)-1,3)=0,INDEX(artwork.xlsx!G:G,QUOTIENT(ROW(A2087)-1,3)+2)&lt;&gt;""),"/* "&amp;INDEX(artwork.xlsx!G:G,QUOTIENT(ROW(A2087)-1,3)+2)&amp;" */","  ")&amp;
IF(AND(INDEX(artwork.xlsx!F:F,QUOTIENT(ROW(A2087)-1,3)+2)&lt;&gt;""),"/* "&amp;INDEX(artwork.xlsx!F:F,QUOTIENT(ROW(A2087)-1,3)+2)&amp;" */","  ")&amp;IF(AND(ISERROR(MATCH("},",B2092:B$5003,0)), ISERROR(MATCH("    ];",$A$5:A2091,0))),"];","")</f>
        <v xml:space="preserve">    </v>
      </c>
      <c r="B2092" t="str">
        <f t="shared" si="76"/>
        <v/>
      </c>
      <c r="C2092" t="str">
        <f>IF(AND(MOD(ROW(A2087)-1,3)=0, INDEX(artwork.xlsx!J:J,QUOTIENT(ROW(A2087)-1,3)+2)&lt;&gt;""),
     artwork.xlsx!$H$1&amp;": """ &amp;  INDEX(artwork.xlsx!H:H,QUOTIENT(ROW(A2087)-1,3)+2) &amp;""",  " &amp;
     artwork.xlsx!$J$1&amp; ": """ &amp; INDEX(artwork.xlsx!J:J,QUOTIENT(ROW(A2087)-1,3)+2) &amp;""",  " &amp;
     artwork.xlsx!$L$1&amp; ": """ &amp; SUBSTITUTE(IF(LEFT(INDEX(artwork.xlsx!L:L,QUOTIENT(ROW(A2087)-1,3)+2),4)="http","",artwork.xlsx!$M$1) &amp; INDEX(artwork.xlsx!L:L,QUOTIENT(ROW(A2087)-1,3)+2),artwork.xlsx!$N$1,"") &amp; """,",
 IF(AND(MOD(ROW(A2087)-1,3)=1,INDEX(artwork.xlsx!J:J,QUOTIENT(ROW(A2087)-1,3)+2)&lt;&gt;""),
    artwork.xlsx!$K$1&amp;": '" &amp; SUBSTITUTE(INDEX(artwork.xlsx!K:K,QUOTIENT(ROW(A2087)-1,3)+2),"'","\'") &amp; "'",
IF(MOD(ROW(A2087)-1,3)=2,"","")))</f>
        <v>text_html: ''</v>
      </c>
    </row>
    <row r="2093" spans="1:3" x14ac:dyDescent="0.25">
      <c r="A2093" t="str">
        <f>IF(AND(MOD(ROW(A2088)-1,3)=0,INDEX(artwork.xlsx!G:G,QUOTIENT(ROW(A2088)-1,3)+2)&lt;&gt;""),"/* "&amp;INDEX(artwork.xlsx!G:G,QUOTIENT(ROW(A2088)-1,3)+2)&amp;" */","  ")&amp;
IF(AND(INDEX(artwork.xlsx!F:F,QUOTIENT(ROW(A2088)-1,3)+2)&lt;&gt;""),"/* "&amp;INDEX(artwork.xlsx!F:F,QUOTIENT(ROW(A2088)-1,3)+2)&amp;" */","  ")&amp;IF(AND(ISERROR(MATCH("},",B2093:B$5003,0)), ISERROR(MATCH("    ];",$A$5:A2089,0))),"];","")</f>
        <v xml:space="preserve">    </v>
      </c>
      <c r="B2093" t="str">
        <f t="shared" si="76"/>
        <v>},</v>
      </c>
      <c r="C2093" t="str">
        <f>IF(AND(MOD(ROW(A2088)-1,3)=0, INDEX(artwork.xlsx!J:J,QUOTIENT(ROW(A2088)-1,3)+2)&lt;&gt;""),
     artwork.xlsx!$H$1&amp;": """ &amp;  INDEX(artwork.xlsx!H:H,QUOTIENT(ROW(A2088)-1,3)+2) &amp;""",  " &amp;
     artwork.xlsx!$J$1&amp; ": """ &amp; INDEX(artwork.xlsx!J:J,QUOTIENT(ROW(A2088)-1,3)+2) &amp;""",  " &amp;
     artwork.xlsx!$L$1&amp; ": """ &amp; SUBSTITUTE(IF(LEFT(INDEX(artwork.xlsx!L:L,QUOTIENT(ROW(A2088)-1,3)+2),4)="http","",artwork.xlsx!$M$1) &amp; INDEX(artwork.xlsx!L:L,QUOTIENT(ROW(A2088)-1,3)+2),artwork.xlsx!$N$1,"") &amp; """,",
 IF(AND(MOD(ROW(A2088)-1,3)=1,INDEX(artwork.xlsx!J:J,QUOTIENT(ROW(A2088)-1,3)+2)&lt;&gt;""),
    artwork.xlsx!$K$1&amp;": '" &amp; SUBSTITUTE(INDEX(artwork.xlsx!K:K,QUOTIENT(ROW(A2088)-1,3)+2),"'","\'") &amp; "'",
IF(MOD(ROW(A2088)-1,3)=2,"","")))</f>
        <v/>
      </c>
    </row>
    <row r="2094" spans="1:3" x14ac:dyDescent="0.25">
      <c r="A2094" t="str">
        <f>IF(AND(MOD(ROW(A2089)-1,3)=0,INDEX(artwork.xlsx!G:G,QUOTIENT(ROW(A2089)-1,3)+2)&lt;&gt;""),"/* "&amp;INDEX(artwork.xlsx!G:G,QUOTIENT(ROW(A2089)-1,3)+2)&amp;" */","  ")&amp;
IF(AND(INDEX(artwork.xlsx!F:F,QUOTIENT(ROW(A2089)-1,3)+2)&lt;&gt;""),"/* "&amp;INDEX(artwork.xlsx!F:F,QUOTIENT(ROW(A2089)-1,3)+2)&amp;" */","  ")&amp;IF(AND(ISERROR(MATCH("},",B2094:B$5003,0)), ISERROR(MATCH("    ];",$A$5:A2093,0))),"];","")</f>
        <v xml:space="preserve">    </v>
      </c>
      <c r="B2094" t="str">
        <f t="shared" si="76"/>
        <v>{</v>
      </c>
      <c r="C2094" t="str">
        <f>IF(AND(MOD(ROW(A2089)-1,3)=0, INDEX(artwork.xlsx!J:J,QUOTIENT(ROW(A2089)-1,3)+2)&lt;&gt;""),
     artwork.xlsx!$H$1&amp;": """ &amp;  INDEX(artwork.xlsx!H:H,QUOTIENT(ROW(A2089)-1,3)+2) &amp;""",  " &amp;
     artwork.xlsx!$J$1&amp; ": """ &amp; INDEX(artwork.xlsx!J:J,QUOTIENT(ROW(A2089)-1,3)+2) &amp;""",  " &amp;
     artwork.xlsx!$L$1&amp; ": """ &amp; SUBSTITUTE(IF(LEFT(INDEX(artwork.xlsx!L:L,QUOTIENT(ROW(A2089)-1,3)+2),4)="http","",artwork.xlsx!$M$1) &amp; INDEX(artwork.xlsx!L:L,QUOTIENT(ROW(A2089)-1,3)+2),artwork.xlsx!$N$1,"") &amp; """,",
 IF(AND(MOD(ROW(A2089)-1,3)=1,INDEX(artwork.xlsx!J:J,QUOTIENT(ROW(A2089)-1,3)+2)&lt;&gt;""),
    artwork.xlsx!$K$1&amp;": '" &amp; SUBSTITUTE(INDEX(artwork.xlsx!K:K,QUOTIENT(ROW(A2089)-1,3)+2),"'","\'") &amp; "'",
IF(MOD(ROW(A2089)-1,3)=2,"","")))</f>
        <v>id: "modify",  frenchName: "Modification",  artwork: "http://wiki.dominionstrategy.com/images/1/13/ModifyArt.jpg",</v>
      </c>
    </row>
    <row r="2095" spans="1:3" x14ac:dyDescent="0.25">
      <c r="A2095" t="str">
        <f>IF(AND(MOD(ROW(A2090)-1,3)=0,INDEX(artwork.xlsx!G:G,QUOTIENT(ROW(A2090)-1,3)+2)&lt;&gt;""),"/* "&amp;INDEX(artwork.xlsx!G:G,QUOTIENT(ROW(A2090)-1,3)+2)&amp;" */","  ")&amp;
IF(AND(INDEX(artwork.xlsx!F:F,QUOTIENT(ROW(A2090)-1,3)+2)&lt;&gt;""),"/* "&amp;INDEX(artwork.xlsx!F:F,QUOTIENT(ROW(A2090)-1,3)+2)&amp;" */","  ")&amp;IF(AND(ISERROR(MATCH("},",B2095:B$5003,0)), ISERROR(MATCH("    ];",$A$5:A2094,0))),"];","")</f>
        <v xml:space="preserve">    </v>
      </c>
      <c r="B2095" t="str">
        <f t="shared" si="76"/>
        <v/>
      </c>
      <c r="C2095" t="str">
        <f>IF(AND(MOD(ROW(A2090)-1,3)=0, INDEX(artwork.xlsx!J:J,QUOTIENT(ROW(A2090)-1,3)+2)&lt;&gt;""),
     artwork.xlsx!$H$1&amp;": """ &amp;  INDEX(artwork.xlsx!H:H,QUOTIENT(ROW(A2090)-1,3)+2) &amp;""",  " &amp;
     artwork.xlsx!$J$1&amp; ": """ &amp; INDEX(artwork.xlsx!J:J,QUOTIENT(ROW(A2090)-1,3)+2) &amp;""",  " &amp;
     artwork.xlsx!$L$1&amp; ": """ &amp; SUBSTITUTE(IF(LEFT(INDEX(artwork.xlsx!L:L,QUOTIENT(ROW(A2090)-1,3)+2),4)="http","",artwork.xlsx!$M$1) &amp; INDEX(artwork.xlsx!L:L,QUOTIENT(ROW(A2090)-1,3)+2),artwork.xlsx!$N$1,"") &amp; """,",
 IF(AND(MOD(ROW(A2090)-1,3)=1,INDEX(artwork.xlsx!J:J,QUOTIENT(ROW(A2090)-1,3)+2)&lt;&gt;""),
    artwork.xlsx!$K$1&amp;": '" &amp; SUBSTITUTE(INDEX(artwork.xlsx!K:K,QUOTIENT(ROW(A2090)-1,3)+2),"'","\'") &amp; "'",
IF(MOD(ROW(A2090)-1,3)=2,"","")))</f>
        <v>text_html: ''</v>
      </c>
    </row>
    <row r="2096" spans="1:3" x14ac:dyDescent="0.25">
      <c r="A2096" t="str">
        <f>IF(AND(MOD(ROW(A2091)-1,3)=0,INDEX(artwork.xlsx!G:G,QUOTIENT(ROW(A2091)-1,3)+2)&lt;&gt;""),"/* "&amp;INDEX(artwork.xlsx!G:G,QUOTIENT(ROW(A2091)-1,3)+2)&amp;" */","  ")&amp;
IF(AND(INDEX(artwork.xlsx!F:F,QUOTIENT(ROW(A2091)-1,3)+2)&lt;&gt;""),"/* "&amp;INDEX(artwork.xlsx!F:F,QUOTIENT(ROW(A2091)-1,3)+2)&amp;" */","  ")&amp;IF(AND(ISERROR(MATCH("},",B2096:B$5003,0)), ISERROR(MATCH("    ];",$A$5:A2092,0))),"];","")</f>
        <v xml:space="preserve">    </v>
      </c>
      <c r="B2096" t="str">
        <f t="shared" si="76"/>
        <v>},</v>
      </c>
      <c r="C2096" t="str">
        <f>IF(AND(MOD(ROW(A2091)-1,3)=0, INDEX(artwork.xlsx!J:J,QUOTIENT(ROW(A2091)-1,3)+2)&lt;&gt;""),
     artwork.xlsx!$H$1&amp;": """ &amp;  INDEX(artwork.xlsx!H:H,QUOTIENT(ROW(A2091)-1,3)+2) &amp;""",  " &amp;
     artwork.xlsx!$J$1&amp; ": """ &amp; INDEX(artwork.xlsx!J:J,QUOTIENT(ROW(A2091)-1,3)+2) &amp;""",  " &amp;
     artwork.xlsx!$L$1&amp; ": """ &amp; SUBSTITUTE(IF(LEFT(INDEX(artwork.xlsx!L:L,QUOTIENT(ROW(A2091)-1,3)+2),4)="http","",artwork.xlsx!$M$1) &amp; INDEX(artwork.xlsx!L:L,QUOTIENT(ROW(A2091)-1,3)+2),artwork.xlsx!$N$1,"") &amp; """,",
 IF(AND(MOD(ROW(A2091)-1,3)=1,INDEX(artwork.xlsx!J:J,QUOTIENT(ROW(A2091)-1,3)+2)&lt;&gt;""),
    artwork.xlsx!$K$1&amp;": '" &amp; SUBSTITUTE(INDEX(artwork.xlsx!K:K,QUOTIENT(ROW(A2091)-1,3)+2),"'","\'") &amp; "'",
IF(MOD(ROW(A2091)-1,3)=2,"","")))</f>
        <v/>
      </c>
    </row>
    <row r="2097" spans="1:3" x14ac:dyDescent="0.25">
      <c r="A2097" t="str">
        <f>IF(AND(MOD(ROW(A2092)-1,3)=0,INDEX(artwork.xlsx!G:G,QUOTIENT(ROW(A2092)-1,3)+2)&lt;&gt;""),"/* "&amp;INDEX(artwork.xlsx!G:G,QUOTIENT(ROW(A2092)-1,3)+2)&amp;" */","  ")&amp;
IF(AND(INDEX(artwork.xlsx!F:F,QUOTIENT(ROW(A2092)-1,3)+2)&lt;&gt;""),"/* "&amp;INDEX(artwork.xlsx!F:F,QUOTIENT(ROW(A2092)-1,3)+2)&amp;" */","  ")&amp;IF(AND(ISERROR(MATCH("},",B2097:B$5003,0)), ISERROR(MATCH("    ];",$A$5:A2096,0))),"];","")</f>
        <v xml:space="preserve">    </v>
      </c>
      <c r="B2097" t="str">
        <f t="shared" si="76"/>
        <v>{</v>
      </c>
      <c r="C2097" t="str">
        <f>IF(AND(MOD(ROW(A2092)-1,3)=0, INDEX(artwork.xlsx!J:J,QUOTIENT(ROW(A2092)-1,3)+2)&lt;&gt;""),
     artwork.xlsx!$H$1&amp;": """ &amp;  INDEX(artwork.xlsx!H:H,QUOTIENT(ROW(A2092)-1,3)+2) &amp;""",  " &amp;
     artwork.xlsx!$J$1&amp; ": """ &amp; INDEX(artwork.xlsx!J:J,QUOTIENT(ROW(A2092)-1,3)+2) &amp;""",  " &amp;
     artwork.xlsx!$L$1&amp; ": """ &amp; SUBSTITUTE(IF(LEFT(INDEX(artwork.xlsx!L:L,QUOTIENT(ROW(A2092)-1,3)+2),4)="http","",artwork.xlsx!$M$1) &amp; INDEX(artwork.xlsx!L:L,QUOTIENT(ROW(A2092)-1,3)+2),artwork.xlsx!$N$1,"") &amp; """,",
 IF(AND(MOD(ROW(A2092)-1,3)=1,INDEX(artwork.xlsx!J:J,QUOTIENT(ROW(A2092)-1,3)+2)&lt;&gt;""),
    artwork.xlsx!$K$1&amp;": '" &amp; SUBSTITUTE(INDEX(artwork.xlsx!K:K,QUOTIENT(ROW(A2092)-1,3)+2),"'","\'") &amp; "'",
IF(MOD(ROW(A2092)-1,3)=2,"","")))</f>
        <v>id: "skirmisher",  frenchName: "Tirailleur",  artwork: "http://wiki.dominionstrategy.com/images/2/25/SkirmisherArt.jpg",</v>
      </c>
    </row>
    <row r="2098" spans="1:3" x14ac:dyDescent="0.25">
      <c r="A2098" t="str">
        <f>IF(AND(MOD(ROW(A2093)-1,3)=0,INDEX(artwork.xlsx!G:G,QUOTIENT(ROW(A2093)-1,3)+2)&lt;&gt;""),"/* "&amp;INDEX(artwork.xlsx!G:G,QUOTIENT(ROW(A2093)-1,3)+2)&amp;" */","  ")&amp;
IF(AND(INDEX(artwork.xlsx!F:F,QUOTIENT(ROW(A2093)-1,3)+2)&lt;&gt;""),"/* "&amp;INDEX(artwork.xlsx!F:F,QUOTIENT(ROW(A2093)-1,3)+2)&amp;" */","  ")&amp;IF(AND(ISERROR(MATCH("},",B2098:B$5003,0)), ISERROR(MATCH("    ];",$A$5:A2097,0))),"];","")</f>
        <v xml:space="preserve">    </v>
      </c>
      <c r="B2098" t="str">
        <f t="shared" si="76"/>
        <v/>
      </c>
      <c r="C2098" t="str">
        <f>IF(AND(MOD(ROW(A2093)-1,3)=0, INDEX(artwork.xlsx!J:J,QUOTIENT(ROW(A2093)-1,3)+2)&lt;&gt;""),
     artwork.xlsx!$H$1&amp;": """ &amp;  INDEX(artwork.xlsx!H:H,QUOTIENT(ROW(A2093)-1,3)+2) &amp;""",  " &amp;
     artwork.xlsx!$J$1&amp; ": """ &amp; INDEX(artwork.xlsx!J:J,QUOTIENT(ROW(A2093)-1,3)+2) &amp;""",  " &amp;
     artwork.xlsx!$L$1&amp; ": """ &amp; SUBSTITUTE(IF(LEFT(INDEX(artwork.xlsx!L:L,QUOTIENT(ROW(A2093)-1,3)+2),4)="http","",artwork.xlsx!$M$1) &amp; INDEX(artwork.xlsx!L:L,QUOTIENT(ROW(A2093)-1,3)+2),artwork.xlsx!$N$1,"") &amp; """,",
 IF(AND(MOD(ROW(A2093)-1,3)=1,INDEX(artwork.xlsx!J:J,QUOTIENT(ROW(A2093)-1,3)+2)&lt;&gt;""),
    artwork.xlsx!$K$1&amp;": '" &amp; SUBSTITUTE(INDEX(artwork.xlsx!K:K,QUOTIENT(ROW(A2093)-1,3)+2),"'","\'") &amp; "'",
IF(MOD(ROW(A2093)-1,3)=2,"","")))</f>
        <v>text_html: ''</v>
      </c>
    </row>
    <row r="2099" spans="1:3" x14ac:dyDescent="0.25">
      <c r="A2099" t="str">
        <f>IF(AND(MOD(ROW(A2094)-1,3)=0,INDEX(artwork.xlsx!G:G,QUOTIENT(ROW(A2094)-1,3)+2)&lt;&gt;""),"/* "&amp;INDEX(artwork.xlsx!G:G,QUOTIENT(ROW(A2094)-1,3)+2)&amp;" */","  ")&amp;
IF(AND(INDEX(artwork.xlsx!F:F,QUOTIENT(ROW(A2094)-1,3)+2)&lt;&gt;""),"/* "&amp;INDEX(artwork.xlsx!F:F,QUOTIENT(ROW(A2094)-1,3)+2)&amp;" */","  ")&amp;IF(AND(ISERROR(MATCH("},",B2099:B$5003,0)), ISERROR(MATCH("    ];",$A$5:A2095,0))),"];","")</f>
        <v xml:space="preserve">    </v>
      </c>
      <c r="B2099" t="str">
        <f t="shared" si="76"/>
        <v>},</v>
      </c>
      <c r="C2099" t="str">
        <f>IF(AND(MOD(ROW(A2094)-1,3)=0, INDEX(artwork.xlsx!J:J,QUOTIENT(ROW(A2094)-1,3)+2)&lt;&gt;""),
     artwork.xlsx!$H$1&amp;": """ &amp;  INDEX(artwork.xlsx!H:H,QUOTIENT(ROW(A2094)-1,3)+2) &amp;""",  " &amp;
     artwork.xlsx!$J$1&amp; ": """ &amp; INDEX(artwork.xlsx!J:J,QUOTIENT(ROW(A2094)-1,3)+2) &amp;""",  " &amp;
     artwork.xlsx!$L$1&amp; ": """ &amp; SUBSTITUTE(IF(LEFT(INDEX(artwork.xlsx!L:L,QUOTIENT(ROW(A2094)-1,3)+2),4)="http","",artwork.xlsx!$M$1) &amp; INDEX(artwork.xlsx!L:L,QUOTIENT(ROW(A2094)-1,3)+2),artwork.xlsx!$N$1,"") &amp; """,",
 IF(AND(MOD(ROW(A2094)-1,3)=1,INDEX(artwork.xlsx!J:J,QUOTIENT(ROW(A2094)-1,3)+2)&lt;&gt;""),
    artwork.xlsx!$K$1&amp;": '" &amp; SUBSTITUTE(INDEX(artwork.xlsx!K:K,QUOTIENT(ROW(A2094)-1,3)+2),"'","\'") &amp; "'",
IF(MOD(ROW(A2094)-1,3)=2,"","")))</f>
        <v/>
      </c>
    </row>
    <row r="2100" spans="1:3" x14ac:dyDescent="0.25">
      <c r="A2100" t="str">
        <f>IF(AND(MOD(ROW(A2095)-1,3)=0,INDEX(artwork.xlsx!G:G,QUOTIENT(ROW(A2095)-1,3)+2)&lt;&gt;""),"/* "&amp;INDEX(artwork.xlsx!G:G,QUOTIENT(ROW(A2095)-1,3)+2)&amp;" */","  ")&amp;
IF(AND(INDEX(artwork.xlsx!F:F,QUOTIENT(ROW(A2095)-1,3)+2)&lt;&gt;""),"/* "&amp;INDEX(artwork.xlsx!F:F,QUOTIENT(ROW(A2095)-1,3)+2)&amp;" */","  ")&amp;IF(AND(ISERROR(MATCH("},",B2100:B$5003,0)), ISERROR(MATCH("    ];",$A$5:A2099,0))),"];","")</f>
        <v xml:space="preserve">    </v>
      </c>
      <c r="B2100" t="str">
        <f t="shared" si="76"/>
        <v>{</v>
      </c>
      <c r="C2100" t="str">
        <f>IF(AND(MOD(ROW(A2095)-1,3)=0, INDEX(artwork.xlsx!J:J,QUOTIENT(ROW(A2095)-1,3)+2)&lt;&gt;""),
     artwork.xlsx!$H$1&amp;": """ &amp;  INDEX(artwork.xlsx!H:H,QUOTIENT(ROW(A2095)-1,3)+2) &amp;""",  " &amp;
     artwork.xlsx!$J$1&amp; ": """ &amp; INDEX(artwork.xlsx!J:J,QUOTIENT(ROW(A2095)-1,3)+2) &amp;""",  " &amp;
     artwork.xlsx!$L$1&amp; ": """ &amp; SUBSTITUTE(IF(LEFT(INDEX(artwork.xlsx!L:L,QUOTIENT(ROW(A2095)-1,3)+2),4)="http","",artwork.xlsx!$M$1) &amp; INDEX(artwork.xlsx!L:L,QUOTIENT(ROW(A2095)-1,3)+2),artwork.xlsx!$N$1,"") &amp; """,",
 IF(AND(MOD(ROW(A2095)-1,3)=1,INDEX(artwork.xlsx!J:J,QUOTIENT(ROW(A2095)-1,3)+2)&lt;&gt;""),
    artwork.xlsx!$K$1&amp;": '" &amp; SUBSTITUTE(INDEX(artwork.xlsx!K:K,QUOTIENT(ROW(A2095)-1,3)+2),"'","\'") &amp; "'",
IF(MOD(ROW(A2095)-1,3)=2,"","")))</f>
        <v>id: "specialist",  frenchName: "Spécialiste",  artwork: "http://wiki.dominionstrategy.com/images/0/03/SpecialistArt.jpg",</v>
      </c>
    </row>
    <row r="2101" spans="1:3" x14ac:dyDescent="0.25">
      <c r="A2101" t="str">
        <f>IF(AND(MOD(ROW(A2096)-1,3)=0,INDEX(artwork.xlsx!G:G,QUOTIENT(ROW(A2096)-1,3)+2)&lt;&gt;""),"/* "&amp;INDEX(artwork.xlsx!G:G,QUOTIENT(ROW(A2096)-1,3)+2)&amp;" */","  ")&amp;
IF(AND(INDEX(artwork.xlsx!F:F,QUOTIENT(ROW(A2096)-1,3)+2)&lt;&gt;""),"/* "&amp;INDEX(artwork.xlsx!F:F,QUOTIENT(ROW(A2096)-1,3)+2)&amp;" */","  ")&amp;IF(AND(ISERROR(MATCH("},",B2101:B$5003,0)), ISERROR(MATCH("    ];",$A$5:A2100,0))),"];","")</f>
        <v xml:space="preserve">    </v>
      </c>
      <c r="B2101" t="str">
        <f t="shared" si="76"/>
        <v/>
      </c>
      <c r="C2101" t="str">
        <f>IF(AND(MOD(ROW(A2096)-1,3)=0, INDEX(artwork.xlsx!J:J,QUOTIENT(ROW(A2096)-1,3)+2)&lt;&gt;""),
     artwork.xlsx!$H$1&amp;": """ &amp;  INDEX(artwork.xlsx!H:H,QUOTIENT(ROW(A2096)-1,3)+2) &amp;""",  " &amp;
     artwork.xlsx!$J$1&amp; ": """ &amp; INDEX(artwork.xlsx!J:J,QUOTIENT(ROW(A2096)-1,3)+2) &amp;""",  " &amp;
     artwork.xlsx!$L$1&amp; ": """ &amp; SUBSTITUTE(IF(LEFT(INDEX(artwork.xlsx!L:L,QUOTIENT(ROW(A2096)-1,3)+2),4)="http","",artwork.xlsx!$M$1) &amp; INDEX(artwork.xlsx!L:L,QUOTIENT(ROW(A2096)-1,3)+2),artwork.xlsx!$N$1,"") &amp; """,",
 IF(AND(MOD(ROW(A2096)-1,3)=1,INDEX(artwork.xlsx!J:J,QUOTIENT(ROW(A2096)-1,3)+2)&lt;&gt;""),
    artwork.xlsx!$K$1&amp;": '" &amp; SUBSTITUTE(INDEX(artwork.xlsx!K:K,QUOTIENT(ROW(A2096)-1,3)+2),"'","\'") &amp; "'",
IF(MOD(ROW(A2096)-1,3)=2,"","")))</f>
        <v>text_html: ''</v>
      </c>
    </row>
    <row r="2102" spans="1:3" x14ac:dyDescent="0.25">
      <c r="A2102" t="str">
        <f>IF(AND(MOD(ROW(A2097)-1,3)=0,INDEX(artwork.xlsx!G:G,QUOTIENT(ROW(A2097)-1,3)+2)&lt;&gt;""),"/* "&amp;INDEX(artwork.xlsx!G:G,QUOTIENT(ROW(A2097)-1,3)+2)&amp;" */","  ")&amp;
IF(AND(INDEX(artwork.xlsx!F:F,QUOTIENT(ROW(A2097)-1,3)+2)&lt;&gt;""),"/* "&amp;INDEX(artwork.xlsx!F:F,QUOTIENT(ROW(A2097)-1,3)+2)&amp;" */","  ")&amp;IF(AND(ISERROR(MATCH("},",B2102:B$5003,0)), ISERROR(MATCH("    ];",$A$5:A2098,0))),"];","")</f>
        <v xml:space="preserve">    </v>
      </c>
      <c r="B2102" t="str">
        <f t="shared" si="76"/>
        <v>},</v>
      </c>
      <c r="C2102" t="str">
        <f>IF(AND(MOD(ROW(A2097)-1,3)=0, INDEX(artwork.xlsx!J:J,QUOTIENT(ROW(A2097)-1,3)+2)&lt;&gt;""),
     artwork.xlsx!$H$1&amp;": """ &amp;  INDEX(artwork.xlsx!H:H,QUOTIENT(ROW(A2097)-1,3)+2) &amp;""",  " &amp;
     artwork.xlsx!$J$1&amp; ": """ &amp; INDEX(artwork.xlsx!J:J,QUOTIENT(ROW(A2097)-1,3)+2) &amp;""",  " &amp;
     artwork.xlsx!$L$1&amp; ": """ &amp; SUBSTITUTE(IF(LEFT(INDEX(artwork.xlsx!L:L,QUOTIENT(ROW(A2097)-1,3)+2),4)="http","",artwork.xlsx!$M$1) &amp; INDEX(artwork.xlsx!L:L,QUOTIENT(ROW(A2097)-1,3)+2),artwork.xlsx!$N$1,"") &amp; """,",
 IF(AND(MOD(ROW(A2097)-1,3)=1,INDEX(artwork.xlsx!J:J,QUOTIENT(ROW(A2097)-1,3)+2)&lt;&gt;""),
    artwork.xlsx!$K$1&amp;": '" &amp; SUBSTITUTE(INDEX(artwork.xlsx!K:K,QUOTIENT(ROW(A2097)-1,3)+2),"'","\'") &amp; "'",
IF(MOD(ROW(A2097)-1,3)=2,"","")))</f>
        <v/>
      </c>
    </row>
    <row r="2103" spans="1:3" x14ac:dyDescent="0.25">
      <c r="A2103" t="str">
        <f>IF(AND(MOD(ROW(A2098)-1,3)=0,INDEX(artwork.xlsx!G:G,QUOTIENT(ROW(A2098)-1,3)+2)&lt;&gt;""),"/* "&amp;INDEX(artwork.xlsx!G:G,QUOTIENT(ROW(A2098)-1,3)+2)&amp;" */","  ")&amp;
IF(AND(INDEX(artwork.xlsx!F:F,QUOTIENT(ROW(A2098)-1,3)+2)&lt;&gt;""),"/* "&amp;INDEX(artwork.xlsx!F:F,QUOTIENT(ROW(A2098)-1,3)+2)&amp;" */","  ")&amp;IF(AND(ISERROR(MATCH("},",B2103:B$5003,0)), ISERROR(MATCH("    ];",$A$5:A2102,0))),"];","")</f>
        <v xml:space="preserve">    </v>
      </c>
      <c r="B2103" t="str">
        <f t="shared" si="76"/>
        <v>{</v>
      </c>
      <c r="C2103" t="str">
        <f>IF(AND(MOD(ROW(A2098)-1,3)=0, INDEX(artwork.xlsx!J:J,QUOTIENT(ROW(A2098)-1,3)+2)&lt;&gt;""),
     artwork.xlsx!$H$1&amp;": """ &amp;  INDEX(artwork.xlsx!H:H,QUOTIENT(ROW(A2098)-1,3)+2) &amp;""",  " &amp;
     artwork.xlsx!$J$1&amp; ": """ &amp; INDEX(artwork.xlsx!J:J,QUOTIENT(ROW(A2098)-1,3)+2) &amp;""",  " &amp;
     artwork.xlsx!$L$1&amp; ": """ &amp; SUBSTITUTE(IF(LEFT(INDEX(artwork.xlsx!L:L,QUOTIENT(ROW(A2098)-1,3)+2),4)="http","",artwork.xlsx!$M$1) &amp; INDEX(artwork.xlsx!L:L,QUOTIENT(ROW(A2098)-1,3)+2),artwork.xlsx!$N$1,"") &amp; """,",
 IF(AND(MOD(ROW(A2098)-1,3)=1,INDEX(artwork.xlsx!J:J,QUOTIENT(ROW(A2098)-1,3)+2)&lt;&gt;""),
    artwork.xlsx!$K$1&amp;": '" &amp; SUBSTITUTE(INDEX(artwork.xlsx!K:K,QUOTIENT(ROW(A2098)-1,3)+2),"'","\'") &amp; "'",
IF(MOD(ROW(A2098)-1,3)=2,"","")))</f>
        <v>id: "swap",  frenchName: "Troc",  artwork: "http://wiki.dominionstrategy.com/images/9/98/SwapArt.jpg",</v>
      </c>
    </row>
    <row r="2104" spans="1:3" x14ac:dyDescent="0.25">
      <c r="A2104" t="str">
        <f>IF(AND(MOD(ROW(A2099)-1,3)=0,INDEX(artwork.xlsx!G:G,QUOTIENT(ROW(A2099)-1,3)+2)&lt;&gt;""),"/* "&amp;INDEX(artwork.xlsx!G:G,QUOTIENT(ROW(A2099)-1,3)+2)&amp;" */","  ")&amp;
IF(AND(INDEX(artwork.xlsx!F:F,QUOTIENT(ROW(A2099)-1,3)+2)&lt;&gt;""),"/* "&amp;INDEX(artwork.xlsx!F:F,QUOTIENT(ROW(A2099)-1,3)+2)&amp;" */","  ")&amp;IF(AND(ISERROR(MATCH("},",B2104:B$5003,0)), ISERROR(MATCH("    ];",$A$5:A2103,0))),"];","")</f>
        <v xml:space="preserve">    </v>
      </c>
      <c r="B2104" t="str">
        <f t="shared" si="76"/>
        <v/>
      </c>
      <c r="C2104" t="str">
        <f>IF(AND(MOD(ROW(A2099)-1,3)=0, INDEX(artwork.xlsx!J:J,QUOTIENT(ROW(A2099)-1,3)+2)&lt;&gt;""),
     artwork.xlsx!$H$1&amp;": """ &amp;  INDEX(artwork.xlsx!H:H,QUOTIENT(ROW(A2099)-1,3)+2) &amp;""",  " &amp;
     artwork.xlsx!$J$1&amp; ": """ &amp; INDEX(artwork.xlsx!J:J,QUOTIENT(ROW(A2099)-1,3)+2) &amp;""",  " &amp;
     artwork.xlsx!$L$1&amp; ": """ &amp; SUBSTITUTE(IF(LEFT(INDEX(artwork.xlsx!L:L,QUOTIENT(ROW(A2099)-1,3)+2),4)="http","",artwork.xlsx!$M$1) &amp; INDEX(artwork.xlsx!L:L,QUOTIENT(ROW(A2099)-1,3)+2),artwork.xlsx!$N$1,"") &amp; """,",
 IF(AND(MOD(ROW(A2099)-1,3)=1,INDEX(artwork.xlsx!J:J,QUOTIENT(ROW(A2099)-1,3)+2)&lt;&gt;""),
    artwork.xlsx!$K$1&amp;": '" &amp; SUBSTITUTE(INDEX(artwork.xlsx!K:K,QUOTIENT(ROW(A2099)-1,3)+2),"'","\'") &amp; "'",
IF(MOD(ROW(A2099)-1,3)=2,"","")))</f>
        <v>text_html: ''</v>
      </c>
    </row>
    <row r="2105" spans="1:3" x14ac:dyDescent="0.25">
      <c r="A2105" t="str">
        <f>IF(AND(MOD(ROW(A2100)-1,3)=0,INDEX(artwork.xlsx!G:G,QUOTIENT(ROW(A2100)-1,3)+2)&lt;&gt;""),"/* "&amp;INDEX(artwork.xlsx!G:G,QUOTIENT(ROW(A2100)-1,3)+2)&amp;" */","  ")&amp;
IF(AND(INDEX(artwork.xlsx!F:F,QUOTIENT(ROW(A2100)-1,3)+2)&lt;&gt;""),"/* "&amp;INDEX(artwork.xlsx!F:F,QUOTIENT(ROW(A2100)-1,3)+2)&amp;" */","  ")&amp;IF(AND(ISERROR(MATCH("},",B2105:B$5003,0)), ISERROR(MATCH("    ];",$A$5:A2101,0))),"];","")</f>
        <v xml:space="preserve">    </v>
      </c>
      <c r="B2105" t="str">
        <f t="shared" si="76"/>
        <v>},</v>
      </c>
      <c r="C2105" t="str">
        <f>IF(AND(MOD(ROW(A2100)-1,3)=0, INDEX(artwork.xlsx!J:J,QUOTIENT(ROW(A2100)-1,3)+2)&lt;&gt;""),
     artwork.xlsx!$H$1&amp;": """ &amp;  INDEX(artwork.xlsx!H:H,QUOTIENT(ROW(A2100)-1,3)+2) &amp;""",  " &amp;
     artwork.xlsx!$J$1&amp; ": """ &amp; INDEX(artwork.xlsx!J:J,QUOTIENT(ROW(A2100)-1,3)+2) &amp;""",  " &amp;
     artwork.xlsx!$L$1&amp; ": """ &amp; SUBSTITUTE(IF(LEFT(INDEX(artwork.xlsx!L:L,QUOTIENT(ROW(A2100)-1,3)+2),4)="http","",artwork.xlsx!$M$1) &amp; INDEX(artwork.xlsx!L:L,QUOTIENT(ROW(A2100)-1,3)+2),artwork.xlsx!$N$1,"") &amp; """,",
 IF(AND(MOD(ROW(A2100)-1,3)=1,INDEX(artwork.xlsx!J:J,QUOTIENT(ROW(A2100)-1,3)+2)&lt;&gt;""),
    artwork.xlsx!$K$1&amp;": '" &amp; SUBSTITUTE(INDEX(artwork.xlsx!K:K,QUOTIENT(ROW(A2100)-1,3)+2),"'","\'") &amp; "'",
IF(MOD(ROW(A2100)-1,3)=2,"","")))</f>
        <v/>
      </c>
    </row>
    <row r="2106" spans="1:3" x14ac:dyDescent="0.25">
      <c r="A2106" t="str">
        <f>IF(AND(MOD(ROW(A2101)-1,3)=0,INDEX(artwork.xlsx!G:G,QUOTIENT(ROW(A2101)-1,3)+2)&lt;&gt;""),"/* "&amp;INDEX(artwork.xlsx!G:G,QUOTIENT(ROW(A2101)-1,3)+2)&amp;" */","  ")&amp;
IF(AND(INDEX(artwork.xlsx!F:F,QUOTIENT(ROW(A2101)-1,3)+2)&lt;&gt;""),"/* "&amp;INDEX(artwork.xlsx!F:F,QUOTIENT(ROW(A2101)-1,3)+2)&amp;" */","  ")&amp;IF(AND(ISERROR(MATCH("},",B2106:B$5003,0)), ISERROR(MATCH("    ];",$A$5:A2105,0))),"];","")</f>
        <v xml:space="preserve">    </v>
      </c>
      <c r="B2106" t="str">
        <f t="shared" si="76"/>
        <v>{</v>
      </c>
      <c r="C2106" t="str">
        <f>IF(AND(MOD(ROW(A2101)-1,3)=0, INDEX(artwork.xlsx!J:J,QUOTIENT(ROW(A2101)-1,3)+2)&lt;&gt;""),
     artwork.xlsx!$H$1&amp;": """ &amp;  INDEX(artwork.xlsx!H:H,QUOTIENT(ROW(A2101)-1,3)+2) &amp;""",  " &amp;
     artwork.xlsx!$J$1&amp; ": """ &amp; INDEX(artwork.xlsx!J:J,QUOTIENT(ROW(A2101)-1,3)+2) &amp;""",  " &amp;
     artwork.xlsx!$L$1&amp; ": """ &amp; SUBSTITUTE(IF(LEFT(INDEX(artwork.xlsx!L:L,QUOTIENT(ROW(A2101)-1,3)+2),4)="http","",artwork.xlsx!$M$1) &amp; INDEX(artwork.xlsx!L:L,QUOTIENT(ROW(A2101)-1,3)+2),artwork.xlsx!$N$1,"") &amp; """,",
 IF(AND(MOD(ROW(A2101)-1,3)=1,INDEX(artwork.xlsx!J:J,QUOTIENT(ROW(A2101)-1,3)+2)&lt;&gt;""),
    artwork.xlsx!$K$1&amp;": '" &amp; SUBSTITUTE(INDEX(artwork.xlsx!K:K,QUOTIENT(ROW(A2101)-1,3)+2),"'","\'") &amp; "'",
IF(MOD(ROW(A2101)-1,3)=2,"","")))</f>
        <v>id: "marquis",  frenchName: "Marquis",  artwork: "http://wiki.dominionstrategy.com/images/9/9c/MarquisArt.jpg",</v>
      </c>
    </row>
    <row r="2107" spans="1:3" x14ac:dyDescent="0.25">
      <c r="A2107" t="str">
        <f>IF(AND(MOD(ROW(A2102)-1,3)=0,INDEX(artwork.xlsx!G:G,QUOTIENT(ROW(A2102)-1,3)+2)&lt;&gt;""),"/* "&amp;INDEX(artwork.xlsx!G:G,QUOTIENT(ROW(A2102)-1,3)+2)&amp;" */","  ")&amp;
IF(AND(INDEX(artwork.xlsx!F:F,QUOTIENT(ROW(A2102)-1,3)+2)&lt;&gt;""),"/* "&amp;INDEX(artwork.xlsx!F:F,QUOTIENT(ROW(A2102)-1,3)+2)&amp;" */","  ")&amp;IF(AND(ISERROR(MATCH("},",B2107:B$5003,0)), ISERROR(MATCH("    ];",$A$5:A2106,0))),"];","")</f>
        <v xml:space="preserve">    </v>
      </c>
      <c r="B2107" t="str">
        <f t="shared" si="76"/>
        <v/>
      </c>
      <c r="C2107" t="str">
        <f>IF(AND(MOD(ROW(A2102)-1,3)=0, INDEX(artwork.xlsx!J:J,QUOTIENT(ROW(A2102)-1,3)+2)&lt;&gt;""),
     artwork.xlsx!$H$1&amp;": """ &amp;  INDEX(artwork.xlsx!H:H,QUOTIENT(ROW(A2102)-1,3)+2) &amp;""",  " &amp;
     artwork.xlsx!$J$1&amp; ": """ &amp; INDEX(artwork.xlsx!J:J,QUOTIENT(ROW(A2102)-1,3)+2) &amp;""",  " &amp;
     artwork.xlsx!$L$1&amp; ": """ &amp; SUBSTITUTE(IF(LEFT(INDEX(artwork.xlsx!L:L,QUOTIENT(ROW(A2102)-1,3)+2),4)="http","",artwork.xlsx!$M$1) &amp; INDEX(artwork.xlsx!L:L,QUOTIENT(ROW(A2102)-1,3)+2),artwork.xlsx!$N$1,"") &amp; """,",
 IF(AND(MOD(ROW(A2102)-1,3)=1,INDEX(artwork.xlsx!J:J,QUOTIENT(ROW(A2102)-1,3)+2)&lt;&gt;""),
    artwork.xlsx!$K$1&amp;": '" &amp; SUBSTITUTE(INDEX(artwork.xlsx!K:K,QUOTIENT(ROW(A2102)-1,3)+2),"'","\'") &amp; "'",
IF(MOD(ROW(A2102)-1,3)=2,"","")))</f>
        <v>text_html: ''</v>
      </c>
    </row>
    <row r="2108" spans="1:3" x14ac:dyDescent="0.25">
      <c r="A2108" t="str">
        <f>IF(AND(MOD(ROW(A2103)-1,3)=0,INDEX(artwork.xlsx!G:G,QUOTIENT(ROW(A2103)-1,3)+2)&lt;&gt;""),"/* "&amp;INDEX(artwork.xlsx!G:G,QUOTIENT(ROW(A2103)-1,3)+2)&amp;" */","  ")&amp;
IF(AND(INDEX(artwork.xlsx!F:F,QUOTIENT(ROW(A2103)-1,3)+2)&lt;&gt;""),"/* "&amp;INDEX(artwork.xlsx!F:F,QUOTIENT(ROW(A2103)-1,3)+2)&amp;" */","  ")&amp;IF(AND(ISERROR(MATCH("},",B2108:B$5003,0)), ISERROR(MATCH("    ];",$A$5:A2104,0))),"];","")</f>
        <v xml:space="preserve">    </v>
      </c>
      <c r="B2108" t="str">
        <f t="shared" si="76"/>
        <v>},</v>
      </c>
      <c r="C2108" t="str">
        <f>IF(AND(MOD(ROW(A2103)-1,3)=0, INDEX(artwork.xlsx!J:J,QUOTIENT(ROW(A2103)-1,3)+2)&lt;&gt;""),
     artwork.xlsx!$H$1&amp;": """ &amp;  INDEX(artwork.xlsx!H:H,QUOTIENT(ROW(A2103)-1,3)+2) &amp;""",  " &amp;
     artwork.xlsx!$J$1&amp; ": """ &amp; INDEX(artwork.xlsx!J:J,QUOTIENT(ROW(A2103)-1,3)+2) &amp;""",  " &amp;
     artwork.xlsx!$L$1&amp; ": """ &amp; SUBSTITUTE(IF(LEFT(INDEX(artwork.xlsx!L:L,QUOTIENT(ROW(A2103)-1,3)+2),4)="http","",artwork.xlsx!$M$1) &amp; INDEX(artwork.xlsx!L:L,QUOTIENT(ROW(A2103)-1,3)+2),artwork.xlsx!$N$1,"") &amp; """,",
 IF(AND(MOD(ROW(A2103)-1,3)=1,INDEX(artwork.xlsx!J:J,QUOTIENT(ROW(A2103)-1,3)+2)&lt;&gt;""),
    artwork.xlsx!$K$1&amp;": '" &amp; SUBSTITUTE(INDEX(artwork.xlsx!K:K,QUOTIENT(ROW(A2103)-1,3)+2),"'","\'") &amp; "'",
IF(MOD(ROW(A2103)-1,3)=2,"","")))</f>
        <v/>
      </c>
    </row>
    <row r="2109" spans="1:3" x14ac:dyDescent="0.25">
      <c r="A2109" t="str">
        <f>IF(AND(MOD(ROW(A2104)-1,3)=0,INDEX(artwork.xlsx!G:G,QUOTIENT(ROW(A2104)-1,3)+2)&lt;&gt;""),"/* "&amp;INDEX(artwork.xlsx!G:G,QUOTIENT(ROW(A2104)-1,3)+2)&amp;" */","  ")&amp;
IF(AND(INDEX(artwork.xlsx!F:F,QUOTIENT(ROW(A2104)-1,3)+2)&lt;&gt;""),"/* "&amp;INDEX(artwork.xlsx!F:F,QUOTIENT(ROW(A2104)-1,3)+2)&amp;" */","  ")&amp;IF(AND(ISERROR(MATCH("},",B2109:B$5003,0)), ISERROR(MATCH("    ];",$A$5:A2108,0))),"];","")</f>
        <v xml:space="preserve">  /* landscape */</v>
      </c>
      <c r="B2109" t="str">
        <f t="shared" si="76"/>
        <v>{</v>
      </c>
      <c r="C2109" t="str">
        <f>IF(AND(MOD(ROW(A2104)-1,3)=0, INDEX(artwork.xlsx!J:J,QUOTIENT(ROW(A2104)-1,3)+2)&lt;&gt;""),
     artwork.xlsx!$H$1&amp;": """ &amp;  INDEX(artwork.xlsx!H:H,QUOTIENT(ROW(A2104)-1,3)+2) &amp;""",  " &amp;
     artwork.xlsx!$J$1&amp; ": """ &amp; INDEX(artwork.xlsx!J:J,QUOTIENT(ROW(A2104)-1,3)+2) &amp;""",  " &amp;
     artwork.xlsx!$L$1&amp; ": """ &amp; SUBSTITUTE(IF(LEFT(INDEX(artwork.xlsx!L:L,QUOTIENT(ROW(A2104)-1,3)+2),4)="http","",artwork.xlsx!$M$1) &amp; INDEX(artwork.xlsx!L:L,QUOTIENT(ROW(A2104)-1,3)+2),artwork.xlsx!$N$1,"") &amp; """,",
 IF(AND(MOD(ROW(A2104)-1,3)=1,INDEX(artwork.xlsx!J:J,QUOTIENT(ROW(A2104)-1,3)+2)&lt;&gt;""),
    artwork.xlsx!$K$1&amp;": '" &amp; SUBSTITUTE(INDEX(artwork.xlsx!K:K,QUOTIENT(ROW(A2104)-1,3)+2),"'","\'") &amp; "'",
IF(MOD(ROW(A2104)-1,3)=2,"","")))</f>
        <v>id: "architectsguild",  frenchName: "Guilde des Architectes",  artwork: "http://wiki.dominionstrategy.com/images/3/3c/Architects%27_GuildArt.jpg",</v>
      </c>
    </row>
    <row r="2110" spans="1:3" x14ac:dyDescent="0.25">
      <c r="A2110" t="str">
        <f>IF(AND(MOD(ROW(A2105)-1,3)=0,INDEX(artwork.xlsx!G:G,QUOTIENT(ROW(A2105)-1,3)+2)&lt;&gt;""),"/* "&amp;INDEX(artwork.xlsx!G:G,QUOTIENT(ROW(A2105)-1,3)+2)&amp;" */","  ")&amp;
IF(AND(INDEX(artwork.xlsx!F:F,QUOTIENT(ROW(A2105)-1,3)+2)&lt;&gt;""),"/* "&amp;INDEX(artwork.xlsx!F:F,QUOTIENT(ROW(A2105)-1,3)+2)&amp;" */","  ")&amp;IF(AND(ISERROR(MATCH("},",B2110:B$5003,0)), ISERROR(MATCH("    ];",$A$5:A2109,0))),"];","")</f>
        <v xml:space="preserve">  /* landscape */</v>
      </c>
      <c r="B2110" t="str">
        <f t="shared" si="76"/>
        <v/>
      </c>
      <c r="C2110" t="str">
        <f>IF(AND(MOD(ROW(A2105)-1,3)=0, INDEX(artwork.xlsx!J:J,QUOTIENT(ROW(A2105)-1,3)+2)&lt;&gt;""),
     artwork.xlsx!$H$1&amp;": """ &amp;  INDEX(artwork.xlsx!H:H,QUOTIENT(ROW(A2105)-1,3)+2) &amp;""",  " &amp;
     artwork.xlsx!$J$1&amp; ": """ &amp; INDEX(artwork.xlsx!J:J,QUOTIENT(ROW(A2105)-1,3)+2) &amp;""",  " &amp;
     artwork.xlsx!$L$1&amp; ": """ &amp; SUBSTITUTE(IF(LEFT(INDEX(artwork.xlsx!L:L,QUOTIENT(ROW(A2105)-1,3)+2),4)="http","",artwork.xlsx!$M$1) &amp; INDEX(artwork.xlsx!L:L,QUOTIENT(ROW(A2105)-1,3)+2),artwork.xlsx!$N$1,"") &amp; """,",
 IF(AND(MOD(ROW(A2105)-1,3)=1,INDEX(artwork.xlsx!J:J,QUOTIENT(ROW(A2105)-1,3)+2)&lt;&gt;""),
    artwork.xlsx!$K$1&amp;": '" &amp; SUBSTITUTE(INDEX(artwork.xlsx!K:K,QUOTIENT(ROW(A2105)-1,3)+2),"'","\'") &amp; "'",
IF(MOD(ROW(A2105)-1,3)=2,"","")))</f>
        <v>text_html: ''</v>
      </c>
    </row>
    <row r="2111" spans="1:3" x14ac:dyDescent="0.25">
      <c r="A2111" t="str">
        <f>IF(AND(MOD(ROW(A2106)-1,3)=0,INDEX(artwork.xlsx!G:G,QUOTIENT(ROW(A2106)-1,3)+2)&lt;&gt;""),"/* "&amp;INDEX(artwork.xlsx!G:G,QUOTIENT(ROW(A2106)-1,3)+2)&amp;" */","  ")&amp;
IF(AND(INDEX(artwork.xlsx!F:F,QUOTIENT(ROW(A2106)-1,3)+2)&lt;&gt;""),"/* "&amp;INDEX(artwork.xlsx!F:F,QUOTIENT(ROW(A2106)-1,3)+2)&amp;" */","  ")&amp;IF(AND(ISERROR(MATCH("},",B2111:B$5003,0)), ISERROR(MATCH("    ];",$A$5:A2107,0))),"];","")</f>
        <v xml:space="preserve">  /* landscape */</v>
      </c>
      <c r="B2111" t="str">
        <f t="shared" si="76"/>
        <v>},</v>
      </c>
      <c r="C2111" t="str">
        <f>IF(AND(MOD(ROW(A2106)-1,3)=0, INDEX(artwork.xlsx!J:J,QUOTIENT(ROW(A2106)-1,3)+2)&lt;&gt;""),
     artwork.xlsx!$H$1&amp;": """ &amp;  INDEX(artwork.xlsx!H:H,QUOTIENT(ROW(A2106)-1,3)+2) &amp;""",  " &amp;
     artwork.xlsx!$J$1&amp; ": """ &amp; INDEX(artwork.xlsx!J:J,QUOTIENT(ROW(A2106)-1,3)+2) &amp;""",  " &amp;
     artwork.xlsx!$L$1&amp; ": """ &amp; SUBSTITUTE(IF(LEFT(INDEX(artwork.xlsx!L:L,QUOTIENT(ROW(A2106)-1,3)+2),4)="http","",artwork.xlsx!$M$1) &amp; INDEX(artwork.xlsx!L:L,QUOTIENT(ROW(A2106)-1,3)+2),artwork.xlsx!$N$1,"") &amp; """,",
 IF(AND(MOD(ROW(A2106)-1,3)=1,INDEX(artwork.xlsx!J:J,QUOTIENT(ROW(A2106)-1,3)+2)&lt;&gt;""),
    artwork.xlsx!$K$1&amp;": '" &amp; SUBSTITUTE(INDEX(artwork.xlsx!K:K,QUOTIENT(ROW(A2106)-1,3)+2),"'","\'") &amp; "'",
IF(MOD(ROW(A2106)-1,3)=2,"","")))</f>
        <v/>
      </c>
    </row>
    <row r="2112" spans="1:3" x14ac:dyDescent="0.25">
      <c r="A2112" t="str">
        <f>IF(AND(MOD(ROW(A2107)-1,3)=0,INDEX(artwork.xlsx!G:G,QUOTIENT(ROW(A2107)-1,3)+2)&lt;&gt;""),"/* "&amp;INDEX(artwork.xlsx!G:G,QUOTIENT(ROW(A2107)-1,3)+2)&amp;" */","  ")&amp;
IF(AND(INDEX(artwork.xlsx!F:F,QUOTIENT(ROW(A2107)-1,3)+2)&lt;&gt;""),"/* "&amp;INDEX(artwork.xlsx!F:F,QUOTIENT(ROW(A2107)-1,3)+2)&amp;" */","  ")&amp;IF(AND(ISERROR(MATCH("},",B2112:B$5003,0)), ISERROR(MATCH("    ];",$A$5:A2111,0))),"];","")</f>
        <v xml:space="preserve">  /* landscape */</v>
      </c>
      <c r="B2112" t="str">
        <f t="shared" si="76"/>
        <v>{</v>
      </c>
      <c r="C2112" t="str">
        <f>IF(AND(MOD(ROW(A2107)-1,3)=0, INDEX(artwork.xlsx!J:J,QUOTIENT(ROW(A2107)-1,3)+2)&lt;&gt;""),
     artwork.xlsx!$H$1&amp;": """ &amp;  INDEX(artwork.xlsx!H:H,QUOTIENT(ROW(A2107)-1,3)+2) &amp;""",  " &amp;
     artwork.xlsx!$J$1&amp; ": """ &amp; INDEX(artwork.xlsx!J:J,QUOTIENT(ROW(A2107)-1,3)+2) &amp;""",  " &amp;
     artwork.xlsx!$L$1&amp; ": """ &amp; SUBSTITUTE(IF(LEFT(INDEX(artwork.xlsx!L:L,QUOTIENT(ROW(A2107)-1,3)+2),4)="http","",artwork.xlsx!$M$1) &amp; INDEX(artwork.xlsx!L:L,QUOTIENT(ROW(A2107)-1,3)+2),artwork.xlsx!$N$1,"") &amp; """,",
 IF(AND(MOD(ROW(A2107)-1,3)=1,INDEX(artwork.xlsx!J:J,QUOTIENT(ROW(A2107)-1,3)+2)&lt;&gt;""),
    artwork.xlsx!$K$1&amp;": '" &amp; SUBSTITUTE(INDEX(artwork.xlsx!K:K,QUOTIENT(ROW(A2107)-1,3)+2),"'","\'") &amp; "'",
IF(MOD(ROW(A2107)-1,3)=2,"","")))</f>
        <v>id: "bandofnomads",  frenchName: "Bande de Nomades",  artwork: "http://wiki.dominionstrategy.com/images/b/b7/Band_of_NomadsArt.jpg",</v>
      </c>
    </row>
    <row r="2113" spans="1:3" x14ac:dyDescent="0.25">
      <c r="A2113" t="str">
        <f>IF(AND(MOD(ROW(A2108)-1,3)=0,INDEX(artwork.xlsx!G:G,QUOTIENT(ROW(A2108)-1,3)+2)&lt;&gt;""),"/* "&amp;INDEX(artwork.xlsx!G:G,QUOTIENT(ROW(A2108)-1,3)+2)&amp;" */","  ")&amp;
IF(AND(INDEX(artwork.xlsx!F:F,QUOTIENT(ROW(A2108)-1,3)+2)&lt;&gt;""),"/* "&amp;INDEX(artwork.xlsx!F:F,QUOTIENT(ROW(A2108)-1,3)+2)&amp;" */","  ")&amp;IF(AND(ISERROR(MATCH("},",B2113:B$5003,0)), ISERROR(MATCH("    ];",$A$5:A2112,0))),"];","")</f>
        <v xml:space="preserve">  /* landscape */</v>
      </c>
      <c r="B2113" t="str">
        <f t="shared" si="76"/>
        <v/>
      </c>
      <c r="C2113" t="str">
        <f>IF(AND(MOD(ROW(A2108)-1,3)=0, INDEX(artwork.xlsx!J:J,QUOTIENT(ROW(A2108)-1,3)+2)&lt;&gt;""),
     artwork.xlsx!$H$1&amp;": """ &amp;  INDEX(artwork.xlsx!H:H,QUOTIENT(ROW(A2108)-1,3)+2) &amp;""",  " &amp;
     artwork.xlsx!$J$1&amp; ": """ &amp; INDEX(artwork.xlsx!J:J,QUOTIENT(ROW(A2108)-1,3)+2) &amp;""",  " &amp;
     artwork.xlsx!$L$1&amp; ": """ &amp; SUBSTITUTE(IF(LEFT(INDEX(artwork.xlsx!L:L,QUOTIENT(ROW(A2108)-1,3)+2),4)="http","",artwork.xlsx!$M$1) &amp; INDEX(artwork.xlsx!L:L,QUOTIENT(ROW(A2108)-1,3)+2),artwork.xlsx!$N$1,"") &amp; """,",
 IF(AND(MOD(ROW(A2108)-1,3)=1,INDEX(artwork.xlsx!J:J,QUOTIENT(ROW(A2108)-1,3)+2)&lt;&gt;""),
    artwork.xlsx!$K$1&amp;": '" &amp; SUBSTITUTE(INDEX(artwork.xlsx!K:K,QUOTIENT(ROW(A2108)-1,3)+2),"'","\'") &amp; "'",
IF(MOD(ROW(A2108)-1,3)=2,"","")))</f>
        <v>text_html: ''</v>
      </c>
    </row>
    <row r="2114" spans="1:3" x14ac:dyDescent="0.25">
      <c r="A2114" t="str">
        <f>IF(AND(MOD(ROW(A2109)-1,3)=0,INDEX(artwork.xlsx!G:G,QUOTIENT(ROW(A2109)-1,3)+2)&lt;&gt;""),"/* "&amp;INDEX(artwork.xlsx!G:G,QUOTIENT(ROW(A2109)-1,3)+2)&amp;" */","  ")&amp;
IF(AND(INDEX(artwork.xlsx!F:F,QUOTIENT(ROW(A2109)-1,3)+2)&lt;&gt;""),"/* "&amp;INDEX(artwork.xlsx!F:F,QUOTIENT(ROW(A2109)-1,3)+2)&amp;" */","  ")&amp;IF(AND(ISERROR(MATCH("},",B2114:B$5003,0)), ISERROR(MATCH("    ];",$A$5:A2110,0))),"];","")</f>
        <v xml:space="preserve">  /* landscape */</v>
      </c>
      <c r="B2114" t="str">
        <f t="shared" si="76"/>
        <v>},</v>
      </c>
      <c r="C2114" t="str">
        <f>IF(AND(MOD(ROW(A2109)-1,3)=0, INDEX(artwork.xlsx!J:J,QUOTIENT(ROW(A2109)-1,3)+2)&lt;&gt;""),
     artwork.xlsx!$H$1&amp;": """ &amp;  INDEX(artwork.xlsx!H:H,QUOTIENT(ROW(A2109)-1,3)+2) &amp;""",  " &amp;
     artwork.xlsx!$J$1&amp; ": """ &amp; INDEX(artwork.xlsx!J:J,QUOTIENT(ROW(A2109)-1,3)+2) &amp;""",  " &amp;
     artwork.xlsx!$L$1&amp; ": """ &amp; SUBSTITUTE(IF(LEFT(INDEX(artwork.xlsx!L:L,QUOTIENT(ROW(A2109)-1,3)+2),4)="http","",artwork.xlsx!$M$1) &amp; INDEX(artwork.xlsx!L:L,QUOTIENT(ROW(A2109)-1,3)+2),artwork.xlsx!$N$1,"") &amp; """,",
 IF(AND(MOD(ROW(A2109)-1,3)=1,INDEX(artwork.xlsx!J:J,QUOTIENT(ROW(A2109)-1,3)+2)&lt;&gt;""),
    artwork.xlsx!$K$1&amp;": '" &amp; SUBSTITUTE(INDEX(artwork.xlsx!K:K,QUOTIENT(ROW(A2109)-1,3)+2),"'","\'") &amp; "'",
IF(MOD(ROW(A2109)-1,3)=2,"","")))</f>
        <v/>
      </c>
    </row>
    <row r="2115" spans="1:3" x14ac:dyDescent="0.25">
      <c r="A2115" t="str">
        <f>IF(AND(MOD(ROW(A2110)-1,3)=0,INDEX(artwork.xlsx!G:G,QUOTIENT(ROW(A2110)-1,3)+2)&lt;&gt;""),"/* "&amp;INDEX(artwork.xlsx!G:G,QUOTIENT(ROW(A2110)-1,3)+2)&amp;" */","  ")&amp;
IF(AND(INDEX(artwork.xlsx!F:F,QUOTIENT(ROW(A2110)-1,3)+2)&lt;&gt;""),"/* "&amp;INDEX(artwork.xlsx!F:F,QUOTIENT(ROW(A2110)-1,3)+2)&amp;" */","  ")&amp;IF(AND(ISERROR(MATCH("},",B2115:B$5003,0)), ISERROR(MATCH("    ];",$A$5:A2114,0))),"];","")</f>
        <v xml:space="preserve">  /* landscape */</v>
      </c>
      <c r="B2115" t="str">
        <f t="shared" si="76"/>
        <v>{</v>
      </c>
      <c r="C2115" t="str">
        <f>IF(AND(MOD(ROW(A2110)-1,3)=0, INDEX(artwork.xlsx!J:J,QUOTIENT(ROW(A2110)-1,3)+2)&lt;&gt;""),
     artwork.xlsx!$H$1&amp;": """ &amp;  INDEX(artwork.xlsx!H:H,QUOTIENT(ROW(A2110)-1,3)+2) &amp;""",  " &amp;
     artwork.xlsx!$J$1&amp; ": """ &amp; INDEX(artwork.xlsx!J:J,QUOTIENT(ROW(A2110)-1,3)+2) &amp;""",  " &amp;
     artwork.xlsx!$L$1&amp; ": """ &amp; SUBSTITUTE(IF(LEFT(INDEX(artwork.xlsx!L:L,QUOTIENT(ROW(A2110)-1,3)+2),4)="http","",artwork.xlsx!$M$1) &amp; INDEX(artwork.xlsx!L:L,QUOTIENT(ROW(A2110)-1,3)+2),artwork.xlsx!$N$1,"") &amp; """,",
 IF(AND(MOD(ROW(A2110)-1,3)=1,INDEX(artwork.xlsx!J:J,QUOTIENT(ROW(A2110)-1,3)+2)&lt;&gt;""),
    artwork.xlsx!$K$1&amp;": '" &amp; SUBSTITUTE(INDEX(artwork.xlsx!K:K,QUOTIENT(ROW(A2110)-1,3)+2),"'","\'") &amp; "'",
IF(MOD(ROW(A2110)-1,3)=2,"","")))</f>
        <v>id: "cavedwellers",  frenchName: "Troglodytes",  artwork: "http://wiki.dominionstrategy.com/images/8/80/Cave_DwellersArt.jpg",</v>
      </c>
    </row>
    <row r="2116" spans="1:3" x14ac:dyDescent="0.25">
      <c r="A2116" t="str">
        <f>IF(AND(MOD(ROW(A2111)-1,3)=0,INDEX(artwork.xlsx!G:G,QUOTIENT(ROW(A2111)-1,3)+2)&lt;&gt;""),"/* "&amp;INDEX(artwork.xlsx!G:G,QUOTIENT(ROW(A2111)-1,3)+2)&amp;" */","  ")&amp;
IF(AND(INDEX(artwork.xlsx!F:F,QUOTIENT(ROW(A2111)-1,3)+2)&lt;&gt;""),"/* "&amp;INDEX(artwork.xlsx!F:F,QUOTIENT(ROW(A2111)-1,3)+2)&amp;" */","  ")&amp;IF(AND(ISERROR(MATCH("},",B2116:B$5003,0)), ISERROR(MATCH("    ];",$A$5:A2115,0))),"];","")</f>
        <v xml:space="preserve">  /* landscape */</v>
      </c>
      <c r="B2116" t="str">
        <f t="shared" si="76"/>
        <v/>
      </c>
      <c r="C2116" t="str">
        <f>IF(AND(MOD(ROW(A2111)-1,3)=0, INDEX(artwork.xlsx!J:J,QUOTIENT(ROW(A2111)-1,3)+2)&lt;&gt;""),
     artwork.xlsx!$H$1&amp;": """ &amp;  INDEX(artwork.xlsx!H:H,QUOTIENT(ROW(A2111)-1,3)+2) &amp;""",  " &amp;
     artwork.xlsx!$J$1&amp; ": """ &amp; INDEX(artwork.xlsx!J:J,QUOTIENT(ROW(A2111)-1,3)+2) &amp;""",  " &amp;
     artwork.xlsx!$L$1&amp; ": """ &amp; SUBSTITUTE(IF(LEFT(INDEX(artwork.xlsx!L:L,QUOTIENT(ROW(A2111)-1,3)+2),4)="http","",artwork.xlsx!$M$1) &amp; INDEX(artwork.xlsx!L:L,QUOTIENT(ROW(A2111)-1,3)+2),artwork.xlsx!$N$1,"") &amp; """,",
 IF(AND(MOD(ROW(A2111)-1,3)=1,INDEX(artwork.xlsx!J:J,QUOTIENT(ROW(A2111)-1,3)+2)&lt;&gt;""),
    artwork.xlsx!$K$1&amp;": '" &amp; SUBSTITUTE(INDEX(artwork.xlsx!K:K,QUOTIENT(ROW(A2111)-1,3)+2),"'","\'") &amp; "'",
IF(MOD(ROW(A2111)-1,3)=2,"","")))</f>
        <v>text_html: ''</v>
      </c>
    </row>
    <row r="2117" spans="1:3" x14ac:dyDescent="0.25">
      <c r="A2117" t="str">
        <f>IF(AND(MOD(ROW(A2112)-1,3)=0,INDEX(artwork.xlsx!G:G,QUOTIENT(ROW(A2112)-1,3)+2)&lt;&gt;""),"/* "&amp;INDEX(artwork.xlsx!G:G,QUOTIENT(ROW(A2112)-1,3)+2)&amp;" */","  ")&amp;
IF(AND(INDEX(artwork.xlsx!F:F,QUOTIENT(ROW(A2112)-1,3)+2)&lt;&gt;""),"/* "&amp;INDEX(artwork.xlsx!F:F,QUOTIENT(ROW(A2112)-1,3)+2)&amp;" */","  ")&amp;IF(AND(ISERROR(MATCH("},",B2117:B$5003,0)), ISERROR(MATCH("    ];",$A$5:A2113,0))),"];","")</f>
        <v xml:space="preserve">  /* landscape */</v>
      </c>
      <c r="B2117" t="str">
        <f t="shared" si="76"/>
        <v>},</v>
      </c>
      <c r="C2117" t="str">
        <f>IF(AND(MOD(ROW(A2112)-1,3)=0, INDEX(artwork.xlsx!J:J,QUOTIENT(ROW(A2112)-1,3)+2)&lt;&gt;""),
     artwork.xlsx!$H$1&amp;": """ &amp;  INDEX(artwork.xlsx!H:H,QUOTIENT(ROW(A2112)-1,3)+2) &amp;""",  " &amp;
     artwork.xlsx!$J$1&amp; ": """ &amp; INDEX(artwork.xlsx!J:J,QUOTIENT(ROW(A2112)-1,3)+2) &amp;""",  " &amp;
     artwork.xlsx!$L$1&amp; ": """ &amp; SUBSTITUTE(IF(LEFT(INDEX(artwork.xlsx!L:L,QUOTIENT(ROW(A2112)-1,3)+2),4)="http","",artwork.xlsx!$M$1) &amp; INDEX(artwork.xlsx!L:L,QUOTIENT(ROW(A2112)-1,3)+2),artwork.xlsx!$N$1,"") &amp; """,",
 IF(AND(MOD(ROW(A2112)-1,3)=1,INDEX(artwork.xlsx!J:J,QUOTIENT(ROW(A2112)-1,3)+2)&lt;&gt;""),
    artwork.xlsx!$K$1&amp;": '" &amp; SUBSTITUTE(INDEX(artwork.xlsx!K:K,QUOTIENT(ROW(A2112)-1,3)+2),"'","\'") &amp; "'",
IF(MOD(ROW(A2112)-1,3)=2,"","")))</f>
        <v/>
      </c>
    </row>
    <row r="2118" spans="1:3" x14ac:dyDescent="0.25">
      <c r="A2118" t="str">
        <f>IF(AND(MOD(ROW(A2113)-1,3)=0,INDEX(artwork.xlsx!G:G,QUOTIENT(ROW(A2113)-1,3)+2)&lt;&gt;""),"/* "&amp;INDEX(artwork.xlsx!G:G,QUOTIENT(ROW(A2113)-1,3)+2)&amp;" */","  ")&amp;
IF(AND(INDEX(artwork.xlsx!F:F,QUOTIENT(ROW(A2113)-1,3)+2)&lt;&gt;""),"/* "&amp;INDEX(artwork.xlsx!F:F,QUOTIENT(ROW(A2113)-1,3)+2)&amp;" */","  ")&amp;IF(AND(ISERROR(MATCH("},",B2118:B$5003,0)), ISERROR(MATCH("    ];",$A$5:A2117,0))),"];","")</f>
        <v xml:space="preserve">  /* landscape */</v>
      </c>
      <c r="B2118" t="str">
        <f t="shared" ref="B2118:B2181" si="77">IF(AND(C2117&lt;&gt;"",MOD(ROW(A2116)-1,3)=2),"},","")&amp;IF(AND(C2118&lt;&gt;"",MOD(ROW(A2113)-1,3)=0),"{","")</f>
        <v>{</v>
      </c>
      <c r="C2118" t="str">
        <f>IF(AND(MOD(ROW(A2113)-1,3)=0, INDEX(artwork.xlsx!J:J,QUOTIENT(ROW(A2113)-1,3)+2)&lt;&gt;""),
     artwork.xlsx!$H$1&amp;": """ &amp;  INDEX(artwork.xlsx!H:H,QUOTIENT(ROW(A2113)-1,3)+2) &amp;""",  " &amp;
     artwork.xlsx!$J$1&amp; ": """ &amp; INDEX(artwork.xlsx!J:J,QUOTIENT(ROW(A2113)-1,3)+2) &amp;""",  " &amp;
     artwork.xlsx!$L$1&amp; ": """ &amp; SUBSTITUTE(IF(LEFT(INDEX(artwork.xlsx!L:L,QUOTIENT(ROW(A2113)-1,3)+2),4)="http","",artwork.xlsx!$M$1) &amp; INDEX(artwork.xlsx!L:L,QUOTIENT(ROW(A2113)-1,3)+2),artwork.xlsx!$N$1,"") &amp; """,",
 IF(AND(MOD(ROW(A2113)-1,3)=1,INDEX(artwork.xlsx!J:J,QUOTIENT(ROW(A2113)-1,3)+2)&lt;&gt;""),
    artwork.xlsx!$K$1&amp;": '" &amp; SUBSTITUTE(INDEX(artwork.xlsx!K:K,QUOTIENT(ROW(A2113)-1,3)+2),"'","\'") &amp; "'",
IF(MOD(ROW(A2113)-1,3)=2,"","")))</f>
        <v>id: "circleofwitches",  frenchName: "Cercle des Sorcières",  artwork: "http://wiki.dominionstrategy.com/images/1/12/Circle_of_WitchesArt.jpg",</v>
      </c>
    </row>
    <row r="2119" spans="1:3" x14ac:dyDescent="0.25">
      <c r="A2119" t="str">
        <f>IF(AND(MOD(ROW(A2114)-1,3)=0,INDEX(artwork.xlsx!G:G,QUOTIENT(ROW(A2114)-1,3)+2)&lt;&gt;""),"/* "&amp;INDEX(artwork.xlsx!G:G,QUOTIENT(ROW(A2114)-1,3)+2)&amp;" */","  ")&amp;
IF(AND(INDEX(artwork.xlsx!F:F,QUOTIENT(ROW(A2114)-1,3)+2)&lt;&gt;""),"/* "&amp;INDEX(artwork.xlsx!F:F,QUOTIENT(ROW(A2114)-1,3)+2)&amp;" */","  ")&amp;IF(AND(ISERROR(MATCH("},",B2119:B$5003,0)), ISERROR(MATCH("    ];",$A$5:A2118,0))),"];","")</f>
        <v xml:space="preserve">  /* landscape */</v>
      </c>
      <c r="B2119" t="str">
        <f t="shared" si="77"/>
        <v/>
      </c>
      <c r="C2119" t="str">
        <f>IF(AND(MOD(ROW(A2114)-1,3)=0, INDEX(artwork.xlsx!J:J,QUOTIENT(ROW(A2114)-1,3)+2)&lt;&gt;""),
     artwork.xlsx!$H$1&amp;": """ &amp;  INDEX(artwork.xlsx!H:H,QUOTIENT(ROW(A2114)-1,3)+2) &amp;""",  " &amp;
     artwork.xlsx!$J$1&amp; ": """ &amp; INDEX(artwork.xlsx!J:J,QUOTIENT(ROW(A2114)-1,3)+2) &amp;""",  " &amp;
     artwork.xlsx!$L$1&amp; ": """ &amp; SUBSTITUTE(IF(LEFT(INDEX(artwork.xlsx!L:L,QUOTIENT(ROW(A2114)-1,3)+2),4)="http","",artwork.xlsx!$M$1) &amp; INDEX(artwork.xlsx!L:L,QUOTIENT(ROW(A2114)-1,3)+2),artwork.xlsx!$N$1,"") &amp; """,",
 IF(AND(MOD(ROW(A2114)-1,3)=1,INDEX(artwork.xlsx!J:J,QUOTIENT(ROW(A2114)-1,3)+2)&lt;&gt;""),
    artwork.xlsx!$K$1&amp;": '" &amp; SUBSTITUTE(INDEX(artwork.xlsx!K:K,QUOTIENT(ROW(A2114)-1,3)+2),"'","\'") &amp; "'",
IF(MOD(ROW(A2114)-1,3)=2,"","")))</f>
        <v>text_html: ''</v>
      </c>
    </row>
    <row r="2120" spans="1:3" x14ac:dyDescent="0.25">
      <c r="A2120" t="str">
        <f>IF(AND(MOD(ROW(A2115)-1,3)=0,INDEX(artwork.xlsx!G:G,QUOTIENT(ROW(A2115)-1,3)+2)&lt;&gt;""),"/* "&amp;INDEX(artwork.xlsx!G:G,QUOTIENT(ROW(A2115)-1,3)+2)&amp;" */","  ")&amp;
IF(AND(INDEX(artwork.xlsx!F:F,QUOTIENT(ROW(A2115)-1,3)+2)&lt;&gt;""),"/* "&amp;INDEX(artwork.xlsx!F:F,QUOTIENT(ROW(A2115)-1,3)+2)&amp;" */","  ")&amp;IF(AND(ISERROR(MATCH("},",B2120:B$5003,0)), ISERROR(MATCH("    ];",$A$5:A2116,0))),"];","")</f>
        <v xml:space="preserve">  /* landscape */</v>
      </c>
      <c r="B2120" t="str">
        <f t="shared" si="77"/>
        <v>},</v>
      </c>
      <c r="C2120" t="str">
        <f>IF(AND(MOD(ROW(A2115)-1,3)=0, INDEX(artwork.xlsx!J:J,QUOTIENT(ROW(A2115)-1,3)+2)&lt;&gt;""),
     artwork.xlsx!$H$1&amp;": """ &amp;  INDEX(artwork.xlsx!H:H,QUOTIENT(ROW(A2115)-1,3)+2) &amp;""",  " &amp;
     artwork.xlsx!$J$1&amp; ": """ &amp; INDEX(artwork.xlsx!J:J,QUOTIENT(ROW(A2115)-1,3)+2) &amp;""",  " &amp;
     artwork.xlsx!$L$1&amp; ": """ &amp; SUBSTITUTE(IF(LEFT(INDEX(artwork.xlsx!L:L,QUOTIENT(ROW(A2115)-1,3)+2),4)="http","",artwork.xlsx!$M$1) &amp; INDEX(artwork.xlsx!L:L,QUOTIENT(ROW(A2115)-1,3)+2),artwork.xlsx!$N$1,"") &amp; """,",
 IF(AND(MOD(ROW(A2115)-1,3)=1,INDEX(artwork.xlsx!J:J,QUOTIENT(ROW(A2115)-1,3)+2)&lt;&gt;""),
    artwork.xlsx!$K$1&amp;": '" &amp; SUBSTITUTE(INDEX(artwork.xlsx!K:K,QUOTIENT(ROW(A2115)-1,3)+2),"'","\'") &amp; "'",
IF(MOD(ROW(A2115)-1,3)=2,"","")))</f>
        <v/>
      </c>
    </row>
    <row r="2121" spans="1:3" x14ac:dyDescent="0.25">
      <c r="A2121" t="str">
        <f>IF(AND(MOD(ROW(A2116)-1,3)=0,INDEX(artwork.xlsx!G:G,QUOTIENT(ROW(A2116)-1,3)+2)&lt;&gt;""),"/* "&amp;INDEX(artwork.xlsx!G:G,QUOTIENT(ROW(A2116)-1,3)+2)&amp;" */","  ")&amp;
IF(AND(INDEX(artwork.xlsx!F:F,QUOTIENT(ROW(A2116)-1,3)+2)&lt;&gt;""),"/* "&amp;INDEX(artwork.xlsx!F:F,QUOTIENT(ROW(A2116)-1,3)+2)&amp;" */","  ")&amp;IF(AND(ISERROR(MATCH("},",B2121:B$5003,0)), ISERROR(MATCH("    ];",$A$5:A2120,0))),"];","")</f>
        <v xml:space="preserve">  /* landscape */</v>
      </c>
      <c r="B2121" t="str">
        <f t="shared" si="77"/>
        <v>{</v>
      </c>
      <c r="C2121" t="str">
        <f>IF(AND(MOD(ROW(A2116)-1,3)=0, INDEX(artwork.xlsx!J:J,QUOTIENT(ROW(A2116)-1,3)+2)&lt;&gt;""),
     artwork.xlsx!$H$1&amp;": """ &amp;  INDEX(artwork.xlsx!H:H,QUOTIENT(ROW(A2116)-1,3)+2) &amp;""",  " &amp;
     artwork.xlsx!$J$1&amp; ": """ &amp; INDEX(artwork.xlsx!J:J,QUOTIENT(ROW(A2116)-1,3)+2) &amp;""",  " &amp;
     artwork.xlsx!$L$1&amp; ": """ &amp; SUBSTITUTE(IF(LEFT(INDEX(artwork.xlsx!L:L,QUOTIENT(ROW(A2116)-1,3)+2),4)="http","",artwork.xlsx!$M$1) &amp; INDEX(artwork.xlsx!L:L,QUOTIENT(ROW(A2116)-1,3)+2),artwork.xlsx!$N$1,"") &amp; """,",
 IF(AND(MOD(ROW(A2116)-1,3)=1,INDEX(artwork.xlsx!J:J,QUOTIENT(ROW(A2116)-1,3)+2)&lt;&gt;""),
    artwork.xlsx!$K$1&amp;": '" &amp; SUBSTITUTE(INDEX(artwork.xlsx!K:K,QUOTIENT(ROW(A2116)-1,3)+2),"'","\'") &amp; "'",
IF(MOD(ROW(A2116)-1,3)=2,"","")))</f>
        <v>id: "citystate",  frenchName: "Cité-État",  artwork: "http://wiki.dominionstrategy.com/images/3/3e/City-stateArt.jpg",</v>
      </c>
    </row>
    <row r="2122" spans="1:3" x14ac:dyDescent="0.25">
      <c r="A2122" t="str">
        <f>IF(AND(MOD(ROW(A2117)-1,3)=0,INDEX(artwork.xlsx!G:G,QUOTIENT(ROW(A2117)-1,3)+2)&lt;&gt;""),"/* "&amp;INDEX(artwork.xlsx!G:G,QUOTIENT(ROW(A2117)-1,3)+2)&amp;" */","  ")&amp;
IF(AND(INDEX(artwork.xlsx!F:F,QUOTIENT(ROW(A2117)-1,3)+2)&lt;&gt;""),"/* "&amp;INDEX(artwork.xlsx!F:F,QUOTIENT(ROW(A2117)-1,3)+2)&amp;" */","  ")&amp;IF(AND(ISERROR(MATCH("},",B2122:B$5003,0)), ISERROR(MATCH("    ];",$A$5:A2121,0))),"];","")</f>
        <v xml:space="preserve">  /* landscape */</v>
      </c>
      <c r="B2122" t="str">
        <f t="shared" si="77"/>
        <v/>
      </c>
      <c r="C2122" t="str">
        <f>IF(AND(MOD(ROW(A2117)-1,3)=0, INDEX(artwork.xlsx!J:J,QUOTIENT(ROW(A2117)-1,3)+2)&lt;&gt;""),
     artwork.xlsx!$H$1&amp;": """ &amp;  INDEX(artwork.xlsx!H:H,QUOTIENT(ROW(A2117)-1,3)+2) &amp;""",  " &amp;
     artwork.xlsx!$J$1&amp; ": """ &amp; INDEX(artwork.xlsx!J:J,QUOTIENT(ROW(A2117)-1,3)+2) &amp;""",  " &amp;
     artwork.xlsx!$L$1&amp; ": """ &amp; SUBSTITUTE(IF(LEFT(INDEX(artwork.xlsx!L:L,QUOTIENT(ROW(A2117)-1,3)+2),4)="http","",artwork.xlsx!$M$1) &amp; INDEX(artwork.xlsx!L:L,QUOTIENT(ROW(A2117)-1,3)+2),artwork.xlsx!$N$1,"") &amp; """,",
 IF(AND(MOD(ROW(A2117)-1,3)=1,INDEX(artwork.xlsx!J:J,QUOTIENT(ROW(A2117)-1,3)+2)&lt;&gt;""),
    artwork.xlsx!$K$1&amp;": '" &amp; SUBSTITUTE(INDEX(artwork.xlsx!K:K,QUOTIENT(ROW(A2117)-1,3)+2),"'","\'") &amp; "'",
IF(MOD(ROW(A2117)-1,3)=2,"","")))</f>
        <v>text_html: ''</v>
      </c>
    </row>
    <row r="2123" spans="1:3" x14ac:dyDescent="0.25">
      <c r="A2123" t="str">
        <f>IF(AND(MOD(ROW(A2118)-1,3)=0,INDEX(artwork.xlsx!G:G,QUOTIENT(ROW(A2118)-1,3)+2)&lt;&gt;""),"/* "&amp;INDEX(artwork.xlsx!G:G,QUOTIENT(ROW(A2118)-1,3)+2)&amp;" */","  ")&amp;
IF(AND(INDEX(artwork.xlsx!F:F,QUOTIENT(ROW(A2118)-1,3)+2)&lt;&gt;""),"/* "&amp;INDEX(artwork.xlsx!F:F,QUOTIENT(ROW(A2118)-1,3)+2)&amp;" */","  ")&amp;IF(AND(ISERROR(MATCH("},",B2123:B$5003,0)), ISERROR(MATCH("    ];",$A$5:A2119,0))),"];","")</f>
        <v xml:space="preserve">  /* landscape */</v>
      </c>
      <c r="B2123" t="str">
        <f t="shared" si="77"/>
        <v>},</v>
      </c>
      <c r="C2123" t="str">
        <f>IF(AND(MOD(ROW(A2118)-1,3)=0, INDEX(artwork.xlsx!J:J,QUOTIENT(ROW(A2118)-1,3)+2)&lt;&gt;""),
     artwork.xlsx!$H$1&amp;": """ &amp;  INDEX(artwork.xlsx!H:H,QUOTIENT(ROW(A2118)-1,3)+2) &amp;""",  " &amp;
     artwork.xlsx!$J$1&amp; ": """ &amp; INDEX(artwork.xlsx!J:J,QUOTIENT(ROW(A2118)-1,3)+2) &amp;""",  " &amp;
     artwork.xlsx!$L$1&amp; ": """ &amp; SUBSTITUTE(IF(LEFT(INDEX(artwork.xlsx!L:L,QUOTIENT(ROW(A2118)-1,3)+2),4)="http","",artwork.xlsx!$M$1) &amp; INDEX(artwork.xlsx!L:L,QUOTIENT(ROW(A2118)-1,3)+2),artwork.xlsx!$N$1,"") &amp; """,",
 IF(AND(MOD(ROW(A2118)-1,3)=1,INDEX(artwork.xlsx!J:J,QUOTIENT(ROW(A2118)-1,3)+2)&lt;&gt;""),
    artwork.xlsx!$K$1&amp;": '" &amp; SUBSTITUTE(INDEX(artwork.xlsx!K:K,QUOTIENT(ROW(A2118)-1,3)+2),"'","\'") &amp; "'",
IF(MOD(ROW(A2118)-1,3)=2,"","")))</f>
        <v/>
      </c>
    </row>
    <row r="2124" spans="1:3" x14ac:dyDescent="0.25">
      <c r="A2124" t="str">
        <f>IF(AND(MOD(ROW(A2119)-1,3)=0,INDEX(artwork.xlsx!G:G,QUOTIENT(ROW(A2119)-1,3)+2)&lt;&gt;""),"/* "&amp;INDEX(artwork.xlsx!G:G,QUOTIENT(ROW(A2119)-1,3)+2)&amp;" */","  ")&amp;
IF(AND(INDEX(artwork.xlsx!F:F,QUOTIENT(ROW(A2119)-1,3)+2)&lt;&gt;""),"/* "&amp;INDEX(artwork.xlsx!F:F,QUOTIENT(ROW(A2119)-1,3)+2)&amp;" */","  ")&amp;IF(AND(ISERROR(MATCH("},",B2124:B$5003,0)), ISERROR(MATCH("    ];",$A$5:A2123,0))),"];","")</f>
        <v xml:space="preserve">  /* landscape */</v>
      </c>
      <c r="B2124" t="str">
        <f t="shared" si="77"/>
        <v>{</v>
      </c>
      <c r="C2124" t="str">
        <f>IF(AND(MOD(ROW(A2119)-1,3)=0, INDEX(artwork.xlsx!J:J,QUOTIENT(ROW(A2119)-1,3)+2)&lt;&gt;""),
     artwork.xlsx!$H$1&amp;": """ &amp;  INDEX(artwork.xlsx!H:H,QUOTIENT(ROW(A2119)-1,3)+2) &amp;""",  " &amp;
     artwork.xlsx!$J$1&amp; ": """ &amp; INDEX(artwork.xlsx!J:J,QUOTIENT(ROW(A2119)-1,3)+2) &amp;""",  " &amp;
     artwork.xlsx!$L$1&amp; ": """ &amp; SUBSTITUTE(IF(LEFT(INDEX(artwork.xlsx!L:L,QUOTIENT(ROW(A2119)-1,3)+2),4)="http","",artwork.xlsx!$M$1) &amp; INDEX(artwork.xlsx!L:L,QUOTIENT(ROW(A2119)-1,3)+2),artwork.xlsx!$N$1,"") &amp; """,",
 IF(AND(MOD(ROW(A2119)-1,3)=1,INDEX(artwork.xlsx!J:J,QUOTIENT(ROW(A2119)-1,3)+2)&lt;&gt;""),
    artwork.xlsx!$K$1&amp;": '" &amp; SUBSTITUTE(INDEX(artwork.xlsx!K:K,QUOTIENT(ROW(A2119)-1,3)+2),"'","\'") &amp; "'",
IF(MOD(ROW(A2119)-1,3)=2,"","")))</f>
        <v>id: "coastalhaven",  frenchName: "Havre-Côtier",  artwork: "http://wiki.dominionstrategy.com/images/9/95/Coastal_HavenArt.jpg",</v>
      </c>
    </row>
    <row r="2125" spans="1:3" x14ac:dyDescent="0.25">
      <c r="A2125" t="str">
        <f>IF(AND(MOD(ROW(A2120)-1,3)=0,INDEX(artwork.xlsx!G:G,QUOTIENT(ROW(A2120)-1,3)+2)&lt;&gt;""),"/* "&amp;INDEX(artwork.xlsx!G:G,QUOTIENT(ROW(A2120)-1,3)+2)&amp;" */","  ")&amp;
IF(AND(INDEX(artwork.xlsx!F:F,QUOTIENT(ROW(A2120)-1,3)+2)&lt;&gt;""),"/* "&amp;INDEX(artwork.xlsx!F:F,QUOTIENT(ROW(A2120)-1,3)+2)&amp;" */","  ")&amp;IF(AND(ISERROR(MATCH("},",B2125:B$5003,0)), ISERROR(MATCH("    ];",$A$5:A2124,0))),"];","")</f>
        <v xml:space="preserve">  /* landscape */</v>
      </c>
      <c r="B2125" t="str">
        <f t="shared" si="77"/>
        <v/>
      </c>
      <c r="C2125" t="str">
        <f>IF(AND(MOD(ROW(A2120)-1,3)=0, INDEX(artwork.xlsx!J:J,QUOTIENT(ROW(A2120)-1,3)+2)&lt;&gt;""),
     artwork.xlsx!$H$1&amp;": """ &amp;  INDEX(artwork.xlsx!H:H,QUOTIENT(ROW(A2120)-1,3)+2) &amp;""",  " &amp;
     artwork.xlsx!$J$1&amp; ": """ &amp; INDEX(artwork.xlsx!J:J,QUOTIENT(ROW(A2120)-1,3)+2) &amp;""",  " &amp;
     artwork.xlsx!$L$1&amp; ": """ &amp; SUBSTITUTE(IF(LEFT(INDEX(artwork.xlsx!L:L,QUOTIENT(ROW(A2120)-1,3)+2),4)="http","",artwork.xlsx!$M$1) &amp; INDEX(artwork.xlsx!L:L,QUOTIENT(ROW(A2120)-1,3)+2),artwork.xlsx!$N$1,"") &amp; """,",
 IF(AND(MOD(ROW(A2120)-1,3)=1,INDEX(artwork.xlsx!J:J,QUOTIENT(ROW(A2120)-1,3)+2)&lt;&gt;""),
    artwork.xlsx!$K$1&amp;": '" &amp; SUBSTITUTE(INDEX(artwork.xlsx!K:K,QUOTIENT(ROW(A2120)-1,3)+2),"'","\'") &amp; "'",
IF(MOD(ROW(A2120)-1,3)=2,"","")))</f>
        <v>text_html: ''</v>
      </c>
    </row>
    <row r="2126" spans="1:3" x14ac:dyDescent="0.25">
      <c r="A2126" t="str">
        <f>IF(AND(MOD(ROW(A2121)-1,3)=0,INDEX(artwork.xlsx!G:G,QUOTIENT(ROW(A2121)-1,3)+2)&lt;&gt;""),"/* "&amp;INDEX(artwork.xlsx!G:G,QUOTIENT(ROW(A2121)-1,3)+2)&amp;" */","  ")&amp;
IF(AND(INDEX(artwork.xlsx!F:F,QUOTIENT(ROW(A2121)-1,3)+2)&lt;&gt;""),"/* "&amp;INDEX(artwork.xlsx!F:F,QUOTIENT(ROW(A2121)-1,3)+2)&amp;" */","  ")&amp;IF(AND(ISERROR(MATCH("},",B2126:B$5003,0)), ISERROR(MATCH("    ];",$A$5:A2122,0))),"];","")</f>
        <v xml:space="preserve">  /* landscape */</v>
      </c>
      <c r="B2126" t="str">
        <f t="shared" si="77"/>
        <v>},</v>
      </c>
      <c r="C2126" t="str">
        <f>IF(AND(MOD(ROW(A2121)-1,3)=0, INDEX(artwork.xlsx!J:J,QUOTIENT(ROW(A2121)-1,3)+2)&lt;&gt;""),
     artwork.xlsx!$H$1&amp;": """ &amp;  INDEX(artwork.xlsx!H:H,QUOTIENT(ROW(A2121)-1,3)+2) &amp;""",  " &amp;
     artwork.xlsx!$J$1&amp; ": """ &amp; INDEX(artwork.xlsx!J:J,QUOTIENT(ROW(A2121)-1,3)+2) &amp;""",  " &amp;
     artwork.xlsx!$L$1&amp; ": """ &amp; SUBSTITUTE(IF(LEFT(INDEX(artwork.xlsx!L:L,QUOTIENT(ROW(A2121)-1,3)+2),4)="http","",artwork.xlsx!$M$1) &amp; INDEX(artwork.xlsx!L:L,QUOTIENT(ROW(A2121)-1,3)+2),artwork.xlsx!$N$1,"") &amp; """,",
 IF(AND(MOD(ROW(A2121)-1,3)=1,INDEX(artwork.xlsx!J:J,QUOTIENT(ROW(A2121)-1,3)+2)&lt;&gt;""),
    artwork.xlsx!$K$1&amp;": '" &amp; SUBSTITUTE(INDEX(artwork.xlsx!K:K,QUOTIENT(ROW(A2121)-1,3)+2),"'","\'") &amp; "'",
IF(MOD(ROW(A2121)-1,3)=2,"","")))</f>
        <v/>
      </c>
    </row>
    <row r="2127" spans="1:3" x14ac:dyDescent="0.25">
      <c r="A2127" t="str">
        <f>IF(AND(MOD(ROW(A2122)-1,3)=0,INDEX(artwork.xlsx!G:G,QUOTIENT(ROW(A2122)-1,3)+2)&lt;&gt;""),"/* "&amp;INDEX(artwork.xlsx!G:G,QUOTIENT(ROW(A2122)-1,3)+2)&amp;" */","  ")&amp;
IF(AND(INDEX(artwork.xlsx!F:F,QUOTIENT(ROW(A2122)-1,3)+2)&lt;&gt;""),"/* "&amp;INDEX(artwork.xlsx!F:F,QUOTIENT(ROW(A2122)-1,3)+2)&amp;" */","  ")&amp;IF(AND(ISERROR(MATCH("},",B2127:B$5003,0)), ISERROR(MATCH("    ];",$A$5:A2126,0))),"];","")</f>
        <v xml:space="preserve">  /* landscape */</v>
      </c>
      <c r="B2127" t="str">
        <f t="shared" si="77"/>
        <v>{</v>
      </c>
      <c r="C2127" t="str">
        <f>IF(AND(MOD(ROW(A2122)-1,3)=0, INDEX(artwork.xlsx!J:J,QUOTIENT(ROW(A2122)-1,3)+2)&lt;&gt;""),
     artwork.xlsx!$H$1&amp;": """ &amp;  INDEX(artwork.xlsx!H:H,QUOTIENT(ROW(A2122)-1,3)+2) &amp;""",  " &amp;
     artwork.xlsx!$J$1&amp; ": """ &amp; INDEX(artwork.xlsx!J:J,QUOTIENT(ROW(A2122)-1,3)+2) &amp;""",  " &amp;
     artwork.xlsx!$L$1&amp; ": """ &amp; SUBSTITUTE(IF(LEFT(INDEX(artwork.xlsx!L:L,QUOTIENT(ROW(A2122)-1,3)+2),4)="http","",artwork.xlsx!$M$1) &amp; INDEX(artwork.xlsx!L:L,QUOTIENT(ROW(A2122)-1,3)+2),artwork.xlsx!$N$1,"") &amp; """,",
 IF(AND(MOD(ROW(A2122)-1,3)=1,INDEX(artwork.xlsx!J:J,QUOTIENT(ROW(A2122)-1,3)+2)&lt;&gt;""),
    artwork.xlsx!$K$1&amp;": '" &amp; SUBSTITUTE(INDEX(artwork.xlsx!K:K,QUOTIENT(ROW(A2122)-1,3)+2),"'","\'") &amp; "'",
IF(MOD(ROW(A2122)-1,3)=2,"","")))</f>
        <v>id: "craftersguild",  frenchName: "Guilde des Artisans",  artwork: "http://wiki.dominionstrategy.com/images/6/6c/Crafters%27_GuildArt.jpg",</v>
      </c>
    </row>
    <row r="2128" spans="1:3" x14ac:dyDescent="0.25">
      <c r="A2128" t="str">
        <f>IF(AND(MOD(ROW(A2123)-1,3)=0,INDEX(artwork.xlsx!G:G,QUOTIENT(ROW(A2123)-1,3)+2)&lt;&gt;""),"/* "&amp;INDEX(artwork.xlsx!G:G,QUOTIENT(ROW(A2123)-1,3)+2)&amp;" */","  ")&amp;
IF(AND(INDEX(artwork.xlsx!F:F,QUOTIENT(ROW(A2123)-1,3)+2)&lt;&gt;""),"/* "&amp;INDEX(artwork.xlsx!F:F,QUOTIENT(ROW(A2123)-1,3)+2)&amp;" */","  ")&amp;IF(AND(ISERROR(MATCH("},",B2128:B$5003,0)), ISERROR(MATCH("    ];",$A$5:A2127,0))),"];","")</f>
        <v xml:space="preserve">  /* landscape */</v>
      </c>
      <c r="B2128" t="str">
        <f t="shared" si="77"/>
        <v/>
      </c>
      <c r="C2128" t="str">
        <f>IF(AND(MOD(ROW(A2123)-1,3)=0, INDEX(artwork.xlsx!J:J,QUOTIENT(ROW(A2123)-1,3)+2)&lt;&gt;""),
     artwork.xlsx!$H$1&amp;": """ &amp;  INDEX(artwork.xlsx!H:H,QUOTIENT(ROW(A2123)-1,3)+2) &amp;""",  " &amp;
     artwork.xlsx!$J$1&amp; ": """ &amp; INDEX(artwork.xlsx!J:J,QUOTIENT(ROW(A2123)-1,3)+2) &amp;""",  " &amp;
     artwork.xlsx!$L$1&amp; ": """ &amp; SUBSTITUTE(IF(LEFT(INDEX(artwork.xlsx!L:L,QUOTIENT(ROW(A2123)-1,3)+2),4)="http","",artwork.xlsx!$M$1) &amp; INDEX(artwork.xlsx!L:L,QUOTIENT(ROW(A2123)-1,3)+2),artwork.xlsx!$N$1,"") &amp; """,",
 IF(AND(MOD(ROW(A2123)-1,3)=1,INDEX(artwork.xlsx!J:J,QUOTIENT(ROW(A2123)-1,3)+2)&lt;&gt;""),
    artwork.xlsx!$K$1&amp;": '" &amp; SUBSTITUTE(INDEX(artwork.xlsx!K:K,QUOTIENT(ROW(A2123)-1,3)+2),"'","\'") &amp; "'",
IF(MOD(ROW(A2123)-1,3)=2,"","")))</f>
        <v>text_html: ''</v>
      </c>
    </row>
    <row r="2129" spans="1:3" x14ac:dyDescent="0.25">
      <c r="A2129" t="str">
        <f>IF(AND(MOD(ROW(A2124)-1,3)=0,INDEX(artwork.xlsx!G:G,QUOTIENT(ROW(A2124)-1,3)+2)&lt;&gt;""),"/* "&amp;INDEX(artwork.xlsx!G:G,QUOTIENT(ROW(A2124)-1,3)+2)&amp;" */","  ")&amp;
IF(AND(INDEX(artwork.xlsx!F:F,QUOTIENT(ROW(A2124)-1,3)+2)&lt;&gt;""),"/* "&amp;INDEX(artwork.xlsx!F:F,QUOTIENT(ROW(A2124)-1,3)+2)&amp;" */","  ")&amp;IF(AND(ISERROR(MATCH("},",B2129:B$5003,0)), ISERROR(MATCH("    ];",$A$5:A2125,0))),"];","")</f>
        <v xml:space="preserve">  /* landscape */</v>
      </c>
      <c r="B2129" t="str">
        <f t="shared" si="77"/>
        <v>},</v>
      </c>
      <c r="C2129" t="str">
        <f>IF(AND(MOD(ROW(A2124)-1,3)=0, INDEX(artwork.xlsx!J:J,QUOTIENT(ROW(A2124)-1,3)+2)&lt;&gt;""),
     artwork.xlsx!$H$1&amp;": """ &amp;  INDEX(artwork.xlsx!H:H,QUOTIENT(ROW(A2124)-1,3)+2) &amp;""",  " &amp;
     artwork.xlsx!$J$1&amp; ": """ &amp; INDEX(artwork.xlsx!J:J,QUOTIENT(ROW(A2124)-1,3)+2) &amp;""",  " &amp;
     artwork.xlsx!$L$1&amp; ": """ &amp; SUBSTITUTE(IF(LEFT(INDEX(artwork.xlsx!L:L,QUOTIENT(ROW(A2124)-1,3)+2),4)="http","",artwork.xlsx!$M$1) &amp; INDEX(artwork.xlsx!L:L,QUOTIENT(ROW(A2124)-1,3)+2),artwork.xlsx!$N$1,"") &amp; """,",
 IF(AND(MOD(ROW(A2124)-1,3)=1,INDEX(artwork.xlsx!J:J,QUOTIENT(ROW(A2124)-1,3)+2)&lt;&gt;""),
    artwork.xlsx!$K$1&amp;": '" &amp; SUBSTITUTE(INDEX(artwork.xlsx!K:K,QUOTIENT(ROW(A2124)-1,3)+2),"'","\'") &amp; "'",
IF(MOD(ROW(A2124)-1,3)=2,"","")))</f>
        <v/>
      </c>
    </row>
    <row r="2130" spans="1:3" x14ac:dyDescent="0.25">
      <c r="A2130" t="str">
        <f>IF(AND(MOD(ROW(A2125)-1,3)=0,INDEX(artwork.xlsx!G:G,QUOTIENT(ROW(A2125)-1,3)+2)&lt;&gt;""),"/* "&amp;INDEX(artwork.xlsx!G:G,QUOTIENT(ROW(A2125)-1,3)+2)&amp;" */","  ")&amp;
IF(AND(INDEX(artwork.xlsx!F:F,QUOTIENT(ROW(A2125)-1,3)+2)&lt;&gt;""),"/* "&amp;INDEX(artwork.xlsx!F:F,QUOTIENT(ROW(A2125)-1,3)+2)&amp;" */","  ")&amp;IF(AND(ISERROR(MATCH("},",B2130:B$5003,0)), ISERROR(MATCH("    ];",$A$5:A2129,0))),"];","")</f>
        <v xml:space="preserve">  /* landscape */</v>
      </c>
      <c r="B2130" t="str">
        <f t="shared" si="77"/>
        <v>{</v>
      </c>
      <c r="C2130" t="str">
        <f>IF(AND(MOD(ROW(A2125)-1,3)=0, INDEX(artwork.xlsx!J:J,QUOTIENT(ROW(A2125)-1,3)+2)&lt;&gt;""),
     artwork.xlsx!$H$1&amp;": """ &amp;  INDEX(artwork.xlsx!H:H,QUOTIENT(ROW(A2125)-1,3)+2) &amp;""",  " &amp;
     artwork.xlsx!$J$1&amp; ": """ &amp; INDEX(artwork.xlsx!J:J,QUOTIENT(ROW(A2125)-1,3)+2) &amp;""",  " &amp;
     artwork.xlsx!$L$1&amp; ": """ &amp; SUBSTITUTE(IF(LEFT(INDEX(artwork.xlsx!L:L,QUOTIENT(ROW(A2125)-1,3)+2),4)="http","",artwork.xlsx!$M$1) &amp; INDEX(artwork.xlsx!L:L,QUOTIENT(ROW(A2125)-1,3)+2),artwork.xlsx!$N$1,"") &amp; """,",
 IF(AND(MOD(ROW(A2125)-1,3)=1,INDEX(artwork.xlsx!J:J,QUOTIENT(ROW(A2125)-1,3)+2)&lt;&gt;""),
    artwork.xlsx!$K$1&amp;": '" &amp; SUBSTITUTE(INDEX(artwork.xlsx!K:K,QUOTIENT(ROW(A2125)-1,3)+2),"'","\'") &amp; "'",
IF(MOD(ROW(A2125)-1,3)=2,"","")))</f>
        <v>id: "desertguides",  frenchName: "Guides du Déserrt",  artwork: "http://wiki.dominionstrategy.com/images/c/cb/Desert_GuidesArt.jpg",</v>
      </c>
    </row>
    <row r="2131" spans="1:3" x14ac:dyDescent="0.25">
      <c r="A2131" t="str">
        <f>IF(AND(MOD(ROW(A2126)-1,3)=0,INDEX(artwork.xlsx!G:G,QUOTIENT(ROW(A2126)-1,3)+2)&lt;&gt;""),"/* "&amp;INDEX(artwork.xlsx!G:G,QUOTIENT(ROW(A2126)-1,3)+2)&amp;" */","  ")&amp;
IF(AND(INDEX(artwork.xlsx!F:F,QUOTIENT(ROW(A2126)-1,3)+2)&lt;&gt;""),"/* "&amp;INDEX(artwork.xlsx!F:F,QUOTIENT(ROW(A2126)-1,3)+2)&amp;" */","  ")&amp;IF(AND(ISERROR(MATCH("},",B2131:B$5003,0)), ISERROR(MATCH("    ];",$A$5:A2130,0))),"];","")</f>
        <v xml:space="preserve">  /* landscape */</v>
      </c>
      <c r="B2131" t="str">
        <f t="shared" si="77"/>
        <v/>
      </c>
      <c r="C2131" t="str">
        <f>IF(AND(MOD(ROW(A2126)-1,3)=0, INDEX(artwork.xlsx!J:J,QUOTIENT(ROW(A2126)-1,3)+2)&lt;&gt;""),
     artwork.xlsx!$H$1&amp;": """ &amp;  INDEX(artwork.xlsx!H:H,QUOTIENT(ROW(A2126)-1,3)+2) &amp;""",  " &amp;
     artwork.xlsx!$J$1&amp; ": """ &amp; INDEX(artwork.xlsx!J:J,QUOTIENT(ROW(A2126)-1,3)+2) &amp;""",  " &amp;
     artwork.xlsx!$L$1&amp; ": """ &amp; SUBSTITUTE(IF(LEFT(INDEX(artwork.xlsx!L:L,QUOTIENT(ROW(A2126)-1,3)+2),4)="http","",artwork.xlsx!$M$1) &amp; INDEX(artwork.xlsx!L:L,QUOTIENT(ROW(A2126)-1,3)+2),artwork.xlsx!$N$1,"") &amp; """,",
 IF(AND(MOD(ROW(A2126)-1,3)=1,INDEX(artwork.xlsx!J:J,QUOTIENT(ROW(A2126)-1,3)+2)&lt;&gt;""),
    artwork.xlsx!$K$1&amp;": '" &amp; SUBSTITUTE(INDEX(artwork.xlsx!K:K,QUOTIENT(ROW(A2126)-1,3)+2),"'","\'") &amp; "'",
IF(MOD(ROW(A2126)-1,3)=2,"","")))</f>
        <v>text_html: ''</v>
      </c>
    </row>
    <row r="2132" spans="1:3" x14ac:dyDescent="0.25">
      <c r="A2132" t="str">
        <f>IF(AND(MOD(ROW(A2127)-1,3)=0,INDEX(artwork.xlsx!G:G,QUOTIENT(ROW(A2127)-1,3)+2)&lt;&gt;""),"/* "&amp;INDEX(artwork.xlsx!G:G,QUOTIENT(ROW(A2127)-1,3)+2)&amp;" */","  ")&amp;
IF(AND(INDEX(artwork.xlsx!F:F,QUOTIENT(ROW(A2127)-1,3)+2)&lt;&gt;""),"/* "&amp;INDEX(artwork.xlsx!F:F,QUOTIENT(ROW(A2127)-1,3)+2)&amp;" */","  ")&amp;IF(AND(ISERROR(MATCH("},",B2132:B$5003,0)), ISERROR(MATCH("    ];",$A$5:A2128,0))),"];","")</f>
        <v xml:space="preserve">  /* landscape */</v>
      </c>
      <c r="B2132" t="str">
        <f t="shared" si="77"/>
        <v>},</v>
      </c>
      <c r="C2132" t="str">
        <f>IF(AND(MOD(ROW(A2127)-1,3)=0, INDEX(artwork.xlsx!J:J,QUOTIENT(ROW(A2127)-1,3)+2)&lt;&gt;""),
     artwork.xlsx!$H$1&amp;": """ &amp;  INDEX(artwork.xlsx!H:H,QUOTIENT(ROW(A2127)-1,3)+2) &amp;""",  " &amp;
     artwork.xlsx!$J$1&amp; ": """ &amp; INDEX(artwork.xlsx!J:J,QUOTIENT(ROW(A2127)-1,3)+2) &amp;""",  " &amp;
     artwork.xlsx!$L$1&amp; ": """ &amp; SUBSTITUTE(IF(LEFT(INDEX(artwork.xlsx!L:L,QUOTIENT(ROW(A2127)-1,3)+2),4)="http","",artwork.xlsx!$M$1) &amp; INDEX(artwork.xlsx!L:L,QUOTIENT(ROW(A2127)-1,3)+2),artwork.xlsx!$N$1,"") &amp; """,",
 IF(AND(MOD(ROW(A2127)-1,3)=1,INDEX(artwork.xlsx!J:J,QUOTIENT(ROW(A2127)-1,3)+2)&lt;&gt;""),
    artwork.xlsx!$K$1&amp;": '" &amp; SUBSTITUTE(INDEX(artwork.xlsx!K:K,QUOTIENT(ROW(A2127)-1,3)+2),"'","\'") &amp; "'",
IF(MOD(ROW(A2127)-1,3)=2,"","")))</f>
        <v/>
      </c>
    </row>
    <row r="2133" spans="1:3" x14ac:dyDescent="0.25">
      <c r="A2133" t="str">
        <f>IF(AND(MOD(ROW(A2128)-1,3)=0,INDEX(artwork.xlsx!G:G,QUOTIENT(ROW(A2128)-1,3)+2)&lt;&gt;""),"/* "&amp;INDEX(artwork.xlsx!G:G,QUOTIENT(ROW(A2128)-1,3)+2)&amp;" */","  ")&amp;
IF(AND(INDEX(artwork.xlsx!F:F,QUOTIENT(ROW(A2128)-1,3)+2)&lt;&gt;""),"/* "&amp;INDEX(artwork.xlsx!F:F,QUOTIENT(ROW(A2128)-1,3)+2)&amp;" */","  ")&amp;IF(AND(ISERROR(MATCH("},",B2133:B$5003,0)), ISERROR(MATCH("    ];",$A$5:A2132,0))),"];","")</f>
        <v xml:space="preserve">  /* landscape */</v>
      </c>
      <c r="B2133" t="str">
        <f t="shared" si="77"/>
        <v>{</v>
      </c>
      <c r="C2133" t="str">
        <f>IF(AND(MOD(ROW(A2128)-1,3)=0, INDEX(artwork.xlsx!J:J,QUOTIENT(ROW(A2128)-1,3)+2)&lt;&gt;""),
     artwork.xlsx!$H$1&amp;": """ &amp;  INDEX(artwork.xlsx!H:H,QUOTIENT(ROW(A2128)-1,3)+2) &amp;""",  " &amp;
     artwork.xlsx!$J$1&amp; ": """ &amp; INDEX(artwork.xlsx!J:J,QUOTIENT(ROW(A2128)-1,3)+2) &amp;""",  " &amp;
     artwork.xlsx!$L$1&amp; ": """ &amp; SUBSTITUTE(IF(LEFT(INDEX(artwork.xlsx!L:L,QUOTIENT(ROW(A2128)-1,3)+2),4)="http","",artwork.xlsx!$M$1) &amp; INDEX(artwork.xlsx!L:L,QUOTIENT(ROW(A2128)-1,3)+2),artwork.xlsx!$N$1,"") &amp; """,",
 IF(AND(MOD(ROW(A2128)-1,3)=1,INDEX(artwork.xlsx!J:J,QUOTIENT(ROW(A2128)-1,3)+2)&lt;&gt;""),
    artwork.xlsx!$K$1&amp;": '" &amp; SUBSTITUTE(INDEX(artwork.xlsx!K:K,QUOTIENT(ROW(A2128)-1,3)+2),"'","\'") &amp; "'",
IF(MOD(ROW(A2128)-1,3)=2,"","")))</f>
        <v>id: "familyofinventors",  frenchName: "Famille d'Inventeurs",  artwork: "http://wiki.dominionstrategy.com/images/3/3d/Family_of_InventorsArt.jpg",</v>
      </c>
    </row>
    <row r="2134" spans="1:3" x14ac:dyDescent="0.25">
      <c r="A2134" t="str">
        <f>IF(AND(MOD(ROW(A2129)-1,3)=0,INDEX(artwork.xlsx!G:G,QUOTIENT(ROW(A2129)-1,3)+2)&lt;&gt;""),"/* "&amp;INDEX(artwork.xlsx!G:G,QUOTIENT(ROW(A2129)-1,3)+2)&amp;" */","  ")&amp;
IF(AND(INDEX(artwork.xlsx!F:F,QUOTIENT(ROW(A2129)-1,3)+2)&lt;&gt;""),"/* "&amp;INDEX(artwork.xlsx!F:F,QUOTIENT(ROW(A2129)-1,3)+2)&amp;" */","  ")&amp;IF(AND(ISERROR(MATCH("},",B2134:B$5003,0)), ISERROR(MATCH("    ];",$A$5:A2133,0))),"];","")</f>
        <v xml:space="preserve">  /* landscape */</v>
      </c>
      <c r="B2134" t="str">
        <f t="shared" si="77"/>
        <v/>
      </c>
      <c r="C2134" t="str">
        <f>IF(AND(MOD(ROW(A2129)-1,3)=0, INDEX(artwork.xlsx!J:J,QUOTIENT(ROW(A2129)-1,3)+2)&lt;&gt;""),
     artwork.xlsx!$H$1&amp;": """ &amp;  INDEX(artwork.xlsx!H:H,QUOTIENT(ROW(A2129)-1,3)+2) &amp;""",  " &amp;
     artwork.xlsx!$J$1&amp; ": """ &amp; INDEX(artwork.xlsx!J:J,QUOTIENT(ROW(A2129)-1,3)+2) &amp;""",  " &amp;
     artwork.xlsx!$L$1&amp; ": """ &amp; SUBSTITUTE(IF(LEFT(INDEX(artwork.xlsx!L:L,QUOTIENT(ROW(A2129)-1,3)+2),4)="http","",artwork.xlsx!$M$1) &amp; INDEX(artwork.xlsx!L:L,QUOTIENT(ROW(A2129)-1,3)+2),artwork.xlsx!$N$1,"") &amp; """,",
 IF(AND(MOD(ROW(A2129)-1,3)=1,INDEX(artwork.xlsx!J:J,QUOTIENT(ROW(A2129)-1,3)+2)&lt;&gt;""),
    artwork.xlsx!$K$1&amp;": '" &amp; SUBSTITUTE(INDEX(artwork.xlsx!K:K,QUOTIENT(ROW(A2129)-1,3)+2),"'","\'") &amp; "'",
IF(MOD(ROW(A2129)-1,3)=2,"","")))</f>
        <v>text_html: ''</v>
      </c>
    </row>
    <row r="2135" spans="1:3" x14ac:dyDescent="0.25">
      <c r="A2135" t="str">
        <f>IF(AND(MOD(ROW(A2130)-1,3)=0,INDEX(artwork.xlsx!G:G,QUOTIENT(ROW(A2130)-1,3)+2)&lt;&gt;""),"/* "&amp;INDEX(artwork.xlsx!G:G,QUOTIENT(ROW(A2130)-1,3)+2)&amp;" */","  ")&amp;
IF(AND(INDEX(artwork.xlsx!F:F,QUOTIENT(ROW(A2130)-1,3)+2)&lt;&gt;""),"/* "&amp;INDEX(artwork.xlsx!F:F,QUOTIENT(ROW(A2130)-1,3)+2)&amp;" */","  ")&amp;IF(AND(ISERROR(MATCH("},",B2135:B$5003,0)), ISERROR(MATCH("    ];",$A$5:A2131,0))),"];","")</f>
        <v xml:space="preserve">  /* landscape */</v>
      </c>
      <c r="B2135" t="str">
        <f t="shared" si="77"/>
        <v>},</v>
      </c>
      <c r="C2135" t="str">
        <f>IF(AND(MOD(ROW(A2130)-1,3)=0, INDEX(artwork.xlsx!J:J,QUOTIENT(ROW(A2130)-1,3)+2)&lt;&gt;""),
     artwork.xlsx!$H$1&amp;": """ &amp;  INDEX(artwork.xlsx!H:H,QUOTIENT(ROW(A2130)-1,3)+2) &amp;""",  " &amp;
     artwork.xlsx!$J$1&amp; ": """ &amp; INDEX(artwork.xlsx!J:J,QUOTIENT(ROW(A2130)-1,3)+2) &amp;""",  " &amp;
     artwork.xlsx!$L$1&amp; ": """ &amp; SUBSTITUTE(IF(LEFT(INDEX(artwork.xlsx!L:L,QUOTIENT(ROW(A2130)-1,3)+2),4)="http","",artwork.xlsx!$M$1) &amp; INDEX(artwork.xlsx!L:L,QUOTIENT(ROW(A2130)-1,3)+2),artwork.xlsx!$N$1,"") &amp; """,",
 IF(AND(MOD(ROW(A2130)-1,3)=1,INDEX(artwork.xlsx!J:J,QUOTIENT(ROW(A2130)-1,3)+2)&lt;&gt;""),
    artwork.xlsx!$K$1&amp;": '" &amp; SUBSTITUTE(INDEX(artwork.xlsx!K:K,QUOTIENT(ROW(A2130)-1,3)+2),"'","\'") &amp; "'",
IF(MOD(ROW(A2130)-1,3)=2,"","")))</f>
        <v/>
      </c>
    </row>
    <row r="2136" spans="1:3" x14ac:dyDescent="0.25">
      <c r="A2136" t="str">
        <f>IF(AND(MOD(ROW(A2131)-1,3)=0,INDEX(artwork.xlsx!G:G,QUOTIENT(ROW(A2131)-1,3)+2)&lt;&gt;""),"/* "&amp;INDEX(artwork.xlsx!G:G,QUOTIENT(ROW(A2131)-1,3)+2)&amp;" */","  ")&amp;
IF(AND(INDEX(artwork.xlsx!F:F,QUOTIENT(ROW(A2131)-1,3)+2)&lt;&gt;""),"/* "&amp;INDEX(artwork.xlsx!F:F,QUOTIENT(ROW(A2131)-1,3)+2)&amp;" */","  ")&amp;IF(AND(ISERROR(MATCH("},",B2136:B$5003,0)), ISERROR(MATCH("    ];",$A$5:A2135,0))),"];","")</f>
        <v xml:space="preserve">  /* landscape */</v>
      </c>
      <c r="B2136" t="str">
        <f t="shared" si="77"/>
        <v>{</v>
      </c>
      <c r="C2136" t="str">
        <f>IF(AND(MOD(ROW(A2131)-1,3)=0, INDEX(artwork.xlsx!J:J,QUOTIENT(ROW(A2131)-1,3)+2)&lt;&gt;""),
     artwork.xlsx!$H$1&amp;": """ &amp;  INDEX(artwork.xlsx!H:H,QUOTIENT(ROW(A2131)-1,3)+2) &amp;""",  " &amp;
     artwork.xlsx!$J$1&amp; ": """ &amp; INDEX(artwork.xlsx!J:J,QUOTIENT(ROW(A2131)-1,3)+2) &amp;""",  " &amp;
     artwork.xlsx!$L$1&amp; ": """ &amp; SUBSTITUTE(IF(LEFT(INDEX(artwork.xlsx!L:L,QUOTIENT(ROW(A2131)-1,3)+2),4)="http","",artwork.xlsx!$M$1) &amp; INDEX(artwork.xlsx!L:L,QUOTIENT(ROW(A2131)-1,3)+2),artwork.xlsx!$N$1,"") &amp; """,",
 IF(AND(MOD(ROW(A2131)-1,3)=1,INDEX(artwork.xlsx!J:J,QUOTIENT(ROW(A2131)-1,3)+2)&lt;&gt;""),
    artwork.xlsx!$K$1&amp;": '" &amp; SUBSTITUTE(INDEX(artwork.xlsx!K:K,QUOTIENT(ROW(A2131)-1,3)+2),"'","\'") &amp; "'",
IF(MOD(ROW(A2131)-1,3)=2,"","")))</f>
        <v>id: "fellowshipofscribes",  frenchName: "Confrérie des Scribes",  artwork: "http://wiki.dominionstrategy.com/images/5/57/Fellowship_of_ScribesArt.jpg",</v>
      </c>
    </row>
    <row r="2137" spans="1:3" x14ac:dyDescent="0.25">
      <c r="A2137" t="str">
        <f>IF(AND(MOD(ROW(A2132)-1,3)=0,INDEX(artwork.xlsx!G:G,QUOTIENT(ROW(A2132)-1,3)+2)&lt;&gt;""),"/* "&amp;INDEX(artwork.xlsx!G:G,QUOTIENT(ROW(A2132)-1,3)+2)&amp;" */","  ")&amp;
IF(AND(INDEX(artwork.xlsx!F:F,QUOTIENT(ROW(A2132)-1,3)+2)&lt;&gt;""),"/* "&amp;INDEX(artwork.xlsx!F:F,QUOTIENT(ROW(A2132)-1,3)+2)&amp;" */","  ")&amp;IF(AND(ISERROR(MATCH("},",B2137:B$5003,0)), ISERROR(MATCH("    ];",$A$5:A2136,0))),"];","")</f>
        <v xml:space="preserve">  /* landscape */</v>
      </c>
      <c r="B2137" t="str">
        <f t="shared" si="77"/>
        <v/>
      </c>
      <c r="C2137" t="str">
        <f>IF(AND(MOD(ROW(A2132)-1,3)=0, INDEX(artwork.xlsx!J:J,QUOTIENT(ROW(A2132)-1,3)+2)&lt;&gt;""),
     artwork.xlsx!$H$1&amp;": """ &amp;  INDEX(artwork.xlsx!H:H,QUOTIENT(ROW(A2132)-1,3)+2) &amp;""",  " &amp;
     artwork.xlsx!$J$1&amp; ": """ &amp; INDEX(artwork.xlsx!J:J,QUOTIENT(ROW(A2132)-1,3)+2) &amp;""",  " &amp;
     artwork.xlsx!$L$1&amp; ": """ &amp; SUBSTITUTE(IF(LEFT(INDEX(artwork.xlsx!L:L,QUOTIENT(ROW(A2132)-1,3)+2),4)="http","",artwork.xlsx!$M$1) &amp; INDEX(artwork.xlsx!L:L,QUOTIENT(ROW(A2132)-1,3)+2),artwork.xlsx!$N$1,"") &amp; """,",
 IF(AND(MOD(ROW(A2132)-1,3)=1,INDEX(artwork.xlsx!J:J,QUOTIENT(ROW(A2132)-1,3)+2)&lt;&gt;""),
    artwork.xlsx!$K$1&amp;": '" &amp; SUBSTITUTE(INDEX(artwork.xlsx!K:K,QUOTIENT(ROW(A2132)-1,3)+2),"'","\'") &amp; "'",
IF(MOD(ROW(A2132)-1,3)=2,"","")))</f>
        <v>text_html: ''</v>
      </c>
    </row>
    <row r="2138" spans="1:3" x14ac:dyDescent="0.25">
      <c r="A2138" t="str">
        <f>IF(AND(MOD(ROW(A2133)-1,3)=0,INDEX(artwork.xlsx!G:G,QUOTIENT(ROW(A2133)-1,3)+2)&lt;&gt;""),"/* "&amp;INDEX(artwork.xlsx!G:G,QUOTIENT(ROW(A2133)-1,3)+2)&amp;" */","  ")&amp;
IF(AND(INDEX(artwork.xlsx!F:F,QUOTIENT(ROW(A2133)-1,3)+2)&lt;&gt;""),"/* "&amp;INDEX(artwork.xlsx!F:F,QUOTIENT(ROW(A2133)-1,3)+2)&amp;" */","  ")&amp;IF(AND(ISERROR(MATCH("},",B2138:B$5003,0)), ISERROR(MATCH("    ];",$A$5:A2134,0))),"];","")</f>
        <v xml:space="preserve">  /* landscape */</v>
      </c>
      <c r="B2138" t="str">
        <f t="shared" si="77"/>
        <v>},</v>
      </c>
      <c r="C2138" t="str">
        <f>IF(AND(MOD(ROW(A2133)-1,3)=0, INDEX(artwork.xlsx!J:J,QUOTIENT(ROW(A2133)-1,3)+2)&lt;&gt;""),
     artwork.xlsx!$H$1&amp;": """ &amp;  INDEX(artwork.xlsx!H:H,QUOTIENT(ROW(A2133)-1,3)+2) &amp;""",  " &amp;
     artwork.xlsx!$J$1&amp; ": """ &amp; INDEX(artwork.xlsx!J:J,QUOTIENT(ROW(A2133)-1,3)+2) &amp;""",  " &amp;
     artwork.xlsx!$L$1&amp; ": """ &amp; SUBSTITUTE(IF(LEFT(INDEX(artwork.xlsx!L:L,QUOTIENT(ROW(A2133)-1,3)+2),4)="http","",artwork.xlsx!$M$1) &amp; INDEX(artwork.xlsx!L:L,QUOTIENT(ROW(A2133)-1,3)+2),artwork.xlsx!$N$1,"") &amp; """,",
 IF(AND(MOD(ROW(A2133)-1,3)=1,INDEX(artwork.xlsx!J:J,QUOTIENT(ROW(A2133)-1,3)+2)&lt;&gt;""),
    artwork.xlsx!$K$1&amp;": '" &amp; SUBSTITUTE(INDEX(artwork.xlsx!K:K,QUOTIENT(ROW(A2133)-1,3)+2),"'","\'") &amp; "'",
IF(MOD(ROW(A2133)-1,3)=2,"","")))</f>
        <v/>
      </c>
    </row>
    <row r="2139" spans="1:3" x14ac:dyDescent="0.25">
      <c r="A2139" t="str">
        <f>IF(AND(MOD(ROW(A2134)-1,3)=0,INDEX(artwork.xlsx!G:G,QUOTIENT(ROW(A2134)-1,3)+2)&lt;&gt;""),"/* "&amp;INDEX(artwork.xlsx!G:G,QUOTIENT(ROW(A2134)-1,3)+2)&amp;" */","  ")&amp;
IF(AND(INDEX(artwork.xlsx!F:F,QUOTIENT(ROW(A2134)-1,3)+2)&lt;&gt;""),"/* "&amp;INDEX(artwork.xlsx!F:F,QUOTIENT(ROW(A2134)-1,3)+2)&amp;" */","  ")&amp;IF(AND(ISERROR(MATCH("},",B2139:B$5003,0)), ISERROR(MATCH("    ];",$A$5:A2138,0))),"];","")</f>
        <v xml:space="preserve">  /* landscape */</v>
      </c>
      <c r="B2139" t="str">
        <f t="shared" si="77"/>
        <v>{</v>
      </c>
      <c r="C2139" t="str">
        <f>IF(AND(MOD(ROW(A2134)-1,3)=0, INDEX(artwork.xlsx!J:J,QUOTIENT(ROW(A2134)-1,3)+2)&lt;&gt;""),
     artwork.xlsx!$H$1&amp;": """ &amp;  INDEX(artwork.xlsx!H:H,QUOTIENT(ROW(A2134)-1,3)+2) &amp;""",  " &amp;
     artwork.xlsx!$J$1&amp; ": """ &amp; INDEX(artwork.xlsx!J:J,QUOTIENT(ROW(A2134)-1,3)+2) &amp;""",  " &amp;
     artwork.xlsx!$L$1&amp; ": """ &amp; SUBSTITUTE(IF(LEFT(INDEX(artwork.xlsx!L:L,QUOTIENT(ROW(A2134)-1,3)+2),4)="http","",artwork.xlsx!$M$1) &amp; INDEX(artwork.xlsx!L:L,QUOTIENT(ROW(A2134)-1,3)+2),artwork.xlsx!$N$1,"") &amp; """,",
 IF(AND(MOD(ROW(A2134)-1,3)=1,INDEX(artwork.xlsx!J:J,QUOTIENT(ROW(A2134)-1,3)+2)&lt;&gt;""),
    artwork.xlsx!$K$1&amp;": '" &amp; SUBSTITUTE(INDEX(artwork.xlsx!K:K,QUOTIENT(ROW(A2134)-1,3)+2),"'","\'") &amp; "'",
IF(MOD(ROW(A2134)-1,3)=2,"","")))</f>
        <v>id: "forestdwellers",  frenchName: "Habitants des Forêts",  artwork: "http://wiki.dominionstrategy.com/images/2/2d/Forest_DwellersArt.jpg",</v>
      </c>
    </row>
    <row r="2140" spans="1:3" x14ac:dyDescent="0.25">
      <c r="A2140" t="str">
        <f>IF(AND(MOD(ROW(A2135)-1,3)=0,INDEX(artwork.xlsx!G:G,QUOTIENT(ROW(A2135)-1,3)+2)&lt;&gt;""),"/* "&amp;INDEX(artwork.xlsx!G:G,QUOTIENT(ROW(A2135)-1,3)+2)&amp;" */","  ")&amp;
IF(AND(INDEX(artwork.xlsx!F:F,QUOTIENT(ROW(A2135)-1,3)+2)&lt;&gt;""),"/* "&amp;INDEX(artwork.xlsx!F:F,QUOTIENT(ROW(A2135)-1,3)+2)&amp;" */","  ")&amp;IF(AND(ISERROR(MATCH("},",B2140:B$5003,0)), ISERROR(MATCH("    ];",$A$5:A2139,0))),"];","")</f>
        <v xml:space="preserve">  /* landscape */</v>
      </c>
      <c r="B2140" t="str">
        <f t="shared" si="77"/>
        <v/>
      </c>
      <c r="C2140" t="str">
        <f>IF(AND(MOD(ROW(A2135)-1,3)=0, INDEX(artwork.xlsx!J:J,QUOTIENT(ROW(A2135)-1,3)+2)&lt;&gt;""),
     artwork.xlsx!$H$1&amp;": """ &amp;  INDEX(artwork.xlsx!H:H,QUOTIENT(ROW(A2135)-1,3)+2) &amp;""",  " &amp;
     artwork.xlsx!$J$1&amp; ": """ &amp; INDEX(artwork.xlsx!J:J,QUOTIENT(ROW(A2135)-1,3)+2) &amp;""",  " &amp;
     artwork.xlsx!$L$1&amp; ": """ &amp; SUBSTITUTE(IF(LEFT(INDEX(artwork.xlsx!L:L,QUOTIENT(ROW(A2135)-1,3)+2),4)="http","",artwork.xlsx!$M$1) &amp; INDEX(artwork.xlsx!L:L,QUOTIENT(ROW(A2135)-1,3)+2),artwork.xlsx!$N$1,"") &amp; """,",
 IF(AND(MOD(ROW(A2135)-1,3)=1,INDEX(artwork.xlsx!J:J,QUOTIENT(ROW(A2135)-1,3)+2)&lt;&gt;""),
    artwork.xlsx!$K$1&amp;": '" &amp; SUBSTITUTE(INDEX(artwork.xlsx!K:K,QUOTIENT(ROW(A2135)-1,3)+2),"'","\'") &amp; "'",
IF(MOD(ROW(A2135)-1,3)=2,"","")))</f>
        <v>text_html: ''</v>
      </c>
    </row>
    <row r="2141" spans="1:3" x14ac:dyDescent="0.25">
      <c r="A2141" t="str">
        <f>IF(AND(MOD(ROW(A2136)-1,3)=0,INDEX(artwork.xlsx!G:G,QUOTIENT(ROW(A2136)-1,3)+2)&lt;&gt;""),"/* "&amp;INDEX(artwork.xlsx!G:G,QUOTIENT(ROW(A2136)-1,3)+2)&amp;" */","  ")&amp;
IF(AND(INDEX(artwork.xlsx!F:F,QUOTIENT(ROW(A2136)-1,3)+2)&lt;&gt;""),"/* "&amp;INDEX(artwork.xlsx!F:F,QUOTIENT(ROW(A2136)-1,3)+2)&amp;" */","  ")&amp;IF(AND(ISERROR(MATCH("},",B2141:B$5003,0)), ISERROR(MATCH("    ];",$A$5:A2137,0))),"];","")</f>
        <v xml:space="preserve">  /* landscape */</v>
      </c>
      <c r="B2141" t="str">
        <f t="shared" si="77"/>
        <v>},</v>
      </c>
      <c r="C2141" t="str">
        <f>IF(AND(MOD(ROW(A2136)-1,3)=0, INDEX(artwork.xlsx!J:J,QUOTIENT(ROW(A2136)-1,3)+2)&lt;&gt;""),
     artwork.xlsx!$H$1&amp;": """ &amp;  INDEX(artwork.xlsx!H:H,QUOTIENT(ROW(A2136)-1,3)+2) &amp;""",  " &amp;
     artwork.xlsx!$J$1&amp; ": """ &amp; INDEX(artwork.xlsx!J:J,QUOTIENT(ROW(A2136)-1,3)+2) &amp;""",  " &amp;
     artwork.xlsx!$L$1&amp; ": """ &amp; SUBSTITUTE(IF(LEFT(INDEX(artwork.xlsx!L:L,QUOTIENT(ROW(A2136)-1,3)+2),4)="http","",artwork.xlsx!$M$1) &amp; INDEX(artwork.xlsx!L:L,QUOTIENT(ROW(A2136)-1,3)+2),artwork.xlsx!$N$1,"") &amp; """,",
 IF(AND(MOD(ROW(A2136)-1,3)=1,INDEX(artwork.xlsx!J:J,QUOTIENT(ROW(A2136)-1,3)+2)&lt;&gt;""),
    artwork.xlsx!$K$1&amp;": '" &amp; SUBSTITUTE(INDEX(artwork.xlsx!K:K,QUOTIENT(ROW(A2136)-1,3)+2),"'","\'") &amp; "'",
IF(MOD(ROW(A2136)-1,3)=2,"","")))</f>
        <v/>
      </c>
    </row>
    <row r="2142" spans="1:3" x14ac:dyDescent="0.25">
      <c r="A2142" t="str">
        <f>IF(AND(MOD(ROW(A2137)-1,3)=0,INDEX(artwork.xlsx!G:G,QUOTIENT(ROW(A2137)-1,3)+2)&lt;&gt;""),"/* "&amp;INDEX(artwork.xlsx!G:G,QUOTIENT(ROW(A2137)-1,3)+2)&amp;" */","  ")&amp;
IF(AND(INDEX(artwork.xlsx!F:F,QUOTIENT(ROW(A2137)-1,3)+2)&lt;&gt;""),"/* "&amp;INDEX(artwork.xlsx!F:F,QUOTIENT(ROW(A2137)-1,3)+2)&amp;" */","  ")&amp;IF(AND(ISERROR(MATCH("},",B2142:B$5003,0)), ISERROR(MATCH("    ];",$A$5:A2141,0))),"];","")</f>
        <v xml:space="preserve">  /* landscape */</v>
      </c>
      <c r="B2142" t="str">
        <f t="shared" si="77"/>
        <v>{</v>
      </c>
      <c r="C2142" t="str">
        <f>IF(AND(MOD(ROW(A2137)-1,3)=0, INDEX(artwork.xlsx!J:J,QUOTIENT(ROW(A2137)-1,3)+2)&lt;&gt;""),
     artwork.xlsx!$H$1&amp;": """ &amp;  INDEX(artwork.xlsx!H:H,QUOTIENT(ROW(A2137)-1,3)+2) &amp;""",  " &amp;
     artwork.xlsx!$J$1&amp; ": """ &amp; INDEX(artwork.xlsx!J:J,QUOTIENT(ROW(A2137)-1,3)+2) &amp;""",  " &amp;
     artwork.xlsx!$L$1&amp; ": """ &amp; SUBSTITUTE(IF(LEFT(INDEX(artwork.xlsx!L:L,QUOTIENT(ROW(A2137)-1,3)+2),4)="http","",artwork.xlsx!$M$1) &amp; INDEX(artwork.xlsx!L:L,QUOTIENT(ROW(A2137)-1,3)+2),artwork.xlsx!$N$1,"") &amp; """,",
 IF(AND(MOD(ROW(A2137)-1,3)=1,INDEX(artwork.xlsx!J:J,QUOTIENT(ROW(A2137)-1,3)+2)&lt;&gt;""),
    artwork.xlsx!$K$1&amp;": '" &amp; SUBSTITUTE(INDEX(artwork.xlsx!K:K,QUOTIENT(ROW(A2137)-1,3)+2),"'","\'") &amp; "'",
IF(MOD(ROW(A2137)-1,3)=2,"","")))</f>
        <v>id: "gangofpickpockets",  frenchName: "Détrousseurs",  artwork: "http://wiki.dominionstrategy.com/images/4/4c/Gang_of_PickpocketsArt.jpg",</v>
      </c>
    </row>
    <row r="2143" spans="1:3" x14ac:dyDescent="0.25">
      <c r="A2143" t="str">
        <f>IF(AND(MOD(ROW(A2138)-1,3)=0,INDEX(artwork.xlsx!G:G,QUOTIENT(ROW(A2138)-1,3)+2)&lt;&gt;""),"/* "&amp;INDEX(artwork.xlsx!G:G,QUOTIENT(ROW(A2138)-1,3)+2)&amp;" */","  ")&amp;
IF(AND(INDEX(artwork.xlsx!F:F,QUOTIENT(ROW(A2138)-1,3)+2)&lt;&gt;""),"/* "&amp;INDEX(artwork.xlsx!F:F,QUOTIENT(ROW(A2138)-1,3)+2)&amp;" */","  ")&amp;IF(AND(ISERROR(MATCH("},",B2143:B$5003,0)), ISERROR(MATCH("    ];",$A$5:A2142,0))),"];","")</f>
        <v xml:space="preserve">  /* landscape */</v>
      </c>
      <c r="B2143" t="str">
        <f t="shared" si="77"/>
        <v/>
      </c>
      <c r="C2143" t="str">
        <f>IF(AND(MOD(ROW(A2138)-1,3)=0, INDEX(artwork.xlsx!J:J,QUOTIENT(ROW(A2138)-1,3)+2)&lt;&gt;""),
     artwork.xlsx!$H$1&amp;": """ &amp;  INDEX(artwork.xlsx!H:H,QUOTIENT(ROW(A2138)-1,3)+2) &amp;""",  " &amp;
     artwork.xlsx!$J$1&amp; ": """ &amp; INDEX(artwork.xlsx!J:J,QUOTIENT(ROW(A2138)-1,3)+2) &amp;""",  " &amp;
     artwork.xlsx!$L$1&amp; ": """ &amp; SUBSTITUTE(IF(LEFT(INDEX(artwork.xlsx!L:L,QUOTIENT(ROW(A2138)-1,3)+2),4)="http","",artwork.xlsx!$M$1) &amp; INDEX(artwork.xlsx!L:L,QUOTIENT(ROW(A2138)-1,3)+2),artwork.xlsx!$N$1,"") &amp; """,",
 IF(AND(MOD(ROW(A2138)-1,3)=1,INDEX(artwork.xlsx!J:J,QUOTIENT(ROW(A2138)-1,3)+2)&lt;&gt;""),
    artwork.xlsx!$K$1&amp;": '" &amp; SUBSTITUTE(INDEX(artwork.xlsx!K:K,QUOTIENT(ROW(A2138)-1,3)+2),"'","\'") &amp; "'",
IF(MOD(ROW(A2138)-1,3)=2,"","")))</f>
        <v>text_html: ''</v>
      </c>
    </row>
    <row r="2144" spans="1:3" x14ac:dyDescent="0.25">
      <c r="A2144" t="str">
        <f>IF(AND(MOD(ROW(A2139)-1,3)=0,INDEX(artwork.xlsx!G:G,QUOTIENT(ROW(A2139)-1,3)+2)&lt;&gt;""),"/* "&amp;INDEX(artwork.xlsx!G:G,QUOTIENT(ROW(A2139)-1,3)+2)&amp;" */","  ")&amp;
IF(AND(INDEX(artwork.xlsx!F:F,QUOTIENT(ROW(A2139)-1,3)+2)&lt;&gt;""),"/* "&amp;INDEX(artwork.xlsx!F:F,QUOTIENT(ROW(A2139)-1,3)+2)&amp;" */","  ")&amp;IF(AND(ISERROR(MATCH("},",B2144:B$5003,0)), ISERROR(MATCH("    ];",$A$5:A2140,0))),"];","")</f>
        <v xml:space="preserve">  /* landscape */</v>
      </c>
      <c r="B2144" t="str">
        <f t="shared" si="77"/>
        <v>},</v>
      </c>
      <c r="C2144" t="str">
        <f>IF(AND(MOD(ROW(A2139)-1,3)=0, INDEX(artwork.xlsx!J:J,QUOTIENT(ROW(A2139)-1,3)+2)&lt;&gt;""),
     artwork.xlsx!$H$1&amp;": """ &amp;  INDEX(artwork.xlsx!H:H,QUOTIENT(ROW(A2139)-1,3)+2) &amp;""",  " &amp;
     artwork.xlsx!$J$1&amp; ": """ &amp; INDEX(artwork.xlsx!J:J,QUOTIENT(ROW(A2139)-1,3)+2) &amp;""",  " &amp;
     artwork.xlsx!$L$1&amp; ": """ &amp; SUBSTITUTE(IF(LEFT(INDEX(artwork.xlsx!L:L,QUOTIENT(ROW(A2139)-1,3)+2),4)="http","",artwork.xlsx!$M$1) &amp; INDEX(artwork.xlsx!L:L,QUOTIENT(ROW(A2139)-1,3)+2),artwork.xlsx!$N$1,"") &amp; """,",
 IF(AND(MOD(ROW(A2139)-1,3)=1,INDEX(artwork.xlsx!J:J,QUOTIENT(ROW(A2139)-1,3)+2)&lt;&gt;""),
    artwork.xlsx!$K$1&amp;": '" &amp; SUBSTITUTE(INDEX(artwork.xlsx!K:K,QUOTIENT(ROW(A2139)-1,3)+2),"'","\'") &amp; "'",
IF(MOD(ROW(A2139)-1,3)=2,"","")))</f>
        <v/>
      </c>
    </row>
    <row r="2145" spans="1:3" x14ac:dyDescent="0.25">
      <c r="A2145" t="str">
        <f>IF(AND(MOD(ROW(A2140)-1,3)=0,INDEX(artwork.xlsx!G:G,QUOTIENT(ROW(A2140)-1,3)+2)&lt;&gt;""),"/* "&amp;INDEX(artwork.xlsx!G:G,QUOTIENT(ROW(A2140)-1,3)+2)&amp;" */","  ")&amp;
IF(AND(INDEX(artwork.xlsx!F:F,QUOTIENT(ROW(A2140)-1,3)+2)&lt;&gt;""),"/* "&amp;INDEX(artwork.xlsx!F:F,QUOTIENT(ROW(A2140)-1,3)+2)&amp;" */","  ")&amp;IF(AND(ISERROR(MATCH("},",B2145:B$5003,0)), ISERROR(MATCH("    ];",$A$5:A2144,0))),"];","")</f>
        <v xml:space="preserve">  /* landscape */</v>
      </c>
      <c r="B2145" t="str">
        <f t="shared" si="77"/>
        <v>{</v>
      </c>
      <c r="C2145" t="str">
        <f>IF(AND(MOD(ROW(A2140)-1,3)=0, INDEX(artwork.xlsx!J:J,QUOTIENT(ROW(A2140)-1,3)+2)&lt;&gt;""),
     artwork.xlsx!$H$1&amp;": """ &amp;  INDEX(artwork.xlsx!H:H,QUOTIENT(ROW(A2140)-1,3)+2) &amp;""",  " &amp;
     artwork.xlsx!$J$1&amp; ": """ &amp; INDEX(artwork.xlsx!J:J,QUOTIENT(ROW(A2140)-1,3)+2) &amp;""",  " &amp;
     artwork.xlsx!$L$1&amp; ": """ &amp; SUBSTITUTE(IF(LEFT(INDEX(artwork.xlsx!L:L,QUOTIENT(ROW(A2140)-1,3)+2),4)="http","",artwork.xlsx!$M$1) &amp; INDEX(artwork.xlsx!L:L,QUOTIENT(ROW(A2140)-1,3)+2),artwork.xlsx!$N$1,"") &amp; """,",
 IF(AND(MOD(ROW(A2140)-1,3)=1,INDEX(artwork.xlsx!J:J,QUOTIENT(ROW(A2140)-1,3)+2)&lt;&gt;""),
    artwork.xlsx!$K$1&amp;": '" &amp; SUBSTITUTE(INDEX(artwork.xlsx!K:K,QUOTIENT(ROW(A2140)-1,3)+2),"'","\'") &amp; "'",
IF(MOD(ROW(A2140)-1,3)=2,"","")))</f>
        <v>id: "islandfolk",  frenchName: "Peuple des Îles",  artwork: "http://wiki.dominionstrategy.com/images/4/43/Island_FolkArt.jpg",</v>
      </c>
    </row>
    <row r="2146" spans="1:3" x14ac:dyDescent="0.25">
      <c r="A2146" t="str">
        <f>IF(AND(MOD(ROW(A2141)-1,3)=0,INDEX(artwork.xlsx!G:G,QUOTIENT(ROW(A2141)-1,3)+2)&lt;&gt;""),"/* "&amp;INDEX(artwork.xlsx!G:G,QUOTIENT(ROW(A2141)-1,3)+2)&amp;" */","  ")&amp;
IF(AND(INDEX(artwork.xlsx!F:F,QUOTIENT(ROW(A2141)-1,3)+2)&lt;&gt;""),"/* "&amp;INDEX(artwork.xlsx!F:F,QUOTIENT(ROW(A2141)-1,3)+2)&amp;" */","  ")&amp;IF(AND(ISERROR(MATCH("},",B2146:B$5003,0)), ISERROR(MATCH("    ];",$A$5:A2145,0))),"];","")</f>
        <v xml:space="preserve">  /* landscape */</v>
      </c>
      <c r="B2146" t="str">
        <f t="shared" si="77"/>
        <v/>
      </c>
      <c r="C2146" t="str">
        <f>IF(AND(MOD(ROW(A2141)-1,3)=0, INDEX(artwork.xlsx!J:J,QUOTIENT(ROW(A2141)-1,3)+2)&lt;&gt;""),
     artwork.xlsx!$H$1&amp;": """ &amp;  INDEX(artwork.xlsx!H:H,QUOTIENT(ROW(A2141)-1,3)+2) &amp;""",  " &amp;
     artwork.xlsx!$J$1&amp; ": """ &amp; INDEX(artwork.xlsx!J:J,QUOTIENT(ROW(A2141)-1,3)+2) &amp;""",  " &amp;
     artwork.xlsx!$L$1&amp; ": """ &amp; SUBSTITUTE(IF(LEFT(INDEX(artwork.xlsx!L:L,QUOTIENT(ROW(A2141)-1,3)+2),4)="http","",artwork.xlsx!$M$1) &amp; INDEX(artwork.xlsx!L:L,QUOTIENT(ROW(A2141)-1,3)+2),artwork.xlsx!$N$1,"") &amp; """,",
 IF(AND(MOD(ROW(A2141)-1,3)=1,INDEX(artwork.xlsx!J:J,QUOTIENT(ROW(A2141)-1,3)+2)&lt;&gt;""),
    artwork.xlsx!$K$1&amp;": '" &amp; SUBSTITUTE(INDEX(artwork.xlsx!K:K,QUOTIENT(ROW(A2141)-1,3)+2),"'","\'") &amp; "'",
IF(MOD(ROW(A2141)-1,3)=2,"","")))</f>
        <v>text_html: ''</v>
      </c>
    </row>
    <row r="2147" spans="1:3" x14ac:dyDescent="0.25">
      <c r="A2147" t="str">
        <f>IF(AND(MOD(ROW(A2142)-1,3)=0,INDEX(artwork.xlsx!G:G,QUOTIENT(ROW(A2142)-1,3)+2)&lt;&gt;""),"/* "&amp;INDEX(artwork.xlsx!G:G,QUOTIENT(ROW(A2142)-1,3)+2)&amp;" */","  ")&amp;
IF(AND(INDEX(artwork.xlsx!F:F,QUOTIENT(ROW(A2142)-1,3)+2)&lt;&gt;""),"/* "&amp;INDEX(artwork.xlsx!F:F,QUOTIENT(ROW(A2142)-1,3)+2)&amp;" */","  ")&amp;IF(AND(ISERROR(MATCH("},",B2147:B$5003,0)), ISERROR(MATCH("    ];",$A$5:A2143,0))),"];","")</f>
        <v xml:space="preserve">  /* landscape */</v>
      </c>
      <c r="B2147" t="str">
        <f t="shared" si="77"/>
        <v>},</v>
      </c>
      <c r="C2147" t="str">
        <f>IF(AND(MOD(ROW(A2142)-1,3)=0, INDEX(artwork.xlsx!J:J,QUOTIENT(ROW(A2142)-1,3)+2)&lt;&gt;""),
     artwork.xlsx!$H$1&amp;": """ &amp;  INDEX(artwork.xlsx!H:H,QUOTIENT(ROW(A2142)-1,3)+2) &amp;""",  " &amp;
     artwork.xlsx!$J$1&amp; ": """ &amp; INDEX(artwork.xlsx!J:J,QUOTIENT(ROW(A2142)-1,3)+2) &amp;""",  " &amp;
     artwork.xlsx!$L$1&amp; ": """ &amp; SUBSTITUTE(IF(LEFT(INDEX(artwork.xlsx!L:L,QUOTIENT(ROW(A2142)-1,3)+2),4)="http","",artwork.xlsx!$M$1) &amp; INDEX(artwork.xlsx!L:L,QUOTIENT(ROW(A2142)-1,3)+2),artwork.xlsx!$N$1,"") &amp; """,",
 IF(AND(MOD(ROW(A2142)-1,3)=1,INDEX(artwork.xlsx!J:J,QUOTIENT(ROW(A2142)-1,3)+2)&lt;&gt;""),
    artwork.xlsx!$K$1&amp;": '" &amp; SUBSTITUTE(INDEX(artwork.xlsx!K:K,QUOTIENT(ROW(A2142)-1,3)+2),"'","\'") &amp; "'",
IF(MOD(ROW(A2142)-1,3)=2,"","")))</f>
        <v/>
      </c>
    </row>
    <row r="2148" spans="1:3" x14ac:dyDescent="0.25">
      <c r="A2148" t="str">
        <f>IF(AND(MOD(ROW(A2143)-1,3)=0,INDEX(artwork.xlsx!G:G,QUOTIENT(ROW(A2143)-1,3)+2)&lt;&gt;""),"/* "&amp;INDEX(artwork.xlsx!G:G,QUOTIENT(ROW(A2143)-1,3)+2)&amp;" */","  ")&amp;
IF(AND(INDEX(artwork.xlsx!F:F,QUOTIENT(ROW(A2143)-1,3)+2)&lt;&gt;""),"/* "&amp;INDEX(artwork.xlsx!F:F,QUOTIENT(ROW(A2143)-1,3)+2)&amp;" */","  ")&amp;IF(AND(ISERROR(MATCH("},",B2148:B$5003,0)), ISERROR(MATCH("    ];",$A$5:A2147,0))),"];","")</f>
        <v xml:space="preserve">  /* landscape */</v>
      </c>
      <c r="B2148" t="str">
        <f t="shared" si="77"/>
        <v>{</v>
      </c>
      <c r="C2148" t="str">
        <f>IF(AND(MOD(ROW(A2143)-1,3)=0, INDEX(artwork.xlsx!J:J,QUOTIENT(ROW(A2143)-1,3)+2)&lt;&gt;""),
     artwork.xlsx!$H$1&amp;": """ &amp;  INDEX(artwork.xlsx!H:H,QUOTIENT(ROW(A2143)-1,3)+2) &amp;""",  " &amp;
     artwork.xlsx!$J$1&amp; ": """ &amp; INDEX(artwork.xlsx!J:J,QUOTIENT(ROW(A2143)-1,3)+2) &amp;""",  " &amp;
     artwork.xlsx!$L$1&amp; ": """ &amp; SUBSTITUTE(IF(LEFT(INDEX(artwork.xlsx!L:L,QUOTIENT(ROW(A2143)-1,3)+2),4)="http","",artwork.xlsx!$M$1) &amp; INDEX(artwork.xlsx!L:L,QUOTIENT(ROW(A2143)-1,3)+2),artwork.xlsx!$N$1,"") &amp; """,",
 IF(AND(MOD(ROW(A2143)-1,3)=1,INDEX(artwork.xlsx!J:J,QUOTIENT(ROW(A2143)-1,3)+2)&lt;&gt;""),
    artwork.xlsx!$K$1&amp;": '" &amp; SUBSTITUTE(INDEX(artwork.xlsx!K:K,QUOTIENT(ROW(A2143)-1,3)+2),"'","\'") &amp; "'",
IF(MOD(ROW(A2143)-1,3)=2,"","")))</f>
        <v>id: "leagueofbankers",  frenchName: "Ligue des Banquiers",  artwork: "http://wiki.dominionstrategy.com/images/5/5f/League_of_BankersArt.jpg",</v>
      </c>
    </row>
    <row r="2149" spans="1:3" x14ac:dyDescent="0.25">
      <c r="A2149" t="str">
        <f>IF(AND(MOD(ROW(A2144)-1,3)=0,INDEX(artwork.xlsx!G:G,QUOTIENT(ROW(A2144)-1,3)+2)&lt;&gt;""),"/* "&amp;INDEX(artwork.xlsx!G:G,QUOTIENT(ROW(A2144)-1,3)+2)&amp;" */","  ")&amp;
IF(AND(INDEX(artwork.xlsx!F:F,QUOTIENT(ROW(A2144)-1,3)+2)&lt;&gt;""),"/* "&amp;INDEX(artwork.xlsx!F:F,QUOTIENT(ROW(A2144)-1,3)+2)&amp;" */","  ")&amp;IF(AND(ISERROR(MATCH("},",B2149:B$5003,0)), ISERROR(MATCH("    ];",$A$5:A2148,0))),"];","")</f>
        <v xml:space="preserve">  /* landscape */</v>
      </c>
      <c r="B2149" t="str">
        <f t="shared" si="77"/>
        <v/>
      </c>
      <c r="C2149" t="str">
        <f>IF(AND(MOD(ROW(A2144)-1,3)=0, INDEX(artwork.xlsx!J:J,QUOTIENT(ROW(A2144)-1,3)+2)&lt;&gt;""),
     artwork.xlsx!$H$1&amp;": """ &amp;  INDEX(artwork.xlsx!H:H,QUOTIENT(ROW(A2144)-1,3)+2) &amp;""",  " &amp;
     artwork.xlsx!$J$1&amp; ": """ &amp; INDEX(artwork.xlsx!J:J,QUOTIENT(ROW(A2144)-1,3)+2) &amp;""",  " &amp;
     artwork.xlsx!$L$1&amp; ": """ &amp; SUBSTITUTE(IF(LEFT(INDEX(artwork.xlsx!L:L,QUOTIENT(ROW(A2144)-1,3)+2),4)="http","",artwork.xlsx!$M$1) &amp; INDEX(artwork.xlsx!L:L,QUOTIENT(ROW(A2144)-1,3)+2),artwork.xlsx!$N$1,"") &amp; """,",
 IF(AND(MOD(ROW(A2144)-1,3)=1,INDEX(artwork.xlsx!J:J,QUOTIENT(ROW(A2144)-1,3)+2)&lt;&gt;""),
    artwork.xlsx!$K$1&amp;": '" &amp; SUBSTITUTE(INDEX(artwork.xlsx!K:K,QUOTIENT(ROW(A2144)-1,3)+2),"'","\'") &amp; "'",
IF(MOD(ROW(A2144)-1,3)=2,"","")))</f>
        <v>text_html: ''</v>
      </c>
    </row>
    <row r="2150" spans="1:3" x14ac:dyDescent="0.25">
      <c r="A2150" t="str">
        <f>IF(AND(MOD(ROW(A2145)-1,3)=0,INDEX(artwork.xlsx!G:G,QUOTIENT(ROW(A2145)-1,3)+2)&lt;&gt;""),"/* "&amp;INDEX(artwork.xlsx!G:G,QUOTIENT(ROW(A2145)-1,3)+2)&amp;" */","  ")&amp;
IF(AND(INDEX(artwork.xlsx!F:F,QUOTIENT(ROW(A2145)-1,3)+2)&lt;&gt;""),"/* "&amp;INDEX(artwork.xlsx!F:F,QUOTIENT(ROW(A2145)-1,3)+2)&amp;" */","  ")&amp;IF(AND(ISERROR(MATCH("},",B2150:B$5003,0)), ISERROR(MATCH("    ];",$A$5:A2146,0))),"];","")</f>
        <v xml:space="preserve">  /* landscape */</v>
      </c>
      <c r="B2150" t="str">
        <f t="shared" si="77"/>
        <v>},</v>
      </c>
      <c r="C2150" t="str">
        <f>IF(AND(MOD(ROW(A2145)-1,3)=0, INDEX(artwork.xlsx!J:J,QUOTIENT(ROW(A2145)-1,3)+2)&lt;&gt;""),
     artwork.xlsx!$H$1&amp;": """ &amp;  INDEX(artwork.xlsx!H:H,QUOTIENT(ROW(A2145)-1,3)+2) &amp;""",  " &amp;
     artwork.xlsx!$J$1&amp; ": """ &amp; INDEX(artwork.xlsx!J:J,QUOTIENT(ROW(A2145)-1,3)+2) &amp;""",  " &amp;
     artwork.xlsx!$L$1&amp; ": """ &amp; SUBSTITUTE(IF(LEFT(INDEX(artwork.xlsx!L:L,QUOTIENT(ROW(A2145)-1,3)+2),4)="http","",artwork.xlsx!$M$1) &amp; INDEX(artwork.xlsx!L:L,QUOTIENT(ROW(A2145)-1,3)+2),artwork.xlsx!$N$1,"") &amp; """,",
 IF(AND(MOD(ROW(A2145)-1,3)=1,INDEX(artwork.xlsx!J:J,QUOTIENT(ROW(A2145)-1,3)+2)&lt;&gt;""),
    artwork.xlsx!$K$1&amp;": '" &amp; SUBSTITUTE(INDEX(artwork.xlsx!K:K,QUOTIENT(ROW(A2145)-1,3)+2),"'","\'") &amp; "'",
IF(MOD(ROW(A2145)-1,3)=2,"","")))</f>
        <v/>
      </c>
    </row>
    <row r="2151" spans="1:3" x14ac:dyDescent="0.25">
      <c r="A2151" t="str">
        <f>IF(AND(MOD(ROW(A2146)-1,3)=0,INDEX(artwork.xlsx!G:G,QUOTIENT(ROW(A2146)-1,3)+2)&lt;&gt;""),"/* "&amp;INDEX(artwork.xlsx!G:G,QUOTIENT(ROW(A2146)-1,3)+2)&amp;" */","  ")&amp;
IF(AND(INDEX(artwork.xlsx!F:F,QUOTIENT(ROW(A2146)-1,3)+2)&lt;&gt;""),"/* "&amp;INDEX(artwork.xlsx!F:F,QUOTIENT(ROW(A2146)-1,3)+2)&amp;" */","  ")&amp;IF(AND(ISERROR(MATCH("},",B2151:B$5003,0)), ISERROR(MATCH("    ];",$A$5:A2150,0))),"];","")</f>
        <v xml:space="preserve">  /* landscape */</v>
      </c>
      <c r="B2151" t="str">
        <f t="shared" si="77"/>
        <v>{</v>
      </c>
      <c r="C2151" t="str">
        <f>IF(AND(MOD(ROW(A2146)-1,3)=0, INDEX(artwork.xlsx!J:J,QUOTIENT(ROW(A2146)-1,3)+2)&lt;&gt;""),
     artwork.xlsx!$H$1&amp;": """ &amp;  INDEX(artwork.xlsx!H:H,QUOTIENT(ROW(A2146)-1,3)+2) &amp;""",  " &amp;
     artwork.xlsx!$J$1&amp; ": """ &amp; INDEX(artwork.xlsx!J:J,QUOTIENT(ROW(A2146)-1,3)+2) &amp;""",  " &amp;
     artwork.xlsx!$L$1&amp; ": """ &amp; SUBSTITUTE(IF(LEFT(INDEX(artwork.xlsx!L:L,QUOTIENT(ROW(A2146)-1,3)+2),4)="http","",artwork.xlsx!$M$1) &amp; INDEX(artwork.xlsx!L:L,QUOTIENT(ROW(A2146)-1,3)+2),artwork.xlsx!$N$1,"") &amp; """,",
 IF(AND(MOD(ROW(A2146)-1,3)=1,INDEX(artwork.xlsx!J:J,QUOTIENT(ROW(A2146)-1,3)+2)&lt;&gt;""),
    artwork.xlsx!$K$1&amp;": '" &amp; SUBSTITUTE(INDEX(artwork.xlsx!K:K,QUOTIENT(ROW(A2146)-1,3)+2),"'","\'") &amp; "'",
IF(MOD(ROW(A2146)-1,3)=2,"","")))</f>
        <v>id: "leagueofshopkeepers",  frenchName: "Ligue des Commerçants",  artwork: "http://wiki.dominionstrategy.com/images/3/31/League_of_ShopkeepersArt.jpg",</v>
      </c>
    </row>
    <row r="2152" spans="1:3" x14ac:dyDescent="0.25">
      <c r="A2152" t="str">
        <f>IF(AND(MOD(ROW(A2147)-1,3)=0,INDEX(artwork.xlsx!G:G,QUOTIENT(ROW(A2147)-1,3)+2)&lt;&gt;""),"/* "&amp;INDEX(artwork.xlsx!G:G,QUOTIENT(ROW(A2147)-1,3)+2)&amp;" */","  ")&amp;
IF(AND(INDEX(artwork.xlsx!F:F,QUOTIENT(ROW(A2147)-1,3)+2)&lt;&gt;""),"/* "&amp;INDEX(artwork.xlsx!F:F,QUOTIENT(ROW(A2147)-1,3)+2)&amp;" */","  ")&amp;IF(AND(ISERROR(MATCH("},",B2152:B$5003,0)), ISERROR(MATCH("    ];",$A$5:A2151,0))),"];","")</f>
        <v xml:space="preserve">  /* landscape */</v>
      </c>
      <c r="B2152" t="str">
        <f t="shared" si="77"/>
        <v/>
      </c>
      <c r="C2152" t="str">
        <f>IF(AND(MOD(ROW(A2147)-1,3)=0, INDEX(artwork.xlsx!J:J,QUOTIENT(ROW(A2147)-1,3)+2)&lt;&gt;""),
     artwork.xlsx!$H$1&amp;": """ &amp;  INDEX(artwork.xlsx!H:H,QUOTIENT(ROW(A2147)-1,3)+2) &amp;""",  " &amp;
     artwork.xlsx!$J$1&amp; ": """ &amp; INDEX(artwork.xlsx!J:J,QUOTIENT(ROW(A2147)-1,3)+2) &amp;""",  " &amp;
     artwork.xlsx!$L$1&amp; ": """ &amp; SUBSTITUTE(IF(LEFT(INDEX(artwork.xlsx!L:L,QUOTIENT(ROW(A2147)-1,3)+2),4)="http","",artwork.xlsx!$M$1) &amp; INDEX(artwork.xlsx!L:L,QUOTIENT(ROW(A2147)-1,3)+2),artwork.xlsx!$N$1,"") &amp; """,",
 IF(AND(MOD(ROW(A2147)-1,3)=1,INDEX(artwork.xlsx!J:J,QUOTIENT(ROW(A2147)-1,3)+2)&lt;&gt;""),
    artwork.xlsx!$K$1&amp;": '" &amp; SUBSTITUTE(INDEX(artwork.xlsx!K:K,QUOTIENT(ROW(A2147)-1,3)+2),"'","\'") &amp; "'",
IF(MOD(ROW(A2147)-1,3)=2,"","")))</f>
        <v>text_html: ''</v>
      </c>
    </row>
    <row r="2153" spans="1:3" x14ac:dyDescent="0.25">
      <c r="A2153" t="str">
        <f>IF(AND(MOD(ROW(A2148)-1,3)=0,INDEX(artwork.xlsx!G:G,QUOTIENT(ROW(A2148)-1,3)+2)&lt;&gt;""),"/* "&amp;INDEX(artwork.xlsx!G:G,QUOTIENT(ROW(A2148)-1,3)+2)&amp;" */","  ")&amp;
IF(AND(INDEX(artwork.xlsx!F:F,QUOTIENT(ROW(A2148)-1,3)+2)&lt;&gt;""),"/* "&amp;INDEX(artwork.xlsx!F:F,QUOTIENT(ROW(A2148)-1,3)+2)&amp;" */","  ")&amp;IF(AND(ISERROR(MATCH("},",B2153:B$5003,0)), ISERROR(MATCH("    ];",$A$5:A2149,0))),"];","")</f>
        <v xml:space="preserve">  /* landscape */</v>
      </c>
      <c r="B2153" t="str">
        <f t="shared" si="77"/>
        <v>},</v>
      </c>
      <c r="C2153" t="str">
        <f>IF(AND(MOD(ROW(A2148)-1,3)=0, INDEX(artwork.xlsx!J:J,QUOTIENT(ROW(A2148)-1,3)+2)&lt;&gt;""),
     artwork.xlsx!$H$1&amp;": """ &amp;  INDEX(artwork.xlsx!H:H,QUOTIENT(ROW(A2148)-1,3)+2) &amp;""",  " &amp;
     artwork.xlsx!$J$1&amp; ": """ &amp; INDEX(artwork.xlsx!J:J,QUOTIENT(ROW(A2148)-1,3)+2) &amp;""",  " &amp;
     artwork.xlsx!$L$1&amp; ": """ &amp; SUBSTITUTE(IF(LEFT(INDEX(artwork.xlsx!L:L,QUOTIENT(ROW(A2148)-1,3)+2),4)="http","",artwork.xlsx!$M$1) &amp; INDEX(artwork.xlsx!L:L,QUOTIENT(ROW(A2148)-1,3)+2),artwork.xlsx!$N$1,"") &amp; """,",
 IF(AND(MOD(ROW(A2148)-1,3)=1,INDEX(artwork.xlsx!J:J,QUOTIENT(ROW(A2148)-1,3)+2)&lt;&gt;""),
    artwork.xlsx!$K$1&amp;": '" &amp; SUBSTITUTE(INDEX(artwork.xlsx!K:K,QUOTIENT(ROW(A2148)-1,3)+2),"'","\'") &amp; "'",
IF(MOD(ROW(A2148)-1,3)=2,"","")))</f>
        <v/>
      </c>
    </row>
    <row r="2154" spans="1:3" x14ac:dyDescent="0.25">
      <c r="A2154" t="str">
        <f>IF(AND(MOD(ROW(A2149)-1,3)=0,INDEX(artwork.xlsx!G:G,QUOTIENT(ROW(A2149)-1,3)+2)&lt;&gt;""),"/* "&amp;INDEX(artwork.xlsx!G:G,QUOTIENT(ROW(A2149)-1,3)+2)&amp;" */","  ")&amp;
IF(AND(INDEX(artwork.xlsx!F:F,QUOTIENT(ROW(A2149)-1,3)+2)&lt;&gt;""),"/* "&amp;INDEX(artwork.xlsx!F:F,QUOTIENT(ROW(A2149)-1,3)+2)&amp;" */","  ")&amp;IF(AND(ISERROR(MATCH("},",B2154:B$5003,0)), ISERROR(MATCH("    ];",$A$5:A2153,0))),"];","")</f>
        <v xml:space="preserve">  /* landscape */</v>
      </c>
      <c r="B2154" t="str">
        <f t="shared" si="77"/>
        <v>{</v>
      </c>
      <c r="C2154" t="str">
        <f>IF(AND(MOD(ROW(A2149)-1,3)=0, INDEX(artwork.xlsx!J:J,QUOTIENT(ROW(A2149)-1,3)+2)&lt;&gt;""),
     artwork.xlsx!$H$1&amp;": """ &amp;  INDEX(artwork.xlsx!H:H,QUOTIENT(ROW(A2149)-1,3)+2) &amp;""",  " &amp;
     artwork.xlsx!$J$1&amp; ": """ &amp; INDEX(artwork.xlsx!J:J,QUOTIENT(ROW(A2149)-1,3)+2) &amp;""",  " &amp;
     artwork.xlsx!$L$1&amp; ": """ &amp; SUBSTITUTE(IF(LEFT(INDEX(artwork.xlsx!L:L,QUOTIENT(ROW(A2149)-1,3)+2),4)="http","",artwork.xlsx!$M$1) &amp; INDEX(artwork.xlsx!L:L,QUOTIENT(ROW(A2149)-1,3)+2),artwork.xlsx!$N$1,"") &amp; """,",
 IF(AND(MOD(ROW(A2149)-1,3)=1,INDEX(artwork.xlsx!J:J,QUOTIENT(ROW(A2149)-1,3)+2)&lt;&gt;""),
    artwork.xlsx!$K$1&amp;": '" &amp; SUBSTITUTE(INDEX(artwork.xlsx!K:K,QUOTIENT(ROW(A2149)-1,3)+2),"'","\'") &amp; "'",
IF(MOD(ROW(A2149)-1,3)=2,"","")))</f>
        <v>id: "markettowns",  frenchName: "Villes Commerçantes",  artwork: "http://wiki.dominionstrategy.com/images/f/f9/Market_TownsArt.jpg",</v>
      </c>
    </row>
    <row r="2155" spans="1:3" x14ac:dyDescent="0.25">
      <c r="A2155" t="str">
        <f>IF(AND(MOD(ROW(A2150)-1,3)=0,INDEX(artwork.xlsx!G:G,QUOTIENT(ROW(A2150)-1,3)+2)&lt;&gt;""),"/* "&amp;INDEX(artwork.xlsx!G:G,QUOTIENT(ROW(A2150)-1,3)+2)&amp;" */","  ")&amp;
IF(AND(INDEX(artwork.xlsx!F:F,QUOTIENT(ROW(A2150)-1,3)+2)&lt;&gt;""),"/* "&amp;INDEX(artwork.xlsx!F:F,QUOTIENT(ROW(A2150)-1,3)+2)&amp;" */","  ")&amp;IF(AND(ISERROR(MATCH("},",B2155:B$5003,0)), ISERROR(MATCH("    ];",$A$5:A2154,0))),"];","")</f>
        <v xml:space="preserve">  /* landscape */</v>
      </c>
      <c r="B2155" t="str">
        <f t="shared" si="77"/>
        <v/>
      </c>
      <c r="C2155" t="str">
        <f>IF(AND(MOD(ROW(A2150)-1,3)=0, INDEX(artwork.xlsx!J:J,QUOTIENT(ROW(A2150)-1,3)+2)&lt;&gt;""),
     artwork.xlsx!$H$1&amp;": """ &amp;  INDEX(artwork.xlsx!H:H,QUOTIENT(ROW(A2150)-1,3)+2) &amp;""",  " &amp;
     artwork.xlsx!$J$1&amp; ": """ &amp; INDEX(artwork.xlsx!J:J,QUOTIENT(ROW(A2150)-1,3)+2) &amp;""",  " &amp;
     artwork.xlsx!$L$1&amp; ": """ &amp; SUBSTITUTE(IF(LEFT(INDEX(artwork.xlsx!L:L,QUOTIENT(ROW(A2150)-1,3)+2),4)="http","",artwork.xlsx!$M$1) &amp; INDEX(artwork.xlsx!L:L,QUOTIENT(ROW(A2150)-1,3)+2),artwork.xlsx!$N$1,"") &amp; """,",
 IF(AND(MOD(ROW(A2150)-1,3)=1,INDEX(artwork.xlsx!J:J,QUOTIENT(ROW(A2150)-1,3)+2)&lt;&gt;""),
    artwork.xlsx!$K$1&amp;": '" &amp; SUBSTITUTE(INDEX(artwork.xlsx!K:K,QUOTIENT(ROW(A2150)-1,3)+2),"'","\'") &amp; "'",
IF(MOD(ROW(A2150)-1,3)=2,"","")))</f>
        <v>text_html: ''</v>
      </c>
    </row>
    <row r="2156" spans="1:3" x14ac:dyDescent="0.25">
      <c r="A2156" t="str">
        <f>IF(AND(MOD(ROW(A2151)-1,3)=0,INDEX(artwork.xlsx!G:G,QUOTIENT(ROW(A2151)-1,3)+2)&lt;&gt;""),"/* "&amp;INDEX(artwork.xlsx!G:G,QUOTIENT(ROW(A2151)-1,3)+2)&amp;" */","  ")&amp;
IF(AND(INDEX(artwork.xlsx!F:F,QUOTIENT(ROW(A2151)-1,3)+2)&lt;&gt;""),"/* "&amp;INDEX(artwork.xlsx!F:F,QUOTIENT(ROW(A2151)-1,3)+2)&amp;" */","  ")&amp;IF(AND(ISERROR(MATCH("},",B2156:B$5003,0)), ISERROR(MATCH("    ];",$A$5:A2152,0))),"];","")</f>
        <v xml:space="preserve">  /* landscape */</v>
      </c>
      <c r="B2156" t="str">
        <f t="shared" si="77"/>
        <v>},</v>
      </c>
      <c r="C2156" t="str">
        <f>IF(AND(MOD(ROW(A2151)-1,3)=0, INDEX(artwork.xlsx!J:J,QUOTIENT(ROW(A2151)-1,3)+2)&lt;&gt;""),
     artwork.xlsx!$H$1&amp;": """ &amp;  INDEX(artwork.xlsx!H:H,QUOTIENT(ROW(A2151)-1,3)+2) &amp;""",  " &amp;
     artwork.xlsx!$J$1&amp; ": """ &amp; INDEX(artwork.xlsx!J:J,QUOTIENT(ROW(A2151)-1,3)+2) &amp;""",  " &amp;
     artwork.xlsx!$L$1&amp; ": """ &amp; SUBSTITUTE(IF(LEFT(INDEX(artwork.xlsx!L:L,QUOTIENT(ROW(A2151)-1,3)+2),4)="http","",artwork.xlsx!$M$1) &amp; INDEX(artwork.xlsx!L:L,QUOTIENT(ROW(A2151)-1,3)+2),artwork.xlsx!$N$1,"") &amp; """,",
 IF(AND(MOD(ROW(A2151)-1,3)=1,INDEX(artwork.xlsx!J:J,QUOTIENT(ROW(A2151)-1,3)+2)&lt;&gt;""),
    artwork.xlsx!$K$1&amp;": '" &amp; SUBSTITUTE(INDEX(artwork.xlsx!K:K,QUOTIENT(ROW(A2151)-1,3)+2),"'","\'") &amp; "'",
IF(MOD(ROW(A2151)-1,3)=2,"","")))</f>
        <v/>
      </c>
    </row>
    <row r="2157" spans="1:3" x14ac:dyDescent="0.25">
      <c r="A2157" t="str">
        <f>IF(AND(MOD(ROW(A2152)-1,3)=0,INDEX(artwork.xlsx!G:G,QUOTIENT(ROW(A2152)-1,3)+2)&lt;&gt;""),"/* "&amp;INDEX(artwork.xlsx!G:G,QUOTIENT(ROW(A2152)-1,3)+2)&amp;" */","  ")&amp;
IF(AND(INDEX(artwork.xlsx!F:F,QUOTIENT(ROW(A2152)-1,3)+2)&lt;&gt;""),"/* "&amp;INDEX(artwork.xlsx!F:F,QUOTIENT(ROW(A2152)-1,3)+2)&amp;" */","  ")&amp;IF(AND(ISERROR(MATCH("},",B2157:B$5003,0)), ISERROR(MATCH("    ];",$A$5:A2156,0))),"];","")</f>
        <v xml:space="preserve">  /* landscape */</v>
      </c>
      <c r="B2157" t="str">
        <f t="shared" si="77"/>
        <v>{</v>
      </c>
      <c r="C2157" t="str">
        <f>IF(AND(MOD(ROW(A2152)-1,3)=0, INDEX(artwork.xlsx!J:J,QUOTIENT(ROW(A2152)-1,3)+2)&lt;&gt;""),
     artwork.xlsx!$H$1&amp;": """ &amp;  INDEX(artwork.xlsx!H:H,QUOTIENT(ROW(A2152)-1,3)+2) &amp;""",  " &amp;
     artwork.xlsx!$J$1&amp; ": """ &amp; INDEX(artwork.xlsx!J:J,QUOTIENT(ROW(A2152)-1,3)+2) &amp;""",  " &amp;
     artwork.xlsx!$L$1&amp; ": """ &amp; SUBSTITUTE(IF(LEFT(INDEX(artwork.xlsx!L:L,QUOTIENT(ROW(A2152)-1,3)+2),4)="http","",artwork.xlsx!$M$1) &amp; INDEX(artwork.xlsx!L:L,QUOTIENT(ROW(A2152)-1,3)+2),artwork.xlsx!$N$1,"") &amp; """,",
 IF(AND(MOD(ROW(A2152)-1,3)=1,INDEX(artwork.xlsx!J:J,QUOTIENT(ROW(A2152)-1,3)+2)&lt;&gt;""),
    artwork.xlsx!$K$1&amp;": '" &amp; SUBSTITUTE(INDEX(artwork.xlsx!K:K,QUOTIENT(ROW(A2152)-1,3)+2),"'","\'") &amp; "'",
IF(MOD(ROW(A2152)-1,3)=2,"","")))</f>
        <v>id: "mountainfolk",  frenchName: "Montagnards",  artwork: "http://wiki.dominionstrategy.com/images/1/11/Mountain_FolkArt.jpg",</v>
      </c>
    </row>
    <row r="2158" spans="1:3" x14ac:dyDescent="0.25">
      <c r="A2158" t="str">
        <f>IF(AND(MOD(ROW(A2153)-1,3)=0,INDEX(artwork.xlsx!G:G,QUOTIENT(ROW(A2153)-1,3)+2)&lt;&gt;""),"/* "&amp;INDEX(artwork.xlsx!G:G,QUOTIENT(ROW(A2153)-1,3)+2)&amp;" */","  ")&amp;
IF(AND(INDEX(artwork.xlsx!F:F,QUOTIENT(ROW(A2153)-1,3)+2)&lt;&gt;""),"/* "&amp;INDEX(artwork.xlsx!F:F,QUOTIENT(ROW(A2153)-1,3)+2)&amp;" */","  ")&amp;IF(AND(ISERROR(MATCH("},",B2158:B$5003,0)), ISERROR(MATCH("    ];",$A$5:A2157,0))),"];","")</f>
        <v xml:space="preserve">  /* landscape */</v>
      </c>
      <c r="B2158" t="str">
        <f t="shared" si="77"/>
        <v/>
      </c>
      <c r="C2158" t="str">
        <f>IF(AND(MOD(ROW(A2153)-1,3)=0, INDEX(artwork.xlsx!J:J,QUOTIENT(ROW(A2153)-1,3)+2)&lt;&gt;""),
     artwork.xlsx!$H$1&amp;": """ &amp;  INDEX(artwork.xlsx!H:H,QUOTIENT(ROW(A2153)-1,3)+2) &amp;""",  " &amp;
     artwork.xlsx!$J$1&amp; ": """ &amp; INDEX(artwork.xlsx!J:J,QUOTIENT(ROW(A2153)-1,3)+2) &amp;""",  " &amp;
     artwork.xlsx!$L$1&amp; ": """ &amp; SUBSTITUTE(IF(LEFT(INDEX(artwork.xlsx!L:L,QUOTIENT(ROW(A2153)-1,3)+2),4)="http","",artwork.xlsx!$M$1) &amp; INDEX(artwork.xlsx!L:L,QUOTIENT(ROW(A2153)-1,3)+2),artwork.xlsx!$N$1,"") &amp; """,",
 IF(AND(MOD(ROW(A2153)-1,3)=1,INDEX(artwork.xlsx!J:J,QUOTIENT(ROW(A2153)-1,3)+2)&lt;&gt;""),
    artwork.xlsx!$K$1&amp;": '" &amp; SUBSTITUTE(INDEX(artwork.xlsx!K:K,QUOTIENT(ROW(A2153)-1,3)+2),"'","\'") &amp; "'",
IF(MOD(ROW(A2153)-1,3)=2,"","")))</f>
        <v>text_html: ''</v>
      </c>
    </row>
    <row r="2159" spans="1:3" x14ac:dyDescent="0.25">
      <c r="A2159" t="str">
        <f>IF(AND(MOD(ROW(A2154)-1,3)=0,INDEX(artwork.xlsx!G:G,QUOTIENT(ROW(A2154)-1,3)+2)&lt;&gt;""),"/* "&amp;INDEX(artwork.xlsx!G:G,QUOTIENT(ROW(A2154)-1,3)+2)&amp;" */","  ")&amp;
IF(AND(INDEX(artwork.xlsx!F:F,QUOTIENT(ROW(A2154)-1,3)+2)&lt;&gt;""),"/* "&amp;INDEX(artwork.xlsx!F:F,QUOTIENT(ROW(A2154)-1,3)+2)&amp;" */","  ")&amp;IF(AND(ISERROR(MATCH("},",B2159:B$5003,0)), ISERROR(MATCH("    ];",$A$5:A2155,0))),"];","")</f>
        <v xml:space="preserve">  /* landscape */</v>
      </c>
      <c r="B2159" t="str">
        <f t="shared" si="77"/>
        <v>},</v>
      </c>
      <c r="C2159" t="str">
        <f>IF(AND(MOD(ROW(A2154)-1,3)=0, INDEX(artwork.xlsx!J:J,QUOTIENT(ROW(A2154)-1,3)+2)&lt;&gt;""),
     artwork.xlsx!$H$1&amp;": """ &amp;  INDEX(artwork.xlsx!H:H,QUOTIENT(ROW(A2154)-1,3)+2) &amp;""",  " &amp;
     artwork.xlsx!$J$1&amp; ": """ &amp; INDEX(artwork.xlsx!J:J,QUOTIENT(ROW(A2154)-1,3)+2) &amp;""",  " &amp;
     artwork.xlsx!$L$1&amp; ": """ &amp; SUBSTITUTE(IF(LEFT(INDEX(artwork.xlsx!L:L,QUOTIENT(ROW(A2154)-1,3)+2),4)="http","",artwork.xlsx!$M$1) &amp; INDEX(artwork.xlsx!L:L,QUOTIENT(ROW(A2154)-1,3)+2),artwork.xlsx!$N$1,"") &amp; """,",
 IF(AND(MOD(ROW(A2154)-1,3)=1,INDEX(artwork.xlsx!J:J,QUOTIENT(ROW(A2154)-1,3)+2)&lt;&gt;""),
    artwork.xlsx!$K$1&amp;": '" &amp; SUBSTITUTE(INDEX(artwork.xlsx!K:K,QUOTIENT(ROW(A2154)-1,3)+2),"'","\'") &amp; "'",
IF(MOD(ROW(A2154)-1,3)=2,"","")))</f>
        <v/>
      </c>
    </row>
    <row r="2160" spans="1:3" x14ac:dyDescent="0.25">
      <c r="A2160" t="str">
        <f>IF(AND(MOD(ROW(A2155)-1,3)=0,INDEX(artwork.xlsx!G:G,QUOTIENT(ROW(A2155)-1,3)+2)&lt;&gt;""),"/* "&amp;INDEX(artwork.xlsx!G:G,QUOTIENT(ROW(A2155)-1,3)+2)&amp;" */","  ")&amp;
IF(AND(INDEX(artwork.xlsx!F:F,QUOTIENT(ROW(A2155)-1,3)+2)&lt;&gt;""),"/* "&amp;INDEX(artwork.xlsx!F:F,QUOTIENT(ROW(A2155)-1,3)+2)&amp;" */","  ")&amp;IF(AND(ISERROR(MATCH("},",B2160:B$5003,0)), ISERROR(MATCH("    ];",$A$5:A2159,0))),"];","")</f>
        <v xml:space="preserve">  /* landscape */</v>
      </c>
      <c r="B2160" t="str">
        <f t="shared" si="77"/>
        <v>{</v>
      </c>
      <c r="C2160" t="str">
        <f>IF(AND(MOD(ROW(A2155)-1,3)=0, INDEX(artwork.xlsx!J:J,QUOTIENT(ROW(A2155)-1,3)+2)&lt;&gt;""),
     artwork.xlsx!$H$1&amp;": """ &amp;  INDEX(artwork.xlsx!H:H,QUOTIENT(ROW(A2155)-1,3)+2) &amp;""",  " &amp;
     artwork.xlsx!$J$1&amp; ": """ &amp; INDEX(artwork.xlsx!J:J,QUOTIENT(ROW(A2155)-1,3)+2) &amp;""",  " &amp;
     artwork.xlsx!$L$1&amp; ": """ &amp; SUBSTITUTE(IF(LEFT(INDEX(artwork.xlsx!L:L,QUOTIENT(ROW(A2155)-1,3)+2),4)="http","",artwork.xlsx!$M$1) &amp; INDEX(artwork.xlsx!L:L,QUOTIENT(ROW(A2155)-1,3)+2),artwork.xlsx!$N$1,"") &amp; """,",
 IF(AND(MOD(ROW(A2155)-1,3)=1,INDEX(artwork.xlsx!J:J,QUOTIENT(ROW(A2155)-1,3)+2)&lt;&gt;""),
    artwork.xlsx!$K$1&amp;": '" &amp; SUBSTITUTE(INDEX(artwork.xlsx!K:K,QUOTIENT(ROW(A2155)-1,3)+2),"'","\'") &amp; "'",
IF(MOD(ROW(A2155)-1,3)=2,"","")))</f>
        <v>id: "orderofastrologers",  frenchName: "Ordre des Astrologues",  artwork: "http://wiki.dominionstrategy.com/images/3/31/Order_of_AstrologersArt.jpg",</v>
      </c>
    </row>
    <row r="2161" spans="1:3" x14ac:dyDescent="0.25">
      <c r="A2161" t="str">
        <f>IF(AND(MOD(ROW(A2156)-1,3)=0,INDEX(artwork.xlsx!G:G,QUOTIENT(ROW(A2156)-1,3)+2)&lt;&gt;""),"/* "&amp;INDEX(artwork.xlsx!G:G,QUOTIENT(ROW(A2156)-1,3)+2)&amp;" */","  ")&amp;
IF(AND(INDEX(artwork.xlsx!F:F,QUOTIENT(ROW(A2156)-1,3)+2)&lt;&gt;""),"/* "&amp;INDEX(artwork.xlsx!F:F,QUOTIENT(ROW(A2156)-1,3)+2)&amp;" */","  ")&amp;IF(AND(ISERROR(MATCH("},",B2161:B$5003,0)), ISERROR(MATCH("    ];",$A$5:A2160,0))),"];","")</f>
        <v xml:space="preserve">  /* landscape */</v>
      </c>
      <c r="B2161" t="str">
        <f t="shared" si="77"/>
        <v/>
      </c>
      <c r="C2161" t="str">
        <f>IF(AND(MOD(ROW(A2156)-1,3)=0, INDEX(artwork.xlsx!J:J,QUOTIENT(ROW(A2156)-1,3)+2)&lt;&gt;""),
     artwork.xlsx!$H$1&amp;": """ &amp;  INDEX(artwork.xlsx!H:H,QUOTIENT(ROW(A2156)-1,3)+2) &amp;""",  " &amp;
     artwork.xlsx!$J$1&amp; ": """ &amp; INDEX(artwork.xlsx!J:J,QUOTIENT(ROW(A2156)-1,3)+2) &amp;""",  " &amp;
     artwork.xlsx!$L$1&amp; ": """ &amp; SUBSTITUTE(IF(LEFT(INDEX(artwork.xlsx!L:L,QUOTIENT(ROW(A2156)-1,3)+2),4)="http","",artwork.xlsx!$M$1) &amp; INDEX(artwork.xlsx!L:L,QUOTIENT(ROW(A2156)-1,3)+2),artwork.xlsx!$N$1,"") &amp; """,",
 IF(AND(MOD(ROW(A2156)-1,3)=1,INDEX(artwork.xlsx!J:J,QUOTIENT(ROW(A2156)-1,3)+2)&lt;&gt;""),
    artwork.xlsx!$K$1&amp;": '" &amp; SUBSTITUTE(INDEX(artwork.xlsx!K:K,QUOTIENT(ROW(A2156)-1,3)+2),"'","\'") &amp; "'",
IF(MOD(ROW(A2156)-1,3)=2,"","")))</f>
        <v>text_html: ''</v>
      </c>
    </row>
    <row r="2162" spans="1:3" x14ac:dyDescent="0.25">
      <c r="A2162" t="str">
        <f>IF(AND(MOD(ROW(A2157)-1,3)=0,INDEX(artwork.xlsx!G:G,QUOTIENT(ROW(A2157)-1,3)+2)&lt;&gt;""),"/* "&amp;INDEX(artwork.xlsx!G:G,QUOTIENT(ROW(A2157)-1,3)+2)&amp;" */","  ")&amp;
IF(AND(INDEX(artwork.xlsx!F:F,QUOTIENT(ROW(A2157)-1,3)+2)&lt;&gt;""),"/* "&amp;INDEX(artwork.xlsx!F:F,QUOTIENT(ROW(A2157)-1,3)+2)&amp;" */","  ")&amp;IF(AND(ISERROR(MATCH("},",B2162:B$5003,0)), ISERROR(MATCH("    ];",$A$5:A2158,0))),"];","")</f>
        <v xml:space="preserve">  /* landscape */</v>
      </c>
      <c r="B2162" t="str">
        <f t="shared" si="77"/>
        <v>},</v>
      </c>
      <c r="C2162" t="str">
        <f>IF(AND(MOD(ROW(A2157)-1,3)=0, INDEX(artwork.xlsx!J:J,QUOTIENT(ROW(A2157)-1,3)+2)&lt;&gt;""),
     artwork.xlsx!$H$1&amp;": """ &amp;  INDEX(artwork.xlsx!H:H,QUOTIENT(ROW(A2157)-1,3)+2) &amp;""",  " &amp;
     artwork.xlsx!$J$1&amp; ": """ &amp; INDEX(artwork.xlsx!J:J,QUOTIENT(ROW(A2157)-1,3)+2) &amp;""",  " &amp;
     artwork.xlsx!$L$1&amp; ": """ &amp; SUBSTITUTE(IF(LEFT(INDEX(artwork.xlsx!L:L,QUOTIENT(ROW(A2157)-1,3)+2),4)="http","",artwork.xlsx!$M$1) &amp; INDEX(artwork.xlsx!L:L,QUOTIENT(ROW(A2157)-1,3)+2),artwork.xlsx!$N$1,"") &amp; """,",
 IF(AND(MOD(ROW(A2157)-1,3)=1,INDEX(artwork.xlsx!J:J,QUOTIENT(ROW(A2157)-1,3)+2)&lt;&gt;""),
    artwork.xlsx!$K$1&amp;": '" &amp; SUBSTITUTE(INDEX(artwork.xlsx!K:K,QUOTIENT(ROW(A2157)-1,3)+2),"'","\'") &amp; "'",
IF(MOD(ROW(A2157)-1,3)=2,"","")))</f>
        <v/>
      </c>
    </row>
    <row r="2163" spans="1:3" x14ac:dyDescent="0.25">
      <c r="A2163" t="str">
        <f>IF(AND(MOD(ROW(A2158)-1,3)=0,INDEX(artwork.xlsx!G:G,QUOTIENT(ROW(A2158)-1,3)+2)&lt;&gt;""),"/* "&amp;INDEX(artwork.xlsx!G:G,QUOTIENT(ROW(A2158)-1,3)+2)&amp;" */","  ")&amp;
IF(AND(INDEX(artwork.xlsx!F:F,QUOTIENT(ROW(A2158)-1,3)+2)&lt;&gt;""),"/* "&amp;INDEX(artwork.xlsx!F:F,QUOTIENT(ROW(A2158)-1,3)+2)&amp;" */","  ")&amp;IF(AND(ISERROR(MATCH("},",B2163:B$5003,0)), ISERROR(MATCH("    ];",$A$5:A2162,0))),"];","")</f>
        <v xml:space="preserve">  /* landscape */</v>
      </c>
      <c r="B2163" t="str">
        <f t="shared" si="77"/>
        <v>{</v>
      </c>
      <c r="C2163" t="str">
        <f>IF(AND(MOD(ROW(A2158)-1,3)=0, INDEX(artwork.xlsx!J:J,QUOTIENT(ROW(A2158)-1,3)+2)&lt;&gt;""),
     artwork.xlsx!$H$1&amp;": """ &amp;  INDEX(artwork.xlsx!H:H,QUOTIENT(ROW(A2158)-1,3)+2) &amp;""",  " &amp;
     artwork.xlsx!$J$1&amp; ": """ &amp; INDEX(artwork.xlsx!J:J,QUOTIENT(ROW(A2158)-1,3)+2) &amp;""",  " &amp;
     artwork.xlsx!$L$1&amp; ": """ &amp; SUBSTITUTE(IF(LEFT(INDEX(artwork.xlsx!L:L,QUOTIENT(ROW(A2158)-1,3)+2),4)="http","",artwork.xlsx!$M$1) &amp; INDEX(artwork.xlsx!L:L,QUOTIENT(ROW(A2158)-1,3)+2),artwork.xlsx!$N$1,"") &amp; """,",
 IF(AND(MOD(ROW(A2158)-1,3)=1,INDEX(artwork.xlsx!J:J,QUOTIENT(ROW(A2158)-1,3)+2)&lt;&gt;""),
    artwork.xlsx!$K$1&amp;": '" &amp; SUBSTITUTE(INDEX(artwork.xlsx!K:K,QUOTIENT(ROW(A2158)-1,3)+2),"'","\'") &amp; "'",
IF(MOD(ROW(A2158)-1,3)=2,"","")))</f>
        <v>id: "orderofmasons",  frenchName: "Ordre des Maçons",  artwork: "http://wiki.dominionstrategy.com/images/1/17/Order_of_MasonsArt.jpg",</v>
      </c>
    </row>
    <row r="2164" spans="1:3" x14ac:dyDescent="0.25">
      <c r="A2164" t="str">
        <f>IF(AND(MOD(ROW(A2159)-1,3)=0,INDEX(artwork.xlsx!G:G,QUOTIENT(ROW(A2159)-1,3)+2)&lt;&gt;""),"/* "&amp;INDEX(artwork.xlsx!G:G,QUOTIENT(ROW(A2159)-1,3)+2)&amp;" */","  ")&amp;
IF(AND(INDEX(artwork.xlsx!F:F,QUOTIENT(ROW(A2159)-1,3)+2)&lt;&gt;""),"/* "&amp;INDEX(artwork.xlsx!F:F,QUOTIENT(ROW(A2159)-1,3)+2)&amp;" */","  ")&amp;IF(AND(ISERROR(MATCH("},",B2164:B$5003,0)), ISERROR(MATCH("    ];",$A$5:A2163,0))),"];","")</f>
        <v xml:space="preserve">  /* landscape */</v>
      </c>
      <c r="B2164" t="str">
        <f t="shared" si="77"/>
        <v/>
      </c>
      <c r="C2164" t="str">
        <f>IF(AND(MOD(ROW(A2159)-1,3)=0, INDEX(artwork.xlsx!J:J,QUOTIENT(ROW(A2159)-1,3)+2)&lt;&gt;""),
     artwork.xlsx!$H$1&amp;": """ &amp;  INDEX(artwork.xlsx!H:H,QUOTIENT(ROW(A2159)-1,3)+2) &amp;""",  " &amp;
     artwork.xlsx!$J$1&amp; ": """ &amp; INDEX(artwork.xlsx!J:J,QUOTIENT(ROW(A2159)-1,3)+2) &amp;""",  " &amp;
     artwork.xlsx!$L$1&amp; ": """ &amp; SUBSTITUTE(IF(LEFT(INDEX(artwork.xlsx!L:L,QUOTIENT(ROW(A2159)-1,3)+2),4)="http","",artwork.xlsx!$M$1) &amp; INDEX(artwork.xlsx!L:L,QUOTIENT(ROW(A2159)-1,3)+2),artwork.xlsx!$N$1,"") &amp; """,",
 IF(AND(MOD(ROW(A2159)-1,3)=1,INDEX(artwork.xlsx!J:J,QUOTIENT(ROW(A2159)-1,3)+2)&lt;&gt;""),
    artwork.xlsx!$K$1&amp;": '" &amp; SUBSTITUTE(INDEX(artwork.xlsx!K:K,QUOTIENT(ROW(A2159)-1,3)+2),"'","\'") &amp; "'",
IF(MOD(ROW(A2159)-1,3)=2,"","")))</f>
        <v>text_html: ''</v>
      </c>
    </row>
    <row r="2165" spans="1:3" x14ac:dyDescent="0.25">
      <c r="A2165" t="str">
        <f>IF(AND(MOD(ROW(A2160)-1,3)=0,INDEX(artwork.xlsx!G:G,QUOTIENT(ROW(A2160)-1,3)+2)&lt;&gt;""),"/* "&amp;INDEX(artwork.xlsx!G:G,QUOTIENT(ROW(A2160)-1,3)+2)&amp;" */","  ")&amp;
IF(AND(INDEX(artwork.xlsx!F:F,QUOTIENT(ROW(A2160)-1,3)+2)&lt;&gt;""),"/* "&amp;INDEX(artwork.xlsx!F:F,QUOTIENT(ROW(A2160)-1,3)+2)&amp;" */","  ")&amp;IF(AND(ISERROR(MATCH("},",B2165:B$5003,0)), ISERROR(MATCH("    ];",$A$5:A2161,0))),"];","")</f>
        <v xml:space="preserve">  /* landscape */</v>
      </c>
      <c r="B2165" t="str">
        <f t="shared" si="77"/>
        <v>},</v>
      </c>
      <c r="C2165" t="str">
        <f>IF(AND(MOD(ROW(A2160)-1,3)=0, INDEX(artwork.xlsx!J:J,QUOTIENT(ROW(A2160)-1,3)+2)&lt;&gt;""),
     artwork.xlsx!$H$1&amp;": """ &amp;  INDEX(artwork.xlsx!H:H,QUOTIENT(ROW(A2160)-1,3)+2) &amp;""",  " &amp;
     artwork.xlsx!$J$1&amp; ": """ &amp; INDEX(artwork.xlsx!J:J,QUOTIENT(ROW(A2160)-1,3)+2) &amp;""",  " &amp;
     artwork.xlsx!$L$1&amp; ": """ &amp; SUBSTITUTE(IF(LEFT(INDEX(artwork.xlsx!L:L,QUOTIENT(ROW(A2160)-1,3)+2),4)="http","",artwork.xlsx!$M$1) &amp; INDEX(artwork.xlsx!L:L,QUOTIENT(ROW(A2160)-1,3)+2),artwork.xlsx!$N$1,"") &amp; """,",
 IF(AND(MOD(ROW(A2160)-1,3)=1,INDEX(artwork.xlsx!J:J,QUOTIENT(ROW(A2160)-1,3)+2)&lt;&gt;""),
    artwork.xlsx!$K$1&amp;": '" &amp; SUBSTITUTE(INDEX(artwork.xlsx!K:K,QUOTIENT(ROW(A2160)-1,3)+2),"'","\'") &amp; "'",
IF(MOD(ROW(A2160)-1,3)=2,"","")))</f>
        <v/>
      </c>
    </row>
    <row r="2166" spans="1:3" x14ac:dyDescent="0.25">
      <c r="A2166" t="str">
        <f>IF(AND(MOD(ROW(A2161)-1,3)=0,INDEX(artwork.xlsx!G:G,QUOTIENT(ROW(A2161)-1,3)+2)&lt;&gt;""),"/* "&amp;INDEX(artwork.xlsx!G:G,QUOTIENT(ROW(A2161)-1,3)+2)&amp;" */","  ")&amp;
IF(AND(INDEX(artwork.xlsx!F:F,QUOTIENT(ROW(A2161)-1,3)+2)&lt;&gt;""),"/* "&amp;INDEX(artwork.xlsx!F:F,QUOTIENT(ROW(A2161)-1,3)+2)&amp;" */","  ")&amp;IF(AND(ISERROR(MATCH("},",B2166:B$5003,0)), ISERROR(MATCH("    ];",$A$5:A2165,0))),"];","")</f>
        <v xml:space="preserve">  /* landscape */</v>
      </c>
      <c r="B2166" t="str">
        <f t="shared" si="77"/>
        <v>{</v>
      </c>
      <c r="C2166" t="str">
        <f>IF(AND(MOD(ROW(A2161)-1,3)=0, INDEX(artwork.xlsx!J:J,QUOTIENT(ROW(A2161)-1,3)+2)&lt;&gt;""),
     artwork.xlsx!$H$1&amp;": """ &amp;  INDEX(artwork.xlsx!H:H,QUOTIENT(ROW(A2161)-1,3)+2) &amp;""",  " &amp;
     artwork.xlsx!$J$1&amp; ": """ &amp; INDEX(artwork.xlsx!J:J,QUOTIENT(ROW(A2161)-1,3)+2) &amp;""",  " &amp;
     artwork.xlsx!$L$1&amp; ": """ &amp; SUBSTITUTE(IF(LEFT(INDEX(artwork.xlsx!L:L,QUOTIENT(ROW(A2161)-1,3)+2),4)="http","",artwork.xlsx!$M$1) &amp; INDEX(artwork.xlsx!L:L,QUOTIENT(ROW(A2161)-1,3)+2),artwork.xlsx!$N$1,"") &amp; """,",
 IF(AND(MOD(ROW(A2161)-1,3)=1,INDEX(artwork.xlsx!J:J,QUOTIENT(ROW(A2161)-1,3)+2)&lt;&gt;""),
    artwork.xlsx!$K$1&amp;": '" &amp; SUBSTITUTE(INDEX(artwork.xlsx!K:K,QUOTIENT(ROW(A2161)-1,3)+2),"'","\'") &amp; "'",
IF(MOD(ROW(A2161)-1,3)=2,"","")))</f>
        <v>id: "peacefulcult",  frenchName: "Culte Pacifiuqe",  artwork: "http://wiki.dominionstrategy.com/images/7/73/Peaceful_CultArt.jpg",</v>
      </c>
    </row>
    <row r="2167" spans="1:3" x14ac:dyDescent="0.25">
      <c r="A2167" t="str">
        <f>IF(AND(MOD(ROW(A2162)-1,3)=0,INDEX(artwork.xlsx!G:G,QUOTIENT(ROW(A2162)-1,3)+2)&lt;&gt;""),"/* "&amp;INDEX(artwork.xlsx!G:G,QUOTIENT(ROW(A2162)-1,3)+2)&amp;" */","  ")&amp;
IF(AND(INDEX(artwork.xlsx!F:F,QUOTIENT(ROW(A2162)-1,3)+2)&lt;&gt;""),"/* "&amp;INDEX(artwork.xlsx!F:F,QUOTIENT(ROW(A2162)-1,3)+2)&amp;" */","  ")&amp;IF(AND(ISERROR(MATCH("},",B2167:B$5003,0)), ISERROR(MATCH("    ];",$A$5:A2166,0))),"];","")</f>
        <v xml:space="preserve">  /* landscape */</v>
      </c>
      <c r="B2167" t="str">
        <f t="shared" si="77"/>
        <v/>
      </c>
      <c r="C2167" t="str">
        <f>IF(AND(MOD(ROW(A2162)-1,3)=0, INDEX(artwork.xlsx!J:J,QUOTIENT(ROW(A2162)-1,3)+2)&lt;&gt;""),
     artwork.xlsx!$H$1&amp;": """ &amp;  INDEX(artwork.xlsx!H:H,QUOTIENT(ROW(A2162)-1,3)+2) &amp;""",  " &amp;
     artwork.xlsx!$J$1&amp; ": """ &amp; INDEX(artwork.xlsx!J:J,QUOTIENT(ROW(A2162)-1,3)+2) &amp;""",  " &amp;
     artwork.xlsx!$L$1&amp; ": """ &amp; SUBSTITUTE(IF(LEFT(INDEX(artwork.xlsx!L:L,QUOTIENT(ROW(A2162)-1,3)+2),4)="http","",artwork.xlsx!$M$1) &amp; INDEX(artwork.xlsx!L:L,QUOTIENT(ROW(A2162)-1,3)+2),artwork.xlsx!$N$1,"") &amp; """,",
 IF(AND(MOD(ROW(A2162)-1,3)=1,INDEX(artwork.xlsx!J:J,QUOTIENT(ROW(A2162)-1,3)+2)&lt;&gt;""),
    artwork.xlsx!$K$1&amp;": '" &amp; SUBSTITUTE(INDEX(artwork.xlsx!K:K,QUOTIENT(ROW(A2162)-1,3)+2),"'","\'") &amp; "'",
IF(MOD(ROW(A2162)-1,3)=2,"","")))</f>
        <v>text_html: ''</v>
      </c>
    </row>
    <row r="2168" spans="1:3" x14ac:dyDescent="0.25">
      <c r="A2168" t="str">
        <f>IF(AND(MOD(ROW(A2163)-1,3)=0,INDEX(artwork.xlsx!G:G,QUOTIENT(ROW(A2163)-1,3)+2)&lt;&gt;""),"/* "&amp;INDEX(artwork.xlsx!G:G,QUOTIENT(ROW(A2163)-1,3)+2)&amp;" */","  ")&amp;
IF(AND(INDEX(artwork.xlsx!F:F,QUOTIENT(ROW(A2163)-1,3)+2)&lt;&gt;""),"/* "&amp;INDEX(artwork.xlsx!F:F,QUOTIENT(ROW(A2163)-1,3)+2)&amp;" */","  ")&amp;IF(AND(ISERROR(MATCH("},",B2168:B$5003,0)), ISERROR(MATCH("    ];",$A$5:A2164,0))),"];","")</f>
        <v xml:space="preserve">  /* landscape */</v>
      </c>
      <c r="B2168" t="str">
        <f t="shared" si="77"/>
        <v>},</v>
      </c>
      <c r="C2168" t="str">
        <f>IF(AND(MOD(ROW(A2163)-1,3)=0, INDEX(artwork.xlsx!J:J,QUOTIENT(ROW(A2163)-1,3)+2)&lt;&gt;""),
     artwork.xlsx!$H$1&amp;": """ &amp;  INDEX(artwork.xlsx!H:H,QUOTIENT(ROW(A2163)-1,3)+2) &amp;""",  " &amp;
     artwork.xlsx!$J$1&amp; ": """ &amp; INDEX(artwork.xlsx!J:J,QUOTIENT(ROW(A2163)-1,3)+2) &amp;""",  " &amp;
     artwork.xlsx!$L$1&amp; ": """ &amp; SUBSTITUTE(IF(LEFT(INDEX(artwork.xlsx!L:L,QUOTIENT(ROW(A2163)-1,3)+2),4)="http","",artwork.xlsx!$M$1) &amp; INDEX(artwork.xlsx!L:L,QUOTIENT(ROW(A2163)-1,3)+2),artwork.xlsx!$N$1,"") &amp; """,",
 IF(AND(MOD(ROW(A2163)-1,3)=1,INDEX(artwork.xlsx!J:J,QUOTIENT(ROW(A2163)-1,3)+2)&lt;&gt;""),
    artwork.xlsx!$K$1&amp;": '" &amp; SUBSTITUTE(INDEX(artwork.xlsx!K:K,QUOTIENT(ROW(A2163)-1,3)+2),"'","\'") &amp; "'",
IF(MOD(ROW(A2163)-1,3)=2,"","")))</f>
        <v/>
      </c>
    </row>
    <row r="2169" spans="1:3" x14ac:dyDescent="0.25">
      <c r="A2169" t="str">
        <f>IF(AND(MOD(ROW(A2164)-1,3)=0,INDEX(artwork.xlsx!G:G,QUOTIENT(ROW(A2164)-1,3)+2)&lt;&gt;""),"/* "&amp;INDEX(artwork.xlsx!G:G,QUOTIENT(ROW(A2164)-1,3)+2)&amp;" */","  ")&amp;
IF(AND(INDEX(artwork.xlsx!F:F,QUOTIENT(ROW(A2164)-1,3)+2)&lt;&gt;""),"/* "&amp;INDEX(artwork.xlsx!F:F,QUOTIENT(ROW(A2164)-1,3)+2)&amp;" */","  ")&amp;IF(AND(ISERROR(MATCH("},",B2169:B$5003,0)), ISERROR(MATCH("    ];",$A$5:A2168,0))),"];","")</f>
        <v xml:space="preserve">  /* landscape */</v>
      </c>
      <c r="B2169" t="str">
        <f t="shared" si="77"/>
        <v>{</v>
      </c>
      <c r="C2169" t="str">
        <f>IF(AND(MOD(ROW(A2164)-1,3)=0, INDEX(artwork.xlsx!J:J,QUOTIENT(ROW(A2164)-1,3)+2)&lt;&gt;""),
     artwork.xlsx!$H$1&amp;": """ &amp;  INDEX(artwork.xlsx!H:H,QUOTIENT(ROW(A2164)-1,3)+2) &amp;""",  " &amp;
     artwork.xlsx!$J$1&amp; ": """ &amp; INDEX(artwork.xlsx!J:J,QUOTIENT(ROW(A2164)-1,3)+2) &amp;""",  " &amp;
     artwork.xlsx!$L$1&amp; ": """ &amp; SUBSTITUTE(IF(LEFT(INDEX(artwork.xlsx!L:L,QUOTIENT(ROW(A2164)-1,3)+2),4)="http","",artwork.xlsx!$M$1) &amp; INDEX(artwork.xlsx!L:L,QUOTIENT(ROW(A2164)-1,3)+2),artwork.xlsx!$N$1,"") &amp; """,",
 IF(AND(MOD(ROW(A2164)-1,3)=1,INDEX(artwork.xlsx!J:J,QUOTIENT(ROW(A2164)-1,3)+2)&lt;&gt;""),
    artwork.xlsx!$K$1&amp;": '" &amp; SUBSTITUTE(INDEX(artwork.xlsx!K:K,QUOTIENT(ROW(A2164)-1,3)+2),"'","\'") &amp; "'",
IF(MOD(ROW(A2164)-1,3)=2,"","")))</f>
        <v>id: "plateaushepherds",  frenchName: "Bergers du Plateau",  artwork: "http://wiki.dominionstrategy.com/images/7/72/Plateau_ShepherdsArt.jpg",</v>
      </c>
    </row>
    <row r="2170" spans="1:3" x14ac:dyDescent="0.25">
      <c r="A2170" t="str">
        <f>IF(AND(MOD(ROW(A2165)-1,3)=0,INDEX(artwork.xlsx!G:G,QUOTIENT(ROW(A2165)-1,3)+2)&lt;&gt;""),"/* "&amp;INDEX(artwork.xlsx!G:G,QUOTIENT(ROW(A2165)-1,3)+2)&amp;" */","  ")&amp;
IF(AND(INDEX(artwork.xlsx!F:F,QUOTIENT(ROW(A2165)-1,3)+2)&lt;&gt;""),"/* "&amp;INDEX(artwork.xlsx!F:F,QUOTIENT(ROW(A2165)-1,3)+2)&amp;" */","  ")&amp;IF(AND(ISERROR(MATCH("},",B2170:B$5003,0)), ISERROR(MATCH("    ];",$A$5:A2169,0))),"];","")</f>
        <v xml:space="preserve">  /* landscape */</v>
      </c>
      <c r="B2170" t="str">
        <f t="shared" si="77"/>
        <v/>
      </c>
      <c r="C2170" t="str">
        <f>IF(AND(MOD(ROW(A2165)-1,3)=0, INDEX(artwork.xlsx!J:J,QUOTIENT(ROW(A2165)-1,3)+2)&lt;&gt;""),
     artwork.xlsx!$H$1&amp;": """ &amp;  INDEX(artwork.xlsx!H:H,QUOTIENT(ROW(A2165)-1,3)+2) &amp;""",  " &amp;
     artwork.xlsx!$J$1&amp; ": """ &amp; INDEX(artwork.xlsx!J:J,QUOTIENT(ROW(A2165)-1,3)+2) &amp;""",  " &amp;
     artwork.xlsx!$L$1&amp; ": """ &amp; SUBSTITUTE(IF(LEFT(INDEX(artwork.xlsx!L:L,QUOTIENT(ROW(A2165)-1,3)+2),4)="http","",artwork.xlsx!$M$1) &amp; INDEX(artwork.xlsx!L:L,QUOTIENT(ROW(A2165)-1,3)+2),artwork.xlsx!$N$1,"") &amp; """,",
 IF(AND(MOD(ROW(A2165)-1,3)=1,INDEX(artwork.xlsx!J:J,QUOTIENT(ROW(A2165)-1,3)+2)&lt;&gt;""),
    artwork.xlsx!$K$1&amp;": '" &amp; SUBSTITUTE(INDEX(artwork.xlsx!K:K,QUOTIENT(ROW(A2165)-1,3)+2),"'","\'") &amp; "'",
IF(MOD(ROW(A2165)-1,3)=2,"","")))</f>
        <v>text_html: ''</v>
      </c>
    </row>
    <row r="2171" spans="1:3" x14ac:dyDescent="0.25">
      <c r="A2171" t="str">
        <f>IF(AND(MOD(ROW(A2166)-1,3)=0,INDEX(artwork.xlsx!G:G,QUOTIENT(ROW(A2166)-1,3)+2)&lt;&gt;""),"/* "&amp;INDEX(artwork.xlsx!G:G,QUOTIENT(ROW(A2166)-1,3)+2)&amp;" */","  ")&amp;
IF(AND(INDEX(artwork.xlsx!F:F,QUOTIENT(ROW(A2166)-1,3)+2)&lt;&gt;""),"/* "&amp;INDEX(artwork.xlsx!F:F,QUOTIENT(ROW(A2166)-1,3)+2)&amp;" */","  ")&amp;IF(AND(ISERROR(MATCH("},",B2171:B$5003,0)), ISERROR(MATCH("    ];",$A$5:A2167,0))),"];","")</f>
        <v xml:space="preserve">  /* landscape */</v>
      </c>
      <c r="B2171" t="str">
        <f t="shared" si="77"/>
        <v>},</v>
      </c>
      <c r="C2171" t="str">
        <f>IF(AND(MOD(ROW(A2166)-1,3)=0, INDEX(artwork.xlsx!J:J,QUOTIENT(ROW(A2166)-1,3)+2)&lt;&gt;""),
     artwork.xlsx!$H$1&amp;": """ &amp;  INDEX(artwork.xlsx!H:H,QUOTIENT(ROW(A2166)-1,3)+2) &amp;""",  " &amp;
     artwork.xlsx!$J$1&amp; ": """ &amp; INDEX(artwork.xlsx!J:J,QUOTIENT(ROW(A2166)-1,3)+2) &amp;""",  " &amp;
     artwork.xlsx!$L$1&amp; ": """ &amp; SUBSTITUTE(IF(LEFT(INDEX(artwork.xlsx!L:L,QUOTIENT(ROW(A2166)-1,3)+2),4)="http","",artwork.xlsx!$M$1) &amp; INDEX(artwork.xlsx!L:L,QUOTIENT(ROW(A2166)-1,3)+2),artwork.xlsx!$N$1,"") &amp; """,",
 IF(AND(MOD(ROW(A2166)-1,3)=1,INDEX(artwork.xlsx!J:J,QUOTIENT(ROW(A2166)-1,3)+2)&lt;&gt;""),
    artwork.xlsx!$K$1&amp;": '" &amp; SUBSTITUTE(INDEX(artwork.xlsx!K:K,QUOTIENT(ROW(A2166)-1,3)+2),"'","\'") &amp; "'",
IF(MOD(ROW(A2166)-1,3)=2,"","")))</f>
        <v/>
      </c>
    </row>
    <row r="2172" spans="1:3" x14ac:dyDescent="0.25">
      <c r="A2172" t="str">
        <f>IF(AND(MOD(ROW(A2167)-1,3)=0,INDEX(artwork.xlsx!G:G,QUOTIENT(ROW(A2167)-1,3)+2)&lt;&gt;""),"/* "&amp;INDEX(artwork.xlsx!G:G,QUOTIENT(ROW(A2167)-1,3)+2)&amp;" */","  ")&amp;
IF(AND(INDEX(artwork.xlsx!F:F,QUOTIENT(ROW(A2167)-1,3)+2)&lt;&gt;""),"/* "&amp;INDEX(artwork.xlsx!F:F,QUOTIENT(ROW(A2167)-1,3)+2)&amp;" */","  ")&amp;IF(AND(ISERROR(MATCH("},",B2172:B$5003,0)), ISERROR(MATCH("    ];",$A$5:A2171,0))),"];","")</f>
        <v xml:space="preserve">  /* landscape */</v>
      </c>
      <c r="B2172" t="str">
        <f t="shared" si="77"/>
        <v>{</v>
      </c>
      <c r="C2172" t="str">
        <f>IF(AND(MOD(ROW(A2167)-1,3)=0, INDEX(artwork.xlsx!J:J,QUOTIENT(ROW(A2167)-1,3)+2)&lt;&gt;""),
     artwork.xlsx!$H$1&amp;": """ &amp;  INDEX(artwork.xlsx!H:H,QUOTIENT(ROW(A2167)-1,3)+2) &amp;""",  " &amp;
     artwork.xlsx!$J$1&amp; ": """ &amp; INDEX(artwork.xlsx!J:J,QUOTIENT(ROW(A2167)-1,3)+2) &amp;""",  " &amp;
     artwork.xlsx!$L$1&amp; ": """ &amp; SUBSTITUTE(IF(LEFT(INDEX(artwork.xlsx!L:L,QUOTIENT(ROW(A2167)-1,3)+2),4)="http","",artwork.xlsx!$M$1) &amp; INDEX(artwork.xlsx!L:L,QUOTIENT(ROW(A2167)-1,3)+2),artwork.xlsx!$N$1,"") &amp; """,",
 IF(AND(MOD(ROW(A2167)-1,3)=1,INDEX(artwork.xlsx!J:J,QUOTIENT(ROW(A2167)-1,3)+2)&lt;&gt;""),
    artwork.xlsx!$K$1&amp;": '" &amp; SUBSTITUTE(INDEX(artwork.xlsx!K:K,QUOTIENT(ROW(A2167)-1,3)+2),"'","\'") &amp; "'",
IF(MOD(ROW(A2167)-1,3)=2,"","")))</f>
        <v>id: "trapperslodge",  frenchName: "Cabane de Trappeurs",  artwork: "http://wiki.dominionstrategy.com/images/9/9d/Trappers%27_LodgeArt.jpg",</v>
      </c>
    </row>
    <row r="2173" spans="1:3" x14ac:dyDescent="0.25">
      <c r="A2173" t="str">
        <f>IF(AND(MOD(ROW(A2168)-1,3)=0,INDEX(artwork.xlsx!G:G,QUOTIENT(ROW(A2168)-1,3)+2)&lt;&gt;""),"/* "&amp;INDEX(artwork.xlsx!G:G,QUOTIENT(ROW(A2168)-1,3)+2)&amp;" */","  ")&amp;
IF(AND(INDEX(artwork.xlsx!F:F,QUOTIENT(ROW(A2168)-1,3)+2)&lt;&gt;""),"/* "&amp;INDEX(artwork.xlsx!F:F,QUOTIENT(ROW(A2168)-1,3)+2)&amp;" */","  ")&amp;IF(AND(ISERROR(MATCH("},",B2173:B$5003,0)), ISERROR(MATCH("    ];",$A$5:A2172,0))),"];","")</f>
        <v xml:space="preserve">  /* landscape */</v>
      </c>
      <c r="B2173" t="str">
        <f t="shared" si="77"/>
        <v/>
      </c>
      <c r="C2173" t="str">
        <f>IF(AND(MOD(ROW(A2168)-1,3)=0, INDEX(artwork.xlsx!J:J,QUOTIENT(ROW(A2168)-1,3)+2)&lt;&gt;""),
     artwork.xlsx!$H$1&amp;": """ &amp;  INDEX(artwork.xlsx!H:H,QUOTIENT(ROW(A2168)-1,3)+2) &amp;""",  " &amp;
     artwork.xlsx!$J$1&amp; ": """ &amp; INDEX(artwork.xlsx!J:J,QUOTIENT(ROW(A2168)-1,3)+2) &amp;""",  " &amp;
     artwork.xlsx!$L$1&amp; ": """ &amp; SUBSTITUTE(IF(LEFT(INDEX(artwork.xlsx!L:L,QUOTIENT(ROW(A2168)-1,3)+2),4)="http","",artwork.xlsx!$M$1) &amp; INDEX(artwork.xlsx!L:L,QUOTIENT(ROW(A2168)-1,3)+2),artwork.xlsx!$N$1,"") &amp; """,",
 IF(AND(MOD(ROW(A2168)-1,3)=1,INDEX(artwork.xlsx!J:J,QUOTIENT(ROW(A2168)-1,3)+2)&lt;&gt;""),
    artwork.xlsx!$K$1&amp;": '" &amp; SUBSTITUTE(INDEX(artwork.xlsx!K:K,QUOTIENT(ROW(A2168)-1,3)+2),"'","\'") &amp; "'",
IF(MOD(ROW(A2168)-1,3)=2,"","")))</f>
        <v>text_html: ''</v>
      </c>
    </row>
    <row r="2174" spans="1:3" x14ac:dyDescent="0.25">
      <c r="A2174" t="str">
        <f>IF(AND(MOD(ROW(A2169)-1,3)=0,INDEX(artwork.xlsx!G:G,QUOTIENT(ROW(A2169)-1,3)+2)&lt;&gt;""),"/* "&amp;INDEX(artwork.xlsx!G:G,QUOTIENT(ROW(A2169)-1,3)+2)&amp;" */","  ")&amp;
IF(AND(INDEX(artwork.xlsx!F:F,QUOTIENT(ROW(A2169)-1,3)+2)&lt;&gt;""),"/* "&amp;INDEX(artwork.xlsx!F:F,QUOTIENT(ROW(A2169)-1,3)+2)&amp;" */","  ")&amp;IF(AND(ISERROR(MATCH("},",B2174:B$5003,0)), ISERROR(MATCH("    ];",$A$5:A2170,0))),"];","")</f>
        <v xml:space="preserve">  /* landscape */</v>
      </c>
      <c r="B2174" t="str">
        <f t="shared" si="77"/>
        <v>},</v>
      </c>
      <c r="C2174" t="str">
        <f>IF(AND(MOD(ROW(A2169)-1,3)=0, INDEX(artwork.xlsx!J:J,QUOTIENT(ROW(A2169)-1,3)+2)&lt;&gt;""),
     artwork.xlsx!$H$1&amp;": """ &amp;  INDEX(artwork.xlsx!H:H,QUOTIENT(ROW(A2169)-1,3)+2) &amp;""",  " &amp;
     artwork.xlsx!$J$1&amp; ": """ &amp; INDEX(artwork.xlsx!J:J,QUOTIENT(ROW(A2169)-1,3)+2) &amp;""",  " &amp;
     artwork.xlsx!$L$1&amp; ": """ &amp; SUBSTITUTE(IF(LEFT(INDEX(artwork.xlsx!L:L,QUOTIENT(ROW(A2169)-1,3)+2),4)="http","",artwork.xlsx!$M$1) &amp; INDEX(artwork.xlsx!L:L,QUOTIENT(ROW(A2169)-1,3)+2),artwork.xlsx!$N$1,"") &amp; """,",
 IF(AND(MOD(ROW(A2169)-1,3)=1,INDEX(artwork.xlsx!J:J,QUOTIENT(ROW(A2169)-1,3)+2)&lt;&gt;""),
    artwork.xlsx!$K$1&amp;": '" &amp; SUBSTITUTE(INDEX(artwork.xlsx!K:K,QUOTIENT(ROW(A2169)-1,3)+2),"'","\'") &amp; "'",
IF(MOD(ROW(A2169)-1,3)=2,"","")))</f>
        <v/>
      </c>
    </row>
    <row r="2175" spans="1:3" x14ac:dyDescent="0.25">
      <c r="A2175" t="str">
        <f>IF(AND(MOD(ROW(A2170)-1,3)=0,INDEX(artwork.xlsx!G:G,QUOTIENT(ROW(A2170)-1,3)+2)&lt;&gt;""),"/* "&amp;INDEX(artwork.xlsx!G:G,QUOTIENT(ROW(A2170)-1,3)+2)&amp;" */","  ")&amp;
IF(AND(INDEX(artwork.xlsx!F:F,QUOTIENT(ROW(A2170)-1,3)+2)&lt;&gt;""),"/* "&amp;INDEX(artwork.xlsx!F:F,QUOTIENT(ROW(A2170)-1,3)+2)&amp;" */","  ")&amp;IF(AND(ISERROR(MATCH("},",B2175:B$5003,0)), ISERROR(MATCH("    ];",$A$5:A2174,0))),"];","")</f>
        <v xml:space="preserve">  /* landscape */</v>
      </c>
      <c r="B2175" t="str">
        <f t="shared" si="77"/>
        <v>{</v>
      </c>
      <c r="C2175" t="str">
        <f>IF(AND(MOD(ROW(A2170)-1,3)=0, INDEX(artwork.xlsx!J:J,QUOTIENT(ROW(A2170)-1,3)+2)&lt;&gt;""),
     artwork.xlsx!$H$1&amp;": """ &amp;  INDEX(artwork.xlsx!H:H,QUOTIENT(ROW(A2170)-1,3)+2) &amp;""",  " &amp;
     artwork.xlsx!$J$1&amp; ": """ &amp; INDEX(artwork.xlsx!J:J,QUOTIENT(ROW(A2170)-1,3)+2) &amp;""",  " &amp;
     artwork.xlsx!$L$1&amp; ": """ &amp; SUBSTITUTE(IF(LEFT(INDEX(artwork.xlsx!L:L,QUOTIENT(ROW(A2170)-1,3)+2),4)="http","",artwork.xlsx!$M$1) &amp; INDEX(artwork.xlsx!L:L,QUOTIENT(ROW(A2170)-1,3)+2),artwork.xlsx!$N$1,"") &amp; """,",
 IF(AND(MOD(ROW(A2170)-1,3)=1,INDEX(artwork.xlsx!J:J,QUOTIENT(ROW(A2170)-1,3)+2)&lt;&gt;""),
    artwork.xlsx!$K$1&amp;": '" &amp; SUBSTITUTE(INDEX(artwork.xlsx!K:K,QUOTIENT(ROW(A2170)-1,3)+2),"'","\'") &amp; "'",
IF(MOD(ROW(A2170)-1,3)=2,"","")))</f>
        <v>id: "woodworkersguild",  frenchName: "Guilde des Meunuisiers",  artwork: "http://wiki.dominionstrategy.com/images/2/23/Woodworkers%27_GuildArt.jpg",</v>
      </c>
    </row>
    <row r="2176" spans="1:3" x14ac:dyDescent="0.25">
      <c r="A2176" t="str">
        <f>IF(AND(MOD(ROW(A2171)-1,3)=0,INDEX(artwork.xlsx!G:G,QUOTIENT(ROW(A2171)-1,3)+2)&lt;&gt;""),"/* "&amp;INDEX(artwork.xlsx!G:G,QUOTIENT(ROW(A2171)-1,3)+2)&amp;" */","  ")&amp;
IF(AND(INDEX(artwork.xlsx!F:F,QUOTIENT(ROW(A2171)-1,3)+2)&lt;&gt;""),"/* "&amp;INDEX(artwork.xlsx!F:F,QUOTIENT(ROW(A2171)-1,3)+2)&amp;" */","  ")&amp;IF(AND(ISERROR(MATCH("},",B2176:B$5003,0)), ISERROR(MATCH("    ];",$A$5:A2175,0))),"];","")</f>
        <v xml:space="preserve">  /* landscape */</v>
      </c>
      <c r="B2176" t="str">
        <f t="shared" si="77"/>
        <v/>
      </c>
      <c r="C2176" t="str">
        <f>IF(AND(MOD(ROW(A2171)-1,3)=0, INDEX(artwork.xlsx!J:J,QUOTIENT(ROW(A2171)-1,3)+2)&lt;&gt;""),
     artwork.xlsx!$H$1&amp;": """ &amp;  INDEX(artwork.xlsx!H:H,QUOTIENT(ROW(A2171)-1,3)+2) &amp;""",  " &amp;
     artwork.xlsx!$J$1&amp; ": """ &amp; INDEX(artwork.xlsx!J:J,QUOTIENT(ROW(A2171)-1,3)+2) &amp;""",  " &amp;
     artwork.xlsx!$L$1&amp; ": """ &amp; SUBSTITUTE(IF(LEFT(INDEX(artwork.xlsx!L:L,QUOTIENT(ROW(A2171)-1,3)+2),4)="http","",artwork.xlsx!$M$1) &amp; INDEX(artwork.xlsx!L:L,QUOTIENT(ROW(A2171)-1,3)+2),artwork.xlsx!$N$1,"") &amp; """,",
 IF(AND(MOD(ROW(A2171)-1,3)=1,INDEX(artwork.xlsx!J:J,QUOTIENT(ROW(A2171)-1,3)+2)&lt;&gt;""),
    artwork.xlsx!$K$1&amp;": '" &amp; SUBSTITUTE(INDEX(artwork.xlsx!K:K,QUOTIENT(ROW(A2171)-1,3)+2),"'","\'") &amp; "'",
IF(MOD(ROW(A2171)-1,3)=2,"","")))</f>
        <v>text_html: ''</v>
      </c>
    </row>
    <row r="2177" spans="1:3" x14ac:dyDescent="0.25">
      <c r="A2177" t="str">
        <f>IF(AND(MOD(ROW(A2172)-1,3)=0,INDEX(artwork.xlsx!G:G,QUOTIENT(ROW(A2172)-1,3)+2)&lt;&gt;""),"/* "&amp;INDEX(artwork.xlsx!G:G,QUOTIENT(ROW(A2172)-1,3)+2)&amp;" */","  ")&amp;
IF(AND(INDEX(artwork.xlsx!F:F,QUOTIENT(ROW(A2172)-1,3)+2)&lt;&gt;""),"/* "&amp;INDEX(artwork.xlsx!F:F,QUOTIENT(ROW(A2172)-1,3)+2)&amp;" */","  ")&amp;IF(AND(ISERROR(MATCH("},",B2177:B$5003,0)), ISERROR(MATCH("    ];",$A$5:A2173,0))),"];","")</f>
        <v xml:space="preserve">  /* landscape */</v>
      </c>
      <c r="B2177" t="str">
        <f t="shared" si="77"/>
        <v>},</v>
      </c>
      <c r="C2177" t="str">
        <f>IF(AND(MOD(ROW(A2172)-1,3)=0, INDEX(artwork.xlsx!J:J,QUOTIENT(ROW(A2172)-1,3)+2)&lt;&gt;""),
     artwork.xlsx!$H$1&amp;": """ &amp;  INDEX(artwork.xlsx!H:H,QUOTIENT(ROW(A2172)-1,3)+2) &amp;""",  " &amp;
     artwork.xlsx!$J$1&amp; ": """ &amp; INDEX(artwork.xlsx!J:J,QUOTIENT(ROW(A2172)-1,3)+2) &amp;""",  " &amp;
     artwork.xlsx!$L$1&amp; ": """ &amp; SUBSTITUTE(IF(LEFT(INDEX(artwork.xlsx!L:L,QUOTIENT(ROW(A2172)-1,3)+2),4)="http","",artwork.xlsx!$M$1) &amp; INDEX(artwork.xlsx!L:L,QUOTIENT(ROW(A2172)-1,3)+2),artwork.xlsx!$N$1,"") &amp; """,",
 IF(AND(MOD(ROW(A2172)-1,3)=1,INDEX(artwork.xlsx!J:J,QUOTIENT(ROW(A2172)-1,3)+2)&lt;&gt;""),
    artwork.xlsx!$K$1&amp;": '" &amp; SUBSTITUTE(INDEX(artwork.xlsx!K:K,QUOTIENT(ROW(A2172)-1,3)+2),"'","\'") &amp; "'",
IF(MOD(ROW(A2172)-1,3)=2,"","")))</f>
        <v/>
      </c>
    </row>
    <row r="2178" spans="1:3" x14ac:dyDescent="0.25">
      <c r="A2178" t="str">
        <f>IF(AND(MOD(ROW(A2173)-1,3)=0,INDEX(artwork.xlsx!G:G,QUOTIENT(ROW(A2173)-1,3)+2)&lt;&gt;""),"/* "&amp;INDEX(artwork.xlsx!G:G,QUOTIENT(ROW(A2173)-1,3)+2)&amp;" */","  ")&amp;
IF(AND(INDEX(artwork.xlsx!F:F,QUOTIENT(ROW(A2173)-1,3)+2)&lt;&gt;""),"/* "&amp;INDEX(artwork.xlsx!F:F,QUOTIENT(ROW(A2173)-1,3)+2)&amp;" */","  ")&amp;IF(AND(ISERROR(MATCH("},",B2178:B$5003,0)), ISERROR(MATCH("    ];",$A$5:A2177,0))),"];","")</f>
        <v xml:space="preserve">    ];</v>
      </c>
      <c r="B2178" t="str">
        <f t="shared" si="77"/>
        <v/>
      </c>
      <c r="C2178" t="str">
        <f>IF(AND(MOD(ROW(A2173)-1,3)=0, INDEX(artwork.xlsx!J:J,QUOTIENT(ROW(A2173)-1,3)+2)&lt;&gt;""),
     artwork.xlsx!$H$1&amp;": """ &amp;  INDEX(artwork.xlsx!H:H,QUOTIENT(ROW(A2173)-1,3)+2) &amp;""",  " &amp;
     artwork.xlsx!$J$1&amp; ": """ &amp; INDEX(artwork.xlsx!J:J,QUOTIENT(ROW(A2173)-1,3)+2) &amp;""",  " &amp;
     artwork.xlsx!$L$1&amp; ": """ &amp; SUBSTITUTE(IF(LEFT(INDEX(artwork.xlsx!L:L,QUOTIENT(ROW(A2173)-1,3)+2),4)="http","",artwork.xlsx!$M$1) &amp; INDEX(artwork.xlsx!L:L,QUOTIENT(ROW(A2173)-1,3)+2),artwork.xlsx!$N$1,"") &amp; """,",
 IF(AND(MOD(ROW(A2173)-1,3)=1,INDEX(artwork.xlsx!J:J,QUOTIENT(ROW(A2173)-1,3)+2)&lt;&gt;""),
    artwork.xlsx!$K$1&amp;": '" &amp; SUBSTITUTE(INDEX(artwork.xlsx!K:K,QUOTIENT(ROW(A2173)-1,3)+2),"'","\'") &amp; "'",
IF(MOD(ROW(A2173)-1,3)=2,"","")))</f>
        <v/>
      </c>
    </row>
    <row r="2179" spans="1:3" x14ac:dyDescent="0.25">
      <c r="A2179" t="str">
        <f>IF(AND(MOD(ROW(A2174)-1,3)=0,INDEX(artwork.xlsx!G:G,QUOTIENT(ROW(A2174)-1,3)+2)&lt;&gt;""),"/* "&amp;INDEX(artwork.xlsx!G:G,QUOTIENT(ROW(A2174)-1,3)+2)&amp;" */","  ")&amp;
IF(AND(INDEX(artwork.xlsx!F:F,QUOTIENT(ROW(A2174)-1,3)+2)&lt;&gt;""),"/* "&amp;INDEX(artwork.xlsx!F:F,QUOTIENT(ROW(A2174)-1,3)+2)&amp;" */","  ")&amp;IF(AND(ISERROR(MATCH("},",B2179:B$5003,0)), ISERROR(MATCH("    ];",$A$5:A2178,0))),"];","")</f>
        <v xml:space="preserve">    </v>
      </c>
      <c r="B2179" t="str">
        <f t="shared" si="77"/>
        <v/>
      </c>
      <c r="C2179" t="str">
        <f>IF(AND(MOD(ROW(A2174)-1,3)=0, INDEX(artwork.xlsx!J:J,QUOTIENT(ROW(A2174)-1,3)+2)&lt;&gt;""),
     artwork.xlsx!$H$1&amp;": """ &amp;  INDEX(artwork.xlsx!H:H,QUOTIENT(ROW(A2174)-1,3)+2) &amp;""",  " &amp;
     artwork.xlsx!$J$1&amp; ": """ &amp; INDEX(artwork.xlsx!J:J,QUOTIENT(ROW(A2174)-1,3)+2) &amp;""",  " &amp;
     artwork.xlsx!$L$1&amp; ": """ &amp; SUBSTITUTE(IF(LEFT(INDEX(artwork.xlsx!L:L,QUOTIENT(ROW(A2174)-1,3)+2),4)="http","",artwork.xlsx!$M$1) &amp; INDEX(artwork.xlsx!L:L,QUOTIENT(ROW(A2174)-1,3)+2),artwork.xlsx!$N$1,"") &amp; """,",
 IF(AND(MOD(ROW(A2174)-1,3)=1,INDEX(artwork.xlsx!J:J,QUOTIENT(ROW(A2174)-1,3)+2)&lt;&gt;""),
    artwork.xlsx!$K$1&amp;": '" &amp; SUBSTITUTE(INDEX(artwork.xlsx!K:K,QUOTIENT(ROW(A2174)-1,3)+2),"'","\'") &amp; "'",
IF(MOD(ROW(A2174)-1,3)=2,"","")))</f>
        <v/>
      </c>
    </row>
    <row r="2180" spans="1:3" x14ac:dyDescent="0.25">
      <c r="A2180" t="str">
        <f>IF(AND(MOD(ROW(A2175)-1,3)=0,INDEX(artwork.xlsx!G:G,QUOTIENT(ROW(A2175)-1,3)+2)&lt;&gt;""),"/* "&amp;INDEX(artwork.xlsx!G:G,QUOTIENT(ROW(A2175)-1,3)+2)&amp;" */","  ")&amp;
IF(AND(INDEX(artwork.xlsx!F:F,QUOTIENT(ROW(A2175)-1,3)+2)&lt;&gt;""),"/* "&amp;INDEX(artwork.xlsx!F:F,QUOTIENT(ROW(A2175)-1,3)+2)&amp;" */","  ")&amp;IF(AND(ISERROR(MATCH("},",B2180:B$5003,0)), ISERROR(MATCH("    ];",$A$5:A2176,0))),"];","")</f>
        <v xml:space="preserve">    ];</v>
      </c>
      <c r="B2180" t="str">
        <f t="shared" si="77"/>
        <v/>
      </c>
      <c r="C2180" t="str">
        <f>IF(AND(MOD(ROW(A2175)-1,3)=0, INDEX(artwork.xlsx!J:J,QUOTIENT(ROW(A2175)-1,3)+2)&lt;&gt;""),
     artwork.xlsx!$H$1&amp;": """ &amp;  INDEX(artwork.xlsx!H:H,QUOTIENT(ROW(A2175)-1,3)+2) &amp;""",  " &amp;
     artwork.xlsx!$J$1&amp; ": """ &amp; INDEX(artwork.xlsx!J:J,QUOTIENT(ROW(A2175)-1,3)+2) &amp;""",  " &amp;
     artwork.xlsx!$L$1&amp; ": """ &amp; SUBSTITUTE(IF(LEFT(INDEX(artwork.xlsx!L:L,QUOTIENT(ROW(A2175)-1,3)+2),4)="http","",artwork.xlsx!$M$1) &amp; INDEX(artwork.xlsx!L:L,QUOTIENT(ROW(A2175)-1,3)+2),artwork.xlsx!$N$1,"") &amp; """,",
 IF(AND(MOD(ROW(A2175)-1,3)=1,INDEX(artwork.xlsx!J:J,QUOTIENT(ROW(A2175)-1,3)+2)&lt;&gt;""),
    artwork.xlsx!$K$1&amp;": '" &amp; SUBSTITUTE(INDEX(artwork.xlsx!K:K,QUOTIENT(ROW(A2175)-1,3)+2),"'","\'") &amp; "'",
IF(MOD(ROW(A2175)-1,3)=2,"","")))</f>
        <v/>
      </c>
    </row>
    <row r="2181" spans="1:3" x14ac:dyDescent="0.25">
      <c r="A2181" t="str">
        <f>IF(AND(MOD(ROW(A2176)-1,3)=0,INDEX(artwork.xlsx!G:G,QUOTIENT(ROW(A2176)-1,3)+2)&lt;&gt;""),"/* "&amp;INDEX(artwork.xlsx!G:G,QUOTIENT(ROW(A2176)-1,3)+2)&amp;" */","  ")&amp;
IF(AND(INDEX(artwork.xlsx!F:F,QUOTIENT(ROW(A2176)-1,3)+2)&lt;&gt;""),"/* "&amp;INDEX(artwork.xlsx!F:F,QUOTIENT(ROW(A2176)-1,3)+2)&amp;" */","  ")&amp;IF(AND(ISERROR(MATCH("},",B2181:B$5003,0)), ISERROR(MATCH("    ];",$A$5:A2180,0))),"];","")</f>
        <v xml:space="preserve">    </v>
      </c>
      <c r="B2181" t="str">
        <f t="shared" si="77"/>
        <v/>
      </c>
      <c r="C2181" t="str">
        <f>IF(AND(MOD(ROW(A2176)-1,3)=0, INDEX(artwork.xlsx!J:J,QUOTIENT(ROW(A2176)-1,3)+2)&lt;&gt;""),
     artwork.xlsx!$H$1&amp;": """ &amp;  INDEX(artwork.xlsx!H:H,QUOTIENT(ROW(A2176)-1,3)+2) &amp;""",  " &amp;
     artwork.xlsx!$J$1&amp; ": """ &amp; INDEX(artwork.xlsx!J:J,QUOTIENT(ROW(A2176)-1,3)+2) &amp;""",  " &amp;
     artwork.xlsx!$L$1&amp; ": """ &amp; SUBSTITUTE(IF(LEFT(INDEX(artwork.xlsx!L:L,QUOTIENT(ROW(A2176)-1,3)+2),4)="http","",artwork.xlsx!$M$1) &amp; INDEX(artwork.xlsx!L:L,QUOTIENT(ROW(A2176)-1,3)+2),artwork.xlsx!$N$1,"") &amp; """,",
 IF(AND(MOD(ROW(A2176)-1,3)=1,INDEX(artwork.xlsx!J:J,QUOTIENT(ROW(A2176)-1,3)+2)&lt;&gt;""),
    artwork.xlsx!$K$1&amp;": '" &amp; SUBSTITUTE(INDEX(artwork.xlsx!K:K,QUOTIENT(ROW(A2176)-1,3)+2),"'","\'") &amp; "'",
IF(MOD(ROW(A2176)-1,3)=2,"","")))</f>
        <v/>
      </c>
    </row>
    <row r="2182" spans="1:3" x14ac:dyDescent="0.25">
      <c r="A2182" t="str">
        <f>IF(AND(MOD(ROW(A2177)-1,3)=0,INDEX(artwork.xlsx!G:G,QUOTIENT(ROW(A2177)-1,3)+2)&lt;&gt;""),"/* "&amp;INDEX(artwork.xlsx!G:G,QUOTIENT(ROW(A2177)-1,3)+2)&amp;" */","  ")&amp;
IF(AND(INDEX(artwork.xlsx!F:F,QUOTIENT(ROW(A2177)-1,3)+2)&lt;&gt;""),"/* "&amp;INDEX(artwork.xlsx!F:F,QUOTIENT(ROW(A2177)-1,3)+2)&amp;" */","  ")&amp;IF(AND(ISERROR(MATCH("},",B2182:B$5003,0)), ISERROR(MATCH("    ];",$A$5:A2181,0))),"];","")</f>
        <v xml:space="preserve">    </v>
      </c>
      <c r="B2182" t="str">
        <f t="shared" ref="B2182:B2200" si="78">IF(AND(C2181&lt;&gt;"",MOD(ROW(A2180)-1,3)=2),"},","")&amp;IF(AND(C2182&lt;&gt;"",MOD(ROW(A2177)-1,3)=0),"{","")</f>
        <v/>
      </c>
      <c r="C2182" t="str">
        <f>IF(AND(MOD(ROW(A2177)-1,3)=0, INDEX(artwork.xlsx!J:J,QUOTIENT(ROW(A2177)-1,3)+2)&lt;&gt;""),
     artwork.xlsx!$H$1&amp;": """ &amp;  INDEX(artwork.xlsx!H:H,QUOTIENT(ROW(A2177)-1,3)+2) &amp;""",  " &amp;
     artwork.xlsx!$J$1&amp; ": """ &amp; INDEX(artwork.xlsx!J:J,QUOTIENT(ROW(A2177)-1,3)+2) &amp;""",  " &amp;
     artwork.xlsx!$L$1&amp; ": """ &amp; SUBSTITUTE(IF(LEFT(INDEX(artwork.xlsx!L:L,QUOTIENT(ROW(A2177)-1,3)+2),4)="http","",artwork.xlsx!$M$1) &amp; INDEX(artwork.xlsx!L:L,QUOTIENT(ROW(A2177)-1,3)+2),artwork.xlsx!$N$1,"") &amp; """,",
 IF(AND(MOD(ROW(A2177)-1,3)=1,INDEX(artwork.xlsx!J:J,QUOTIENT(ROW(A2177)-1,3)+2)&lt;&gt;""),
    artwork.xlsx!$K$1&amp;": '" &amp; SUBSTITUTE(INDEX(artwork.xlsx!K:K,QUOTIENT(ROW(A2177)-1,3)+2),"'","\'") &amp; "'",
IF(MOD(ROW(A2177)-1,3)=2,"","")))</f>
        <v/>
      </c>
    </row>
    <row r="2183" spans="1:3" x14ac:dyDescent="0.25">
      <c r="A2183" t="str">
        <f>IF(AND(MOD(ROW(A2178)-1,3)=0,INDEX(artwork.xlsx!G:G,QUOTIENT(ROW(A2178)-1,3)+2)&lt;&gt;""),"/* "&amp;INDEX(artwork.xlsx!G:G,QUOTIENT(ROW(A2178)-1,3)+2)&amp;" */","  ")&amp;
IF(AND(INDEX(artwork.xlsx!F:F,QUOTIENT(ROW(A2178)-1,3)+2)&lt;&gt;""),"/* "&amp;INDEX(artwork.xlsx!F:F,QUOTIENT(ROW(A2178)-1,3)+2)&amp;" */","  ")&amp;IF(AND(ISERROR(MATCH("},",B2183:B$5003,0)), ISERROR(MATCH("    ];",$A$5:A2179,0))),"];","")</f>
        <v xml:space="preserve">    </v>
      </c>
      <c r="B2183" t="str">
        <f t="shared" si="78"/>
        <v/>
      </c>
      <c r="C2183" t="str">
        <f>IF(AND(MOD(ROW(A2178)-1,3)=0, INDEX(artwork.xlsx!J:J,QUOTIENT(ROW(A2178)-1,3)+2)&lt;&gt;""),
     artwork.xlsx!$H$1&amp;": """ &amp;  INDEX(artwork.xlsx!H:H,QUOTIENT(ROW(A2178)-1,3)+2) &amp;""",  " &amp;
     artwork.xlsx!$J$1&amp; ": """ &amp; INDEX(artwork.xlsx!J:J,QUOTIENT(ROW(A2178)-1,3)+2) &amp;""",  " &amp;
     artwork.xlsx!$L$1&amp; ": """ &amp; SUBSTITUTE(IF(LEFT(INDEX(artwork.xlsx!L:L,QUOTIENT(ROW(A2178)-1,3)+2),4)="http","",artwork.xlsx!$M$1) &amp; INDEX(artwork.xlsx!L:L,QUOTIENT(ROW(A2178)-1,3)+2),artwork.xlsx!$N$1,"") &amp; """,",
 IF(AND(MOD(ROW(A2178)-1,3)=1,INDEX(artwork.xlsx!J:J,QUOTIENT(ROW(A2178)-1,3)+2)&lt;&gt;""),
    artwork.xlsx!$K$1&amp;": '" &amp; SUBSTITUTE(INDEX(artwork.xlsx!K:K,QUOTIENT(ROW(A2178)-1,3)+2),"'","\'") &amp; "'",
IF(MOD(ROW(A2178)-1,3)=2,"","")))</f>
        <v/>
      </c>
    </row>
    <row r="2184" spans="1:3" x14ac:dyDescent="0.25">
      <c r="A2184" t="str">
        <f>IF(AND(MOD(ROW(A2179)-1,3)=0,INDEX(artwork.xlsx!G:G,QUOTIENT(ROW(A2179)-1,3)+2)&lt;&gt;""),"/* "&amp;INDEX(artwork.xlsx!G:G,QUOTIENT(ROW(A2179)-1,3)+2)&amp;" */","  ")&amp;
IF(AND(INDEX(artwork.xlsx!F:F,QUOTIENT(ROW(A2179)-1,3)+2)&lt;&gt;""),"/* "&amp;INDEX(artwork.xlsx!F:F,QUOTIENT(ROW(A2179)-1,3)+2)&amp;" */","  ")&amp;IF(AND(ISERROR(MATCH("},",B2184:B$5003,0)), ISERROR(MATCH("    ];",$A$5:A2183,0))),"];","")</f>
        <v xml:space="preserve">    </v>
      </c>
      <c r="B2184" t="str">
        <f t="shared" si="78"/>
        <v/>
      </c>
      <c r="C2184" t="str">
        <f>IF(AND(MOD(ROW(A2179)-1,3)=0, INDEX(artwork.xlsx!J:J,QUOTIENT(ROW(A2179)-1,3)+2)&lt;&gt;""),
     artwork.xlsx!$H$1&amp;": """ &amp;  INDEX(artwork.xlsx!H:H,QUOTIENT(ROW(A2179)-1,3)+2) &amp;""",  " &amp;
     artwork.xlsx!$J$1&amp; ": """ &amp; INDEX(artwork.xlsx!J:J,QUOTIENT(ROW(A2179)-1,3)+2) &amp;""",  " &amp;
     artwork.xlsx!$L$1&amp; ": """ &amp; SUBSTITUTE(IF(LEFT(INDEX(artwork.xlsx!L:L,QUOTIENT(ROW(A2179)-1,3)+2),4)="http","",artwork.xlsx!$M$1) &amp; INDEX(artwork.xlsx!L:L,QUOTIENT(ROW(A2179)-1,3)+2),artwork.xlsx!$N$1,"") &amp; """,",
 IF(AND(MOD(ROW(A2179)-1,3)=1,INDEX(artwork.xlsx!J:J,QUOTIENT(ROW(A2179)-1,3)+2)&lt;&gt;""),
    artwork.xlsx!$K$1&amp;": '" &amp; SUBSTITUTE(INDEX(artwork.xlsx!K:K,QUOTIENT(ROW(A2179)-1,3)+2),"'","\'") &amp; "'",
IF(MOD(ROW(A2179)-1,3)=2,"","")))</f>
        <v/>
      </c>
    </row>
    <row r="2185" spans="1:3" x14ac:dyDescent="0.25">
      <c r="A2185" t="str">
        <f>IF(AND(MOD(ROW(A2180)-1,3)=0,INDEX(artwork.xlsx!G:G,QUOTIENT(ROW(A2180)-1,3)+2)&lt;&gt;""),"/* "&amp;INDEX(artwork.xlsx!G:G,QUOTIENT(ROW(A2180)-1,3)+2)&amp;" */","  ")&amp;
IF(AND(INDEX(artwork.xlsx!F:F,QUOTIENT(ROW(A2180)-1,3)+2)&lt;&gt;""),"/* "&amp;INDEX(artwork.xlsx!F:F,QUOTIENT(ROW(A2180)-1,3)+2)&amp;" */","  ")&amp;IF(AND(ISERROR(MATCH("},",B2185:B$5003,0)), ISERROR(MATCH("    ];",$A$5:A2184,0))),"];","")</f>
        <v xml:space="preserve">    </v>
      </c>
      <c r="B2185" t="str">
        <f t="shared" si="78"/>
        <v/>
      </c>
      <c r="C2185" t="str">
        <f>IF(AND(MOD(ROW(A2180)-1,3)=0, INDEX(artwork.xlsx!J:J,QUOTIENT(ROW(A2180)-1,3)+2)&lt;&gt;""),
     artwork.xlsx!$H$1&amp;": """ &amp;  INDEX(artwork.xlsx!H:H,QUOTIENT(ROW(A2180)-1,3)+2) &amp;""",  " &amp;
     artwork.xlsx!$J$1&amp; ": """ &amp; INDEX(artwork.xlsx!J:J,QUOTIENT(ROW(A2180)-1,3)+2) &amp;""",  " &amp;
     artwork.xlsx!$L$1&amp; ": """ &amp; SUBSTITUTE(IF(LEFT(INDEX(artwork.xlsx!L:L,QUOTIENT(ROW(A2180)-1,3)+2),4)="http","",artwork.xlsx!$M$1) &amp; INDEX(artwork.xlsx!L:L,QUOTIENT(ROW(A2180)-1,3)+2),artwork.xlsx!$N$1,"") &amp; """,",
 IF(AND(MOD(ROW(A2180)-1,3)=1,INDEX(artwork.xlsx!J:J,QUOTIENT(ROW(A2180)-1,3)+2)&lt;&gt;""),
    artwork.xlsx!$K$1&amp;": '" &amp; SUBSTITUTE(INDEX(artwork.xlsx!K:K,QUOTIENT(ROW(A2180)-1,3)+2),"'","\'") &amp; "'",
IF(MOD(ROW(A2180)-1,3)=2,"","")))</f>
        <v/>
      </c>
    </row>
    <row r="2186" spans="1:3" x14ac:dyDescent="0.25">
      <c r="A2186" t="str">
        <f>IF(AND(MOD(ROW(A2181)-1,3)=0,INDEX(artwork.xlsx!G:G,QUOTIENT(ROW(A2181)-1,3)+2)&lt;&gt;""),"/* "&amp;INDEX(artwork.xlsx!G:G,QUOTIENT(ROW(A2181)-1,3)+2)&amp;" */","  ")&amp;
IF(AND(INDEX(artwork.xlsx!F:F,QUOTIENT(ROW(A2181)-1,3)+2)&lt;&gt;""),"/* "&amp;INDEX(artwork.xlsx!F:F,QUOTIENT(ROW(A2181)-1,3)+2)&amp;" */","  ")&amp;IF(AND(ISERROR(MATCH("},",B2186:B$5003,0)), ISERROR(MATCH("    ];",$A$5:A2182,0))),"];","")</f>
        <v xml:space="preserve">    </v>
      </c>
      <c r="B2186" t="str">
        <f t="shared" si="78"/>
        <v/>
      </c>
      <c r="C2186" t="str">
        <f>IF(AND(MOD(ROW(A2181)-1,3)=0, INDEX(artwork.xlsx!J:J,QUOTIENT(ROW(A2181)-1,3)+2)&lt;&gt;""),
     artwork.xlsx!$H$1&amp;": """ &amp;  INDEX(artwork.xlsx!H:H,QUOTIENT(ROW(A2181)-1,3)+2) &amp;""",  " &amp;
     artwork.xlsx!$J$1&amp; ": """ &amp; INDEX(artwork.xlsx!J:J,QUOTIENT(ROW(A2181)-1,3)+2) &amp;""",  " &amp;
     artwork.xlsx!$L$1&amp; ": """ &amp; SUBSTITUTE(IF(LEFT(INDEX(artwork.xlsx!L:L,QUOTIENT(ROW(A2181)-1,3)+2),4)="http","",artwork.xlsx!$M$1) &amp; INDEX(artwork.xlsx!L:L,QUOTIENT(ROW(A2181)-1,3)+2),artwork.xlsx!$N$1,"") &amp; """,",
 IF(AND(MOD(ROW(A2181)-1,3)=1,INDEX(artwork.xlsx!J:J,QUOTIENT(ROW(A2181)-1,3)+2)&lt;&gt;""),
    artwork.xlsx!$K$1&amp;": '" &amp; SUBSTITUTE(INDEX(artwork.xlsx!K:K,QUOTIENT(ROW(A2181)-1,3)+2),"'","\'") &amp; "'",
IF(MOD(ROW(A2181)-1,3)=2,"","")))</f>
        <v/>
      </c>
    </row>
    <row r="2187" spans="1:3" x14ac:dyDescent="0.25">
      <c r="A2187" t="str">
        <f>IF(AND(MOD(ROW(A2182)-1,3)=0,INDEX(artwork.xlsx!G:G,QUOTIENT(ROW(A2182)-1,3)+2)&lt;&gt;""),"/* "&amp;INDEX(artwork.xlsx!G:G,QUOTIENT(ROW(A2182)-1,3)+2)&amp;" */","  ")&amp;
IF(AND(INDEX(artwork.xlsx!F:F,QUOTIENT(ROW(A2182)-1,3)+2)&lt;&gt;""),"/* "&amp;INDEX(artwork.xlsx!F:F,QUOTIENT(ROW(A2182)-1,3)+2)&amp;" */","  ")&amp;IF(AND(ISERROR(MATCH("},",B2187:B$5003,0)), ISERROR(MATCH("    ];",$A$5:A2186,0))),"];","")</f>
        <v xml:space="preserve">    </v>
      </c>
      <c r="B2187" t="str">
        <f t="shared" si="78"/>
        <v/>
      </c>
      <c r="C2187" t="str">
        <f>IF(AND(MOD(ROW(A2182)-1,3)=0, INDEX(artwork.xlsx!J:J,QUOTIENT(ROW(A2182)-1,3)+2)&lt;&gt;""),
     artwork.xlsx!$H$1&amp;": """ &amp;  INDEX(artwork.xlsx!H:H,QUOTIENT(ROW(A2182)-1,3)+2) &amp;""",  " &amp;
     artwork.xlsx!$J$1&amp; ": """ &amp; INDEX(artwork.xlsx!J:J,QUOTIENT(ROW(A2182)-1,3)+2) &amp;""",  " &amp;
     artwork.xlsx!$L$1&amp; ": """ &amp; SUBSTITUTE(IF(LEFT(INDEX(artwork.xlsx!L:L,QUOTIENT(ROW(A2182)-1,3)+2),4)="http","",artwork.xlsx!$M$1) &amp; INDEX(artwork.xlsx!L:L,QUOTIENT(ROW(A2182)-1,3)+2),artwork.xlsx!$N$1,"") &amp; """,",
 IF(AND(MOD(ROW(A2182)-1,3)=1,INDEX(artwork.xlsx!J:J,QUOTIENT(ROW(A2182)-1,3)+2)&lt;&gt;""),
    artwork.xlsx!$K$1&amp;": '" &amp; SUBSTITUTE(INDEX(artwork.xlsx!K:K,QUOTIENT(ROW(A2182)-1,3)+2),"'","\'") &amp; "'",
IF(MOD(ROW(A2182)-1,3)=2,"","")))</f>
        <v/>
      </c>
    </row>
    <row r="2188" spans="1:3" x14ac:dyDescent="0.25">
      <c r="A2188" t="str">
        <f>IF(AND(MOD(ROW(A2183)-1,3)=0,INDEX(artwork.xlsx!G:G,QUOTIENT(ROW(A2183)-1,3)+2)&lt;&gt;""),"/* "&amp;INDEX(artwork.xlsx!G:G,QUOTIENT(ROW(A2183)-1,3)+2)&amp;" */","  ")&amp;
IF(AND(INDEX(artwork.xlsx!F:F,QUOTIENT(ROW(A2183)-1,3)+2)&lt;&gt;""),"/* "&amp;INDEX(artwork.xlsx!F:F,QUOTIENT(ROW(A2183)-1,3)+2)&amp;" */","  ")&amp;IF(AND(ISERROR(MATCH("},",B2188:B$5003,0)), ISERROR(MATCH("    ];",$A$5:A2187,0))),"];","")</f>
        <v xml:space="preserve">    </v>
      </c>
      <c r="B2188" t="str">
        <f t="shared" si="78"/>
        <v/>
      </c>
      <c r="C2188" t="str">
        <f>IF(AND(MOD(ROW(A2183)-1,3)=0, INDEX(artwork.xlsx!J:J,QUOTIENT(ROW(A2183)-1,3)+2)&lt;&gt;""),
     artwork.xlsx!$H$1&amp;": """ &amp;  INDEX(artwork.xlsx!H:H,QUOTIENT(ROW(A2183)-1,3)+2) &amp;""",  " &amp;
     artwork.xlsx!$J$1&amp; ": """ &amp; INDEX(artwork.xlsx!J:J,QUOTIENT(ROW(A2183)-1,3)+2) &amp;""",  " &amp;
     artwork.xlsx!$L$1&amp; ": """ &amp; SUBSTITUTE(IF(LEFT(INDEX(artwork.xlsx!L:L,QUOTIENT(ROW(A2183)-1,3)+2),4)="http","",artwork.xlsx!$M$1) &amp; INDEX(artwork.xlsx!L:L,QUOTIENT(ROW(A2183)-1,3)+2),artwork.xlsx!$N$1,"") &amp; """,",
 IF(AND(MOD(ROW(A2183)-1,3)=1,INDEX(artwork.xlsx!J:J,QUOTIENT(ROW(A2183)-1,3)+2)&lt;&gt;""),
    artwork.xlsx!$K$1&amp;": '" &amp; SUBSTITUTE(INDEX(artwork.xlsx!K:K,QUOTIENT(ROW(A2183)-1,3)+2),"'","\'") &amp; "'",
IF(MOD(ROW(A2183)-1,3)=2,"","")))</f>
        <v/>
      </c>
    </row>
    <row r="2189" spans="1:3" x14ac:dyDescent="0.25">
      <c r="A2189" t="str">
        <f>IF(AND(MOD(ROW(A2184)-1,3)=0,INDEX(artwork.xlsx!G:G,QUOTIENT(ROW(A2184)-1,3)+2)&lt;&gt;""),"/* "&amp;INDEX(artwork.xlsx!G:G,QUOTIENT(ROW(A2184)-1,3)+2)&amp;" */","  ")&amp;
IF(AND(INDEX(artwork.xlsx!F:F,QUOTIENT(ROW(A2184)-1,3)+2)&lt;&gt;""),"/* "&amp;INDEX(artwork.xlsx!F:F,QUOTIENT(ROW(A2184)-1,3)+2)&amp;" */","  ")&amp;IF(AND(ISERROR(MATCH("},",B2189:B$5003,0)), ISERROR(MATCH("    ];",$A$5:A2185,0))),"];","")</f>
        <v xml:space="preserve">    </v>
      </c>
      <c r="B2189" t="str">
        <f t="shared" si="78"/>
        <v/>
      </c>
      <c r="C2189" t="str">
        <f>IF(AND(MOD(ROW(A2184)-1,3)=0, INDEX(artwork.xlsx!J:J,QUOTIENT(ROW(A2184)-1,3)+2)&lt;&gt;""),
     artwork.xlsx!$H$1&amp;": """ &amp;  INDEX(artwork.xlsx!H:H,QUOTIENT(ROW(A2184)-1,3)+2) &amp;""",  " &amp;
     artwork.xlsx!$J$1&amp; ": """ &amp; INDEX(artwork.xlsx!J:J,QUOTIENT(ROW(A2184)-1,3)+2) &amp;""",  " &amp;
     artwork.xlsx!$L$1&amp; ": """ &amp; SUBSTITUTE(IF(LEFT(INDEX(artwork.xlsx!L:L,QUOTIENT(ROW(A2184)-1,3)+2),4)="http","",artwork.xlsx!$M$1) &amp; INDEX(artwork.xlsx!L:L,QUOTIENT(ROW(A2184)-1,3)+2),artwork.xlsx!$N$1,"") &amp; """,",
 IF(AND(MOD(ROW(A2184)-1,3)=1,INDEX(artwork.xlsx!J:J,QUOTIENT(ROW(A2184)-1,3)+2)&lt;&gt;""),
    artwork.xlsx!$K$1&amp;": '" &amp; SUBSTITUTE(INDEX(artwork.xlsx!K:K,QUOTIENT(ROW(A2184)-1,3)+2),"'","\'") &amp; "'",
IF(MOD(ROW(A2184)-1,3)=2,"","")))</f>
        <v/>
      </c>
    </row>
    <row r="2190" spans="1:3" x14ac:dyDescent="0.25">
      <c r="A2190" t="str">
        <f>IF(AND(MOD(ROW(A2185)-1,3)=0,INDEX(artwork.xlsx!G:G,QUOTIENT(ROW(A2185)-1,3)+2)&lt;&gt;""),"/* "&amp;INDEX(artwork.xlsx!G:G,QUOTIENT(ROW(A2185)-1,3)+2)&amp;" */","  ")&amp;
IF(AND(INDEX(artwork.xlsx!F:F,QUOTIENT(ROW(A2185)-1,3)+2)&lt;&gt;""),"/* "&amp;INDEX(artwork.xlsx!F:F,QUOTIENT(ROW(A2185)-1,3)+2)&amp;" */","  ")&amp;IF(AND(ISERROR(MATCH("},",B2190:B$5003,0)), ISERROR(MATCH("    ];",$A$5:A2189,0))),"];","")</f>
        <v xml:space="preserve">    </v>
      </c>
      <c r="B2190" t="str">
        <f t="shared" si="78"/>
        <v/>
      </c>
      <c r="C2190" t="str">
        <f>IF(AND(MOD(ROW(A2185)-1,3)=0, INDEX(artwork.xlsx!J:J,QUOTIENT(ROW(A2185)-1,3)+2)&lt;&gt;""),
     artwork.xlsx!$H$1&amp;": """ &amp;  INDEX(artwork.xlsx!H:H,QUOTIENT(ROW(A2185)-1,3)+2) &amp;""",  " &amp;
     artwork.xlsx!$J$1&amp; ": """ &amp; INDEX(artwork.xlsx!J:J,QUOTIENT(ROW(A2185)-1,3)+2) &amp;""",  " &amp;
     artwork.xlsx!$L$1&amp; ": """ &amp; SUBSTITUTE(IF(LEFT(INDEX(artwork.xlsx!L:L,QUOTIENT(ROW(A2185)-1,3)+2),4)="http","",artwork.xlsx!$M$1) &amp; INDEX(artwork.xlsx!L:L,QUOTIENT(ROW(A2185)-1,3)+2),artwork.xlsx!$N$1,"") &amp; """,",
 IF(AND(MOD(ROW(A2185)-1,3)=1,INDEX(artwork.xlsx!J:J,QUOTIENT(ROW(A2185)-1,3)+2)&lt;&gt;""),
    artwork.xlsx!$K$1&amp;": '" &amp; SUBSTITUTE(INDEX(artwork.xlsx!K:K,QUOTIENT(ROW(A2185)-1,3)+2),"'","\'") &amp; "'",
IF(MOD(ROW(A2185)-1,3)=2,"","")))</f>
        <v/>
      </c>
    </row>
    <row r="2191" spans="1:3" x14ac:dyDescent="0.25">
      <c r="A2191" t="str">
        <f>IF(AND(MOD(ROW(A2186)-1,3)=0,INDEX(artwork.xlsx!G:G,QUOTIENT(ROW(A2186)-1,3)+2)&lt;&gt;""),"/* "&amp;INDEX(artwork.xlsx!G:G,QUOTIENT(ROW(A2186)-1,3)+2)&amp;" */","  ")&amp;
IF(AND(INDEX(artwork.xlsx!F:F,QUOTIENT(ROW(A2186)-1,3)+2)&lt;&gt;""),"/* "&amp;INDEX(artwork.xlsx!F:F,QUOTIENT(ROW(A2186)-1,3)+2)&amp;" */","  ")&amp;IF(AND(ISERROR(MATCH("},",B2191:B$5003,0)), ISERROR(MATCH("    ];",$A$5:A2190,0))),"];","")</f>
        <v xml:space="preserve">    </v>
      </c>
      <c r="B2191" t="str">
        <f t="shared" si="78"/>
        <v/>
      </c>
      <c r="C2191" t="str">
        <f>IF(AND(MOD(ROW(A2186)-1,3)=0, INDEX(artwork.xlsx!J:J,QUOTIENT(ROW(A2186)-1,3)+2)&lt;&gt;""),
     artwork.xlsx!$H$1&amp;": """ &amp;  INDEX(artwork.xlsx!H:H,QUOTIENT(ROW(A2186)-1,3)+2) &amp;""",  " &amp;
     artwork.xlsx!$J$1&amp; ": """ &amp; INDEX(artwork.xlsx!J:J,QUOTIENT(ROW(A2186)-1,3)+2) &amp;""",  " &amp;
     artwork.xlsx!$L$1&amp; ": """ &amp; SUBSTITUTE(IF(LEFT(INDEX(artwork.xlsx!L:L,QUOTIENT(ROW(A2186)-1,3)+2),4)="http","",artwork.xlsx!$M$1) &amp; INDEX(artwork.xlsx!L:L,QUOTIENT(ROW(A2186)-1,3)+2),artwork.xlsx!$N$1,"") &amp; """,",
 IF(AND(MOD(ROW(A2186)-1,3)=1,INDEX(artwork.xlsx!J:J,QUOTIENT(ROW(A2186)-1,3)+2)&lt;&gt;""),
    artwork.xlsx!$K$1&amp;": '" &amp; SUBSTITUTE(INDEX(artwork.xlsx!K:K,QUOTIENT(ROW(A2186)-1,3)+2),"'","\'") &amp; "'",
IF(MOD(ROW(A2186)-1,3)=2,"","")))</f>
        <v/>
      </c>
    </row>
    <row r="2192" spans="1:3" x14ac:dyDescent="0.25">
      <c r="A2192" t="str">
        <f>IF(AND(MOD(ROW(A2187)-1,3)=0,INDEX(artwork.xlsx!G:G,QUOTIENT(ROW(A2187)-1,3)+2)&lt;&gt;""),"/* "&amp;INDEX(artwork.xlsx!G:G,QUOTIENT(ROW(A2187)-1,3)+2)&amp;" */","  ")&amp;
IF(AND(INDEX(artwork.xlsx!F:F,QUOTIENT(ROW(A2187)-1,3)+2)&lt;&gt;""),"/* "&amp;INDEX(artwork.xlsx!F:F,QUOTIENT(ROW(A2187)-1,3)+2)&amp;" */","  ")&amp;IF(AND(ISERROR(MATCH("},",B2192:B$5003,0)), ISERROR(MATCH("    ];",$A$5:A2188,0))),"];","")</f>
        <v xml:space="preserve">    </v>
      </c>
      <c r="B2192" t="str">
        <f t="shared" si="78"/>
        <v/>
      </c>
      <c r="C2192" t="str">
        <f>IF(AND(MOD(ROW(A2187)-1,3)=0, INDEX(artwork.xlsx!J:J,QUOTIENT(ROW(A2187)-1,3)+2)&lt;&gt;""),
     artwork.xlsx!$H$1&amp;": """ &amp;  INDEX(artwork.xlsx!H:H,QUOTIENT(ROW(A2187)-1,3)+2) &amp;""",  " &amp;
     artwork.xlsx!$J$1&amp; ": """ &amp; INDEX(artwork.xlsx!J:J,QUOTIENT(ROW(A2187)-1,3)+2) &amp;""",  " &amp;
     artwork.xlsx!$L$1&amp; ": """ &amp; SUBSTITUTE(IF(LEFT(INDEX(artwork.xlsx!L:L,QUOTIENT(ROW(A2187)-1,3)+2),4)="http","",artwork.xlsx!$M$1) &amp; INDEX(artwork.xlsx!L:L,QUOTIENT(ROW(A2187)-1,3)+2),artwork.xlsx!$N$1,"") &amp; """,",
 IF(AND(MOD(ROW(A2187)-1,3)=1,INDEX(artwork.xlsx!J:J,QUOTIENT(ROW(A2187)-1,3)+2)&lt;&gt;""),
    artwork.xlsx!$K$1&amp;": '" &amp; SUBSTITUTE(INDEX(artwork.xlsx!K:K,QUOTIENT(ROW(A2187)-1,3)+2),"'","\'") &amp; "'",
IF(MOD(ROW(A2187)-1,3)=2,"","")))</f>
        <v/>
      </c>
    </row>
    <row r="2193" spans="1:3" x14ac:dyDescent="0.25">
      <c r="A2193" t="str">
        <f>IF(AND(MOD(ROW(A2188)-1,3)=0,INDEX(artwork.xlsx!G:G,QUOTIENT(ROW(A2188)-1,3)+2)&lt;&gt;""),"/* "&amp;INDEX(artwork.xlsx!G:G,QUOTIENT(ROW(A2188)-1,3)+2)&amp;" */","  ")&amp;
IF(AND(INDEX(artwork.xlsx!F:F,QUOTIENT(ROW(A2188)-1,3)+2)&lt;&gt;""),"/* "&amp;INDEX(artwork.xlsx!F:F,QUOTIENT(ROW(A2188)-1,3)+2)&amp;" */","  ")&amp;IF(AND(ISERROR(MATCH("},",B2193:B$5003,0)), ISERROR(MATCH("    ];",$A$5:A2192,0))),"];","")</f>
        <v xml:space="preserve">    </v>
      </c>
      <c r="B2193" t="str">
        <f t="shared" si="78"/>
        <v/>
      </c>
      <c r="C2193" t="str">
        <f>IF(AND(MOD(ROW(A2188)-1,3)=0, INDEX(artwork.xlsx!J:J,QUOTIENT(ROW(A2188)-1,3)+2)&lt;&gt;""),
     artwork.xlsx!$H$1&amp;": """ &amp;  INDEX(artwork.xlsx!H:H,QUOTIENT(ROW(A2188)-1,3)+2) &amp;""",  " &amp;
     artwork.xlsx!$J$1&amp; ": """ &amp; INDEX(artwork.xlsx!J:J,QUOTIENT(ROW(A2188)-1,3)+2) &amp;""",  " &amp;
     artwork.xlsx!$L$1&amp; ": """ &amp; SUBSTITUTE(IF(LEFT(INDEX(artwork.xlsx!L:L,QUOTIENT(ROW(A2188)-1,3)+2),4)="http","",artwork.xlsx!$M$1) &amp; INDEX(artwork.xlsx!L:L,QUOTIENT(ROW(A2188)-1,3)+2),artwork.xlsx!$N$1,"") &amp; """,",
 IF(AND(MOD(ROW(A2188)-1,3)=1,INDEX(artwork.xlsx!J:J,QUOTIENT(ROW(A2188)-1,3)+2)&lt;&gt;""),
    artwork.xlsx!$K$1&amp;": '" &amp; SUBSTITUTE(INDEX(artwork.xlsx!K:K,QUOTIENT(ROW(A2188)-1,3)+2),"'","\'") &amp; "'",
IF(MOD(ROW(A2188)-1,3)=2,"","")))</f>
        <v/>
      </c>
    </row>
    <row r="2194" spans="1:3" x14ac:dyDescent="0.25">
      <c r="A2194" t="str">
        <f>IF(AND(MOD(ROW(A2189)-1,3)=0,INDEX(artwork.xlsx!G:G,QUOTIENT(ROW(A2189)-1,3)+2)&lt;&gt;""),"/* "&amp;INDEX(artwork.xlsx!G:G,QUOTIENT(ROW(A2189)-1,3)+2)&amp;" */","  ")&amp;
IF(AND(INDEX(artwork.xlsx!F:F,QUOTIENT(ROW(A2189)-1,3)+2)&lt;&gt;""),"/* "&amp;INDEX(artwork.xlsx!F:F,QUOTIENT(ROW(A2189)-1,3)+2)&amp;" */","  ")&amp;IF(AND(ISERROR(MATCH("},",B2194:B$5003,0)), ISERROR(MATCH("    ];",$A$5:A2193,0))),"];","")</f>
        <v xml:space="preserve">    </v>
      </c>
      <c r="B2194" t="str">
        <f t="shared" si="78"/>
        <v/>
      </c>
      <c r="C2194" t="str">
        <f>IF(AND(MOD(ROW(A2189)-1,3)=0, INDEX(artwork.xlsx!J:J,QUOTIENT(ROW(A2189)-1,3)+2)&lt;&gt;""),
     artwork.xlsx!$H$1&amp;": """ &amp;  INDEX(artwork.xlsx!H:H,QUOTIENT(ROW(A2189)-1,3)+2) &amp;""",  " &amp;
     artwork.xlsx!$J$1&amp; ": """ &amp; INDEX(artwork.xlsx!J:J,QUOTIENT(ROW(A2189)-1,3)+2) &amp;""",  " &amp;
     artwork.xlsx!$L$1&amp; ": """ &amp; SUBSTITUTE(IF(LEFT(INDEX(artwork.xlsx!L:L,QUOTIENT(ROW(A2189)-1,3)+2),4)="http","",artwork.xlsx!$M$1) &amp; INDEX(artwork.xlsx!L:L,QUOTIENT(ROW(A2189)-1,3)+2),artwork.xlsx!$N$1,"") &amp; """,",
 IF(AND(MOD(ROW(A2189)-1,3)=1,INDEX(artwork.xlsx!J:J,QUOTIENT(ROW(A2189)-1,3)+2)&lt;&gt;""),
    artwork.xlsx!$K$1&amp;": '" &amp; SUBSTITUTE(INDEX(artwork.xlsx!K:K,QUOTIENT(ROW(A2189)-1,3)+2),"'","\'") &amp; "'",
IF(MOD(ROW(A2189)-1,3)=2,"","")))</f>
        <v/>
      </c>
    </row>
    <row r="2195" spans="1:3" x14ac:dyDescent="0.25">
      <c r="A2195" t="str">
        <f>IF(AND(MOD(ROW(A2190)-1,3)=0,INDEX(artwork.xlsx!G:G,QUOTIENT(ROW(A2190)-1,3)+2)&lt;&gt;""),"/* "&amp;INDEX(artwork.xlsx!G:G,QUOTIENT(ROW(A2190)-1,3)+2)&amp;" */","  ")&amp;
IF(AND(INDEX(artwork.xlsx!F:F,QUOTIENT(ROW(A2190)-1,3)+2)&lt;&gt;""),"/* "&amp;INDEX(artwork.xlsx!F:F,QUOTIENT(ROW(A2190)-1,3)+2)&amp;" */","  ")&amp;IF(AND(ISERROR(MATCH("},",B2195:B$5003,0)), ISERROR(MATCH("    ];",$A$5:A2191,0))),"];","")</f>
        <v xml:space="preserve">    </v>
      </c>
      <c r="B2195" t="str">
        <f t="shared" si="78"/>
        <v/>
      </c>
      <c r="C2195" t="str">
        <f>IF(AND(MOD(ROW(A2190)-1,3)=0, INDEX(artwork.xlsx!J:J,QUOTIENT(ROW(A2190)-1,3)+2)&lt;&gt;""),
     artwork.xlsx!$H$1&amp;": """ &amp;  INDEX(artwork.xlsx!H:H,QUOTIENT(ROW(A2190)-1,3)+2) &amp;""",  " &amp;
     artwork.xlsx!$J$1&amp; ": """ &amp; INDEX(artwork.xlsx!J:J,QUOTIENT(ROW(A2190)-1,3)+2) &amp;""",  " &amp;
     artwork.xlsx!$L$1&amp; ": """ &amp; SUBSTITUTE(IF(LEFT(INDEX(artwork.xlsx!L:L,QUOTIENT(ROW(A2190)-1,3)+2),4)="http","",artwork.xlsx!$M$1) &amp; INDEX(artwork.xlsx!L:L,QUOTIENT(ROW(A2190)-1,3)+2),artwork.xlsx!$N$1,"") &amp; """,",
 IF(AND(MOD(ROW(A2190)-1,3)=1,INDEX(artwork.xlsx!J:J,QUOTIENT(ROW(A2190)-1,3)+2)&lt;&gt;""),
    artwork.xlsx!$K$1&amp;": '" &amp; SUBSTITUTE(INDEX(artwork.xlsx!K:K,QUOTIENT(ROW(A2190)-1,3)+2),"'","\'") &amp; "'",
IF(MOD(ROW(A2190)-1,3)=2,"","")))</f>
        <v/>
      </c>
    </row>
    <row r="2196" spans="1:3" x14ac:dyDescent="0.25">
      <c r="A2196" t="str">
        <f>IF(AND(MOD(ROW(A2191)-1,3)=0,INDEX(artwork.xlsx!G:G,QUOTIENT(ROW(A2191)-1,3)+2)&lt;&gt;""),"/* "&amp;INDEX(artwork.xlsx!G:G,QUOTIENT(ROW(A2191)-1,3)+2)&amp;" */","  ")&amp;
IF(AND(INDEX(artwork.xlsx!F:F,QUOTIENT(ROW(A2191)-1,3)+2)&lt;&gt;""),"/* "&amp;INDEX(artwork.xlsx!F:F,QUOTIENT(ROW(A2191)-1,3)+2)&amp;" */","  ")&amp;IF(AND(ISERROR(MATCH("},",B2196:B$5003,0)), ISERROR(MATCH("    ];",$A$5:A2195,0))),"];","")</f>
        <v xml:space="preserve">    </v>
      </c>
      <c r="B2196" t="str">
        <f t="shared" si="78"/>
        <v/>
      </c>
      <c r="C2196" t="str">
        <f>IF(AND(MOD(ROW(A2191)-1,3)=0, INDEX(artwork.xlsx!J:J,QUOTIENT(ROW(A2191)-1,3)+2)&lt;&gt;""),
     artwork.xlsx!$H$1&amp;": """ &amp;  INDEX(artwork.xlsx!H:H,QUOTIENT(ROW(A2191)-1,3)+2) &amp;""",  " &amp;
     artwork.xlsx!$J$1&amp; ": """ &amp; INDEX(artwork.xlsx!J:J,QUOTIENT(ROW(A2191)-1,3)+2) &amp;""",  " &amp;
     artwork.xlsx!$L$1&amp; ": """ &amp; SUBSTITUTE(IF(LEFT(INDEX(artwork.xlsx!L:L,QUOTIENT(ROW(A2191)-1,3)+2),4)="http","",artwork.xlsx!$M$1) &amp; INDEX(artwork.xlsx!L:L,QUOTIENT(ROW(A2191)-1,3)+2),artwork.xlsx!$N$1,"") &amp; """,",
 IF(AND(MOD(ROW(A2191)-1,3)=1,INDEX(artwork.xlsx!J:J,QUOTIENT(ROW(A2191)-1,3)+2)&lt;&gt;""),
    artwork.xlsx!$K$1&amp;": '" &amp; SUBSTITUTE(INDEX(artwork.xlsx!K:K,QUOTIENT(ROW(A2191)-1,3)+2),"'","\'") &amp; "'",
IF(MOD(ROW(A2191)-1,3)=2,"","")))</f>
        <v/>
      </c>
    </row>
    <row r="2197" spans="1:3" x14ac:dyDescent="0.25">
      <c r="A2197" t="str">
        <f>IF(AND(MOD(ROW(A2192)-1,3)=0,INDEX(artwork.xlsx!G:G,QUOTIENT(ROW(A2192)-1,3)+2)&lt;&gt;""),"/* "&amp;INDEX(artwork.xlsx!G:G,QUOTIENT(ROW(A2192)-1,3)+2)&amp;" */","  ")&amp;
IF(AND(INDEX(artwork.xlsx!F:F,QUOTIENT(ROW(A2192)-1,3)+2)&lt;&gt;""),"/* "&amp;INDEX(artwork.xlsx!F:F,QUOTIENT(ROW(A2192)-1,3)+2)&amp;" */","  ")&amp;IF(AND(ISERROR(MATCH("},",B2197:B$5003,0)), ISERROR(MATCH("    ];",$A$5:A2196,0))),"];","")</f>
        <v xml:space="preserve">    </v>
      </c>
      <c r="B2197" t="str">
        <f t="shared" si="78"/>
        <v/>
      </c>
      <c r="C2197" t="str">
        <f>IF(AND(MOD(ROW(A2192)-1,3)=0, INDEX(artwork.xlsx!J:J,QUOTIENT(ROW(A2192)-1,3)+2)&lt;&gt;""),
     artwork.xlsx!$H$1&amp;": """ &amp;  INDEX(artwork.xlsx!H:H,QUOTIENT(ROW(A2192)-1,3)+2) &amp;""",  " &amp;
     artwork.xlsx!$J$1&amp; ": """ &amp; INDEX(artwork.xlsx!J:J,QUOTIENT(ROW(A2192)-1,3)+2) &amp;""",  " &amp;
     artwork.xlsx!$L$1&amp; ": """ &amp; SUBSTITUTE(IF(LEFT(INDEX(artwork.xlsx!L:L,QUOTIENT(ROW(A2192)-1,3)+2),4)="http","",artwork.xlsx!$M$1) &amp; INDEX(artwork.xlsx!L:L,QUOTIENT(ROW(A2192)-1,3)+2),artwork.xlsx!$N$1,"") &amp; """,",
 IF(AND(MOD(ROW(A2192)-1,3)=1,INDEX(artwork.xlsx!J:J,QUOTIENT(ROW(A2192)-1,3)+2)&lt;&gt;""),
    artwork.xlsx!$K$1&amp;": '" &amp; SUBSTITUTE(INDEX(artwork.xlsx!K:K,QUOTIENT(ROW(A2192)-1,3)+2),"'","\'") &amp; "'",
IF(MOD(ROW(A2192)-1,3)=2,"","")))</f>
        <v/>
      </c>
    </row>
    <row r="2198" spans="1:3" x14ac:dyDescent="0.25">
      <c r="A2198" t="str">
        <f>IF(AND(MOD(ROW(A2193)-1,3)=0,INDEX(artwork.xlsx!G:G,QUOTIENT(ROW(A2193)-1,3)+2)&lt;&gt;""),"/* "&amp;INDEX(artwork.xlsx!G:G,QUOTIENT(ROW(A2193)-1,3)+2)&amp;" */","  ")&amp;
IF(AND(INDEX(artwork.xlsx!F:F,QUOTIENT(ROW(A2193)-1,3)+2)&lt;&gt;""),"/* "&amp;INDEX(artwork.xlsx!F:F,QUOTIENT(ROW(A2193)-1,3)+2)&amp;" */","  ")&amp;IF(AND(ISERROR(MATCH("},",B2198:B$5003,0)), ISERROR(MATCH("    ];",$A$5:A2194,0))),"];","")</f>
        <v xml:space="preserve">    </v>
      </c>
      <c r="B2198" t="str">
        <f t="shared" si="78"/>
        <v/>
      </c>
      <c r="C2198" t="str">
        <f>IF(AND(MOD(ROW(A2193)-1,3)=0, INDEX(artwork.xlsx!J:J,QUOTIENT(ROW(A2193)-1,3)+2)&lt;&gt;""),
     artwork.xlsx!$H$1&amp;": """ &amp;  INDEX(artwork.xlsx!H:H,QUOTIENT(ROW(A2193)-1,3)+2) &amp;""",  " &amp;
     artwork.xlsx!$J$1&amp; ": """ &amp; INDEX(artwork.xlsx!J:J,QUOTIENT(ROW(A2193)-1,3)+2) &amp;""",  " &amp;
     artwork.xlsx!$L$1&amp; ": """ &amp; SUBSTITUTE(IF(LEFT(INDEX(artwork.xlsx!L:L,QUOTIENT(ROW(A2193)-1,3)+2),4)="http","",artwork.xlsx!$M$1) &amp; INDEX(artwork.xlsx!L:L,QUOTIENT(ROW(A2193)-1,3)+2),artwork.xlsx!$N$1,"") &amp; """,",
 IF(AND(MOD(ROW(A2193)-1,3)=1,INDEX(artwork.xlsx!J:J,QUOTIENT(ROW(A2193)-1,3)+2)&lt;&gt;""),
    artwork.xlsx!$K$1&amp;": '" &amp; SUBSTITUTE(INDEX(artwork.xlsx!K:K,QUOTIENT(ROW(A2193)-1,3)+2),"'","\'") &amp; "'",
IF(MOD(ROW(A2193)-1,3)=2,"","")))</f>
        <v/>
      </c>
    </row>
    <row r="2199" spans="1:3" x14ac:dyDescent="0.25">
      <c r="A2199" t="str">
        <f>IF(AND(MOD(ROW(A2194)-1,3)=0,INDEX(artwork.xlsx!G:G,QUOTIENT(ROW(A2194)-1,3)+2)&lt;&gt;""),"/* "&amp;INDEX(artwork.xlsx!G:G,QUOTIENT(ROW(A2194)-1,3)+2)&amp;" */","  ")&amp;
IF(AND(INDEX(artwork.xlsx!F:F,QUOTIENT(ROW(A2194)-1,3)+2)&lt;&gt;""),"/* "&amp;INDEX(artwork.xlsx!F:F,QUOTIENT(ROW(A2194)-1,3)+2)&amp;" */","  ")&amp;IF(AND(ISERROR(MATCH("},",B2199:B$5003,0)), ISERROR(MATCH("    ];",$A$5:A2198,0))),"];","")</f>
        <v xml:space="preserve">    </v>
      </c>
      <c r="B2199" t="str">
        <f t="shared" si="78"/>
        <v/>
      </c>
      <c r="C2199" t="str">
        <f>IF(AND(MOD(ROW(A2194)-1,3)=0, INDEX(artwork.xlsx!J:J,QUOTIENT(ROW(A2194)-1,3)+2)&lt;&gt;""),
     artwork.xlsx!$H$1&amp;": """ &amp;  INDEX(artwork.xlsx!H:H,QUOTIENT(ROW(A2194)-1,3)+2) &amp;""",  " &amp;
     artwork.xlsx!$J$1&amp; ": """ &amp; INDEX(artwork.xlsx!J:J,QUOTIENT(ROW(A2194)-1,3)+2) &amp;""",  " &amp;
     artwork.xlsx!$L$1&amp; ": """ &amp; SUBSTITUTE(IF(LEFT(INDEX(artwork.xlsx!L:L,QUOTIENT(ROW(A2194)-1,3)+2),4)="http","",artwork.xlsx!$M$1) &amp; INDEX(artwork.xlsx!L:L,QUOTIENT(ROW(A2194)-1,3)+2),artwork.xlsx!$N$1,"") &amp; """,",
 IF(AND(MOD(ROW(A2194)-1,3)=1,INDEX(artwork.xlsx!J:J,QUOTIENT(ROW(A2194)-1,3)+2)&lt;&gt;""),
    artwork.xlsx!$K$1&amp;": '" &amp; SUBSTITUTE(INDEX(artwork.xlsx!K:K,QUOTIENT(ROW(A2194)-1,3)+2),"'","\'") &amp; "'",
IF(MOD(ROW(A2194)-1,3)=2,"","")))</f>
        <v/>
      </c>
    </row>
    <row r="2200" spans="1:3" x14ac:dyDescent="0.25">
      <c r="A2200" t="str">
        <f>IF(AND(MOD(ROW(A2195)-1,3)=0,INDEX(artwork.xlsx!G:G,QUOTIENT(ROW(A2195)-1,3)+2)&lt;&gt;""),"/* "&amp;INDEX(artwork.xlsx!G:G,QUOTIENT(ROW(A2195)-1,3)+2)&amp;" */","  ")&amp;
IF(AND(INDEX(artwork.xlsx!F:F,QUOTIENT(ROW(A2195)-1,3)+2)&lt;&gt;""),"/* "&amp;INDEX(artwork.xlsx!F:F,QUOTIENT(ROW(A2195)-1,3)+2)&amp;" */","  ")&amp;IF(AND(ISERROR(MATCH("},",B2200:B$5003,0)), ISERROR(MATCH("    ];",$A$5:A2199,0))),"];","")</f>
        <v xml:space="preserve">    </v>
      </c>
      <c r="B2200" t="str">
        <f t="shared" si="78"/>
        <v/>
      </c>
      <c r="C2200" t="str">
        <f>IF(AND(MOD(ROW(A2195)-1,3)=0, INDEX(artwork.xlsx!J:J,QUOTIENT(ROW(A2195)-1,3)+2)&lt;&gt;""),
     artwork.xlsx!$H$1&amp;": """ &amp;  INDEX(artwork.xlsx!H:H,QUOTIENT(ROW(A2195)-1,3)+2) &amp;""",  " &amp;
     artwork.xlsx!$J$1&amp; ": """ &amp; INDEX(artwork.xlsx!J:J,QUOTIENT(ROW(A2195)-1,3)+2) &amp;""",  " &amp;
     artwork.xlsx!$L$1&amp; ": """ &amp; SUBSTITUTE(IF(LEFT(INDEX(artwork.xlsx!L:L,QUOTIENT(ROW(A2195)-1,3)+2),4)="http","",artwork.xlsx!$M$1) &amp; INDEX(artwork.xlsx!L:L,QUOTIENT(ROW(A2195)-1,3)+2),artwork.xlsx!$N$1,"") &amp; """,",
 IF(AND(MOD(ROW(A2195)-1,3)=1,INDEX(artwork.xlsx!J:J,QUOTIENT(ROW(A2195)-1,3)+2)&lt;&gt;""),
    artwork.xlsx!$K$1&amp;": '" &amp; SUBSTITUTE(INDEX(artwork.xlsx!K:K,QUOTIENT(ROW(A2195)-1,3)+2),"'","\'") &amp; "'",
IF(MOD(ROW(A2195)-1,3)=2,"","")))</f>
        <v/>
      </c>
    </row>
  </sheetData>
  <autoFilter ref="A5:C1933"/>
  <pageMargins left="0.7" right="0.7" top="0.75" bottom="0.75" header="0.3" footer="0.3"/>
  <ignoredErrors>
    <ignoredError sqref="A7:B7 A15:A185 A14 A8:A13 A1044:A1535 A187:A581 A583:A104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L532"/>
  <sheetViews>
    <sheetView topLeftCell="C16" workbookViewId="0">
      <selection activeCell="A16" sqref="A14:U16"/>
    </sheetView>
  </sheetViews>
  <sheetFormatPr baseColWidth="10" defaultRowHeight="15" x14ac:dyDescent="0.25"/>
  <cols>
    <col min="1" max="1" width="65.42578125" bestFit="1" customWidth="1"/>
    <col min="2" max="2" width="52" customWidth="1"/>
  </cols>
  <sheetData>
    <row r="1" spans="1:12" x14ac:dyDescent="0.25">
      <c r="A1" t="s">
        <v>2408</v>
      </c>
      <c r="B1" t="s">
        <v>2408</v>
      </c>
    </row>
    <row r="2" spans="1:12" x14ac:dyDescent="0.25">
      <c r="A2" t="s">
        <v>2409</v>
      </c>
      <c r="B2" t="str">
        <f>LEFT(A2,D2-1)&amp;":"""&amp;L2&amp;""","</f>
        <v xml:space="preserve">  "adventures_amulet":"Amulette",</v>
      </c>
      <c r="C2" t="b">
        <f>B2=A2</f>
        <v>1</v>
      </c>
      <c r="D2">
        <f t="shared" ref="D2:D65" si="0">FIND(":",A2)</f>
        <v>22</v>
      </c>
      <c r="E2" t="str">
        <f t="shared" ref="E2:E65" si="1">LEFT(A2,D2-1)</f>
        <v xml:space="preserve">  "adventures_amulet"</v>
      </c>
      <c r="F2" t="str">
        <f>SUBSTITUTE(E2,"""","")</f>
        <v xml:space="preserve">  adventures_amulet</v>
      </c>
      <c r="G2">
        <f>FIND("_",F2)</f>
        <v>13</v>
      </c>
      <c r="H2" t="str">
        <f>RIGHT(F2,LEN(F2)-G2)</f>
        <v>amulet</v>
      </c>
      <c r="I2">
        <f t="shared" ref="I2:I36" si="2">IFERROR(FIND("_",H2),0)</f>
        <v>0</v>
      </c>
      <c r="J2" t="str">
        <f t="shared" ref="J2:J36" si="3">RIGHT(H2,LEN(H2)-I2)</f>
        <v>amulet</v>
      </c>
      <c r="L2" t="str">
        <f>INDEX(artwork.xlsx!H:J,MATCH(J2,artwork.xlsx!H:H,0),3)</f>
        <v>Amulette</v>
      </c>
    </row>
    <row r="3" spans="1:12" x14ac:dyDescent="0.25">
      <c r="A3" t="s">
        <v>2410</v>
      </c>
      <c r="B3" t="str">
        <f t="shared" ref="B3:B66" si="4">LEFT(A3,D3-1)&amp;":"""&amp;L3&amp;""","</f>
        <v xml:space="preserve">  "adventures_artificer":"Maître artisan",</v>
      </c>
      <c r="C3" t="b">
        <f t="shared" ref="C3:C66" si="5">B3=A3</f>
        <v>1</v>
      </c>
      <c r="D3">
        <f t="shared" si="0"/>
        <v>25</v>
      </c>
      <c r="E3" t="str">
        <f t="shared" si="1"/>
        <v xml:space="preserve">  "adventures_artificer"</v>
      </c>
      <c r="F3" t="str">
        <f t="shared" ref="F3:F66" si="6">SUBSTITUTE(E3,"""","")</f>
        <v xml:space="preserve">  adventures_artificer</v>
      </c>
      <c r="G3">
        <f t="shared" ref="G3:G37" si="7">FIND("_",F3)</f>
        <v>13</v>
      </c>
      <c r="H3" t="str">
        <f t="shared" ref="H3:H37" si="8">RIGHT(F3,LEN(F3)-G3)</f>
        <v>artificer</v>
      </c>
      <c r="I3">
        <f t="shared" si="2"/>
        <v>0</v>
      </c>
      <c r="J3" t="str">
        <f t="shared" si="3"/>
        <v>artificer</v>
      </c>
      <c r="L3" t="str">
        <f>INDEX(artwork.xlsx!H:J,MATCH(J3,artwork.xlsx!H:H,0),3)</f>
        <v>Maître artisan</v>
      </c>
    </row>
    <row r="4" spans="1:12" x14ac:dyDescent="0.25">
      <c r="A4" t="s">
        <v>2411</v>
      </c>
      <c r="B4" t="str">
        <f t="shared" si="4"/>
        <v xml:space="preserve">  "adventures_bridgetroll":"Pont aux trolls",</v>
      </c>
      <c r="C4" t="b">
        <f t="shared" si="5"/>
        <v>1</v>
      </c>
      <c r="D4">
        <f t="shared" si="0"/>
        <v>27</v>
      </c>
      <c r="E4" t="str">
        <f t="shared" si="1"/>
        <v xml:space="preserve">  "adventures_bridgetroll"</v>
      </c>
      <c r="F4" t="str">
        <f t="shared" si="6"/>
        <v xml:space="preserve">  adventures_bridgetroll</v>
      </c>
      <c r="G4">
        <f t="shared" si="7"/>
        <v>13</v>
      </c>
      <c r="H4" t="str">
        <f t="shared" si="8"/>
        <v>bridgetroll</v>
      </c>
      <c r="I4">
        <f t="shared" si="2"/>
        <v>0</v>
      </c>
      <c r="J4" t="str">
        <f t="shared" si="3"/>
        <v>bridgetroll</v>
      </c>
      <c r="L4" t="str">
        <f>INDEX(artwork.xlsx!H:J,MATCH(J4,artwork.xlsx!H:H,0),3)</f>
        <v>Pont aux trolls</v>
      </c>
    </row>
    <row r="5" spans="1:12" x14ac:dyDescent="0.25">
      <c r="A5" t="s">
        <v>2412</v>
      </c>
      <c r="B5" t="str">
        <f t="shared" si="4"/>
        <v xml:space="preserve">  "adventures_caravanguard":"Escorte",</v>
      </c>
      <c r="C5" t="b">
        <f t="shared" si="5"/>
        <v>1</v>
      </c>
      <c r="D5">
        <f t="shared" si="0"/>
        <v>28</v>
      </c>
      <c r="E5" t="str">
        <f t="shared" si="1"/>
        <v xml:space="preserve">  "adventures_caravanguard"</v>
      </c>
      <c r="F5" t="str">
        <f t="shared" si="6"/>
        <v xml:space="preserve">  adventures_caravanguard</v>
      </c>
      <c r="G5">
        <f t="shared" si="7"/>
        <v>13</v>
      </c>
      <c r="H5" t="str">
        <f t="shared" si="8"/>
        <v>caravanguard</v>
      </c>
      <c r="I5">
        <f t="shared" si="2"/>
        <v>0</v>
      </c>
      <c r="J5" t="str">
        <f t="shared" si="3"/>
        <v>caravanguard</v>
      </c>
      <c r="L5" t="str">
        <f>INDEX(artwork.xlsx!H:J,MATCH(J5,artwork.xlsx!H:H,0),3)</f>
        <v>Escorte</v>
      </c>
    </row>
    <row r="6" spans="1:12" x14ac:dyDescent="0.25">
      <c r="A6" t="s">
        <v>2413</v>
      </c>
      <c r="B6" t="str">
        <f t="shared" si="4"/>
        <v xml:space="preserve">  "adventures_distantlands":"Terres lointaines",</v>
      </c>
      <c r="C6" t="b">
        <f t="shared" si="5"/>
        <v>1</v>
      </c>
      <c r="D6">
        <f t="shared" si="0"/>
        <v>28</v>
      </c>
      <c r="E6" t="str">
        <f t="shared" si="1"/>
        <v xml:space="preserve">  "adventures_distantlands"</v>
      </c>
      <c r="F6" t="str">
        <f t="shared" si="6"/>
        <v xml:space="preserve">  adventures_distantlands</v>
      </c>
      <c r="G6">
        <f t="shared" si="7"/>
        <v>13</v>
      </c>
      <c r="H6" t="str">
        <f t="shared" si="8"/>
        <v>distantlands</v>
      </c>
      <c r="I6">
        <f t="shared" si="2"/>
        <v>0</v>
      </c>
      <c r="J6" t="str">
        <f t="shared" si="3"/>
        <v>distantlands</v>
      </c>
      <c r="L6" t="str">
        <f>INDEX(artwork.xlsx!H:J,MATCH(J6,artwork.xlsx!H:H,0),3)</f>
        <v>Terres lointaines</v>
      </c>
    </row>
    <row r="7" spans="1:12" x14ac:dyDescent="0.25">
      <c r="A7" t="s">
        <v>2414</v>
      </c>
      <c r="B7" t="str">
        <f t="shared" si="4"/>
        <v xml:space="preserve">  "adventures_dungeon":"Donjon",</v>
      </c>
      <c r="C7" t="b">
        <f t="shared" si="5"/>
        <v>1</v>
      </c>
      <c r="D7">
        <f t="shared" si="0"/>
        <v>23</v>
      </c>
      <c r="E7" t="str">
        <f t="shared" si="1"/>
        <v xml:space="preserve">  "adventures_dungeon"</v>
      </c>
      <c r="F7" t="str">
        <f t="shared" si="6"/>
        <v xml:space="preserve">  adventures_dungeon</v>
      </c>
      <c r="G7">
        <f t="shared" si="7"/>
        <v>13</v>
      </c>
      <c r="H7" t="str">
        <f t="shared" si="8"/>
        <v>dungeon</v>
      </c>
      <c r="I7">
        <f t="shared" si="2"/>
        <v>0</v>
      </c>
      <c r="J7" t="str">
        <f t="shared" si="3"/>
        <v>dungeon</v>
      </c>
      <c r="L7" t="str">
        <f>INDEX(artwork.xlsx!H:J,MATCH(J7,artwork.xlsx!H:H,0),3)</f>
        <v>Donjon</v>
      </c>
    </row>
    <row r="8" spans="1:12" x14ac:dyDescent="0.25">
      <c r="A8" t="s">
        <v>2415</v>
      </c>
      <c r="B8" t="str">
        <f t="shared" si="4"/>
        <v xml:space="preserve">  "adventures_duplicate":"Copie",</v>
      </c>
      <c r="C8" t="b">
        <f t="shared" si="5"/>
        <v>1</v>
      </c>
      <c r="D8">
        <f t="shared" si="0"/>
        <v>25</v>
      </c>
      <c r="E8" t="str">
        <f t="shared" si="1"/>
        <v xml:space="preserve">  "adventures_duplicate"</v>
      </c>
      <c r="F8" t="str">
        <f t="shared" si="6"/>
        <v xml:space="preserve">  adventures_duplicate</v>
      </c>
      <c r="G8">
        <f t="shared" si="7"/>
        <v>13</v>
      </c>
      <c r="H8" t="str">
        <f t="shared" si="8"/>
        <v>duplicate</v>
      </c>
      <c r="I8">
        <f t="shared" si="2"/>
        <v>0</v>
      </c>
      <c r="J8" t="str">
        <f t="shared" si="3"/>
        <v>duplicate</v>
      </c>
      <c r="L8" t="str">
        <f>INDEX(artwork.xlsx!H:J,MATCH(J8,artwork.xlsx!H:H,0),3)</f>
        <v>Copie</v>
      </c>
    </row>
    <row r="9" spans="1:12" x14ac:dyDescent="0.25">
      <c r="A9" t="s">
        <v>2416</v>
      </c>
      <c r="B9" t="str">
        <f t="shared" si="4"/>
        <v xml:space="preserve">  "adventures_gear":"Equipement",</v>
      </c>
      <c r="C9" t="b">
        <f t="shared" si="5"/>
        <v>1</v>
      </c>
      <c r="D9">
        <f t="shared" si="0"/>
        <v>20</v>
      </c>
      <c r="E9" t="str">
        <f t="shared" si="1"/>
        <v xml:space="preserve">  "adventures_gear"</v>
      </c>
      <c r="F9" t="str">
        <f t="shared" si="6"/>
        <v xml:space="preserve">  adventures_gear</v>
      </c>
      <c r="G9">
        <f t="shared" si="7"/>
        <v>13</v>
      </c>
      <c r="H9" t="str">
        <f t="shared" si="8"/>
        <v>gear</v>
      </c>
      <c r="I9">
        <f t="shared" si="2"/>
        <v>0</v>
      </c>
      <c r="J9" t="str">
        <f t="shared" si="3"/>
        <v>gear</v>
      </c>
      <c r="L9" t="str">
        <f>INDEX(artwork.xlsx!H:J,MATCH(J9,artwork.xlsx!H:H,0),3)</f>
        <v>Equipement</v>
      </c>
    </row>
    <row r="10" spans="1:12" x14ac:dyDescent="0.25">
      <c r="A10" t="s">
        <v>2417</v>
      </c>
      <c r="B10" t="str">
        <f t="shared" si="4"/>
        <v xml:space="preserve">  "adventures_giant":"Géant",</v>
      </c>
      <c r="C10" t="b">
        <f t="shared" si="5"/>
        <v>1</v>
      </c>
      <c r="D10">
        <f t="shared" si="0"/>
        <v>21</v>
      </c>
      <c r="E10" t="str">
        <f t="shared" si="1"/>
        <v xml:space="preserve">  "adventures_giant"</v>
      </c>
      <c r="F10" t="str">
        <f t="shared" si="6"/>
        <v xml:space="preserve">  adventures_giant</v>
      </c>
      <c r="G10">
        <f t="shared" si="7"/>
        <v>13</v>
      </c>
      <c r="H10" t="str">
        <f t="shared" si="8"/>
        <v>giant</v>
      </c>
      <c r="I10">
        <f t="shared" si="2"/>
        <v>0</v>
      </c>
      <c r="J10" t="str">
        <f t="shared" si="3"/>
        <v>giant</v>
      </c>
      <c r="L10" t="str">
        <f>INDEX(artwork.xlsx!H:J,MATCH(J10,artwork.xlsx!H:H,0),3)</f>
        <v>Géant</v>
      </c>
    </row>
    <row r="11" spans="1:12" x14ac:dyDescent="0.25">
      <c r="A11" t="s">
        <v>2418</v>
      </c>
      <c r="B11" t="str">
        <f t="shared" si="4"/>
        <v xml:space="preserve">  "adventures_guide":"Guide",</v>
      </c>
      <c r="C11" t="b">
        <f t="shared" si="5"/>
        <v>1</v>
      </c>
      <c r="D11">
        <f t="shared" si="0"/>
        <v>21</v>
      </c>
      <c r="E11" t="str">
        <f t="shared" si="1"/>
        <v xml:space="preserve">  "adventures_guide"</v>
      </c>
      <c r="F11" t="str">
        <f t="shared" si="6"/>
        <v xml:space="preserve">  adventures_guide</v>
      </c>
      <c r="G11">
        <f t="shared" si="7"/>
        <v>13</v>
      </c>
      <c r="H11" t="str">
        <f t="shared" si="8"/>
        <v>guide</v>
      </c>
      <c r="I11">
        <f t="shared" si="2"/>
        <v>0</v>
      </c>
      <c r="J11" t="str">
        <f t="shared" si="3"/>
        <v>guide</v>
      </c>
      <c r="L11" t="str">
        <f>INDEX(artwork.xlsx!H:J,MATCH(J11,artwork.xlsx!H:H,0),3)</f>
        <v>Guide</v>
      </c>
    </row>
    <row r="12" spans="1:12" x14ac:dyDescent="0.25">
      <c r="A12" t="s">
        <v>2419</v>
      </c>
      <c r="B12" t="str">
        <f t="shared" si="4"/>
        <v xml:space="preserve">  "adventures_hauntedwoods":"Bois hantés",</v>
      </c>
      <c r="C12" t="b">
        <f t="shared" si="5"/>
        <v>1</v>
      </c>
      <c r="D12">
        <f t="shared" si="0"/>
        <v>28</v>
      </c>
      <c r="E12" t="str">
        <f t="shared" si="1"/>
        <v xml:space="preserve">  "adventures_hauntedwoods"</v>
      </c>
      <c r="F12" t="str">
        <f t="shared" si="6"/>
        <v xml:space="preserve">  adventures_hauntedwoods</v>
      </c>
      <c r="G12">
        <f t="shared" si="7"/>
        <v>13</v>
      </c>
      <c r="H12" t="str">
        <f t="shared" si="8"/>
        <v>hauntedwoods</v>
      </c>
      <c r="I12">
        <f t="shared" si="2"/>
        <v>0</v>
      </c>
      <c r="J12" t="str">
        <f t="shared" si="3"/>
        <v>hauntedwoods</v>
      </c>
      <c r="L12" t="str">
        <f>INDEX(artwork.xlsx!H:J,MATCH(J12,artwork.xlsx!H:H,0),3)</f>
        <v>Bois hantés</v>
      </c>
    </row>
    <row r="13" spans="1:12" x14ac:dyDescent="0.25">
      <c r="A13" t="s">
        <v>2420</v>
      </c>
      <c r="B13" t="str">
        <f t="shared" si="4"/>
        <v xml:space="preserve">  "adventures_hireling":"Recrue",</v>
      </c>
      <c r="C13" t="b">
        <f t="shared" si="5"/>
        <v>1</v>
      </c>
      <c r="D13">
        <f t="shared" si="0"/>
        <v>24</v>
      </c>
      <c r="E13" t="str">
        <f t="shared" si="1"/>
        <v xml:space="preserve">  "adventures_hireling"</v>
      </c>
      <c r="F13" t="str">
        <f t="shared" si="6"/>
        <v xml:space="preserve">  adventures_hireling</v>
      </c>
      <c r="G13">
        <f t="shared" si="7"/>
        <v>13</v>
      </c>
      <c r="H13" t="str">
        <f t="shared" si="8"/>
        <v>hireling</v>
      </c>
      <c r="I13">
        <f t="shared" si="2"/>
        <v>0</v>
      </c>
      <c r="J13" t="str">
        <f t="shared" si="3"/>
        <v>hireling</v>
      </c>
      <c r="L13" t="str">
        <f>INDEX(artwork.xlsx!H:J,MATCH(J13,artwork.xlsx!H:H,0),3)</f>
        <v>Recrue</v>
      </c>
    </row>
    <row r="14" spans="1:12" x14ac:dyDescent="0.25">
      <c r="A14" t="s">
        <v>2421</v>
      </c>
      <c r="B14" t="str">
        <f t="shared" si="4"/>
        <v xml:space="preserve">  "adventures_lostcity":"Cité perdue",</v>
      </c>
      <c r="C14" t="b">
        <f t="shared" si="5"/>
        <v>1</v>
      </c>
      <c r="D14">
        <f t="shared" si="0"/>
        <v>24</v>
      </c>
      <c r="E14" t="str">
        <f t="shared" si="1"/>
        <v xml:space="preserve">  "adventures_lostcity"</v>
      </c>
      <c r="F14" t="str">
        <f t="shared" si="6"/>
        <v xml:space="preserve">  adventures_lostcity</v>
      </c>
      <c r="G14">
        <f t="shared" si="7"/>
        <v>13</v>
      </c>
      <c r="H14" t="str">
        <f t="shared" si="8"/>
        <v>lostcity</v>
      </c>
      <c r="I14">
        <f t="shared" si="2"/>
        <v>0</v>
      </c>
      <c r="J14" t="str">
        <f t="shared" si="3"/>
        <v>lostcity</v>
      </c>
      <c r="L14" t="str">
        <f>INDEX(artwork.xlsx!H:J,MATCH(J14,artwork.xlsx!H:H,0),3)</f>
        <v>Cité perdue</v>
      </c>
    </row>
    <row r="15" spans="1:12" x14ac:dyDescent="0.25">
      <c r="A15" t="s">
        <v>2422</v>
      </c>
      <c r="B15" t="str">
        <f t="shared" si="4"/>
        <v xml:space="preserve">  "adventures_magpie":"Pie voleuse",</v>
      </c>
      <c r="C15" t="b">
        <f t="shared" si="5"/>
        <v>1</v>
      </c>
      <c r="D15">
        <f t="shared" si="0"/>
        <v>22</v>
      </c>
      <c r="E15" t="str">
        <f t="shared" si="1"/>
        <v xml:space="preserve">  "adventures_magpie"</v>
      </c>
      <c r="F15" t="str">
        <f t="shared" si="6"/>
        <v xml:space="preserve">  adventures_magpie</v>
      </c>
      <c r="G15">
        <f t="shared" si="7"/>
        <v>13</v>
      </c>
      <c r="H15" t="str">
        <f t="shared" si="8"/>
        <v>magpie</v>
      </c>
      <c r="I15">
        <f t="shared" si="2"/>
        <v>0</v>
      </c>
      <c r="J15" t="str">
        <f t="shared" si="3"/>
        <v>magpie</v>
      </c>
      <c r="L15" t="str">
        <f>INDEX(artwork.xlsx!H:J,MATCH(J15,artwork.xlsx!H:H,0),3)</f>
        <v>Pie voleuse</v>
      </c>
    </row>
    <row r="16" spans="1:12" x14ac:dyDescent="0.25">
      <c r="A16" t="s">
        <v>2423</v>
      </c>
      <c r="B16" t="str">
        <f t="shared" si="4"/>
        <v xml:space="preserve">  "adventures_messenger":"Courrier",</v>
      </c>
      <c r="C16" t="b">
        <f t="shared" si="5"/>
        <v>1</v>
      </c>
      <c r="D16">
        <f t="shared" si="0"/>
        <v>25</v>
      </c>
      <c r="E16" t="str">
        <f t="shared" si="1"/>
        <v xml:space="preserve">  "adventures_messenger"</v>
      </c>
      <c r="F16" t="str">
        <f t="shared" si="6"/>
        <v xml:space="preserve">  adventures_messenger</v>
      </c>
      <c r="G16">
        <f t="shared" si="7"/>
        <v>13</v>
      </c>
      <c r="H16" t="str">
        <f t="shared" si="8"/>
        <v>messenger</v>
      </c>
      <c r="I16">
        <f t="shared" si="2"/>
        <v>0</v>
      </c>
      <c r="J16" t="str">
        <f t="shared" si="3"/>
        <v>messenger</v>
      </c>
      <c r="L16" t="str">
        <f>INDEX(artwork.xlsx!H:J,MATCH(J16,artwork.xlsx!H:H,0),3)</f>
        <v>Courrier</v>
      </c>
    </row>
    <row r="17" spans="1:12" x14ac:dyDescent="0.25">
      <c r="A17" t="s">
        <v>2424</v>
      </c>
      <c r="B17" t="str">
        <f t="shared" si="4"/>
        <v xml:space="preserve">  "adventures_miser":"Miséreux",</v>
      </c>
      <c r="C17" t="b">
        <f t="shared" si="5"/>
        <v>1</v>
      </c>
      <c r="D17">
        <f t="shared" si="0"/>
        <v>21</v>
      </c>
      <c r="E17" t="str">
        <f t="shared" si="1"/>
        <v xml:space="preserve">  "adventures_miser"</v>
      </c>
      <c r="F17" t="str">
        <f t="shared" si="6"/>
        <v xml:space="preserve">  adventures_miser</v>
      </c>
      <c r="G17">
        <f t="shared" si="7"/>
        <v>13</v>
      </c>
      <c r="H17" t="str">
        <f t="shared" si="8"/>
        <v>miser</v>
      </c>
      <c r="I17">
        <f t="shared" si="2"/>
        <v>0</v>
      </c>
      <c r="J17" t="str">
        <f t="shared" si="3"/>
        <v>miser</v>
      </c>
      <c r="L17" t="str">
        <f>INDEX(artwork.xlsx!H:J,MATCH(J17,artwork.xlsx!H:H,0),3)</f>
        <v>Miséreux</v>
      </c>
    </row>
    <row r="18" spans="1:12" x14ac:dyDescent="0.25">
      <c r="A18" t="s">
        <v>2425</v>
      </c>
      <c r="B18" t="str">
        <f t="shared" si="4"/>
        <v xml:space="preserve">  "adventures_page":"Page",</v>
      </c>
      <c r="C18" t="b">
        <f t="shared" si="5"/>
        <v>1</v>
      </c>
      <c r="D18">
        <f t="shared" si="0"/>
        <v>20</v>
      </c>
      <c r="E18" t="str">
        <f t="shared" si="1"/>
        <v xml:space="preserve">  "adventures_page"</v>
      </c>
      <c r="F18" t="str">
        <f t="shared" si="6"/>
        <v xml:space="preserve">  adventures_page</v>
      </c>
      <c r="G18">
        <f t="shared" si="7"/>
        <v>13</v>
      </c>
      <c r="H18" t="str">
        <f t="shared" si="8"/>
        <v>page</v>
      </c>
      <c r="I18">
        <f t="shared" si="2"/>
        <v>0</v>
      </c>
      <c r="J18" t="str">
        <f t="shared" si="3"/>
        <v>page</v>
      </c>
      <c r="L18" t="str">
        <f>INDEX(artwork.xlsx!H:J,MATCH(J18,artwork.xlsx!H:H,0),3)</f>
        <v>Page</v>
      </c>
    </row>
    <row r="19" spans="1:12" x14ac:dyDescent="0.25">
      <c r="A19" t="s">
        <v>2426</v>
      </c>
      <c r="B19" t="str">
        <f t="shared" si="4"/>
        <v xml:space="preserve">  "adventures_peasant":"Paysan",</v>
      </c>
      <c r="C19" t="b">
        <f t="shared" si="5"/>
        <v>1</v>
      </c>
      <c r="D19">
        <f t="shared" si="0"/>
        <v>23</v>
      </c>
      <c r="E19" t="str">
        <f t="shared" si="1"/>
        <v xml:space="preserve">  "adventures_peasant"</v>
      </c>
      <c r="F19" t="str">
        <f t="shared" si="6"/>
        <v xml:space="preserve">  adventures_peasant</v>
      </c>
      <c r="G19">
        <f t="shared" si="7"/>
        <v>13</v>
      </c>
      <c r="H19" t="str">
        <f t="shared" si="8"/>
        <v>peasant</v>
      </c>
      <c r="I19">
        <f t="shared" si="2"/>
        <v>0</v>
      </c>
      <c r="J19" t="str">
        <f t="shared" si="3"/>
        <v>peasant</v>
      </c>
      <c r="L19" t="str">
        <f>INDEX(artwork.xlsx!H:J,MATCH(J19,artwork.xlsx!H:H,0),3)</f>
        <v>Paysan</v>
      </c>
    </row>
    <row r="20" spans="1:12" x14ac:dyDescent="0.25">
      <c r="A20" t="s">
        <v>2427</v>
      </c>
      <c r="B20" t="str">
        <f t="shared" si="4"/>
        <v xml:space="preserve">  "adventures_port":"Ville portuaire",</v>
      </c>
      <c r="C20" t="b">
        <f t="shared" si="5"/>
        <v>1</v>
      </c>
      <c r="D20">
        <f t="shared" si="0"/>
        <v>20</v>
      </c>
      <c r="E20" t="str">
        <f t="shared" si="1"/>
        <v xml:space="preserve">  "adventures_port"</v>
      </c>
      <c r="F20" t="str">
        <f t="shared" si="6"/>
        <v xml:space="preserve">  adventures_port</v>
      </c>
      <c r="G20">
        <f t="shared" si="7"/>
        <v>13</v>
      </c>
      <c r="H20" t="str">
        <f t="shared" si="8"/>
        <v>port</v>
      </c>
      <c r="I20">
        <f t="shared" si="2"/>
        <v>0</v>
      </c>
      <c r="J20" t="str">
        <f t="shared" si="3"/>
        <v>port</v>
      </c>
      <c r="L20" t="str">
        <f>INDEX(artwork.xlsx!H:J,MATCH(J20,artwork.xlsx!H:H,0),3)</f>
        <v>Ville portuaire</v>
      </c>
    </row>
    <row r="21" spans="1:12" x14ac:dyDescent="0.25">
      <c r="A21" t="s">
        <v>2428</v>
      </c>
      <c r="B21" t="str">
        <f t="shared" si="4"/>
        <v xml:space="preserve">  "adventures_ranger":"Forestier",</v>
      </c>
      <c r="C21" t="b">
        <f t="shared" si="5"/>
        <v>1</v>
      </c>
      <c r="D21">
        <f t="shared" si="0"/>
        <v>22</v>
      </c>
      <c r="E21" t="str">
        <f t="shared" si="1"/>
        <v xml:space="preserve">  "adventures_ranger"</v>
      </c>
      <c r="F21" t="str">
        <f t="shared" si="6"/>
        <v xml:space="preserve">  adventures_ranger</v>
      </c>
      <c r="G21">
        <f t="shared" si="7"/>
        <v>13</v>
      </c>
      <c r="H21" t="str">
        <f t="shared" si="8"/>
        <v>ranger</v>
      </c>
      <c r="I21">
        <f t="shared" si="2"/>
        <v>0</v>
      </c>
      <c r="J21" t="str">
        <f t="shared" si="3"/>
        <v>ranger</v>
      </c>
      <c r="L21" t="str">
        <f>INDEX(artwork.xlsx!H:J,MATCH(J21,artwork.xlsx!H:H,0),3)</f>
        <v>Forestier</v>
      </c>
    </row>
    <row r="22" spans="1:12" x14ac:dyDescent="0.25">
      <c r="A22" t="s">
        <v>2429</v>
      </c>
      <c r="B22" t="str">
        <f t="shared" si="4"/>
        <v xml:space="preserve">  "adventures_ratcatcher":"Chasseur de rats",</v>
      </c>
      <c r="C22" t="b">
        <f t="shared" si="5"/>
        <v>1</v>
      </c>
      <c r="D22">
        <f t="shared" si="0"/>
        <v>26</v>
      </c>
      <c r="E22" t="str">
        <f t="shared" si="1"/>
        <v xml:space="preserve">  "adventures_ratcatcher"</v>
      </c>
      <c r="F22" t="str">
        <f t="shared" si="6"/>
        <v xml:space="preserve">  adventures_ratcatcher</v>
      </c>
      <c r="G22">
        <f t="shared" si="7"/>
        <v>13</v>
      </c>
      <c r="H22" t="str">
        <f t="shared" si="8"/>
        <v>ratcatcher</v>
      </c>
      <c r="I22">
        <f t="shared" si="2"/>
        <v>0</v>
      </c>
      <c r="J22" t="str">
        <f t="shared" si="3"/>
        <v>ratcatcher</v>
      </c>
      <c r="L22" t="str">
        <f>INDEX(artwork.xlsx!H:J,MATCH(J22,artwork.xlsx!H:H,0),3)</f>
        <v>Chasseur de rats</v>
      </c>
    </row>
    <row r="23" spans="1:12" x14ac:dyDescent="0.25">
      <c r="A23" t="s">
        <v>2430</v>
      </c>
      <c r="B23" t="str">
        <f t="shared" si="4"/>
        <v xml:space="preserve">  "adventures_raze":"Démolition",</v>
      </c>
      <c r="C23" t="b">
        <f t="shared" si="5"/>
        <v>1</v>
      </c>
      <c r="D23">
        <f t="shared" si="0"/>
        <v>20</v>
      </c>
      <c r="E23" t="str">
        <f t="shared" si="1"/>
        <v xml:space="preserve">  "adventures_raze"</v>
      </c>
      <c r="F23" t="str">
        <f t="shared" si="6"/>
        <v xml:space="preserve">  adventures_raze</v>
      </c>
      <c r="G23">
        <f t="shared" si="7"/>
        <v>13</v>
      </c>
      <c r="H23" t="str">
        <f t="shared" si="8"/>
        <v>raze</v>
      </c>
      <c r="I23">
        <f t="shared" si="2"/>
        <v>0</v>
      </c>
      <c r="J23" t="str">
        <f t="shared" si="3"/>
        <v>raze</v>
      </c>
      <c r="L23" t="str">
        <f>INDEX(artwork.xlsx!H:J,MATCH(J23,artwork.xlsx!H:H,0),3)</f>
        <v>Démolition</v>
      </c>
    </row>
    <row r="24" spans="1:12" x14ac:dyDescent="0.25">
      <c r="A24" t="s">
        <v>2431</v>
      </c>
      <c r="B24" t="str">
        <f t="shared" si="4"/>
        <v xml:space="preserve">  "adventures_relic":"Relique",</v>
      </c>
      <c r="C24" t="b">
        <f t="shared" si="5"/>
        <v>1</v>
      </c>
      <c r="D24">
        <f t="shared" si="0"/>
        <v>21</v>
      </c>
      <c r="E24" t="str">
        <f t="shared" si="1"/>
        <v xml:space="preserve">  "adventures_relic"</v>
      </c>
      <c r="F24" t="str">
        <f t="shared" si="6"/>
        <v xml:space="preserve">  adventures_relic</v>
      </c>
      <c r="G24">
        <f t="shared" si="7"/>
        <v>13</v>
      </c>
      <c r="H24" t="str">
        <f t="shared" si="8"/>
        <v>relic</v>
      </c>
      <c r="I24">
        <f t="shared" si="2"/>
        <v>0</v>
      </c>
      <c r="J24" t="str">
        <f t="shared" si="3"/>
        <v>relic</v>
      </c>
      <c r="L24" t="str">
        <f>INDEX(artwork.xlsx!H:J,MATCH(J24,artwork.xlsx!H:H,0),3)</f>
        <v>Relique</v>
      </c>
    </row>
    <row r="25" spans="1:12" x14ac:dyDescent="0.25">
      <c r="A25" t="s">
        <v>2432</v>
      </c>
      <c r="B25" t="str">
        <f t="shared" si="4"/>
        <v xml:space="preserve">  "adventures_royalcarriage":"Cortège royal",</v>
      </c>
      <c r="C25" t="b">
        <f t="shared" si="5"/>
        <v>1</v>
      </c>
      <c r="D25">
        <f t="shared" si="0"/>
        <v>29</v>
      </c>
      <c r="E25" t="str">
        <f t="shared" si="1"/>
        <v xml:space="preserve">  "adventures_royalcarriage"</v>
      </c>
      <c r="F25" t="str">
        <f t="shared" si="6"/>
        <v xml:space="preserve">  adventures_royalcarriage</v>
      </c>
      <c r="G25">
        <f t="shared" si="7"/>
        <v>13</v>
      </c>
      <c r="H25" t="str">
        <f t="shared" si="8"/>
        <v>royalcarriage</v>
      </c>
      <c r="I25">
        <f t="shared" si="2"/>
        <v>0</v>
      </c>
      <c r="J25" t="str">
        <f t="shared" si="3"/>
        <v>royalcarriage</v>
      </c>
      <c r="L25" t="str">
        <f>INDEX(artwork.xlsx!H:J,MATCH(J25,artwork.xlsx!H:H,0),3)</f>
        <v>Cortège royal</v>
      </c>
    </row>
    <row r="26" spans="1:12" x14ac:dyDescent="0.25">
      <c r="A26" t="s">
        <v>2433</v>
      </c>
      <c r="B26" t="str">
        <f t="shared" si="4"/>
        <v xml:space="preserve">  "adventures_storyteller":"Conteuse",</v>
      </c>
      <c r="C26" t="b">
        <f t="shared" si="5"/>
        <v>1</v>
      </c>
      <c r="D26">
        <f t="shared" si="0"/>
        <v>27</v>
      </c>
      <c r="E26" t="str">
        <f t="shared" si="1"/>
        <v xml:space="preserve">  "adventures_storyteller"</v>
      </c>
      <c r="F26" t="str">
        <f t="shared" si="6"/>
        <v xml:space="preserve">  adventures_storyteller</v>
      </c>
      <c r="G26">
        <f t="shared" si="7"/>
        <v>13</v>
      </c>
      <c r="H26" t="str">
        <f t="shared" si="8"/>
        <v>storyteller</v>
      </c>
      <c r="I26">
        <f t="shared" si="2"/>
        <v>0</v>
      </c>
      <c r="J26" t="str">
        <f t="shared" si="3"/>
        <v>storyteller</v>
      </c>
      <c r="L26" t="str">
        <f>INDEX(artwork.xlsx!H:J,MATCH(J26,artwork.xlsx!H:H,0),3)</f>
        <v>Conteuse</v>
      </c>
    </row>
    <row r="27" spans="1:12" x14ac:dyDescent="0.25">
      <c r="A27" t="s">
        <v>2434</v>
      </c>
      <c r="B27" t="str">
        <f t="shared" si="4"/>
        <v xml:space="preserve">  "adventures_swamphag":"Sorcière des marais",</v>
      </c>
      <c r="C27" t="b">
        <f t="shared" si="5"/>
        <v>1</v>
      </c>
      <c r="D27">
        <f t="shared" si="0"/>
        <v>24</v>
      </c>
      <c r="E27" t="str">
        <f t="shared" si="1"/>
        <v xml:space="preserve">  "adventures_swamphag"</v>
      </c>
      <c r="F27" t="str">
        <f t="shared" si="6"/>
        <v xml:space="preserve">  adventures_swamphag</v>
      </c>
      <c r="G27">
        <f t="shared" si="7"/>
        <v>13</v>
      </c>
      <c r="H27" t="str">
        <f t="shared" si="8"/>
        <v>swamphag</v>
      </c>
      <c r="I27">
        <f t="shared" si="2"/>
        <v>0</v>
      </c>
      <c r="J27" t="str">
        <f t="shared" si="3"/>
        <v>swamphag</v>
      </c>
      <c r="L27" t="str">
        <f>INDEX(artwork.xlsx!H:J,MATCH(J27,artwork.xlsx!H:H,0),3)</f>
        <v>Sorcière des marais</v>
      </c>
    </row>
    <row r="28" spans="1:12" x14ac:dyDescent="0.25">
      <c r="A28" t="s">
        <v>2435</v>
      </c>
      <c r="B28" t="str">
        <f t="shared" si="4"/>
        <v xml:space="preserve">  "adventures_transmogrify":"Transfiguration",</v>
      </c>
      <c r="C28" t="b">
        <f t="shared" si="5"/>
        <v>1</v>
      </c>
      <c r="D28">
        <f t="shared" si="0"/>
        <v>28</v>
      </c>
      <c r="E28" t="str">
        <f t="shared" si="1"/>
        <v xml:space="preserve">  "adventures_transmogrify"</v>
      </c>
      <c r="F28" t="str">
        <f t="shared" si="6"/>
        <v xml:space="preserve">  adventures_transmogrify</v>
      </c>
      <c r="G28">
        <f t="shared" si="7"/>
        <v>13</v>
      </c>
      <c r="H28" t="str">
        <f t="shared" si="8"/>
        <v>transmogrify</v>
      </c>
      <c r="I28">
        <f t="shared" si="2"/>
        <v>0</v>
      </c>
      <c r="J28" t="str">
        <f t="shared" si="3"/>
        <v>transmogrify</v>
      </c>
      <c r="L28" t="str">
        <f>INDEX(artwork.xlsx!H:J,MATCH(J28,artwork.xlsx!H:H,0),3)</f>
        <v>Transfiguration</v>
      </c>
    </row>
    <row r="29" spans="1:12" x14ac:dyDescent="0.25">
      <c r="A29" t="s">
        <v>2436</v>
      </c>
      <c r="B29" t="str">
        <f t="shared" si="4"/>
        <v xml:space="preserve">  "adventures_treasuretrove":"Pierres précieuses",</v>
      </c>
      <c r="C29" t="b">
        <f t="shared" si="5"/>
        <v>1</v>
      </c>
      <c r="D29">
        <f t="shared" si="0"/>
        <v>29</v>
      </c>
      <c r="E29" t="str">
        <f t="shared" si="1"/>
        <v xml:space="preserve">  "adventures_treasuretrove"</v>
      </c>
      <c r="F29" t="str">
        <f t="shared" si="6"/>
        <v xml:space="preserve">  adventures_treasuretrove</v>
      </c>
      <c r="G29">
        <f t="shared" si="7"/>
        <v>13</v>
      </c>
      <c r="H29" t="str">
        <f t="shared" si="8"/>
        <v>treasuretrove</v>
      </c>
      <c r="I29">
        <f t="shared" si="2"/>
        <v>0</v>
      </c>
      <c r="J29" t="str">
        <f t="shared" si="3"/>
        <v>treasuretrove</v>
      </c>
      <c r="L29" t="str">
        <f>INDEX(artwork.xlsx!H:J,MATCH(J29,artwork.xlsx!H:H,0),3)</f>
        <v>Pierres précieuses</v>
      </c>
    </row>
    <row r="30" spans="1:12" x14ac:dyDescent="0.25">
      <c r="A30" t="s">
        <v>2437</v>
      </c>
      <c r="B30" t="str">
        <f t="shared" si="4"/>
        <v xml:space="preserve">  "adventures_winemerchant":"Marchand de vin",</v>
      </c>
      <c r="C30" t="b">
        <f t="shared" si="5"/>
        <v>1</v>
      </c>
      <c r="D30">
        <f t="shared" si="0"/>
        <v>28</v>
      </c>
      <c r="E30" t="str">
        <f t="shared" si="1"/>
        <v xml:space="preserve">  "adventures_winemerchant"</v>
      </c>
      <c r="F30" t="str">
        <f t="shared" si="6"/>
        <v xml:space="preserve">  adventures_winemerchant</v>
      </c>
      <c r="G30">
        <f t="shared" si="7"/>
        <v>13</v>
      </c>
      <c r="H30" t="str">
        <f t="shared" si="8"/>
        <v>winemerchant</v>
      </c>
      <c r="I30">
        <f t="shared" si="2"/>
        <v>0</v>
      </c>
      <c r="J30" t="str">
        <f t="shared" si="3"/>
        <v>winemerchant</v>
      </c>
      <c r="L30" t="str">
        <f>INDEX(artwork.xlsx!H:J,MATCH(J30,artwork.xlsx!H:H,0),3)</f>
        <v>Marchand de vin</v>
      </c>
    </row>
    <row r="31" spans="1:12" x14ac:dyDescent="0.25">
      <c r="A31" t="s">
        <v>2438</v>
      </c>
      <c r="B31" t="str">
        <f t="shared" si="4"/>
        <v xml:space="preserve">  "adventures_coinoftherealm":"Monnaie royale",</v>
      </c>
      <c r="C31" t="b">
        <f t="shared" si="5"/>
        <v>1</v>
      </c>
      <c r="D31">
        <f t="shared" si="0"/>
        <v>30</v>
      </c>
      <c r="E31" t="str">
        <f t="shared" si="1"/>
        <v xml:space="preserve">  "adventures_coinoftherealm"</v>
      </c>
      <c r="F31" t="str">
        <f t="shared" si="6"/>
        <v xml:space="preserve">  adventures_coinoftherealm</v>
      </c>
      <c r="G31">
        <f t="shared" si="7"/>
        <v>13</v>
      </c>
      <c r="H31" t="str">
        <f t="shared" si="8"/>
        <v>coinoftherealm</v>
      </c>
      <c r="I31">
        <f t="shared" si="2"/>
        <v>0</v>
      </c>
      <c r="J31" t="str">
        <f t="shared" si="3"/>
        <v>coinoftherealm</v>
      </c>
      <c r="L31" t="str">
        <f>INDEX(artwork.xlsx!H:J,MATCH(J31,artwork.xlsx!H:H,0),3)</f>
        <v>Monnaie royale</v>
      </c>
    </row>
    <row r="32" spans="1:12" x14ac:dyDescent="0.25">
      <c r="A32" t="s">
        <v>2439</v>
      </c>
      <c r="B32" t="str">
        <f t="shared" si="4"/>
        <v xml:space="preserve">  "adventures_event_mission":"Mission",</v>
      </c>
      <c r="C32" t="b">
        <f t="shared" si="5"/>
        <v>1</v>
      </c>
      <c r="D32">
        <f t="shared" si="0"/>
        <v>29</v>
      </c>
      <c r="E32" t="str">
        <f t="shared" si="1"/>
        <v xml:space="preserve">  "adventures_event_mission"</v>
      </c>
      <c r="F32" t="str">
        <f t="shared" si="6"/>
        <v xml:space="preserve">  adventures_event_mission</v>
      </c>
      <c r="G32">
        <f t="shared" si="7"/>
        <v>13</v>
      </c>
      <c r="H32" t="str">
        <f t="shared" si="8"/>
        <v>event_mission</v>
      </c>
      <c r="I32">
        <f t="shared" si="2"/>
        <v>6</v>
      </c>
      <c r="J32" t="str">
        <f t="shared" si="3"/>
        <v>mission</v>
      </c>
      <c r="L32" t="str">
        <f>INDEX(artwork.xlsx!H:J,MATCH(J32,artwork.xlsx!H:H,0),3)</f>
        <v>Mission</v>
      </c>
    </row>
    <row r="33" spans="1:12" x14ac:dyDescent="0.25">
      <c r="A33" t="s">
        <v>2440</v>
      </c>
      <c r="B33" t="str">
        <f t="shared" si="4"/>
        <v xml:space="preserve">  "adventures_event_scoutingparty":"Pistage",</v>
      </c>
      <c r="C33" t="b">
        <f t="shared" si="5"/>
        <v>1</v>
      </c>
      <c r="D33">
        <f t="shared" si="0"/>
        <v>35</v>
      </c>
      <c r="E33" t="str">
        <f t="shared" si="1"/>
        <v xml:space="preserve">  "adventures_event_scoutingparty"</v>
      </c>
      <c r="F33" t="str">
        <f t="shared" si="6"/>
        <v xml:space="preserve">  adventures_event_scoutingparty</v>
      </c>
      <c r="G33">
        <f t="shared" si="7"/>
        <v>13</v>
      </c>
      <c r="H33" t="str">
        <f t="shared" si="8"/>
        <v>event_scoutingparty</v>
      </c>
      <c r="I33">
        <f t="shared" si="2"/>
        <v>6</v>
      </c>
      <c r="J33" t="str">
        <f t="shared" si="3"/>
        <v>scoutingparty</v>
      </c>
      <c r="L33" t="str">
        <f>INDEX(artwork.xlsx!H:J,MATCH(J33,artwork.xlsx!H:H,0),3)</f>
        <v>Pistage</v>
      </c>
    </row>
    <row r="34" spans="1:12" x14ac:dyDescent="0.25">
      <c r="A34" t="s">
        <v>2441</v>
      </c>
      <c r="B34" t="str">
        <f t="shared" si="4"/>
        <v xml:space="preserve">  "adventures_event_pathfinding":"Reconnaissance",</v>
      </c>
      <c r="C34" t="b">
        <f t="shared" si="5"/>
        <v>1</v>
      </c>
      <c r="D34">
        <f t="shared" si="0"/>
        <v>33</v>
      </c>
      <c r="E34" t="str">
        <f t="shared" si="1"/>
        <v xml:space="preserve">  "adventures_event_pathfinding"</v>
      </c>
      <c r="F34" t="str">
        <f t="shared" si="6"/>
        <v xml:space="preserve">  adventures_event_pathfinding</v>
      </c>
      <c r="G34">
        <f t="shared" si="7"/>
        <v>13</v>
      </c>
      <c r="H34" t="str">
        <f t="shared" si="8"/>
        <v>event_pathfinding</v>
      </c>
      <c r="I34">
        <f t="shared" si="2"/>
        <v>6</v>
      </c>
      <c r="J34" t="str">
        <f t="shared" si="3"/>
        <v>pathfinding</v>
      </c>
      <c r="L34" t="str">
        <f>INDEX(artwork.xlsx!H:J,MATCH(J34,artwork.xlsx!H:H,0),3)</f>
        <v>Reconnaissance</v>
      </c>
    </row>
    <row r="35" spans="1:12" x14ac:dyDescent="0.25">
      <c r="A35" t="s">
        <v>2442</v>
      </c>
      <c r="B35" t="str">
        <f t="shared" si="4"/>
        <v xml:space="preserve">  "adventures_event_bonfire":"Feu de joie",</v>
      </c>
      <c r="C35" t="b">
        <f t="shared" si="5"/>
        <v>1</v>
      </c>
      <c r="D35">
        <f t="shared" si="0"/>
        <v>29</v>
      </c>
      <c r="E35" t="str">
        <f t="shared" si="1"/>
        <v xml:space="preserve">  "adventures_event_bonfire"</v>
      </c>
      <c r="F35" t="str">
        <f t="shared" si="6"/>
        <v xml:space="preserve">  adventures_event_bonfire</v>
      </c>
      <c r="G35">
        <f t="shared" si="7"/>
        <v>13</v>
      </c>
      <c r="H35" t="str">
        <f t="shared" si="8"/>
        <v>event_bonfire</v>
      </c>
      <c r="I35">
        <f t="shared" si="2"/>
        <v>6</v>
      </c>
      <c r="J35" t="str">
        <f t="shared" si="3"/>
        <v>bonfire</v>
      </c>
      <c r="L35" t="str">
        <f>INDEX(artwork.xlsx!H:J,MATCH(J35,artwork.xlsx!H:H,0),3)</f>
        <v>Feu de joie</v>
      </c>
    </row>
    <row r="36" spans="1:12" x14ac:dyDescent="0.25">
      <c r="A36" t="s">
        <v>2443</v>
      </c>
      <c r="B36" t="str">
        <f t="shared" si="4"/>
        <v xml:space="preserve">  "adventures_event_pilgrimage":"Pèlerinage",</v>
      </c>
      <c r="C36" t="b">
        <f t="shared" si="5"/>
        <v>1</v>
      </c>
      <c r="D36">
        <f t="shared" si="0"/>
        <v>32</v>
      </c>
      <c r="E36" t="str">
        <f t="shared" si="1"/>
        <v xml:space="preserve">  "adventures_event_pilgrimage"</v>
      </c>
      <c r="F36" t="str">
        <f t="shared" si="6"/>
        <v xml:space="preserve">  adventures_event_pilgrimage</v>
      </c>
      <c r="G36">
        <f t="shared" si="7"/>
        <v>13</v>
      </c>
      <c r="H36" t="str">
        <f t="shared" si="8"/>
        <v>event_pilgrimage</v>
      </c>
      <c r="I36">
        <f t="shared" si="2"/>
        <v>6</v>
      </c>
      <c r="J36" t="str">
        <f t="shared" si="3"/>
        <v>pilgrimage</v>
      </c>
      <c r="L36" t="str">
        <f>INDEX(artwork.xlsx!H:J,MATCH(J36,artwork.xlsx!H:H,0),3)</f>
        <v>Pèlerinage</v>
      </c>
    </row>
    <row r="37" spans="1:12" x14ac:dyDescent="0.25">
      <c r="A37" t="s">
        <v>2444</v>
      </c>
      <c r="B37" t="str">
        <f t="shared" si="4"/>
        <v xml:space="preserve">  "adventures_event_training":"Entraînement",</v>
      </c>
      <c r="C37" t="b">
        <f t="shared" si="5"/>
        <v>1</v>
      </c>
      <c r="D37">
        <f t="shared" si="0"/>
        <v>30</v>
      </c>
      <c r="E37" t="str">
        <f t="shared" si="1"/>
        <v xml:space="preserve">  "adventures_event_training"</v>
      </c>
      <c r="F37" t="str">
        <f t="shared" si="6"/>
        <v xml:space="preserve">  adventures_event_training</v>
      </c>
      <c r="G37">
        <f t="shared" si="7"/>
        <v>13</v>
      </c>
      <c r="H37" t="str">
        <f t="shared" si="8"/>
        <v>event_training</v>
      </c>
      <c r="I37">
        <f t="shared" ref="I37:I88" si="9">IFERROR(FIND("_",H37),0)</f>
        <v>6</v>
      </c>
      <c r="J37" t="str">
        <f t="shared" ref="J37" si="10">RIGHT(H37,LEN(H37)-I37)</f>
        <v>training</v>
      </c>
      <c r="L37" t="str">
        <f>INDEX(artwork.xlsx!H:J,MATCH(J37,artwork.xlsx!H:H,0),3)</f>
        <v>Entraînement</v>
      </c>
    </row>
    <row r="38" spans="1:12" x14ac:dyDescent="0.25">
      <c r="A38" t="s">
        <v>2445</v>
      </c>
      <c r="B38" t="str">
        <f t="shared" si="4"/>
        <v xml:space="preserve">  "adventures_event_ball":"Bal",</v>
      </c>
      <c r="C38" t="b">
        <f t="shared" si="5"/>
        <v>1</v>
      </c>
      <c r="D38">
        <f t="shared" si="0"/>
        <v>26</v>
      </c>
      <c r="E38" t="str">
        <f t="shared" si="1"/>
        <v xml:space="preserve">  "adventures_event_ball"</v>
      </c>
      <c r="F38" t="str">
        <f t="shared" si="6"/>
        <v xml:space="preserve">  adventures_event_ball</v>
      </c>
      <c r="G38">
        <f t="shared" ref="G38" si="11">FIND("_",F38)</f>
        <v>13</v>
      </c>
      <c r="H38" t="str">
        <f t="shared" ref="H38:H101" si="12">RIGHT(F38,LEN(F38)-G38)</f>
        <v>event_ball</v>
      </c>
      <c r="I38">
        <f t="shared" si="9"/>
        <v>6</v>
      </c>
      <c r="J38" t="str">
        <f t="shared" ref="J38:J101" si="13">RIGHT(H38,LEN(H38)-I38)</f>
        <v>ball</v>
      </c>
      <c r="L38" t="str">
        <f>INDEX(artwork.xlsx!H:J,MATCH(J38,artwork.xlsx!H:H,0),3)</f>
        <v>Bal</v>
      </c>
    </row>
    <row r="39" spans="1:12" x14ac:dyDescent="0.25">
      <c r="A39" t="s">
        <v>2446</v>
      </c>
      <c r="B39" t="str">
        <f t="shared" si="4"/>
        <v xml:space="preserve">  "adventures_event_travellingfair":"Forains",</v>
      </c>
      <c r="C39" t="b">
        <f t="shared" si="5"/>
        <v>1</v>
      </c>
      <c r="D39">
        <f t="shared" si="0"/>
        <v>36</v>
      </c>
      <c r="E39" t="str">
        <f t="shared" si="1"/>
        <v xml:space="preserve">  "adventures_event_travellingfair"</v>
      </c>
      <c r="F39" t="str">
        <f t="shared" si="6"/>
        <v xml:space="preserve">  adventures_event_travellingfair</v>
      </c>
      <c r="G39">
        <f t="shared" ref="G39" si="14">FIND("_",F39)</f>
        <v>13</v>
      </c>
      <c r="H39" t="str">
        <f t="shared" si="12"/>
        <v>event_travellingfair</v>
      </c>
      <c r="I39">
        <f t="shared" si="9"/>
        <v>6</v>
      </c>
      <c r="J39" t="str">
        <f t="shared" si="13"/>
        <v>travellingfair</v>
      </c>
      <c r="L39" t="str">
        <f>INDEX(artwork.xlsx!H:J,MATCH(J39,artwork.xlsx!H:H,0),3)</f>
        <v>Forains</v>
      </c>
    </row>
    <row r="40" spans="1:12" x14ac:dyDescent="0.25">
      <c r="A40" t="s">
        <v>2447</v>
      </c>
      <c r="B40" t="str">
        <f t="shared" si="4"/>
        <v xml:space="preserve">  "adventures_event_save":"Resserre",</v>
      </c>
      <c r="C40" t="b">
        <f t="shared" si="5"/>
        <v>1</v>
      </c>
      <c r="D40">
        <f t="shared" si="0"/>
        <v>26</v>
      </c>
      <c r="E40" t="str">
        <f t="shared" si="1"/>
        <v xml:space="preserve">  "adventures_event_save"</v>
      </c>
      <c r="F40" t="str">
        <f t="shared" si="6"/>
        <v xml:space="preserve">  adventures_event_save</v>
      </c>
      <c r="G40">
        <f t="shared" ref="G40" si="15">FIND("_",F40)</f>
        <v>13</v>
      </c>
      <c r="H40" t="str">
        <f t="shared" si="12"/>
        <v>event_save</v>
      </c>
      <c r="I40">
        <f t="shared" si="9"/>
        <v>6</v>
      </c>
      <c r="J40" t="str">
        <f t="shared" si="13"/>
        <v>save</v>
      </c>
      <c r="L40" t="str">
        <f>INDEX(artwork.xlsx!H:J,MATCH(J40,artwork.xlsx!H:H,0),3)</f>
        <v>Resserre</v>
      </c>
    </row>
    <row r="41" spans="1:12" x14ac:dyDescent="0.25">
      <c r="A41" t="s">
        <v>2448</v>
      </c>
      <c r="B41" t="str">
        <f t="shared" si="4"/>
        <v xml:space="preserve">  "adventures_event_borrow":"Emprunt",</v>
      </c>
      <c r="C41" t="b">
        <f t="shared" si="5"/>
        <v>1</v>
      </c>
      <c r="D41">
        <f t="shared" si="0"/>
        <v>28</v>
      </c>
      <c r="E41" t="str">
        <f t="shared" si="1"/>
        <v xml:space="preserve">  "adventures_event_borrow"</v>
      </c>
      <c r="F41" t="str">
        <f t="shared" si="6"/>
        <v xml:space="preserve">  adventures_event_borrow</v>
      </c>
      <c r="G41">
        <f t="shared" ref="G41" si="16">FIND("_",F41)</f>
        <v>13</v>
      </c>
      <c r="H41" t="str">
        <f t="shared" si="12"/>
        <v>event_borrow</v>
      </c>
      <c r="I41">
        <f t="shared" si="9"/>
        <v>6</v>
      </c>
      <c r="J41" t="str">
        <f t="shared" si="13"/>
        <v>borrow</v>
      </c>
      <c r="L41" t="str">
        <f>INDEX(artwork.xlsx!H:J,MATCH(J41,artwork.xlsx!H:H,0),3)</f>
        <v>Emprunt</v>
      </c>
    </row>
    <row r="42" spans="1:12" x14ac:dyDescent="0.25">
      <c r="A42" t="s">
        <v>2449</v>
      </c>
      <c r="B42" t="str">
        <f t="shared" si="4"/>
        <v xml:space="preserve">  "adventures_event_lostarts":"Arts anciens",</v>
      </c>
      <c r="C42" t="b">
        <f t="shared" si="5"/>
        <v>1</v>
      </c>
      <c r="D42">
        <f t="shared" si="0"/>
        <v>30</v>
      </c>
      <c r="E42" t="str">
        <f t="shared" si="1"/>
        <v xml:space="preserve">  "adventures_event_lostarts"</v>
      </c>
      <c r="F42" t="str">
        <f t="shared" si="6"/>
        <v xml:space="preserve">  adventures_event_lostarts</v>
      </c>
      <c r="G42">
        <f t="shared" ref="G42" si="17">FIND("_",F42)</f>
        <v>13</v>
      </c>
      <c r="H42" t="str">
        <f t="shared" si="12"/>
        <v>event_lostarts</v>
      </c>
      <c r="I42">
        <f t="shared" si="9"/>
        <v>6</v>
      </c>
      <c r="J42" t="str">
        <f t="shared" si="13"/>
        <v>lostarts</v>
      </c>
      <c r="L42" t="str">
        <f>INDEX(artwork.xlsx!H:J,MATCH(J42,artwork.xlsx!H:H,0),3)</f>
        <v>Arts anciens</v>
      </c>
    </row>
    <row r="43" spans="1:12" x14ac:dyDescent="0.25">
      <c r="A43" t="s">
        <v>2450</v>
      </c>
      <c r="B43" t="str">
        <f t="shared" si="4"/>
        <v xml:space="preserve">  "adventures_event_trade":"Commerce",</v>
      </c>
      <c r="C43" t="b">
        <f t="shared" si="5"/>
        <v>1</v>
      </c>
      <c r="D43">
        <f t="shared" si="0"/>
        <v>27</v>
      </c>
      <c r="E43" t="str">
        <f t="shared" si="1"/>
        <v xml:space="preserve">  "adventures_event_trade"</v>
      </c>
      <c r="F43" t="str">
        <f t="shared" si="6"/>
        <v xml:space="preserve">  adventures_event_trade</v>
      </c>
      <c r="G43">
        <f t="shared" ref="G43" si="18">FIND("_",F43)</f>
        <v>13</v>
      </c>
      <c r="H43" t="str">
        <f t="shared" si="12"/>
        <v>event_trade</v>
      </c>
      <c r="I43">
        <f t="shared" si="9"/>
        <v>6</v>
      </c>
      <c r="J43" t="str">
        <f t="shared" si="13"/>
        <v>trade</v>
      </c>
      <c r="L43" t="str">
        <f>INDEX(artwork.xlsx!H:J,MATCH(J43,artwork.xlsx!H:H,0),3)</f>
        <v>Commerce</v>
      </c>
    </row>
    <row r="44" spans="1:12" x14ac:dyDescent="0.25">
      <c r="A44" t="s">
        <v>2451</v>
      </c>
      <c r="B44" t="str">
        <f t="shared" si="4"/>
        <v xml:space="preserve">  "adventures_event_raid":"Raid",</v>
      </c>
      <c r="C44" t="b">
        <f t="shared" si="5"/>
        <v>1</v>
      </c>
      <c r="D44">
        <f t="shared" si="0"/>
        <v>26</v>
      </c>
      <c r="E44" t="str">
        <f t="shared" si="1"/>
        <v xml:space="preserve">  "adventures_event_raid"</v>
      </c>
      <c r="F44" t="str">
        <f t="shared" si="6"/>
        <v xml:space="preserve">  adventures_event_raid</v>
      </c>
      <c r="G44">
        <f t="shared" ref="G44" si="19">FIND("_",F44)</f>
        <v>13</v>
      </c>
      <c r="H44" t="str">
        <f t="shared" si="12"/>
        <v>event_raid</v>
      </c>
      <c r="I44">
        <f t="shared" si="9"/>
        <v>6</v>
      </c>
      <c r="J44" t="str">
        <f t="shared" si="13"/>
        <v>raid</v>
      </c>
      <c r="L44" t="str">
        <f>INDEX(artwork.xlsx!H:J,MATCH(J44,artwork.xlsx!H:H,0),3)</f>
        <v>Raid</v>
      </c>
    </row>
    <row r="45" spans="1:12" x14ac:dyDescent="0.25">
      <c r="A45" t="s">
        <v>2452</v>
      </c>
      <c r="B45" t="str">
        <f t="shared" si="4"/>
        <v xml:space="preserve">  "adventures_event_quest":"Quête",</v>
      </c>
      <c r="C45" t="b">
        <f t="shared" si="5"/>
        <v>1</v>
      </c>
      <c r="D45">
        <f t="shared" si="0"/>
        <v>27</v>
      </c>
      <c r="E45" t="str">
        <f t="shared" si="1"/>
        <v xml:space="preserve">  "adventures_event_quest"</v>
      </c>
      <c r="F45" t="str">
        <f t="shared" si="6"/>
        <v xml:space="preserve">  adventures_event_quest</v>
      </c>
      <c r="G45">
        <f t="shared" ref="G45" si="20">FIND("_",F45)</f>
        <v>13</v>
      </c>
      <c r="H45" t="str">
        <f t="shared" si="12"/>
        <v>event_quest</v>
      </c>
      <c r="I45">
        <f t="shared" si="9"/>
        <v>6</v>
      </c>
      <c r="J45" t="str">
        <f t="shared" si="13"/>
        <v>quest</v>
      </c>
      <c r="L45" t="str">
        <f>INDEX(artwork.xlsx!H:J,MATCH(J45,artwork.xlsx!H:H,0),3)</f>
        <v>Quête</v>
      </c>
    </row>
    <row r="46" spans="1:12" x14ac:dyDescent="0.25">
      <c r="A46" t="s">
        <v>2453</v>
      </c>
      <c r="B46" t="str">
        <f t="shared" si="4"/>
        <v xml:space="preserve">  "adventures_event_expedition":"Expedition",</v>
      </c>
      <c r="C46" t="b">
        <f t="shared" si="5"/>
        <v>1</v>
      </c>
      <c r="D46">
        <f t="shared" si="0"/>
        <v>32</v>
      </c>
      <c r="E46" t="str">
        <f t="shared" si="1"/>
        <v xml:space="preserve">  "adventures_event_expedition"</v>
      </c>
      <c r="F46" t="str">
        <f t="shared" si="6"/>
        <v xml:space="preserve">  adventures_event_expedition</v>
      </c>
      <c r="G46">
        <f t="shared" ref="G46" si="21">FIND("_",F46)</f>
        <v>13</v>
      </c>
      <c r="H46" t="str">
        <f t="shared" si="12"/>
        <v>event_expedition</v>
      </c>
      <c r="I46">
        <f t="shared" si="9"/>
        <v>6</v>
      </c>
      <c r="J46" t="str">
        <f t="shared" si="13"/>
        <v>expedition</v>
      </c>
      <c r="L46" t="str">
        <f>INDEX(artwork.xlsx!H:J,MATCH(J46,artwork.xlsx!H:H,0),3)</f>
        <v>Expedition</v>
      </c>
    </row>
    <row r="47" spans="1:12" x14ac:dyDescent="0.25">
      <c r="A47" t="s">
        <v>2454</v>
      </c>
      <c r="B47" t="str">
        <f t="shared" si="4"/>
        <v xml:space="preserve">  "adventures_event_alms":"Aumône",</v>
      </c>
      <c r="C47" t="b">
        <f t="shared" si="5"/>
        <v>1</v>
      </c>
      <c r="D47">
        <f t="shared" si="0"/>
        <v>26</v>
      </c>
      <c r="E47" t="str">
        <f t="shared" si="1"/>
        <v xml:space="preserve">  "adventures_event_alms"</v>
      </c>
      <c r="F47" t="str">
        <f t="shared" si="6"/>
        <v xml:space="preserve">  adventures_event_alms</v>
      </c>
      <c r="G47">
        <f t="shared" ref="G47" si="22">FIND("_",F47)</f>
        <v>13</v>
      </c>
      <c r="H47" t="str">
        <f t="shared" si="12"/>
        <v>event_alms</v>
      </c>
      <c r="I47">
        <f t="shared" si="9"/>
        <v>6</v>
      </c>
      <c r="J47" t="str">
        <f t="shared" si="13"/>
        <v>alms</v>
      </c>
      <c r="L47" t="str">
        <f>INDEX(artwork.xlsx!H:J,MATCH(J47,artwork.xlsx!H:H,0),3)</f>
        <v>Aumône</v>
      </c>
    </row>
    <row r="48" spans="1:12" x14ac:dyDescent="0.25">
      <c r="A48" t="s">
        <v>2455</v>
      </c>
      <c r="B48" t="str">
        <f t="shared" si="4"/>
        <v xml:space="preserve">  "adventures_event_inheritance":"Héritage",</v>
      </c>
      <c r="C48" t="b">
        <f t="shared" si="5"/>
        <v>1</v>
      </c>
      <c r="D48">
        <f t="shared" si="0"/>
        <v>33</v>
      </c>
      <c r="E48" t="str">
        <f t="shared" si="1"/>
        <v xml:space="preserve">  "adventures_event_inheritance"</v>
      </c>
      <c r="F48" t="str">
        <f t="shared" si="6"/>
        <v xml:space="preserve">  adventures_event_inheritance</v>
      </c>
      <c r="G48">
        <f t="shared" ref="G48" si="23">FIND("_",F48)</f>
        <v>13</v>
      </c>
      <c r="H48" t="str">
        <f t="shared" si="12"/>
        <v>event_inheritance</v>
      </c>
      <c r="I48">
        <f t="shared" si="9"/>
        <v>6</v>
      </c>
      <c r="J48" t="str">
        <f t="shared" si="13"/>
        <v>inheritance</v>
      </c>
      <c r="L48" t="str">
        <f>INDEX(artwork.xlsx!H:J,MATCH(J48,artwork.xlsx!H:H,0),3)</f>
        <v>Héritage</v>
      </c>
    </row>
    <row r="49" spans="1:12" x14ac:dyDescent="0.25">
      <c r="A49" t="s">
        <v>2456</v>
      </c>
      <c r="B49" t="str">
        <f t="shared" si="4"/>
        <v xml:space="preserve">  "adventures_event_ferry":"Bac",</v>
      </c>
      <c r="C49" t="b">
        <f t="shared" si="5"/>
        <v>1</v>
      </c>
      <c r="D49">
        <f t="shared" si="0"/>
        <v>27</v>
      </c>
      <c r="E49" t="str">
        <f t="shared" si="1"/>
        <v xml:space="preserve">  "adventures_event_ferry"</v>
      </c>
      <c r="F49" t="str">
        <f t="shared" si="6"/>
        <v xml:space="preserve">  adventures_event_ferry</v>
      </c>
      <c r="G49">
        <f t="shared" ref="G49" si="24">FIND("_",F49)</f>
        <v>13</v>
      </c>
      <c r="H49" t="str">
        <f t="shared" si="12"/>
        <v>event_ferry</v>
      </c>
      <c r="I49">
        <f t="shared" si="9"/>
        <v>6</v>
      </c>
      <c r="J49" t="str">
        <f t="shared" si="13"/>
        <v>ferry</v>
      </c>
      <c r="L49" t="str">
        <f>INDEX(artwork.xlsx!H:J,MATCH(J49,artwork.xlsx!H:H,0),3)</f>
        <v>Bac</v>
      </c>
    </row>
    <row r="50" spans="1:12" x14ac:dyDescent="0.25">
      <c r="A50" t="s">
        <v>2457</v>
      </c>
      <c r="B50" t="str">
        <f t="shared" si="4"/>
        <v xml:space="preserve">  "adventures_event_plan":"Plan de bataille",</v>
      </c>
      <c r="C50" t="b">
        <f t="shared" si="5"/>
        <v>1</v>
      </c>
      <c r="D50">
        <f t="shared" si="0"/>
        <v>26</v>
      </c>
      <c r="E50" t="str">
        <f t="shared" si="1"/>
        <v xml:space="preserve">  "adventures_event_plan"</v>
      </c>
      <c r="F50" t="str">
        <f t="shared" si="6"/>
        <v xml:space="preserve">  adventures_event_plan</v>
      </c>
      <c r="G50">
        <f t="shared" ref="G50" si="25">FIND("_",F50)</f>
        <v>13</v>
      </c>
      <c r="H50" t="str">
        <f t="shared" si="12"/>
        <v>event_plan</v>
      </c>
      <c r="I50">
        <f t="shared" si="9"/>
        <v>6</v>
      </c>
      <c r="J50" t="str">
        <f t="shared" si="13"/>
        <v>plan</v>
      </c>
      <c r="L50" t="str">
        <f>INDEX(artwork.xlsx!H:J,MATCH(J50,artwork.xlsx!H:H,0),3)</f>
        <v>Plan de bataille</v>
      </c>
    </row>
    <row r="51" spans="1:12" x14ac:dyDescent="0.25">
      <c r="A51" t="s">
        <v>2458</v>
      </c>
      <c r="B51" t="str">
        <f t="shared" si="4"/>
        <v xml:space="preserve">  "adventures_event_seaway":"Route maritime",</v>
      </c>
      <c r="C51" t="b">
        <f t="shared" si="5"/>
        <v>1</v>
      </c>
      <c r="D51">
        <f t="shared" si="0"/>
        <v>28</v>
      </c>
      <c r="E51" t="str">
        <f t="shared" si="1"/>
        <v xml:space="preserve">  "adventures_event_seaway"</v>
      </c>
      <c r="F51" t="str">
        <f t="shared" si="6"/>
        <v xml:space="preserve">  adventures_event_seaway</v>
      </c>
      <c r="G51">
        <f t="shared" ref="G51" si="26">FIND("_",F51)</f>
        <v>13</v>
      </c>
      <c r="H51" t="str">
        <f t="shared" si="12"/>
        <v>event_seaway</v>
      </c>
      <c r="I51">
        <f t="shared" si="9"/>
        <v>6</v>
      </c>
      <c r="J51" t="str">
        <f t="shared" si="13"/>
        <v>seaway</v>
      </c>
      <c r="L51" t="str">
        <f>INDEX(artwork.xlsx!H:J,MATCH(J51,artwork.xlsx!H:H,0),3)</f>
        <v>Route maritime</v>
      </c>
    </row>
    <row r="52" spans="1:12" x14ac:dyDescent="0.25">
      <c r="A52" t="s">
        <v>2459</v>
      </c>
      <c r="B52" t="str">
        <f t="shared" si="4"/>
        <v xml:space="preserve">  "alchemy_alchemist":"Alchimiste",</v>
      </c>
      <c r="C52" t="b">
        <f t="shared" si="5"/>
        <v>1</v>
      </c>
      <c r="D52">
        <f t="shared" si="0"/>
        <v>22</v>
      </c>
      <c r="E52" t="str">
        <f t="shared" si="1"/>
        <v xml:space="preserve">  "alchemy_alchemist"</v>
      </c>
      <c r="F52" t="str">
        <f t="shared" si="6"/>
        <v xml:space="preserve">  alchemy_alchemist</v>
      </c>
      <c r="G52">
        <f t="shared" ref="G52" si="27">FIND("_",F52)</f>
        <v>10</v>
      </c>
      <c r="H52" t="str">
        <f t="shared" si="12"/>
        <v>alchemist</v>
      </c>
      <c r="I52">
        <f t="shared" si="9"/>
        <v>0</v>
      </c>
      <c r="J52" t="str">
        <f t="shared" si="13"/>
        <v>alchemist</v>
      </c>
      <c r="L52" t="str">
        <f>INDEX(artwork.xlsx!H:J,MATCH(J52,artwork.xlsx!H:H,0),3)</f>
        <v>Alchimiste</v>
      </c>
    </row>
    <row r="53" spans="1:12" x14ac:dyDescent="0.25">
      <c r="A53" t="s">
        <v>2460</v>
      </c>
      <c r="B53" t="str">
        <f t="shared" si="4"/>
        <v xml:space="preserve">  "alchemy_apothecary":"Apothicaire",</v>
      </c>
      <c r="C53" t="b">
        <f t="shared" si="5"/>
        <v>1</v>
      </c>
      <c r="D53">
        <f t="shared" si="0"/>
        <v>23</v>
      </c>
      <c r="E53" t="str">
        <f t="shared" si="1"/>
        <v xml:space="preserve">  "alchemy_apothecary"</v>
      </c>
      <c r="F53" t="str">
        <f t="shared" si="6"/>
        <v xml:space="preserve">  alchemy_apothecary</v>
      </c>
      <c r="G53">
        <f t="shared" ref="G53" si="28">FIND("_",F53)</f>
        <v>10</v>
      </c>
      <c r="H53" t="str">
        <f t="shared" si="12"/>
        <v>apothecary</v>
      </c>
      <c r="I53">
        <f t="shared" si="9"/>
        <v>0</v>
      </c>
      <c r="J53" t="str">
        <f t="shared" si="13"/>
        <v>apothecary</v>
      </c>
      <c r="L53" t="str">
        <f>INDEX(artwork.xlsx!H:J,MATCH(J53,artwork.xlsx!H:H,0),3)</f>
        <v>Apothicaire</v>
      </c>
    </row>
    <row r="54" spans="1:12" x14ac:dyDescent="0.25">
      <c r="A54" t="s">
        <v>2461</v>
      </c>
      <c r="B54" t="str">
        <f t="shared" si="4"/>
        <v xml:space="preserve">  "alchemy_apprentice":"Apprenti",</v>
      </c>
      <c r="C54" t="b">
        <f t="shared" si="5"/>
        <v>1</v>
      </c>
      <c r="D54">
        <f t="shared" si="0"/>
        <v>23</v>
      </c>
      <c r="E54" t="str">
        <f t="shared" si="1"/>
        <v xml:space="preserve">  "alchemy_apprentice"</v>
      </c>
      <c r="F54" t="str">
        <f t="shared" si="6"/>
        <v xml:space="preserve">  alchemy_apprentice</v>
      </c>
      <c r="G54">
        <f t="shared" ref="G54" si="29">FIND("_",F54)</f>
        <v>10</v>
      </c>
      <c r="H54" t="str">
        <f t="shared" si="12"/>
        <v>apprentice</v>
      </c>
      <c r="I54">
        <f t="shared" si="9"/>
        <v>0</v>
      </c>
      <c r="J54" t="str">
        <f t="shared" si="13"/>
        <v>apprentice</v>
      </c>
      <c r="L54" t="str">
        <f>INDEX(artwork.xlsx!H:J,MATCH(J54,artwork.xlsx!H:H,0),3)</f>
        <v>Apprenti</v>
      </c>
    </row>
    <row r="55" spans="1:12" x14ac:dyDescent="0.25">
      <c r="A55" t="s">
        <v>2462</v>
      </c>
      <c r="B55" t="str">
        <f t="shared" si="4"/>
        <v xml:space="preserve">  "alchemy_familiar":"Familier",</v>
      </c>
      <c r="C55" t="b">
        <f t="shared" si="5"/>
        <v>1</v>
      </c>
      <c r="D55">
        <f t="shared" si="0"/>
        <v>21</v>
      </c>
      <c r="E55" t="str">
        <f t="shared" si="1"/>
        <v xml:space="preserve">  "alchemy_familiar"</v>
      </c>
      <c r="F55" t="str">
        <f t="shared" si="6"/>
        <v xml:space="preserve">  alchemy_familiar</v>
      </c>
      <c r="G55">
        <f t="shared" ref="G55" si="30">FIND("_",F55)</f>
        <v>10</v>
      </c>
      <c r="H55" t="str">
        <f t="shared" si="12"/>
        <v>familiar</v>
      </c>
      <c r="I55">
        <f t="shared" si="9"/>
        <v>0</v>
      </c>
      <c r="J55" t="str">
        <f t="shared" si="13"/>
        <v>familiar</v>
      </c>
      <c r="L55" t="str">
        <f>INDEX(artwork.xlsx!H:J,MATCH(J55,artwork.xlsx!H:H,0),3)</f>
        <v>Familier</v>
      </c>
    </row>
    <row r="56" spans="1:12" x14ac:dyDescent="0.25">
      <c r="A56" t="s">
        <v>2463</v>
      </c>
      <c r="B56" t="str">
        <f t="shared" si="4"/>
        <v xml:space="preserve">  "alchemy_golem":"Golem ",</v>
      </c>
      <c r="C56" t="b">
        <f t="shared" si="5"/>
        <v>1</v>
      </c>
      <c r="D56">
        <f t="shared" si="0"/>
        <v>18</v>
      </c>
      <c r="E56" t="str">
        <f t="shared" si="1"/>
        <v xml:space="preserve">  "alchemy_golem"</v>
      </c>
      <c r="F56" t="str">
        <f t="shared" si="6"/>
        <v xml:space="preserve">  alchemy_golem</v>
      </c>
      <c r="G56">
        <f t="shared" ref="G56" si="31">FIND("_",F56)</f>
        <v>10</v>
      </c>
      <c r="H56" t="str">
        <f t="shared" si="12"/>
        <v>golem</v>
      </c>
      <c r="I56">
        <f t="shared" si="9"/>
        <v>0</v>
      </c>
      <c r="J56" t="str">
        <f t="shared" si="13"/>
        <v>golem</v>
      </c>
      <c r="L56" t="str">
        <f>INDEX(artwork.xlsx!H:J,MATCH(J56,artwork.xlsx!H:H,0),3)</f>
        <v xml:space="preserve">Golem </v>
      </c>
    </row>
    <row r="57" spans="1:12" x14ac:dyDescent="0.25">
      <c r="A57" t="s">
        <v>2464</v>
      </c>
      <c r="B57" t="str">
        <f t="shared" si="4"/>
        <v xml:space="preserve">  "alchemy_herbalist":"Herboriste",</v>
      </c>
      <c r="C57" t="b">
        <f t="shared" si="5"/>
        <v>1</v>
      </c>
      <c r="D57">
        <f t="shared" si="0"/>
        <v>22</v>
      </c>
      <c r="E57" t="str">
        <f t="shared" si="1"/>
        <v xml:space="preserve">  "alchemy_herbalist"</v>
      </c>
      <c r="F57" t="str">
        <f t="shared" si="6"/>
        <v xml:space="preserve">  alchemy_herbalist</v>
      </c>
      <c r="G57">
        <f t="shared" ref="G57" si="32">FIND("_",F57)</f>
        <v>10</v>
      </c>
      <c r="H57" t="str">
        <f t="shared" si="12"/>
        <v>herbalist</v>
      </c>
      <c r="I57">
        <f t="shared" si="9"/>
        <v>0</v>
      </c>
      <c r="J57" t="str">
        <f t="shared" si="13"/>
        <v>herbalist</v>
      </c>
      <c r="L57" t="str">
        <f>INDEX(artwork.xlsx!H:J,MATCH(J57,artwork.xlsx!H:H,0),3)</f>
        <v>Herboriste</v>
      </c>
    </row>
    <row r="58" spans="1:12" x14ac:dyDescent="0.25">
      <c r="A58" t="s">
        <v>2465</v>
      </c>
      <c r="B58" t="str">
        <f t="shared" si="4"/>
        <v xml:space="preserve">  "alchemy_philosophersstone":"Pierre philosophale",</v>
      </c>
      <c r="C58" t="b">
        <f t="shared" si="5"/>
        <v>1</v>
      </c>
      <c r="D58">
        <f t="shared" si="0"/>
        <v>30</v>
      </c>
      <c r="E58" t="str">
        <f t="shared" si="1"/>
        <v xml:space="preserve">  "alchemy_philosophersstone"</v>
      </c>
      <c r="F58" t="str">
        <f t="shared" si="6"/>
        <v xml:space="preserve">  alchemy_philosophersstone</v>
      </c>
      <c r="G58">
        <f t="shared" ref="G58" si="33">FIND("_",F58)</f>
        <v>10</v>
      </c>
      <c r="H58" t="str">
        <f t="shared" si="12"/>
        <v>philosophersstone</v>
      </c>
      <c r="I58">
        <f t="shared" si="9"/>
        <v>0</v>
      </c>
      <c r="J58" t="str">
        <f t="shared" si="13"/>
        <v>philosophersstone</v>
      </c>
      <c r="L58" t="str">
        <f>INDEX(artwork.xlsx!H:J,MATCH(J58,artwork.xlsx!H:H,0),3)</f>
        <v>Pierre philosophale</v>
      </c>
    </row>
    <row r="59" spans="1:12" x14ac:dyDescent="0.25">
      <c r="A59" t="s">
        <v>2466</v>
      </c>
      <c r="B59" t="str">
        <f t="shared" si="4"/>
        <v xml:space="preserve">  "alchemy_possession":"Possession",</v>
      </c>
      <c r="C59" t="b">
        <f t="shared" si="5"/>
        <v>1</v>
      </c>
      <c r="D59">
        <f t="shared" si="0"/>
        <v>23</v>
      </c>
      <c r="E59" t="str">
        <f t="shared" si="1"/>
        <v xml:space="preserve">  "alchemy_possession"</v>
      </c>
      <c r="F59" t="str">
        <f t="shared" si="6"/>
        <v xml:space="preserve">  alchemy_possession</v>
      </c>
      <c r="G59">
        <f t="shared" ref="G59" si="34">FIND("_",F59)</f>
        <v>10</v>
      </c>
      <c r="H59" t="str">
        <f t="shared" si="12"/>
        <v>possession</v>
      </c>
      <c r="I59">
        <f t="shared" si="9"/>
        <v>0</v>
      </c>
      <c r="J59" t="str">
        <f t="shared" si="13"/>
        <v>possession</v>
      </c>
      <c r="L59" t="str">
        <f>INDEX(artwork.xlsx!H:J,MATCH(J59,artwork.xlsx!H:H,0),3)</f>
        <v>Possession</v>
      </c>
    </row>
    <row r="60" spans="1:12" x14ac:dyDescent="0.25">
      <c r="A60" t="s">
        <v>2467</v>
      </c>
      <c r="B60" t="str">
        <f t="shared" si="4"/>
        <v xml:space="preserve">  "alchemy_scryingpool":"Bassin divinatoire",</v>
      </c>
      <c r="C60" t="b">
        <f t="shared" si="5"/>
        <v>1</v>
      </c>
      <c r="D60">
        <f t="shared" si="0"/>
        <v>24</v>
      </c>
      <c r="E60" t="str">
        <f t="shared" si="1"/>
        <v xml:space="preserve">  "alchemy_scryingpool"</v>
      </c>
      <c r="F60" t="str">
        <f t="shared" si="6"/>
        <v xml:space="preserve">  alchemy_scryingpool</v>
      </c>
      <c r="G60">
        <f t="shared" ref="G60" si="35">FIND("_",F60)</f>
        <v>10</v>
      </c>
      <c r="H60" t="str">
        <f t="shared" si="12"/>
        <v>scryingpool</v>
      </c>
      <c r="I60">
        <f t="shared" si="9"/>
        <v>0</v>
      </c>
      <c r="J60" t="str">
        <f t="shared" si="13"/>
        <v>scryingpool</v>
      </c>
      <c r="L60" t="str">
        <f>INDEX(artwork.xlsx!H:J,MATCH(J60,artwork.xlsx!H:H,0),3)</f>
        <v>Bassin divinatoire</v>
      </c>
    </row>
    <row r="61" spans="1:12" x14ac:dyDescent="0.25">
      <c r="A61" t="s">
        <v>2468</v>
      </c>
      <c r="B61" t="str">
        <f t="shared" si="4"/>
        <v xml:space="preserve">  "alchemy_transmute":"Transmutation",</v>
      </c>
      <c r="C61" t="b">
        <f t="shared" si="5"/>
        <v>1</v>
      </c>
      <c r="D61">
        <f t="shared" si="0"/>
        <v>22</v>
      </c>
      <c r="E61" t="str">
        <f t="shared" si="1"/>
        <v xml:space="preserve">  "alchemy_transmute"</v>
      </c>
      <c r="F61" t="str">
        <f t="shared" si="6"/>
        <v xml:space="preserve">  alchemy_transmute</v>
      </c>
      <c r="G61">
        <f t="shared" ref="G61" si="36">FIND("_",F61)</f>
        <v>10</v>
      </c>
      <c r="H61" t="str">
        <f t="shared" si="12"/>
        <v>transmute</v>
      </c>
      <c r="I61">
        <f t="shared" si="9"/>
        <v>0</v>
      </c>
      <c r="J61" t="str">
        <f t="shared" si="13"/>
        <v>transmute</v>
      </c>
      <c r="L61" t="str">
        <f>INDEX(artwork.xlsx!H:J,MATCH(J61,artwork.xlsx!H:H,0),3)</f>
        <v>Transmutation</v>
      </c>
    </row>
    <row r="62" spans="1:12" x14ac:dyDescent="0.25">
      <c r="A62" t="s">
        <v>2469</v>
      </c>
      <c r="B62" t="str">
        <f t="shared" si="4"/>
        <v xml:space="preserve">  "alchemy_university":"Université",</v>
      </c>
      <c r="C62" t="b">
        <f t="shared" si="5"/>
        <v>1</v>
      </c>
      <c r="D62">
        <f t="shared" si="0"/>
        <v>23</v>
      </c>
      <c r="E62" t="str">
        <f t="shared" si="1"/>
        <v xml:space="preserve">  "alchemy_university"</v>
      </c>
      <c r="F62" t="str">
        <f t="shared" si="6"/>
        <v xml:space="preserve">  alchemy_university</v>
      </c>
      <c r="G62">
        <f t="shared" ref="G62" si="37">FIND("_",F62)</f>
        <v>10</v>
      </c>
      <c r="H62" t="str">
        <f t="shared" si="12"/>
        <v>university</v>
      </c>
      <c r="I62">
        <f t="shared" si="9"/>
        <v>0</v>
      </c>
      <c r="J62" t="str">
        <f t="shared" si="13"/>
        <v>university</v>
      </c>
      <c r="L62" t="str">
        <f>INDEX(artwork.xlsx!H:J,MATCH(J62,artwork.xlsx!H:H,0),3)</f>
        <v>Université</v>
      </c>
    </row>
    <row r="63" spans="1:12" x14ac:dyDescent="0.25">
      <c r="A63" t="s">
        <v>2470</v>
      </c>
      <c r="B63" t="str">
        <f t="shared" si="4"/>
        <v xml:space="preserve">  "alchemy_vineyard":"Vignoble",</v>
      </c>
      <c r="C63" t="b">
        <f t="shared" si="5"/>
        <v>1</v>
      </c>
      <c r="D63">
        <f t="shared" si="0"/>
        <v>21</v>
      </c>
      <c r="E63" t="str">
        <f t="shared" si="1"/>
        <v xml:space="preserve">  "alchemy_vineyard"</v>
      </c>
      <c r="F63" t="str">
        <f t="shared" si="6"/>
        <v xml:space="preserve">  alchemy_vineyard</v>
      </c>
      <c r="G63">
        <f t="shared" ref="G63" si="38">FIND("_",F63)</f>
        <v>10</v>
      </c>
      <c r="H63" t="str">
        <f t="shared" si="12"/>
        <v>vineyard</v>
      </c>
      <c r="I63">
        <f t="shared" si="9"/>
        <v>0</v>
      </c>
      <c r="J63" t="str">
        <f t="shared" si="13"/>
        <v>vineyard</v>
      </c>
      <c r="L63" t="str">
        <f>INDEX(artwork.xlsx!H:J,MATCH(J63,artwork.xlsx!H:H,0),3)</f>
        <v>Vignoble</v>
      </c>
    </row>
    <row r="64" spans="1:12" x14ac:dyDescent="0.25">
      <c r="A64" t="s">
        <v>2471</v>
      </c>
      <c r="B64" t="str">
        <f t="shared" si="4"/>
        <v xml:space="preserve">  "baseset2_bureaucrat":"Bureaucrate",</v>
      </c>
      <c r="C64" t="b">
        <f t="shared" si="5"/>
        <v>1</v>
      </c>
      <c r="D64">
        <f t="shared" si="0"/>
        <v>24</v>
      </c>
      <c r="E64" t="str">
        <f t="shared" si="1"/>
        <v xml:space="preserve">  "baseset2_bureaucrat"</v>
      </c>
      <c r="F64" t="str">
        <f t="shared" si="6"/>
        <v xml:space="preserve">  baseset2_bureaucrat</v>
      </c>
      <c r="G64">
        <f t="shared" ref="G64" si="39">FIND("_",F64)</f>
        <v>11</v>
      </c>
      <c r="H64" t="str">
        <f t="shared" si="12"/>
        <v>bureaucrat</v>
      </c>
      <c r="I64">
        <f t="shared" si="9"/>
        <v>0</v>
      </c>
      <c r="J64" t="str">
        <f t="shared" si="13"/>
        <v>bureaucrat</v>
      </c>
      <c r="L64" t="str">
        <f>INDEX(artwork.xlsx!H:J,MATCH(J64,artwork.xlsx!H:H,0),3)</f>
        <v>Bureaucrate</v>
      </c>
    </row>
    <row r="65" spans="1:12" x14ac:dyDescent="0.25">
      <c r="A65" t="s">
        <v>2472</v>
      </c>
      <c r="B65" t="str">
        <f t="shared" si="4"/>
        <v xml:space="preserve">  "baseset2_cellar":"Cave",</v>
      </c>
      <c r="C65" t="b">
        <f t="shared" si="5"/>
        <v>1</v>
      </c>
      <c r="D65">
        <f t="shared" si="0"/>
        <v>20</v>
      </c>
      <c r="E65" t="str">
        <f t="shared" si="1"/>
        <v xml:space="preserve">  "baseset2_cellar"</v>
      </c>
      <c r="F65" t="str">
        <f t="shared" si="6"/>
        <v xml:space="preserve">  baseset2_cellar</v>
      </c>
      <c r="G65">
        <f t="shared" ref="G65" si="40">FIND("_",F65)</f>
        <v>11</v>
      </c>
      <c r="H65" t="str">
        <f t="shared" si="12"/>
        <v>cellar</v>
      </c>
      <c r="I65">
        <f t="shared" si="9"/>
        <v>0</v>
      </c>
      <c r="J65" t="str">
        <f t="shared" si="13"/>
        <v>cellar</v>
      </c>
      <c r="L65" t="str">
        <f>INDEX(artwork.xlsx!H:J,MATCH(J65,artwork.xlsx!H:H,0),3)</f>
        <v>Cave</v>
      </c>
    </row>
    <row r="66" spans="1:12" x14ac:dyDescent="0.25">
      <c r="A66" t="s">
        <v>2473</v>
      </c>
      <c r="B66" t="str">
        <f t="shared" si="4"/>
        <v xml:space="preserve">  "baseset2_chapel":"Chapelle",</v>
      </c>
      <c r="C66" t="b">
        <f t="shared" si="5"/>
        <v>1</v>
      </c>
      <c r="D66">
        <f t="shared" ref="D66:D129" si="41">FIND(":",A66)</f>
        <v>20</v>
      </c>
      <c r="E66" t="str">
        <f t="shared" ref="E66:E129" si="42">LEFT(A66,D66-1)</f>
        <v xml:space="preserve">  "baseset2_chapel"</v>
      </c>
      <c r="F66" t="str">
        <f t="shared" si="6"/>
        <v xml:space="preserve">  baseset2_chapel</v>
      </c>
      <c r="G66">
        <f t="shared" ref="G66" si="43">FIND("_",F66)</f>
        <v>11</v>
      </c>
      <c r="H66" t="str">
        <f t="shared" si="12"/>
        <v>chapel</v>
      </c>
      <c r="I66">
        <f t="shared" si="9"/>
        <v>0</v>
      </c>
      <c r="J66" t="str">
        <f t="shared" si="13"/>
        <v>chapel</v>
      </c>
      <c r="L66" t="str">
        <f>INDEX(artwork.xlsx!H:J,MATCH(J66,artwork.xlsx!H:H,0),3)</f>
        <v>Chapelle</v>
      </c>
    </row>
    <row r="67" spans="1:12" x14ac:dyDescent="0.25">
      <c r="A67" t="s">
        <v>2474</v>
      </c>
      <c r="B67" t="str">
        <f t="shared" ref="B67:B130" si="44">LEFT(A67,D67-1)&amp;":"""&amp;L67&amp;""","</f>
        <v xml:space="preserve">  "baseset2_councilroom":"Chambre du conseil",</v>
      </c>
      <c r="C67" t="b">
        <f t="shared" ref="C67:C130" si="45">B67=A67</f>
        <v>1</v>
      </c>
      <c r="D67">
        <f t="shared" si="41"/>
        <v>25</v>
      </c>
      <c r="E67" t="str">
        <f t="shared" si="42"/>
        <v xml:space="preserve">  "baseset2_councilroom"</v>
      </c>
      <c r="F67" t="str">
        <f t="shared" ref="F67:F130" si="46">SUBSTITUTE(E67,"""","")</f>
        <v xml:space="preserve">  baseset2_councilroom</v>
      </c>
      <c r="G67">
        <f t="shared" ref="G67" si="47">FIND("_",F67)</f>
        <v>11</v>
      </c>
      <c r="H67" t="str">
        <f t="shared" si="12"/>
        <v>councilroom</v>
      </c>
      <c r="I67">
        <f t="shared" si="9"/>
        <v>0</v>
      </c>
      <c r="J67" t="str">
        <f t="shared" si="13"/>
        <v>councilroom</v>
      </c>
      <c r="L67" t="str">
        <f>INDEX(artwork.xlsx!H:J,MATCH(J67,artwork.xlsx!H:H,0),3)</f>
        <v>Chambre du conseil</v>
      </c>
    </row>
    <row r="68" spans="1:12" x14ac:dyDescent="0.25">
      <c r="A68" t="s">
        <v>2475</v>
      </c>
      <c r="B68" t="str">
        <f t="shared" si="44"/>
        <v xml:space="preserve">  "baseset2_festival":"Festival",</v>
      </c>
      <c r="C68" t="b">
        <f t="shared" si="45"/>
        <v>1</v>
      </c>
      <c r="D68">
        <f t="shared" si="41"/>
        <v>22</v>
      </c>
      <c r="E68" t="str">
        <f t="shared" si="42"/>
        <v xml:space="preserve">  "baseset2_festival"</v>
      </c>
      <c r="F68" t="str">
        <f t="shared" si="46"/>
        <v xml:space="preserve">  baseset2_festival</v>
      </c>
      <c r="G68">
        <f t="shared" ref="G68" si="48">FIND("_",F68)</f>
        <v>11</v>
      </c>
      <c r="H68" t="str">
        <f t="shared" si="12"/>
        <v>festival</v>
      </c>
      <c r="I68">
        <f t="shared" si="9"/>
        <v>0</v>
      </c>
      <c r="J68" t="str">
        <f t="shared" si="13"/>
        <v>festival</v>
      </c>
      <c r="L68" t="str">
        <f>INDEX(artwork.xlsx!H:J,MATCH(J68,artwork.xlsx!H:H,0),3)</f>
        <v>Festival</v>
      </c>
    </row>
    <row r="69" spans="1:12" x14ac:dyDescent="0.25">
      <c r="A69" t="s">
        <v>2476</v>
      </c>
      <c r="B69" t="str">
        <f t="shared" si="44"/>
        <v xml:space="preserve">  "baseset2_gardens":"Jardins",</v>
      </c>
      <c r="C69" t="b">
        <f t="shared" si="45"/>
        <v>1</v>
      </c>
      <c r="D69">
        <f t="shared" si="41"/>
        <v>21</v>
      </c>
      <c r="E69" t="str">
        <f t="shared" si="42"/>
        <v xml:space="preserve">  "baseset2_gardens"</v>
      </c>
      <c r="F69" t="str">
        <f t="shared" si="46"/>
        <v xml:space="preserve">  baseset2_gardens</v>
      </c>
      <c r="G69">
        <f t="shared" ref="G69" si="49">FIND("_",F69)</f>
        <v>11</v>
      </c>
      <c r="H69" t="str">
        <f t="shared" si="12"/>
        <v>gardens</v>
      </c>
      <c r="I69">
        <f t="shared" si="9"/>
        <v>0</v>
      </c>
      <c r="J69" t="str">
        <f t="shared" si="13"/>
        <v>gardens</v>
      </c>
      <c r="L69" t="str">
        <f>INDEX(artwork.xlsx!H:J,MATCH(J69,artwork.xlsx!H:H,0),3)</f>
        <v>Jardins</v>
      </c>
    </row>
    <row r="70" spans="1:12" x14ac:dyDescent="0.25">
      <c r="A70" t="s">
        <v>2477</v>
      </c>
      <c r="B70" t="str">
        <f t="shared" si="44"/>
        <v xml:space="preserve">  "baseset2_laboratory":"Laboratoire",</v>
      </c>
      <c r="C70" t="b">
        <f t="shared" si="45"/>
        <v>1</v>
      </c>
      <c r="D70">
        <f t="shared" si="41"/>
        <v>24</v>
      </c>
      <c r="E70" t="str">
        <f t="shared" si="42"/>
        <v xml:space="preserve">  "baseset2_laboratory"</v>
      </c>
      <c r="F70" t="str">
        <f t="shared" si="46"/>
        <v xml:space="preserve">  baseset2_laboratory</v>
      </c>
      <c r="G70">
        <f t="shared" ref="G70" si="50">FIND("_",F70)</f>
        <v>11</v>
      </c>
      <c r="H70" t="str">
        <f t="shared" si="12"/>
        <v>laboratory</v>
      </c>
      <c r="I70">
        <f t="shared" si="9"/>
        <v>0</v>
      </c>
      <c r="J70" t="str">
        <f t="shared" si="13"/>
        <v>laboratory</v>
      </c>
      <c r="L70" t="str">
        <f>INDEX(artwork.xlsx!H:J,MATCH(J70,artwork.xlsx!H:H,0),3)</f>
        <v>Laboratoire</v>
      </c>
    </row>
    <row r="71" spans="1:12" x14ac:dyDescent="0.25">
      <c r="A71" t="s">
        <v>2478</v>
      </c>
      <c r="B71" t="str">
        <f t="shared" si="44"/>
        <v xml:space="preserve">  "baseset2_library":"Bibliothèque",</v>
      </c>
      <c r="C71" t="b">
        <f t="shared" si="45"/>
        <v>1</v>
      </c>
      <c r="D71">
        <f t="shared" si="41"/>
        <v>21</v>
      </c>
      <c r="E71" t="str">
        <f t="shared" si="42"/>
        <v xml:space="preserve">  "baseset2_library"</v>
      </c>
      <c r="F71" t="str">
        <f t="shared" si="46"/>
        <v xml:space="preserve">  baseset2_library</v>
      </c>
      <c r="G71">
        <f t="shared" ref="G71" si="51">FIND("_",F71)</f>
        <v>11</v>
      </c>
      <c r="H71" t="str">
        <f t="shared" si="12"/>
        <v>library</v>
      </c>
      <c r="I71">
        <f t="shared" si="9"/>
        <v>0</v>
      </c>
      <c r="J71" t="str">
        <f t="shared" si="13"/>
        <v>library</v>
      </c>
      <c r="L71" t="str">
        <f>INDEX(artwork.xlsx!H:J,MATCH(J71,artwork.xlsx!H:H,0),3)</f>
        <v>Bibliothèque</v>
      </c>
    </row>
    <row r="72" spans="1:12" x14ac:dyDescent="0.25">
      <c r="A72" t="s">
        <v>2479</v>
      </c>
      <c r="B72" t="str">
        <f t="shared" si="44"/>
        <v xml:space="preserve">  "baseset2_market":"Marché",</v>
      </c>
      <c r="C72" t="b">
        <f t="shared" si="45"/>
        <v>1</v>
      </c>
      <c r="D72">
        <f t="shared" si="41"/>
        <v>20</v>
      </c>
      <c r="E72" t="str">
        <f t="shared" si="42"/>
        <v xml:space="preserve">  "baseset2_market"</v>
      </c>
      <c r="F72" t="str">
        <f t="shared" si="46"/>
        <v xml:space="preserve">  baseset2_market</v>
      </c>
      <c r="G72">
        <f t="shared" ref="G72" si="52">FIND("_",F72)</f>
        <v>11</v>
      </c>
      <c r="H72" t="str">
        <f t="shared" si="12"/>
        <v>market</v>
      </c>
      <c r="I72">
        <f t="shared" si="9"/>
        <v>0</v>
      </c>
      <c r="J72" t="str">
        <f t="shared" si="13"/>
        <v>market</v>
      </c>
      <c r="L72" t="str">
        <f>INDEX(artwork.xlsx!H:J,MATCH(J72,artwork.xlsx!H:H,0),3)</f>
        <v>Marché</v>
      </c>
    </row>
    <row r="73" spans="1:12" x14ac:dyDescent="0.25">
      <c r="A73" t="s">
        <v>2480</v>
      </c>
      <c r="B73" t="str">
        <f t="shared" si="44"/>
        <v xml:space="preserve">  "baseset2_militia":"Milice",</v>
      </c>
      <c r="C73" t="b">
        <f t="shared" si="45"/>
        <v>1</v>
      </c>
      <c r="D73">
        <f t="shared" si="41"/>
        <v>21</v>
      </c>
      <c r="E73" t="str">
        <f t="shared" si="42"/>
        <v xml:space="preserve">  "baseset2_militia"</v>
      </c>
      <c r="F73" t="str">
        <f t="shared" si="46"/>
        <v xml:space="preserve">  baseset2_militia</v>
      </c>
      <c r="G73">
        <f t="shared" ref="G73" si="53">FIND("_",F73)</f>
        <v>11</v>
      </c>
      <c r="H73" t="str">
        <f t="shared" si="12"/>
        <v>militia</v>
      </c>
      <c r="I73">
        <f t="shared" si="9"/>
        <v>0</v>
      </c>
      <c r="J73" t="str">
        <f t="shared" si="13"/>
        <v>militia</v>
      </c>
      <c r="L73" t="str">
        <f>INDEX(artwork.xlsx!H:J,MATCH(J73,artwork.xlsx!H:H,0),3)</f>
        <v>Milice</v>
      </c>
    </row>
    <row r="74" spans="1:12" x14ac:dyDescent="0.25">
      <c r="A74" t="s">
        <v>2481</v>
      </c>
      <c r="B74" t="str">
        <f t="shared" si="44"/>
        <v xml:space="preserve">  "baseset2_mine":"Mine",</v>
      </c>
      <c r="C74" t="b">
        <f t="shared" si="45"/>
        <v>1</v>
      </c>
      <c r="D74">
        <f t="shared" si="41"/>
        <v>18</v>
      </c>
      <c r="E74" t="str">
        <f t="shared" si="42"/>
        <v xml:space="preserve">  "baseset2_mine"</v>
      </c>
      <c r="F74" t="str">
        <f t="shared" si="46"/>
        <v xml:space="preserve">  baseset2_mine</v>
      </c>
      <c r="G74">
        <f t="shared" ref="G74" si="54">FIND("_",F74)</f>
        <v>11</v>
      </c>
      <c r="H74" t="str">
        <f t="shared" si="12"/>
        <v>mine</v>
      </c>
      <c r="I74">
        <f t="shared" si="9"/>
        <v>0</v>
      </c>
      <c r="J74" t="str">
        <f t="shared" si="13"/>
        <v>mine</v>
      </c>
      <c r="L74" t="str">
        <f>INDEX(artwork.xlsx!H:J,MATCH(J74,artwork.xlsx!H:H,0),3)</f>
        <v>Mine</v>
      </c>
    </row>
    <row r="75" spans="1:12" x14ac:dyDescent="0.25">
      <c r="A75" t="s">
        <v>2482</v>
      </c>
      <c r="B75" t="str">
        <f t="shared" si="44"/>
        <v xml:space="preserve">  "baseset2_moat":"Douve",</v>
      </c>
      <c r="C75" t="b">
        <f t="shared" si="45"/>
        <v>1</v>
      </c>
      <c r="D75">
        <f t="shared" si="41"/>
        <v>18</v>
      </c>
      <c r="E75" t="str">
        <f t="shared" si="42"/>
        <v xml:space="preserve">  "baseset2_moat"</v>
      </c>
      <c r="F75" t="str">
        <f t="shared" si="46"/>
        <v xml:space="preserve">  baseset2_moat</v>
      </c>
      <c r="G75">
        <f t="shared" ref="G75" si="55">FIND("_",F75)</f>
        <v>11</v>
      </c>
      <c r="H75" t="str">
        <f t="shared" si="12"/>
        <v>moat</v>
      </c>
      <c r="I75">
        <f t="shared" si="9"/>
        <v>0</v>
      </c>
      <c r="J75" t="str">
        <f t="shared" si="13"/>
        <v>moat</v>
      </c>
      <c r="L75" t="str">
        <f>INDEX(artwork.xlsx!H:J,MATCH(J75,artwork.xlsx!H:H,0),3)</f>
        <v>Douve</v>
      </c>
    </row>
    <row r="76" spans="1:12" x14ac:dyDescent="0.25">
      <c r="A76" t="s">
        <v>2483</v>
      </c>
      <c r="B76" t="str">
        <f t="shared" si="44"/>
        <v xml:space="preserve">  "baseset2_moneylender":"Prêteur sur gages",</v>
      </c>
      <c r="C76" t="b">
        <f t="shared" si="45"/>
        <v>1</v>
      </c>
      <c r="D76">
        <f t="shared" si="41"/>
        <v>25</v>
      </c>
      <c r="E76" t="str">
        <f t="shared" si="42"/>
        <v xml:space="preserve">  "baseset2_moneylender"</v>
      </c>
      <c r="F76" t="str">
        <f t="shared" si="46"/>
        <v xml:space="preserve">  baseset2_moneylender</v>
      </c>
      <c r="G76">
        <f t="shared" ref="G76" si="56">FIND("_",F76)</f>
        <v>11</v>
      </c>
      <c r="H76" t="str">
        <f t="shared" si="12"/>
        <v>moneylender</v>
      </c>
      <c r="I76">
        <f t="shared" si="9"/>
        <v>0</v>
      </c>
      <c r="J76" t="str">
        <f t="shared" si="13"/>
        <v>moneylender</v>
      </c>
      <c r="L76" t="str">
        <f>INDEX(artwork.xlsx!H:J,MATCH(J76,artwork.xlsx!H:H,0),3)</f>
        <v>Prêteur sur gages</v>
      </c>
    </row>
    <row r="77" spans="1:12" x14ac:dyDescent="0.25">
      <c r="A77" t="s">
        <v>2484</v>
      </c>
      <c r="B77" t="str">
        <f t="shared" si="44"/>
        <v xml:space="preserve">  "baseset2_remodel":"Rénovation",</v>
      </c>
      <c r="C77" t="b">
        <f t="shared" si="45"/>
        <v>1</v>
      </c>
      <c r="D77">
        <f t="shared" si="41"/>
        <v>21</v>
      </c>
      <c r="E77" t="str">
        <f t="shared" si="42"/>
        <v xml:space="preserve">  "baseset2_remodel"</v>
      </c>
      <c r="F77" t="str">
        <f t="shared" si="46"/>
        <v xml:space="preserve">  baseset2_remodel</v>
      </c>
      <c r="G77">
        <f t="shared" ref="G77" si="57">FIND("_",F77)</f>
        <v>11</v>
      </c>
      <c r="H77" t="str">
        <f t="shared" si="12"/>
        <v>remodel</v>
      </c>
      <c r="I77">
        <f t="shared" si="9"/>
        <v>0</v>
      </c>
      <c r="J77" t="str">
        <f t="shared" si="13"/>
        <v>remodel</v>
      </c>
      <c r="L77" t="str">
        <f>INDEX(artwork.xlsx!H:J,MATCH(J77,artwork.xlsx!H:H,0),3)</f>
        <v>Rénovation</v>
      </c>
    </row>
    <row r="78" spans="1:12" x14ac:dyDescent="0.25">
      <c r="A78" t="s">
        <v>2485</v>
      </c>
      <c r="B78" t="str">
        <f t="shared" si="44"/>
        <v xml:space="preserve">  "baseset2_smithy":"Forgeron",</v>
      </c>
      <c r="C78" t="b">
        <f t="shared" si="45"/>
        <v>1</v>
      </c>
      <c r="D78">
        <f t="shared" si="41"/>
        <v>20</v>
      </c>
      <c r="E78" t="str">
        <f t="shared" si="42"/>
        <v xml:space="preserve">  "baseset2_smithy"</v>
      </c>
      <c r="F78" t="str">
        <f t="shared" si="46"/>
        <v xml:space="preserve">  baseset2_smithy</v>
      </c>
      <c r="G78">
        <f t="shared" ref="G78" si="58">FIND("_",F78)</f>
        <v>11</v>
      </c>
      <c r="H78" t="str">
        <f t="shared" si="12"/>
        <v>smithy</v>
      </c>
      <c r="I78">
        <f t="shared" si="9"/>
        <v>0</v>
      </c>
      <c r="J78" t="str">
        <f t="shared" si="13"/>
        <v>smithy</v>
      </c>
      <c r="L78" t="str">
        <f>INDEX(artwork.xlsx!H:J,MATCH(J78,artwork.xlsx!H:H,0),3)</f>
        <v>Forgeron</v>
      </c>
    </row>
    <row r="79" spans="1:12" x14ac:dyDescent="0.25">
      <c r="A79" t="s">
        <v>2486</v>
      </c>
      <c r="B79" t="str">
        <f t="shared" si="44"/>
        <v xml:space="preserve">  "baseset2_throneroom":"Salle du trône",</v>
      </c>
      <c r="C79" t="b">
        <f t="shared" si="45"/>
        <v>1</v>
      </c>
      <c r="D79">
        <f t="shared" si="41"/>
        <v>24</v>
      </c>
      <c r="E79" t="str">
        <f t="shared" si="42"/>
        <v xml:space="preserve">  "baseset2_throneroom"</v>
      </c>
      <c r="F79" t="str">
        <f t="shared" si="46"/>
        <v xml:space="preserve">  baseset2_throneroom</v>
      </c>
      <c r="G79">
        <f t="shared" ref="G79" si="59">FIND("_",F79)</f>
        <v>11</v>
      </c>
      <c r="H79" t="str">
        <f t="shared" si="12"/>
        <v>throneroom</v>
      </c>
      <c r="I79">
        <f t="shared" si="9"/>
        <v>0</v>
      </c>
      <c r="J79" t="str">
        <f t="shared" si="13"/>
        <v>throneroom</v>
      </c>
      <c r="L79" t="str">
        <f>INDEX(artwork.xlsx!H:J,MATCH(J79,artwork.xlsx!H:H,0),3)</f>
        <v>Salle du trône</v>
      </c>
    </row>
    <row r="80" spans="1:12" x14ac:dyDescent="0.25">
      <c r="A80" t="s">
        <v>2487</v>
      </c>
      <c r="B80" t="str">
        <f t="shared" si="44"/>
        <v xml:space="preserve">  "baseset2_village":"Village",</v>
      </c>
      <c r="C80" t="b">
        <f t="shared" si="45"/>
        <v>1</v>
      </c>
      <c r="D80">
        <f t="shared" si="41"/>
        <v>21</v>
      </c>
      <c r="E80" t="str">
        <f t="shared" si="42"/>
        <v xml:space="preserve">  "baseset2_village"</v>
      </c>
      <c r="F80" t="str">
        <f t="shared" si="46"/>
        <v xml:space="preserve">  baseset2_village</v>
      </c>
      <c r="G80">
        <f t="shared" ref="G80" si="60">FIND("_",F80)</f>
        <v>11</v>
      </c>
      <c r="H80" t="str">
        <f t="shared" si="12"/>
        <v>village</v>
      </c>
      <c r="I80">
        <f t="shared" si="9"/>
        <v>0</v>
      </c>
      <c r="J80" t="str">
        <f t="shared" si="13"/>
        <v>village</v>
      </c>
      <c r="L80" t="str">
        <f>INDEX(artwork.xlsx!H:J,MATCH(J80,artwork.xlsx!H:H,0),3)</f>
        <v>Village</v>
      </c>
    </row>
    <row r="81" spans="1:12" x14ac:dyDescent="0.25">
      <c r="A81" t="s">
        <v>2488</v>
      </c>
      <c r="B81" t="str">
        <f t="shared" si="44"/>
        <v xml:space="preserve">  "baseset2_witch":"Sorcière",</v>
      </c>
      <c r="C81" t="b">
        <f t="shared" si="45"/>
        <v>1</v>
      </c>
      <c r="D81">
        <f t="shared" si="41"/>
        <v>19</v>
      </c>
      <c r="E81" t="str">
        <f t="shared" si="42"/>
        <v xml:space="preserve">  "baseset2_witch"</v>
      </c>
      <c r="F81" t="str">
        <f t="shared" si="46"/>
        <v xml:space="preserve">  baseset2_witch</v>
      </c>
      <c r="G81">
        <f t="shared" ref="G81" si="61">FIND("_",F81)</f>
        <v>11</v>
      </c>
      <c r="H81" t="str">
        <f t="shared" si="12"/>
        <v>witch</v>
      </c>
      <c r="I81">
        <f t="shared" si="9"/>
        <v>0</v>
      </c>
      <c r="J81" t="str">
        <f t="shared" si="13"/>
        <v>witch</v>
      </c>
      <c r="L81" t="str">
        <f>INDEX(artwork.xlsx!H:J,MATCH(J81,artwork.xlsx!H:H,0),3)</f>
        <v>Sorcière</v>
      </c>
    </row>
    <row r="82" spans="1:12" x14ac:dyDescent="0.25">
      <c r="A82" t="s">
        <v>2489</v>
      </c>
      <c r="B82" t="str">
        <f t="shared" si="44"/>
        <v xml:space="preserve">  "baseset2_workshop":"Atelier",</v>
      </c>
      <c r="C82" t="b">
        <f t="shared" si="45"/>
        <v>1</v>
      </c>
      <c r="D82">
        <f t="shared" si="41"/>
        <v>22</v>
      </c>
      <c r="E82" t="str">
        <f t="shared" si="42"/>
        <v xml:space="preserve">  "baseset2_workshop"</v>
      </c>
      <c r="F82" t="str">
        <f t="shared" si="46"/>
        <v xml:space="preserve">  baseset2_workshop</v>
      </c>
      <c r="G82">
        <f t="shared" ref="G82" si="62">FIND("_",F82)</f>
        <v>11</v>
      </c>
      <c r="H82" t="str">
        <f t="shared" si="12"/>
        <v>workshop</v>
      </c>
      <c r="I82">
        <f t="shared" si="9"/>
        <v>0</v>
      </c>
      <c r="J82" t="str">
        <f t="shared" si="13"/>
        <v>workshop</v>
      </c>
      <c r="L82" t="str">
        <f>INDEX(artwork.xlsx!H:J,MATCH(J82,artwork.xlsx!H:H,0),3)</f>
        <v>Atelier</v>
      </c>
    </row>
    <row r="83" spans="1:12" x14ac:dyDescent="0.25">
      <c r="A83" t="s">
        <v>2490</v>
      </c>
      <c r="B83" t="str">
        <f t="shared" si="44"/>
        <v xml:space="preserve">  "baseset2_harbinger":"Présage",</v>
      </c>
      <c r="C83" t="b">
        <f t="shared" si="45"/>
        <v>1</v>
      </c>
      <c r="D83">
        <f t="shared" si="41"/>
        <v>23</v>
      </c>
      <c r="E83" t="str">
        <f t="shared" si="42"/>
        <v xml:space="preserve">  "baseset2_harbinger"</v>
      </c>
      <c r="F83" t="str">
        <f t="shared" si="46"/>
        <v xml:space="preserve">  baseset2_harbinger</v>
      </c>
      <c r="G83">
        <f t="shared" ref="G83" si="63">FIND("_",F83)</f>
        <v>11</v>
      </c>
      <c r="H83" t="str">
        <f t="shared" si="12"/>
        <v>harbinger</v>
      </c>
      <c r="I83">
        <f t="shared" si="9"/>
        <v>0</v>
      </c>
      <c r="J83" t="str">
        <f t="shared" si="13"/>
        <v>harbinger</v>
      </c>
      <c r="L83" t="str">
        <f>INDEX(artwork.xlsx!H:J,MATCH(J83,artwork.xlsx!H:H,0),3)</f>
        <v>Présage</v>
      </c>
    </row>
    <row r="84" spans="1:12" x14ac:dyDescent="0.25">
      <c r="A84" t="s">
        <v>2491</v>
      </c>
      <c r="B84" t="str">
        <f t="shared" si="44"/>
        <v xml:space="preserve">  "baseset2_merchant":"Marchand",</v>
      </c>
      <c r="C84" t="b">
        <f t="shared" si="45"/>
        <v>1</v>
      </c>
      <c r="D84">
        <f t="shared" si="41"/>
        <v>22</v>
      </c>
      <c r="E84" t="str">
        <f t="shared" si="42"/>
        <v xml:space="preserve">  "baseset2_merchant"</v>
      </c>
      <c r="F84" t="str">
        <f t="shared" si="46"/>
        <v xml:space="preserve">  baseset2_merchant</v>
      </c>
      <c r="G84">
        <f t="shared" ref="G84" si="64">FIND("_",F84)</f>
        <v>11</v>
      </c>
      <c r="H84" t="str">
        <f t="shared" si="12"/>
        <v>merchant</v>
      </c>
      <c r="I84">
        <f t="shared" si="9"/>
        <v>0</v>
      </c>
      <c r="J84" t="str">
        <f t="shared" si="13"/>
        <v>merchant</v>
      </c>
      <c r="L84" t="str">
        <f>INDEX(artwork.xlsx!H:J,MATCH(J84,artwork.xlsx!H:H,0),3)</f>
        <v>Marchand</v>
      </c>
    </row>
    <row r="85" spans="1:12" x14ac:dyDescent="0.25">
      <c r="A85" t="s">
        <v>2492</v>
      </c>
      <c r="B85" t="str">
        <f t="shared" si="44"/>
        <v xml:space="preserve">  "baseset2_vassal":"Vassal",</v>
      </c>
      <c r="C85" t="b">
        <f t="shared" si="45"/>
        <v>1</v>
      </c>
      <c r="D85">
        <f t="shared" si="41"/>
        <v>20</v>
      </c>
      <c r="E85" t="str">
        <f t="shared" si="42"/>
        <v xml:space="preserve">  "baseset2_vassal"</v>
      </c>
      <c r="F85" t="str">
        <f t="shared" si="46"/>
        <v xml:space="preserve">  baseset2_vassal</v>
      </c>
      <c r="G85">
        <f t="shared" ref="G85" si="65">FIND("_",F85)</f>
        <v>11</v>
      </c>
      <c r="H85" t="str">
        <f t="shared" si="12"/>
        <v>vassal</v>
      </c>
      <c r="I85">
        <f t="shared" si="9"/>
        <v>0</v>
      </c>
      <c r="J85" t="str">
        <f t="shared" si="13"/>
        <v>vassal</v>
      </c>
      <c r="L85" t="str">
        <f>INDEX(artwork.xlsx!H:J,MATCH(J85,artwork.xlsx!H:H,0),3)</f>
        <v>Vassal</v>
      </c>
    </row>
    <row r="86" spans="1:12" x14ac:dyDescent="0.25">
      <c r="A86" t="s">
        <v>2493</v>
      </c>
      <c r="B86" t="str">
        <f t="shared" si="44"/>
        <v xml:space="preserve">  "baseset2_poacher":"Braconnier",</v>
      </c>
      <c r="C86" t="b">
        <f t="shared" si="45"/>
        <v>1</v>
      </c>
      <c r="D86">
        <f t="shared" si="41"/>
        <v>21</v>
      </c>
      <c r="E86" t="str">
        <f t="shared" si="42"/>
        <v xml:space="preserve">  "baseset2_poacher"</v>
      </c>
      <c r="F86" t="str">
        <f t="shared" si="46"/>
        <v xml:space="preserve">  baseset2_poacher</v>
      </c>
      <c r="G86">
        <f t="shared" ref="G86" si="66">FIND("_",F86)</f>
        <v>11</v>
      </c>
      <c r="H86" t="str">
        <f t="shared" si="12"/>
        <v>poacher</v>
      </c>
      <c r="I86">
        <f t="shared" si="9"/>
        <v>0</v>
      </c>
      <c r="J86" t="str">
        <f t="shared" si="13"/>
        <v>poacher</v>
      </c>
      <c r="L86" t="str">
        <f>INDEX(artwork.xlsx!H:J,MATCH(J86,artwork.xlsx!H:H,0),3)</f>
        <v>Braconnier</v>
      </c>
    </row>
    <row r="87" spans="1:12" x14ac:dyDescent="0.25">
      <c r="A87" t="s">
        <v>2494</v>
      </c>
      <c r="B87" t="str">
        <f t="shared" si="44"/>
        <v xml:space="preserve">  "baseset2_bandit":"Bandit",</v>
      </c>
      <c r="C87" t="b">
        <f t="shared" si="45"/>
        <v>1</v>
      </c>
      <c r="D87">
        <f t="shared" si="41"/>
        <v>20</v>
      </c>
      <c r="E87" t="str">
        <f t="shared" si="42"/>
        <v xml:space="preserve">  "baseset2_bandit"</v>
      </c>
      <c r="F87" t="str">
        <f t="shared" si="46"/>
        <v xml:space="preserve">  baseset2_bandit</v>
      </c>
      <c r="G87">
        <f t="shared" ref="G87" si="67">FIND("_",F87)</f>
        <v>11</v>
      </c>
      <c r="H87" t="str">
        <f t="shared" si="12"/>
        <v>bandit</v>
      </c>
      <c r="I87">
        <f t="shared" si="9"/>
        <v>0</v>
      </c>
      <c r="J87" t="str">
        <f t="shared" si="13"/>
        <v>bandit</v>
      </c>
      <c r="L87" t="str">
        <f>INDEX(artwork.xlsx!H:J,MATCH(J87,artwork.xlsx!H:H,0),3)</f>
        <v>Bandit</v>
      </c>
    </row>
    <row r="88" spans="1:12" x14ac:dyDescent="0.25">
      <c r="A88" t="s">
        <v>2495</v>
      </c>
      <c r="B88" t="str">
        <f t="shared" si="44"/>
        <v xml:space="preserve">  "baseset2_sentry":"Sentinelle",</v>
      </c>
      <c r="C88" t="b">
        <f t="shared" si="45"/>
        <v>1</v>
      </c>
      <c r="D88">
        <f t="shared" si="41"/>
        <v>20</v>
      </c>
      <c r="E88" t="str">
        <f t="shared" si="42"/>
        <v xml:space="preserve">  "baseset2_sentry"</v>
      </c>
      <c r="F88" t="str">
        <f t="shared" si="46"/>
        <v xml:space="preserve">  baseset2_sentry</v>
      </c>
      <c r="G88">
        <f t="shared" ref="G88" si="68">FIND("_",F88)</f>
        <v>11</v>
      </c>
      <c r="H88" t="str">
        <f t="shared" si="12"/>
        <v>sentry</v>
      </c>
      <c r="I88">
        <f t="shared" si="9"/>
        <v>0</v>
      </c>
      <c r="J88" t="str">
        <f t="shared" si="13"/>
        <v>sentry</v>
      </c>
      <c r="L88" t="str">
        <f>INDEX(artwork.xlsx!H:J,MATCH(J88,artwork.xlsx!H:H,0),3)</f>
        <v>Sentinelle</v>
      </c>
    </row>
    <row r="89" spans="1:12" x14ac:dyDescent="0.25">
      <c r="A89" t="s">
        <v>2496</v>
      </c>
      <c r="B89" t="str">
        <f t="shared" si="44"/>
        <v xml:space="preserve">  "baseset2_artisan":"Artisan",</v>
      </c>
      <c r="C89" t="b">
        <f t="shared" si="45"/>
        <v>1</v>
      </c>
      <c r="D89">
        <f t="shared" si="41"/>
        <v>21</v>
      </c>
      <c r="E89" t="str">
        <f t="shared" si="42"/>
        <v xml:space="preserve">  "baseset2_artisan"</v>
      </c>
      <c r="F89" t="str">
        <f t="shared" si="46"/>
        <v xml:space="preserve">  baseset2_artisan</v>
      </c>
      <c r="G89">
        <f t="shared" ref="G89" si="69">FIND("_",F89)</f>
        <v>11</v>
      </c>
      <c r="H89" t="str">
        <f t="shared" si="12"/>
        <v>artisan</v>
      </c>
      <c r="I89">
        <f t="shared" ref="I89:I152" si="70">IFERROR(FIND("_",H89),0)</f>
        <v>0</v>
      </c>
      <c r="J89" t="str">
        <f t="shared" si="13"/>
        <v>artisan</v>
      </c>
      <c r="L89" t="str">
        <f>INDEX(artwork.xlsx!H:J,MATCH(J89,artwork.xlsx!H:H,0),3)</f>
        <v>Artisan</v>
      </c>
    </row>
    <row r="90" spans="1:12" x14ac:dyDescent="0.25">
      <c r="A90" t="s">
        <v>2497</v>
      </c>
      <c r="B90" t="str">
        <f t="shared" si="44"/>
        <v xml:space="preserve">  "baseset_adventurer":"Aventurier",</v>
      </c>
      <c r="C90" t="b">
        <f t="shared" si="45"/>
        <v>1</v>
      </c>
      <c r="D90">
        <f t="shared" si="41"/>
        <v>23</v>
      </c>
      <c r="E90" t="str">
        <f t="shared" si="42"/>
        <v xml:space="preserve">  "baseset_adventurer"</v>
      </c>
      <c r="F90" t="str">
        <f t="shared" si="46"/>
        <v xml:space="preserve">  baseset_adventurer</v>
      </c>
      <c r="G90">
        <f t="shared" ref="G90" si="71">FIND("_",F90)</f>
        <v>10</v>
      </c>
      <c r="H90" t="str">
        <f t="shared" si="12"/>
        <v>adventurer</v>
      </c>
      <c r="I90">
        <f t="shared" si="70"/>
        <v>0</v>
      </c>
      <c r="J90" t="str">
        <f t="shared" si="13"/>
        <v>adventurer</v>
      </c>
      <c r="L90" t="str">
        <f>INDEX(artwork.xlsx!H:J,MATCH(J90,artwork.xlsx!H:H,0),3)</f>
        <v>Aventurier</v>
      </c>
    </row>
    <row r="91" spans="1:12" x14ac:dyDescent="0.25">
      <c r="A91" t="s">
        <v>2498</v>
      </c>
      <c r="B91" t="str">
        <f t="shared" si="44"/>
        <v xml:space="preserve">  "baseset_bureaucrat":"Bureaucrate",</v>
      </c>
      <c r="C91" t="b">
        <f t="shared" si="45"/>
        <v>1</v>
      </c>
      <c r="D91">
        <f t="shared" si="41"/>
        <v>23</v>
      </c>
      <c r="E91" t="str">
        <f t="shared" si="42"/>
        <v xml:space="preserve">  "baseset_bureaucrat"</v>
      </c>
      <c r="F91" t="str">
        <f t="shared" si="46"/>
        <v xml:space="preserve">  baseset_bureaucrat</v>
      </c>
      <c r="G91">
        <f t="shared" ref="G91" si="72">FIND("_",F91)</f>
        <v>10</v>
      </c>
      <c r="H91" t="str">
        <f t="shared" si="12"/>
        <v>bureaucrat</v>
      </c>
      <c r="I91">
        <f t="shared" si="70"/>
        <v>0</v>
      </c>
      <c r="J91" t="str">
        <f t="shared" si="13"/>
        <v>bureaucrat</v>
      </c>
      <c r="L91" t="str">
        <f>INDEX(artwork.xlsx!H:J,MATCH(J91,artwork.xlsx!H:H,0),3)</f>
        <v>Bureaucrate</v>
      </c>
    </row>
    <row r="92" spans="1:12" x14ac:dyDescent="0.25">
      <c r="A92" t="s">
        <v>2499</v>
      </c>
      <c r="B92" t="str">
        <f t="shared" si="44"/>
        <v xml:space="preserve">  "baseset_cellar":"Cave",</v>
      </c>
      <c r="C92" t="b">
        <f t="shared" si="45"/>
        <v>1</v>
      </c>
      <c r="D92">
        <f t="shared" si="41"/>
        <v>19</v>
      </c>
      <c r="E92" t="str">
        <f t="shared" si="42"/>
        <v xml:space="preserve">  "baseset_cellar"</v>
      </c>
      <c r="F92" t="str">
        <f t="shared" si="46"/>
        <v xml:space="preserve">  baseset_cellar</v>
      </c>
      <c r="G92">
        <f t="shared" ref="G92" si="73">FIND("_",F92)</f>
        <v>10</v>
      </c>
      <c r="H92" t="str">
        <f t="shared" si="12"/>
        <v>cellar</v>
      </c>
      <c r="I92">
        <f t="shared" si="70"/>
        <v>0</v>
      </c>
      <c r="J92" t="str">
        <f t="shared" si="13"/>
        <v>cellar</v>
      </c>
      <c r="L92" t="str">
        <f>INDEX(artwork.xlsx!H:J,MATCH(J92,artwork.xlsx!H:H,0),3)</f>
        <v>Cave</v>
      </c>
    </row>
    <row r="93" spans="1:12" x14ac:dyDescent="0.25">
      <c r="A93" t="s">
        <v>2500</v>
      </c>
      <c r="B93" t="str">
        <f t="shared" si="44"/>
        <v xml:space="preserve">  "baseset_chancellor":"Chancelier",</v>
      </c>
      <c r="C93" t="b">
        <f t="shared" si="45"/>
        <v>1</v>
      </c>
      <c r="D93">
        <f t="shared" si="41"/>
        <v>23</v>
      </c>
      <c r="E93" t="str">
        <f t="shared" si="42"/>
        <v xml:space="preserve">  "baseset_chancellor"</v>
      </c>
      <c r="F93" t="str">
        <f t="shared" si="46"/>
        <v xml:space="preserve">  baseset_chancellor</v>
      </c>
      <c r="G93">
        <f t="shared" ref="G93" si="74">FIND("_",F93)</f>
        <v>10</v>
      </c>
      <c r="H93" t="str">
        <f t="shared" si="12"/>
        <v>chancellor</v>
      </c>
      <c r="I93">
        <f t="shared" si="70"/>
        <v>0</v>
      </c>
      <c r="J93" t="str">
        <f t="shared" si="13"/>
        <v>chancellor</v>
      </c>
      <c r="L93" t="str">
        <f>INDEX(artwork.xlsx!H:J,MATCH(J93,artwork.xlsx!H:H,0),3)</f>
        <v>Chancelier</v>
      </c>
    </row>
    <row r="94" spans="1:12" x14ac:dyDescent="0.25">
      <c r="A94" t="s">
        <v>2501</v>
      </c>
      <c r="B94" t="str">
        <f t="shared" si="44"/>
        <v xml:space="preserve">  "baseset_chapel":"Chapelle",</v>
      </c>
      <c r="C94" t="b">
        <f t="shared" si="45"/>
        <v>1</v>
      </c>
      <c r="D94">
        <f t="shared" si="41"/>
        <v>19</v>
      </c>
      <c r="E94" t="str">
        <f t="shared" si="42"/>
        <v xml:space="preserve">  "baseset_chapel"</v>
      </c>
      <c r="F94" t="str">
        <f t="shared" si="46"/>
        <v xml:space="preserve">  baseset_chapel</v>
      </c>
      <c r="G94">
        <f t="shared" ref="G94" si="75">FIND("_",F94)</f>
        <v>10</v>
      </c>
      <c r="H94" t="str">
        <f t="shared" si="12"/>
        <v>chapel</v>
      </c>
      <c r="I94">
        <f t="shared" si="70"/>
        <v>0</v>
      </c>
      <c r="J94" t="str">
        <f t="shared" si="13"/>
        <v>chapel</v>
      </c>
      <c r="L94" t="str">
        <f>INDEX(artwork.xlsx!H:J,MATCH(J94,artwork.xlsx!H:H,0),3)</f>
        <v>Chapelle</v>
      </c>
    </row>
    <row r="95" spans="1:12" x14ac:dyDescent="0.25">
      <c r="A95" t="s">
        <v>2502</v>
      </c>
      <c r="B95" t="str">
        <f t="shared" si="44"/>
        <v xml:space="preserve">  "baseset_councilroom":"Chambre du conseil",</v>
      </c>
      <c r="C95" t="b">
        <f t="shared" si="45"/>
        <v>1</v>
      </c>
      <c r="D95">
        <f t="shared" si="41"/>
        <v>24</v>
      </c>
      <c r="E95" t="str">
        <f t="shared" si="42"/>
        <v xml:space="preserve">  "baseset_councilroom"</v>
      </c>
      <c r="F95" t="str">
        <f t="shared" si="46"/>
        <v xml:space="preserve">  baseset_councilroom</v>
      </c>
      <c r="G95">
        <f t="shared" ref="G95" si="76">FIND("_",F95)</f>
        <v>10</v>
      </c>
      <c r="H95" t="str">
        <f t="shared" si="12"/>
        <v>councilroom</v>
      </c>
      <c r="I95">
        <f t="shared" si="70"/>
        <v>0</v>
      </c>
      <c r="J95" t="str">
        <f t="shared" si="13"/>
        <v>councilroom</v>
      </c>
      <c r="L95" t="str">
        <f>INDEX(artwork.xlsx!H:J,MATCH(J95,artwork.xlsx!H:H,0),3)</f>
        <v>Chambre du conseil</v>
      </c>
    </row>
    <row r="96" spans="1:12" x14ac:dyDescent="0.25">
      <c r="A96" t="s">
        <v>2503</v>
      </c>
      <c r="B96" t="str">
        <f t="shared" si="44"/>
        <v xml:space="preserve">  "baseset_feast":"festin",</v>
      </c>
      <c r="C96" t="b">
        <f t="shared" si="45"/>
        <v>1</v>
      </c>
      <c r="D96">
        <f t="shared" si="41"/>
        <v>18</v>
      </c>
      <c r="E96" t="str">
        <f t="shared" si="42"/>
        <v xml:space="preserve">  "baseset_feast"</v>
      </c>
      <c r="F96" t="str">
        <f t="shared" si="46"/>
        <v xml:space="preserve">  baseset_feast</v>
      </c>
      <c r="G96">
        <f t="shared" ref="G96" si="77">FIND("_",F96)</f>
        <v>10</v>
      </c>
      <c r="H96" t="str">
        <f t="shared" si="12"/>
        <v>feast</v>
      </c>
      <c r="I96">
        <f t="shared" si="70"/>
        <v>0</v>
      </c>
      <c r="J96" t="str">
        <f t="shared" si="13"/>
        <v>feast</v>
      </c>
      <c r="L96" t="str">
        <f>INDEX(artwork.xlsx!H:J,MATCH(J96,artwork.xlsx!H:H,0),3)</f>
        <v>festin</v>
      </c>
    </row>
    <row r="97" spans="1:12" x14ac:dyDescent="0.25">
      <c r="A97" t="s">
        <v>2504</v>
      </c>
      <c r="B97" t="str">
        <f t="shared" si="44"/>
        <v xml:space="preserve">  "baseset_festival":"Festival",</v>
      </c>
      <c r="C97" t="b">
        <f t="shared" si="45"/>
        <v>1</v>
      </c>
      <c r="D97">
        <f t="shared" si="41"/>
        <v>21</v>
      </c>
      <c r="E97" t="str">
        <f t="shared" si="42"/>
        <v xml:space="preserve">  "baseset_festival"</v>
      </c>
      <c r="F97" t="str">
        <f t="shared" si="46"/>
        <v xml:space="preserve">  baseset_festival</v>
      </c>
      <c r="G97">
        <f t="shared" ref="G97" si="78">FIND("_",F97)</f>
        <v>10</v>
      </c>
      <c r="H97" t="str">
        <f t="shared" si="12"/>
        <v>festival</v>
      </c>
      <c r="I97">
        <f t="shared" si="70"/>
        <v>0</v>
      </c>
      <c r="J97" t="str">
        <f t="shared" si="13"/>
        <v>festival</v>
      </c>
      <c r="L97" t="str">
        <f>INDEX(artwork.xlsx!H:J,MATCH(J97,artwork.xlsx!H:H,0),3)</f>
        <v>Festival</v>
      </c>
    </row>
    <row r="98" spans="1:12" x14ac:dyDescent="0.25">
      <c r="A98" t="s">
        <v>2505</v>
      </c>
      <c r="B98" t="str">
        <f t="shared" si="44"/>
        <v xml:space="preserve">  "baseset_gardens":"Jardins",</v>
      </c>
      <c r="C98" t="b">
        <f t="shared" si="45"/>
        <v>1</v>
      </c>
      <c r="D98">
        <f t="shared" si="41"/>
        <v>20</v>
      </c>
      <c r="E98" t="str">
        <f t="shared" si="42"/>
        <v xml:space="preserve">  "baseset_gardens"</v>
      </c>
      <c r="F98" t="str">
        <f t="shared" si="46"/>
        <v xml:space="preserve">  baseset_gardens</v>
      </c>
      <c r="G98">
        <f t="shared" ref="G98" si="79">FIND("_",F98)</f>
        <v>10</v>
      </c>
      <c r="H98" t="str">
        <f t="shared" si="12"/>
        <v>gardens</v>
      </c>
      <c r="I98">
        <f t="shared" si="70"/>
        <v>0</v>
      </c>
      <c r="J98" t="str">
        <f t="shared" si="13"/>
        <v>gardens</v>
      </c>
      <c r="L98" t="str">
        <f>INDEX(artwork.xlsx!H:J,MATCH(J98,artwork.xlsx!H:H,0),3)</f>
        <v>Jardins</v>
      </c>
    </row>
    <row r="99" spans="1:12" x14ac:dyDescent="0.25">
      <c r="A99" t="s">
        <v>2506</v>
      </c>
      <c r="B99" t="str">
        <f t="shared" si="44"/>
        <v xml:space="preserve">  "baseset_laboratory":"Laboratoire",</v>
      </c>
      <c r="C99" t="b">
        <f t="shared" si="45"/>
        <v>1</v>
      </c>
      <c r="D99">
        <f t="shared" si="41"/>
        <v>23</v>
      </c>
      <c r="E99" t="str">
        <f t="shared" si="42"/>
        <v xml:space="preserve">  "baseset_laboratory"</v>
      </c>
      <c r="F99" t="str">
        <f t="shared" si="46"/>
        <v xml:space="preserve">  baseset_laboratory</v>
      </c>
      <c r="G99">
        <f t="shared" ref="G99" si="80">FIND("_",F99)</f>
        <v>10</v>
      </c>
      <c r="H99" t="str">
        <f t="shared" si="12"/>
        <v>laboratory</v>
      </c>
      <c r="I99">
        <f t="shared" si="70"/>
        <v>0</v>
      </c>
      <c r="J99" t="str">
        <f t="shared" si="13"/>
        <v>laboratory</v>
      </c>
      <c r="L99" t="str">
        <f>INDEX(artwork.xlsx!H:J,MATCH(J99,artwork.xlsx!H:H,0),3)</f>
        <v>Laboratoire</v>
      </c>
    </row>
    <row r="100" spans="1:12" x14ac:dyDescent="0.25">
      <c r="A100" t="s">
        <v>2507</v>
      </c>
      <c r="B100" t="str">
        <f t="shared" si="44"/>
        <v xml:space="preserve">  "baseset_library":"Bibliothèque",</v>
      </c>
      <c r="C100" t="b">
        <f t="shared" si="45"/>
        <v>1</v>
      </c>
      <c r="D100">
        <f t="shared" si="41"/>
        <v>20</v>
      </c>
      <c r="E100" t="str">
        <f t="shared" si="42"/>
        <v xml:space="preserve">  "baseset_library"</v>
      </c>
      <c r="F100" t="str">
        <f t="shared" si="46"/>
        <v xml:space="preserve">  baseset_library</v>
      </c>
      <c r="G100">
        <f t="shared" ref="G100" si="81">FIND("_",F100)</f>
        <v>10</v>
      </c>
      <c r="H100" t="str">
        <f t="shared" si="12"/>
        <v>library</v>
      </c>
      <c r="I100">
        <f t="shared" si="70"/>
        <v>0</v>
      </c>
      <c r="J100" t="str">
        <f t="shared" si="13"/>
        <v>library</v>
      </c>
      <c r="L100" t="str">
        <f>INDEX(artwork.xlsx!H:J,MATCH(J100,artwork.xlsx!H:H,0),3)</f>
        <v>Bibliothèque</v>
      </c>
    </row>
    <row r="101" spans="1:12" x14ac:dyDescent="0.25">
      <c r="A101" t="s">
        <v>2508</v>
      </c>
      <c r="B101" t="str">
        <f t="shared" si="44"/>
        <v xml:space="preserve">  "baseset_market":"Marché",</v>
      </c>
      <c r="C101" t="b">
        <f t="shared" si="45"/>
        <v>1</v>
      </c>
      <c r="D101">
        <f t="shared" si="41"/>
        <v>19</v>
      </c>
      <c r="E101" t="str">
        <f t="shared" si="42"/>
        <v xml:space="preserve">  "baseset_market"</v>
      </c>
      <c r="F101" t="str">
        <f t="shared" si="46"/>
        <v xml:space="preserve">  baseset_market</v>
      </c>
      <c r="G101">
        <f t="shared" ref="G101" si="82">FIND("_",F101)</f>
        <v>10</v>
      </c>
      <c r="H101" t="str">
        <f t="shared" si="12"/>
        <v>market</v>
      </c>
      <c r="I101">
        <f t="shared" si="70"/>
        <v>0</v>
      </c>
      <c r="J101" t="str">
        <f t="shared" si="13"/>
        <v>market</v>
      </c>
      <c r="L101" t="str">
        <f>INDEX(artwork.xlsx!H:J,MATCH(J101,artwork.xlsx!H:H,0),3)</f>
        <v>Marché</v>
      </c>
    </row>
    <row r="102" spans="1:12" x14ac:dyDescent="0.25">
      <c r="A102" t="s">
        <v>2509</v>
      </c>
      <c r="B102" t="str">
        <f t="shared" si="44"/>
        <v xml:space="preserve">  "baseset_militia":"Milice",</v>
      </c>
      <c r="C102" t="b">
        <f t="shared" si="45"/>
        <v>1</v>
      </c>
      <c r="D102">
        <f t="shared" si="41"/>
        <v>20</v>
      </c>
      <c r="E102" t="str">
        <f t="shared" si="42"/>
        <v xml:space="preserve">  "baseset_militia"</v>
      </c>
      <c r="F102" t="str">
        <f t="shared" si="46"/>
        <v xml:space="preserve">  baseset_militia</v>
      </c>
      <c r="G102">
        <f t="shared" ref="G102" si="83">FIND("_",F102)</f>
        <v>10</v>
      </c>
      <c r="H102" t="str">
        <f t="shared" ref="H102:H165" si="84">RIGHT(F102,LEN(F102)-G102)</f>
        <v>militia</v>
      </c>
      <c r="I102">
        <f t="shared" si="70"/>
        <v>0</v>
      </c>
      <c r="J102" t="str">
        <f t="shared" ref="J102:J165" si="85">RIGHT(H102,LEN(H102)-I102)</f>
        <v>militia</v>
      </c>
      <c r="L102" t="str">
        <f>INDEX(artwork.xlsx!H:J,MATCH(J102,artwork.xlsx!H:H,0),3)</f>
        <v>Milice</v>
      </c>
    </row>
    <row r="103" spans="1:12" x14ac:dyDescent="0.25">
      <c r="A103" t="s">
        <v>2510</v>
      </c>
      <c r="B103" t="str">
        <f t="shared" si="44"/>
        <v xml:space="preserve">  "baseset_mine":"Mine",</v>
      </c>
      <c r="C103" t="b">
        <f t="shared" si="45"/>
        <v>1</v>
      </c>
      <c r="D103">
        <f t="shared" si="41"/>
        <v>17</v>
      </c>
      <c r="E103" t="str">
        <f t="shared" si="42"/>
        <v xml:space="preserve">  "baseset_mine"</v>
      </c>
      <c r="F103" t="str">
        <f t="shared" si="46"/>
        <v xml:space="preserve">  baseset_mine</v>
      </c>
      <c r="G103">
        <f t="shared" ref="G103" si="86">FIND("_",F103)</f>
        <v>10</v>
      </c>
      <c r="H103" t="str">
        <f t="shared" si="84"/>
        <v>mine</v>
      </c>
      <c r="I103">
        <f t="shared" si="70"/>
        <v>0</v>
      </c>
      <c r="J103" t="str">
        <f t="shared" si="85"/>
        <v>mine</v>
      </c>
      <c r="L103" t="str">
        <f>INDEX(artwork.xlsx!H:J,MATCH(J103,artwork.xlsx!H:H,0),3)</f>
        <v>Mine</v>
      </c>
    </row>
    <row r="104" spans="1:12" x14ac:dyDescent="0.25">
      <c r="A104" t="s">
        <v>2511</v>
      </c>
      <c r="B104" t="str">
        <f t="shared" si="44"/>
        <v xml:space="preserve">  "baseset_moat":"Douve",</v>
      </c>
      <c r="C104" t="b">
        <f t="shared" si="45"/>
        <v>1</v>
      </c>
      <c r="D104">
        <f t="shared" si="41"/>
        <v>17</v>
      </c>
      <c r="E104" t="str">
        <f t="shared" si="42"/>
        <v xml:space="preserve">  "baseset_moat"</v>
      </c>
      <c r="F104" t="str">
        <f t="shared" si="46"/>
        <v xml:space="preserve">  baseset_moat</v>
      </c>
      <c r="G104">
        <f t="shared" ref="G104" si="87">FIND("_",F104)</f>
        <v>10</v>
      </c>
      <c r="H104" t="str">
        <f t="shared" si="84"/>
        <v>moat</v>
      </c>
      <c r="I104">
        <f t="shared" si="70"/>
        <v>0</v>
      </c>
      <c r="J104" t="str">
        <f t="shared" si="85"/>
        <v>moat</v>
      </c>
      <c r="L104" t="str">
        <f>INDEX(artwork.xlsx!H:J,MATCH(J104,artwork.xlsx!H:H,0),3)</f>
        <v>Douve</v>
      </c>
    </row>
    <row r="105" spans="1:12" x14ac:dyDescent="0.25">
      <c r="A105" t="s">
        <v>2512</v>
      </c>
      <c r="B105" t="str">
        <f t="shared" si="44"/>
        <v xml:space="preserve">  "baseset_moneylender":"Prêteur sur gages",</v>
      </c>
      <c r="C105" t="b">
        <f t="shared" si="45"/>
        <v>1</v>
      </c>
      <c r="D105">
        <f t="shared" si="41"/>
        <v>24</v>
      </c>
      <c r="E105" t="str">
        <f t="shared" si="42"/>
        <v xml:space="preserve">  "baseset_moneylender"</v>
      </c>
      <c r="F105" t="str">
        <f t="shared" si="46"/>
        <v xml:space="preserve">  baseset_moneylender</v>
      </c>
      <c r="G105">
        <f t="shared" ref="G105" si="88">FIND("_",F105)</f>
        <v>10</v>
      </c>
      <c r="H105" t="str">
        <f t="shared" si="84"/>
        <v>moneylender</v>
      </c>
      <c r="I105">
        <f t="shared" si="70"/>
        <v>0</v>
      </c>
      <c r="J105" t="str">
        <f t="shared" si="85"/>
        <v>moneylender</v>
      </c>
      <c r="L105" t="str">
        <f>INDEX(artwork.xlsx!H:J,MATCH(J105,artwork.xlsx!H:H,0),3)</f>
        <v>Prêteur sur gages</v>
      </c>
    </row>
    <row r="106" spans="1:12" x14ac:dyDescent="0.25">
      <c r="A106" t="s">
        <v>2513</v>
      </c>
      <c r="B106" t="str">
        <f t="shared" si="44"/>
        <v xml:space="preserve">  "baseset_remodel":"Rénovation",</v>
      </c>
      <c r="C106" t="b">
        <f t="shared" si="45"/>
        <v>1</v>
      </c>
      <c r="D106">
        <f t="shared" si="41"/>
        <v>20</v>
      </c>
      <c r="E106" t="str">
        <f t="shared" si="42"/>
        <v xml:space="preserve">  "baseset_remodel"</v>
      </c>
      <c r="F106" t="str">
        <f t="shared" si="46"/>
        <v xml:space="preserve">  baseset_remodel</v>
      </c>
      <c r="G106">
        <f t="shared" ref="G106" si="89">FIND("_",F106)</f>
        <v>10</v>
      </c>
      <c r="H106" t="str">
        <f t="shared" si="84"/>
        <v>remodel</v>
      </c>
      <c r="I106">
        <f t="shared" si="70"/>
        <v>0</v>
      </c>
      <c r="J106" t="str">
        <f t="shared" si="85"/>
        <v>remodel</v>
      </c>
      <c r="L106" t="str">
        <f>INDEX(artwork.xlsx!H:J,MATCH(J106,artwork.xlsx!H:H,0),3)</f>
        <v>Rénovation</v>
      </c>
    </row>
    <row r="107" spans="1:12" x14ac:dyDescent="0.25">
      <c r="A107" t="s">
        <v>2514</v>
      </c>
      <c r="B107" t="str">
        <f t="shared" si="44"/>
        <v xml:space="preserve">  "baseset_smithy":"Forgeron",</v>
      </c>
      <c r="C107" t="b">
        <f t="shared" si="45"/>
        <v>1</v>
      </c>
      <c r="D107">
        <f t="shared" si="41"/>
        <v>19</v>
      </c>
      <c r="E107" t="str">
        <f t="shared" si="42"/>
        <v xml:space="preserve">  "baseset_smithy"</v>
      </c>
      <c r="F107" t="str">
        <f t="shared" si="46"/>
        <v xml:space="preserve">  baseset_smithy</v>
      </c>
      <c r="G107">
        <f t="shared" ref="G107" si="90">FIND("_",F107)</f>
        <v>10</v>
      </c>
      <c r="H107" t="str">
        <f t="shared" si="84"/>
        <v>smithy</v>
      </c>
      <c r="I107">
        <f t="shared" si="70"/>
        <v>0</v>
      </c>
      <c r="J107" t="str">
        <f t="shared" si="85"/>
        <v>smithy</v>
      </c>
      <c r="L107" t="str">
        <f>INDEX(artwork.xlsx!H:J,MATCH(J107,artwork.xlsx!H:H,0),3)</f>
        <v>Forgeron</v>
      </c>
    </row>
    <row r="108" spans="1:12" x14ac:dyDescent="0.25">
      <c r="A108" t="s">
        <v>2515</v>
      </c>
      <c r="B108" t="str">
        <f t="shared" si="44"/>
        <v xml:space="preserve">  "baseset_spy":"Espion",</v>
      </c>
      <c r="C108" t="b">
        <f t="shared" si="45"/>
        <v>1</v>
      </c>
      <c r="D108">
        <f t="shared" si="41"/>
        <v>16</v>
      </c>
      <c r="E108" t="str">
        <f t="shared" si="42"/>
        <v xml:space="preserve">  "baseset_spy"</v>
      </c>
      <c r="F108" t="str">
        <f t="shared" si="46"/>
        <v xml:space="preserve">  baseset_spy</v>
      </c>
      <c r="G108">
        <f t="shared" ref="G108" si="91">FIND("_",F108)</f>
        <v>10</v>
      </c>
      <c r="H108" t="str">
        <f t="shared" si="84"/>
        <v>spy</v>
      </c>
      <c r="I108">
        <f t="shared" si="70"/>
        <v>0</v>
      </c>
      <c r="J108" t="str">
        <f t="shared" si="85"/>
        <v>spy</v>
      </c>
      <c r="L108" t="str">
        <f>INDEX(artwork.xlsx!H:J,MATCH(J108,artwork.xlsx!H:H,0),3)</f>
        <v>Espion</v>
      </c>
    </row>
    <row r="109" spans="1:12" x14ac:dyDescent="0.25">
      <c r="A109" t="s">
        <v>2516</v>
      </c>
      <c r="B109" t="str">
        <f t="shared" si="44"/>
        <v xml:space="preserve">  "baseset_thief":"Voleur",</v>
      </c>
      <c r="C109" t="b">
        <f t="shared" si="45"/>
        <v>1</v>
      </c>
      <c r="D109">
        <f t="shared" si="41"/>
        <v>18</v>
      </c>
      <c r="E109" t="str">
        <f t="shared" si="42"/>
        <v xml:space="preserve">  "baseset_thief"</v>
      </c>
      <c r="F109" t="str">
        <f t="shared" si="46"/>
        <v xml:space="preserve">  baseset_thief</v>
      </c>
      <c r="G109">
        <f t="shared" ref="G109" si="92">FIND("_",F109)</f>
        <v>10</v>
      </c>
      <c r="H109" t="str">
        <f t="shared" si="84"/>
        <v>thief</v>
      </c>
      <c r="I109">
        <f t="shared" si="70"/>
        <v>0</v>
      </c>
      <c r="J109" t="str">
        <f t="shared" si="85"/>
        <v>thief</v>
      </c>
      <c r="L109" t="str">
        <f>INDEX(artwork.xlsx!H:J,MATCH(J109,artwork.xlsx!H:H,0),3)</f>
        <v>Voleur</v>
      </c>
    </row>
    <row r="110" spans="1:12" x14ac:dyDescent="0.25">
      <c r="A110" t="s">
        <v>2517</v>
      </c>
      <c r="B110" t="str">
        <f t="shared" si="44"/>
        <v xml:space="preserve">  "baseset_throneroom":"Salle du trône",</v>
      </c>
      <c r="C110" t="b">
        <f t="shared" si="45"/>
        <v>1</v>
      </c>
      <c r="D110">
        <f t="shared" si="41"/>
        <v>23</v>
      </c>
      <c r="E110" t="str">
        <f t="shared" si="42"/>
        <v xml:space="preserve">  "baseset_throneroom"</v>
      </c>
      <c r="F110" t="str">
        <f t="shared" si="46"/>
        <v xml:space="preserve">  baseset_throneroom</v>
      </c>
      <c r="G110">
        <f t="shared" ref="G110" si="93">FIND("_",F110)</f>
        <v>10</v>
      </c>
      <c r="H110" t="str">
        <f t="shared" si="84"/>
        <v>throneroom</v>
      </c>
      <c r="I110">
        <f t="shared" si="70"/>
        <v>0</v>
      </c>
      <c r="J110" t="str">
        <f t="shared" si="85"/>
        <v>throneroom</v>
      </c>
      <c r="L110" t="str">
        <f>INDEX(artwork.xlsx!H:J,MATCH(J110,artwork.xlsx!H:H,0),3)</f>
        <v>Salle du trône</v>
      </c>
    </row>
    <row r="111" spans="1:12" x14ac:dyDescent="0.25">
      <c r="A111" t="s">
        <v>2518</v>
      </c>
      <c r="B111" t="str">
        <f t="shared" si="44"/>
        <v xml:space="preserve">  "baseset_village":"Village",</v>
      </c>
      <c r="C111" t="b">
        <f t="shared" si="45"/>
        <v>1</v>
      </c>
      <c r="D111">
        <f t="shared" si="41"/>
        <v>20</v>
      </c>
      <c r="E111" t="str">
        <f t="shared" si="42"/>
        <v xml:space="preserve">  "baseset_village"</v>
      </c>
      <c r="F111" t="str">
        <f t="shared" si="46"/>
        <v xml:space="preserve">  baseset_village</v>
      </c>
      <c r="G111">
        <f t="shared" ref="G111" si="94">FIND("_",F111)</f>
        <v>10</v>
      </c>
      <c r="H111" t="str">
        <f t="shared" si="84"/>
        <v>village</v>
      </c>
      <c r="I111">
        <f t="shared" si="70"/>
        <v>0</v>
      </c>
      <c r="J111" t="str">
        <f t="shared" si="85"/>
        <v>village</v>
      </c>
      <c r="L111" t="str">
        <f>INDEX(artwork.xlsx!H:J,MATCH(J111,artwork.xlsx!H:H,0),3)</f>
        <v>Village</v>
      </c>
    </row>
    <row r="112" spans="1:12" x14ac:dyDescent="0.25">
      <c r="A112" t="s">
        <v>2519</v>
      </c>
      <c r="B112" t="str">
        <f t="shared" si="44"/>
        <v xml:space="preserve">  "baseset_witch":"Sorcière",</v>
      </c>
      <c r="C112" t="b">
        <f t="shared" si="45"/>
        <v>1</v>
      </c>
      <c r="D112">
        <f t="shared" si="41"/>
        <v>18</v>
      </c>
      <c r="E112" t="str">
        <f t="shared" si="42"/>
        <v xml:space="preserve">  "baseset_witch"</v>
      </c>
      <c r="F112" t="str">
        <f t="shared" si="46"/>
        <v xml:space="preserve">  baseset_witch</v>
      </c>
      <c r="G112">
        <f t="shared" ref="G112" si="95">FIND("_",F112)</f>
        <v>10</v>
      </c>
      <c r="H112" t="str">
        <f t="shared" si="84"/>
        <v>witch</v>
      </c>
      <c r="I112">
        <f t="shared" si="70"/>
        <v>0</v>
      </c>
      <c r="J112" t="str">
        <f t="shared" si="85"/>
        <v>witch</v>
      </c>
      <c r="L112" t="str">
        <f>INDEX(artwork.xlsx!H:J,MATCH(J112,artwork.xlsx!H:H,0),3)</f>
        <v>Sorcière</v>
      </c>
    </row>
    <row r="113" spans="1:12" x14ac:dyDescent="0.25">
      <c r="A113" t="s">
        <v>2520</v>
      </c>
      <c r="B113" t="str">
        <f t="shared" si="44"/>
        <v xml:space="preserve">  "baseset_woodcutter":"Bûcheron",</v>
      </c>
      <c r="C113" t="b">
        <f t="shared" si="45"/>
        <v>1</v>
      </c>
      <c r="D113">
        <f t="shared" si="41"/>
        <v>23</v>
      </c>
      <c r="E113" t="str">
        <f t="shared" si="42"/>
        <v xml:space="preserve">  "baseset_woodcutter"</v>
      </c>
      <c r="F113" t="str">
        <f t="shared" si="46"/>
        <v xml:space="preserve">  baseset_woodcutter</v>
      </c>
      <c r="G113">
        <f t="shared" ref="G113" si="96">FIND("_",F113)</f>
        <v>10</v>
      </c>
      <c r="H113" t="str">
        <f t="shared" si="84"/>
        <v>woodcutter</v>
      </c>
      <c r="I113">
        <f t="shared" si="70"/>
        <v>0</v>
      </c>
      <c r="J113" t="str">
        <f t="shared" si="85"/>
        <v>woodcutter</v>
      </c>
      <c r="L113" t="str">
        <f>INDEX(artwork.xlsx!H:J,MATCH(J113,artwork.xlsx!H:H,0),3)</f>
        <v>Bûcheron</v>
      </c>
    </row>
    <row r="114" spans="1:12" x14ac:dyDescent="0.25">
      <c r="A114" t="s">
        <v>2521</v>
      </c>
      <c r="B114" t="str">
        <f t="shared" si="44"/>
        <v xml:space="preserve">  "baseset_workshop":"Atelier",</v>
      </c>
      <c r="C114" t="b">
        <f t="shared" si="45"/>
        <v>1</v>
      </c>
      <c r="D114">
        <f t="shared" si="41"/>
        <v>21</v>
      </c>
      <c r="E114" t="str">
        <f t="shared" si="42"/>
        <v xml:space="preserve">  "baseset_workshop"</v>
      </c>
      <c r="F114" t="str">
        <f t="shared" si="46"/>
        <v xml:space="preserve">  baseset_workshop</v>
      </c>
      <c r="G114">
        <f t="shared" ref="G114" si="97">FIND("_",F114)</f>
        <v>10</v>
      </c>
      <c r="H114" t="str">
        <f t="shared" si="84"/>
        <v>workshop</v>
      </c>
      <c r="I114">
        <f t="shared" si="70"/>
        <v>0</v>
      </c>
      <c r="J114" t="str">
        <f t="shared" si="85"/>
        <v>workshop</v>
      </c>
      <c r="L114" t="str">
        <f>INDEX(artwork.xlsx!H:J,MATCH(J114,artwork.xlsx!H:H,0),3)</f>
        <v>Atelier</v>
      </c>
    </row>
    <row r="115" spans="1:12" x14ac:dyDescent="0.25">
      <c r="A115" t="s">
        <v>2522</v>
      </c>
      <c r="B115" t="str">
        <f t="shared" si="44"/>
        <v xml:space="preserve">  "cornucopia_harvest":"Récolte",</v>
      </c>
      <c r="C115" t="b">
        <f t="shared" si="45"/>
        <v>1</v>
      </c>
      <c r="D115">
        <f t="shared" si="41"/>
        <v>23</v>
      </c>
      <c r="E115" t="str">
        <f t="shared" si="42"/>
        <v xml:space="preserve">  "cornucopia_harvest"</v>
      </c>
      <c r="F115" t="str">
        <f t="shared" si="46"/>
        <v xml:space="preserve">  cornucopia_harvest</v>
      </c>
      <c r="G115">
        <f t="shared" ref="G115" si="98">FIND("_",F115)</f>
        <v>13</v>
      </c>
      <c r="H115" t="str">
        <f t="shared" si="84"/>
        <v>harvest</v>
      </c>
      <c r="I115">
        <f t="shared" si="70"/>
        <v>0</v>
      </c>
      <c r="J115" t="str">
        <f t="shared" si="85"/>
        <v>harvest</v>
      </c>
      <c r="L115" t="str">
        <f>INDEX(artwork.xlsx!H:J,MATCH(J115,artwork.xlsx!H:H,0),3)</f>
        <v>Récolte</v>
      </c>
    </row>
    <row r="116" spans="1:12" x14ac:dyDescent="0.25">
      <c r="A116" t="s">
        <v>2523</v>
      </c>
      <c r="B116" t="str">
        <f t="shared" si="44"/>
        <v xml:space="preserve">  "cornucopia_youngwitch":"Jeune sorcière",</v>
      </c>
      <c r="C116" t="b">
        <f t="shared" si="45"/>
        <v>1</v>
      </c>
      <c r="D116">
        <f t="shared" si="41"/>
        <v>26</v>
      </c>
      <c r="E116" t="str">
        <f t="shared" si="42"/>
        <v xml:space="preserve">  "cornucopia_youngwitch"</v>
      </c>
      <c r="F116" t="str">
        <f t="shared" si="46"/>
        <v xml:space="preserve">  cornucopia_youngwitch</v>
      </c>
      <c r="G116">
        <f t="shared" ref="G116" si="99">FIND("_",F116)</f>
        <v>13</v>
      </c>
      <c r="H116" t="str">
        <f t="shared" si="84"/>
        <v>youngwitch</v>
      </c>
      <c r="I116">
        <f t="shared" si="70"/>
        <v>0</v>
      </c>
      <c r="J116" t="str">
        <f t="shared" si="85"/>
        <v>youngwitch</v>
      </c>
      <c r="L116" t="str">
        <f>INDEX(artwork.xlsx!H:J,MATCH(J116,artwork.xlsx!H:H,0),3)</f>
        <v>Jeune sorcière</v>
      </c>
    </row>
    <row r="117" spans="1:12" x14ac:dyDescent="0.25">
      <c r="A117" t="s">
        <v>2524</v>
      </c>
      <c r="B117" t="str">
        <f t="shared" si="44"/>
        <v xml:space="preserve">  "cornucopia_horsetraders":"Maquignons",</v>
      </c>
      <c r="C117" t="b">
        <f t="shared" si="45"/>
        <v>1</v>
      </c>
      <c r="D117">
        <f t="shared" si="41"/>
        <v>28</v>
      </c>
      <c r="E117" t="str">
        <f t="shared" si="42"/>
        <v xml:space="preserve">  "cornucopia_horsetraders"</v>
      </c>
      <c r="F117" t="str">
        <f t="shared" si="46"/>
        <v xml:space="preserve">  cornucopia_horsetraders</v>
      </c>
      <c r="G117">
        <f t="shared" ref="G117" si="100">FIND("_",F117)</f>
        <v>13</v>
      </c>
      <c r="H117" t="str">
        <f t="shared" si="84"/>
        <v>horsetraders</v>
      </c>
      <c r="I117">
        <f t="shared" si="70"/>
        <v>0</v>
      </c>
      <c r="J117" t="str">
        <f t="shared" si="85"/>
        <v>horsetraders</v>
      </c>
      <c r="L117" t="str">
        <f>INDEX(artwork.xlsx!H:J,MATCH(J117,artwork.xlsx!H:H,0),3)</f>
        <v>Maquignons</v>
      </c>
    </row>
    <row r="118" spans="1:12" x14ac:dyDescent="0.25">
      <c r="A118" t="s">
        <v>2525</v>
      </c>
      <c r="B118" t="str">
        <f t="shared" si="44"/>
        <v xml:space="preserve">  "cornucopia_tournament":"Tournoi",</v>
      </c>
      <c r="C118" t="b">
        <f t="shared" si="45"/>
        <v>1</v>
      </c>
      <c r="D118">
        <f t="shared" si="41"/>
        <v>26</v>
      </c>
      <c r="E118" t="str">
        <f t="shared" si="42"/>
        <v xml:space="preserve">  "cornucopia_tournament"</v>
      </c>
      <c r="F118" t="str">
        <f t="shared" si="46"/>
        <v xml:space="preserve">  cornucopia_tournament</v>
      </c>
      <c r="G118">
        <f t="shared" ref="G118" si="101">FIND("_",F118)</f>
        <v>13</v>
      </c>
      <c r="H118" t="str">
        <f t="shared" si="84"/>
        <v>tournament</v>
      </c>
      <c r="I118">
        <f t="shared" si="70"/>
        <v>0</v>
      </c>
      <c r="J118" t="str">
        <f t="shared" si="85"/>
        <v>tournament</v>
      </c>
      <c r="L118" t="str">
        <f>INDEX(artwork.xlsx!H:J,MATCH(J118,artwork.xlsx!H:H,0),3)</f>
        <v>Tournoi</v>
      </c>
    </row>
    <row r="119" spans="1:12" x14ac:dyDescent="0.25">
      <c r="A119" t="s">
        <v>2526</v>
      </c>
      <c r="B119" t="str">
        <f t="shared" si="44"/>
        <v xml:space="preserve">  "cornucopia_hamlet":"Hameau",</v>
      </c>
      <c r="C119" t="b">
        <f t="shared" si="45"/>
        <v>1</v>
      </c>
      <c r="D119">
        <f t="shared" si="41"/>
        <v>22</v>
      </c>
      <c r="E119" t="str">
        <f t="shared" si="42"/>
        <v xml:space="preserve">  "cornucopia_hamlet"</v>
      </c>
      <c r="F119" t="str">
        <f t="shared" si="46"/>
        <v xml:space="preserve">  cornucopia_hamlet</v>
      </c>
      <c r="G119">
        <f t="shared" ref="G119" si="102">FIND("_",F119)</f>
        <v>13</v>
      </c>
      <c r="H119" t="str">
        <f t="shared" si="84"/>
        <v>hamlet</v>
      </c>
      <c r="I119">
        <f t="shared" si="70"/>
        <v>0</v>
      </c>
      <c r="J119" t="str">
        <f t="shared" si="85"/>
        <v>hamlet</v>
      </c>
      <c r="L119" t="str">
        <f>INDEX(artwork.xlsx!H:J,MATCH(J119,artwork.xlsx!H:H,0),3)</f>
        <v>Hameau</v>
      </c>
    </row>
    <row r="120" spans="1:12" x14ac:dyDescent="0.25">
      <c r="A120" t="s">
        <v>2527</v>
      </c>
      <c r="B120" t="str">
        <f t="shared" si="44"/>
        <v xml:space="preserve">  "cornucopia_jester":"Bouffon",</v>
      </c>
      <c r="C120" t="b">
        <f t="shared" si="45"/>
        <v>1</v>
      </c>
      <c r="D120">
        <f t="shared" si="41"/>
        <v>22</v>
      </c>
      <c r="E120" t="str">
        <f t="shared" si="42"/>
        <v xml:space="preserve">  "cornucopia_jester"</v>
      </c>
      <c r="F120" t="str">
        <f t="shared" si="46"/>
        <v xml:space="preserve">  cornucopia_jester</v>
      </c>
      <c r="G120">
        <f t="shared" ref="G120" si="103">FIND("_",F120)</f>
        <v>13</v>
      </c>
      <c r="H120" t="str">
        <f t="shared" si="84"/>
        <v>jester</v>
      </c>
      <c r="I120">
        <f t="shared" si="70"/>
        <v>0</v>
      </c>
      <c r="J120" t="str">
        <f t="shared" si="85"/>
        <v>jester</v>
      </c>
      <c r="L120" t="str">
        <f>INDEX(artwork.xlsx!H:J,MATCH(J120,artwork.xlsx!H:H,0),3)</f>
        <v>Bouffon</v>
      </c>
    </row>
    <row r="121" spans="1:12" x14ac:dyDescent="0.25">
      <c r="A121" t="s">
        <v>2528</v>
      </c>
      <c r="B121" t="str">
        <f t="shared" si="44"/>
        <v xml:space="preserve">  "cornucopia_fortuneteller":"Diseuse de bonne aventure",</v>
      </c>
      <c r="C121" t="b">
        <f t="shared" si="45"/>
        <v>1</v>
      </c>
      <c r="D121">
        <f t="shared" si="41"/>
        <v>29</v>
      </c>
      <c r="E121" t="str">
        <f t="shared" si="42"/>
        <v xml:space="preserve">  "cornucopia_fortuneteller"</v>
      </c>
      <c r="F121" t="str">
        <f t="shared" si="46"/>
        <v xml:space="preserve">  cornucopia_fortuneteller</v>
      </c>
      <c r="G121">
        <f t="shared" ref="G121" si="104">FIND("_",F121)</f>
        <v>13</v>
      </c>
      <c r="H121" t="str">
        <f t="shared" si="84"/>
        <v>fortuneteller</v>
      </c>
      <c r="I121">
        <f t="shared" si="70"/>
        <v>0</v>
      </c>
      <c r="J121" t="str">
        <f t="shared" si="85"/>
        <v>fortuneteller</v>
      </c>
      <c r="L121" t="str">
        <f>INDEX(artwork.xlsx!H:J,MATCH(J121,artwork.xlsx!H:H,0),3)</f>
        <v>Diseuse de bonne aventure</v>
      </c>
    </row>
    <row r="122" spans="1:12" x14ac:dyDescent="0.25">
      <c r="A122" t="s">
        <v>2529</v>
      </c>
      <c r="B122" t="str">
        <f t="shared" si="44"/>
        <v xml:space="preserve">  "cornucopia_fairgrounds":"Champ de foire",</v>
      </c>
      <c r="C122" t="b">
        <f t="shared" si="45"/>
        <v>1</v>
      </c>
      <c r="D122">
        <f t="shared" si="41"/>
        <v>27</v>
      </c>
      <c r="E122" t="str">
        <f t="shared" si="42"/>
        <v xml:space="preserve">  "cornucopia_fairgrounds"</v>
      </c>
      <c r="F122" t="str">
        <f t="shared" si="46"/>
        <v xml:space="preserve">  cornucopia_fairgrounds</v>
      </c>
      <c r="G122">
        <f t="shared" ref="G122" si="105">FIND("_",F122)</f>
        <v>13</v>
      </c>
      <c r="H122" t="str">
        <f t="shared" si="84"/>
        <v>fairgrounds</v>
      </c>
      <c r="I122">
        <f t="shared" si="70"/>
        <v>0</v>
      </c>
      <c r="J122" t="str">
        <f t="shared" si="85"/>
        <v>fairgrounds</v>
      </c>
      <c r="L122" t="str">
        <f>INDEX(artwork.xlsx!H:J,MATCH(J122,artwork.xlsx!H:H,0),3)</f>
        <v>Champ de foire</v>
      </c>
    </row>
    <row r="123" spans="1:12" x14ac:dyDescent="0.25">
      <c r="A123" t="s">
        <v>2530</v>
      </c>
      <c r="B123" t="str">
        <f t="shared" si="44"/>
        <v xml:space="preserve">  "cornucopia_hornofplenty":"Corne d'abondance",</v>
      </c>
      <c r="C123" t="b">
        <f t="shared" si="45"/>
        <v>1</v>
      </c>
      <c r="D123">
        <f t="shared" si="41"/>
        <v>28</v>
      </c>
      <c r="E123" t="str">
        <f t="shared" si="42"/>
        <v xml:space="preserve">  "cornucopia_hornofplenty"</v>
      </c>
      <c r="F123" t="str">
        <f t="shared" si="46"/>
        <v xml:space="preserve">  cornucopia_hornofplenty</v>
      </c>
      <c r="G123">
        <f t="shared" ref="G123" si="106">FIND("_",F123)</f>
        <v>13</v>
      </c>
      <c r="H123" t="str">
        <f t="shared" si="84"/>
        <v>hornofplenty</v>
      </c>
      <c r="I123">
        <f t="shared" si="70"/>
        <v>0</v>
      </c>
      <c r="J123" t="str">
        <f t="shared" si="85"/>
        <v>hornofplenty</v>
      </c>
      <c r="L123" t="str">
        <f>INDEX(artwork.xlsx!H:J,MATCH(J123,artwork.xlsx!H:H,0),3)</f>
        <v>Corne d'abondance</v>
      </c>
    </row>
    <row r="124" spans="1:12" x14ac:dyDescent="0.25">
      <c r="A124" t="s">
        <v>2531</v>
      </c>
      <c r="B124" t="str">
        <f t="shared" si="44"/>
        <v xml:space="preserve">  "cornucopia_huntingparty":"Chasseurs",</v>
      </c>
      <c r="C124" t="b">
        <f t="shared" si="45"/>
        <v>1</v>
      </c>
      <c r="D124">
        <f t="shared" si="41"/>
        <v>28</v>
      </c>
      <c r="E124" t="str">
        <f t="shared" si="42"/>
        <v xml:space="preserve">  "cornucopia_huntingparty"</v>
      </c>
      <c r="F124" t="str">
        <f t="shared" si="46"/>
        <v xml:space="preserve">  cornucopia_huntingparty</v>
      </c>
      <c r="G124">
        <f t="shared" ref="G124" si="107">FIND("_",F124)</f>
        <v>13</v>
      </c>
      <c r="H124" t="str">
        <f t="shared" si="84"/>
        <v>huntingparty</v>
      </c>
      <c r="I124">
        <f t="shared" si="70"/>
        <v>0</v>
      </c>
      <c r="J124" t="str">
        <f t="shared" si="85"/>
        <v>huntingparty</v>
      </c>
      <c r="L124" t="str">
        <f>INDEX(artwork.xlsx!H:J,MATCH(J124,artwork.xlsx!H:H,0),3)</f>
        <v>Chasseurs</v>
      </c>
    </row>
    <row r="125" spans="1:12" x14ac:dyDescent="0.25">
      <c r="A125" t="s">
        <v>2532</v>
      </c>
      <c r="B125" t="str">
        <f t="shared" si="44"/>
        <v xml:space="preserve">  "cornucopia_menagerie":"Ménagerie",</v>
      </c>
      <c r="C125" t="b">
        <f t="shared" si="45"/>
        <v>1</v>
      </c>
      <c r="D125">
        <f t="shared" si="41"/>
        <v>25</v>
      </c>
      <c r="E125" t="str">
        <f t="shared" si="42"/>
        <v xml:space="preserve">  "cornucopia_menagerie"</v>
      </c>
      <c r="F125" t="str">
        <f t="shared" si="46"/>
        <v xml:space="preserve">  cornucopia_menagerie</v>
      </c>
      <c r="G125">
        <f t="shared" ref="G125" si="108">FIND("_",F125)</f>
        <v>13</v>
      </c>
      <c r="H125" t="str">
        <f t="shared" si="84"/>
        <v>menagerie</v>
      </c>
      <c r="I125">
        <f t="shared" si="70"/>
        <v>0</v>
      </c>
      <c r="J125" t="str">
        <f t="shared" si="85"/>
        <v>menagerie</v>
      </c>
      <c r="L125" t="str">
        <f>INDEX(artwork.xlsx!H:J,MATCH(J125,artwork.xlsx!H:H,0),3)</f>
        <v>Ménagerie</v>
      </c>
    </row>
    <row r="126" spans="1:12" x14ac:dyDescent="0.25">
      <c r="A126" t="s">
        <v>2533</v>
      </c>
      <c r="B126" t="str">
        <f t="shared" si="44"/>
        <v xml:space="preserve">  "cornucopia_farmingvillage":"Village agricole",</v>
      </c>
      <c r="C126" t="b">
        <f t="shared" si="45"/>
        <v>1</v>
      </c>
      <c r="D126">
        <f t="shared" si="41"/>
        <v>30</v>
      </c>
      <c r="E126" t="str">
        <f t="shared" si="42"/>
        <v xml:space="preserve">  "cornucopia_farmingvillage"</v>
      </c>
      <c r="F126" t="str">
        <f t="shared" si="46"/>
        <v xml:space="preserve">  cornucopia_farmingvillage</v>
      </c>
      <c r="G126">
        <f t="shared" ref="G126" si="109">FIND("_",F126)</f>
        <v>13</v>
      </c>
      <c r="H126" t="str">
        <f t="shared" si="84"/>
        <v>farmingvillage</v>
      </c>
      <c r="I126">
        <f t="shared" si="70"/>
        <v>0</v>
      </c>
      <c r="J126" t="str">
        <f t="shared" si="85"/>
        <v>farmingvillage</v>
      </c>
      <c r="L126" t="str">
        <f>INDEX(artwork.xlsx!H:J,MATCH(J126,artwork.xlsx!H:H,0),3)</f>
        <v>Village agricole</v>
      </c>
    </row>
    <row r="127" spans="1:12" x14ac:dyDescent="0.25">
      <c r="A127" t="s">
        <v>2534</v>
      </c>
      <c r="B127" t="str">
        <f t="shared" si="44"/>
        <v xml:space="preserve">  "cornucopia_remake":"Renouvellement",</v>
      </c>
      <c r="C127" t="b">
        <f t="shared" si="45"/>
        <v>1</v>
      </c>
      <c r="D127">
        <f t="shared" si="41"/>
        <v>22</v>
      </c>
      <c r="E127" t="str">
        <f t="shared" si="42"/>
        <v xml:space="preserve">  "cornucopia_remake"</v>
      </c>
      <c r="F127" t="str">
        <f t="shared" si="46"/>
        <v xml:space="preserve">  cornucopia_remake</v>
      </c>
      <c r="G127">
        <f t="shared" ref="G127" si="110">FIND("_",F127)</f>
        <v>13</v>
      </c>
      <c r="H127" t="str">
        <f t="shared" si="84"/>
        <v>remake</v>
      </c>
      <c r="I127">
        <f t="shared" si="70"/>
        <v>0</v>
      </c>
      <c r="J127" t="str">
        <f t="shared" si="85"/>
        <v>remake</v>
      </c>
      <c r="L127" t="str">
        <f>INDEX(artwork.xlsx!H:J,MATCH(J127,artwork.xlsx!H:H,0),3)</f>
        <v>Renouvellement</v>
      </c>
    </row>
    <row r="128" spans="1:12" x14ac:dyDescent="0.25">
      <c r="A128" t="s">
        <v>2535</v>
      </c>
      <c r="B128" t="str">
        <f t="shared" si="44"/>
        <v xml:space="preserve">  "darkages_armory":"Armurerie",</v>
      </c>
      <c r="C128" t="b">
        <f t="shared" si="45"/>
        <v>1</v>
      </c>
      <c r="D128">
        <f t="shared" si="41"/>
        <v>20</v>
      </c>
      <c r="E128" t="str">
        <f t="shared" si="42"/>
        <v xml:space="preserve">  "darkages_armory"</v>
      </c>
      <c r="F128" t="str">
        <f t="shared" si="46"/>
        <v xml:space="preserve">  darkages_armory</v>
      </c>
      <c r="G128">
        <f t="shared" ref="G128" si="111">FIND("_",F128)</f>
        <v>11</v>
      </c>
      <c r="H128" t="str">
        <f t="shared" si="84"/>
        <v>armory</v>
      </c>
      <c r="I128">
        <f t="shared" si="70"/>
        <v>0</v>
      </c>
      <c r="J128" t="str">
        <f t="shared" si="85"/>
        <v>armory</v>
      </c>
      <c r="L128" t="str">
        <f>INDEX(artwork.xlsx!H:J,MATCH(J128,artwork.xlsx!H:H,0),3)</f>
        <v>Armurerie</v>
      </c>
    </row>
    <row r="129" spans="1:12" x14ac:dyDescent="0.25">
      <c r="A129" t="s">
        <v>2536</v>
      </c>
      <c r="B129" t="str">
        <f t="shared" si="44"/>
        <v xml:space="preserve">  "darkages_vagrant":"Vagabond",</v>
      </c>
      <c r="C129" t="b">
        <f t="shared" si="45"/>
        <v>1</v>
      </c>
      <c r="D129">
        <f t="shared" si="41"/>
        <v>21</v>
      </c>
      <c r="E129" t="str">
        <f t="shared" si="42"/>
        <v xml:space="preserve">  "darkages_vagrant"</v>
      </c>
      <c r="F129" t="str">
        <f t="shared" si="46"/>
        <v xml:space="preserve">  darkages_vagrant</v>
      </c>
      <c r="G129">
        <f t="shared" ref="G129" si="112">FIND("_",F129)</f>
        <v>11</v>
      </c>
      <c r="H129" t="str">
        <f t="shared" si="84"/>
        <v>vagrant</v>
      </c>
      <c r="I129">
        <f t="shared" si="70"/>
        <v>0</v>
      </c>
      <c r="J129" t="str">
        <f t="shared" si="85"/>
        <v>vagrant</v>
      </c>
      <c r="L129" t="str">
        <f>INDEX(artwork.xlsx!H:J,MATCH(J129,artwork.xlsx!H:H,0),3)</f>
        <v>Vagabond</v>
      </c>
    </row>
    <row r="130" spans="1:12" x14ac:dyDescent="0.25">
      <c r="A130" t="s">
        <v>2537</v>
      </c>
      <c r="B130" t="str">
        <f t="shared" si="44"/>
        <v xml:space="preserve">  "darkages_catacombs":"Catacombes",</v>
      </c>
      <c r="C130" t="b">
        <f t="shared" si="45"/>
        <v>1</v>
      </c>
      <c r="D130">
        <f t="shared" ref="D130:D193" si="113">FIND(":",A130)</f>
        <v>23</v>
      </c>
      <c r="E130" t="str">
        <f t="shared" ref="E130:E193" si="114">LEFT(A130,D130-1)</f>
        <v xml:space="preserve">  "darkages_catacombs"</v>
      </c>
      <c r="F130" t="str">
        <f t="shared" si="46"/>
        <v xml:space="preserve">  darkages_catacombs</v>
      </c>
      <c r="G130">
        <f t="shared" ref="G130" si="115">FIND("_",F130)</f>
        <v>11</v>
      </c>
      <c r="H130" t="str">
        <f t="shared" si="84"/>
        <v>catacombs</v>
      </c>
      <c r="I130">
        <f t="shared" si="70"/>
        <v>0</v>
      </c>
      <c r="J130" t="str">
        <f t="shared" si="85"/>
        <v>catacombs</v>
      </c>
      <c r="L130" t="str">
        <f>INDEX(artwork.xlsx!H:J,MATCH(J130,artwork.xlsx!H:H,0),3)</f>
        <v>Catacombes</v>
      </c>
    </row>
    <row r="131" spans="1:12" x14ac:dyDescent="0.25">
      <c r="A131" t="s">
        <v>2538</v>
      </c>
      <c r="B131" t="str">
        <f t="shared" ref="B131:B194" si="116">LEFT(A131,D131-1)&amp;":"""&amp;L131&amp;""","</f>
        <v xml:space="preserve">  "darkages_count":"Comte",</v>
      </c>
      <c r="C131" t="b">
        <f t="shared" ref="C131:C194" si="117">B131=A131</f>
        <v>1</v>
      </c>
      <c r="D131">
        <f t="shared" si="113"/>
        <v>19</v>
      </c>
      <c r="E131" t="str">
        <f t="shared" si="114"/>
        <v xml:space="preserve">  "darkages_count"</v>
      </c>
      <c r="F131" t="str">
        <f t="shared" ref="F131:F194" si="118">SUBSTITUTE(E131,"""","")</f>
        <v xml:space="preserve">  darkages_count</v>
      </c>
      <c r="G131">
        <f t="shared" ref="G131" si="119">FIND("_",F131)</f>
        <v>11</v>
      </c>
      <c r="H131" t="str">
        <f t="shared" si="84"/>
        <v>count</v>
      </c>
      <c r="I131">
        <f t="shared" si="70"/>
        <v>0</v>
      </c>
      <c r="J131" t="str">
        <f t="shared" si="85"/>
        <v>count</v>
      </c>
      <c r="L131" t="str">
        <f>INDEX(artwork.xlsx!H:J,MATCH(J131,artwork.xlsx!H:H,0),3)</f>
        <v>Comte</v>
      </c>
    </row>
    <row r="132" spans="1:12" x14ac:dyDescent="0.25">
      <c r="A132" t="s">
        <v>2539</v>
      </c>
      <c r="B132" t="str">
        <f t="shared" si="116"/>
        <v xml:space="preserve">  "darkages_knights":"Chevaliers",</v>
      </c>
      <c r="C132" t="b">
        <f t="shared" si="117"/>
        <v>1</v>
      </c>
      <c r="D132">
        <f t="shared" si="113"/>
        <v>21</v>
      </c>
      <c r="E132" t="str">
        <f t="shared" si="114"/>
        <v xml:space="preserve">  "darkages_knights"</v>
      </c>
      <c r="F132" t="str">
        <f t="shared" si="118"/>
        <v xml:space="preserve">  darkages_knights</v>
      </c>
      <c r="G132">
        <f t="shared" ref="G132" si="120">FIND("_",F132)</f>
        <v>11</v>
      </c>
      <c r="H132" t="str">
        <f t="shared" si="84"/>
        <v>knights</v>
      </c>
      <c r="I132">
        <f t="shared" si="70"/>
        <v>0</v>
      </c>
      <c r="J132" t="str">
        <f t="shared" si="85"/>
        <v>knights</v>
      </c>
      <c r="L132" t="str">
        <f>INDEX(artwork.xlsx!H:J,MATCH(J132,artwork.xlsx!H:H,0),3)</f>
        <v>Chevaliers</v>
      </c>
    </row>
    <row r="133" spans="1:12" x14ac:dyDescent="0.25">
      <c r="A133" t="s">
        <v>2540</v>
      </c>
      <c r="B133" t="str">
        <f t="shared" si="116"/>
        <v xml:space="preserve">  "darkages_fortress":"Forteresse",</v>
      </c>
      <c r="C133" t="b">
        <f t="shared" si="117"/>
        <v>1</v>
      </c>
      <c r="D133">
        <f t="shared" si="113"/>
        <v>22</v>
      </c>
      <c r="E133" t="str">
        <f t="shared" si="114"/>
        <v xml:space="preserve">  "darkages_fortress"</v>
      </c>
      <c r="F133" t="str">
        <f t="shared" si="118"/>
        <v xml:space="preserve">  darkages_fortress</v>
      </c>
      <c r="G133">
        <f t="shared" ref="G133" si="121">FIND("_",F133)</f>
        <v>11</v>
      </c>
      <c r="H133" t="str">
        <f t="shared" si="84"/>
        <v>fortress</v>
      </c>
      <c r="I133">
        <f t="shared" si="70"/>
        <v>0</v>
      </c>
      <c r="J133" t="str">
        <f t="shared" si="85"/>
        <v>fortress</v>
      </c>
      <c r="L133" t="str">
        <f>INDEX(artwork.xlsx!H:J,MATCH(J133,artwork.xlsx!H:H,0),3)</f>
        <v>Forteresse</v>
      </c>
    </row>
    <row r="134" spans="1:12" x14ac:dyDescent="0.25">
      <c r="A134" t="s">
        <v>2541</v>
      </c>
      <c r="B134" t="str">
        <f t="shared" si="116"/>
        <v xml:space="preserve">  "darkages_scavenger":"Pilleur",</v>
      </c>
      <c r="C134" t="b">
        <f t="shared" si="117"/>
        <v>1</v>
      </c>
      <c r="D134">
        <f t="shared" si="113"/>
        <v>23</v>
      </c>
      <c r="E134" t="str">
        <f t="shared" si="114"/>
        <v xml:space="preserve">  "darkages_scavenger"</v>
      </c>
      <c r="F134" t="str">
        <f t="shared" si="118"/>
        <v xml:space="preserve">  darkages_scavenger</v>
      </c>
      <c r="G134">
        <f t="shared" ref="G134" si="122">FIND("_",F134)</f>
        <v>11</v>
      </c>
      <c r="H134" t="str">
        <f t="shared" si="84"/>
        <v>scavenger</v>
      </c>
      <c r="I134">
        <f t="shared" si="70"/>
        <v>0</v>
      </c>
      <c r="J134" t="str">
        <f t="shared" si="85"/>
        <v>scavenger</v>
      </c>
      <c r="L134" t="str">
        <f>INDEX(artwork.xlsx!H:J,MATCH(J134,artwork.xlsx!H:H,0),3)</f>
        <v>Pilleur</v>
      </c>
    </row>
    <row r="135" spans="1:12" x14ac:dyDescent="0.25">
      <c r="A135" t="s">
        <v>2542</v>
      </c>
      <c r="B135" t="str">
        <f t="shared" si="116"/>
        <v xml:space="preserve">  "darkages_marketsquare":"Place du marché",</v>
      </c>
      <c r="C135" t="b">
        <f t="shared" si="117"/>
        <v>1</v>
      </c>
      <c r="D135">
        <f t="shared" si="113"/>
        <v>26</v>
      </c>
      <c r="E135" t="str">
        <f t="shared" si="114"/>
        <v xml:space="preserve">  "darkages_marketsquare"</v>
      </c>
      <c r="F135" t="str">
        <f t="shared" si="118"/>
        <v xml:space="preserve">  darkages_marketsquare</v>
      </c>
      <c r="G135">
        <f t="shared" ref="G135" si="123">FIND("_",F135)</f>
        <v>11</v>
      </c>
      <c r="H135" t="str">
        <f t="shared" si="84"/>
        <v>marketsquare</v>
      </c>
      <c r="I135">
        <f t="shared" si="70"/>
        <v>0</v>
      </c>
      <c r="J135" t="str">
        <f t="shared" si="85"/>
        <v>marketsquare</v>
      </c>
      <c r="L135" t="str">
        <f>INDEX(artwork.xlsx!H:J,MATCH(J135,artwork.xlsx!H:H,0),3)</f>
        <v>Place du marché</v>
      </c>
    </row>
    <row r="136" spans="1:12" x14ac:dyDescent="0.25">
      <c r="A136" t="s">
        <v>2543</v>
      </c>
      <c r="B136" t="str">
        <f t="shared" si="116"/>
        <v xml:space="preserve">  "darkages_urchin":"Orphelin",</v>
      </c>
      <c r="C136" t="b">
        <f t="shared" si="117"/>
        <v>1</v>
      </c>
      <c r="D136">
        <f t="shared" si="113"/>
        <v>20</v>
      </c>
      <c r="E136" t="str">
        <f t="shared" si="114"/>
        <v xml:space="preserve">  "darkages_urchin"</v>
      </c>
      <c r="F136" t="str">
        <f t="shared" si="118"/>
        <v xml:space="preserve">  darkages_urchin</v>
      </c>
      <c r="G136">
        <f t="shared" ref="G136" si="124">FIND("_",F136)</f>
        <v>11</v>
      </c>
      <c r="H136" t="str">
        <f t="shared" si="84"/>
        <v>urchin</v>
      </c>
      <c r="I136">
        <f t="shared" si="70"/>
        <v>0</v>
      </c>
      <c r="J136" t="str">
        <f t="shared" si="85"/>
        <v>urchin</v>
      </c>
      <c r="L136" t="str">
        <f>INDEX(artwork.xlsx!H:J,MATCH(J136,artwork.xlsx!H:H,0),3)</f>
        <v>Orphelin</v>
      </c>
    </row>
    <row r="137" spans="1:12" x14ac:dyDescent="0.25">
      <c r="A137" t="s">
        <v>2544</v>
      </c>
      <c r="B137" t="str">
        <f t="shared" si="116"/>
        <v xml:space="preserve">  "darkages_rats":"Rats",</v>
      </c>
      <c r="C137" t="b">
        <f t="shared" si="117"/>
        <v>1</v>
      </c>
      <c r="D137">
        <f t="shared" si="113"/>
        <v>18</v>
      </c>
      <c r="E137" t="str">
        <f t="shared" si="114"/>
        <v xml:space="preserve">  "darkages_rats"</v>
      </c>
      <c r="F137" t="str">
        <f t="shared" si="118"/>
        <v xml:space="preserve">  darkages_rats</v>
      </c>
      <c r="G137">
        <f t="shared" ref="G137" si="125">FIND("_",F137)</f>
        <v>11</v>
      </c>
      <c r="H137" t="str">
        <f t="shared" si="84"/>
        <v>rats</v>
      </c>
      <c r="I137">
        <f t="shared" si="70"/>
        <v>0</v>
      </c>
      <c r="J137" t="str">
        <f t="shared" si="85"/>
        <v>rats</v>
      </c>
      <c r="L137" t="str">
        <f>INDEX(artwork.xlsx!H:J,MATCH(J137,artwork.xlsx!H:H,0),3)</f>
        <v>Rats</v>
      </c>
    </row>
    <row r="138" spans="1:12" x14ac:dyDescent="0.25">
      <c r="A138" t="s">
        <v>2545</v>
      </c>
      <c r="B138" t="str">
        <f t="shared" si="116"/>
        <v xml:space="preserve">  "darkages_sage":"Sage",</v>
      </c>
      <c r="C138" t="b">
        <f t="shared" si="117"/>
        <v>1</v>
      </c>
      <c r="D138">
        <f t="shared" si="113"/>
        <v>18</v>
      </c>
      <c r="E138" t="str">
        <f t="shared" si="114"/>
        <v xml:space="preserve">  "darkages_sage"</v>
      </c>
      <c r="F138" t="str">
        <f t="shared" si="118"/>
        <v xml:space="preserve">  darkages_sage</v>
      </c>
      <c r="G138">
        <f t="shared" ref="G138" si="126">FIND("_",F138)</f>
        <v>11</v>
      </c>
      <c r="H138" t="str">
        <f t="shared" si="84"/>
        <v>sage</v>
      </c>
      <c r="I138">
        <f t="shared" si="70"/>
        <v>0</v>
      </c>
      <c r="J138" t="str">
        <f t="shared" si="85"/>
        <v>sage</v>
      </c>
      <c r="L138" t="str">
        <f>INDEX(artwork.xlsx!H:J,MATCH(J138,artwork.xlsx!H:H,0),3)</f>
        <v>Sage</v>
      </c>
    </row>
    <row r="139" spans="1:12" x14ac:dyDescent="0.25">
      <c r="A139" t="s">
        <v>2546</v>
      </c>
      <c r="B139" t="str">
        <f t="shared" si="116"/>
        <v xml:space="preserve">  "darkages_forager":"Cueilleur",</v>
      </c>
      <c r="C139" t="b">
        <f t="shared" si="117"/>
        <v>1</v>
      </c>
      <c r="D139">
        <f t="shared" si="113"/>
        <v>21</v>
      </c>
      <c r="E139" t="str">
        <f t="shared" si="114"/>
        <v xml:space="preserve">  "darkages_forager"</v>
      </c>
      <c r="F139" t="str">
        <f t="shared" si="118"/>
        <v xml:space="preserve">  darkages_forager</v>
      </c>
      <c r="G139">
        <f t="shared" ref="G139" si="127">FIND("_",F139)</f>
        <v>11</v>
      </c>
      <c r="H139" t="str">
        <f t="shared" si="84"/>
        <v>forager</v>
      </c>
      <c r="I139">
        <f t="shared" si="70"/>
        <v>0</v>
      </c>
      <c r="J139" t="str">
        <f t="shared" si="85"/>
        <v>forager</v>
      </c>
      <c r="L139" t="str">
        <f>INDEX(artwork.xlsx!H:J,MATCH(J139,artwork.xlsx!H:H,0),3)</f>
        <v>Cueilleur</v>
      </c>
    </row>
    <row r="140" spans="1:12" x14ac:dyDescent="0.25">
      <c r="A140" t="s">
        <v>2547</v>
      </c>
      <c r="B140" t="str">
        <f t="shared" si="116"/>
        <v xml:space="preserve">  "darkages_altar":"Autel",</v>
      </c>
      <c r="C140" t="b">
        <f t="shared" si="117"/>
        <v>1</v>
      </c>
      <c r="D140">
        <f t="shared" si="113"/>
        <v>19</v>
      </c>
      <c r="E140" t="str">
        <f t="shared" si="114"/>
        <v xml:space="preserve">  "darkages_altar"</v>
      </c>
      <c r="F140" t="str">
        <f t="shared" si="118"/>
        <v xml:space="preserve">  darkages_altar</v>
      </c>
      <c r="G140">
        <f t="shared" ref="G140" si="128">FIND("_",F140)</f>
        <v>11</v>
      </c>
      <c r="H140" t="str">
        <f t="shared" si="84"/>
        <v>altar</v>
      </c>
      <c r="I140">
        <f t="shared" si="70"/>
        <v>0</v>
      </c>
      <c r="J140" t="str">
        <f t="shared" si="85"/>
        <v>altar</v>
      </c>
      <c r="L140" t="str">
        <f>INDEX(artwork.xlsx!H:J,MATCH(J140,artwork.xlsx!H:H,0),3)</f>
        <v>Autel</v>
      </c>
    </row>
    <row r="141" spans="1:12" x14ac:dyDescent="0.25">
      <c r="A141" t="s">
        <v>2548</v>
      </c>
      <c r="B141" t="str">
        <f t="shared" si="116"/>
        <v xml:space="preserve">  "darkages_procession":"Procession",</v>
      </c>
      <c r="C141" t="b">
        <f t="shared" si="117"/>
        <v>1</v>
      </c>
      <c r="D141">
        <f t="shared" si="113"/>
        <v>24</v>
      </c>
      <c r="E141" t="str">
        <f t="shared" si="114"/>
        <v xml:space="preserve">  "darkages_procession"</v>
      </c>
      <c r="F141" t="str">
        <f t="shared" si="118"/>
        <v xml:space="preserve">  darkages_procession</v>
      </c>
      <c r="G141">
        <f t="shared" ref="G141" si="129">FIND("_",F141)</f>
        <v>11</v>
      </c>
      <c r="H141" t="str">
        <f t="shared" si="84"/>
        <v>procession</v>
      </c>
      <c r="I141">
        <f t="shared" si="70"/>
        <v>0</v>
      </c>
      <c r="J141" t="str">
        <f t="shared" si="85"/>
        <v>procession</v>
      </c>
      <c r="L141" t="str">
        <f>INDEX(artwork.xlsx!H:J,MATCH(J141,artwork.xlsx!H:H,0),3)</f>
        <v>Procession</v>
      </c>
    </row>
    <row r="142" spans="1:12" x14ac:dyDescent="0.25">
      <c r="A142" t="s">
        <v>2549</v>
      </c>
      <c r="B142" t="str">
        <f t="shared" si="116"/>
        <v xml:space="preserve">  "darkages_squire":"Écuyer",</v>
      </c>
      <c r="C142" t="b">
        <f t="shared" si="117"/>
        <v>1</v>
      </c>
      <c r="D142">
        <f t="shared" si="113"/>
        <v>20</v>
      </c>
      <c r="E142" t="str">
        <f t="shared" si="114"/>
        <v xml:space="preserve">  "darkages_squire"</v>
      </c>
      <c r="F142" t="str">
        <f t="shared" si="118"/>
        <v xml:space="preserve">  darkages_squire</v>
      </c>
      <c r="G142">
        <f t="shared" ref="G142" si="130">FIND("_",F142)</f>
        <v>11</v>
      </c>
      <c r="H142" t="str">
        <f t="shared" si="84"/>
        <v>squire</v>
      </c>
      <c r="I142">
        <f t="shared" si="70"/>
        <v>0</v>
      </c>
      <c r="J142" t="str">
        <f t="shared" si="85"/>
        <v>squire</v>
      </c>
      <c r="L142" t="str">
        <f>INDEX(artwork.xlsx!H:J,MATCH(J142,artwork.xlsx!H:H,0),3)</f>
        <v>Écuyer</v>
      </c>
    </row>
    <row r="143" spans="1:12" x14ac:dyDescent="0.25">
      <c r="A143" t="s">
        <v>2550</v>
      </c>
      <c r="B143" t="str">
        <f t="shared" si="116"/>
        <v xml:space="preserve">  "darkages_beggar":"Mendiant",</v>
      </c>
      <c r="C143" t="b">
        <f t="shared" si="117"/>
        <v>1</v>
      </c>
      <c r="D143">
        <f t="shared" si="113"/>
        <v>20</v>
      </c>
      <c r="E143" t="str">
        <f t="shared" si="114"/>
        <v xml:space="preserve">  "darkages_beggar"</v>
      </c>
      <c r="F143" t="str">
        <f t="shared" si="118"/>
        <v xml:space="preserve">  darkages_beggar</v>
      </c>
      <c r="G143">
        <f t="shared" ref="G143" si="131">FIND("_",F143)</f>
        <v>11</v>
      </c>
      <c r="H143" t="str">
        <f t="shared" si="84"/>
        <v>beggar</v>
      </c>
      <c r="I143">
        <f t="shared" si="70"/>
        <v>0</v>
      </c>
      <c r="J143" t="str">
        <f t="shared" si="85"/>
        <v>beggar</v>
      </c>
      <c r="L143" t="str">
        <f>INDEX(artwork.xlsx!H:J,MATCH(J143,artwork.xlsx!H:H,0),3)</f>
        <v>Mendiant</v>
      </c>
    </row>
    <row r="144" spans="1:12" x14ac:dyDescent="0.25">
      <c r="A144" t="s">
        <v>2551</v>
      </c>
      <c r="B144" t="str">
        <f t="shared" si="116"/>
        <v xml:space="preserve">  "darkages_poorhouse":"Hospice",</v>
      </c>
      <c r="C144" t="b">
        <f t="shared" si="117"/>
        <v>1</v>
      </c>
      <c r="D144">
        <f t="shared" si="113"/>
        <v>23</v>
      </c>
      <c r="E144" t="str">
        <f t="shared" si="114"/>
        <v xml:space="preserve">  "darkages_poorhouse"</v>
      </c>
      <c r="F144" t="str">
        <f t="shared" si="118"/>
        <v xml:space="preserve">  darkages_poorhouse</v>
      </c>
      <c r="G144">
        <f t="shared" ref="G144" si="132">FIND("_",F144)</f>
        <v>11</v>
      </c>
      <c r="H144" t="str">
        <f t="shared" si="84"/>
        <v>poorhouse</v>
      </c>
      <c r="I144">
        <f t="shared" si="70"/>
        <v>0</v>
      </c>
      <c r="J144" t="str">
        <f t="shared" si="85"/>
        <v>poorhouse</v>
      </c>
      <c r="L144" t="str">
        <f>INDEX(artwork.xlsx!H:J,MATCH(J144,artwork.xlsx!H:H,0),3)</f>
        <v>Hospice</v>
      </c>
    </row>
    <row r="145" spans="1:12" x14ac:dyDescent="0.25">
      <c r="A145" t="s">
        <v>2552</v>
      </c>
      <c r="B145" t="str">
        <f t="shared" si="116"/>
        <v xml:space="preserve">  "darkages_deathcart":"Charrette de cadavres",</v>
      </c>
      <c r="C145" t="b">
        <f t="shared" si="117"/>
        <v>1</v>
      </c>
      <c r="D145">
        <f t="shared" si="113"/>
        <v>23</v>
      </c>
      <c r="E145" t="str">
        <f t="shared" si="114"/>
        <v xml:space="preserve">  "darkages_deathcart"</v>
      </c>
      <c r="F145" t="str">
        <f t="shared" si="118"/>
        <v xml:space="preserve">  darkages_deathcart</v>
      </c>
      <c r="G145">
        <f t="shared" ref="G145" si="133">FIND("_",F145)</f>
        <v>11</v>
      </c>
      <c r="H145" t="str">
        <f t="shared" si="84"/>
        <v>deathcart</v>
      </c>
      <c r="I145">
        <f t="shared" si="70"/>
        <v>0</v>
      </c>
      <c r="J145" t="str">
        <f t="shared" si="85"/>
        <v>deathcart</v>
      </c>
      <c r="L145" t="str">
        <f>INDEX(artwork.xlsx!H:J,MATCH(J145,artwork.xlsx!H:H,0),3)</f>
        <v>Charrette de cadavres</v>
      </c>
    </row>
    <row r="146" spans="1:12" x14ac:dyDescent="0.25">
      <c r="A146" t="s">
        <v>2553</v>
      </c>
      <c r="B146" t="str">
        <f t="shared" si="116"/>
        <v xml:space="preserve">  "darkages_wanderingminstrel":"Ménestrel errant",</v>
      </c>
      <c r="C146" t="b">
        <f t="shared" si="117"/>
        <v>1</v>
      </c>
      <c r="D146">
        <f t="shared" si="113"/>
        <v>31</v>
      </c>
      <c r="E146" t="str">
        <f t="shared" si="114"/>
        <v xml:space="preserve">  "darkages_wanderingminstrel"</v>
      </c>
      <c r="F146" t="str">
        <f t="shared" si="118"/>
        <v xml:space="preserve">  darkages_wanderingminstrel</v>
      </c>
      <c r="G146">
        <f t="shared" ref="G146" si="134">FIND("_",F146)</f>
        <v>11</v>
      </c>
      <c r="H146" t="str">
        <f t="shared" si="84"/>
        <v>wanderingminstrel</v>
      </c>
      <c r="I146">
        <f t="shared" si="70"/>
        <v>0</v>
      </c>
      <c r="J146" t="str">
        <f t="shared" si="85"/>
        <v>wanderingminstrel</v>
      </c>
      <c r="L146" t="str">
        <f>INDEX(artwork.xlsx!H:J,MATCH(J146,artwork.xlsx!H:H,0),3)</f>
        <v>Ménestrel errant</v>
      </c>
    </row>
    <row r="147" spans="1:12" x14ac:dyDescent="0.25">
      <c r="A147" t="s">
        <v>2554</v>
      </c>
      <c r="B147" t="str">
        <f t="shared" si="116"/>
        <v xml:space="preserve">  "darkages_ironmonger":"Ferronnier",</v>
      </c>
      <c r="C147" t="b">
        <f t="shared" si="117"/>
        <v>1</v>
      </c>
      <c r="D147">
        <f t="shared" si="113"/>
        <v>24</v>
      </c>
      <c r="E147" t="str">
        <f t="shared" si="114"/>
        <v xml:space="preserve">  "darkages_ironmonger"</v>
      </c>
      <c r="F147" t="str">
        <f t="shared" si="118"/>
        <v xml:space="preserve">  darkages_ironmonger</v>
      </c>
      <c r="G147">
        <f t="shared" ref="G147" si="135">FIND("_",F147)</f>
        <v>11</v>
      </c>
      <c r="H147" t="str">
        <f t="shared" si="84"/>
        <v>ironmonger</v>
      </c>
      <c r="I147">
        <f t="shared" si="70"/>
        <v>0</v>
      </c>
      <c r="J147" t="str">
        <f t="shared" si="85"/>
        <v>ironmonger</v>
      </c>
      <c r="L147" t="str">
        <f>INDEX(artwork.xlsx!H:J,MATCH(J147,artwork.xlsx!H:H,0),3)</f>
        <v>Ferronnier</v>
      </c>
    </row>
    <row r="148" spans="1:12" x14ac:dyDescent="0.25">
      <c r="A148" t="s">
        <v>2555</v>
      </c>
      <c r="B148" t="str">
        <f t="shared" si="116"/>
        <v xml:space="preserve">  "darkages_hermit":"Ermite",</v>
      </c>
      <c r="C148" t="b">
        <f t="shared" si="117"/>
        <v>1</v>
      </c>
      <c r="D148">
        <f t="shared" si="113"/>
        <v>20</v>
      </c>
      <c r="E148" t="str">
        <f t="shared" si="114"/>
        <v xml:space="preserve">  "darkages_hermit"</v>
      </c>
      <c r="F148" t="str">
        <f t="shared" si="118"/>
        <v xml:space="preserve">  darkages_hermit</v>
      </c>
      <c r="G148">
        <f t="shared" ref="G148" si="136">FIND("_",F148)</f>
        <v>11</v>
      </c>
      <c r="H148" t="str">
        <f t="shared" si="84"/>
        <v>hermit</v>
      </c>
      <c r="I148">
        <f t="shared" si="70"/>
        <v>0</v>
      </c>
      <c r="J148" t="str">
        <f t="shared" si="85"/>
        <v>hermit</v>
      </c>
      <c r="L148" t="str">
        <f>INDEX(artwork.xlsx!H:J,MATCH(J148,artwork.xlsx!H:H,0),3)</f>
        <v>Ermite</v>
      </c>
    </row>
    <row r="149" spans="1:12" x14ac:dyDescent="0.25">
      <c r="A149" t="s">
        <v>2556</v>
      </c>
      <c r="B149" t="str">
        <f t="shared" si="116"/>
        <v xml:space="preserve">  "darkages_pillage":"Pillage",</v>
      </c>
      <c r="C149" t="b">
        <f t="shared" si="117"/>
        <v>1</v>
      </c>
      <c r="D149">
        <f t="shared" si="113"/>
        <v>21</v>
      </c>
      <c r="E149" t="str">
        <f t="shared" si="114"/>
        <v xml:space="preserve">  "darkages_pillage"</v>
      </c>
      <c r="F149" t="str">
        <f t="shared" si="118"/>
        <v xml:space="preserve">  darkages_pillage</v>
      </c>
      <c r="G149">
        <f t="shared" ref="G149" si="137">FIND("_",F149)</f>
        <v>11</v>
      </c>
      <c r="H149" t="str">
        <f t="shared" si="84"/>
        <v>pillage</v>
      </c>
      <c r="I149">
        <f t="shared" si="70"/>
        <v>0</v>
      </c>
      <c r="J149" t="str">
        <f t="shared" si="85"/>
        <v>pillage</v>
      </c>
      <c r="L149" t="str">
        <f>INDEX(artwork.xlsx!H:J,MATCH(J149,artwork.xlsx!H:H,0),3)</f>
        <v>Pillage</v>
      </c>
    </row>
    <row r="150" spans="1:12" x14ac:dyDescent="0.25">
      <c r="A150" t="s">
        <v>2557</v>
      </c>
      <c r="B150" t="str">
        <f t="shared" si="116"/>
        <v xml:space="preserve">  "darkages_mystic":"Mystique",</v>
      </c>
      <c r="C150" t="b">
        <f t="shared" si="117"/>
        <v>1</v>
      </c>
      <c r="D150">
        <f t="shared" si="113"/>
        <v>20</v>
      </c>
      <c r="E150" t="str">
        <f t="shared" si="114"/>
        <v xml:space="preserve">  "darkages_mystic"</v>
      </c>
      <c r="F150" t="str">
        <f t="shared" si="118"/>
        <v xml:space="preserve">  darkages_mystic</v>
      </c>
      <c r="G150">
        <f t="shared" ref="G150" si="138">FIND("_",F150)</f>
        <v>11</v>
      </c>
      <c r="H150" t="str">
        <f t="shared" si="84"/>
        <v>mystic</v>
      </c>
      <c r="I150">
        <f t="shared" si="70"/>
        <v>0</v>
      </c>
      <c r="J150" t="str">
        <f t="shared" si="85"/>
        <v>mystic</v>
      </c>
      <c r="L150" t="str">
        <f>INDEX(artwork.xlsx!H:J,MATCH(J150,artwork.xlsx!H:H,0),3)</f>
        <v>Mystique</v>
      </c>
    </row>
    <row r="151" spans="1:12" x14ac:dyDescent="0.25">
      <c r="A151" t="s">
        <v>2558</v>
      </c>
      <c r="B151" t="str">
        <f t="shared" si="116"/>
        <v xml:space="preserve">  "darkages_storeroom":"Salle d'entreposage",</v>
      </c>
      <c r="C151" t="b">
        <f t="shared" si="117"/>
        <v>1</v>
      </c>
      <c r="D151">
        <f t="shared" si="113"/>
        <v>23</v>
      </c>
      <c r="E151" t="str">
        <f t="shared" si="114"/>
        <v xml:space="preserve">  "darkages_storeroom"</v>
      </c>
      <c r="F151" t="str">
        <f t="shared" si="118"/>
        <v xml:space="preserve">  darkages_storeroom</v>
      </c>
      <c r="G151">
        <f t="shared" ref="G151" si="139">FIND("_",F151)</f>
        <v>11</v>
      </c>
      <c r="H151" t="str">
        <f t="shared" si="84"/>
        <v>storeroom</v>
      </c>
      <c r="I151">
        <f t="shared" si="70"/>
        <v>0</v>
      </c>
      <c r="J151" t="str">
        <f t="shared" si="85"/>
        <v>storeroom</v>
      </c>
      <c r="L151" t="str">
        <f>INDEX(artwork.xlsx!H:J,MATCH(J151,artwork.xlsx!H:H,0),3)</f>
        <v>Salle d'entreposage</v>
      </c>
    </row>
    <row r="152" spans="1:12" x14ac:dyDescent="0.25">
      <c r="A152" t="s">
        <v>2559</v>
      </c>
      <c r="B152" t="str">
        <f t="shared" si="116"/>
        <v xml:space="preserve">  "darkages_huntinggrounds":"Territoire de chasse",</v>
      </c>
      <c r="C152" t="b">
        <f t="shared" si="117"/>
        <v>1</v>
      </c>
      <c r="D152">
        <f t="shared" si="113"/>
        <v>28</v>
      </c>
      <c r="E152" t="str">
        <f t="shared" si="114"/>
        <v xml:space="preserve">  "darkages_huntinggrounds"</v>
      </c>
      <c r="F152" t="str">
        <f t="shared" si="118"/>
        <v xml:space="preserve">  darkages_huntinggrounds</v>
      </c>
      <c r="G152">
        <f t="shared" ref="G152" si="140">FIND("_",F152)</f>
        <v>11</v>
      </c>
      <c r="H152" t="str">
        <f t="shared" si="84"/>
        <v>huntinggrounds</v>
      </c>
      <c r="I152">
        <f t="shared" si="70"/>
        <v>0</v>
      </c>
      <c r="J152" t="str">
        <f t="shared" si="85"/>
        <v>huntinggrounds</v>
      </c>
      <c r="L152" t="str">
        <f>INDEX(artwork.xlsx!H:J,MATCH(J152,artwork.xlsx!H:H,0),3)</f>
        <v>Territoire de chasse</v>
      </c>
    </row>
    <row r="153" spans="1:12" x14ac:dyDescent="0.25">
      <c r="A153" t="s">
        <v>2560</v>
      </c>
      <c r="B153" t="str">
        <f t="shared" si="116"/>
        <v xml:space="preserve">  "darkages_graverobber":"Pilleur de tombe",</v>
      </c>
      <c r="C153" t="b">
        <f t="shared" si="117"/>
        <v>1</v>
      </c>
      <c r="D153">
        <f t="shared" si="113"/>
        <v>25</v>
      </c>
      <c r="E153" t="str">
        <f t="shared" si="114"/>
        <v xml:space="preserve">  "darkages_graverobber"</v>
      </c>
      <c r="F153" t="str">
        <f t="shared" si="118"/>
        <v xml:space="preserve">  darkages_graverobber</v>
      </c>
      <c r="G153">
        <f t="shared" ref="G153" si="141">FIND("_",F153)</f>
        <v>11</v>
      </c>
      <c r="H153" t="str">
        <f t="shared" si="84"/>
        <v>graverobber</v>
      </c>
      <c r="I153">
        <f t="shared" ref="I153:I216" si="142">IFERROR(FIND("_",H153),0)</f>
        <v>0</v>
      </c>
      <c r="J153" t="str">
        <f t="shared" si="85"/>
        <v>graverobber</v>
      </c>
      <c r="L153" t="str">
        <f>INDEX(artwork.xlsx!H:J,MATCH(J153,artwork.xlsx!H:H,0),3)</f>
        <v>Pilleur de tombe</v>
      </c>
    </row>
    <row r="154" spans="1:12" x14ac:dyDescent="0.25">
      <c r="A154" t="s">
        <v>2561</v>
      </c>
      <c r="B154" t="str">
        <f t="shared" si="116"/>
        <v xml:space="preserve">  "darkages_counterfeit":"Contrefaçon",</v>
      </c>
      <c r="C154" t="b">
        <f t="shared" si="117"/>
        <v>1</v>
      </c>
      <c r="D154">
        <f t="shared" si="113"/>
        <v>25</v>
      </c>
      <c r="E154" t="str">
        <f t="shared" si="114"/>
        <v xml:space="preserve">  "darkages_counterfeit"</v>
      </c>
      <c r="F154" t="str">
        <f t="shared" si="118"/>
        <v xml:space="preserve">  darkages_counterfeit</v>
      </c>
      <c r="G154">
        <f t="shared" ref="G154" si="143">FIND("_",F154)</f>
        <v>11</v>
      </c>
      <c r="H154" t="str">
        <f t="shared" si="84"/>
        <v>counterfeit</v>
      </c>
      <c r="I154">
        <f t="shared" si="142"/>
        <v>0</v>
      </c>
      <c r="J154" t="str">
        <f t="shared" si="85"/>
        <v>counterfeit</v>
      </c>
      <c r="L154" t="str">
        <f>INDEX(artwork.xlsx!H:J,MATCH(J154,artwork.xlsx!H:H,0),3)</f>
        <v>Contrefaçon</v>
      </c>
    </row>
    <row r="155" spans="1:12" x14ac:dyDescent="0.25">
      <c r="A155" t="s">
        <v>2562</v>
      </c>
      <c r="B155" t="str">
        <f t="shared" si="116"/>
        <v xml:space="preserve">  "darkages_cultist":"Cultiste",</v>
      </c>
      <c r="C155" t="b">
        <f t="shared" si="117"/>
        <v>1</v>
      </c>
      <c r="D155">
        <f t="shared" si="113"/>
        <v>21</v>
      </c>
      <c r="E155" t="str">
        <f t="shared" si="114"/>
        <v xml:space="preserve">  "darkages_cultist"</v>
      </c>
      <c r="F155" t="str">
        <f t="shared" si="118"/>
        <v xml:space="preserve">  darkages_cultist</v>
      </c>
      <c r="G155">
        <f t="shared" ref="G155" si="144">FIND("_",F155)</f>
        <v>11</v>
      </c>
      <c r="H155" t="str">
        <f t="shared" si="84"/>
        <v>cultist</v>
      </c>
      <c r="I155">
        <f t="shared" si="142"/>
        <v>0</v>
      </c>
      <c r="J155" t="str">
        <f t="shared" si="85"/>
        <v>cultist</v>
      </c>
      <c r="L155" t="str">
        <f>INDEX(artwork.xlsx!H:J,MATCH(J155,artwork.xlsx!H:H,0),3)</f>
        <v>Cultiste</v>
      </c>
    </row>
    <row r="156" spans="1:12" x14ac:dyDescent="0.25">
      <c r="A156" t="s">
        <v>2563</v>
      </c>
      <c r="B156" t="str">
        <f t="shared" si="116"/>
        <v xml:space="preserve">  "darkages_rogue":"Bandit",</v>
      </c>
      <c r="C156" t="b">
        <f t="shared" si="117"/>
        <v>1</v>
      </c>
      <c r="D156">
        <f t="shared" si="113"/>
        <v>19</v>
      </c>
      <c r="E156" t="str">
        <f t="shared" si="114"/>
        <v xml:space="preserve">  "darkages_rogue"</v>
      </c>
      <c r="F156" t="str">
        <f t="shared" si="118"/>
        <v xml:space="preserve">  darkages_rogue</v>
      </c>
      <c r="G156">
        <f t="shared" ref="G156" si="145">FIND("_",F156)</f>
        <v>11</v>
      </c>
      <c r="H156" t="str">
        <f t="shared" si="84"/>
        <v>rogue</v>
      </c>
      <c r="I156">
        <f t="shared" si="142"/>
        <v>0</v>
      </c>
      <c r="J156" t="str">
        <f t="shared" si="85"/>
        <v>rogue</v>
      </c>
      <c r="L156" t="str">
        <f>INDEX(artwork.xlsx!H:J,MATCH(J156,artwork.xlsx!H:H,0),3)</f>
        <v>Bandit</v>
      </c>
    </row>
    <row r="157" spans="1:12" x14ac:dyDescent="0.25">
      <c r="A157" t="s">
        <v>2564</v>
      </c>
      <c r="B157" t="str">
        <f t="shared" si="116"/>
        <v xml:space="preserve">  "darkages_marauder":"Maraudeur",</v>
      </c>
      <c r="C157" t="b">
        <f t="shared" si="117"/>
        <v>1</v>
      </c>
      <c r="D157">
        <f t="shared" si="113"/>
        <v>22</v>
      </c>
      <c r="E157" t="str">
        <f t="shared" si="114"/>
        <v xml:space="preserve">  "darkages_marauder"</v>
      </c>
      <c r="F157" t="str">
        <f t="shared" si="118"/>
        <v xml:space="preserve">  darkages_marauder</v>
      </c>
      <c r="G157">
        <f t="shared" ref="G157" si="146">FIND("_",F157)</f>
        <v>11</v>
      </c>
      <c r="H157" t="str">
        <f t="shared" si="84"/>
        <v>marauder</v>
      </c>
      <c r="I157">
        <f t="shared" si="142"/>
        <v>0</v>
      </c>
      <c r="J157" t="str">
        <f t="shared" si="85"/>
        <v>marauder</v>
      </c>
      <c r="L157" t="str">
        <f>INDEX(artwork.xlsx!H:J,MATCH(J157,artwork.xlsx!H:H,0),3)</f>
        <v>Maraudeur</v>
      </c>
    </row>
    <row r="158" spans="1:12" x14ac:dyDescent="0.25">
      <c r="A158" t="s">
        <v>2565</v>
      </c>
      <c r="B158" t="str">
        <f t="shared" si="116"/>
        <v xml:space="preserve">  "darkages_bandofmisfits":"Malfaiteurs",</v>
      </c>
      <c r="C158" t="b">
        <f t="shared" si="117"/>
        <v>1</v>
      </c>
      <c r="D158">
        <f t="shared" si="113"/>
        <v>27</v>
      </c>
      <c r="E158" t="str">
        <f t="shared" si="114"/>
        <v xml:space="preserve">  "darkages_bandofmisfits"</v>
      </c>
      <c r="F158" t="str">
        <f t="shared" si="118"/>
        <v xml:space="preserve">  darkages_bandofmisfits</v>
      </c>
      <c r="G158">
        <f t="shared" ref="G158" si="147">FIND("_",F158)</f>
        <v>11</v>
      </c>
      <c r="H158" t="str">
        <f t="shared" si="84"/>
        <v>bandofmisfits</v>
      </c>
      <c r="I158">
        <f t="shared" si="142"/>
        <v>0</v>
      </c>
      <c r="J158" t="str">
        <f t="shared" si="85"/>
        <v>bandofmisfits</v>
      </c>
      <c r="L158" t="str">
        <f>INDEX(artwork.xlsx!H:J,MATCH(J158,artwork.xlsx!H:H,0),3)</f>
        <v>Malfaiteurs</v>
      </c>
    </row>
    <row r="159" spans="1:12" x14ac:dyDescent="0.25">
      <c r="A159" t="s">
        <v>2566</v>
      </c>
      <c r="B159" t="str">
        <f t="shared" si="116"/>
        <v xml:space="preserve">  "darkages_junkdealer":"Brocanteur",</v>
      </c>
      <c r="C159" t="b">
        <f t="shared" si="117"/>
        <v>1</v>
      </c>
      <c r="D159">
        <f t="shared" si="113"/>
        <v>24</v>
      </c>
      <c r="E159" t="str">
        <f t="shared" si="114"/>
        <v xml:space="preserve">  "darkages_junkdealer"</v>
      </c>
      <c r="F159" t="str">
        <f t="shared" si="118"/>
        <v xml:space="preserve">  darkages_junkdealer</v>
      </c>
      <c r="G159">
        <f t="shared" ref="G159" si="148">FIND("_",F159)</f>
        <v>11</v>
      </c>
      <c r="H159" t="str">
        <f t="shared" si="84"/>
        <v>junkdealer</v>
      </c>
      <c r="I159">
        <f t="shared" si="142"/>
        <v>0</v>
      </c>
      <c r="J159" t="str">
        <f t="shared" si="85"/>
        <v>junkdealer</v>
      </c>
      <c r="L159" t="str">
        <f>INDEX(artwork.xlsx!H:J,MATCH(J159,artwork.xlsx!H:H,0),3)</f>
        <v>Brocanteur</v>
      </c>
    </row>
    <row r="160" spans="1:12" x14ac:dyDescent="0.25">
      <c r="A160" t="s">
        <v>2567</v>
      </c>
      <c r="B160" t="str">
        <f t="shared" si="116"/>
        <v xml:space="preserve">  "darkages_feodum":"Fief",</v>
      </c>
      <c r="C160" t="b">
        <f t="shared" si="117"/>
        <v>1</v>
      </c>
      <c r="D160">
        <f t="shared" si="113"/>
        <v>20</v>
      </c>
      <c r="E160" t="str">
        <f t="shared" si="114"/>
        <v xml:space="preserve">  "darkages_feodum"</v>
      </c>
      <c r="F160" t="str">
        <f t="shared" si="118"/>
        <v xml:space="preserve">  darkages_feodum</v>
      </c>
      <c r="G160">
        <f t="shared" ref="G160" si="149">FIND("_",F160)</f>
        <v>11</v>
      </c>
      <c r="H160" t="str">
        <f t="shared" si="84"/>
        <v>feodum</v>
      </c>
      <c r="I160">
        <f t="shared" si="142"/>
        <v>0</v>
      </c>
      <c r="J160" t="str">
        <f t="shared" si="85"/>
        <v>feodum</v>
      </c>
      <c r="L160" t="str">
        <f>INDEX(artwork.xlsx!H:J,MATCH(J160,artwork.xlsx!H:H,0),3)</f>
        <v>Fief</v>
      </c>
    </row>
    <row r="161" spans="1:12" x14ac:dyDescent="0.25">
      <c r="A161" t="s">
        <v>2568</v>
      </c>
      <c r="B161" t="str">
        <f t="shared" si="116"/>
        <v xml:space="preserve">  "darkages_rebuild":"Reconstruction",</v>
      </c>
      <c r="C161" t="b">
        <f t="shared" si="117"/>
        <v>1</v>
      </c>
      <c r="D161">
        <f t="shared" si="113"/>
        <v>21</v>
      </c>
      <c r="E161" t="str">
        <f t="shared" si="114"/>
        <v xml:space="preserve">  "darkages_rebuild"</v>
      </c>
      <c r="F161" t="str">
        <f t="shared" si="118"/>
        <v xml:space="preserve">  darkages_rebuild</v>
      </c>
      <c r="G161">
        <f t="shared" ref="G161" si="150">FIND("_",F161)</f>
        <v>11</v>
      </c>
      <c r="H161" t="str">
        <f t="shared" si="84"/>
        <v>rebuild</v>
      </c>
      <c r="I161">
        <f t="shared" si="142"/>
        <v>0</v>
      </c>
      <c r="J161" t="str">
        <f t="shared" si="85"/>
        <v>rebuild</v>
      </c>
      <c r="L161" t="str">
        <f>INDEX(artwork.xlsx!H:J,MATCH(J161,artwork.xlsx!H:H,0),3)</f>
        <v>Reconstruction</v>
      </c>
    </row>
    <row r="162" spans="1:12" x14ac:dyDescent="0.25">
      <c r="A162" t="s">
        <v>2569</v>
      </c>
      <c r="B162" t="str">
        <f t="shared" si="116"/>
        <v xml:space="preserve">  "darkages_banditcamp":"Camp de bandits",</v>
      </c>
      <c r="C162" t="b">
        <f t="shared" si="117"/>
        <v>1</v>
      </c>
      <c r="D162">
        <f t="shared" si="113"/>
        <v>24</v>
      </c>
      <c r="E162" t="str">
        <f t="shared" si="114"/>
        <v xml:space="preserve">  "darkages_banditcamp"</v>
      </c>
      <c r="F162" t="str">
        <f t="shared" si="118"/>
        <v xml:space="preserve">  darkages_banditcamp</v>
      </c>
      <c r="G162">
        <f t="shared" ref="G162" si="151">FIND("_",F162)</f>
        <v>11</v>
      </c>
      <c r="H162" t="str">
        <f t="shared" si="84"/>
        <v>banditcamp</v>
      </c>
      <c r="I162">
        <f t="shared" si="142"/>
        <v>0</v>
      </c>
      <c r="J162" t="str">
        <f t="shared" si="85"/>
        <v>banditcamp</v>
      </c>
      <c r="L162" t="str">
        <f>INDEX(artwork.xlsx!H:J,MATCH(J162,artwork.xlsx!H:H,0),3)</f>
        <v>Camp de bandits</v>
      </c>
    </row>
    <row r="163" spans="1:12" x14ac:dyDescent="0.25">
      <c r="A163" t="s">
        <v>2570</v>
      </c>
      <c r="B163" t="str">
        <f t="shared" si="116"/>
        <v xml:space="preserve">  "empires_engineer":"Ingénieur",</v>
      </c>
      <c r="C163" t="b">
        <f t="shared" si="117"/>
        <v>1</v>
      </c>
      <c r="D163">
        <f t="shared" si="113"/>
        <v>21</v>
      </c>
      <c r="E163" t="str">
        <f t="shared" si="114"/>
        <v xml:space="preserve">  "empires_engineer"</v>
      </c>
      <c r="F163" t="str">
        <f t="shared" si="118"/>
        <v xml:space="preserve">  empires_engineer</v>
      </c>
      <c r="G163">
        <f t="shared" ref="G163" si="152">FIND("_",F163)</f>
        <v>10</v>
      </c>
      <c r="H163" t="str">
        <f t="shared" si="84"/>
        <v>engineer</v>
      </c>
      <c r="I163">
        <f t="shared" si="142"/>
        <v>0</v>
      </c>
      <c r="J163" t="str">
        <f t="shared" si="85"/>
        <v>engineer</v>
      </c>
      <c r="L163" t="str">
        <f>INDEX(artwork.xlsx!H:J,MATCH(J163,artwork.xlsx!H:H,0),3)</f>
        <v>Ingénieur</v>
      </c>
    </row>
    <row r="164" spans="1:12" x14ac:dyDescent="0.25">
      <c r="A164" t="s">
        <v>2571</v>
      </c>
      <c r="B164" t="str">
        <f t="shared" si="116"/>
        <v xml:space="preserve">  "empires_cityquarter":"Faubourg",</v>
      </c>
      <c r="C164" t="b">
        <f t="shared" si="117"/>
        <v>1</v>
      </c>
      <c r="D164">
        <f t="shared" si="113"/>
        <v>24</v>
      </c>
      <c r="E164" t="str">
        <f t="shared" si="114"/>
        <v xml:space="preserve">  "empires_cityquarter"</v>
      </c>
      <c r="F164" t="str">
        <f t="shared" si="118"/>
        <v xml:space="preserve">  empires_cityquarter</v>
      </c>
      <c r="G164">
        <f t="shared" ref="G164" si="153">FIND("_",F164)</f>
        <v>10</v>
      </c>
      <c r="H164" t="str">
        <f t="shared" si="84"/>
        <v>cityquarter</v>
      </c>
      <c r="I164">
        <f t="shared" si="142"/>
        <v>0</v>
      </c>
      <c r="J164" t="str">
        <f t="shared" si="85"/>
        <v>cityquarter</v>
      </c>
      <c r="L164" t="str">
        <f>INDEX(artwork.xlsx!H:J,MATCH(J164,artwork.xlsx!H:H,0),3)</f>
        <v>Faubourg</v>
      </c>
    </row>
    <row r="165" spans="1:12" x14ac:dyDescent="0.25">
      <c r="A165" t="s">
        <v>2572</v>
      </c>
      <c r="B165" t="str">
        <f t="shared" si="116"/>
        <v xml:space="preserve">  "empires_overlord":"Seigneur",</v>
      </c>
      <c r="C165" t="b">
        <f t="shared" si="117"/>
        <v>1</v>
      </c>
      <c r="D165">
        <f t="shared" si="113"/>
        <v>21</v>
      </c>
      <c r="E165" t="str">
        <f t="shared" si="114"/>
        <v xml:space="preserve">  "empires_overlord"</v>
      </c>
      <c r="F165" t="str">
        <f t="shared" si="118"/>
        <v xml:space="preserve">  empires_overlord</v>
      </c>
      <c r="G165">
        <f t="shared" ref="G165" si="154">FIND("_",F165)</f>
        <v>10</v>
      </c>
      <c r="H165" t="str">
        <f t="shared" si="84"/>
        <v>overlord</v>
      </c>
      <c r="I165">
        <f t="shared" si="142"/>
        <v>0</v>
      </c>
      <c r="J165" t="str">
        <f t="shared" si="85"/>
        <v>overlord</v>
      </c>
      <c r="L165" t="str">
        <f>INDEX(artwork.xlsx!H:J,MATCH(J165,artwork.xlsx!H:H,0),3)</f>
        <v>Seigneur</v>
      </c>
    </row>
    <row r="166" spans="1:12" x14ac:dyDescent="0.25">
      <c r="A166" t="s">
        <v>2573</v>
      </c>
      <c r="B166" t="str">
        <f t="shared" si="116"/>
        <v xml:space="preserve">  "empires_royalblacksmith":"Forgeron royal",</v>
      </c>
      <c r="C166" t="b">
        <f t="shared" si="117"/>
        <v>1</v>
      </c>
      <c r="D166">
        <f t="shared" si="113"/>
        <v>28</v>
      </c>
      <c r="E166" t="str">
        <f t="shared" si="114"/>
        <v xml:space="preserve">  "empires_royalblacksmith"</v>
      </c>
      <c r="F166" t="str">
        <f t="shared" si="118"/>
        <v xml:space="preserve">  empires_royalblacksmith</v>
      </c>
      <c r="G166">
        <f t="shared" ref="G166" si="155">FIND("_",F166)</f>
        <v>10</v>
      </c>
      <c r="H166" t="str">
        <f t="shared" ref="H166:H229" si="156">RIGHT(F166,LEN(F166)-G166)</f>
        <v>royalblacksmith</v>
      </c>
      <c r="I166">
        <f t="shared" si="142"/>
        <v>0</v>
      </c>
      <c r="J166" t="str">
        <f t="shared" ref="J166:J229" si="157">RIGHT(H166,LEN(H166)-I166)</f>
        <v>royalblacksmith</v>
      </c>
      <c r="L166" t="str">
        <f>INDEX(artwork.xlsx!H:J,MATCH(J166,artwork.xlsx!H:H,0),3)</f>
        <v>Forgeron royal</v>
      </c>
    </row>
    <row r="167" spans="1:12" x14ac:dyDescent="0.25">
      <c r="A167" t="s">
        <v>2574</v>
      </c>
      <c r="B167" t="s">
        <v>2574</v>
      </c>
      <c r="C167" t="b">
        <f t="shared" si="117"/>
        <v>1</v>
      </c>
      <c r="D167">
        <f t="shared" si="113"/>
        <v>30</v>
      </c>
      <c r="E167" t="str">
        <f t="shared" si="114"/>
        <v xml:space="preserve">  "empires_encampmentplunder"</v>
      </c>
      <c r="F167" t="str">
        <f t="shared" si="118"/>
        <v xml:space="preserve">  empires_encampmentplunder</v>
      </c>
      <c r="G167">
        <f t="shared" ref="G167" si="158">FIND("_",F167)</f>
        <v>10</v>
      </c>
      <c r="H167" t="str">
        <f t="shared" si="156"/>
        <v>encampmentplunder</v>
      </c>
      <c r="I167">
        <f t="shared" si="142"/>
        <v>0</v>
      </c>
      <c r="J167" t="str">
        <f t="shared" si="157"/>
        <v>encampmentplunder</v>
      </c>
      <c r="L167" t="str">
        <f>INDEX(artwork.xlsx!H:J,MATCH(J167,artwork.xlsx!H:H,0),3)</f>
        <v>Camp/Saccage</v>
      </c>
    </row>
    <row r="168" spans="1:12" x14ac:dyDescent="0.25">
      <c r="A168" t="s">
        <v>2575</v>
      </c>
      <c r="B168" t="s">
        <v>2575</v>
      </c>
      <c r="C168" t="b">
        <f t="shared" si="117"/>
        <v>1</v>
      </c>
      <c r="D168">
        <f t="shared" si="113"/>
        <v>30</v>
      </c>
      <c r="E168" t="str">
        <f t="shared" si="114"/>
        <v xml:space="preserve">  "empires_patricianemporium"</v>
      </c>
      <c r="F168" t="str">
        <f t="shared" si="118"/>
        <v xml:space="preserve">  empires_patricianemporium</v>
      </c>
      <c r="G168">
        <f t="shared" ref="G168" si="159">FIND("_",F168)</f>
        <v>10</v>
      </c>
      <c r="H168" t="str">
        <f t="shared" si="156"/>
        <v>patricianemporium</v>
      </c>
      <c r="I168">
        <f t="shared" si="142"/>
        <v>0</v>
      </c>
      <c r="J168" t="str">
        <f t="shared" si="157"/>
        <v>patricianemporium</v>
      </c>
      <c r="L168" t="str">
        <f>INDEX(artwork.xlsx!H:J,MATCH(J168,artwork.xlsx!H:H,0),3)</f>
        <v>Patricien/Emporium</v>
      </c>
    </row>
    <row r="169" spans="1:12" x14ac:dyDescent="0.25">
      <c r="A169" t="s">
        <v>2576</v>
      </c>
      <c r="B169" t="s">
        <v>2576</v>
      </c>
      <c r="C169" t="b">
        <f t="shared" si="117"/>
        <v>1</v>
      </c>
      <c r="D169">
        <f t="shared" si="113"/>
        <v>36</v>
      </c>
      <c r="E169" t="str">
        <f t="shared" si="114"/>
        <v xml:space="preserve">  "empires_settlersbustlingvillage"</v>
      </c>
      <c r="F169" t="str">
        <f t="shared" si="118"/>
        <v xml:space="preserve">  empires_settlersbustlingvillage</v>
      </c>
      <c r="G169">
        <f t="shared" ref="G169" si="160">FIND("_",F169)</f>
        <v>10</v>
      </c>
      <c r="H169" t="str">
        <f t="shared" si="156"/>
        <v>settlersbustlingvillage</v>
      </c>
      <c r="I169">
        <f t="shared" si="142"/>
        <v>0</v>
      </c>
      <c r="J169" t="str">
        <f t="shared" si="157"/>
        <v>settlersbustlingvillage</v>
      </c>
      <c r="L169" t="str">
        <f>INDEX(artwork.xlsx!H:J,MATCH(J169,artwork.xlsx!H:H,0),3)</f>
        <v>Colons/Village en effervescence</v>
      </c>
    </row>
    <row r="170" spans="1:12" x14ac:dyDescent="0.25">
      <c r="A170" t="s">
        <v>2577</v>
      </c>
      <c r="B170" t="str">
        <f t="shared" si="116"/>
        <v xml:space="preserve">  "empires_castles":"Châteaux",</v>
      </c>
      <c r="C170" t="b">
        <f t="shared" si="117"/>
        <v>1</v>
      </c>
      <c r="D170">
        <f t="shared" si="113"/>
        <v>20</v>
      </c>
      <c r="E170" t="str">
        <f t="shared" si="114"/>
        <v xml:space="preserve">  "empires_castles"</v>
      </c>
      <c r="F170" t="str">
        <f t="shared" si="118"/>
        <v xml:space="preserve">  empires_castles</v>
      </c>
      <c r="G170">
        <f t="shared" ref="G170" si="161">FIND("_",F170)</f>
        <v>10</v>
      </c>
      <c r="H170" t="str">
        <f t="shared" si="156"/>
        <v>castles</v>
      </c>
      <c r="I170">
        <f t="shared" si="142"/>
        <v>0</v>
      </c>
      <c r="J170" t="str">
        <f t="shared" si="157"/>
        <v>castles</v>
      </c>
      <c r="L170" t="str">
        <f>INDEX(artwork.xlsx!H:J,MATCH(J170,artwork.xlsx!H:H,0),3)</f>
        <v>Châteaux</v>
      </c>
    </row>
    <row r="171" spans="1:12" x14ac:dyDescent="0.25">
      <c r="A171" t="s">
        <v>2578</v>
      </c>
      <c r="B171" t="s">
        <v>2578</v>
      </c>
      <c r="C171" t="b">
        <f t="shared" si="117"/>
        <v>1</v>
      </c>
      <c r="D171">
        <f t="shared" si="113"/>
        <v>26</v>
      </c>
      <c r="E171" t="str">
        <f t="shared" si="114"/>
        <v xml:space="preserve">  "empires_catapultrocks"</v>
      </c>
      <c r="F171" t="str">
        <f t="shared" si="118"/>
        <v xml:space="preserve">  empires_catapultrocks</v>
      </c>
      <c r="G171">
        <f t="shared" ref="G171" si="162">FIND("_",F171)</f>
        <v>10</v>
      </c>
      <c r="H171" t="str">
        <f t="shared" si="156"/>
        <v>catapultrocks</v>
      </c>
      <c r="I171">
        <f t="shared" si="142"/>
        <v>0</v>
      </c>
      <c r="J171" t="str">
        <f t="shared" si="157"/>
        <v>catapultrocks</v>
      </c>
      <c r="L171" t="str">
        <f>INDEX(artwork.xlsx!H:J,MATCH(J171,artwork.xlsx!H:H,0),3)</f>
        <v>Catapulte/Rocher</v>
      </c>
    </row>
    <row r="172" spans="1:12" x14ac:dyDescent="0.25">
      <c r="A172" t="s">
        <v>2579</v>
      </c>
      <c r="B172" t="str">
        <f t="shared" si="116"/>
        <v xml:space="preserve">  "empires_chariotrace":"Course de char",</v>
      </c>
      <c r="C172" t="b">
        <f t="shared" si="117"/>
        <v>1</v>
      </c>
      <c r="D172">
        <f t="shared" si="113"/>
        <v>24</v>
      </c>
      <c r="E172" t="str">
        <f t="shared" si="114"/>
        <v xml:space="preserve">  "empires_chariotrace"</v>
      </c>
      <c r="F172" t="str">
        <f t="shared" si="118"/>
        <v xml:space="preserve">  empires_chariotrace</v>
      </c>
      <c r="G172">
        <f t="shared" ref="G172" si="163">FIND("_",F172)</f>
        <v>10</v>
      </c>
      <c r="H172" t="str">
        <f t="shared" si="156"/>
        <v>chariotrace</v>
      </c>
      <c r="I172">
        <f t="shared" si="142"/>
        <v>0</v>
      </c>
      <c r="J172" t="str">
        <f t="shared" si="157"/>
        <v>chariotrace</v>
      </c>
      <c r="L172" t="str">
        <f>INDEX(artwork.xlsx!H:J,MATCH(J172,artwork.xlsx!H:H,0),3)</f>
        <v>Course de char</v>
      </c>
    </row>
    <row r="173" spans="1:12" x14ac:dyDescent="0.25">
      <c r="A173" t="s">
        <v>2580</v>
      </c>
      <c r="B173" t="str">
        <f t="shared" si="116"/>
        <v xml:space="preserve">  "empires_enchantress":"Magicienne",</v>
      </c>
      <c r="C173" t="b">
        <f t="shared" si="117"/>
        <v>1</v>
      </c>
      <c r="D173">
        <f t="shared" si="113"/>
        <v>24</v>
      </c>
      <c r="E173" t="str">
        <f t="shared" si="114"/>
        <v xml:space="preserve">  "empires_enchantress"</v>
      </c>
      <c r="F173" t="str">
        <f t="shared" si="118"/>
        <v xml:space="preserve">  empires_enchantress</v>
      </c>
      <c r="G173">
        <f t="shared" ref="G173" si="164">FIND("_",F173)</f>
        <v>10</v>
      </c>
      <c r="H173" t="str">
        <f t="shared" si="156"/>
        <v>enchantress</v>
      </c>
      <c r="I173">
        <f t="shared" si="142"/>
        <v>0</v>
      </c>
      <c r="J173" t="str">
        <f t="shared" si="157"/>
        <v>enchantress</v>
      </c>
      <c r="L173" t="str">
        <f>INDEX(artwork.xlsx!H:J,MATCH(J173,artwork.xlsx!H:H,0),3)</f>
        <v>Magicienne</v>
      </c>
    </row>
    <row r="174" spans="1:12" x14ac:dyDescent="0.25">
      <c r="A174" t="s">
        <v>2581</v>
      </c>
      <c r="B174" t="str">
        <f t="shared" si="116"/>
        <v xml:space="preserve">  "empires_farmersmarket":"Marché agricole",</v>
      </c>
      <c r="C174" t="b">
        <f t="shared" si="117"/>
        <v>1</v>
      </c>
      <c r="D174">
        <f t="shared" si="113"/>
        <v>26</v>
      </c>
      <c r="E174" t="str">
        <f t="shared" si="114"/>
        <v xml:space="preserve">  "empires_farmersmarket"</v>
      </c>
      <c r="F174" t="str">
        <f t="shared" si="118"/>
        <v xml:space="preserve">  empires_farmersmarket</v>
      </c>
      <c r="G174">
        <f t="shared" ref="G174" si="165">FIND("_",F174)</f>
        <v>10</v>
      </c>
      <c r="H174" t="str">
        <f t="shared" si="156"/>
        <v>farmersmarket</v>
      </c>
      <c r="I174">
        <f t="shared" si="142"/>
        <v>0</v>
      </c>
      <c r="J174" t="str">
        <f t="shared" si="157"/>
        <v>farmersmarket</v>
      </c>
      <c r="L174" t="str">
        <f>INDEX(artwork.xlsx!H:J,MATCH(J174,artwork.xlsx!H:H,0),3)</f>
        <v>Marché agricole</v>
      </c>
    </row>
    <row r="175" spans="1:12" x14ac:dyDescent="0.25">
      <c r="A175" t="s">
        <v>2582</v>
      </c>
      <c r="B175" t="s">
        <v>2582</v>
      </c>
      <c r="C175" t="b">
        <f t="shared" si="117"/>
        <v>1</v>
      </c>
      <c r="D175">
        <f t="shared" si="113"/>
        <v>29</v>
      </c>
      <c r="E175" t="str">
        <f t="shared" si="114"/>
        <v xml:space="preserve">  "empires_gladiatorfortune"</v>
      </c>
      <c r="F175" t="str">
        <f t="shared" si="118"/>
        <v xml:space="preserve">  empires_gladiatorfortune</v>
      </c>
      <c r="G175">
        <f t="shared" ref="G175" si="166">FIND("_",F175)</f>
        <v>10</v>
      </c>
      <c r="H175" t="str">
        <f t="shared" si="156"/>
        <v>gladiatorfortune</v>
      </c>
      <c r="I175">
        <f t="shared" si="142"/>
        <v>0</v>
      </c>
      <c r="J175" t="str">
        <f t="shared" si="157"/>
        <v>gladiatorfortune</v>
      </c>
      <c r="L175" t="str">
        <f>INDEX(artwork.xlsx!H:J,MATCH(J175,artwork.xlsx!H:H,0),3)</f>
        <v>Gladiateur/Fortune</v>
      </c>
    </row>
    <row r="176" spans="1:12" x14ac:dyDescent="0.25">
      <c r="A176" t="s">
        <v>2583</v>
      </c>
      <c r="B176" t="str">
        <f t="shared" si="116"/>
        <v xml:space="preserve">  "empires_sacrifice":"Sacrifice",</v>
      </c>
      <c r="C176" t="b">
        <f t="shared" si="117"/>
        <v>1</v>
      </c>
      <c r="D176">
        <f t="shared" si="113"/>
        <v>22</v>
      </c>
      <c r="E176" t="str">
        <f t="shared" si="114"/>
        <v xml:space="preserve">  "empires_sacrifice"</v>
      </c>
      <c r="F176" t="str">
        <f t="shared" si="118"/>
        <v xml:space="preserve">  empires_sacrifice</v>
      </c>
      <c r="G176">
        <f t="shared" ref="G176" si="167">FIND("_",F176)</f>
        <v>10</v>
      </c>
      <c r="H176" t="str">
        <f t="shared" si="156"/>
        <v>sacrifice</v>
      </c>
      <c r="I176">
        <f t="shared" si="142"/>
        <v>0</v>
      </c>
      <c r="J176" t="str">
        <f t="shared" si="157"/>
        <v>sacrifice</v>
      </c>
      <c r="L176" t="str">
        <f>INDEX(artwork.xlsx!H:J,MATCH(J176,artwork.xlsx!H:H,0),3)</f>
        <v>Sacrifice</v>
      </c>
    </row>
    <row r="177" spans="1:12" x14ac:dyDescent="0.25">
      <c r="A177" t="s">
        <v>2584</v>
      </c>
      <c r="B177" t="str">
        <f t="shared" si="116"/>
        <v xml:space="preserve">  "empires_temple":"Temple",</v>
      </c>
      <c r="C177" t="b">
        <f t="shared" si="117"/>
        <v>1</v>
      </c>
      <c r="D177">
        <f t="shared" si="113"/>
        <v>19</v>
      </c>
      <c r="E177" t="str">
        <f t="shared" si="114"/>
        <v xml:space="preserve">  "empires_temple"</v>
      </c>
      <c r="F177" t="str">
        <f t="shared" si="118"/>
        <v xml:space="preserve">  empires_temple</v>
      </c>
      <c r="G177">
        <f t="shared" ref="G177" si="168">FIND("_",F177)</f>
        <v>10</v>
      </c>
      <c r="H177" t="str">
        <f t="shared" si="156"/>
        <v>temple</v>
      </c>
      <c r="I177">
        <f t="shared" si="142"/>
        <v>0</v>
      </c>
      <c r="J177" t="str">
        <f t="shared" si="157"/>
        <v>temple</v>
      </c>
      <c r="L177" t="str">
        <f>INDEX(artwork.xlsx!H:J,MATCH(J177,artwork.xlsx!H:H,0),3)</f>
        <v>Temple</v>
      </c>
    </row>
    <row r="178" spans="1:12" x14ac:dyDescent="0.25">
      <c r="A178" t="s">
        <v>2585</v>
      </c>
      <c r="B178" t="str">
        <f t="shared" si="116"/>
        <v xml:space="preserve">  "empires_villa":"Villa",</v>
      </c>
      <c r="C178" t="b">
        <f t="shared" si="117"/>
        <v>1</v>
      </c>
      <c r="D178">
        <f t="shared" si="113"/>
        <v>18</v>
      </c>
      <c r="E178" t="str">
        <f t="shared" si="114"/>
        <v xml:space="preserve">  "empires_villa"</v>
      </c>
      <c r="F178" t="str">
        <f t="shared" si="118"/>
        <v xml:space="preserve">  empires_villa</v>
      </c>
      <c r="G178">
        <f t="shared" ref="G178" si="169">FIND("_",F178)</f>
        <v>10</v>
      </c>
      <c r="H178" t="str">
        <f t="shared" si="156"/>
        <v>villa</v>
      </c>
      <c r="I178">
        <f t="shared" si="142"/>
        <v>0</v>
      </c>
      <c r="J178" t="str">
        <f t="shared" si="157"/>
        <v>villa</v>
      </c>
      <c r="L178" t="str">
        <f>INDEX(artwork.xlsx!H:J,MATCH(J178,artwork.xlsx!H:H,0),3)</f>
        <v>Villa</v>
      </c>
    </row>
    <row r="179" spans="1:12" x14ac:dyDescent="0.25">
      <c r="A179" t="s">
        <v>2586</v>
      </c>
      <c r="B179" t="str">
        <f t="shared" si="116"/>
        <v xml:space="preserve">  "empires_archive":"Archives",</v>
      </c>
      <c r="C179" t="b">
        <f t="shared" si="117"/>
        <v>1</v>
      </c>
      <c r="D179">
        <f t="shared" si="113"/>
        <v>20</v>
      </c>
      <c r="E179" t="str">
        <f t="shared" si="114"/>
        <v xml:space="preserve">  "empires_archive"</v>
      </c>
      <c r="F179" t="str">
        <f t="shared" si="118"/>
        <v xml:space="preserve">  empires_archive</v>
      </c>
      <c r="G179">
        <f t="shared" ref="G179" si="170">FIND("_",F179)</f>
        <v>10</v>
      </c>
      <c r="H179" t="str">
        <f t="shared" si="156"/>
        <v>archive</v>
      </c>
      <c r="I179">
        <f t="shared" si="142"/>
        <v>0</v>
      </c>
      <c r="J179" t="str">
        <f t="shared" si="157"/>
        <v>archive</v>
      </c>
      <c r="L179" t="str">
        <f>INDEX(artwork.xlsx!H:J,MATCH(J179,artwork.xlsx!H:H,0),3)</f>
        <v>Archives</v>
      </c>
    </row>
    <row r="180" spans="1:12" x14ac:dyDescent="0.25">
      <c r="A180" t="s">
        <v>2587</v>
      </c>
      <c r="B180" t="str">
        <f t="shared" si="116"/>
        <v xml:space="preserve">  "empires_capital":"Capital",</v>
      </c>
      <c r="C180" t="b">
        <f t="shared" si="117"/>
        <v>1</v>
      </c>
      <c r="D180">
        <f t="shared" si="113"/>
        <v>20</v>
      </c>
      <c r="E180" t="str">
        <f t="shared" si="114"/>
        <v xml:space="preserve">  "empires_capital"</v>
      </c>
      <c r="F180" t="str">
        <f t="shared" si="118"/>
        <v xml:space="preserve">  empires_capital</v>
      </c>
      <c r="G180">
        <f t="shared" ref="G180" si="171">FIND("_",F180)</f>
        <v>10</v>
      </c>
      <c r="H180" t="str">
        <f t="shared" si="156"/>
        <v>capital</v>
      </c>
      <c r="I180">
        <f t="shared" si="142"/>
        <v>0</v>
      </c>
      <c r="J180" t="str">
        <f t="shared" si="157"/>
        <v>capital</v>
      </c>
      <c r="L180" t="str">
        <f>INDEX(artwork.xlsx!H:J,MATCH(J180,artwork.xlsx!H:H,0),3)</f>
        <v>Capital</v>
      </c>
    </row>
    <row r="181" spans="1:12" x14ac:dyDescent="0.25">
      <c r="A181" t="s">
        <v>2588</v>
      </c>
      <c r="B181" t="str">
        <f t="shared" si="116"/>
        <v xml:space="preserve">  "empires_charm":"Sort",</v>
      </c>
      <c r="C181" t="b">
        <f t="shared" si="117"/>
        <v>1</v>
      </c>
      <c r="D181">
        <f t="shared" si="113"/>
        <v>18</v>
      </c>
      <c r="E181" t="str">
        <f t="shared" si="114"/>
        <v xml:space="preserve">  "empires_charm"</v>
      </c>
      <c r="F181" t="str">
        <f t="shared" si="118"/>
        <v xml:space="preserve">  empires_charm</v>
      </c>
      <c r="G181">
        <f t="shared" ref="G181" si="172">FIND("_",F181)</f>
        <v>10</v>
      </c>
      <c r="H181" t="str">
        <f t="shared" si="156"/>
        <v>charm</v>
      </c>
      <c r="I181">
        <f t="shared" si="142"/>
        <v>0</v>
      </c>
      <c r="J181" t="str">
        <f t="shared" si="157"/>
        <v>charm</v>
      </c>
      <c r="L181" t="str">
        <f>INDEX(artwork.xlsx!H:J,MATCH(J181,artwork.xlsx!H:H,0),3)</f>
        <v>Sort</v>
      </c>
    </row>
    <row r="182" spans="1:12" x14ac:dyDescent="0.25">
      <c r="A182" t="s">
        <v>2589</v>
      </c>
      <c r="B182" t="str">
        <f t="shared" si="116"/>
        <v xml:space="preserve">  "empires_crown":"Couronne",</v>
      </c>
      <c r="C182" t="b">
        <f t="shared" si="117"/>
        <v>1</v>
      </c>
      <c r="D182">
        <f t="shared" si="113"/>
        <v>18</v>
      </c>
      <c r="E182" t="str">
        <f t="shared" si="114"/>
        <v xml:space="preserve">  "empires_crown"</v>
      </c>
      <c r="F182" t="str">
        <f t="shared" si="118"/>
        <v xml:space="preserve">  empires_crown</v>
      </c>
      <c r="G182">
        <f t="shared" ref="G182" si="173">FIND("_",F182)</f>
        <v>10</v>
      </c>
      <c r="H182" t="str">
        <f t="shared" si="156"/>
        <v>crown</v>
      </c>
      <c r="I182">
        <f t="shared" si="142"/>
        <v>0</v>
      </c>
      <c r="J182" t="str">
        <f t="shared" si="157"/>
        <v>crown</v>
      </c>
      <c r="L182" t="str">
        <f>INDEX(artwork.xlsx!H:J,MATCH(J182,artwork.xlsx!H:H,0),3)</f>
        <v>Couronne</v>
      </c>
    </row>
    <row r="183" spans="1:12" x14ac:dyDescent="0.25">
      <c r="A183" t="s">
        <v>2590</v>
      </c>
      <c r="B183" t="str">
        <f t="shared" si="116"/>
        <v xml:space="preserve">  "empires_forum":"Forum",</v>
      </c>
      <c r="C183" t="b">
        <f t="shared" si="117"/>
        <v>1</v>
      </c>
      <c r="D183">
        <f t="shared" si="113"/>
        <v>18</v>
      </c>
      <c r="E183" t="str">
        <f t="shared" si="114"/>
        <v xml:space="preserve">  "empires_forum"</v>
      </c>
      <c r="F183" t="str">
        <f t="shared" si="118"/>
        <v xml:space="preserve">  empires_forum</v>
      </c>
      <c r="G183">
        <f t="shared" ref="G183" si="174">FIND("_",F183)</f>
        <v>10</v>
      </c>
      <c r="H183" t="str">
        <f t="shared" si="156"/>
        <v>forum</v>
      </c>
      <c r="I183">
        <f t="shared" si="142"/>
        <v>0</v>
      </c>
      <c r="J183" t="str">
        <f t="shared" si="157"/>
        <v>forum</v>
      </c>
      <c r="L183" t="str">
        <f>INDEX(artwork.xlsx!H:J,MATCH(J183,artwork.xlsx!H:H,0),3)</f>
        <v>Forum</v>
      </c>
    </row>
    <row r="184" spans="1:12" x14ac:dyDescent="0.25">
      <c r="A184" t="s">
        <v>2591</v>
      </c>
      <c r="B184" t="str">
        <f t="shared" si="116"/>
        <v xml:space="preserve">  "empires_groundskeeper":"Jardinière",</v>
      </c>
      <c r="C184" t="b">
        <f t="shared" si="117"/>
        <v>1</v>
      </c>
      <c r="D184">
        <f t="shared" si="113"/>
        <v>26</v>
      </c>
      <c r="E184" t="str">
        <f t="shared" si="114"/>
        <v xml:space="preserve">  "empires_groundskeeper"</v>
      </c>
      <c r="F184" t="str">
        <f t="shared" si="118"/>
        <v xml:space="preserve">  empires_groundskeeper</v>
      </c>
      <c r="G184">
        <f t="shared" ref="G184" si="175">FIND("_",F184)</f>
        <v>10</v>
      </c>
      <c r="H184" t="str">
        <f t="shared" si="156"/>
        <v>groundskeeper</v>
      </c>
      <c r="I184">
        <f t="shared" si="142"/>
        <v>0</v>
      </c>
      <c r="J184" t="str">
        <f t="shared" si="157"/>
        <v>groundskeeper</v>
      </c>
      <c r="L184" t="str">
        <f>INDEX(artwork.xlsx!H:J,MATCH(J184,artwork.xlsx!H:H,0),3)</f>
        <v>Jardinière</v>
      </c>
    </row>
    <row r="185" spans="1:12" x14ac:dyDescent="0.25">
      <c r="A185" t="s">
        <v>2592</v>
      </c>
      <c r="B185" t="str">
        <f t="shared" si="116"/>
        <v xml:space="preserve">  "empires_legionary":"Légionnaire",</v>
      </c>
      <c r="C185" t="b">
        <f t="shared" si="117"/>
        <v>1</v>
      </c>
      <c r="D185">
        <f t="shared" si="113"/>
        <v>22</v>
      </c>
      <c r="E185" t="str">
        <f t="shared" si="114"/>
        <v xml:space="preserve">  "empires_legionary"</v>
      </c>
      <c r="F185" t="str">
        <f t="shared" si="118"/>
        <v xml:space="preserve">  empires_legionary</v>
      </c>
      <c r="G185">
        <f t="shared" ref="G185" si="176">FIND("_",F185)</f>
        <v>10</v>
      </c>
      <c r="H185" t="str">
        <f t="shared" si="156"/>
        <v>legionary</v>
      </c>
      <c r="I185">
        <f t="shared" si="142"/>
        <v>0</v>
      </c>
      <c r="J185" t="str">
        <f t="shared" si="157"/>
        <v>legionary</v>
      </c>
      <c r="L185" t="str">
        <f>INDEX(artwork.xlsx!H:J,MATCH(J185,artwork.xlsx!H:H,0),3)</f>
        <v>Légionnaire</v>
      </c>
    </row>
    <row r="186" spans="1:12" x14ac:dyDescent="0.25">
      <c r="A186" t="s">
        <v>2593</v>
      </c>
      <c r="B186" t="str">
        <f t="shared" si="116"/>
        <v xml:space="preserve">  "empires_wildhunt":"Chasse fantastique",</v>
      </c>
      <c r="C186" t="b">
        <f t="shared" si="117"/>
        <v>1</v>
      </c>
      <c r="D186">
        <f t="shared" si="113"/>
        <v>21</v>
      </c>
      <c r="E186" t="str">
        <f t="shared" si="114"/>
        <v xml:space="preserve">  "empires_wildhunt"</v>
      </c>
      <c r="F186" t="str">
        <f t="shared" si="118"/>
        <v xml:space="preserve">  empires_wildhunt</v>
      </c>
      <c r="G186">
        <f t="shared" ref="G186" si="177">FIND("_",F186)</f>
        <v>10</v>
      </c>
      <c r="H186" t="str">
        <f t="shared" si="156"/>
        <v>wildhunt</v>
      </c>
      <c r="I186">
        <f t="shared" si="142"/>
        <v>0</v>
      </c>
      <c r="J186" t="str">
        <f t="shared" si="157"/>
        <v>wildhunt</v>
      </c>
      <c r="L186" t="str">
        <f>INDEX(artwork.xlsx!H:J,MATCH(J186,artwork.xlsx!H:H,0),3)</f>
        <v>Chasse fantastique</v>
      </c>
    </row>
    <row r="187" spans="1:12" x14ac:dyDescent="0.25">
      <c r="A187" t="s">
        <v>2594</v>
      </c>
      <c r="B187" t="str">
        <f t="shared" si="116"/>
        <v xml:space="preserve">  "empires_event_triumph":"Triomphe",</v>
      </c>
      <c r="C187" t="b">
        <f t="shared" si="117"/>
        <v>1</v>
      </c>
      <c r="D187">
        <f t="shared" si="113"/>
        <v>26</v>
      </c>
      <c r="E187" t="str">
        <f t="shared" si="114"/>
        <v xml:space="preserve">  "empires_event_triumph"</v>
      </c>
      <c r="F187" t="str">
        <f t="shared" si="118"/>
        <v xml:space="preserve">  empires_event_triumph</v>
      </c>
      <c r="G187">
        <f t="shared" ref="G187" si="178">FIND("_",F187)</f>
        <v>10</v>
      </c>
      <c r="H187" t="str">
        <f t="shared" si="156"/>
        <v>event_triumph</v>
      </c>
      <c r="I187">
        <f t="shared" si="142"/>
        <v>6</v>
      </c>
      <c r="J187" t="str">
        <f t="shared" si="157"/>
        <v>triumph</v>
      </c>
      <c r="L187" t="str">
        <f>INDEX(artwork.xlsx!H:J,MATCH(J187,artwork.xlsx!H:H,0),3)</f>
        <v>Triomphe</v>
      </c>
    </row>
    <row r="188" spans="1:12" x14ac:dyDescent="0.25">
      <c r="A188" t="s">
        <v>2595</v>
      </c>
      <c r="B188" t="str">
        <f t="shared" si="116"/>
        <v xml:space="preserve">  "empires_event_annex":"Annexion",</v>
      </c>
      <c r="C188" t="b">
        <f t="shared" si="117"/>
        <v>1</v>
      </c>
      <c r="D188">
        <f t="shared" si="113"/>
        <v>24</v>
      </c>
      <c r="E188" t="str">
        <f t="shared" si="114"/>
        <v xml:space="preserve">  "empires_event_annex"</v>
      </c>
      <c r="F188" t="str">
        <f t="shared" si="118"/>
        <v xml:space="preserve">  empires_event_annex</v>
      </c>
      <c r="G188">
        <f t="shared" ref="G188" si="179">FIND("_",F188)</f>
        <v>10</v>
      </c>
      <c r="H188" t="str">
        <f t="shared" si="156"/>
        <v>event_annex</v>
      </c>
      <c r="I188">
        <f t="shared" si="142"/>
        <v>6</v>
      </c>
      <c r="J188" t="str">
        <f t="shared" si="157"/>
        <v>annex</v>
      </c>
      <c r="L188" t="str">
        <f>INDEX(artwork.xlsx!H:J,MATCH(J188,artwork.xlsx!H:H,0),3)</f>
        <v>Annexion</v>
      </c>
    </row>
    <row r="189" spans="1:12" x14ac:dyDescent="0.25">
      <c r="A189" t="s">
        <v>2596</v>
      </c>
      <c r="B189" t="str">
        <f t="shared" si="116"/>
        <v xml:space="preserve">  "empires_event_donate":"Donation",</v>
      </c>
      <c r="C189" t="b">
        <f t="shared" si="117"/>
        <v>1</v>
      </c>
      <c r="D189">
        <f t="shared" si="113"/>
        <v>25</v>
      </c>
      <c r="E189" t="str">
        <f t="shared" si="114"/>
        <v xml:space="preserve">  "empires_event_donate"</v>
      </c>
      <c r="F189" t="str">
        <f t="shared" si="118"/>
        <v xml:space="preserve">  empires_event_donate</v>
      </c>
      <c r="G189">
        <f t="shared" ref="G189" si="180">FIND("_",F189)</f>
        <v>10</v>
      </c>
      <c r="H189" t="str">
        <f t="shared" si="156"/>
        <v>event_donate</v>
      </c>
      <c r="I189">
        <f t="shared" si="142"/>
        <v>6</v>
      </c>
      <c r="J189" t="str">
        <f t="shared" si="157"/>
        <v>donate</v>
      </c>
      <c r="L189" t="str">
        <f>INDEX(artwork.xlsx!H:J,MATCH(J189,artwork.xlsx!H:H,0),3)</f>
        <v>Donation</v>
      </c>
    </row>
    <row r="190" spans="1:12" x14ac:dyDescent="0.25">
      <c r="A190" t="s">
        <v>2597</v>
      </c>
      <c r="B190" t="str">
        <f t="shared" si="116"/>
        <v xml:space="preserve">  "empires_event_advance":"Adoubement",</v>
      </c>
      <c r="C190" t="b">
        <f t="shared" si="117"/>
        <v>1</v>
      </c>
      <c r="D190">
        <f t="shared" si="113"/>
        <v>26</v>
      </c>
      <c r="E190" t="str">
        <f t="shared" si="114"/>
        <v xml:space="preserve">  "empires_event_advance"</v>
      </c>
      <c r="F190" t="str">
        <f t="shared" si="118"/>
        <v xml:space="preserve">  empires_event_advance</v>
      </c>
      <c r="G190">
        <f t="shared" ref="G190" si="181">FIND("_",F190)</f>
        <v>10</v>
      </c>
      <c r="H190" t="str">
        <f t="shared" si="156"/>
        <v>event_advance</v>
      </c>
      <c r="I190">
        <f t="shared" si="142"/>
        <v>6</v>
      </c>
      <c r="J190" t="str">
        <f t="shared" si="157"/>
        <v>advance</v>
      </c>
      <c r="L190" t="str">
        <f>INDEX(artwork.xlsx!H:J,MATCH(J190,artwork.xlsx!H:H,0),3)</f>
        <v>Adoubement</v>
      </c>
    </row>
    <row r="191" spans="1:12" x14ac:dyDescent="0.25">
      <c r="A191" t="s">
        <v>2598</v>
      </c>
      <c r="B191" t="str">
        <f t="shared" si="116"/>
        <v xml:space="preserve">  "empires_event_delve":"Trouée",</v>
      </c>
      <c r="C191" t="b">
        <f t="shared" si="117"/>
        <v>1</v>
      </c>
      <c r="D191">
        <f t="shared" si="113"/>
        <v>24</v>
      </c>
      <c r="E191" t="str">
        <f t="shared" si="114"/>
        <v xml:space="preserve">  "empires_event_delve"</v>
      </c>
      <c r="F191" t="str">
        <f t="shared" si="118"/>
        <v xml:space="preserve">  empires_event_delve</v>
      </c>
      <c r="G191">
        <f t="shared" ref="G191" si="182">FIND("_",F191)</f>
        <v>10</v>
      </c>
      <c r="H191" t="str">
        <f t="shared" si="156"/>
        <v>event_delve</v>
      </c>
      <c r="I191">
        <f t="shared" si="142"/>
        <v>6</v>
      </c>
      <c r="J191" t="str">
        <f t="shared" si="157"/>
        <v>delve</v>
      </c>
      <c r="L191" t="str">
        <f>INDEX(artwork.xlsx!H:J,MATCH(J191,artwork.xlsx!H:H,0),3)</f>
        <v>Trouée</v>
      </c>
    </row>
    <row r="192" spans="1:12" x14ac:dyDescent="0.25">
      <c r="A192" t="s">
        <v>2599</v>
      </c>
      <c r="B192" t="str">
        <f t="shared" si="116"/>
        <v xml:space="preserve">  "empires_event_tax":"Taxe",</v>
      </c>
      <c r="C192" t="b">
        <f t="shared" si="117"/>
        <v>1</v>
      </c>
      <c r="D192">
        <f t="shared" si="113"/>
        <v>22</v>
      </c>
      <c r="E192" t="str">
        <f t="shared" si="114"/>
        <v xml:space="preserve">  "empires_event_tax"</v>
      </c>
      <c r="F192" t="str">
        <f t="shared" si="118"/>
        <v xml:space="preserve">  empires_event_tax</v>
      </c>
      <c r="G192">
        <f t="shared" ref="G192" si="183">FIND("_",F192)</f>
        <v>10</v>
      </c>
      <c r="H192" t="str">
        <f t="shared" si="156"/>
        <v>event_tax</v>
      </c>
      <c r="I192">
        <f t="shared" si="142"/>
        <v>6</v>
      </c>
      <c r="J192" t="str">
        <f t="shared" si="157"/>
        <v>tax</v>
      </c>
      <c r="L192" t="str">
        <f>INDEX(artwork.xlsx!H:J,MATCH(J192,artwork.xlsx!H:H,0),3)</f>
        <v>Taxe</v>
      </c>
    </row>
    <row r="193" spans="1:12" x14ac:dyDescent="0.25">
      <c r="A193" t="s">
        <v>2600</v>
      </c>
      <c r="B193" t="str">
        <f t="shared" si="116"/>
        <v xml:space="preserve">  "empires_event_banquet":"Banquet",</v>
      </c>
      <c r="C193" t="b">
        <f t="shared" si="117"/>
        <v>1</v>
      </c>
      <c r="D193">
        <f t="shared" si="113"/>
        <v>26</v>
      </c>
      <c r="E193" t="str">
        <f t="shared" si="114"/>
        <v xml:space="preserve">  "empires_event_banquet"</v>
      </c>
      <c r="F193" t="str">
        <f t="shared" si="118"/>
        <v xml:space="preserve">  empires_event_banquet</v>
      </c>
      <c r="G193">
        <f t="shared" ref="G193" si="184">FIND("_",F193)</f>
        <v>10</v>
      </c>
      <c r="H193" t="str">
        <f t="shared" si="156"/>
        <v>event_banquet</v>
      </c>
      <c r="I193">
        <f t="shared" si="142"/>
        <v>6</v>
      </c>
      <c r="J193" t="str">
        <f t="shared" si="157"/>
        <v>banquet</v>
      </c>
      <c r="L193" t="str">
        <f>INDEX(artwork.xlsx!H:J,MATCH(J193,artwork.xlsx!H:H,0),3)</f>
        <v>Banquet</v>
      </c>
    </row>
    <row r="194" spans="1:12" x14ac:dyDescent="0.25">
      <c r="A194" t="s">
        <v>2601</v>
      </c>
      <c r="B194" t="str">
        <f t="shared" si="116"/>
        <v xml:space="preserve">  "empires_event_ritual":"Rituel",</v>
      </c>
      <c r="C194" t="b">
        <f t="shared" si="117"/>
        <v>1</v>
      </c>
      <c r="D194">
        <f t="shared" ref="D194:D257" si="185">FIND(":",A194)</f>
        <v>25</v>
      </c>
      <c r="E194" t="str">
        <f t="shared" ref="E194:E257" si="186">LEFT(A194,D194-1)</f>
        <v xml:space="preserve">  "empires_event_ritual"</v>
      </c>
      <c r="F194" t="str">
        <f t="shared" si="118"/>
        <v xml:space="preserve">  empires_event_ritual</v>
      </c>
      <c r="G194">
        <f t="shared" ref="G194" si="187">FIND("_",F194)</f>
        <v>10</v>
      </c>
      <c r="H194" t="str">
        <f t="shared" si="156"/>
        <v>event_ritual</v>
      </c>
      <c r="I194">
        <f t="shared" si="142"/>
        <v>6</v>
      </c>
      <c r="J194" t="str">
        <f t="shared" si="157"/>
        <v>ritual</v>
      </c>
      <c r="L194" t="str">
        <f>INDEX(artwork.xlsx!H:J,MATCH(J194,artwork.xlsx!H:H,0),3)</f>
        <v>Rituel</v>
      </c>
    </row>
    <row r="195" spans="1:12" x14ac:dyDescent="0.25">
      <c r="A195" t="s">
        <v>2602</v>
      </c>
      <c r="B195" t="str">
        <f t="shared" ref="B195:B258" si="188">LEFT(A195,D195-1)&amp;":"""&amp;L195&amp;""","</f>
        <v xml:space="preserve">  "empires_event_salttheearth":"Épendage de sel",</v>
      </c>
      <c r="C195" t="b">
        <f t="shared" ref="C195:C258" si="189">B195=A195</f>
        <v>1</v>
      </c>
      <c r="D195">
        <f t="shared" si="185"/>
        <v>31</v>
      </c>
      <c r="E195" t="str">
        <f t="shared" si="186"/>
        <v xml:space="preserve">  "empires_event_salttheearth"</v>
      </c>
      <c r="F195" t="str">
        <f t="shared" ref="F195:F258" si="190">SUBSTITUTE(E195,"""","")</f>
        <v xml:space="preserve">  empires_event_salttheearth</v>
      </c>
      <c r="G195">
        <f t="shared" ref="G195" si="191">FIND("_",F195)</f>
        <v>10</v>
      </c>
      <c r="H195" t="str">
        <f t="shared" si="156"/>
        <v>event_salttheearth</v>
      </c>
      <c r="I195">
        <f t="shared" si="142"/>
        <v>6</v>
      </c>
      <c r="J195" t="str">
        <f t="shared" si="157"/>
        <v>salttheearth</v>
      </c>
      <c r="L195" t="str">
        <f>INDEX(artwork.xlsx!H:J,MATCH(J195,artwork.xlsx!H:H,0),3)</f>
        <v>Épendage de sel</v>
      </c>
    </row>
    <row r="196" spans="1:12" x14ac:dyDescent="0.25">
      <c r="A196" t="s">
        <v>2603</v>
      </c>
      <c r="B196" t="str">
        <f t="shared" si="188"/>
        <v xml:space="preserve">  "empires_event_wedding":"Mariage",</v>
      </c>
      <c r="C196" t="b">
        <f t="shared" si="189"/>
        <v>1</v>
      </c>
      <c r="D196">
        <f t="shared" si="185"/>
        <v>26</v>
      </c>
      <c r="E196" t="str">
        <f t="shared" si="186"/>
        <v xml:space="preserve">  "empires_event_wedding"</v>
      </c>
      <c r="F196" t="str">
        <f t="shared" si="190"/>
        <v xml:space="preserve">  empires_event_wedding</v>
      </c>
      <c r="G196">
        <f t="shared" ref="G196" si="192">FIND("_",F196)</f>
        <v>10</v>
      </c>
      <c r="H196" t="str">
        <f t="shared" si="156"/>
        <v>event_wedding</v>
      </c>
      <c r="I196">
        <f t="shared" si="142"/>
        <v>6</v>
      </c>
      <c r="J196" t="str">
        <f t="shared" si="157"/>
        <v>wedding</v>
      </c>
      <c r="L196" t="str">
        <f>INDEX(artwork.xlsx!H:J,MATCH(J196,artwork.xlsx!H:H,0),3)</f>
        <v>Mariage</v>
      </c>
    </row>
    <row r="197" spans="1:12" x14ac:dyDescent="0.25">
      <c r="A197" t="s">
        <v>2604</v>
      </c>
      <c r="B197" t="str">
        <f t="shared" si="188"/>
        <v xml:space="preserve">  "empires_event_windfall":"Manne",</v>
      </c>
      <c r="C197" t="b">
        <f t="shared" si="189"/>
        <v>1</v>
      </c>
      <c r="D197">
        <f t="shared" si="185"/>
        <v>27</v>
      </c>
      <c r="E197" t="str">
        <f t="shared" si="186"/>
        <v xml:space="preserve">  "empires_event_windfall"</v>
      </c>
      <c r="F197" t="str">
        <f t="shared" si="190"/>
        <v xml:space="preserve">  empires_event_windfall</v>
      </c>
      <c r="G197">
        <f t="shared" ref="G197" si="193">FIND("_",F197)</f>
        <v>10</v>
      </c>
      <c r="H197" t="str">
        <f t="shared" si="156"/>
        <v>event_windfall</v>
      </c>
      <c r="I197">
        <f t="shared" si="142"/>
        <v>6</v>
      </c>
      <c r="J197" t="str">
        <f t="shared" si="157"/>
        <v>windfall</v>
      </c>
      <c r="L197" t="str">
        <f>INDEX(artwork.xlsx!H:J,MATCH(J197,artwork.xlsx!H:H,0),3)</f>
        <v>Manne</v>
      </c>
    </row>
    <row r="198" spans="1:12" x14ac:dyDescent="0.25">
      <c r="A198" t="s">
        <v>2605</v>
      </c>
      <c r="B198" t="str">
        <f t="shared" si="188"/>
        <v xml:space="preserve">  "empires_event_conquest":"Conquête",</v>
      </c>
      <c r="C198" t="b">
        <f t="shared" si="189"/>
        <v>1</v>
      </c>
      <c r="D198">
        <f t="shared" si="185"/>
        <v>27</v>
      </c>
      <c r="E198" t="str">
        <f t="shared" si="186"/>
        <v xml:space="preserve">  "empires_event_conquest"</v>
      </c>
      <c r="F198" t="str">
        <f t="shared" si="190"/>
        <v xml:space="preserve">  empires_event_conquest</v>
      </c>
      <c r="G198">
        <f t="shared" ref="G198" si="194">FIND("_",F198)</f>
        <v>10</v>
      </c>
      <c r="H198" t="str">
        <f t="shared" si="156"/>
        <v>event_conquest</v>
      </c>
      <c r="I198">
        <f t="shared" si="142"/>
        <v>6</v>
      </c>
      <c r="J198" t="str">
        <f t="shared" si="157"/>
        <v>conquest</v>
      </c>
      <c r="L198" t="str">
        <f>INDEX(artwork.xlsx!H:J,MATCH(J198,artwork.xlsx!H:H,0),3)</f>
        <v>Conquête</v>
      </c>
    </row>
    <row r="199" spans="1:12" x14ac:dyDescent="0.25">
      <c r="A199" t="s">
        <v>2606</v>
      </c>
      <c r="B199" t="str">
        <f t="shared" si="188"/>
        <v xml:space="preserve">  "empires_event_dominate":"Domination",</v>
      </c>
      <c r="C199" t="b">
        <f t="shared" si="189"/>
        <v>1</v>
      </c>
      <c r="D199">
        <f t="shared" si="185"/>
        <v>27</v>
      </c>
      <c r="E199" t="str">
        <f t="shared" si="186"/>
        <v xml:space="preserve">  "empires_event_dominate"</v>
      </c>
      <c r="F199" t="str">
        <f t="shared" si="190"/>
        <v xml:space="preserve">  empires_event_dominate</v>
      </c>
      <c r="G199">
        <f t="shared" ref="G199" si="195">FIND("_",F199)</f>
        <v>10</v>
      </c>
      <c r="H199" t="str">
        <f t="shared" si="156"/>
        <v>event_dominate</v>
      </c>
      <c r="I199">
        <f t="shared" si="142"/>
        <v>6</v>
      </c>
      <c r="J199" t="str">
        <f t="shared" si="157"/>
        <v>dominate</v>
      </c>
      <c r="L199" t="str">
        <f>INDEX(artwork.xlsx!H:J,MATCH(J199,artwork.xlsx!H:H,0),3)</f>
        <v>Domination</v>
      </c>
    </row>
    <row r="200" spans="1:12" x14ac:dyDescent="0.25">
      <c r="A200" t="s">
        <v>2607</v>
      </c>
      <c r="B200" t="str">
        <f t="shared" si="188"/>
        <v xml:space="preserve">  "empires_landmark_aqueduct":"Aqueduc",</v>
      </c>
      <c r="C200" t="b">
        <f t="shared" si="189"/>
        <v>1</v>
      </c>
      <c r="D200">
        <f t="shared" si="185"/>
        <v>30</v>
      </c>
      <c r="E200" t="str">
        <f t="shared" si="186"/>
        <v xml:space="preserve">  "empires_landmark_aqueduct"</v>
      </c>
      <c r="F200" t="str">
        <f t="shared" si="190"/>
        <v xml:space="preserve">  empires_landmark_aqueduct</v>
      </c>
      <c r="G200">
        <f t="shared" ref="G200" si="196">FIND("_",F200)</f>
        <v>10</v>
      </c>
      <c r="H200" t="str">
        <f t="shared" si="156"/>
        <v>landmark_aqueduct</v>
      </c>
      <c r="I200">
        <f t="shared" si="142"/>
        <v>9</v>
      </c>
      <c r="J200" t="str">
        <f t="shared" si="157"/>
        <v>aqueduct</v>
      </c>
      <c r="L200" t="str">
        <f>INDEX(artwork.xlsx!H:J,MATCH(J200,artwork.xlsx!H:H,0),3)</f>
        <v>Aqueduc</v>
      </c>
    </row>
    <row r="201" spans="1:12" x14ac:dyDescent="0.25">
      <c r="A201" t="s">
        <v>2608</v>
      </c>
      <c r="B201" t="str">
        <f t="shared" si="188"/>
        <v xml:space="preserve">  "empires_landmark_arena":"Arène",</v>
      </c>
      <c r="C201" t="b">
        <f t="shared" si="189"/>
        <v>1</v>
      </c>
      <c r="D201">
        <f t="shared" si="185"/>
        <v>27</v>
      </c>
      <c r="E201" t="str">
        <f t="shared" si="186"/>
        <v xml:space="preserve">  "empires_landmark_arena"</v>
      </c>
      <c r="F201" t="str">
        <f t="shared" si="190"/>
        <v xml:space="preserve">  empires_landmark_arena</v>
      </c>
      <c r="G201">
        <f t="shared" ref="G201" si="197">FIND("_",F201)</f>
        <v>10</v>
      </c>
      <c r="H201" t="str">
        <f t="shared" si="156"/>
        <v>landmark_arena</v>
      </c>
      <c r="I201">
        <f t="shared" si="142"/>
        <v>9</v>
      </c>
      <c r="J201" t="str">
        <f t="shared" si="157"/>
        <v>arena</v>
      </c>
      <c r="L201" t="str">
        <f>INDEX(artwork.xlsx!H:J,MATCH(J201,artwork.xlsx!H:H,0),3)</f>
        <v>Arène</v>
      </c>
    </row>
    <row r="202" spans="1:12" x14ac:dyDescent="0.25">
      <c r="A202" t="s">
        <v>2609</v>
      </c>
      <c r="B202" t="str">
        <f t="shared" si="188"/>
        <v xml:space="preserve">  "empires_landmark_banditfort":"Fort des bandits",</v>
      </c>
      <c r="C202" t="b">
        <f t="shared" si="189"/>
        <v>1</v>
      </c>
      <c r="D202">
        <f t="shared" si="185"/>
        <v>32</v>
      </c>
      <c r="E202" t="str">
        <f t="shared" si="186"/>
        <v xml:space="preserve">  "empires_landmark_banditfort"</v>
      </c>
      <c r="F202" t="str">
        <f t="shared" si="190"/>
        <v xml:space="preserve">  empires_landmark_banditfort</v>
      </c>
      <c r="G202">
        <f t="shared" ref="G202" si="198">FIND("_",F202)</f>
        <v>10</v>
      </c>
      <c r="H202" t="str">
        <f t="shared" si="156"/>
        <v>landmark_banditfort</v>
      </c>
      <c r="I202">
        <f t="shared" si="142"/>
        <v>9</v>
      </c>
      <c r="J202" t="str">
        <f t="shared" si="157"/>
        <v>banditfort</v>
      </c>
      <c r="L202" t="str">
        <f>INDEX(artwork.xlsx!H:J,MATCH(J202,artwork.xlsx!H:H,0),3)</f>
        <v>Fort des bandits</v>
      </c>
    </row>
    <row r="203" spans="1:12" x14ac:dyDescent="0.25">
      <c r="A203" t="s">
        <v>2610</v>
      </c>
      <c r="B203" t="str">
        <f t="shared" si="188"/>
        <v xml:space="preserve">  "empires_landmark_basilica":"Basilique",</v>
      </c>
      <c r="C203" t="b">
        <f t="shared" si="189"/>
        <v>1</v>
      </c>
      <c r="D203">
        <f t="shared" si="185"/>
        <v>30</v>
      </c>
      <c r="E203" t="str">
        <f t="shared" si="186"/>
        <v xml:space="preserve">  "empires_landmark_basilica"</v>
      </c>
      <c r="F203" t="str">
        <f t="shared" si="190"/>
        <v xml:space="preserve">  empires_landmark_basilica</v>
      </c>
      <c r="G203">
        <f t="shared" ref="G203" si="199">FIND("_",F203)</f>
        <v>10</v>
      </c>
      <c r="H203" t="str">
        <f t="shared" si="156"/>
        <v>landmark_basilica</v>
      </c>
      <c r="I203">
        <f t="shared" si="142"/>
        <v>9</v>
      </c>
      <c r="J203" t="str">
        <f t="shared" si="157"/>
        <v>basilica</v>
      </c>
      <c r="L203" t="str">
        <f>INDEX(artwork.xlsx!H:J,MATCH(J203,artwork.xlsx!H:H,0),3)</f>
        <v>Basilique</v>
      </c>
    </row>
    <row r="204" spans="1:12" x14ac:dyDescent="0.25">
      <c r="A204" t="s">
        <v>2611</v>
      </c>
      <c r="B204" t="str">
        <f t="shared" si="188"/>
        <v xml:space="preserve">  "empires_landmark_baths":"Bains",</v>
      </c>
      <c r="C204" t="b">
        <f t="shared" si="189"/>
        <v>1</v>
      </c>
      <c r="D204">
        <f t="shared" si="185"/>
        <v>27</v>
      </c>
      <c r="E204" t="str">
        <f t="shared" si="186"/>
        <v xml:space="preserve">  "empires_landmark_baths"</v>
      </c>
      <c r="F204" t="str">
        <f t="shared" si="190"/>
        <v xml:space="preserve">  empires_landmark_baths</v>
      </c>
      <c r="G204">
        <f t="shared" ref="G204" si="200">FIND("_",F204)</f>
        <v>10</v>
      </c>
      <c r="H204" t="str">
        <f t="shared" si="156"/>
        <v>landmark_baths</v>
      </c>
      <c r="I204">
        <f t="shared" si="142"/>
        <v>9</v>
      </c>
      <c r="J204" t="str">
        <f t="shared" si="157"/>
        <v>baths</v>
      </c>
      <c r="L204" t="str">
        <f>INDEX(artwork.xlsx!H:J,MATCH(J204,artwork.xlsx!H:H,0),3)</f>
        <v>Bains</v>
      </c>
    </row>
    <row r="205" spans="1:12" x14ac:dyDescent="0.25">
      <c r="A205" t="s">
        <v>2612</v>
      </c>
      <c r="B205" t="str">
        <f t="shared" si="188"/>
        <v xml:space="preserve">  "empires_landmark_battlefield":"Champ de bataille",</v>
      </c>
      <c r="C205" t="b">
        <f t="shared" si="189"/>
        <v>1</v>
      </c>
      <c r="D205">
        <f t="shared" si="185"/>
        <v>33</v>
      </c>
      <c r="E205" t="str">
        <f t="shared" si="186"/>
        <v xml:space="preserve">  "empires_landmark_battlefield"</v>
      </c>
      <c r="F205" t="str">
        <f t="shared" si="190"/>
        <v xml:space="preserve">  empires_landmark_battlefield</v>
      </c>
      <c r="G205">
        <f t="shared" ref="G205" si="201">FIND("_",F205)</f>
        <v>10</v>
      </c>
      <c r="H205" t="str">
        <f t="shared" si="156"/>
        <v>landmark_battlefield</v>
      </c>
      <c r="I205">
        <f t="shared" si="142"/>
        <v>9</v>
      </c>
      <c r="J205" t="str">
        <f t="shared" si="157"/>
        <v>battlefield</v>
      </c>
      <c r="L205" t="str">
        <f>INDEX(artwork.xlsx!H:J,MATCH(J205,artwork.xlsx!H:H,0),3)</f>
        <v>Champ de bataille</v>
      </c>
    </row>
    <row r="206" spans="1:12" x14ac:dyDescent="0.25">
      <c r="A206" t="s">
        <v>2613</v>
      </c>
      <c r="B206" t="str">
        <f t="shared" si="188"/>
        <v xml:space="preserve">  "empires_landmark_colonnade":"Colonnade",</v>
      </c>
      <c r="C206" t="b">
        <f t="shared" si="189"/>
        <v>1</v>
      </c>
      <c r="D206">
        <f t="shared" si="185"/>
        <v>31</v>
      </c>
      <c r="E206" t="str">
        <f t="shared" si="186"/>
        <v xml:space="preserve">  "empires_landmark_colonnade"</v>
      </c>
      <c r="F206" t="str">
        <f t="shared" si="190"/>
        <v xml:space="preserve">  empires_landmark_colonnade</v>
      </c>
      <c r="G206">
        <f t="shared" ref="G206" si="202">FIND("_",F206)</f>
        <v>10</v>
      </c>
      <c r="H206" t="str">
        <f t="shared" si="156"/>
        <v>landmark_colonnade</v>
      </c>
      <c r="I206">
        <f t="shared" si="142"/>
        <v>9</v>
      </c>
      <c r="J206" t="str">
        <f t="shared" si="157"/>
        <v>colonnade</v>
      </c>
      <c r="L206" t="str">
        <f>INDEX(artwork.xlsx!H:J,MATCH(J206,artwork.xlsx!H:H,0),3)</f>
        <v>Colonnade</v>
      </c>
    </row>
    <row r="207" spans="1:12" x14ac:dyDescent="0.25">
      <c r="A207" t="s">
        <v>2614</v>
      </c>
      <c r="B207" t="str">
        <f t="shared" si="188"/>
        <v xml:space="preserve">  "empires_landmark_defiledshrine":"Profanation",</v>
      </c>
      <c r="C207" t="b">
        <f t="shared" si="189"/>
        <v>1</v>
      </c>
      <c r="D207">
        <f t="shared" si="185"/>
        <v>35</v>
      </c>
      <c r="E207" t="str">
        <f t="shared" si="186"/>
        <v xml:space="preserve">  "empires_landmark_defiledshrine"</v>
      </c>
      <c r="F207" t="str">
        <f t="shared" si="190"/>
        <v xml:space="preserve">  empires_landmark_defiledshrine</v>
      </c>
      <c r="G207">
        <f t="shared" ref="G207" si="203">FIND("_",F207)</f>
        <v>10</v>
      </c>
      <c r="H207" t="str">
        <f t="shared" si="156"/>
        <v>landmark_defiledshrine</v>
      </c>
      <c r="I207">
        <f t="shared" si="142"/>
        <v>9</v>
      </c>
      <c r="J207" t="str">
        <f t="shared" si="157"/>
        <v>defiledshrine</v>
      </c>
      <c r="L207" t="str">
        <f>INDEX(artwork.xlsx!H:J,MATCH(J207,artwork.xlsx!H:H,0),3)</f>
        <v>Profanation</v>
      </c>
    </row>
    <row r="208" spans="1:12" x14ac:dyDescent="0.25">
      <c r="A208" t="s">
        <v>2615</v>
      </c>
      <c r="B208" t="str">
        <f t="shared" si="188"/>
        <v xml:space="preserve">  "empires_landmark_fountain":"Fontaine",</v>
      </c>
      <c r="C208" t="b">
        <f t="shared" si="189"/>
        <v>1</v>
      </c>
      <c r="D208">
        <f t="shared" si="185"/>
        <v>30</v>
      </c>
      <c r="E208" t="str">
        <f t="shared" si="186"/>
        <v xml:space="preserve">  "empires_landmark_fountain"</v>
      </c>
      <c r="F208" t="str">
        <f t="shared" si="190"/>
        <v xml:space="preserve">  empires_landmark_fountain</v>
      </c>
      <c r="G208">
        <f t="shared" ref="G208" si="204">FIND("_",F208)</f>
        <v>10</v>
      </c>
      <c r="H208" t="str">
        <f t="shared" si="156"/>
        <v>landmark_fountain</v>
      </c>
      <c r="I208">
        <f t="shared" si="142"/>
        <v>9</v>
      </c>
      <c r="J208" t="str">
        <f t="shared" si="157"/>
        <v>fountain</v>
      </c>
      <c r="L208" t="str">
        <f>INDEX(artwork.xlsx!H:J,MATCH(J208,artwork.xlsx!H:H,0),3)</f>
        <v>Fontaine</v>
      </c>
    </row>
    <row r="209" spans="1:12" x14ac:dyDescent="0.25">
      <c r="A209" t="s">
        <v>2616</v>
      </c>
      <c r="B209" t="str">
        <f t="shared" si="188"/>
        <v xml:space="preserve">  "empires_landmark_keep":"Fort",</v>
      </c>
      <c r="C209" t="b">
        <f t="shared" si="189"/>
        <v>1</v>
      </c>
      <c r="D209">
        <f t="shared" si="185"/>
        <v>26</v>
      </c>
      <c r="E209" t="str">
        <f t="shared" si="186"/>
        <v xml:space="preserve">  "empires_landmark_keep"</v>
      </c>
      <c r="F209" t="str">
        <f t="shared" si="190"/>
        <v xml:space="preserve">  empires_landmark_keep</v>
      </c>
      <c r="G209">
        <f t="shared" ref="G209" si="205">FIND("_",F209)</f>
        <v>10</v>
      </c>
      <c r="H209" t="str">
        <f t="shared" si="156"/>
        <v>landmark_keep</v>
      </c>
      <c r="I209">
        <f t="shared" si="142"/>
        <v>9</v>
      </c>
      <c r="J209" t="str">
        <f t="shared" si="157"/>
        <v>keep</v>
      </c>
      <c r="L209" t="str">
        <f>INDEX(artwork.xlsx!H:J,MATCH(J209,artwork.xlsx!H:H,0),3)</f>
        <v>Fort</v>
      </c>
    </row>
    <row r="210" spans="1:12" x14ac:dyDescent="0.25">
      <c r="A210" t="s">
        <v>2617</v>
      </c>
      <c r="B210" t="str">
        <f t="shared" si="188"/>
        <v xml:space="preserve">  "empires_landmark_labyrinth":"Labyrinthe",</v>
      </c>
      <c r="C210" t="b">
        <f t="shared" si="189"/>
        <v>1</v>
      </c>
      <c r="D210">
        <f t="shared" si="185"/>
        <v>31</v>
      </c>
      <c r="E210" t="str">
        <f t="shared" si="186"/>
        <v xml:space="preserve">  "empires_landmark_labyrinth"</v>
      </c>
      <c r="F210" t="str">
        <f t="shared" si="190"/>
        <v xml:space="preserve">  empires_landmark_labyrinth</v>
      </c>
      <c r="G210">
        <f t="shared" ref="G210" si="206">FIND("_",F210)</f>
        <v>10</v>
      </c>
      <c r="H210" t="str">
        <f t="shared" si="156"/>
        <v>landmark_labyrinth</v>
      </c>
      <c r="I210">
        <f t="shared" si="142"/>
        <v>9</v>
      </c>
      <c r="J210" t="str">
        <f t="shared" si="157"/>
        <v>labyrinth</v>
      </c>
      <c r="L210" t="str">
        <f>INDEX(artwork.xlsx!H:J,MATCH(J210,artwork.xlsx!H:H,0),3)</f>
        <v>Labyrinthe</v>
      </c>
    </row>
    <row r="211" spans="1:12" x14ac:dyDescent="0.25">
      <c r="A211" t="s">
        <v>2618</v>
      </c>
      <c r="B211" t="str">
        <f t="shared" si="188"/>
        <v xml:space="preserve">  "empires_landmark_mountainpass":"Col",</v>
      </c>
      <c r="C211" t="b">
        <f t="shared" si="189"/>
        <v>1</v>
      </c>
      <c r="D211">
        <f t="shared" si="185"/>
        <v>34</v>
      </c>
      <c r="E211" t="str">
        <f t="shared" si="186"/>
        <v xml:space="preserve">  "empires_landmark_mountainpass"</v>
      </c>
      <c r="F211" t="str">
        <f t="shared" si="190"/>
        <v xml:space="preserve">  empires_landmark_mountainpass</v>
      </c>
      <c r="G211">
        <f t="shared" ref="G211" si="207">FIND("_",F211)</f>
        <v>10</v>
      </c>
      <c r="H211" t="str">
        <f t="shared" si="156"/>
        <v>landmark_mountainpass</v>
      </c>
      <c r="I211">
        <f t="shared" si="142"/>
        <v>9</v>
      </c>
      <c r="J211" t="str">
        <f t="shared" si="157"/>
        <v>mountainpass</v>
      </c>
      <c r="L211" t="str">
        <f>INDEX(artwork.xlsx!H:J,MATCH(J211,artwork.xlsx!H:H,0),3)</f>
        <v>Col</v>
      </c>
    </row>
    <row r="212" spans="1:12" x14ac:dyDescent="0.25">
      <c r="A212" t="s">
        <v>2619</v>
      </c>
      <c r="B212" t="str">
        <f t="shared" si="188"/>
        <v xml:space="preserve">  "empires_landmark_museum":"Musée",</v>
      </c>
      <c r="C212" t="b">
        <f t="shared" si="189"/>
        <v>1</v>
      </c>
      <c r="D212">
        <f t="shared" si="185"/>
        <v>28</v>
      </c>
      <c r="E212" t="str">
        <f t="shared" si="186"/>
        <v xml:space="preserve">  "empires_landmark_museum"</v>
      </c>
      <c r="F212" t="str">
        <f t="shared" si="190"/>
        <v xml:space="preserve">  empires_landmark_museum</v>
      </c>
      <c r="G212">
        <f t="shared" ref="G212" si="208">FIND("_",F212)</f>
        <v>10</v>
      </c>
      <c r="H212" t="str">
        <f t="shared" si="156"/>
        <v>landmark_museum</v>
      </c>
      <c r="I212">
        <f t="shared" si="142"/>
        <v>9</v>
      </c>
      <c r="J212" t="str">
        <f t="shared" si="157"/>
        <v>museum</v>
      </c>
      <c r="L212" t="str">
        <f>INDEX(artwork.xlsx!H:J,MATCH(J212,artwork.xlsx!H:H,0),3)</f>
        <v>Musée</v>
      </c>
    </row>
    <row r="213" spans="1:12" x14ac:dyDescent="0.25">
      <c r="A213" t="s">
        <v>2620</v>
      </c>
      <c r="B213" t="str">
        <f t="shared" si="188"/>
        <v xml:space="preserve">  "empires_landmark_obelisk":"Obélisque",</v>
      </c>
      <c r="C213" t="b">
        <f t="shared" si="189"/>
        <v>1</v>
      </c>
      <c r="D213">
        <f t="shared" si="185"/>
        <v>29</v>
      </c>
      <c r="E213" t="str">
        <f t="shared" si="186"/>
        <v xml:space="preserve">  "empires_landmark_obelisk"</v>
      </c>
      <c r="F213" t="str">
        <f t="shared" si="190"/>
        <v xml:space="preserve">  empires_landmark_obelisk</v>
      </c>
      <c r="G213">
        <f t="shared" ref="G213" si="209">FIND("_",F213)</f>
        <v>10</v>
      </c>
      <c r="H213" t="str">
        <f t="shared" si="156"/>
        <v>landmark_obelisk</v>
      </c>
      <c r="I213">
        <f t="shared" si="142"/>
        <v>9</v>
      </c>
      <c r="J213" t="str">
        <f t="shared" si="157"/>
        <v>obelisk</v>
      </c>
      <c r="L213" t="str">
        <f>INDEX(artwork.xlsx!H:J,MATCH(J213,artwork.xlsx!H:H,0),3)</f>
        <v>Obélisque</v>
      </c>
    </row>
    <row r="214" spans="1:12" x14ac:dyDescent="0.25">
      <c r="A214" t="s">
        <v>2621</v>
      </c>
      <c r="B214" t="str">
        <f t="shared" si="188"/>
        <v xml:space="preserve">  "empires_landmark_orchard":"Verger",</v>
      </c>
      <c r="C214" t="b">
        <f t="shared" si="189"/>
        <v>1</v>
      </c>
      <c r="D214">
        <f t="shared" si="185"/>
        <v>29</v>
      </c>
      <c r="E214" t="str">
        <f t="shared" si="186"/>
        <v xml:space="preserve">  "empires_landmark_orchard"</v>
      </c>
      <c r="F214" t="str">
        <f t="shared" si="190"/>
        <v xml:space="preserve">  empires_landmark_orchard</v>
      </c>
      <c r="G214">
        <f t="shared" ref="G214" si="210">FIND("_",F214)</f>
        <v>10</v>
      </c>
      <c r="H214" t="str">
        <f t="shared" si="156"/>
        <v>landmark_orchard</v>
      </c>
      <c r="I214">
        <f t="shared" si="142"/>
        <v>9</v>
      </c>
      <c r="J214" t="str">
        <f t="shared" si="157"/>
        <v>orchard</v>
      </c>
      <c r="L214" t="str">
        <f>INDEX(artwork.xlsx!H:J,MATCH(J214,artwork.xlsx!H:H,0),3)</f>
        <v>Verger</v>
      </c>
    </row>
    <row r="215" spans="1:12" x14ac:dyDescent="0.25">
      <c r="A215" t="s">
        <v>2622</v>
      </c>
      <c r="B215" t="str">
        <f t="shared" si="188"/>
        <v xml:space="preserve">  "empires_landmark_palace":"Palais",</v>
      </c>
      <c r="C215" t="b">
        <f t="shared" si="189"/>
        <v>1</v>
      </c>
      <c r="D215">
        <f t="shared" si="185"/>
        <v>28</v>
      </c>
      <c r="E215" t="str">
        <f t="shared" si="186"/>
        <v xml:space="preserve">  "empires_landmark_palace"</v>
      </c>
      <c r="F215" t="str">
        <f t="shared" si="190"/>
        <v xml:space="preserve">  empires_landmark_palace</v>
      </c>
      <c r="G215">
        <f t="shared" ref="G215" si="211">FIND("_",F215)</f>
        <v>10</v>
      </c>
      <c r="H215" t="str">
        <f t="shared" si="156"/>
        <v>landmark_palace</v>
      </c>
      <c r="I215">
        <f t="shared" si="142"/>
        <v>9</v>
      </c>
      <c r="J215" t="str">
        <f t="shared" si="157"/>
        <v>palace</v>
      </c>
      <c r="L215" t="str">
        <f>INDEX(artwork.xlsx!H:J,MATCH(J215,artwork.xlsx!H:H,0),3)</f>
        <v>Palais</v>
      </c>
    </row>
    <row r="216" spans="1:12" x14ac:dyDescent="0.25">
      <c r="A216" t="s">
        <v>2623</v>
      </c>
      <c r="B216" t="str">
        <f t="shared" si="188"/>
        <v xml:space="preserve">  "empires_landmark_tomb":"Tombe",</v>
      </c>
      <c r="C216" t="b">
        <f t="shared" si="189"/>
        <v>1</v>
      </c>
      <c r="D216">
        <f t="shared" si="185"/>
        <v>26</v>
      </c>
      <c r="E216" t="str">
        <f t="shared" si="186"/>
        <v xml:space="preserve">  "empires_landmark_tomb"</v>
      </c>
      <c r="F216" t="str">
        <f t="shared" si="190"/>
        <v xml:space="preserve">  empires_landmark_tomb</v>
      </c>
      <c r="G216">
        <f t="shared" ref="G216" si="212">FIND("_",F216)</f>
        <v>10</v>
      </c>
      <c r="H216" t="str">
        <f t="shared" si="156"/>
        <v>landmark_tomb</v>
      </c>
      <c r="I216">
        <f t="shared" si="142"/>
        <v>9</v>
      </c>
      <c r="J216" t="str">
        <f t="shared" si="157"/>
        <v>tomb</v>
      </c>
      <c r="L216" t="str">
        <f>INDEX(artwork.xlsx!H:J,MATCH(J216,artwork.xlsx!H:H,0),3)</f>
        <v>Tombe</v>
      </c>
    </row>
    <row r="217" spans="1:12" x14ac:dyDescent="0.25">
      <c r="A217" t="s">
        <v>2624</v>
      </c>
      <c r="B217" t="str">
        <f t="shared" si="188"/>
        <v xml:space="preserve">  "empires_landmark_tower":"Tour",</v>
      </c>
      <c r="C217" t="b">
        <f t="shared" si="189"/>
        <v>1</v>
      </c>
      <c r="D217">
        <f t="shared" si="185"/>
        <v>27</v>
      </c>
      <c r="E217" t="str">
        <f t="shared" si="186"/>
        <v xml:space="preserve">  "empires_landmark_tower"</v>
      </c>
      <c r="F217" t="str">
        <f t="shared" si="190"/>
        <v xml:space="preserve">  empires_landmark_tower</v>
      </c>
      <c r="G217">
        <f t="shared" ref="G217" si="213">FIND("_",F217)</f>
        <v>10</v>
      </c>
      <c r="H217" t="str">
        <f t="shared" si="156"/>
        <v>landmark_tower</v>
      </c>
      <c r="I217">
        <f t="shared" ref="I217:I280" si="214">IFERROR(FIND("_",H217),0)</f>
        <v>9</v>
      </c>
      <c r="J217" t="str">
        <f t="shared" si="157"/>
        <v>tower</v>
      </c>
      <c r="L217" t="str">
        <f>INDEX(artwork.xlsx!H:J,MATCH(J217,artwork.xlsx!H:H,0),3)</f>
        <v>Tour</v>
      </c>
    </row>
    <row r="218" spans="1:12" x14ac:dyDescent="0.25">
      <c r="A218" t="s">
        <v>2625</v>
      </c>
      <c r="B218" t="str">
        <f t="shared" si="188"/>
        <v xml:space="preserve">  "empires_landmark_triumphalarch":"Arc de triomphe",</v>
      </c>
      <c r="C218" t="b">
        <f t="shared" si="189"/>
        <v>1</v>
      </c>
      <c r="D218">
        <f t="shared" si="185"/>
        <v>35</v>
      </c>
      <c r="E218" t="str">
        <f t="shared" si="186"/>
        <v xml:space="preserve">  "empires_landmark_triumphalarch"</v>
      </c>
      <c r="F218" t="str">
        <f t="shared" si="190"/>
        <v xml:space="preserve">  empires_landmark_triumphalarch</v>
      </c>
      <c r="G218">
        <f t="shared" ref="G218" si="215">FIND("_",F218)</f>
        <v>10</v>
      </c>
      <c r="H218" t="str">
        <f t="shared" si="156"/>
        <v>landmark_triumphalarch</v>
      </c>
      <c r="I218">
        <f t="shared" si="214"/>
        <v>9</v>
      </c>
      <c r="J218" t="str">
        <f t="shared" si="157"/>
        <v>triumphalarch</v>
      </c>
      <c r="L218" t="str">
        <f>INDEX(artwork.xlsx!H:J,MATCH(J218,artwork.xlsx!H:H,0),3)</f>
        <v>Arc de triomphe</v>
      </c>
    </row>
    <row r="219" spans="1:12" x14ac:dyDescent="0.25">
      <c r="A219" t="s">
        <v>2626</v>
      </c>
      <c r="B219" t="str">
        <f t="shared" si="188"/>
        <v xml:space="preserve">  "empires_landmark_wall":"Rempart",</v>
      </c>
      <c r="C219" t="b">
        <f t="shared" si="189"/>
        <v>1</v>
      </c>
      <c r="D219">
        <f t="shared" si="185"/>
        <v>26</v>
      </c>
      <c r="E219" t="str">
        <f t="shared" si="186"/>
        <v xml:space="preserve">  "empires_landmark_wall"</v>
      </c>
      <c r="F219" t="str">
        <f t="shared" si="190"/>
        <v xml:space="preserve">  empires_landmark_wall</v>
      </c>
      <c r="G219">
        <f t="shared" ref="G219" si="216">FIND("_",F219)</f>
        <v>10</v>
      </c>
      <c r="H219" t="str">
        <f t="shared" si="156"/>
        <v>landmark_wall</v>
      </c>
      <c r="I219">
        <f t="shared" si="214"/>
        <v>9</v>
      </c>
      <c r="J219" t="str">
        <f t="shared" si="157"/>
        <v>wall</v>
      </c>
      <c r="L219" t="str">
        <f>INDEX(artwork.xlsx!H:J,MATCH(J219,artwork.xlsx!H:H,0),3)</f>
        <v>Rempart</v>
      </c>
    </row>
    <row r="220" spans="1:12" x14ac:dyDescent="0.25">
      <c r="A220" t="s">
        <v>2627</v>
      </c>
      <c r="B220" t="str">
        <f t="shared" si="188"/>
        <v xml:space="preserve">  "empires_landmark_wolfden":"Tanière des loups",</v>
      </c>
      <c r="C220" t="b">
        <f t="shared" si="189"/>
        <v>1</v>
      </c>
      <c r="D220">
        <f t="shared" si="185"/>
        <v>29</v>
      </c>
      <c r="E220" t="str">
        <f t="shared" si="186"/>
        <v xml:space="preserve">  "empires_landmark_wolfden"</v>
      </c>
      <c r="F220" t="str">
        <f t="shared" si="190"/>
        <v xml:space="preserve">  empires_landmark_wolfden</v>
      </c>
      <c r="G220">
        <f t="shared" ref="G220" si="217">FIND("_",F220)</f>
        <v>10</v>
      </c>
      <c r="H220" t="str">
        <f t="shared" si="156"/>
        <v>landmark_wolfden</v>
      </c>
      <c r="I220">
        <f t="shared" si="214"/>
        <v>9</v>
      </c>
      <c r="J220" t="str">
        <f t="shared" si="157"/>
        <v>wolfden</v>
      </c>
      <c r="L220" t="str">
        <f>INDEX(artwork.xlsx!H:J,MATCH(J220,artwork.xlsx!H:H,0),3)</f>
        <v>Tanière des loups</v>
      </c>
    </row>
    <row r="221" spans="1:12" x14ac:dyDescent="0.25">
      <c r="A221" t="s">
        <v>2628</v>
      </c>
      <c r="B221" t="str">
        <f t="shared" si="188"/>
        <v xml:space="preserve">  "guilds_advisor":"Conseiller",</v>
      </c>
      <c r="C221" t="b">
        <f t="shared" si="189"/>
        <v>1</v>
      </c>
      <c r="D221">
        <f t="shared" si="185"/>
        <v>19</v>
      </c>
      <c r="E221" t="str">
        <f t="shared" si="186"/>
        <v xml:space="preserve">  "guilds_advisor"</v>
      </c>
      <c r="F221" t="str">
        <f t="shared" si="190"/>
        <v xml:space="preserve">  guilds_advisor</v>
      </c>
      <c r="G221">
        <f t="shared" ref="G221" si="218">FIND("_",F221)</f>
        <v>9</v>
      </c>
      <c r="H221" t="str">
        <f t="shared" si="156"/>
        <v>advisor</v>
      </c>
      <c r="I221">
        <f t="shared" si="214"/>
        <v>0</v>
      </c>
      <c r="J221" t="str">
        <f t="shared" si="157"/>
        <v>advisor</v>
      </c>
      <c r="L221" t="str">
        <f>INDEX(artwork.xlsx!H:J,MATCH(J221,artwork.xlsx!H:H,0),3)</f>
        <v>Conseiller</v>
      </c>
    </row>
    <row r="222" spans="1:12" x14ac:dyDescent="0.25">
      <c r="A222" t="s">
        <v>2629</v>
      </c>
      <c r="B222" t="str">
        <f t="shared" si="188"/>
        <v xml:space="preserve">  "guilds_baker":"Boulanger",</v>
      </c>
      <c r="C222" t="b">
        <f t="shared" si="189"/>
        <v>1</v>
      </c>
      <c r="D222">
        <f t="shared" si="185"/>
        <v>17</v>
      </c>
      <c r="E222" t="str">
        <f t="shared" si="186"/>
        <v xml:space="preserve">  "guilds_baker"</v>
      </c>
      <c r="F222" t="str">
        <f t="shared" si="190"/>
        <v xml:space="preserve">  guilds_baker</v>
      </c>
      <c r="G222">
        <f t="shared" ref="G222" si="219">FIND("_",F222)</f>
        <v>9</v>
      </c>
      <c r="H222" t="str">
        <f t="shared" si="156"/>
        <v>baker</v>
      </c>
      <c r="I222">
        <f t="shared" si="214"/>
        <v>0</v>
      </c>
      <c r="J222" t="str">
        <f t="shared" si="157"/>
        <v>baker</v>
      </c>
      <c r="L222" t="str">
        <f>INDEX(artwork.xlsx!H:J,MATCH(J222,artwork.xlsx!H:H,0),3)</f>
        <v>Boulanger</v>
      </c>
    </row>
    <row r="223" spans="1:12" x14ac:dyDescent="0.25">
      <c r="A223" t="s">
        <v>2630</v>
      </c>
      <c r="B223" t="str">
        <f t="shared" si="188"/>
        <v xml:space="preserve">  "guilds_butcher":"Boucher",</v>
      </c>
      <c r="C223" t="b">
        <f t="shared" si="189"/>
        <v>1</v>
      </c>
      <c r="D223">
        <f t="shared" si="185"/>
        <v>19</v>
      </c>
      <c r="E223" t="str">
        <f t="shared" si="186"/>
        <v xml:space="preserve">  "guilds_butcher"</v>
      </c>
      <c r="F223" t="str">
        <f t="shared" si="190"/>
        <v xml:space="preserve">  guilds_butcher</v>
      </c>
      <c r="G223">
        <f t="shared" ref="G223" si="220">FIND("_",F223)</f>
        <v>9</v>
      </c>
      <c r="H223" t="str">
        <f t="shared" si="156"/>
        <v>butcher</v>
      </c>
      <c r="I223">
        <f t="shared" si="214"/>
        <v>0</v>
      </c>
      <c r="J223" t="str">
        <f t="shared" si="157"/>
        <v>butcher</v>
      </c>
      <c r="L223" t="str">
        <f>INDEX(artwork.xlsx!H:J,MATCH(J223,artwork.xlsx!H:H,0),3)</f>
        <v>Boucher</v>
      </c>
    </row>
    <row r="224" spans="1:12" x14ac:dyDescent="0.25">
      <c r="A224" t="s">
        <v>2631</v>
      </c>
      <c r="B224" t="str">
        <f t="shared" si="188"/>
        <v xml:space="preserve">  "guilds_candlestickmaker":"Cirier",</v>
      </c>
      <c r="C224" t="b">
        <f t="shared" si="189"/>
        <v>1</v>
      </c>
      <c r="D224">
        <f t="shared" si="185"/>
        <v>28</v>
      </c>
      <c r="E224" t="str">
        <f t="shared" si="186"/>
        <v xml:space="preserve">  "guilds_candlestickmaker"</v>
      </c>
      <c r="F224" t="str">
        <f t="shared" si="190"/>
        <v xml:space="preserve">  guilds_candlestickmaker</v>
      </c>
      <c r="G224">
        <f t="shared" ref="G224" si="221">FIND("_",F224)</f>
        <v>9</v>
      </c>
      <c r="H224" t="str">
        <f t="shared" si="156"/>
        <v>candlestickmaker</v>
      </c>
      <c r="I224">
        <f t="shared" si="214"/>
        <v>0</v>
      </c>
      <c r="J224" t="str">
        <f t="shared" si="157"/>
        <v>candlestickmaker</v>
      </c>
      <c r="L224" t="str">
        <f>INDEX(artwork.xlsx!H:J,MATCH(J224,artwork.xlsx!H:H,0),3)</f>
        <v>Cirier</v>
      </c>
    </row>
    <row r="225" spans="1:12" x14ac:dyDescent="0.25">
      <c r="A225" t="s">
        <v>2632</v>
      </c>
      <c r="B225" t="str">
        <f t="shared" si="188"/>
        <v xml:space="preserve">  "guilds_doctor":"Médecin",</v>
      </c>
      <c r="C225" t="b">
        <f t="shared" si="189"/>
        <v>1</v>
      </c>
      <c r="D225">
        <f t="shared" si="185"/>
        <v>18</v>
      </c>
      <c r="E225" t="str">
        <f t="shared" si="186"/>
        <v xml:space="preserve">  "guilds_doctor"</v>
      </c>
      <c r="F225" t="str">
        <f t="shared" si="190"/>
        <v xml:space="preserve">  guilds_doctor</v>
      </c>
      <c r="G225">
        <f t="shared" ref="G225" si="222">FIND("_",F225)</f>
        <v>9</v>
      </c>
      <c r="H225" t="str">
        <f t="shared" si="156"/>
        <v>doctor</v>
      </c>
      <c r="I225">
        <f t="shared" si="214"/>
        <v>0</v>
      </c>
      <c r="J225" t="str">
        <f t="shared" si="157"/>
        <v>doctor</v>
      </c>
      <c r="L225" t="str">
        <f>INDEX(artwork.xlsx!H:J,MATCH(J225,artwork.xlsx!H:H,0),3)</f>
        <v>Médecin</v>
      </c>
    </row>
    <row r="226" spans="1:12" x14ac:dyDescent="0.25">
      <c r="A226" t="s">
        <v>2633</v>
      </c>
      <c r="B226" t="str">
        <f t="shared" si="188"/>
        <v xml:space="preserve">  "guilds_herald":"Héraut",</v>
      </c>
      <c r="C226" t="b">
        <f t="shared" si="189"/>
        <v>1</v>
      </c>
      <c r="D226">
        <f t="shared" si="185"/>
        <v>18</v>
      </c>
      <c r="E226" t="str">
        <f t="shared" si="186"/>
        <v xml:space="preserve">  "guilds_herald"</v>
      </c>
      <c r="F226" t="str">
        <f t="shared" si="190"/>
        <v xml:space="preserve">  guilds_herald</v>
      </c>
      <c r="G226">
        <f t="shared" ref="G226" si="223">FIND("_",F226)</f>
        <v>9</v>
      </c>
      <c r="H226" t="str">
        <f t="shared" si="156"/>
        <v>herald</v>
      </c>
      <c r="I226">
        <f t="shared" si="214"/>
        <v>0</v>
      </c>
      <c r="J226" t="str">
        <f t="shared" si="157"/>
        <v>herald</v>
      </c>
      <c r="L226" t="str">
        <f>INDEX(artwork.xlsx!H:J,MATCH(J226,artwork.xlsx!H:H,0),3)</f>
        <v>Héraut</v>
      </c>
    </row>
    <row r="227" spans="1:12" x14ac:dyDescent="0.25">
      <c r="A227" t="s">
        <v>2634</v>
      </c>
      <c r="B227" t="str">
        <f t="shared" si="188"/>
        <v xml:space="preserve">  "guilds_journeyman":"Compagnon",</v>
      </c>
      <c r="C227" t="b">
        <f t="shared" si="189"/>
        <v>1</v>
      </c>
      <c r="D227">
        <f t="shared" si="185"/>
        <v>22</v>
      </c>
      <c r="E227" t="str">
        <f t="shared" si="186"/>
        <v xml:space="preserve">  "guilds_journeyman"</v>
      </c>
      <c r="F227" t="str">
        <f t="shared" si="190"/>
        <v xml:space="preserve">  guilds_journeyman</v>
      </c>
      <c r="G227">
        <f t="shared" ref="G227" si="224">FIND("_",F227)</f>
        <v>9</v>
      </c>
      <c r="H227" t="str">
        <f t="shared" si="156"/>
        <v>journeyman</v>
      </c>
      <c r="I227">
        <f t="shared" si="214"/>
        <v>0</v>
      </c>
      <c r="J227" t="str">
        <f t="shared" si="157"/>
        <v>journeyman</v>
      </c>
      <c r="L227" t="str">
        <f>INDEX(artwork.xlsx!H:J,MATCH(J227,artwork.xlsx!H:H,0),3)</f>
        <v>Compagnon</v>
      </c>
    </row>
    <row r="228" spans="1:12" x14ac:dyDescent="0.25">
      <c r="A228" t="s">
        <v>2635</v>
      </c>
      <c r="B228" t="str">
        <f t="shared" si="188"/>
        <v xml:space="preserve">  "guilds_masterpiece":"Chef-d'œuvre",</v>
      </c>
      <c r="C228" t="b">
        <f t="shared" si="189"/>
        <v>1</v>
      </c>
      <c r="D228">
        <f t="shared" si="185"/>
        <v>23</v>
      </c>
      <c r="E228" t="str">
        <f t="shared" si="186"/>
        <v xml:space="preserve">  "guilds_masterpiece"</v>
      </c>
      <c r="F228" t="str">
        <f t="shared" si="190"/>
        <v xml:space="preserve">  guilds_masterpiece</v>
      </c>
      <c r="G228">
        <f t="shared" ref="G228" si="225">FIND("_",F228)</f>
        <v>9</v>
      </c>
      <c r="H228" t="str">
        <f t="shared" si="156"/>
        <v>masterpiece</v>
      </c>
      <c r="I228">
        <f t="shared" si="214"/>
        <v>0</v>
      </c>
      <c r="J228" t="str">
        <f t="shared" si="157"/>
        <v>masterpiece</v>
      </c>
      <c r="L228" t="str">
        <f>INDEX(artwork.xlsx!H:J,MATCH(J228,artwork.xlsx!H:H,0),3)</f>
        <v>Chef-d'œuvre</v>
      </c>
    </row>
    <row r="229" spans="1:12" x14ac:dyDescent="0.25">
      <c r="A229" t="s">
        <v>2636</v>
      </c>
      <c r="B229" t="str">
        <f t="shared" si="188"/>
        <v xml:space="preserve">  "guilds_merchantguild":"Guilde des marchands",</v>
      </c>
      <c r="C229" t="b">
        <f t="shared" si="189"/>
        <v>1</v>
      </c>
      <c r="D229">
        <f t="shared" si="185"/>
        <v>25</v>
      </c>
      <c r="E229" t="str">
        <f t="shared" si="186"/>
        <v xml:space="preserve">  "guilds_merchantguild"</v>
      </c>
      <c r="F229" t="str">
        <f t="shared" si="190"/>
        <v xml:space="preserve">  guilds_merchantguild</v>
      </c>
      <c r="G229">
        <f t="shared" ref="G229" si="226">FIND("_",F229)</f>
        <v>9</v>
      </c>
      <c r="H229" t="str">
        <f t="shared" si="156"/>
        <v>merchantguild</v>
      </c>
      <c r="I229">
        <f t="shared" si="214"/>
        <v>0</v>
      </c>
      <c r="J229" t="str">
        <f t="shared" si="157"/>
        <v>merchantguild</v>
      </c>
      <c r="L229" t="str">
        <f>INDEX(artwork.xlsx!H:J,MATCH(J229,artwork.xlsx!H:H,0),3)</f>
        <v>Guilde des marchands</v>
      </c>
    </row>
    <row r="230" spans="1:12" x14ac:dyDescent="0.25">
      <c r="A230" t="s">
        <v>2637</v>
      </c>
      <c r="B230" t="str">
        <f t="shared" si="188"/>
        <v xml:space="preserve">  "guilds_plaza":"Place du village",</v>
      </c>
      <c r="C230" t="b">
        <f t="shared" si="189"/>
        <v>1</v>
      </c>
      <c r="D230">
        <f t="shared" si="185"/>
        <v>17</v>
      </c>
      <c r="E230" t="str">
        <f t="shared" si="186"/>
        <v xml:space="preserve">  "guilds_plaza"</v>
      </c>
      <c r="F230" t="str">
        <f t="shared" si="190"/>
        <v xml:space="preserve">  guilds_plaza</v>
      </c>
      <c r="G230">
        <f t="shared" ref="G230" si="227">FIND("_",F230)</f>
        <v>9</v>
      </c>
      <c r="H230" t="str">
        <f t="shared" ref="H230:H293" si="228">RIGHT(F230,LEN(F230)-G230)</f>
        <v>plaza</v>
      </c>
      <c r="I230">
        <f t="shared" si="214"/>
        <v>0</v>
      </c>
      <c r="J230" t="str">
        <f t="shared" ref="J230:J293" si="229">RIGHT(H230,LEN(H230)-I230)</f>
        <v>plaza</v>
      </c>
      <c r="L230" t="str">
        <f>INDEX(artwork.xlsx!H:J,MATCH(J230,artwork.xlsx!H:H,0),3)</f>
        <v>Place du village</v>
      </c>
    </row>
    <row r="231" spans="1:12" x14ac:dyDescent="0.25">
      <c r="A231" t="s">
        <v>2638</v>
      </c>
      <c r="B231" t="str">
        <f t="shared" si="188"/>
        <v xml:space="preserve">  "guilds_soothsayer":"Devin",</v>
      </c>
      <c r="C231" t="b">
        <f t="shared" si="189"/>
        <v>1</v>
      </c>
      <c r="D231">
        <f t="shared" si="185"/>
        <v>22</v>
      </c>
      <c r="E231" t="str">
        <f t="shared" si="186"/>
        <v xml:space="preserve">  "guilds_soothsayer"</v>
      </c>
      <c r="F231" t="str">
        <f t="shared" si="190"/>
        <v xml:space="preserve">  guilds_soothsayer</v>
      </c>
      <c r="G231">
        <f t="shared" ref="G231" si="230">FIND("_",F231)</f>
        <v>9</v>
      </c>
      <c r="H231" t="str">
        <f t="shared" si="228"/>
        <v>soothsayer</v>
      </c>
      <c r="I231">
        <f t="shared" si="214"/>
        <v>0</v>
      </c>
      <c r="J231" t="str">
        <f t="shared" si="229"/>
        <v>soothsayer</v>
      </c>
      <c r="L231" t="str">
        <f>INDEX(artwork.xlsx!H:J,MATCH(J231,artwork.xlsx!H:H,0),3)</f>
        <v>Devin</v>
      </c>
    </row>
    <row r="232" spans="1:12" x14ac:dyDescent="0.25">
      <c r="A232" t="s">
        <v>2639</v>
      </c>
      <c r="B232" t="str">
        <f t="shared" si="188"/>
        <v xml:space="preserve">  "guilds_stonemason":"Tailleur de pierre",</v>
      </c>
      <c r="C232" t="b">
        <f t="shared" si="189"/>
        <v>1</v>
      </c>
      <c r="D232">
        <f t="shared" si="185"/>
        <v>22</v>
      </c>
      <c r="E232" t="str">
        <f t="shared" si="186"/>
        <v xml:space="preserve">  "guilds_stonemason"</v>
      </c>
      <c r="F232" t="str">
        <f t="shared" si="190"/>
        <v xml:space="preserve">  guilds_stonemason</v>
      </c>
      <c r="G232">
        <f t="shared" ref="G232" si="231">FIND("_",F232)</f>
        <v>9</v>
      </c>
      <c r="H232" t="str">
        <f t="shared" si="228"/>
        <v>stonemason</v>
      </c>
      <c r="I232">
        <f t="shared" si="214"/>
        <v>0</v>
      </c>
      <c r="J232" t="str">
        <f t="shared" si="229"/>
        <v>stonemason</v>
      </c>
      <c r="L232" t="str">
        <f>INDEX(artwork.xlsx!H:J,MATCH(J232,artwork.xlsx!H:H,0),3)</f>
        <v>Tailleur de pierre</v>
      </c>
    </row>
    <row r="233" spans="1:12" x14ac:dyDescent="0.25">
      <c r="A233" t="s">
        <v>2640</v>
      </c>
      <c r="B233" t="str">
        <f t="shared" si="188"/>
        <v xml:space="preserve">  "guilds_taxman":"Percepteur",</v>
      </c>
      <c r="C233" t="b">
        <f t="shared" si="189"/>
        <v>1</v>
      </c>
      <c r="D233">
        <f t="shared" si="185"/>
        <v>18</v>
      </c>
      <c r="E233" t="str">
        <f t="shared" si="186"/>
        <v xml:space="preserve">  "guilds_taxman"</v>
      </c>
      <c r="F233" t="str">
        <f t="shared" si="190"/>
        <v xml:space="preserve">  guilds_taxman</v>
      </c>
      <c r="G233">
        <f t="shared" ref="G233" si="232">FIND("_",F233)</f>
        <v>9</v>
      </c>
      <c r="H233" t="str">
        <f t="shared" si="228"/>
        <v>taxman</v>
      </c>
      <c r="I233">
        <f t="shared" si="214"/>
        <v>0</v>
      </c>
      <c r="J233" t="str">
        <f t="shared" si="229"/>
        <v>taxman</v>
      </c>
      <c r="L233" t="str">
        <f>INDEX(artwork.xlsx!H:J,MATCH(J233,artwork.xlsx!H:H,0),3)</f>
        <v>Percepteur</v>
      </c>
    </row>
    <row r="234" spans="1:12" x14ac:dyDescent="0.25">
      <c r="A234" t="s">
        <v>2641</v>
      </c>
      <c r="B234" t="str">
        <f t="shared" si="188"/>
        <v xml:space="preserve">  "hinterlands_bordervillage":"Village frontalier",</v>
      </c>
      <c r="C234" t="b">
        <f t="shared" si="189"/>
        <v>1</v>
      </c>
      <c r="D234">
        <f t="shared" si="185"/>
        <v>30</v>
      </c>
      <c r="E234" t="str">
        <f t="shared" si="186"/>
        <v xml:space="preserve">  "hinterlands_bordervillage"</v>
      </c>
      <c r="F234" t="str">
        <f t="shared" si="190"/>
        <v xml:space="preserve">  hinterlands_bordervillage</v>
      </c>
      <c r="G234">
        <f t="shared" ref="G234" si="233">FIND("_",F234)</f>
        <v>14</v>
      </c>
      <c r="H234" t="str">
        <f t="shared" si="228"/>
        <v>bordervillage</v>
      </c>
      <c r="I234">
        <f t="shared" si="214"/>
        <v>0</v>
      </c>
      <c r="J234" t="str">
        <f t="shared" si="229"/>
        <v>bordervillage</v>
      </c>
      <c r="L234" t="str">
        <f>INDEX(artwork.xlsx!H:J,MATCH(J234,artwork.xlsx!H:H,0),3)</f>
        <v>Village frontalier</v>
      </c>
    </row>
    <row r="235" spans="1:12" x14ac:dyDescent="0.25">
      <c r="A235" t="s">
        <v>2642</v>
      </c>
      <c r="B235" t="str">
        <f t="shared" si="188"/>
        <v xml:space="preserve">  "hinterlands_foolsgold":"Or des fous",</v>
      </c>
      <c r="C235" t="b">
        <f t="shared" si="189"/>
        <v>1</v>
      </c>
      <c r="D235">
        <f t="shared" si="185"/>
        <v>26</v>
      </c>
      <c r="E235" t="str">
        <f t="shared" si="186"/>
        <v xml:space="preserve">  "hinterlands_foolsgold"</v>
      </c>
      <c r="F235" t="str">
        <f t="shared" si="190"/>
        <v xml:space="preserve">  hinterlands_foolsgold</v>
      </c>
      <c r="G235">
        <f t="shared" ref="G235" si="234">FIND("_",F235)</f>
        <v>14</v>
      </c>
      <c r="H235" t="str">
        <f t="shared" si="228"/>
        <v>foolsgold</v>
      </c>
      <c r="I235">
        <f t="shared" si="214"/>
        <v>0</v>
      </c>
      <c r="J235" t="str">
        <f t="shared" si="229"/>
        <v>foolsgold</v>
      </c>
      <c r="L235" t="str">
        <f>INDEX(artwork.xlsx!H:J,MATCH(J235,artwork.xlsx!H:H,0),3)</f>
        <v>Or des fous</v>
      </c>
    </row>
    <row r="236" spans="1:12" x14ac:dyDescent="0.25">
      <c r="A236" t="s">
        <v>2643</v>
      </c>
      <c r="B236" t="str">
        <f t="shared" si="188"/>
        <v xml:space="preserve">  "hinterlands_trader":"Troqueuse",</v>
      </c>
      <c r="C236" t="b">
        <f t="shared" si="189"/>
        <v>1</v>
      </c>
      <c r="D236">
        <f t="shared" si="185"/>
        <v>23</v>
      </c>
      <c r="E236" t="str">
        <f t="shared" si="186"/>
        <v xml:space="preserve">  "hinterlands_trader"</v>
      </c>
      <c r="F236" t="str">
        <f t="shared" si="190"/>
        <v xml:space="preserve">  hinterlands_trader</v>
      </c>
      <c r="G236">
        <f t="shared" ref="G236" si="235">FIND("_",F236)</f>
        <v>14</v>
      </c>
      <c r="H236" t="str">
        <f t="shared" si="228"/>
        <v>trader</v>
      </c>
      <c r="I236">
        <f t="shared" si="214"/>
        <v>0</v>
      </c>
      <c r="J236" t="str">
        <f t="shared" si="229"/>
        <v>trader</v>
      </c>
      <c r="L236" t="str">
        <f>INDEX(artwork.xlsx!H:J,MATCH(J236,artwork.xlsx!H:H,0),3)</f>
        <v>Troqueuse</v>
      </c>
    </row>
    <row r="237" spans="1:12" x14ac:dyDescent="0.25">
      <c r="A237" t="s">
        <v>2644</v>
      </c>
      <c r="B237" t="str">
        <f t="shared" si="188"/>
        <v xml:space="preserve">  "hinterlands_highway":"Route",</v>
      </c>
      <c r="C237" t="b">
        <f t="shared" si="189"/>
        <v>1</v>
      </c>
      <c r="D237">
        <f t="shared" si="185"/>
        <v>24</v>
      </c>
      <c r="E237" t="str">
        <f t="shared" si="186"/>
        <v xml:space="preserve">  "hinterlands_highway"</v>
      </c>
      <c r="F237" t="str">
        <f t="shared" si="190"/>
        <v xml:space="preserve">  hinterlands_highway</v>
      </c>
      <c r="G237">
        <f t="shared" ref="G237" si="236">FIND("_",F237)</f>
        <v>14</v>
      </c>
      <c r="H237" t="str">
        <f t="shared" si="228"/>
        <v>highway</v>
      </c>
      <c r="I237">
        <f t="shared" si="214"/>
        <v>0</v>
      </c>
      <c r="J237" t="str">
        <f t="shared" si="229"/>
        <v>highway</v>
      </c>
      <c r="L237" t="str">
        <f>INDEX(artwork.xlsx!H:J,MATCH(J237,artwork.xlsx!H:H,0),3)</f>
        <v>Route</v>
      </c>
    </row>
    <row r="238" spans="1:12" x14ac:dyDescent="0.25">
      <c r="A238" t="s">
        <v>2645</v>
      </c>
      <c r="B238" t="str">
        <f t="shared" si="188"/>
        <v xml:space="preserve">  "hinterlands_silkroad":"Route de la soie",</v>
      </c>
      <c r="C238" t="b">
        <f t="shared" si="189"/>
        <v>1</v>
      </c>
      <c r="D238">
        <f t="shared" si="185"/>
        <v>25</v>
      </c>
      <c r="E238" t="str">
        <f t="shared" si="186"/>
        <v xml:space="preserve">  "hinterlands_silkroad"</v>
      </c>
      <c r="F238" t="str">
        <f t="shared" si="190"/>
        <v xml:space="preserve">  hinterlands_silkroad</v>
      </c>
      <c r="G238">
        <f t="shared" ref="G238" si="237">FIND("_",F238)</f>
        <v>14</v>
      </c>
      <c r="H238" t="str">
        <f t="shared" si="228"/>
        <v>silkroad</v>
      </c>
      <c r="I238">
        <f t="shared" si="214"/>
        <v>0</v>
      </c>
      <c r="J238" t="str">
        <f t="shared" si="229"/>
        <v>silkroad</v>
      </c>
      <c r="L238" t="str">
        <f>INDEX(artwork.xlsx!H:J,MATCH(J238,artwork.xlsx!H:H,0),3)</f>
        <v>Route de la soie</v>
      </c>
    </row>
    <row r="239" spans="1:12" x14ac:dyDescent="0.25">
      <c r="A239" t="s">
        <v>2646</v>
      </c>
      <c r="B239" t="str">
        <f t="shared" si="188"/>
        <v xml:space="preserve">  "hinterlands_illgottengains":"Argent noir",</v>
      </c>
      <c r="C239" t="b">
        <f t="shared" si="189"/>
        <v>1</v>
      </c>
      <c r="D239">
        <f t="shared" si="185"/>
        <v>31</v>
      </c>
      <c r="E239" t="str">
        <f t="shared" si="186"/>
        <v xml:space="preserve">  "hinterlands_illgottengains"</v>
      </c>
      <c r="F239" t="str">
        <f t="shared" si="190"/>
        <v xml:space="preserve">  hinterlands_illgottengains</v>
      </c>
      <c r="G239">
        <f t="shared" ref="G239" si="238">FIND("_",F239)</f>
        <v>14</v>
      </c>
      <c r="H239" t="str">
        <f t="shared" si="228"/>
        <v>illgottengains</v>
      </c>
      <c r="I239">
        <f t="shared" si="214"/>
        <v>0</v>
      </c>
      <c r="J239" t="str">
        <f t="shared" si="229"/>
        <v>illgottengains</v>
      </c>
      <c r="L239" t="str">
        <f>INDEX(artwork.xlsx!H:J,MATCH(J239,artwork.xlsx!H:H,0),3)</f>
        <v>Argent noir</v>
      </c>
    </row>
    <row r="240" spans="1:12" x14ac:dyDescent="0.25">
      <c r="A240" t="s">
        <v>2647</v>
      </c>
      <c r="B240" t="str">
        <f t="shared" si="188"/>
        <v xml:space="preserve">  "hinterlands_embassy":"Ambasse",</v>
      </c>
      <c r="C240" t="b">
        <f t="shared" si="189"/>
        <v>1</v>
      </c>
      <c r="D240">
        <f t="shared" si="185"/>
        <v>24</v>
      </c>
      <c r="E240" t="str">
        <f t="shared" si="186"/>
        <v xml:space="preserve">  "hinterlands_embassy"</v>
      </c>
      <c r="F240" t="str">
        <f t="shared" si="190"/>
        <v xml:space="preserve">  hinterlands_embassy</v>
      </c>
      <c r="G240">
        <f t="shared" ref="G240" si="239">FIND("_",F240)</f>
        <v>14</v>
      </c>
      <c r="H240" t="str">
        <f t="shared" si="228"/>
        <v>embassy</v>
      </c>
      <c r="I240">
        <f t="shared" si="214"/>
        <v>0</v>
      </c>
      <c r="J240" t="str">
        <f t="shared" si="229"/>
        <v>embassy</v>
      </c>
      <c r="L240" t="str">
        <f>INDEX(artwork.xlsx!H:J,MATCH(J240,artwork.xlsx!H:H,0),3)</f>
        <v>Ambasse</v>
      </c>
    </row>
    <row r="241" spans="1:12" x14ac:dyDescent="0.25">
      <c r="A241" t="s">
        <v>2648</v>
      </c>
      <c r="B241" t="str">
        <f t="shared" si="188"/>
        <v xml:space="preserve">  "hinterlands_nomadcamp":"Campement nomade",</v>
      </c>
      <c r="C241" t="b">
        <f t="shared" si="189"/>
        <v>1</v>
      </c>
      <c r="D241">
        <f t="shared" si="185"/>
        <v>26</v>
      </c>
      <c r="E241" t="str">
        <f t="shared" si="186"/>
        <v xml:space="preserve">  "hinterlands_nomadcamp"</v>
      </c>
      <c r="F241" t="str">
        <f t="shared" si="190"/>
        <v xml:space="preserve">  hinterlands_nomadcamp</v>
      </c>
      <c r="G241">
        <f t="shared" ref="G241" si="240">FIND("_",F241)</f>
        <v>14</v>
      </c>
      <c r="H241" t="str">
        <f t="shared" si="228"/>
        <v>nomadcamp</v>
      </c>
      <c r="I241">
        <f t="shared" si="214"/>
        <v>0</v>
      </c>
      <c r="J241" t="str">
        <f t="shared" si="229"/>
        <v>nomadcamp</v>
      </c>
      <c r="L241" t="str">
        <f>INDEX(artwork.xlsx!H:J,MATCH(J241,artwork.xlsx!H:H,0),3)</f>
        <v>Campement nomade</v>
      </c>
    </row>
    <row r="242" spans="1:12" x14ac:dyDescent="0.25">
      <c r="A242" t="s">
        <v>2649</v>
      </c>
      <c r="B242" t="str">
        <f t="shared" si="188"/>
        <v xml:space="preserve">  "hinterlands_spicemerchant":"Marchand d'épices",</v>
      </c>
      <c r="C242" t="b">
        <f t="shared" si="189"/>
        <v>1</v>
      </c>
      <c r="D242">
        <f t="shared" si="185"/>
        <v>30</v>
      </c>
      <c r="E242" t="str">
        <f t="shared" si="186"/>
        <v xml:space="preserve">  "hinterlands_spicemerchant"</v>
      </c>
      <c r="F242" t="str">
        <f t="shared" si="190"/>
        <v xml:space="preserve">  hinterlands_spicemerchant</v>
      </c>
      <c r="G242">
        <f t="shared" ref="G242" si="241">FIND("_",F242)</f>
        <v>14</v>
      </c>
      <c r="H242" t="str">
        <f t="shared" si="228"/>
        <v>spicemerchant</v>
      </c>
      <c r="I242">
        <f t="shared" si="214"/>
        <v>0</v>
      </c>
      <c r="J242" t="str">
        <f t="shared" si="229"/>
        <v>spicemerchant</v>
      </c>
      <c r="L242" t="str">
        <f>INDEX(artwork.xlsx!H:J,MATCH(J242,artwork.xlsx!H:H,0),3)</f>
        <v>Marchand d'épices</v>
      </c>
    </row>
    <row r="243" spans="1:12" x14ac:dyDescent="0.25">
      <c r="A243" t="s">
        <v>2650</v>
      </c>
      <c r="B243" t="str">
        <f t="shared" si="188"/>
        <v xml:space="preserve">  "hinterlands_oracle":"Oracle",</v>
      </c>
      <c r="C243" t="b">
        <f t="shared" si="189"/>
        <v>1</v>
      </c>
      <c r="D243">
        <f t="shared" si="185"/>
        <v>23</v>
      </c>
      <c r="E243" t="str">
        <f t="shared" si="186"/>
        <v xml:space="preserve">  "hinterlands_oracle"</v>
      </c>
      <c r="F243" t="str">
        <f t="shared" si="190"/>
        <v xml:space="preserve">  hinterlands_oracle</v>
      </c>
      <c r="G243">
        <f t="shared" ref="G243" si="242">FIND("_",F243)</f>
        <v>14</v>
      </c>
      <c r="H243" t="str">
        <f t="shared" si="228"/>
        <v>oracle</v>
      </c>
      <c r="I243">
        <f t="shared" si="214"/>
        <v>0</v>
      </c>
      <c r="J243" t="str">
        <f t="shared" si="229"/>
        <v>oracle</v>
      </c>
      <c r="L243" t="str">
        <f>INDEX(artwork.xlsx!H:J,MATCH(J243,artwork.xlsx!H:H,0),3)</f>
        <v>Oracle</v>
      </c>
    </row>
    <row r="244" spans="1:12" x14ac:dyDescent="0.25">
      <c r="A244" t="s">
        <v>2651</v>
      </c>
      <c r="B244" t="str">
        <f t="shared" si="188"/>
        <v xml:space="preserve">  "hinterlands_cartographer":"Cartographe",</v>
      </c>
      <c r="C244" t="b">
        <f t="shared" si="189"/>
        <v>1</v>
      </c>
      <c r="D244">
        <f t="shared" si="185"/>
        <v>29</v>
      </c>
      <c r="E244" t="str">
        <f t="shared" si="186"/>
        <v xml:space="preserve">  "hinterlands_cartographer"</v>
      </c>
      <c r="F244" t="str">
        <f t="shared" si="190"/>
        <v xml:space="preserve">  hinterlands_cartographer</v>
      </c>
      <c r="G244">
        <f t="shared" ref="G244" si="243">FIND("_",F244)</f>
        <v>14</v>
      </c>
      <c r="H244" t="str">
        <f t="shared" si="228"/>
        <v>cartographer</v>
      </c>
      <c r="I244">
        <f t="shared" si="214"/>
        <v>0</v>
      </c>
      <c r="J244" t="str">
        <f t="shared" si="229"/>
        <v>cartographer</v>
      </c>
      <c r="L244" t="str">
        <f>INDEX(artwork.xlsx!H:J,MATCH(J244,artwork.xlsx!H:H,0),3)</f>
        <v>Cartographe</v>
      </c>
    </row>
    <row r="245" spans="1:12" x14ac:dyDescent="0.25">
      <c r="A245" t="s">
        <v>2652</v>
      </c>
      <c r="B245" t="str">
        <f t="shared" si="188"/>
        <v xml:space="preserve">  "hinterlands_farmland":"Terre agricole",</v>
      </c>
      <c r="C245" t="b">
        <f t="shared" si="189"/>
        <v>1</v>
      </c>
      <c r="D245">
        <f t="shared" si="185"/>
        <v>25</v>
      </c>
      <c r="E245" t="str">
        <f t="shared" si="186"/>
        <v xml:space="preserve">  "hinterlands_farmland"</v>
      </c>
      <c r="F245" t="str">
        <f t="shared" si="190"/>
        <v xml:space="preserve">  hinterlands_farmland</v>
      </c>
      <c r="G245">
        <f t="shared" ref="G245" si="244">FIND("_",F245)</f>
        <v>14</v>
      </c>
      <c r="H245" t="str">
        <f t="shared" si="228"/>
        <v>farmland</v>
      </c>
      <c r="I245">
        <f t="shared" si="214"/>
        <v>0</v>
      </c>
      <c r="J245" t="str">
        <f t="shared" si="229"/>
        <v>farmland</v>
      </c>
      <c r="L245" t="str">
        <f>INDEX(artwork.xlsx!H:J,MATCH(J245,artwork.xlsx!H:H,0),3)</f>
        <v>Terre agricole</v>
      </c>
    </row>
    <row r="246" spans="1:12" x14ac:dyDescent="0.25">
      <c r="A246" t="s">
        <v>2653</v>
      </c>
      <c r="B246" t="str">
        <f t="shared" si="188"/>
        <v xml:space="preserve">  "hinterlands_noblebrigand":"Noble brigand",</v>
      </c>
      <c r="C246" t="b">
        <f t="shared" si="189"/>
        <v>1</v>
      </c>
      <c r="D246">
        <f t="shared" si="185"/>
        <v>29</v>
      </c>
      <c r="E246" t="str">
        <f t="shared" si="186"/>
        <v xml:space="preserve">  "hinterlands_noblebrigand"</v>
      </c>
      <c r="F246" t="str">
        <f t="shared" si="190"/>
        <v xml:space="preserve">  hinterlands_noblebrigand</v>
      </c>
      <c r="G246">
        <f t="shared" ref="G246" si="245">FIND("_",F246)</f>
        <v>14</v>
      </c>
      <c r="H246" t="str">
        <f t="shared" si="228"/>
        <v>noblebrigand</v>
      </c>
      <c r="I246">
        <f t="shared" si="214"/>
        <v>0</v>
      </c>
      <c r="J246" t="str">
        <f t="shared" si="229"/>
        <v>noblebrigand</v>
      </c>
      <c r="L246" t="str">
        <f>INDEX(artwork.xlsx!H:J,MATCH(J246,artwork.xlsx!H:H,0),3)</f>
        <v>Noble brigand</v>
      </c>
    </row>
    <row r="247" spans="1:12" x14ac:dyDescent="0.25">
      <c r="A247" t="s">
        <v>2654</v>
      </c>
      <c r="B247" t="str">
        <f t="shared" si="188"/>
        <v xml:space="preserve">  "hinterlands_margrave":"Margrave",</v>
      </c>
      <c r="C247" t="b">
        <f t="shared" si="189"/>
        <v>1</v>
      </c>
      <c r="D247">
        <f t="shared" si="185"/>
        <v>25</v>
      </c>
      <c r="E247" t="str">
        <f t="shared" si="186"/>
        <v xml:space="preserve">  "hinterlands_margrave"</v>
      </c>
      <c r="F247" t="str">
        <f t="shared" si="190"/>
        <v xml:space="preserve">  hinterlands_margrave</v>
      </c>
      <c r="G247">
        <f t="shared" ref="G247" si="246">FIND("_",F247)</f>
        <v>14</v>
      </c>
      <c r="H247" t="str">
        <f t="shared" si="228"/>
        <v>margrave</v>
      </c>
      <c r="I247">
        <f t="shared" si="214"/>
        <v>0</v>
      </c>
      <c r="J247" t="str">
        <f t="shared" si="229"/>
        <v>margrave</v>
      </c>
      <c r="L247" t="str">
        <f>INDEX(artwork.xlsx!H:J,MATCH(J247,artwork.xlsx!H:H,0),3)</f>
        <v>Margrave</v>
      </c>
    </row>
    <row r="248" spans="1:12" x14ac:dyDescent="0.25">
      <c r="A248" t="s">
        <v>2655</v>
      </c>
      <c r="B248" t="str">
        <f t="shared" si="188"/>
        <v xml:space="preserve">  "hinterlands_haggler":"Marchandeur",</v>
      </c>
      <c r="C248" t="b">
        <f t="shared" si="189"/>
        <v>1</v>
      </c>
      <c r="D248">
        <f t="shared" si="185"/>
        <v>24</v>
      </c>
      <c r="E248" t="str">
        <f t="shared" si="186"/>
        <v xml:space="preserve">  "hinterlands_haggler"</v>
      </c>
      <c r="F248" t="str">
        <f t="shared" si="190"/>
        <v xml:space="preserve">  hinterlands_haggler</v>
      </c>
      <c r="G248">
        <f t="shared" ref="G248" si="247">FIND("_",F248)</f>
        <v>14</v>
      </c>
      <c r="H248" t="str">
        <f t="shared" si="228"/>
        <v>haggler</v>
      </c>
      <c r="I248">
        <f t="shared" si="214"/>
        <v>0</v>
      </c>
      <c r="J248" t="str">
        <f t="shared" si="229"/>
        <v>haggler</v>
      </c>
      <c r="L248" t="str">
        <f>INDEX(artwork.xlsx!H:J,MATCH(J248,artwork.xlsx!H:H,0),3)</f>
        <v>Marchandeur</v>
      </c>
    </row>
    <row r="249" spans="1:12" x14ac:dyDescent="0.25">
      <c r="A249" t="s">
        <v>2656</v>
      </c>
      <c r="B249" t="str">
        <f t="shared" si="188"/>
        <v xml:space="preserve">  "hinterlands_scheme":"Complot",</v>
      </c>
      <c r="C249" t="b">
        <f t="shared" si="189"/>
        <v>1</v>
      </c>
      <c r="D249">
        <f t="shared" si="185"/>
        <v>23</v>
      </c>
      <c r="E249" t="str">
        <f t="shared" si="186"/>
        <v xml:space="preserve">  "hinterlands_scheme"</v>
      </c>
      <c r="F249" t="str">
        <f t="shared" si="190"/>
        <v xml:space="preserve">  hinterlands_scheme</v>
      </c>
      <c r="G249">
        <f t="shared" ref="G249" si="248">FIND("_",F249)</f>
        <v>14</v>
      </c>
      <c r="H249" t="str">
        <f t="shared" si="228"/>
        <v>scheme</v>
      </c>
      <c r="I249">
        <f t="shared" si="214"/>
        <v>0</v>
      </c>
      <c r="J249" t="str">
        <f t="shared" si="229"/>
        <v>scheme</v>
      </c>
      <c r="L249" t="str">
        <f>INDEX(artwork.xlsx!H:J,MATCH(J249,artwork.xlsx!H:H,0),3)</f>
        <v>Complot</v>
      </c>
    </row>
    <row r="250" spans="1:12" x14ac:dyDescent="0.25">
      <c r="A250" t="s">
        <v>2657</v>
      </c>
      <c r="B250" t="str">
        <f t="shared" si="188"/>
        <v xml:space="preserve">  "hinterlands_inn":"Auberge",</v>
      </c>
      <c r="C250" t="b">
        <f t="shared" si="189"/>
        <v>1</v>
      </c>
      <c r="D250">
        <f t="shared" si="185"/>
        <v>20</v>
      </c>
      <c r="E250" t="str">
        <f t="shared" si="186"/>
        <v xml:space="preserve">  "hinterlands_inn"</v>
      </c>
      <c r="F250" t="str">
        <f t="shared" si="190"/>
        <v xml:space="preserve">  hinterlands_inn</v>
      </c>
      <c r="G250">
        <f t="shared" ref="G250" si="249">FIND("_",F250)</f>
        <v>14</v>
      </c>
      <c r="H250" t="str">
        <f t="shared" si="228"/>
        <v>inn</v>
      </c>
      <c r="I250">
        <f t="shared" si="214"/>
        <v>0</v>
      </c>
      <c r="J250" t="str">
        <f t="shared" si="229"/>
        <v>inn</v>
      </c>
      <c r="L250" t="str">
        <f>INDEX(artwork.xlsx!H:J,MATCH(J250,artwork.xlsx!H:H,0),3)</f>
        <v>Auberge</v>
      </c>
    </row>
    <row r="251" spans="1:12" x14ac:dyDescent="0.25">
      <c r="A251" t="s">
        <v>2658</v>
      </c>
      <c r="B251" t="str">
        <f t="shared" si="188"/>
        <v xml:space="preserve">  "hinterlands_tunnel":"Tunnel",</v>
      </c>
      <c r="C251" t="b">
        <f t="shared" si="189"/>
        <v>1</v>
      </c>
      <c r="D251">
        <f t="shared" si="185"/>
        <v>23</v>
      </c>
      <c r="E251" t="str">
        <f t="shared" si="186"/>
        <v xml:space="preserve">  "hinterlands_tunnel"</v>
      </c>
      <c r="F251" t="str">
        <f t="shared" si="190"/>
        <v xml:space="preserve">  hinterlands_tunnel</v>
      </c>
      <c r="G251">
        <f t="shared" ref="G251" si="250">FIND("_",F251)</f>
        <v>14</v>
      </c>
      <c r="H251" t="str">
        <f t="shared" si="228"/>
        <v>tunnel</v>
      </c>
      <c r="I251">
        <f t="shared" si="214"/>
        <v>0</v>
      </c>
      <c r="J251" t="str">
        <f t="shared" si="229"/>
        <v>tunnel</v>
      </c>
      <c r="L251" t="str">
        <f>INDEX(artwork.xlsx!H:J,MATCH(J251,artwork.xlsx!H:H,0),3)</f>
        <v>Tunnel</v>
      </c>
    </row>
    <row r="252" spans="1:12" x14ac:dyDescent="0.25">
      <c r="A252" t="s">
        <v>2659</v>
      </c>
      <c r="B252" t="str">
        <f t="shared" si="188"/>
        <v xml:space="preserve">  "hinterlands_crossroads":"Carrefour",</v>
      </c>
      <c r="C252" t="b">
        <f t="shared" si="189"/>
        <v>1</v>
      </c>
      <c r="D252">
        <f t="shared" si="185"/>
        <v>27</v>
      </c>
      <c r="E252" t="str">
        <f t="shared" si="186"/>
        <v xml:space="preserve">  "hinterlands_crossroads"</v>
      </c>
      <c r="F252" t="str">
        <f t="shared" si="190"/>
        <v xml:space="preserve">  hinterlands_crossroads</v>
      </c>
      <c r="G252">
        <f t="shared" ref="G252" si="251">FIND("_",F252)</f>
        <v>14</v>
      </c>
      <c r="H252" t="str">
        <f t="shared" si="228"/>
        <v>crossroads</v>
      </c>
      <c r="I252">
        <f t="shared" si="214"/>
        <v>0</v>
      </c>
      <c r="J252" t="str">
        <f t="shared" si="229"/>
        <v>crossroads</v>
      </c>
      <c r="L252" t="str">
        <f>INDEX(artwork.xlsx!H:J,MATCH(J252,artwork.xlsx!H:H,0),3)</f>
        <v>Carrefour</v>
      </c>
    </row>
    <row r="253" spans="1:12" x14ac:dyDescent="0.25">
      <c r="A253" t="s">
        <v>2660</v>
      </c>
      <c r="B253" t="str">
        <f t="shared" si="188"/>
        <v xml:space="preserve">  "hinterlands_develop":"Développement",</v>
      </c>
      <c r="C253" t="b">
        <f t="shared" si="189"/>
        <v>1</v>
      </c>
      <c r="D253">
        <f t="shared" si="185"/>
        <v>24</v>
      </c>
      <c r="E253" t="str">
        <f t="shared" si="186"/>
        <v xml:space="preserve">  "hinterlands_develop"</v>
      </c>
      <c r="F253" t="str">
        <f t="shared" si="190"/>
        <v xml:space="preserve">  hinterlands_develop</v>
      </c>
      <c r="G253">
        <f t="shared" ref="G253" si="252">FIND("_",F253)</f>
        <v>14</v>
      </c>
      <c r="H253" t="str">
        <f t="shared" si="228"/>
        <v>develop</v>
      </c>
      <c r="I253">
        <f t="shared" si="214"/>
        <v>0</v>
      </c>
      <c r="J253" t="str">
        <f t="shared" si="229"/>
        <v>develop</v>
      </c>
      <c r="L253" t="str">
        <f>INDEX(artwork.xlsx!H:J,MATCH(J253,artwork.xlsx!H:H,0),3)</f>
        <v>Développement</v>
      </c>
    </row>
    <row r="254" spans="1:12" x14ac:dyDescent="0.25">
      <c r="A254" t="s">
        <v>2661</v>
      </c>
      <c r="B254" t="str">
        <f t="shared" si="188"/>
        <v xml:space="preserve">  "hinterlands_oasis":"Oasis",</v>
      </c>
      <c r="C254" t="b">
        <f t="shared" si="189"/>
        <v>1</v>
      </c>
      <c r="D254">
        <f t="shared" si="185"/>
        <v>22</v>
      </c>
      <c r="E254" t="str">
        <f t="shared" si="186"/>
        <v xml:space="preserve">  "hinterlands_oasis"</v>
      </c>
      <c r="F254" t="str">
        <f t="shared" si="190"/>
        <v xml:space="preserve">  hinterlands_oasis</v>
      </c>
      <c r="G254">
        <f t="shared" ref="G254" si="253">FIND("_",F254)</f>
        <v>14</v>
      </c>
      <c r="H254" t="str">
        <f t="shared" si="228"/>
        <v>oasis</v>
      </c>
      <c r="I254">
        <f t="shared" si="214"/>
        <v>0</v>
      </c>
      <c r="J254" t="str">
        <f t="shared" si="229"/>
        <v>oasis</v>
      </c>
      <c r="L254" t="str">
        <f>INDEX(artwork.xlsx!H:J,MATCH(J254,artwork.xlsx!H:H,0),3)</f>
        <v>Oasis</v>
      </c>
    </row>
    <row r="255" spans="1:12" x14ac:dyDescent="0.25">
      <c r="A255" t="s">
        <v>2662</v>
      </c>
      <c r="B255" t="str">
        <f t="shared" si="188"/>
        <v xml:space="preserve">  "hinterlands_mandarin":"Mandarin",</v>
      </c>
      <c r="C255" t="b">
        <f t="shared" si="189"/>
        <v>1</v>
      </c>
      <c r="D255">
        <f t="shared" si="185"/>
        <v>25</v>
      </c>
      <c r="E255" t="str">
        <f t="shared" si="186"/>
        <v xml:space="preserve">  "hinterlands_mandarin"</v>
      </c>
      <c r="F255" t="str">
        <f t="shared" si="190"/>
        <v xml:space="preserve">  hinterlands_mandarin</v>
      </c>
      <c r="G255">
        <f t="shared" ref="G255" si="254">FIND("_",F255)</f>
        <v>14</v>
      </c>
      <c r="H255" t="str">
        <f t="shared" si="228"/>
        <v>mandarin</v>
      </c>
      <c r="I255">
        <f t="shared" si="214"/>
        <v>0</v>
      </c>
      <c r="J255" t="str">
        <f t="shared" si="229"/>
        <v>mandarin</v>
      </c>
      <c r="L255" t="str">
        <f>INDEX(artwork.xlsx!H:J,MATCH(J255,artwork.xlsx!H:H,0),3)</f>
        <v>Mandarin</v>
      </c>
    </row>
    <row r="256" spans="1:12" x14ac:dyDescent="0.25">
      <c r="A256" t="s">
        <v>2663</v>
      </c>
      <c r="B256" t="str">
        <f t="shared" si="188"/>
        <v xml:space="preserve">  "hinterlands_cache":"Cache",</v>
      </c>
      <c r="C256" t="b">
        <f t="shared" si="189"/>
        <v>1</v>
      </c>
      <c r="D256">
        <f t="shared" si="185"/>
        <v>22</v>
      </c>
      <c r="E256" t="str">
        <f t="shared" si="186"/>
        <v xml:space="preserve">  "hinterlands_cache"</v>
      </c>
      <c r="F256" t="str">
        <f t="shared" si="190"/>
        <v xml:space="preserve">  hinterlands_cache</v>
      </c>
      <c r="G256">
        <f t="shared" ref="G256" si="255">FIND("_",F256)</f>
        <v>14</v>
      </c>
      <c r="H256" t="str">
        <f t="shared" si="228"/>
        <v>cache</v>
      </c>
      <c r="I256">
        <f t="shared" si="214"/>
        <v>0</v>
      </c>
      <c r="J256" t="str">
        <f t="shared" si="229"/>
        <v>cache</v>
      </c>
      <c r="L256" t="str">
        <f>INDEX(artwork.xlsx!H:J,MATCH(J256,artwork.xlsx!H:H,0),3)</f>
        <v>Cache</v>
      </c>
    </row>
    <row r="257" spans="1:12" x14ac:dyDescent="0.25">
      <c r="A257" t="s">
        <v>2664</v>
      </c>
      <c r="B257" t="str">
        <f t="shared" si="188"/>
        <v xml:space="preserve">  "hinterlands_duchess":"Duchesse",</v>
      </c>
      <c r="C257" t="b">
        <f t="shared" si="189"/>
        <v>1</v>
      </c>
      <c r="D257">
        <f t="shared" si="185"/>
        <v>24</v>
      </c>
      <c r="E257" t="str">
        <f t="shared" si="186"/>
        <v xml:space="preserve">  "hinterlands_duchess"</v>
      </c>
      <c r="F257" t="str">
        <f t="shared" si="190"/>
        <v xml:space="preserve">  hinterlands_duchess</v>
      </c>
      <c r="G257">
        <f t="shared" ref="G257" si="256">FIND("_",F257)</f>
        <v>14</v>
      </c>
      <c r="H257" t="str">
        <f t="shared" si="228"/>
        <v>duchess</v>
      </c>
      <c r="I257">
        <f t="shared" si="214"/>
        <v>0</v>
      </c>
      <c r="J257" t="str">
        <f t="shared" si="229"/>
        <v>duchess</v>
      </c>
      <c r="L257" t="str">
        <f>INDEX(artwork.xlsx!H:J,MATCH(J257,artwork.xlsx!H:H,0),3)</f>
        <v>Duchesse</v>
      </c>
    </row>
    <row r="258" spans="1:12" x14ac:dyDescent="0.25">
      <c r="A258" t="s">
        <v>2665</v>
      </c>
      <c r="B258" t="str">
        <f t="shared" si="188"/>
        <v xml:space="preserve">  "hinterlands_stables":"Écuries",</v>
      </c>
      <c r="C258" t="b">
        <f t="shared" si="189"/>
        <v>1</v>
      </c>
      <c r="D258">
        <f t="shared" ref="D258:D321" si="257">FIND(":",A258)</f>
        <v>24</v>
      </c>
      <c r="E258" t="str">
        <f t="shared" ref="E258:E321" si="258">LEFT(A258,D258-1)</f>
        <v xml:space="preserve">  "hinterlands_stables"</v>
      </c>
      <c r="F258" t="str">
        <f t="shared" si="190"/>
        <v xml:space="preserve">  hinterlands_stables</v>
      </c>
      <c r="G258">
        <f t="shared" ref="G258" si="259">FIND("_",F258)</f>
        <v>14</v>
      </c>
      <c r="H258" t="str">
        <f t="shared" si="228"/>
        <v>stables</v>
      </c>
      <c r="I258">
        <f t="shared" si="214"/>
        <v>0</v>
      </c>
      <c r="J258" t="str">
        <f t="shared" si="229"/>
        <v>stables</v>
      </c>
      <c r="L258" t="str">
        <f>INDEX(artwork.xlsx!H:J,MATCH(J258,artwork.xlsx!H:H,0),3)</f>
        <v>Écuries</v>
      </c>
    </row>
    <row r="259" spans="1:12" x14ac:dyDescent="0.25">
      <c r="A259" t="s">
        <v>2666</v>
      </c>
      <c r="B259" t="str">
        <f t="shared" ref="B259:B322" si="260">LEFT(A259,D259-1)&amp;":"""&amp;L259&amp;""","</f>
        <v xml:space="preserve">  "hinterlands_jackofalltrades":"Touche-à-tout",</v>
      </c>
      <c r="C259" t="b">
        <f t="shared" ref="C259:C322" si="261">B259=A259</f>
        <v>1</v>
      </c>
      <c r="D259">
        <f t="shared" si="257"/>
        <v>32</v>
      </c>
      <c r="E259" t="str">
        <f t="shared" si="258"/>
        <v xml:space="preserve">  "hinterlands_jackofalltrades"</v>
      </c>
      <c r="F259" t="str">
        <f t="shared" ref="F259:F322" si="262">SUBSTITUTE(E259,"""","")</f>
        <v xml:space="preserve">  hinterlands_jackofalltrades</v>
      </c>
      <c r="G259">
        <f t="shared" ref="G259" si="263">FIND("_",F259)</f>
        <v>14</v>
      </c>
      <c r="H259" t="str">
        <f t="shared" si="228"/>
        <v>jackofalltrades</v>
      </c>
      <c r="I259">
        <f t="shared" si="214"/>
        <v>0</v>
      </c>
      <c r="J259" t="str">
        <f t="shared" si="229"/>
        <v>jackofalltrades</v>
      </c>
      <c r="L259" t="str">
        <f>INDEX(artwork.xlsx!H:J,MATCH(J259,artwork.xlsx!H:H,0),3)</f>
        <v>Touche-à-tout</v>
      </c>
    </row>
    <row r="260" spans="1:12" x14ac:dyDescent="0.25">
      <c r="A260" t="s">
        <v>2667</v>
      </c>
      <c r="B260" t="str">
        <f t="shared" si="260"/>
        <v xml:space="preserve">  "intrigue2_nobles":"Nobles",</v>
      </c>
      <c r="C260" t="b">
        <f t="shared" si="261"/>
        <v>1</v>
      </c>
      <c r="D260">
        <f t="shared" si="257"/>
        <v>21</v>
      </c>
      <c r="E260" t="str">
        <f t="shared" si="258"/>
        <v xml:space="preserve">  "intrigue2_nobles"</v>
      </c>
      <c r="F260" t="str">
        <f t="shared" si="262"/>
        <v xml:space="preserve">  intrigue2_nobles</v>
      </c>
      <c r="G260">
        <f t="shared" ref="G260" si="264">FIND("_",F260)</f>
        <v>12</v>
      </c>
      <c r="H260" t="str">
        <f t="shared" si="228"/>
        <v>nobles</v>
      </c>
      <c r="I260">
        <f t="shared" si="214"/>
        <v>0</v>
      </c>
      <c r="J260" t="str">
        <f t="shared" si="229"/>
        <v>nobles</v>
      </c>
      <c r="L260" t="str">
        <f>INDEX(artwork.xlsx!H:J,MATCH(J260,artwork.xlsx!H:H,0),3)</f>
        <v>Nobles</v>
      </c>
    </row>
    <row r="261" spans="1:12" x14ac:dyDescent="0.25">
      <c r="A261" t="s">
        <v>2668</v>
      </c>
      <c r="B261" t="str">
        <f t="shared" si="260"/>
        <v xml:space="preserve">  "intrigue2_conspirator":"Conspirateur",</v>
      </c>
      <c r="C261" t="b">
        <f t="shared" si="261"/>
        <v>1</v>
      </c>
      <c r="D261">
        <f t="shared" si="257"/>
        <v>26</v>
      </c>
      <c r="E261" t="str">
        <f t="shared" si="258"/>
        <v xml:space="preserve">  "intrigue2_conspirator"</v>
      </c>
      <c r="F261" t="str">
        <f t="shared" si="262"/>
        <v xml:space="preserve">  intrigue2_conspirator</v>
      </c>
      <c r="G261">
        <f t="shared" ref="G261" si="265">FIND("_",F261)</f>
        <v>12</v>
      </c>
      <c r="H261" t="str">
        <f t="shared" si="228"/>
        <v>conspirator</v>
      </c>
      <c r="I261">
        <f t="shared" si="214"/>
        <v>0</v>
      </c>
      <c r="J261" t="str">
        <f t="shared" si="229"/>
        <v>conspirator</v>
      </c>
      <c r="L261" t="str">
        <f>INDEX(artwork.xlsx!H:J,MATCH(J261,artwork.xlsx!H:H,0),3)</f>
        <v>Conspirateur</v>
      </c>
    </row>
    <row r="262" spans="1:12" x14ac:dyDescent="0.25">
      <c r="A262" t="s">
        <v>2669</v>
      </c>
      <c r="B262" t="str">
        <f t="shared" si="260"/>
        <v xml:space="preserve">  "intrigue2_miningvillage":"Village minier",</v>
      </c>
      <c r="C262" t="b">
        <f t="shared" si="261"/>
        <v>1</v>
      </c>
      <c r="D262">
        <f t="shared" si="257"/>
        <v>28</v>
      </c>
      <c r="E262" t="str">
        <f t="shared" si="258"/>
        <v xml:space="preserve">  "intrigue2_miningvillage"</v>
      </c>
      <c r="F262" t="str">
        <f t="shared" si="262"/>
        <v xml:space="preserve">  intrigue2_miningvillage</v>
      </c>
      <c r="G262">
        <f t="shared" ref="G262" si="266">FIND("_",F262)</f>
        <v>12</v>
      </c>
      <c r="H262" t="str">
        <f t="shared" si="228"/>
        <v>miningvillage</v>
      </c>
      <c r="I262">
        <f t="shared" si="214"/>
        <v>0</v>
      </c>
      <c r="J262" t="str">
        <f t="shared" si="229"/>
        <v>miningvillage</v>
      </c>
      <c r="L262" t="str">
        <f>INDEX(artwork.xlsx!H:J,MATCH(J262,artwork.xlsx!H:H,0),3)</f>
        <v>Village minier</v>
      </c>
    </row>
    <row r="263" spans="1:12" x14ac:dyDescent="0.25">
      <c r="A263" t="s">
        <v>2670</v>
      </c>
      <c r="B263" t="str">
        <f t="shared" si="260"/>
        <v xml:space="preserve">  "intrigue2_pawn":"Pion",</v>
      </c>
      <c r="C263" t="b">
        <f t="shared" si="261"/>
        <v>1</v>
      </c>
      <c r="D263">
        <f t="shared" si="257"/>
        <v>19</v>
      </c>
      <c r="E263" t="str">
        <f t="shared" si="258"/>
        <v xml:space="preserve">  "intrigue2_pawn"</v>
      </c>
      <c r="F263" t="str">
        <f t="shared" si="262"/>
        <v xml:space="preserve">  intrigue2_pawn</v>
      </c>
      <c r="G263">
        <f t="shared" ref="G263" si="267">FIND("_",F263)</f>
        <v>12</v>
      </c>
      <c r="H263" t="str">
        <f t="shared" si="228"/>
        <v>pawn</v>
      </c>
      <c r="I263">
        <f t="shared" si="214"/>
        <v>0</v>
      </c>
      <c r="J263" t="str">
        <f t="shared" si="229"/>
        <v>pawn</v>
      </c>
      <c r="L263" t="str">
        <f>INDEX(artwork.xlsx!H:J,MATCH(J263,artwork.xlsx!H:H,0),3)</f>
        <v>Pion</v>
      </c>
    </row>
    <row r="264" spans="1:12" x14ac:dyDescent="0.25">
      <c r="A264" t="s">
        <v>2671</v>
      </c>
      <c r="B264" t="str">
        <f t="shared" si="260"/>
        <v xml:space="preserve">  "intrigue2_courtyard":"Cour",</v>
      </c>
      <c r="C264" t="b">
        <f t="shared" si="261"/>
        <v>1</v>
      </c>
      <c r="D264">
        <f t="shared" si="257"/>
        <v>24</v>
      </c>
      <c r="E264" t="str">
        <f t="shared" si="258"/>
        <v xml:space="preserve">  "intrigue2_courtyard"</v>
      </c>
      <c r="F264" t="str">
        <f t="shared" si="262"/>
        <v xml:space="preserve">  intrigue2_courtyard</v>
      </c>
      <c r="G264">
        <f t="shared" ref="G264" si="268">FIND("_",F264)</f>
        <v>12</v>
      </c>
      <c r="H264" t="str">
        <f t="shared" si="228"/>
        <v>courtyard</v>
      </c>
      <c r="I264">
        <f t="shared" si="214"/>
        <v>0</v>
      </c>
      <c r="J264" t="str">
        <f t="shared" si="229"/>
        <v>courtyard</v>
      </c>
      <c r="L264" t="str">
        <f>INDEX(artwork.xlsx!H:J,MATCH(J264,artwork.xlsx!H:H,0),3)</f>
        <v>Cour</v>
      </c>
    </row>
    <row r="265" spans="1:12" x14ac:dyDescent="0.25">
      <c r="A265" t="s">
        <v>2672</v>
      </c>
      <c r="B265" t="str">
        <f t="shared" si="260"/>
        <v xml:space="preserve">  "intrigue2_tradingpost":"Comptoir",</v>
      </c>
      <c r="C265" t="b">
        <f t="shared" si="261"/>
        <v>1</v>
      </c>
      <c r="D265">
        <f t="shared" si="257"/>
        <v>26</v>
      </c>
      <c r="E265" t="str">
        <f t="shared" si="258"/>
        <v xml:space="preserve">  "intrigue2_tradingpost"</v>
      </c>
      <c r="F265" t="str">
        <f t="shared" si="262"/>
        <v xml:space="preserve">  intrigue2_tradingpost</v>
      </c>
      <c r="G265">
        <f t="shared" ref="G265" si="269">FIND("_",F265)</f>
        <v>12</v>
      </c>
      <c r="H265" t="str">
        <f t="shared" si="228"/>
        <v>tradingpost</v>
      </c>
      <c r="I265">
        <f t="shared" si="214"/>
        <v>0</v>
      </c>
      <c r="J265" t="str">
        <f t="shared" si="229"/>
        <v>tradingpost</v>
      </c>
      <c r="L265" t="str">
        <f>INDEX(artwork.xlsx!H:J,MATCH(J265,artwork.xlsx!H:H,0),3)</f>
        <v>Comptoir</v>
      </c>
    </row>
    <row r="266" spans="1:12" x14ac:dyDescent="0.25">
      <c r="A266" t="s">
        <v>2673</v>
      </c>
      <c r="B266" t="str">
        <f t="shared" si="260"/>
        <v xml:space="preserve">  "intrigue2_duke":"Duc",</v>
      </c>
      <c r="C266" t="b">
        <f t="shared" si="261"/>
        <v>1</v>
      </c>
      <c r="D266">
        <f t="shared" si="257"/>
        <v>19</v>
      </c>
      <c r="E266" t="str">
        <f t="shared" si="258"/>
        <v xml:space="preserve">  "intrigue2_duke"</v>
      </c>
      <c r="F266" t="str">
        <f t="shared" si="262"/>
        <v xml:space="preserve">  intrigue2_duke</v>
      </c>
      <c r="G266">
        <f t="shared" ref="G266" si="270">FIND("_",F266)</f>
        <v>12</v>
      </c>
      <c r="H266" t="str">
        <f t="shared" si="228"/>
        <v>duke</v>
      </c>
      <c r="I266">
        <f t="shared" si="214"/>
        <v>0</v>
      </c>
      <c r="J266" t="str">
        <f t="shared" si="229"/>
        <v>duke</v>
      </c>
      <c r="L266" t="str">
        <f>INDEX(artwork.xlsx!H:J,MATCH(J266,artwork.xlsx!H:H,0),3)</f>
        <v>Duc</v>
      </c>
    </row>
    <row r="267" spans="1:12" x14ac:dyDescent="0.25">
      <c r="A267" t="s">
        <v>2674</v>
      </c>
      <c r="B267" t="str">
        <f t="shared" si="260"/>
        <v xml:space="preserve">  "intrigue2_baron":"Baron",</v>
      </c>
      <c r="C267" t="b">
        <f t="shared" si="261"/>
        <v>1</v>
      </c>
      <c r="D267">
        <f t="shared" si="257"/>
        <v>20</v>
      </c>
      <c r="E267" t="str">
        <f t="shared" si="258"/>
        <v xml:space="preserve">  "intrigue2_baron"</v>
      </c>
      <c r="F267" t="str">
        <f t="shared" si="262"/>
        <v xml:space="preserve">  intrigue2_baron</v>
      </c>
      <c r="G267">
        <f t="shared" ref="G267" si="271">FIND("_",F267)</f>
        <v>12</v>
      </c>
      <c r="H267" t="str">
        <f t="shared" si="228"/>
        <v>baron</v>
      </c>
      <c r="I267">
        <f t="shared" si="214"/>
        <v>0</v>
      </c>
      <c r="J267" t="str">
        <f t="shared" si="229"/>
        <v>baron</v>
      </c>
      <c r="L267" t="str">
        <f>INDEX(artwork.xlsx!H:J,MATCH(J267,artwork.xlsx!H:H,0),3)</f>
        <v>Baron</v>
      </c>
    </row>
    <row r="268" spans="1:12" x14ac:dyDescent="0.25">
      <c r="A268" t="s">
        <v>2675</v>
      </c>
      <c r="B268" t="str">
        <f t="shared" si="260"/>
        <v xml:space="preserve">  "intrigue2_swindler":"Escroc",</v>
      </c>
      <c r="C268" t="b">
        <f t="shared" si="261"/>
        <v>1</v>
      </c>
      <c r="D268">
        <f t="shared" si="257"/>
        <v>23</v>
      </c>
      <c r="E268" t="str">
        <f t="shared" si="258"/>
        <v xml:space="preserve">  "intrigue2_swindler"</v>
      </c>
      <c r="F268" t="str">
        <f t="shared" si="262"/>
        <v xml:space="preserve">  intrigue2_swindler</v>
      </c>
      <c r="G268">
        <f t="shared" ref="G268" si="272">FIND("_",F268)</f>
        <v>12</v>
      </c>
      <c r="H268" t="str">
        <f t="shared" si="228"/>
        <v>swindler</v>
      </c>
      <c r="I268">
        <f t="shared" si="214"/>
        <v>0</v>
      </c>
      <c r="J268" t="str">
        <f t="shared" si="229"/>
        <v>swindler</v>
      </c>
      <c r="L268" t="str">
        <f>INDEX(artwork.xlsx!H:J,MATCH(J268,artwork.xlsx!H:H,0),3)</f>
        <v>Escroc</v>
      </c>
    </row>
    <row r="269" spans="1:12" x14ac:dyDescent="0.25">
      <c r="A269" t="s">
        <v>2676</v>
      </c>
      <c r="B269" t="str">
        <f t="shared" si="260"/>
        <v xml:space="preserve">  "intrigue2_bridge":"Pont",</v>
      </c>
      <c r="C269" t="b">
        <f t="shared" si="261"/>
        <v>1</v>
      </c>
      <c r="D269">
        <f t="shared" si="257"/>
        <v>21</v>
      </c>
      <c r="E269" t="str">
        <f t="shared" si="258"/>
        <v xml:space="preserve">  "intrigue2_bridge"</v>
      </c>
      <c r="F269" t="str">
        <f t="shared" si="262"/>
        <v xml:space="preserve">  intrigue2_bridge</v>
      </c>
      <c r="G269">
        <f t="shared" ref="G269" si="273">FIND("_",F269)</f>
        <v>12</v>
      </c>
      <c r="H269" t="str">
        <f t="shared" si="228"/>
        <v>bridge</v>
      </c>
      <c r="I269">
        <f t="shared" si="214"/>
        <v>0</v>
      </c>
      <c r="J269" t="str">
        <f t="shared" si="229"/>
        <v>bridge</v>
      </c>
      <c r="L269" t="str">
        <f>INDEX(artwork.xlsx!H:J,MATCH(J269,artwork.xlsx!H:H,0),3)</f>
        <v>Pont</v>
      </c>
    </row>
    <row r="270" spans="1:12" x14ac:dyDescent="0.25">
      <c r="A270" t="s">
        <v>2677</v>
      </c>
      <c r="B270" t="str">
        <f t="shared" si="260"/>
        <v xml:space="preserve">  "intrigue2_torturer":"Bourreau",</v>
      </c>
      <c r="C270" t="b">
        <f t="shared" si="261"/>
        <v>1</v>
      </c>
      <c r="D270">
        <f t="shared" si="257"/>
        <v>23</v>
      </c>
      <c r="E270" t="str">
        <f t="shared" si="258"/>
        <v xml:space="preserve">  "intrigue2_torturer"</v>
      </c>
      <c r="F270" t="str">
        <f t="shared" si="262"/>
        <v xml:space="preserve">  intrigue2_torturer</v>
      </c>
      <c r="G270">
        <f t="shared" ref="G270" si="274">FIND("_",F270)</f>
        <v>12</v>
      </c>
      <c r="H270" t="str">
        <f t="shared" si="228"/>
        <v>torturer</v>
      </c>
      <c r="I270">
        <f t="shared" si="214"/>
        <v>0</v>
      </c>
      <c r="J270" t="str">
        <f t="shared" si="229"/>
        <v>torturer</v>
      </c>
      <c r="L270" t="str">
        <f>INDEX(artwork.xlsx!H:J,MATCH(J270,artwork.xlsx!H:H,0),3)</f>
        <v>Bourreau</v>
      </c>
    </row>
    <row r="271" spans="1:12" x14ac:dyDescent="0.25">
      <c r="A271" t="s">
        <v>2678</v>
      </c>
      <c r="B271" t="str">
        <f t="shared" si="260"/>
        <v xml:space="preserve">  "intrigue2_wishingwell":"Puits aux souhaits",</v>
      </c>
      <c r="C271" t="b">
        <f t="shared" si="261"/>
        <v>1</v>
      </c>
      <c r="D271">
        <f t="shared" si="257"/>
        <v>26</v>
      </c>
      <c r="E271" t="str">
        <f t="shared" si="258"/>
        <v xml:space="preserve">  "intrigue2_wishingwell"</v>
      </c>
      <c r="F271" t="str">
        <f t="shared" si="262"/>
        <v xml:space="preserve">  intrigue2_wishingwell</v>
      </c>
      <c r="G271">
        <f t="shared" ref="G271" si="275">FIND("_",F271)</f>
        <v>12</v>
      </c>
      <c r="H271" t="str">
        <f t="shared" si="228"/>
        <v>wishingwell</v>
      </c>
      <c r="I271">
        <f t="shared" si="214"/>
        <v>0</v>
      </c>
      <c r="J271" t="str">
        <f t="shared" si="229"/>
        <v>wishingwell</v>
      </c>
      <c r="L271" t="str">
        <f>INDEX(artwork.xlsx!H:J,MATCH(J271,artwork.xlsx!H:H,0),3)</f>
        <v>Puits aux souhaits</v>
      </c>
    </row>
    <row r="272" spans="1:12" x14ac:dyDescent="0.25">
      <c r="A272" t="s">
        <v>2679</v>
      </c>
      <c r="B272" t="str">
        <f t="shared" si="260"/>
        <v xml:space="preserve">  "intrigue2_masquerade":"Mascarade",</v>
      </c>
      <c r="C272" t="b">
        <f t="shared" si="261"/>
        <v>1</v>
      </c>
      <c r="D272">
        <f t="shared" si="257"/>
        <v>25</v>
      </c>
      <c r="E272" t="str">
        <f t="shared" si="258"/>
        <v xml:space="preserve">  "intrigue2_masquerade"</v>
      </c>
      <c r="F272" t="str">
        <f t="shared" si="262"/>
        <v xml:space="preserve">  intrigue2_masquerade</v>
      </c>
      <c r="G272">
        <f t="shared" ref="G272" si="276">FIND("_",F272)</f>
        <v>12</v>
      </c>
      <c r="H272" t="str">
        <f t="shared" si="228"/>
        <v>masquerade</v>
      </c>
      <c r="I272">
        <f t="shared" si="214"/>
        <v>0</v>
      </c>
      <c r="J272" t="str">
        <f t="shared" si="229"/>
        <v>masquerade</v>
      </c>
      <c r="L272" t="str">
        <f>INDEX(artwork.xlsx!H:J,MATCH(J272,artwork.xlsx!H:H,0),3)</f>
        <v>Mascarade</v>
      </c>
    </row>
    <row r="273" spans="1:12" x14ac:dyDescent="0.25">
      <c r="A273" t="s">
        <v>2680</v>
      </c>
      <c r="B273" t="str">
        <f t="shared" si="260"/>
        <v xml:space="preserve">  "intrigue2_ironworks":"Fonderie",</v>
      </c>
      <c r="C273" t="b">
        <f t="shared" si="261"/>
        <v>1</v>
      </c>
      <c r="D273">
        <f t="shared" si="257"/>
        <v>24</v>
      </c>
      <c r="E273" t="str">
        <f t="shared" si="258"/>
        <v xml:space="preserve">  "intrigue2_ironworks"</v>
      </c>
      <c r="F273" t="str">
        <f t="shared" si="262"/>
        <v xml:space="preserve">  intrigue2_ironworks</v>
      </c>
      <c r="G273">
        <f t="shared" ref="G273" si="277">FIND("_",F273)</f>
        <v>12</v>
      </c>
      <c r="H273" t="str">
        <f t="shared" si="228"/>
        <v>ironworks</v>
      </c>
      <c r="I273">
        <f t="shared" si="214"/>
        <v>0</v>
      </c>
      <c r="J273" t="str">
        <f t="shared" si="229"/>
        <v>ironworks</v>
      </c>
      <c r="L273" t="str">
        <f>INDEX(artwork.xlsx!H:J,MATCH(J273,artwork.xlsx!H:H,0),3)</f>
        <v>Fonderie</v>
      </c>
    </row>
    <row r="274" spans="1:12" x14ac:dyDescent="0.25">
      <c r="A274" t="s">
        <v>2681</v>
      </c>
      <c r="B274" t="str">
        <f t="shared" si="260"/>
        <v xml:space="preserve">  "intrigue2_steward":"Intendant",</v>
      </c>
      <c r="C274" t="b">
        <f t="shared" si="261"/>
        <v>1</v>
      </c>
      <c r="D274">
        <f t="shared" si="257"/>
        <v>22</v>
      </c>
      <c r="E274" t="str">
        <f t="shared" si="258"/>
        <v xml:space="preserve">  "intrigue2_steward"</v>
      </c>
      <c r="F274" t="str">
        <f t="shared" si="262"/>
        <v xml:space="preserve">  intrigue2_steward</v>
      </c>
      <c r="G274">
        <f t="shared" ref="G274" si="278">FIND("_",F274)</f>
        <v>12</v>
      </c>
      <c r="H274" t="str">
        <f t="shared" si="228"/>
        <v>steward</v>
      </c>
      <c r="I274">
        <f t="shared" si="214"/>
        <v>0</v>
      </c>
      <c r="J274" t="str">
        <f t="shared" si="229"/>
        <v>steward</v>
      </c>
      <c r="L274" t="str">
        <f>INDEX(artwork.xlsx!H:J,MATCH(J274,artwork.xlsx!H:H,0),3)</f>
        <v>Intendant</v>
      </c>
    </row>
    <row r="275" spans="1:12" x14ac:dyDescent="0.25">
      <c r="A275" t="s">
        <v>2682</v>
      </c>
      <c r="B275" t="str">
        <f t="shared" si="260"/>
        <v xml:space="preserve">  "intrigue2_harem":"Harem",</v>
      </c>
      <c r="C275" t="b">
        <f t="shared" si="261"/>
        <v>1</v>
      </c>
      <c r="D275">
        <f t="shared" si="257"/>
        <v>20</v>
      </c>
      <c r="E275" t="str">
        <f t="shared" si="258"/>
        <v xml:space="preserve">  "intrigue2_harem"</v>
      </c>
      <c r="F275" t="str">
        <f t="shared" si="262"/>
        <v xml:space="preserve">  intrigue2_harem</v>
      </c>
      <c r="G275">
        <f t="shared" ref="G275" si="279">FIND("_",F275)</f>
        <v>12</v>
      </c>
      <c r="H275" t="str">
        <f t="shared" si="228"/>
        <v>harem</v>
      </c>
      <c r="I275">
        <f t="shared" si="214"/>
        <v>0</v>
      </c>
      <c r="J275" t="str">
        <f t="shared" si="229"/>
        <v>harem</v>
      </c>
      <c r="L275" t="str">
        <f>INDEX(artwork.xlsx!H:J,MATCH(J275,artwork.xlsx!H:H,0),3)</f>
        <v>Harem</v>
      </c>
    </row>
    <row r="276" spans="1:12" x14ac:dyDescent="0.25">
      <c r="A276" t="s">
        <v>2683</v>
      </c>
      <c r="B276" t="str">
        <f t="shared" si="260"/>
        <v xml:space="preserve">  "intrigue2_minion":"Larbin",</v>
      </c>
      <c r="C276" t="b">
        <f t="shared" si="261"/>
        <v>1</v>
      </c>
      <c r="D276">
        <f t="shared" si="257"/>
        <v>21</v>
      </c>
      <c r="E276" t="str">
        <f t="shared" si="258"/>
        <v xml:space="preserve">  "intrigue2_minion"</v>
      </c>
      <c r="F276" t="str">
        <f t="shared" si="262"/>
        <v xml:space="preserve">  intrigue2_minion</v>
      </c>
      <c r="G276">
        <f t="shared" ref="G276" si="280">FIND("_",F276)</f>
        <v>12</v>
      </c>
      <c r="H276" t="str">
        <f t="shared" si="228"/>
        <v>minion</v>
      </c>
      <c r="I276">
        <f t="shared" si="214"/>
        <v>0</v>
      </c>
      <c r="J276" t="str">
        <f t="shared" si="229"/>
        <v>minion</v>
      </c>
      <c r="L276" t="str">
        <f>INDEX(artwork.xlsx!H:J,MATCH(J276,artwork.xlsx!H:H,0),3)</f>
        <v>Larbin</v>
      </c>
    </row>
    <row r="277" spans="1:12" x14ac:dyDescent="0.25">
      <c r="A277" t="s">
        <v>2684</v>
      </c>
      <c r="B277" t="str">
        <f t="shared" si="260"/>
        <v xml:space="preserve">  "intrigue2_upgrade":"Mise à niveau",</v>
      </c>
      <c r="C277" t="b">
        <f t="shared" si="261"/>
        <v>1</v>
      </c>
      <c r="D277">
        <f t="shared" si="257"/>
        <v>22</v>
      </c>
      <c r="E277" t="str">
        <f t="shared" si="258"/>
        <v xml:space="preserve">  "intrigue2_upgrade"</v>
      </c>
      <c r="F277" t="str">
        <f t="shared" si="262"/>
        <v xml:space="preserve">  intrigue2_upgrade</v>
      </c>
      <c r="G277">
        <f t="shared" ref="G277" si="281">FIND("_",F277)</f>
        <v>12</v>
      </c>
      <c r="H277" t="str">
        <f t="shared" si="228"/>
        <v>upgrade</v>
      </c>
      <c r="I277">
        <f t="shared" si="214"/>
        <v>0</v>
      </c>
      <c r="J277" t="str">
        <f t="shared" si="229"/>
        <v>upgrade</v>
      </c>
      <c r="L277" t="str">
        <f>INDEX(artwork.xlsx!H:J,MATCH(J277,artwork.xlsx!H:H,0),3)</f>
        <v>Mise à niveau</v>
      </c>
    </row>
    <row r="278" spans="1:12" x14ac:dyDescent="0.25">
      <c r="A278" t="s">
        <v>2685</v>
      </c>
      <c r="B278" t="str">
        <f t="shared" si="260"/>
        <v xml:space="preserve">  "intrigue2_shantytown":"Taudis",</v>
      </c>
      <c r="C278" t="b">
        <f t="shared" si="261"/>
        <v>1</v>
      </c>
      <c r="D278">
        <f t="shared" si="257"/>
        <v>25</v>
      </c>
      <c r="E278" t="str">
        <f t="shared" si="258"/>
        <v xml:space="preserve">  "intrigue2_shantytown"</v>
      </c>
      <c r="F278" t="str">
        <f t="shared" si="262"/>
        <v xml:space="preserve">  intrigue2_shantytown</v>
      </c>
      <c r="G278">
        <f t="shared" ref="G278" si="282">FIND("_",F278)</f>
        <v>12</v>
      </c>
      <c r="H278" t="str">
        <f t="shared" si="228"/>
        <v>shantytown</v>
      </c>
      <c r="I278">
        <f t="shared" si="214"/>
        <v>0</v>
      </c>
      <c r="J278" t="str">
        <f t="shared" si="229"/>
        <v>shantytown</v>
      </c>
      <c r="L278" t="str">
        <f>INDEX(artwork.xlsx!H:J,MATCH(J278,artwork.xlsx!H:H,0),3)</f>
        <v>Taudis</v>
      </c>
    </row>
    <row r="279" spans="1:12" x14ac:dyDescent="0.25">
      <c r="A279" t="s">
        <v>2686</v>
      </c>
      <c r="B279" t="str">
        <f t="shared" si="260"/>
        <v xml:space="preserve">  "intrigue2_lurker":"Rôdeur",</v>
      </c>
      <c r="C279" t="b">
        <f t="shared" si="261"/>
        <v>1</v>
      </c>
      <c r="D279">
        <f t="shared" si="257"/>
        <v>21</v>
      </c>
      <c r="E279" t="str">
        <f t="shared" si="258"/>
        <v xml:space="preserve">  "intrigue2_lurker"</v>
      </c>
      <c r="F279" t="str">
        <f t="shared" si="262"/>
        <v xml:space="preserve">  intrigue2_lurker</v>
      </c>
      <c r="G279">
        <f t="shared" ref="G279" si="283">FIND("_",F279)</f>
        <v>12</v>
      </c>
      <c r="H279" t="str">
        <f t="shared" si="228"/>
        <v>lurker</v>
      </c>
      <c r="I279">
        <f t="shared" si="214"/>
        <v>0</v>
      </c>
      <c r="J279" t="str">
        <f t="shared" si="229"/>
        <v>lurker</v>
      </c>
      <c r="L279" t="str">
        <f>INDEX(artwork.xlsx!H:J,MATCH(J279,artwork.xlsx!H:H,0),3)</f>
        <v>Rôdeur</v>
      </c>
    </row>
    <row r="280" spans="1:12" x14ac:dyDescent="0.25">
      <c r="A280" t="s">
        <v>2687</v>
      </c>
      <c r="B280" t="str">
        <f t="shared" si="260"/>
        <v xml:space="preserve">  "intrigue2_diplomat":"Diplomate",</v>
      </c>
      <c r="C280" t="b">
        <f t="shared" si="261"/>
        <v>1</v>
      </c>
      <c r="D280">
        <f t="shared" si="257"/>
        <v>23</v>
      </c>
      <c r="E280" t="str">
        <f t="shared" si="258"/>
        <v xml:space="preserve">  "intrigue2_diplomat"</v>
      </c>
      <c r="F280" t="str">
        <f t="shared" si="262"/>
        <v xml:space="preserve">  intrigue2_diplomat</v>
      </c>
      <c r="G280">
        <f t="shared" ref="G280" si="284">FIND("_",F280)</f>
        <v>12</v>
      </c>
      <c r="H280" t="str">
        <f t="shared" si="228"/>
        <v>diplomat</v>
      </c>
      <c r="I280">
        <f t="shared" si="214"/>
        <v>0</v>
      </c>
      <c r="J280" t="str">
        <f t="shared" si="229"/>
        <v>diplomat</v>
      </c>
      <c r="L280" t="str">
        <f>INDEX(artwork.xlsx!H:J,MATCH(J280,artwork.xlsx!H:H,0),3)</f>
        <v>Diplomate</v>
      </c>
    </row>
    <row r="281" spans="1:12" x14ac:dyDescent="0.25">
      <c r="A281" t="s">
        <v>2688</v>
      </c>
      <c r="B281" t="str">
        <f t="shared" si="260"/>
        <v xml:space="preserve">  "intrigue2_mill":"Moulin",</v>
      </c>
      <c r="C281" t="b">
        <f t="shared" si="261"/>
        <v>1</v>
      </c>
      <c r="D281">
        <f t="shared" si="257"/>
        <v>19</v>
      </c>
      <c r="E281" t="str">
        <f t="shared" si="258"/>
        <v xml:space="preserve">  "intrigue2_mill"</v>
      </c>
      <c r="F281" t="str">
        <f t="shared" si="262"/>
        <v xml:space="preserve">  intrigue2_mill</v>
      </c>
      <c r="G281">
        <f t="shared" ref="G281" si="285">FIND("_",F281)</f>
        <v>12</v>
      </c>
      <c r="H281" t="str">
        <f t="shared" si="228"/>
        <v>mill</v>
      </c>
      <c r="I281">
        <f t="shared" ref="I281:I344" si="286">IFERROR(FIND("_",H281),0)</f>
        <v>0</v>
      </c>
      <c r="J281" t="str">
        <f t="shared" si="229"/>
        <v>mill</v>
      </c>
      <c r="L281" t="str">
        <f>INDEX(artwork.xlsx!H:J,MATCH(J281,artwork.xlsx!H:H,0),3)</f>
        <v>Moulin</v>
      </c>
    </row>
    <row r="282" spans="1:12" x14ac:dyDescent="0.25">
      <c r="A282" t="s">
        <v>2689</v>
      </c>
      <c r="B282" t="str">
        <f t="shared" si="260"/>
        <v xml:space="preserve">  "intrigue2_secretpassage":"Passage secret",</v>
      </c>
      <c r="C282" t="b">
        <f t="shared" si="261"/>
        <v>1</v>
      </c>
      <c r="D282">
        <f t="shared" si="257"/>
        <v>28</v>
      </c>
      <c r="E282" t="str">
        <f t="shared" si="258"/>
        <v xml:space="preserve">  "intrigue2_secretpassage"</v>
      </c>
      <c r="F282" t="str">
        <f t="shared" si="262"/>
        <v xml:space="preserve">  intrigue2_secretpassage</v>
      </c>
      <c r="G282">
        <f t="shared" ref="G282" si="287">FIND("_",F282)</f>
        <v>12</v>
      </c>
      <c r="H282" t="str">
        <f t="shared" si="228"/>
        <v>secretpassage</v>
      </c>
      <c r="I282">
        <f t="shared" si="286"/>
        <v>0</v>
      </c>
      <c r="J282" t="str">
        <f t="shared" si="229"/>
        <v>secretpassage</v>
      </c>
      <c r="L282" t="str">
        <f>INDEX(artwork.xlsx!H:J,MATCH(J282,artwork.xlsx!H:H,0),3)</f>
        <v>Passage secret</v>
      </c>
    </row>
    <row r="283" spans="1:12" x14ac:dyDescent="0.25">
      <c r="A283" t="s">
        <v>2690</v>
      </c>
      <c r="B283" t="str">
        <f t="shared" si="260"/>
        <v xml:space="preserve">  "intrigue2_patrol":"Patrouille",</v>
      </c>
      <c r="C283" t="b">
        <f t="shared" si="261"/>
        <v>1</v>
      </c>
      <c r="D283">
        <f t="shared" si="257"/>
        <v>21</v>
      </c>
      <c r="E283" t="str">
        <f t="shared" si="258"/>
        <v xml:space="preserve">  "intrigue2_patrol"</v>
      </c>
      <c r="F283" t="str">
        <f t="shared" si="262"/>
        <v xml:space="preserve">  intrigue2_patrol</v>
      </c>
      <c r="G283">
        <f t="shared" ref="G283" si="288">FIND("_",F283)</f>
        <v>12</v>
      </c>
      <c r="H283" t="str">
        <f t="shared" si="228"/>
        <v>patrol</v>
      </c>
      <c r="I283">
        <f t="shared" si="286"/>
        <v>0</v>
      </c>
      <c r="J283" t="str">
        <f t="shared" si="229"/>
        <v>patrol</v>
      </c>
      <c r="L283" t="str">
        <f>INDEX(artwork.xlsx!H:J,MATCH(J283,artwork.xlsx!H:H,0),3)</f>
        <v>Patrouille</v>
      </c>
    </row>
    <row r="284" spans="1:12" x14ac:dyDescent="0.25">
      <c r="A284" t="s">
        <v>2691</v>
      </c>
      <c r="B284" t="str">
        <f t="shared" si="260"/>
        <v xml:space="preserve">  "intrigue2_courtier":"Courtisan",</v>
      </c>
      <c r="C284" t="b">
        <f t="shared" si="261"/>
        <v>1</v>
      </c>
      <c r="D284">
        <f t="shared" si="257"/>
        <v>23</v>
      </c>
      <c r="E284" t="str">
        <f t="shared" si="258"/>
        <v xml:space="preserve">  "intrigue2_courtier"</v>
      </c>
      <c r="F284" t="str">
        <f t="shared" si="262"/>
        <v xml:space="preserve">  intrigue2_courtier</v>
      </c>
      <c r="G284">
        <f t="shared" ref="G284" si="289">FIND("_",F284)</f>
        <v>12</v>
      </c>
      <c r="H284" t="str">
        <f t="shared" si="228"/>
        <v>courtier</v>
      </c>
      <c r="I284">
        <f t="shared" si="286"/>
        <v>0</v>
      </c>
      <c r="J284" t="str">
        <f t="shared" si="229"/>
        <v>courtier</v>
      </c>
      <c r="L284" t="str">
        <f>INDEX(artwork.xlsx!H:J,MATCH(J284,artwork.xlsx!H:H,0),3)</f>
        <v>Courtisan</v>
      </c>
    </row>
    <row r="285" spans="1:12" x14ac:dyDescent="0.25">
      <c r="A285" t="s">
        <v>2692</v>
      </c>
      <c r="B285" t="str">
        <f t="shared" si="260"/>
        <v xml:space="preserve">  "intrigue2_replace":"Remplacement",</v>
      </c>
      <c r="C285" t="b">
        <f t="shared" si="261"/>
        <v>1</v>
      </c>
      <c r="D285">
        <f t="shared" si="257"/>
        <v>22</v>
      </c>
      <c r="E285" t="str">
        <f t="shared" si="258"/>
        <v xml:space="preserve">  "intrigue2_replace"</v>
      </c>
      <c r="F285" t="str">
        <f t="shared" si="262"/>
        <v xml:space="preserve">  intrigue2_replace</v>
      </c>
      <c r="G285">
        <f t="shared" ref="G285" si="290">FIND("_",F285)</f>
        <v>12</v>
      </c>
      <c r="H285" t="str">
        <f t="shared" si="228"/>
        <v>replace</v>
      </c>
      <c r="I285">
        <f t="shared" si="286"/>
        <v>0</v>
      </c>
      <c r="J285" t="str">
        <f t="shared" si="229"/>
        <v>replace</v>
      </c>
      <c r="L285" t="str">
        <f>INDEX(artwork.xlsx!H:J,MATCH(J285,artwork.xlsx!H:H,0),3)</f>
        <v>Remplacement</v>
      </c>
    </row>
    <row r="286" spans="1:12" x14ac:dyDescent="0.25">
      <c r="A286" t="s">
        <v>2693</v>
      </c>
      <c r="B286" t="str">
        <f t="shared" si="260"/>
        <v xml:space="preserve">  "intrigue_nobles":"Nobles",</v>
      </c>
      <c r="C286" t="b">
        <f t="shared" si="261"/>
        <v>1</v>
      </c>
      <c r="D286">
        <f t="shared" si="257"/>
        <v>20</v>
      </c>
      <c r="E286" t="str">
        <f t="shared" si="258"/>
        <v xml:space="preserve">  "intrigue_nobles"</v>
      </c>
      <c r="F286" t="str">
        <f t="shared" si="262"/>
        <v xml:space="preserve">  intrigue_nobles</v>
      </c>
      <c r="G286">
        <f t="shared" ref="G286" si="291">FIND("_",F286)</f>
        <v>11</v>
      </c>
      <c r="H286" t="str">
        <f t="shared" si="228"/>
        <v>nobles</v>
      </c>
      <c r="I286">
        <f t="shared" si="286"/>
        <v>0</v>
      </c>
      <c r="J286" t="str">
        <f t="shared" si="229"/>
        <v>nobles</v>
      </c>
      <c r="L286" t="str">
        <f>INDEX(artwork.xlsx!H:J,MATCH(J286,artwork.xlsx!H:H,0),3)</f>
        <v>Nobles</v>
      </c>
    </row>
    <row r="287" spans="1:12" x14ac:dyDescent="0.25">
      <c r="A287" t="s">
        <v>2694</v>
      </c>
      <c r="B287" t="str">
        <f t="shared" si="260"/>
        <v xml:space="preserve">  "intrigue_conspirator":"Conspirateur",</v>
      </c>
      <c r="C287" t="b">
        <f t="shared" si="261"/>
        <v>1</v>
      </c>
      <c r="D287">
        <f t="shared" si="257"/>
        <v>25</v>
      </c>
      <c r="E287" t="str">
        <f t="shared" si="258"/>
        <v xml:space="preserve">  "intrigue_conspirator"</v>
      </c>
      <c r="F287" t="str">
        <f t="shared" si="262"/>
        <v xml:space="preserve">  intrigue_conspirator</v>
      </c>
      <c r="G287">
        <f t="shared" ref="G287" si="292">FIND("_",F287)</f>
        <v>11</v>
      </c>
      <c r="H287" t="str">
        <f t="shared" si="228"/>
        <v>conspirator</v>
      </c>
      <c r="I287">
        <f t="shared" si="286"/>
        <v>0</v>
      </c>
      <c r="J287" t="str">
        <f t="shared" si="229"/>
        <v>conspirator</v>
      </c>
      <c r="L287" t="str">
        <f>INDEX(artwork.xlsx!H:J,MATCH(J287,artwork.xlsx!H:H,0),3)</f>
        <v>Conspirateur</v>
      </c>
    </row>
    <row r="288" spans="1:12" x14ac:dyDescent="0.25">
      <c r="A288" t="s">
        <v>2695</v>
      </c>
      <c r="B288" t="str">
        <f t="shared" si="260"/>
        <v xml:space="preserve">  "intrigue_miningvillage":"Village minier",</v>
      </c>
      <c r="C288" t="b">
        <f t="shared" si="261"/>
        <v>1</v>
      </c>
      <c r="D288">
        <f t="shared" si="257"/>
        <v>27</v>
      </c>
      <c r="E288" t="str">
        <f t="shared" si="258"/>
        <v xml:space="preserve">  "intrigue_miningvillage"</v>
      </c>
      <c r="F288" t="str">
        <f t="shared" si="262"/>
        <v xml:space="preserve">  intrigue_miningvillage</v>
      </c>
      <c r="G288">
        <f t="shared" ref="G288" si="293">FIND("_",F288)</f>
        <v>11</v>
      </c>
      <c r="H288" t="str">
        <f t="shared" si="228"/>
        <v>miningvillage</v>
      </c>
      <c r="I288">
        <f t="shared" si="286"/>
        <v>0</v>
      </c>
      <c r="J288" t="str">
        <f t="shared" si="229"/>
        <v>miningvillage</v>
      </c>
      <c r="L288" t="str">
        <f>INDEX(artwork.xlsx!H:J,MATCH(J288,artwork.xlsx!H:H,0),3)</f>
        <v>Village minier</v>
      </c>
    </row>
    <row r="289" spans="1:12" x14ac:dyDescent="0.25">
      <c r="A289" t="s">
        <v>2696</v>
      </c>
      <c r="B289" t="str">
        <f t="shared" si="260"/>
        <v xml:space="preserve">  "intrigue_secretchamber":"Chambre secrète",</v>
      </c>
      <c r="C289" t="b">
        <f t="shared" si="261"/>
        <v>1</v>
      </c>
      <c r="D289">
        <f t="shared" si="257"/>
        <v>27</v>
      </c>
      <c r="E289" t="str">
        <f t="shared" si="258"/>
        <v xml:space="preserve">  "intrigue_secretchamber"</v>
      </c>
      <c r="F289" t="str">
        <f t="shared" si="262"/>
        <v xml:space="preserve">  intrigue_secretchamber</v>
      </c>
      <c r="G289">
        <f t="shared" ref="G289" si="294">FIND("_",F289)</f>
        <v>11</v>
      </c>
      <c r="H289" t="str">
        <f t="shared" si="228"/>
        <v>secretchamber</v>
      </c>
      <c r="I289">
        <f t="shared" si="286"/>
        <v>0</v>
      </c>
      <c r="J289" t="str">
        <f t="shared" si="229"/>
        <v>secretchamber</v>
      </c>
      <c r="L289" t="str">
        <f>INDEX(artwork.xlsx!H:J,MATCH(J289,artwork.xlsx!H:H,0),3)</f>
        <v>Chambre secrète</v>
      </c>
    </row>
    <row r="290" spans="1:12" x14ac:dyDescent="0.25">
      <c r="A290" t="s">
        <v>2697</v>
      </c>
      <c r="B290" t="str">
        <f t="shared" si="260"/>
        <v xml:space="preserve">  "intrigue_coppersmith":"Chaudronnier",</v>
      </c>
      <c r="C290" t="b">
        <f t="shared" si="261"/>
        <v>1</v>
      </c>
      <c r="D290">
        <f t="shared" si="257"/>
        <v>25</v>
      </c>
      <c r="E290" t="str">
        <f t="shared" si="258"/>
        <v xml:space="preserve">  "intrigue_coppersmith"</v>
      </c>
      <c r="F290" t="str">
        <f t="shared" si="262"/>
        <v xml:space="preserve">  intrigue_coppersmith</v>
      </c>
      <c r="G290">
        <f t="shared" ref="G290" si="295">FIND("_",F290)</f>
        <v>11</v>
      </c>
      <c r="H290" t="str">
        <f t="shared" si="228"/>
        <v>coppersmith</v>
      </c>
      <c r="I290">
        <f t="shared" si="286"/>
        <v>0</v>
      </c>
      <c r="J290" t="str">
        <f t="shared" si="229"/>
        <v>coppersmith</v>
      </c>
      <c r="L290" t="str">
        <f>INDEX(artwork.xlsx!H:J,MATCH(J290,artwork.xlsx!H:H,0),3)</f>
        <v>Chaudronnier</v>
      </c>
    </row>
    <row r="291" spans="1:12" x14ac:dyDescent="0.25">
      <c r="A291" t="s">
        <v>2698</v>
      </c>
      <c r="B291" t="str">
        <f t="shared" si="260"/>
        <v xml:space="preserve">  "intrigue_pawn":"Pion",</v>
      </c>
      <c r="C291" t="b">
        <f t="shared" si="261"/>
        <v>1</v>
      </c>
      <c r="D291">
        <f t="shared" si="257"/>
        <v>18</v>
      </c>
      <c r="E291" t="str">
        <f t="shared" si="258"/>
        <v xml:space="preserve">  "intrigue_pawn"</v>
      </c>
      <c r="F291" t="str">
        <f t="shared" si="262"/>
        <v xml:space="preserve">  intrigue_pawn</v>
      </c>
      <c r="G291">
        <f t="shared" ref="G291" si="296">FIND("_",F291)</f>
        <v>11</v>
      </c>
      <c r="H291" t="str">
        <f t="shared" si="228"/>
        <v>pawn</v>
      </c>
      <c r="I291">
        <f t="shared" si="286"/>
        <v>0</v>
      </c>
      <c r="J291" t="str">
        <f t="shared" si="229"/>
        <v>pawn</v>
      </c>
      <c r="L291" t="str">
        <f>INDEX(artwork.xlsx!H:J,MATCH(J291,artwork.xlsx!H:H,0),3)</f>
        <v>Pion</v>
      </c>
    </row>
    <row r="292" spans="1:12" x14ac:dyDescent="0.25">
      <c r="A292" t="s">
        <v>2699</v>
      </c>
      <c r="B292" t="str">
        <f t="shared" si="260"/>
        <v xml:space="preserve">  "intrigue_courtyard":"Cour",</v>
      </c>
      <c r="C292" t="b">
        <f t="shared" si="261"/>
        <v>1</v>
      </c>
      <c r="D292">
        <f t="shared" si="257"/>
        <v>23</v>
      </c>
      <c r="E292" t="str">
        <f t="shared" si="258"/>
        <v xml:space="preserve">  "intrigue_courtyard"</v>
      </c>
      <c r="F292" t="str">
        <f t="shared" si="262"/>
        <v xml:space="preserve">  intrigue_courtyard</v>
      </c>
      <c r="G292">
        <f t="shared" ref="G292" si="297">FIND("_",F292)</f>
        <v>11</v>
      </c>
      <c r="H292" t="str">
        <f t="shared" si="228"/>
        <v>courtyard</v>
      </c>
      <c r="I292">
        <f t="shared" si="286"/>
        <v>0</v>
      </c>
      <c r="J292" t="str">
        <f t="shared" si="229"/>
        <v>courtyard</v>
      </c>
      <c r="L292" t="str">
        <f>INDEX(artwork.xlsx!H:J,MATCH(J292,artwork.xlsx!H:H,0),3)</f>
        <v>Cour</v>
      </c>
    </row>
    <row r="293" spans="1:12" x14ac:dyDescent="0.25">
      <c r="A293" t="s">
        <v>2700</v>
      </c>
      <c r="B293" t="str">
        <f t="shared" si="260"/>
        <v xml:space="preserve">  "intrigue_tradingpost":"Comptoir",</v>
      </c>
      <c r="C293" t="b">
        <f t="shared" si="261"/>
        <v>1</v>
      </c>
      <c r="D293">
        <f t="shared" si="257"/>
        <v>25</v>
      </c>
      <c r="E293" t="str">
        <f t="shared" si="258"/>
        <v xml:space="preserve">  "intrigue_tradingpost"</v>
      </c>
      <c r="F293" t="str">
        <f t="shared" si="262"/>
        <v xml:space="preserve">  intrigue_tradingpost</v>
      </c>
      <c r="G293">
        <f t="shared" ref="G293" si="298">FIND("_",F293)</f>
        <v>11</v>
      </c>
      <c r="H293" t="str">
        <f t="shared" si="228"/>
        <v>tradingpost</v>
      </c>
      <c r="I293">
        <f t="shared" si="286"/>
        <v>0</v>
      </c>
      <c r="J293" t="str">
        <f t="shared" si="229"/>
        <v>tradingpost</v>
      </c>
      <c r="L293" t="str">
        <f>INDEX(artwork.xlsx!H:J,MATCH(J293,artwork.xlsx!H:H,0),3)</f>
        <v>Comptoir</v>
      </c>
    </row>
    <row r="294" spans="1:12" x14ac:dyDescent="0.25">
      <c r="A294" t="s">
        <v>2701</v>
      </c>
      <c r="B294" t="str">
        <f t="shared" si="260"/>
        <v xml:space="preserve">  "intrigue_scout":"Éclaireur",</v>
      </c>
      <c r="C294" t="b">
        <f t="shared" si="261"/>
        <v>1</v>
      </c>
      <c r="D294">
        <f t="shared" si="257"/>
        <v>19</v>
      </c>
      <c r="E294" t="str">
        <f t="shared" si="258"/>
        <v xml:space="preserve">  "intrigue_scout"</v>
      </c>
      <c r="F294" t="str">
        <f t="shared" si="262"/>
        <v xml:space="preserve">  intrigue_scout</v>
      </c>
      <c r="G294">
        <f t="shared" ref="G294" si="299">FIND("_",F294)</f>
        <v>11</v>
      </c>
      <c r="H294" t="str">
        <f t="shared" ref="H294:H357" si="300">RIGHT(F294,LEN(F294)-G294)</f>
        <v>scout</v>
      </c>
      <c r="I294">
        <f t="shared" si="286"/>
        <v>0</v>
      </c>
      <c r="J294" t="str">
        <f t="shared" ref="J294:J357" si="301">RIGHT(H294,LEN(H294)-I294)</f>
        <v>scout</v>
      </c>
      <c r="L294" t="str">
        <f>INDEX(artwork.xlsx!H:J,MATCH(J294,artwork.xlsx!H:H,0),3)</f>
        <v>Éclaireur</v>
      </c>
    </row>
    <row r="295" spans="1:12" x14ac:dyDescent="0.25">
      <c r="A295" t="s">
        <v>2702</v>
      </c>
      <c r="B295" t="str">
        <f t="shared" si="260"/>
        <v xml:space="preserve">  "intrigue_duke":"Duc",</v>
      </c>
      <c r="C295" t="b">
        <f t="shared" si="261"/>
        <v>1</v>
      </c>
      <c r="D295">
        <f t="shared" si="257"/>
        <v>18</v>
      </c>
      <c r="E295" t="str">
        <f t="shared" si="258"/>
        <v xml:space="preserve">  "intrigue_duke"</v>
      </c>
      <c r="F295" t="str">
        <f t="shared" si="262"/>
        <v xml:space="preserve">  intrigue_duke</v>
      </c>
      <c r="G295">
        <f t="shared" ref="G295" si="302">FIND("_",F295)</f>
        <v>11</v>
      </c>
      <c r="H295" t="str">
        <f t="shared" si="300"/>
        <v>duke</v>
      </c>
      <c r="I295">
        <f t="shared" si="286"/>
        <v>0</v>
      </c>
      <c r="J295" t="str">
        <f t="shared" si="301"/>
        <v>duke</v>
      </c>
      <c r="L295" t="str">
        <f>INDEX(artwork.xlsx!H:J,MATCH(J295,artwork.xlsx!H:H,0),3)</f>
        <v>Duc</v>
      </c>
    </row>
    <row r="296" spans="1:12" x14ac:dyDescent="0.25">
      <c r="A296" t="s">
        <v>2703</v>
      </c>
      <c r="B296" t="str">
        <f t="shared" si="260"/>
        <v xml:space="preserve">  "intrigue_baron":"Baron",</v>
      </c>
      <c r="C296" t="b">
        <f t="shared" si="261"/>
        <v>1</v>
      </c>
      <c r="D296">
        <f t="shared" si="257"/>
        <v>19</v>
      </c>
      <c r="E296" t="str">
        <f t="shared" si="258"/>
        <v xml:space="preserve">  "intrigue_baron"</v>
      </c>
      <c r="F296" t="str">
        <f t="shared" si="262"/>
        <v xml:space="preserve">  intrigue_baron</v>
      </c>
      <c r="G296">
        <f t="shared" ref="G296" si="303">FIND("_",F296)</f>
        <v>11</v>
      </c>
      <c r="H296" t="str">
        <f t="shared" si="300"/>
        <v>baron</v>
      </c>
      <c r="I296">
        <f t="shared" si="286"/>
        <v>0</v>
      </c>
      <c r="J296" t="str">
        <f t="shared" si="301"/>
        <v>baron</v>
      </c>
      <c r="L296" t="str">
        <f>INDEX(artwork.xlsx!H:J,MATCH(J296,artwork.xlsx!H:H,0),3)</f>
        <v>Baron</v>
      </c>
    </row>
    <row r="297" spans="1:12" x14ac:dyDescent="0.25">
      <c r="A297" t="s">
        <v>2704</v>
      </c>
      <c r="B297" t="str">
        <f t="shared" si="260"/>
        <v xml:space="preserve">  "intrigue_swindler":"Escroc",</v>
      </c>
      <c r="C297" t="b">
        <f t="shared" si="261"/>
        <v>1</v>
      </c>
      <c r="D297">
        <f t="shared" si="257"/>
        <v>22</v>
      </c>
      <c r="E297" t="str">
        <f t="shared" si="258"/>
        <v xml:space="preserve">  "intrigue_swindler"</v>
      </c>
      <c r="F297" t="str">
        <f t="shared" si="262"/>
        <v xml:space="preserve">  intrigue_swindler</v>
      </c>
      <c r="G297">
        <f t="shared" ref="G297" si="304">FIND("_",F297)</f>
        <v>11</v>
      </c>
      <c r="H297" t="str">
        <f t="shared" si="300"/>
        <v>swindler</v>
      </c>
      <c r="I297">
        <f t="shared" si="286"/>
        <v>0</v>
      </c>
      <c r="J297" t="str">
        <f t="shared" si="301"/>
        <v>swindler</v>
      </c>
      <c r="L297" t="str">
        <f>INDEX(artwork.xlsx!H:J,MATCH(J297,artwork.xlsx!H:H,0),3)</f>
        <v>Escroc</v>
      </c>
    </row>
    <row r="298" spans="1:12" x14ac:dyDescent="0.25">
      <c r="A298" t="s">
        <v>2705</v>
      </c>
      <c r="B298" t="str">
        <f t="shared" si="260"/>
        <v xml:space="preserve">  "intrigue_bridge":"Pont",</v>
      </c>
      <c r="C298" t="b">
        <f t="shared" si="261"/>
        <v>1</v>
      </c>
      <c r="D298">
        <f t="shared" si="257"/>
        <v>20</v>
      </c>
      <c r="E298" t="str">
        <f t="shared" si="258"/>
        <v xml:space="preserve">  "intrigue_bridge"</v>
      </c>
      <c r="F298" t="str">
        <f t="shared" si="262"/>
        <v xml:space="preserve">  intrigue_bridge</v>
      </c>
      <c r="G298">
        <f t="shared" ref="G298" si="305">FIND("_",F298)</f>
        <v>11</v>
      </c>
      <c r="H298" t="str">
        <f t="shared" si="300"/>
        <v>bridge</v>
      </c>
      <c r="I298">
        <f t="shared" si="286"/>
        <v>0</v>
      </c>
      <c r="J298" t="str">
        <f t="shared" si="301"/>
        <v>bridge</v>
      </c>
      <c r="L298" t="str">
        <f>INDEX(artwork.xlsx!H:J,MATCH(J298,artwork.xlsx!H:H,0),3)</f>
        <v>Pont</v>
      </c>
    </row>
    <row r="299" spans="1:12" x14ac:dyDescent="0.25">
      <c r="A299" t="s">
        <v>2706</v>
      </c>
      <c r="B299" t="str">
        <f t="shared" si="260"/>
        <v xml:space="preserve">  "intrigue_torturer":"Bourreau",</v>
      </c>
      <c r="C299" t="b">
        <f t="shared" si="261"/>
        <v>1</v>
      </c>
      <c r="D299">
        <f t="shared" si="257"/>
        <v>22</v>
      </c>
      <c r="E299" t="str">
        <f t="shared" si="258"/>
        <v xml:space="preserve">  "intrigue_torturer"</v>
      </c>
      <c r="F299" t="str">
        <f t="shared" si="262"/>
        <v xml:space="preserve">  intrigue_torturer</v>
      </c>
      <c r="G299">
        <f t="shared" ref="G299" si="306">FIND("_",F299)</f>
        <v>11</v>
      </c>
      <c r="H299" t="str">
        <f t="shared" si="300"/>
        <v>torturer</v>
      </c>
      <c r="I299">
        <f t="shared" si="286"/>
        <v>0</v>
      </c>
      <c r="J299" t="str">
        <f t="shared" si="301"/>
        <v>torturer</v>
      </c>
      <c r="L299" t="str">
        <f>INDEX(artwork.xlsx!H:J,MATCH(J299,artwork.xlsx!H:H,0),3)</f>
        <v>Bourreau</v>
      </c>
    </row>
    <row r="300" spans="1:12" x14ac:dyDescent="0.25">
      <c r="A300" t="s">
        <v>2707</v>
      </c>
      <c r="B300" t="str">
        <f t="shared" si="260"/>
        <v xml:space="preserve">  "intrigue_wishingwell":"Puits aux souhaits",</v>
      </c>
      <c r="C300" t="b">
        <f t="shared" si="261"/>
        <v>1</v>
      </c>
      <c r="D300">
        <f t="shared" si="257"/>
        <v>25</v>
      </c>
      <c r="E300" t="str">
        <f t="shared" si="258"/>
        <v xml:space="preserve">  "intrigue_wishingwell"</v>
      </c>
      <c r="F300" t="str">
        <f t="shared" si="262"/>
        <v xml:space="preserve">  intrigue_wishingwell</v>
      </c>
      <c r="G300">
        <f t="shared" ref="G300" si="307">FIND("_",F300)</f>
        <v>11</v>
      </c>
      <c r="H300" t="str">
        <f t="shared" si="300"/>
        <v>wishingwell</v>
      </c>
      <c r="I300">
        <f t="shared" si="286"/>
        <v>0</v>
      </c>
      <c r="J300" t="str">
        <f t="shared" si="301"/>
        <v>wishingwell</v>
      </c>
      <c r="L300" t="str">
        <f>INDEX(artwork.xlsx!H:J,MATCH(J300,artwork.xlsx!H:H,0),3)</f>
        <v>Puits aux souhaits</v>
      </c>
    </row>
    <row r="301" spans="1:12" x14ac:dyDescent="0.25">
      <c r="A301" t="s">
        <v>2708</v>
      </c>
      <c r="B301" t="str">
        <f t="shared" si="260"/>
        <v xml:space="preserve">  "intrigue_masquerade":"Mascarade",</v>
      </c>
      <c r="C301" t="b">
        <f t="shared" si="261"/>
        <v>1</v>
      </c>
      <c r="D301">
        <f t="shared" si="257"/>
        <v>24</v>
      </c>
      <c r="E301" t="str">
        <f t="shared" si="258"/>
        <v xml:space="preserve">  "intrigue_masquerade"</v>
      </c>
      <c r="F301" t="str">
        <f t="shared" si="262"/>
        <v xml:space="preserve">  intrigue_masquerade</v>
      </c>
      <c r="G301">
        <f t="shared" ref="G301" si="308">FIND("_",F301)</f>
        <v>11</v>
      </c>
      <c r="H301" t="str">
        <f t="shared" si="300"/>
        <v>masquerade</v>
      </c>
      <c r="I301">
        <f t="shared" si="286"/>
        <v>0</v>
      </c>
      <c r="J301" t="str">
        <f t="shared" si="301"/>
        <v>masquerade</v>
      </c>
      <c r="L301" t="str">
        <f>INDEX(artwork.xlsx!H:J,MATCH(J301,artwork.xlsx!H:H,0),3)</f>
        <v>Mascarade</v>
      </c>
    </row>
    <row r="302" spans="1:12" x14ac:dyDescent="0.25">
      <c r="A302" t="s">
        <v>2709</v>
      </c>
      <c r="B302" t="str">
        <f t="shared" si="260"/>
        <v xml:space="preserve">  "intrigue_ironworks":"Fonderie",</v>
      </c>
      <c r="C302" t="b">
        <f t="shared" si="261"/>
        <v>1</v>
      </c>
      <c r="D302">
        <f t="shared" si="257"/>
        <v>23</v>
      </c>
      <c r="E302" t="str">
        <f t="shared" si="258"/>
        <v xml:space="preserve">  "intrigue_ironworks"</v>
      </c>
      <c r="F302" t="str">
        <f t="shared" si="262"/>
        <v xml:space="preserve">  intrigue_ironworks</v>
      </c>
      <c r="G302">
        <f t="shared" ref="G302" si="309">FIND("_",F302)</f>
        <v>11</v>
      </c>
      <c r="H302" t="str">
        <f t="shared" si="300"/>
        <v>ironworks</v>
      </c>
      <c r="I302">
        <f t="shared" si="286"/>
        <v>0</v>
      </c>
      <c r="J302" t="str">
        <f t="shared" si="301"/>
        <v>ironworks</v>
      </c>
      <c r="L302" t="str">
        <f>INDEX(artwork.xlsx!H:J,MATCH(J302,artwork.xlsx!H:H,0),3)</f>
        <v>Fonderie</v>
      </c>
    </row>
    <row r="303" spans="1:12" x14ac:dyDescent="0.25">
      <c r="A303" t="s">
        <v>2710</v>
      </c>
      <c r="B303" t="str">
        <f t="shared" si="260"/>
        <v xml:space="preserve">  "intrigue_steward":"Intendant",</v>
      </c>
      <c r="C303" t="b">
        <f t="shared" si="261"/>
        <v>1</v>
      </c>
      <c r="D303">
        <f t="shared" si="257"/>
        <v>21</v>
      </c>
      <c r="E303" t="str">
        <f t="shared" si="258"/>
        <v xml:space="preserve">  "intrigue_steward"</v>
      </c>
      <c r="F303" t="str">
        <f t="shared" si="262"/>
        <v xml:space="preserve">  intrigue_steward</v>
      </c>
      <c r="G303">
        <f t="shared" ref="G303" si="310">FIND("_",F303)</f>
        <v>11</v>
      </c>
      <c r="H303" t="str">
        <f t="shared" si="300"/>
        <v>steward</v>
      </c>
      <c r="I303">
        <f t="shared" si="286"/>
        <v>0</v>
      </c>
      <c r="J303" t="str">
        <f t="shared" si="301"/>
        <v>steward</v>
      </c>
      <c r="L303" t="str">
        <f>INDEX(artwork.xlsx!H:J,MATCH(J303,artwork.xlsx!H:H,0),3)</f>
        <v>Intendant</v>
      </c>
    </row>
    <row r="304" spans="1:12" x14ac:dyDescent="0.25">
      <c r="A304" t="s">
        <v>2711</v>
      </c>
      <c r="B304" t="str">
        <f t="shared" si="260"/>
        <v xml:space="preserve">  "intrigue_harem":"Harem",</v>
      </c>
      <c r="C304" t="b">
        <f t="shared" si="261"/>
        <v>1</v>
      </c>
      <c r="D304">
        <f t="shared" si="257"/>
        <v>19</v>
      </c>
      <c r="E304" t="str">
        <f t="shared" si="258"/>
        <v xml:space="preserve">  "intrigue_harem"</v>
      </c>
      <c r="F304" t="str">
        <f t="shared" si="262"/>
        <v xml:space="preserve">  intrigue_harem</v>
      </c>
      <c r="G304">
        <f t="shared" ref="G304" si="311">FIND("_",F304)</f>
        <v>11</v>
      </c>
      <c r="H304" t="str">
        <f t="shared" si="300"/>
        <v>harem</v>
      </c>
      <c r="I304">
        <f t="shared" si="286"/>
        <v>0</v>
      </c>
      <c r="J304" t="str">
        <f t="shared" si="301"/>
        <v>harem</v>
      </c>
      <c r="L304" t="str">
        <f>INDEX(artwork.xlsx!H:J,MATCH(J304,artwork.xlsx!H:H,0),3)</f>
        <v>Harem</v>
      </c>
    </row>
    <row r="305" spans="1:12" x14ac:dyDescent="0.25">
      <c r="A305" t="s">
        <v>2712</v>
      </c>
      <c r="B305" t="str">
        <f t="shared" si="260"/>
        <v xml:space="preserve">  "intrigue_minion":"Larbin",</v>
      </c>
      <c r="C305" t="b">
        <f t="shared" si="261"/>
        <v>1</v>
      </c>
      <c r="D305">
        <f t="shared" si="257"/>
        <v>20</v>
      </c>
      <c r="E305" t="str">
        <f t="shared" si="258"/>
        <v xml:space="preserve">  "intrigue_minion"</v>
      </c>
      <c r="F305" t="str">
        <f t="shared" si="262"/>
        <v xml:space="preserve">  intrigue_minion</v>
      </c>
      <c r="G305">
        <f t="shared" ref="G305" si="312">FIND("_",F305)</f>
        <v>11</v>
      </c>
      <c r="H305" t="str">
        <f t="shared" si="300"/>
        <v>minion</v>
      </c>
      <c r="I305">
        <f t="shared" si="286"/>
        <v>0</v>
      </c>
      <c r="J305" t="str">
        <f t="shared" si="301"/>
        <v>minion</v>
      </c>
      <c r="L305" t="str">
        <f>INDEX(artwork.xlsx!H:J,MATCH(J305,artwork.xlsx!H:H,0),3)</f>
        <v>Larbin</v>
      </c>
    </row>
    <row r="306" spans="1:12" x14ac:dyDescent="0.25">
      <c r="A306" t="s">
        <v>2713</v>
      </c>
      <c r="B306" t="str">
        <f t="shared" si="260"/>
        <v xml:space="preserve">  "intrigue_saboteur":"Saboteur",</v>
      </c>
      <c r="C306" t="b">
        <f t="shared" si="261"/>
        <v>1</v>
      </c>
      <c r="D306">
        <f t="shared" si="257"/>
        <v>22</v>
      </c>
      <c r="E306" t="str">
        <f t="shared" si="258"/>
        <v xml:space="preserve">  "intrigue_saboteur"</v>
      </c>
      <c r="F306" t="str">
        <f t="shared" si="262"/>
        <v xml:space="preserve">  intrigue_saboteur</v>
      </c>
      <c r="G306">
        <f t="shared" ref="G306" si="313">FIND("_",F306)</f>
        <v>11</v>
      </c>
      <c r="H306" t="str">
        <f t="shared" si="300"/>
        <v>saboteur</v>
      </c>
      <c r="I306">
        <f t="shared" si="286"/>
        <v>0</v>
      </c>
      <c r="J306" t="str">
        <f t="shared" si="301"/>
        <v>saboteur</v>
      </c>
      <c r="L306" t="str">
        <f>INDEX(artwork.xlsx!H:J,MATCH(J306,artwork.xlsx!H:H,0),3)</f>
        <v>Saboteur</v>
      </c>
    </row>
    <row r="307" spans="1:12" x14ac:dyDescent="0.25">
      <c r="A307" t="s">
        <v>2714</v>
      </c>
      <c r="B307" t="str">
        <f t="shared" si="260"/>
        <v xml:space="preserve">  "intrigue_upgrade":"Mise à niveau",</v>
      </c>
      <c r="C307" t="b">
        <f t="shared" si="261"/>
        <v>1</v>
      </c>
      <c r="D307">
        <f t="shared" si="257"/>
        <v>21</v>
      </c>
      <c r="E307" t="str">
        <f t="shared" si="258"/>
        <v xml:space="preserve">  "intrigue_upgrade"</v>
      </c>
      <c r="F307" t="str">
        <f t="shared" si="262"/>
        <v xml:space="preserve">  intrigue_upgrade</v>
      </c>
      <c r="G307">
        <f t="shared" ref="G307" si="314">FIND("_",F307)</f>
        <v>11</v>
      </c>
      <c r="H307" t="str">
        <f t="shared" si="300"/>
        <v>upgrade</v>
      </c>
      <c r="I307">
        <f t="shared" si="286"/>
        <v>0</v>
      </c>
      <c r="J307" t="str">
        <f t="shared" si="301"/>
        <v>upgrade</v>
      </c>
      <c r="L307" t="str">
        <f>INDEX(artwork.xlsx!H:J,MATCH(J307,artwork.xlsx!H:H,0),3)</f>
        <v>Mise à niveau</v>
      </c>
    </row>
    <row r="308" spans="1:12" x14ac:dyDescent="0.25">
      <c r="A308" t="s">
        <v>2715</v>
      </c>
      <c r="B308" t="str">
        <f t="shared" si="260"/>
        <v xml:space="preserve">  "intrigue_tribute":"Hommage",</v>
      </c>
      <c r="C308" t="b">
        <f t="shared" si="261"/>
        <v>1</v>
      </c>
      <c r="D308">
        <f t="shared" si="257"/>
        <v>21</v>
      </c>
      <c r="E308" t="str">
        <f t="shared" si="258"/>
        <v xml:space="preserve">  "intrigue_tribute"</v>
      </c>
      <c r="F308" t="str">
        <f t="shared" si="262"/>
        <v xml:space="preserve">  intrigue_tribute</v>
      </c>
      <c r="G308">
        <f t="shared" ref="G308" si="315">FIND("_",F308)</f>
        <v>11</v>
      </c>
      <c r="H308" t="str">
        <f t="shared" si="300"/>
        <v>tribute</v>
      </c>
      <c r="I308">
        <f t="shared" si="286"/>
        <v>0</v>
      </c>
      <c r="J308" t="str">
        <f t="shared" si="301"/>
        <v>tribute</v>
      </c>
      <c r="L308" t="str">
        <f>INDEX(artwork.xlsx!H:J,MATCH(J308,artwork.xlsx!H:H,0),3)</f>
        <v>Hommage</v>
      </c>
    </row>
    <row r="309" spans="1:12" x14ac:dyDescent="0.25">
      <c r="A309" t="s">
        <v>2716</v>
      </c>
      <c r="B309" t="str">
        <f t="shared" si="260"/>
        <v xml:space="preserve">  "intrigue_greathall":"Grand hall",</v>
      </c>
      <c r="C309" t="b">
        <f t="shared" si="261"/>
        <v>1</v>
      </c>
      <c r="D309">
        <f t="shared" si="257"/>
        <v>23</v>
      </c>
      <c r="E309" t="str">
        <f t="shared" si="258"/>
        <v xml:space="preserve">  "intrigue_greathall"</v>
      </c>
      <c r="F309" t="str">
        <f t="shared" si="262"/>
        <v xml:space="preserve">  intrigue_greathall</v>
      </c>
      <c r="G309">
        <f t="shared" ref="G309" si="316">FIND("_",F309)</f>
        <v>11</v>
      </c>
      <c r="H309" t="str">
        <f t="shared" si="300"/>
        <v>greathall</v>
      </c>
      <c r="I309">
        <f t="shared" si="286"/>
        <v>0</v>
      </c>
      <c r="J309" t="str">
        <f t="shared" si="301"/>
        <v>greathall</v>
      </c>
      <c r="L309" t="str">
        <f>INDEX(artwork.xlsx!H:J,MATCH(J309,artwork.xlsx!H:H,0),3)</f>
        <v>Grand hall</v>
      </c>
    </row>
    <row r="310" spans="1:12" x14ac:dyDescent="0.25">
      <c r="A310" t="s">
        <v>2717</v>
      </c>
      <c r="B310" t="str">
        <f t="shared" si="260"/>
        <v xml:space="preserve">  "intrigue_shantytown":"Taudis",</v>
      </c>
      <c r="C310" t="b">
        <f t="shared" si="261"/>
        <v>1</v>
      </c>
      <c r="D310">
        <f t="shared" si="257"/>
        <v>24</v>
      </c>
      <c r="E310" t="str">
        <f t="shared" si="258"/>
        <v xml:space="preserve">  "intrigue_shantytown"</v>
      </c>
      <c r="F310" t="str">
        <f t="shared" si="262"/>
        <v xml:space="preserve">  intrigue_shantytown</v>
      </c>
      <c r="G310">
        <f t="shared" ref="G310" si="317">FIND("_",F310)</f>
        <v>11</v>
      </c>
      <c r="H310" t="str">
        <f t="shared" si="300"/>
        <v>shantytown</v>
      </c>
      <c r="I310">
        <f t="shared" si="286"/>
        <v>0</v>
      </c>
      <c r="J310" t="str">
        <f t="shared" si="301"/>
        <v>shantytown</v>
      </c>
      <c r="L310" t="str">
        <f>INDEX(artwork.xlsx!H:J,MATCH(J310,artwork.xlsx!H:H,0),3)</f>
        <v>Taudis</v>
      </c>
    </row>
    <row r="311" spans="1:12" x14ac:dyDescent="0.25">
      <c r="A311" t="s">
        <v>2718</v>
      </c>
      <c r="B311" t="str">
        <f t="shared" si="260"/>
        <v xml:space="preserve">  "nocturne_druid":"Druide",</v>
      </c>
      <c r="C311" t="b">
        <f t="shared" si="261"/>
        <v>1</v>
      </c>
      <c r="D311">
        <f t="shared" si="257"/>
        <v>19</v>
      </c>
      <c r="E311" t="str">
        <f t="shared" si="258"/>
        <v xml:space="preserve">  "nocturne_druid"</v>
      </c>
      <c r="F311" t="str">
        <f t="shared" si="262"/>
        <v xml:space="preserve">  nocturne_druid</v>
      </c>
      <c r="G311">
        <f t="shared" ref="G311" si="318">FIND("_",F311)</f>
        <v>11</v>
      </c>
      <c r="H311" t="str">
        <f t="shared" si="300"/>
        <v>druid</v>
      </c>
      <c r="I311">
        <f t="shared" si="286"/>
        <v>0</v>
      </c>
      <c r="J311" t="str">
        <f t="shared" si="301"/>
        <v>druid</v>
      </c>
      <c r="L311" t="str">
        <f>INDEX(artwork.xlsx!H:J,MATCH(J311,artwork.xlsx!H:H,0),3)</f>
        <v>Druide</v>
      </c>
    </row>
    <row r="312" spans="1:12" x14ac:dyDescent="0.25">
      <c r="A312" t="s">
        <v>2719</v>
      </c>
      <c r="B312" t="str">
        <f t="shared" si="260"/>
        <v xml:space="preserve">  "nocturne_faithfulhound":"Chien fidèle",</v>
      </c>
      <c r="C312" t="b">
        <f t="shared" si="261"/>
        <v>1</v>
      </c>
      <c r="D312">
        <f t="shared" si="257"/>
        <v>27</v>
      </c>
      <c r="E312" t="str">
        <f t="shared" si="258"/>
        <v xml:space="preserve">  "nocturne_faithfulhound"</v>
      </c>
      <c r="F312" t="str">
        <f t="shared" si="262"/>
        <v xml:space="preserve">  nocturne_faithfulhound</v>
      </c>
      <c r="G312">
        <f t="shared" ref="G312" si="319">FIND("_",F312)</f>
        <v>11</v>
      </c>
      <c r="H312" t="str">
        <f t="shared" si="300"/>
        <v>faithfulhound</v>
      </c>
      <c r="I312">
        <f t="shared" si="286"/>
        <v>0</v>
      </c>
      <c r="J312" t="str">
        <f t="shared" si="301"/>
        <v>faithfulhound</v>
      </c>
      <c r="L312" t="str">
        <f>INDEX(artwork.xlsx!H:J,MATCH(J312,artwork.xlsx!H:H,0),3)</f>
        <v>Chien fidèle</v>
      </c>
    </row>
    <row r="313" spans="1:12" x14ac:dyDescent="0.25">
      <c r="A313" t="s">
        <v>2720</v>
      </c>
      <c r="B313" t="str">
        <f t="shared" si="260"/>
        <v xml:space="preserve">  "nocturne_guardian":"Gardienne",</v>
      </c>
      <c r="C313" t="b">
        <f t="shared" si="261"/>
        <v>1</v>
      </c>
      <c r="D313">
        <f t="shared" si="257"/>
        <v>22</v>
      </c>
      <c r="E313" t="str">
        <f t="shared" si="258"/>
        <v xml:space="preserve">  "nocturne_guardian"</v>
      </c>
      <c r="F313" t="str">
        <f t="shared" si="262"/>
        <v xml:space="preserve">  nocturne_guardian</v>
      </c>
      <c r="G313">
        <f t="shared" ref="G313" si="320">FIND("_",F313)</f>
        <v>11</v>
      </c>
      <c r="H313" t="str">
        <f t="shared" si="300"/>
        <v>guardian</v>
      </c>
      <c r="I313">
        <f t="shared" si="286"/>
        <v>0</v>
      </c>
      <c r="J313" t="str">
        <f t="shared" si="301"/>
        <v>guardian</v>
      </c>
      <c r="L313" t="str">
        <f>INDEX(artwork.xlsx!H:J,MATCH(J313,artwork.xlsx!H:H,0),3)</f>
        <v>Gardienne</v>
      </c>
    </row>
    <row r="314" spans="1:12" x14ac:dyDescent="0.25">
      <c r="A314" t="s">
        <v>2721</v>
      </c>
      <c r="B314" t="str">
        <f t="shared" si="260"/>
        <v xml:space="preserve">  "nocturne_monastery":"Monastère",</v>
      </c>
      <c r="C314" t="b">
        <f t="shared" si="261"/>
        <v>1</v>
      </c>
      <c r="D314">
        <f t="shared" si="257"/>
        <v>23</v>
      </c>
      <c r="E314" t="str">
        <f t="shared" si="258"/>
        <v xml:space="preserve">  "nocturne_monastery"</v>
      </c>
      <c r="F314" t="str">
        <f t="shared" si="262"/>
        <v xml:space="preserve">  nocturne_monastery</v>
      </c>
      <c r="G314">
        <f t="shared" ref="G314" si="321">FIND("_",F314)</f>
        <v>11</v>
      </c>
      <c r="H314" t="str">
        <f t="shared" si="300"/>
        <v>monastery</v>
      </c>
      <c r="I314">
        <f t="shared" si="286"/>
        <v>0</v>
      </c>
      <c r="J314" t="str">
        <f t="shared" si="301"/>
        <v>monastery</v>
      </c>
      <c r="L314" t="str">
        <f>INDEX(artwork.xlsx!H:J,MATCH(J314,artwork.xlsx!H:H,0),3)</f>
        <v>Monastère</v>
      </c>
    </row>
    <row r="315" spans="1:12" x14ac:dyDescent="0.25">
      <c r="A315" t="s">
        <v>2722</v>
      </c>
      <c r="B315" t="str">
        <f t="shared" si="260"/>
        <v xml:space="preserve">  "nocturne_pixie":"Pixie",</v>
      </c>
      <c r="C315" t="b">
        <f t="shared" si="261"/>
        <v>1</v>
      </c>
      <c r="D315">
        <f t="shared" si="257"/>
        <v>19</v>
      </c>
      <c r="E315" t="str">
        <f t="shared" si="258"/>
        <v xml:space="preserve">  "nocturne_pixie"</v>
      </c>
      <c r="F315" t="str">
        <f t="shared" si="262"/>
        <v xml:space="preserve">  nocturne_pixie</v>
      </c>
      <c r="G315">
        <f t="shared" ref="G315" si="322">FIND("_",F315)</f>
        <v>11</v>
      </c>
      <c r="H315" t="str">
        <f t="shared" si="300"/>
        <v>pixie</v>
      </c>
      <c r="I315">
        <f t="shared" si="286"/>
        <v>0</v>
      </c>
      <c r="J315" t="str">
        <f t="shared" si="301"/>
        <v>pixie</v>
      </c>
      <c r="L315" t="str">
        <f>INDEX(artwork.xlsx!H:J,MATCH(J315,artwork.xlsx!H:H,0),3)</f>
        <v>Pixie</v>
      </c>
    </row>
    <row r="316" spans="1:12" x14ac:dyDescent="0.25">
      <c r="A316" t="s">
        <v>2723</v>
      </c>
      <c r="B316" t="str">
        <f t="shared" si="260"/>
        <v xml:space="preserve">  "nocturne_tracker":"Traqueur",</v>
      </c>
      <c r="C316" t="b">
        <f t="shared" si="261"/>
        <v>1</v>
      </c>
      <c r="D316">
        <f t="shared" si="257"/>
        <v>21</v>
      </c>
      <c r="E316" t="str">
        <f t="shared" si="258"/>
        <v xml:space="preserve">  "nocturne_tracker"</v>
      </c>
      <c r="F316" t="str">
        <f t="shared" si="262"/>
        <v xml:space="preserve">  nocturne_tracker</v>
      </c>
      <c r="G316">
        <f t="shared" ref="G316" si="323">FIND("_",F316)</f>
        <v>11</v>
      </c>
      <c r="H316" t="str">
        <f t="shared" si="300"/>
        <v>tracker</v>
      </c>
      <c r="I316">
        <f t="shared" si="286"/>
        <v>0</v>
      </c>
      <c r="J316" t="str">
        <f t="shared" si="301"/>
        <v>tracker</v>
      </c>
      <c r="L316" t="str">
        <f>INDEX(artwork.xlsx!H:J,MATCH(J316,artwork.xlsx!H:H,0),3)</f>
        <v>Traqueur</v>
      </c>
    </row>
    <row r="317" spans="1:12" x14ac:dyDescent="0.25">
      <c r="A317" t="s">
        <v>2724</v>
      </c>
      <c r="B317" t="str">
        <f t="shared" si="260"/>
        <v xml:space="preserve">  "nocturne_changeling":"Changelin",</v>
      </c>
      <c r="C317" t="b">
        <f t="shared" si="261"/>
        <v>1</v>
      </c>
      <c r="D317">
        <f t="shared" si="257"/>
        <v>24</v>
      </c>
      <c r="E317" t="str">
        <f t="shared" si="258"/>
        <v xml:space="preserve">  "nocturne_changeling"</v>
      </c>
      <c r="F317" t="str">
        <f t="shared" si="262"/>
        <v xml:space="preserve">  nocturne_changeling</v>
      </c>
      <c r="G317">
        <f t="shared" ref="G317" si="324">FIND("_",F317)</f>
        <v>11</v>
      </c>
      <c r="H317" t="str">
        <f t="shared" si="300"/>
        <v>changeling</v>
      </c>
      <c r="I317">
        <f t="shared" si="286"/>
        <v>0</v>
      </c>
      <c r="J317" t="str">
        <f t="shared" si="301"/>
        <v>changeling</v>
      </c>
      <c r="L317" t="str">
        <f>INDEX(artwork.xlsx!H:J,MATCH(J317,artwork.xlsx!H:H,0),3)</f>
        <v>Changelin</v>
      </c>
    </row>
    <row r="318" spans="1:12" x14ac:dyDescent="0.25">
      <c r="A318" t="s">
        <v>2725</v>
      </c>
      <c r="B318" t="str">
        <f t="shared" si="260"/>
        <v xml:space="preserve">  "nocturne_fool":"Benet",</v>
      </c>
      <c r="C318" t="b">
        <f t="shared" si="261"/>
        <v>1</v>
      </c>
      <c r="D318">
        <f t="shared" si="257"/>
        <v>18</v>
      </c>
      <c r="E318" t="str">
        <f t="shared" si="258"/>
        <v xml:space="preserve">  "nocturne_fool"</v>
      </c>
      <c r="F318" t="str">
        <f t="shared" si="262"/>
        <v xml:space="preserve">  nocturne_fool</v>
      </c>
      <c r="G318">
        <f t="shared" ref="G318" si="325">FIND("_",F318)</f>
        <v>11</v>
      </c>
      <c r="H318" t="str">
        <f t="shared" si="300"/>
        <v>fool</v>
      </c>
      <c r="I318">
        <f t="shared" si="286"/>
        <v>0</v>
      </c>
      <c r="J318" t="str">
        <f t="shared" si="301"/>
        <v>fool</v>
      </c>
      <c r="L318" t="str">
        <f>INDEX(artwork.xlsx!H:J,MATCH(J318,artwork.xlsx!H:H,0),3)</f>
        <v>Benet</v>
      </c>
    </row>
    <row r="319" spans="1:12" x14ac:dyDescent="0.25">
      <c r="A319" t="s">
        <v>2726</v>
      </c>
      <c r="B319" t="str">
        <f t="shared" si="260"/>
        <v xml:space="preserve">  "nocturne_ghosttown":"Ville fantôme",</v>
      </c>
      <c r="C319" t="b">
        <f t="shared" si="261"/>
        <v>1</v>
      </c>
      <c r="D319">
        <f t="shared" si="257"/>
        <v>23</v>
      </c>
      <c r="E319" t="str">
        <f t="shared" si="258"/>
        <v xml:space="preserve">  "nocturne_ghosttown"</v>
      </c>
      <c r="F319" t="str">
        <f t="shared" si="262"/>
        <v xml:space="preserve">  nocturne_ghosttown</v>
      </c>
      <c r="G319">
        <f t="shared" ref="G319" si="326">FIND("_",F319)</f>
        <v>11</v>
      </c>
      <c r="H319" t="str">
        <f t="shared" si="300"/>
        <v>ghosttown</v>
      </c>
      <c r="I319">
        <f t="shared" si="286"/>
        <v>0</v>
      </c>
      <c r="J319" t="str">
        <f t="shared" si="301"/>
        <v>ghosttown</v>
      </c>
      <c r="L319" t="str">
        <f>INDEX(artwork.xlsx!H:J,MATCH(J319,artwork.xlsx!H:H,0),3)</f>
        <v>Ville fantôme</v>
      </c>
    </row>
    <row r="320" spans="1:12" x14ac:dyDescent="0.25">
      <c r="A320" t="s">
        <v>2727</v>
      </c>
      <c r="B320" t="str">
        <f t="shared" si="260"/>
        <v xml:space="preserve">  "nocturne_leprechaun":"Leprechaun",</v>
      </c>
      <c r="C320" t="b">
        <f t="shared" si="261"/>
        <v>1</v>
      </c>
      <c r="D320">
        <f t="shared" si="257"/>
        <v>24</v>
      </c>
      <c r="E320" t="str">
        <f t="shared" si="258"/>
        <v xml:space="preserve">  "nocturne_leprechaun"</v>
      </c>
      <c r="F320" t="str">
        <f t="shared" si="262"/>
        <v xml:space="preserve">  nocturne_leprechaun</v>
      </c>
      <c r="G320">
        <f t="shared" ref="G320" si="327">FIND("_",F320)</f>
        <v>11</v>
      </c>
      <c r="H320" t="str">
        <f t="shared" si="300"/>
        <v>leprechaun</v>
      </c>
      <c r="I320">
        <f t="shared" si="286"/>
        <v>0</v>
      </c>
      <c r="J320" t="str">
        <f t="shared" si="301"/>
        <v>leprechaun</v>
      </c>
      <c r="L320" t="str">
        <f>INDEX(artwork.xlsx!H:J,MATCH(J320,artwork.xlsx!H:H,0),3)</f>
        <v>Leprechaun</v>
      </c>
    </row>
    <row r="321" spans="1:12" x14ac:dyDescent="0.25">
      <c r="A321" t="s">
        <v>2728</v>
      </c>
      <c r="B321" t="str">
        <f t="shared" si="260"/>
        <v xml:space="preserve">  "nocturne_nightwatchman":"Veilleur de nuit",</v>
      </c>
      <c r="C321" t="b">
        <f t="shared" si="261"/>
        <v>1</v>
      </c>
      <c r="D321">
        <f t="shared" si="257"/>
        <v>27</v>
      </c>
      <c r="E321" t="str">
        <f t="shared" si="258"/>
        <v xml:space="preserve">  "nocturne_nightwatchman"</v>
      </c>
      <c r="F321" t="str">
        <f t="shared" si="262"/>
        <v xml:space="preserve">  nocturne_nightwatchman</v>
      </c>
      <c r="G321">
        <f t="shared" ref="G321" si="328">FIND("_",F321)</f>
        <v>11</v>
      </c>
      <c r="H321" t="str">
        <f t="shared" si="300"/>
        <v>nightwatchman</v>
      </c>
      <c r="I321">
        <f t="shared" si="286"/>
        <v>0</v>
      </c>
      <c r="J321" t="str">
        <f t="shared" si="301"/>
        <v>nightwatchman</v>
      </c>
      <c r="L321" t="str">
        <f>INDEX(artwork.xlsx!H:J,MATCH(J321,artwork.xlsx!H:H,0),3)</f>
        <v>Veilleur de nuit</v>
      </c>
    </row>
    <row r="322" spans="1:12" x14ac:dyDescent="0.25">
      <c r="A322" t="s">
        <v>2729</v>
      </c>
      <c r="B322" t="str">
        <f t="shared" si="260"/>
        <v xml:space="preserve">  "nocturne_secretcave":"Grotte secrète",</v>
      </c>
      <c r="C322" t="b">
        <f t="shared" si="261"/>
        <v>1</v>
      </c>
      <c r="D322">
        <f t="shared" ref="D322:D385" si="329">FIND(":",A322)</f>
        <v>24</v>
      </c>
      <c r="E322" t="str">
        <f t="shared" ref="E322:E385" si="330">LEFT(A322,D322-1)</f>
        <v xml:space="preserve">  "nocturne_secretcave"</v>
      </c>
      <c r="F322" t="str">
        <f t="shared" si="262"/>
        <v xml:space="preserve">  nocturne_secretcave</v>
      </c>
      <c r="G322">
        <f t="shared" ref="G322" si="331">FIND("_",F322)</f>
        <v>11</v>
      </c>
      <c r="H322" t="str">
        <f t="shared" si="300"/>
        <v>secretcave</v>
      </c>
      <c r="I322">
        <f t="shared" si="286"/>
        <v>0</v>
      </c>
      <c r="J322" t="str">
        <f t="shared" si="301"/>
        <v>secretcave</v>
      </c>
      <c r="L322" t="str">
        <f>INDEX(artwork.xlsx!H:J,MATCH(J322,artwork.xlsx!H:H,0),3)</f>
        <v>Grotte secrète</v>
      </c>
    </row>
    <row r="323" spans="1:12" x14ac:dyDescent="0.25">
      <c r="A323" t="s">
        <v>2730</v>
      </c>
      <c r="B323" t="str">
        <f t="shared" ref="B323:B386" si="332">LEFT(A323,D323-1)&amp;":"""&amp;L323&amp;""","</f>
        <v xml:space="preserve">  "nocturne_bard":"Barde",</v>
      </c>
      <c r="C323" t="b">
        <f t="shared" ref="C323:C386" si="333">B323=A323</f>
        <v>1</v>
      </c>
      <c r="D323">
        <f t="shared" si="329"/>
        <v>18</v>
      </c>
      <c r="E323" t="str">
        <f t="shared" si="330"/>
        <v xml:space="preserve">  "nocturne_bard"</v>
      </c>
      <c r="F323" t="str">
        <f t="shared" ref="F323:F386" si="334">SUBSTITUTE(E323,"""","")</f>
        <v xml:space="preserve">  nocturne_bard</v>
      </c>
      <c r="G323">
        <f t="shared" ref="G323" si="335">FIND("_",F323)</f>
        <v>11</v>
      </c>
      <c r="H323" t="str">
        <f t="shared" si="300"/>
        <v>bard</v>
      </c>
      <c r="I323">
        <f t="shared" si="286"/>
        <v>0</v>
      </c>
      <c r="J323" t="str">
        <f t="shared" si="301"/>
        <v>bard</v>
      </c>
      <c r="L323" t="str">
        <f>INDEX(artwork.xlsx!H:J,MATCH(J323,artwork.xlsx!H:H,0),3)</f>
        <v>Barde</v>
      </c>
    </row>
    <row r="324" spans="1:12" x14ac:dyDescent="0.25">
      <c r="A324" t="s">
        <v>2731</v>
      </c>
      <c r="B324" t="str">
        <f t="shared" si="332"/>
        <v xml:space="preserve">  "nocturne_blessedvillage":"Village béni",</v>
      </c>
      <c r="C324" t="b">
        <f t="shared" si="333"/>
        <v>1</v>
      </c>
      <c r="D324">
        <f t="shared" si="329"/>
        <v>28</v>
      </c>
      <c r="E324" t="str">
        <f t="shared" si="330"/>
        <v xml:space="preserve">  "nocturne_blessedvillage"</v>
      </c>
      <c r="F324" t="str">
        <f t="shared" si="334"/>
        <v xml:space="preserve">  nocturne_blessedvillage</v>
      </c>
      <c r="G324">
        <f t="shared" ref="G324" si="336">FIND("_",F324)</f>
        <v>11</v>
      </c>
      <c r="H324" t="str">
        <f t="shared" si="300"/>
        <v>blessedvillage</v>
      </c>
      <c r="I324">
        <f t="shared" si="286"/>
        <v>0</v>
      </c>
      <c r="J324" t="str">
        <f t="shared" si="301"/>
        <v>blessedvillage</v>
      </c>
      <c r="L324" t="str">
        <f>INDEX(artwork.xlsx!H:J,MATCH(J324,artwork.xlsx!H:H,0),3)</f>
        <v>Village béni</v>
      </c>
    </row>
    <row r="325" spans="1:12" x14ac:dyDescent="0.25">
      <c r="A325" t="s">
        <v>2732</v>
      </c>
      <c r="B325" t="str">
        <f t="shared" si="332"/>
        <v xml:space="preserve">  "nocturne_cemetery":"Cimetière",</v>
      </c>
      <c r="C325" t="b">
        <f t="shared" si="333"/>
        <v>1</v>
      </c>
      <c r="D325">
        <f t="shared" si="329"/>
        <v>22</v>
      </c>
      <c r="E325" t="str">
        <f t="shared" si="330"/>
        <v xml:space="preserve">  "nocturne_cemetery"</v>
      </c>
      <c r="F325" t="str">
        <f t="shared" si="334"/>
        <v xml:space="preserve">  nocturne_cemetery</v>
      </c>
      <c r="G325">
        <f t="shared" ref="G325" si="337">FIND("_",F325)</f>
        <v>11</v>
      </c>
      <c r="H325" t="str">
        <f t="shared" si="300"/>
        <v>cemetery</v>
      </c>
      <c r="I325">
        <f t="shared" si="286"/>
        <v>0</v>
      </c>
      <c r="J325" t="str">
        <f t="shared" si="301"/>
        <v>cemetery</v>
      </c>
      <c r="L325" t="str">
        <f>INDEX(artwork.xlsx!H:J,MATCH(J325,artwork.xlsx!H:H,0),3)</f>
        <v>Cimetière</v>
      </c>
    </row>
    <row r="326" spans="1:12" x14ac:dyDescent="0.25">
      <c r="A326" t="s">
        <v>2733</v>
      </c>
      <c r="B326" t="str">
        <f t="shared" si="332"/>
        <v xml:space="preserve">  "nocturne_conclave":"Conclave",</v>
      </c>
      <c r="C326" t="b">
        <f t="shared" si="333"/>
        <v>1</v>
      </c>
      <c r="D326">
        <f t="shared" si="329"/>
        <v>22</v>
      </c>
      <c r="E326" t="str">
        <f t="shared" si="330"/>
        <v xml:space="preserve">  "nocturne_conclave"</v>
      </c>
      <c r="F326" t="str">
        <f t="shared" si="334"/>
        <v xml:space="preserve">  nocturne_conclave</v>
      </c>
      <c r="G326">
        <f t="shared" ref="G326" si="338">FIND("_",F326)</f>
        <v>11</v>
      </c>
      <c r="H326" t="str">
        <f t="shared" si="300"/>
        <v>conclave</v>
      </c>
      <c r="I326">
        <f t="shared" si="286"/>
        <v>0</v>
      </c>
      <c r="J326" t="str">
        <f t="shared" si="301"/>
        <v>conclave</v>
      </c>
      <c r="L326" t="str">
        <f>INDEX(artwork.xlsx!H:J,MATCH(J326,artwork.xlsx!H:H,0),3)</f>
        <v>Conclave</v>
      </c>
    </row>
    <row r="327" spans="1:12" x14ac:dyDescent="0.25">
      <c r="A327" t="s">
        <v>2734</v>
      </c>
      <c r="B327" t="str">
        <f t="shared" si="332"/>
        <v xml:space="preserve">  "nocturne_devilsworkshop":"Atelier du diable",</v>
      </c>
      <c r="C327" t="b">
        <f t="shared" si="333"/>
        <v>1</v>
      </c>
      <c r="D327">
        <f t="shared" si="329"/>
        <v>28</v>
      </c>
      <c r="E327" t="str">
        <f t="shared" si="330"/>
        <v xml:space="preserve">  "nocturne_devilsworkshop"</v>
      </c>
      <c r="F327" t="str">
        <f t="shared" si="334"/>
        <v xml:space="preserve">  nocturne_devilsworkshop</v>
      </c>
      <c r="G327">
        <f t="shared" ref="G327" si="339">FIND("_",F327)</f>
        <v>11</v>
      </c>
      <c r="H327" t="str">
        <f t="shared" si="300"/>
        <v>devilsworkshop</v>
      </c>
      <c r="I327">
        <f t="shared" si="286"/>
        <v>0</v>
      </c>
      <c r="J327" t="str">
        <f t="shared" si="301"/>
        <v>devilsworkshop</v>
      </c>
      <c r="L327" t="str">
        <f>INDEX(artwork.xlsx!H:J,MATCH(J327,artwork.xlsx!H:H,0),3)</f>
        <v>Atelier du diable</v>
      </c>
    </row>
    <row r="328" spans="1:12" x14ac:dyDescent="0.25">
      <c r="A328" t="s">
        <v>2735</v>
      </c>
      <c r="B328" t="str">
        <f t="shared" si="332"/>
        <v xml:space="preserve">  "nocturne_exorcist":"Exorciste",</v>
      </c>
      <c r="C328" t="b">
        <f t="shared" si="333"/>
        <v>1</v>
      </c>
      <c r="D328">
        <f t="shared" si="329"/>
        <v>22</v>
      </c>
      <c r="E328" t="str">
        <f t="shared" si="330"/>
        <v xml:space="preserve">  "nocturne_exorcist"</v>
      </c>
      <c r="F328" t="str">
        <f t="shared" si="334"/>
        <v xml:space="preserve">  nocturne_exorcist</v>
      </c>
      <c r="G328">
        <f t="shared" ref="G328" si="340">FIND("_",F328)</f>
        <v>11</v>
      </c>
      <c r="H328" t="str">
        <f t="shared" si="300"/>
        <v>exorcist</v>
      </c>
      <c r="I328">
        <f t="shared" si="286"/>
        <v>0</v>
      </c>
      <c r="J328" t="str">
        <f t="shared" si="301"/>
        <v>exorcist</v>
      </c>
      <c r="L328" t="str">
        <f>INDEX(artwork.xlsx!H:J,MATCH(J328,artwork.xlsx!H:H,0),3)</f>
        <v>Exorciste</v>
      </c>
    </row>
    <row r="329" spans="1:12" x14ac:dyDescent="0.25">
      <c r="A329" t="s">
        <v>2736</v>
      </c>
      <c r="B329" t="str">
        <f t="shared" si="332"/>
        <v xml:space="preserve">  "nocturne_necromancer":"Nécromancien",</v>
      </c>
      <c r="C329" t="b">
        <f t="shared" si="333"/>
        <v>1</v>
      </c>
      <c r="D329">
        <f t="shared" si="329"/>
        <v>25</v>
      </c>
      <c r="E329" t="str">
        <f t="shared" si="330"/>
        <v xml:space="preserve">  "nocturne_necromancer"</v>
      </c>
      <c r="F329" t="str">
        <f t="shared" si="334"/>
        <v xml:space="preserve">  nocturne_necromancer</v>
      </c>
      <c r="G329">
        <f t="shared" ref="G329" si="341">FIND("_",F329)</f>
        <v>11</v>
      </c>
      <c r="H329" t="str">
        <f t="shared" si="300"/>
        <v>necromancer</v>
      </c>
      <c r="I329">
        <f t="shared" si="286"/>
        <v>0</v>
      </c>
      <c r="J329" t="str">
        <f t="shared" si="301"/>
        <v>necromancer</v>
      </c>
      <c r="L329" t="str">
        <f>INDEX(artwork.xlsx!H:J,MATCH(J329,artwork.xlsx!H:H,0),3)</f>
        <v>Nécromancien</v>
      </c>
    </row>
    <row r="330" spans="1:12" x14ac:dyDescent="0.25">
      <c r="A330" t="s">
        <v>2737</v>
      </c>
      <c r="B330" t="str">
        <f t="shared" si="332"/>
        <v xml:space="preserve">  "nocturne_shepherd":"Berger",</v>
      </c>
      <c r="C330" t="b">
        <f t="shared" si="333"/>
        <v>1</v>
      </c>
      <c r="D330">
        <f t="shared" si="329"/>
        <v>22</v>
      </c>
      <c r="E330" t="str">
        <f t="shared" si="330"/>
        <v xml:space="preserve">  "nocturne_shepherd"</v>
      </c>
      <c r="F330" t="str">
        <f t="shared" si="334"/>
        <v xml:space="preserve">  nocturne_shepherd</v>
      </c>
      <c r="G330">
        <f t="shared" ref="G330" si="342">FIND("_",F330)</f>
        <v>11</v>
      </c>
      <c r="H330" t="str">
        <f t="shared" si="300"/>
        <v>shepherd</v>
      </c>
      <c r="I330">
        <f t="shared" si="286"/>
        <v>0</v>
      </c>
      <c r="J330" t="str">
        <f t="shared" si="301"/>
        <v>shepherd</v>
      </c>
      <c r="L330" t="str">
        <f>INDEX(artwork.xlsx!H:J,MATCH(J330,artwork.xlsx!H:H,0),3)</f>
        <v>Berger</v>
      </c>
    </row>
    <row r="331" spans="1:12" x14ac:dyDescent="0.25">
      <c r="A331" t="s">
        <v>2738</v>
      </c>
      <c r="B331" t="str">
        <f t="shared" si="332"/>
        <v xml:space="preserve">  "nocturne_skulk":"Malandrin",</v>
      </c>
      <c r="C331" t="b">
        <f t="shared" si="333"/>
        <v>1</v>
      </c>
      <c r="D331">
        <f t="shared" si="329"/>
        <v>19</v>
      </c>
      <c r="E331" t="str">
        <f t="shared" si="330"/>
        <v xml:space="preserve">  "nocturne_skulk"</v>
      </c>
      <c r="F331" t="str">
        <f t="shared" si="334"/>
        <v xml:space="preserve">  nocturne_skulk</v>
      </c>
      <c r="G331">
        <f t="shared" ref="G331" si="343">FIND("_",F331)</f>
        <v>11</v>
      </c>
      <c r="H331" t="str">
        <f t="shared" si="300"/>
        <v>skulk</v>
      </c>
      <c r="I331">
        <f t="shared" si="286"/>
        <v>0</v>
      </c>
      <c r="J331" t="str">
        <f t="shared" si="301"/>
        <v>skulk</v>
      </c>
      <c r="L331" t="str">
        <f>INDEX(artwork.xlsx!H:J,MATCH(J331,artwork.xlsx!H:H,0),3)</f>
        <v>Malandrin</v>
      </c>
    </row>
    <row r="332" spans="1:12" x14ac:dyDescent="0.25">
      <c r="A332" t="s">
        <v>2739</v>
      </c>
      <c r="B332" t="str">
        <f t="shared" si="332"/>
        <v xml:space="preserve">  "nocturne_cobbler":"Cordonnier",</v>
      </c>
      <c r="C332" t="b">
        <f t="shared" si="333"/>
        <v>1</v>
      </c>
      <c r="D332">
        <f t="shared" si="329"/>
        <v>21</v>
      </c>
      <c r="E332" t="str">
        <f t="shared" si="330"/>
        <v xml:space="preserve">  "nocturne_cobbler"</v>
      </c>
      <c r="F332" t="str">
        <f t="shared" si="334"/>
        <v xml:space="preserve">  nocturne_cobbler</v>
      </c>
      <c r="G332">
        <f t="shared" ref="G332" si="344">FIND("_",F332)</f>
        <v>11</v>
      </c>
      <c r="H332" t="str">
        <f t="shared" si="300"/>
        <v>cobbler</v>
      </c>
      <c r="I332">
        <f t="shared" si="286"/>
        <v>0</v>
      </c>
      <c r="J332" t="str">
        <f t="shared" si="301"/>
        <v>cobbler</v>
      </c>
      <c r="L332" t="str">
        <f>INDEX(artwork.xlsx!H:J,MATCH(J332,artwork.xlsx!H:H,0),3)</f>
        <v>Cordonnier</v>
      </c>
    </row>
    <row r="333" spans="1:12" x14ac:dyDescent="0.25">
      <c r="A333" t="s">
        <v>2740</v>
      </c>
      <c r="B333" t="str">
        <f t="shared" si="332"/>
        <v xml:space="preserve">  "nocturne_crypt":"Crypte",</v>
      </c>
      <c r="C333" t="b">
        <f t="shared" si="333"/>
        <v>1</v>
      </c>
      <c r="D333">
        <f t="shared" si="329"/>
        <v>19</v>
      </c>
      <c r="E333" t="str">
        <f t="shared" si="330"/>
        <v xml:space="preserve">  "nocturne_crypt"</v>
      </c>
      <c r="F333" t="str">
        <f t="shared" si="334"/>
        <v xml:space="preserve">  nocturne_crypt</v>
      </c>
      <c r="G333">
        <f t="shared" ref="G333" si="345">FIND("_",F333)</f>
        <v>11</v>
      </c>
      <c r="H333" t="str">
        <f t="shared" si="300"/>
        <v>crypt</v>
      </c>
      <c r="I333">
        <f t="shared" si="286"/>
        <v>0</v>
      </c>
      <c r="J333" t="str">
        <f t="shared" si="301"/>
        <v>crypt</v>
      </c>
      <c r="L333" t="str">
        <f>INDEX(artwork.xlsx!H:J,MATCH(J333,artwork.xlsx!H:H,0),3)</f>
        <v>Crypte</v>
      </c>
    </row>
    <row r="334" spans="1:12" x14ac:dyDescent="0.25">
      <c r="A334" t="s">
        <v>2741</v>
      </c>
      <c r="B334" t="str">
        <f t="shared" si="332"/>
        <v xml:space="preserve">  "nocturne_cursedvillage":"Village maudit",</v>
      </c>
      <c r="C334" t="b">
        <f t="shared" si="333"/>
        <v>1</v>
      </c>
      <c r="D334">
        <f t="shared" si="329"/>
        <v>27</v>
      </c>
      <c r="E334" t="str">
        <f t="shared" si="330"/>
        <v xml:space="preserve">  "nocturne_cursedvillage"</v>
      </c>
      <c r="F334" t="str">
        <f t="shared" si="334"/>
        <v xml:space="preserve">  nocturne_cursedvillage</v>
      </c>
      <c r="G334">
        <f t="shared" ref="G334" si="346">FIND("_",F334)</f>
        <v>11</v>
      </c>
      <c r="H334" t="str">
        <f t="shared" si="300"/>
        <v>cursedvillage</v>
      </c>
      <c r="I334">
        <f t="shared" si="286"/>
        <v>0</v>
      </c>
      <c r="J334" t="str">
        <f t="shared" si="301"/>
        <v>cursedvillage</v>
      </c>
      <c r="L334" t="str">
        <f>INDEX(artwork.xlsx!H:J,MATCH(J334,artwork.xlsx!H:H,0),3)</f>
        <v>Village maudit</v>
      </c>
    </row>
    <row r="335" spans="1:12" x14ac:dyDescent="0.25">
      <c r="A335" t="s">
        <v>2742</v>
      </c>
      <c r="B335" t="str">
        <f t="shared" si="332"/>
        <v xml:space="preserve">  "nocturne_denofsin":"Antre du pêché",</v>
      </c>
      <c r="C335" t="b">
        <f t="shared" si="333"/>
        <v>1</v>
      </c>
      <c r="D335">
        <f t="shared" si="329"/>
        <v>22</v>
      </c>
      <c r="E335" t="str">
        <f t="shared" si="330"/>
        <v xml:space="preserve">  "nocturne_denofsin"</v>
      </c>
      <c r="F335" t="str">
        <f t="shared" si="334"/>
        <v xml:space="preserve">  nocturne_denofsin</v>
      </c>
      <c r="G335">
        <f t="shared" ref="G335" si="347">FIND("_",F335)</f>
        <v>11</v>
      </c>
      <c r="H335" t="str">
        <f t="shared" si="300"/>
        <v>denofsin</v>
      </c>
      <c r="I335">
        <f t="shared" si="286"/>
        <v>0</v>
      </c>
      <c r="J335" t="str">
        <f t="shared" si="301"/>
        <v>denofsin</v>
      </c>
      <c r="L335" t="str">
        <f>INDEX(artwork.xlsx!H:J,MATCH(J335,artwork.xlsx!H:H,0),3)</f>
        <v>Antre du pêché</v>
      </c>
    </row>
    <row r="336" spans="1:12" x14ac:dyDescent="0.25">
      <c r="A336" t="s">
        <v>2743</v>
      </c>
      <c r="B336" t="str">
        <f t="shared" si="332"/>
        <v xml:space="preserve">  "nocturne_idol":"Idole",</v>
      </c>
      <c r="C336" t="b">
        <f t="shared" si="333"/>
        <v>1</v>
      </c>
      <c r="D336">
        <f t="shared" si="329"/>
        <v>18</v>
      </c>
      <c r="E336" t="str">
        <f t="shared" si="330"/>
        <v xml:space="preserve">  "nocturne_idol"</v>
      </c>
      <c r="F336" t="str">
        <f t="shared" si="334"/>
        <v xml:space="preserve">  nocturne_idol</v>
      </c>
      <c r="G336">
        <f t="shared" ref="G336" si="348">FIND("_",F336)</f>
        <v>11</v>
      </c>
      <c r="H336" t="str">
        <f t="shared" si="300"/>
        <v>idol</v>
      </c>
      <c r="I336">
        <f t="shared" si="286"/>
        <v>0</v>
      </c>
      <c r="J336" t="str">
        <f t="shared" si="301"/>
        <v>idol</v>
      </c>
      <c r="L336" t="str">
        <f>INDEX(artwork.xlsx!H:J,MATCH(J336,artwork.xlsx!H:H,0),3)</f>
        <v>Idole</v>
      </c>
    </row>
    <row r="337" spans="1:12" x14ac:dyDescent="0.25">
      <c r="A337" t="s">
        <v>2744</v>
      </c>
      <c r="B337" t="str">
        <f t="shared" si="332"/>
        <v xml:space="preserve">  "nocturne_pooka":"Pooka",</v>
      </c>
      <c r="C337" t="b">
        <f t="shared" si="333"/>
        <v>1</v>
      </c>
      <c r="D337">
        <f t="shared" si="329"/>
        <v>19</v>
      </c>
      <c r="E337" t="str">
        <f t="shared" si="330"/>
        <v xml:space="preserve">  "nocturne_pooka"</v>
      </c>
      <c r="F337" t="str">
        <f t="shared" si="334"/>
        <v xml:space="preserve">  nocturne_pooka</v>
      </c>
      <c r="G337">
        <f t="shared" ref="G337" si="349">FIND("_",F337)</f>
        <v>11</v>
      </c>
      <c r="H337" t="str">
        <f t="shared" si="300"/>
        <v>pooka</v>
      </c>
      <c r="I337">
        <f t="shared" si="286"/>
        <v>0</v>
      </c>
      <c r="J337" t="str">
        <f t="shared" si="301"/>
        <v>pooka</v>
      </c>
      <c r="L337" t="str">
        <f>INDEX(artwork.xlsx!H:J,MATCH(J337,artwork.xlsx!H:H,0),3)</f>
        <v>Pooka</v>
      </c>
    </row>
    <row r="338" spans="1:12" x14ac:dyDescent="0.25">
      <c r="A338" t="s">
        <v>2745</v>
      </c>
      <c r="B338" t="str">
        <f t="shared" si="332"/>
        <v xml:space="preserve">  "nocturne_sacredgrove":"Bois sacré",</v>
      </c>
      <c r="C338" t="b">
        <f t="shared" si="333"/>
        <v>1</v>
      </c>
      <c r="D338">
        <f t="shared" si="329"/>
        <v>25</v>
      </c>
      <c r="E338" t="str">
        <f t="shared" si="330"/>
        <v xml:space="preserve">  "nocturne_sacredgrove"</v>
      </c>
      <c r="F338" t="str">
        <f t="shared" si="334"/>
        <v xml:space="preserve">  nocturne_sacredgrove</v>
      </c>
      <c r="G338">
        <f t="shared" ref="G338" si="350">FIND("_",F338)</f>
        <v>11</v>
      </c>
      <c r="H338" t="str">
        <f t="shared" si="300"/>
        <v>sacredgrove</v>
      </c>
      <c r="I338">
        <f t="shared" si="286"/>
        <v>0</v>
      </c>
      <c r="J338" t="str">
        <f t="shared" si="301"/>
        <v>sacredgrove</v>
      </c>
      <c r="L338" t="str">
        <f>INDEX(artwork.xlsx!H:J,MATCH(J338,artwork.xlsx!H:H,0),3)</f>
        <v>Bois sacré</v>
      </c>
    </row>
    <row r="339" spans="1:12" x14ac:dyDescent="0.25">
      <c r="A339" t="s">
        <v>2746</v>
      </c>
      <c r="B339" t="str">
        <f t="shared" si="332"/>
        <v xml:space="preserve">  "nocturne_tormentor":"Persécuteur",</v>
      </c>
      <c r="C339" t="b">
        <f t="shared" si="333"/>
        <v>1</v>
      </c>
      <c r="D339">
        <f t="shared" si="329"/>
        <v>23</v>
      </c>
      <c r="E339" t="str">
        <f t="shared" si="330"/>
        <v xml:space="preserve">  "nocturne_tormentor"</v>
      </c>
      <c r="F339" t="str">
        <f t="shared" si="334"/>
        <v xml:space="preserve">  nocturne_tormentor</v>
      </c>
      <c r="G339">
        <f t="shared" ref="G339" si="351">FIND("_",F339)</f>
        <v>11</v>
      </c>
      <c r="H339" t="str">
        <f t="shared" si="300"/>
        <v>tormentor</v>
      </c>
      <c r="I339">
        <f t="shared" si="286"/>
        <v>0</v>
      </c>
      <c r="J339" t="str">
        <f t="shared" si="301"/>
        <v>tormentor</v>
      </c>
      <c r="L339" t="str">
        <f>INDEX(artwork.xlsx!H:J,MATCH(J339,artwork.xlsx!H:H,0),3)</f>
        <v>Persécuteur</v>
      </c>
    </row>
    <row r="340" spans="1:12" x14ac:dyDescent="0.25">
      <c r="A340" t="s">
        <v>2747</v>
      </c>
      <c r="B340" t="str">
        <f t="shared" si="332"/>
        <v xml:space="preserve">  "nocturne_tragichero":"Héros de tragédie",</v>
      </c>
      <c r="C340" t="b">
        <f t="shared" si="333"/>
        <v>1</v>
      </c>
      <c r="D340">
        <f t="shared" si="329"/>
        <v>24</v>
      </c>
      <c r="E340" t="str">
        <f t="shared" si="330"/>
        <v xml:space="preserve">  "nocturne_tragichero"</v>
      </c>
      <c r="F340" t="str">
        <f t="shared" si="334"/>
        <v xml:space="preserve">  nocturne_tragichero</v>
      </c>
      <c r="G340">
        <f t="shared" ref="G340" si="352">FIND("_",F340)</f>
        <v>11</v>
      </c>
      <c r="H340" t="str">
        <f t="shared" si="300"/>
        <v>tragichero</v>
      </c>
      <c r="I340">
        <f t="shared" si="286"/>
        <v>0</v>
      </c>
      <c r="J340" t="str">
        <f t="shared" si="301"/>
        <v>tragichero</v>
      </c>
      <c r="L340" t="str">
        <f>INDEX(artwork.xlsx!H:J,MATCH(J340,artwork.xlsx!H:H,0),3)</f>
        <v>Héros de tragédie</v>
      </c>
    </row>
    <row r="341" spans="1:12" x14ac:dyDescent="0.25">
      <c r="A341" t="s">
        <v>2748</v>
      </c>
      <c r="B341" t="str">
        <f t="shared" si="332"/>
        <v xml:space="preserve">  "nocturne_vampire":"Vampire",</v>
      </c>
      <c r="C341" t="b">
        <f t="shared" si="333"/>
        <v>1</v>
      </c>
      <c r="D341">
        <f t="shared" si="329"/>
        <v>21</v>
      </c>
      <c r="E341" t="str">
        <f t="shared" si="330"/>
        <v xml:space="preserve">  "nocturne_vampire"</v>
      </c>
      <c r="F341" t="str">
        <f t="shared" si="334"/>
        <v xml:space="preserve">  nocturne_vampire</v>
      </c>
      <c r="G341">
        <f t="shared" ref="G341" si="353">FIND("_",F341)</f>
        <v>11</v>
      </c>
      <c r="H341" t="str">
        <f t="shared" si="300"/>
        <v>vampire</v>
      </c>
      <c r="I341">
        <f t="shared" si="286"/>
        <v>0</v>
      </c>
      <c r="J341" t="str">
        <f t="shared" si="301"/>
        <v>vampire</v>
      </c>
      <c r="L341" t="str">
        <f>INDEX(artwork.xlsx!H:J,MATCH(J341,artwork.xlsx!H:H,0),3)</f>
        <v>Vampire</v>
      </c>
    </row>
    <row r="342" spans="1:12" x14ac:dyDescent="0.25">
      <c r="A342" t="s">
        <v>2749</v>
      </c>
      <c r="B342" t="str">
        <f t="shared" si="332"/>
        <v xml:space="preserve">  "nocturne_werewolf":"Loup-garou",</v>
      </c>
      <c r="C342" t="b">
        <f t="shared" si="333"/>
        <v>1</v>
      </c>
      <c r="D342">
        <f t="shared" si="329"/>
        <v>22</v>
      </c>
      <c r="E342" t="str">
        <f t="shared" si="330"/>
        <v xml:space="preserve">  "nocturne_werewolf"</v>
      </c>
      <c r="F342" t="str">
        <f t="shared" si="334"/>
        <v xml:space="preserve">  nocturne_werewolf</v>
      </c>
      <c r="G342">
        <f t="shared" ref="G342" si="354">FIND("_",F342)</f>
        <v>11</v>
      </c>
      <c r="H342" t="str">
        <f t="shared" si="300"/>
        <v>werewolf</v>
      </c>
      <c r="I342">
        <f t="shared" si="286"/>
        <v>0</v>
      </c>
      <c r="J342" t="str">
        <f t="shared" si="301"/>
        <v>werewolf</v>
      </c>
      <c r="L342" t="str">
        <f>INDEX(artwork.xlsx!H:J,MATCH(J342,artwork.xlsx!H:H,0),3)</f>
        <v>Loup-garou</v>
      </c>
    </row>
    <row r="343" spans="1:12" x14ac:dyDescent="0.25">
      <c r="A343" t="s">
        <v>2750</v>
      </c>
      <c r="B343" t="str">
        <f t="shared" si="332"/>
        <v xml:space="preserve">  "nocturne_raider":"Razzia",</v>
      </c>
      <c r="C343" t="b">
        <f t="shared" si="333"/>
        <v>1</v>
      </c>
      <c r="D343">
        <f t="shared" si="329"/>
        <v>20</v>
      </c>
      <c r="E343" t="str">
        <f t="shared" si="330"/>
        <v xml:space="preserve">  "nocturne_raider"</v>
      </c>
      <c r="F343" t="str">
        <f t="shared" si="334"/>
        <v xml:space="preserve">  nocturne_raider</v>
      </c>
      <c r="G343">
        <f t="shared" ref="G343" si="355">FIND("_",F343)</f>
        <v>11</v>
      </c>
      <c r="H343" t="str">
        <f t="shared" si="300"/>
        <v>raider</v>
      </c>
      <c r="I343">
        <f t="shared" si="286"/>
        <v>0</v>
      </c>
      <c r="J343" t="str">
        <f t="shared" si="301"/>
        <v>raider</v>
      </c>
      <c r="L343" t="str">
        <f>INDEX(artwork.xlsx!H:J,MATCH(J343,artwork.xlsx!H:H,0),3)</f>
        <v>Razzia</v>
      </c>
    </row>
    <row r="344" spans="1:12" x14ac:dyDescent="0.25">
      <c r="A344" t="s">
        <v>2751</v>
      </c>
      <c r="B344" t="str">
        <f t="shared" si="332"/>
        <v xml:space="preserve">  "nocturne_boon_theearthsgift":"Don de la terre",</v>
      </c>
      <c r="C344" t="b">
        <f t="shared" si="333"/>
        <v>1</v>
      </c>
      <c r="D344">
        <f t="shared" si="329"/>
        <v>32</v>
      </c>
      <c r="E344" t="str">
        <f t="shared" si="330"/>
        <v xml:space="preserve">  "nocturne_boon_theearthsgift"</v>
      </c>
      <c r="F344" t="str">
        <f t="shared" si="334"/>
        <v xml:space="preserve">  nocturne_boon_theearthsgift</v>
      </c>
      <c r="G344">
        <f t="shared" ref="G344" si="356">FIND("_",F344)</f>
        <v>11</v>
      </c>
      <c r="H344" t="str">
        <f t="shared" si="300"/>
        <v>boon_theearthsgift</v>
      </c>
      <c r="I344">
        <f t="shared" si="286"/>
        <v>5</v>
      </c>
      <c r="J344" t="str">
        <f t="shared" si="301"/>
        <v>theearthsgift</v>
      </c>
      <c r="L344" t="str">
        <f>INDEX(artwork.xlsx!H:J,MATCH(J344,artwork.xlsx!H:H,0),3)</f>
        <v>Don de la terre</v>
      </c>
    </row>
    <row r="345" spans="1:12" x14ac:dyDescent="0.25">
      <c r="A345" t="s">
        <v>2752</v>
      </c>
      <c r="B345" t="str">
        <f t="shared" si="332"/>
        <v xml:space="preserve">  "nocturne_boon_thefieldsgift":"Don des champs",</v>
      </c>
      <c r="C345" t="b">
        <f t="shared" si="333"/>
        <v>1</v>
      </c>
      <c r="D345">
        <f t="shared" si="329"/>
        <v>32</v>
      </c>
      <c r="E345" t="str">
        <f t="shared" si="330"/>
        <v xml:space="preserve">  "nocturne_boon_thefieldsgift"</v>
      </c>
      <c r="F345" t="str">
        <f t="shared" si="334"/>
        <v xml:space="preserve">  nocturne_boon_thefieldsgift</v>
      </c>
      <c r="G345">
        <f t="shared" ref="G345" si="357">FIND("_",F345)</f>
        <v>11</v>
      </c>
      <c r="H345" t="str">
        <f t="shared" si="300"/>
        <v>boon_thefieldsgift</v>
      </c>
      <c r="I345">
        <f t="shared" ref="I345:I408" si="358">IFERROR(FIND("_",H345),0)</f>
        <v>5</v>
      </c>
      <c r="J345" t="str">
        <f t="shared" si="301"/>
        <v>thefieldsgift</v>
      </c>
      <c r="L345" t="str">
        <f>INDEX(artwork.xlsx!H:J,MATCH(J345,artwork.xlsx!H:H,0),3)</f>
        <v>Don des champs</v>
      </c>
    </row>
    <row r="346" spans="1:12" x14ac:dyDescent="0.25">
      <c r="A346" t="s">
        <v>2753</v>
      </c>
      <c r="B346" t="str">
        <f t="shared" si="332"/>
        <v xml:space="preserve">  "nocturne_boon_theflamesgift":"Don des flammes",</v>
      </c>
      <c r="C346" t="b">
        <f t="shared" si="333"/>
        <v>1</v>
      </c>
      <c r="D346">
        <f t="shared" si="329"/>
        <v>32</v>
      </c>
      <c r="E346" t="str">
        <f t="shared" si="330"/>
        <v xml:space="preserve">  "nocturne_boon_theflamesgift"</v>
      </c>
      <c r="F346" t="str">
        <f t="shared" si="334"/>
        <v xml:space="preserve">  nocturne_boon_theflamesgift</v>
      </c>
      <c r="G346">
        <f t="shared" ref="G346" si="359">FIND("_",F346)</f>
        <v>11</v>
      </c>
      <c r="H346" t="str">
        <f t="shared" si="300"/>
        <v>boon_theflamesgift</v>
      </c>
      <c r="I346">
        <f t="shared" si="358"/>
        <v>5</v>
      </c>
      <c r="J346" t="str">
        <f t="shared" si="301"/>
        <v>theflamesgift</v>
      </c>
      <c r="L346" t="str">
        <f>INDEX(artwork.xlsx!H:J,MATCH(J346,artwork.xlsx!H:H,0),3)</f>
        <v>Don des flammes</v>
      </c>
    </row>
    <row r="347" spans="1:12" x14ac:dyDescent="0.25">
      <c r="A347" t="s">
        <v>2754</v>
      </c>
      <c r="B347" t="str">
        <f t="shared" si="332"/>
        <v xml:space="preserve">  "nocturne_boon_theforestsgift":"Don des forêts",</v>
      </c>
      <c r="C347" t="b">
        <f t="shared" si="333"/>
        <v>1</v>
      </c>
      <c r="D347">
        <f t="shared" si="329"/>
        <v>33</v>
      </c>
      <c r="E347" t="str">
        <f t="shared" si="330"/>
        <v xml:space="preserve">  "nocturne_boon_theforestsgift"</v>
      </c>
      <c r="F347" t="str">
        <f t="shared" si="334"/>
        <v xml:space="preserve">  nocturne_boon_theforestsgift</v>
      </c>
      <c r="G347">
        <f t="shared" ref="G347" si="360">FIND("_",F347)</f>
        <v>11</v>
      </c>
      <c r="H347" t="str">
        <f t="shared" si="300"/>
        <v>boon_theforestsgift</v>
      </c>
      <c r="I347">
        <f t="shared" si="358"/>
        <v>5</v>
      </c>
      <c r="J347" t="str">
        <f t="shared" si="301"/>
        <v>theforestsgift</v>
      </c>
      <c r="L347" t="str">
        <f>INDEX(artwork.xlsx!H:J,MATCH(J347,artwork.xlsx!H:H,0),3)</f>
        <v>Don des forêts</v>
      </c>
    </row>
    <row r="348" spans="1:12" x14ac:dyDescent="0.25">
      <c r="A348" t="s">
        <v>2755</v>
      </c>
      <c r="B348" t="str">
        <f t="shared" si="332"/>
        <v xml:space="preserve">  "nocturne_boon_themoonsgift":"Don de la lune",</v>
      </c>
      <c r="C348" t="b">
        <f t="shared" si="333"/>
        <v>1</v>
      </c>
      <c r="D348">
        <f t="shared" si="329"/>
        <v>31</v>
      </c>
      <c r="E348" t="str">
        <f t="shared" si="330"/>
        <v xml:space="preserve">  "nocturne_boon_themoonsgift"</v>
      </c>
      <c r="F348" t="str">
        <f t="shared" si="334"/>
        <v xml:space="preserve">  nocturne_boon_themoonsgift</v>
      </c>
      <c r="G348">
        <f t="shared" ref="G348" si="361">FIND("_",F348)</f>
        <v>11</v>
      </c>
      <c r="H348" t="str">
        <f t="shared" si="300"/>
        <v>boon_themoonsgift</v>
      </c>
      <c r="I348">
        <f t="shared" si="358"/>
        <v>5</v>
      </c>
      <c r="J348" t="str">
        <f t="shared" si="301"/>
        <v>themoonsgift</v>
      </c>
      <c r="L348" t="str">
        <f>INDEX(artwork.xlsx!H:J,MATCH(J348,artwork.xlsx!H:H,0),3)</f>
        <v>Don de la lune</v>
      </c>
    </row>
    <row r="349" spans="1:12" x14ac:dyDescent="0.25">
      <c r="A349" t="s">
        <v>2756</v>
      </c>
      <c r="B349" t="str">
        <f t="shared" si="332"/>
        <v xml:space="preserve">  "nocturne_boon_themountainsgift":"Don des montagnes",</v>
      </c>
      <c r="C349" t="b">
        <f t="shared" si="333"/>
        <v>1</v>
      </c>
      <c r="D349">
        <f t="shared" si="329"/>
        <v>35</v>
      </c>
      <c r="E349" t="str">
        <f t="shared" si="330"/>
        <v xml:space="preserve">  "nocturne_boon_themountainsgift"</v>
      </c>
      <c r="F349" t="str">
        <f t="shared" si="334"/>
        <v xml:space="preserve">  nocturne_boon_themountainsgift</v>
      </c>
      <c r="G349">
        <f t="shared" ref="G349" si="362">FIND("_",F349)</f>
        <v>11</v>
      </c>
      <c r="H349" t="str">
        <f t="shared" si="300"/>
        <v>boon_themountainsgift</v>
      </c>
      <c r="I349">
        <f t="shared" si="358"/>
        <v>5</v>
      </c>
      <c r="J349" t="str">
        <f t="shared" si="301"/>
        <v>themountainsgift</v>
      </c>
      <c r="L349" t="str">
        <f>INDEX(artwork.xlsx!H:J,MATCH(J349,artwork.xlsx!H:H,0),3)</f>
        <v>Don des montagnes</v>
      </c>
    </row>
    <row r="350" spans="1:12" x14ac:dyDescent="0.25">
      <c r="A350" t="s">
        <v>2757</v>
      </c>
      <c r="B350" t="str">
        <f t="shared" si="332"/>
        <v xml:space="preserve">  "nocturne_boon_theriversgift":"Don de la rivière",</v>
      </c>
      <c r="C350" t="b">
        <f t="shared" si="333"/>
        <v>1</v>
      </c>
      <c r="D350">
        <f t="shared" si="329"/>
        <v>32</v>
      </c>
      <c r="E350" t="str">
        <f t="shared" si="330"/>
        <v xml:space="preserve">  "nocturne_boon_theriversgift"</v>
      </c>
      <c r="F350" t="str">
        <f t="shared" si="334"/>
        <v xml:space="preserve">  nocturne_boon_theriversgift</v>
      </c>
      <c r="G350">
        <f t="shared" ref="G350" si="363">FIND("_",F350)</f>
        <v>11</v>
      </c>
      <c r="H350" t="str">
        <f t="shared" si="300"/>
        <v>boon_theriversgift</v>
      </c>
      <c r="I350">
        <f t="shared" si="358"/>
        <v>5</v>
      </c>
      <c r="J350" t="str">
        <f t="shared" si="301"/>
        <v>theriversgift</v>
      </c>
      <c r="L350" t="str">
        <f>INDEX(artwork.xlsx!H:J,MATCH(J350,artwork.xlsx!H:H,0),3)</f>
        <v>Don de la rivière</v>
      </c>
    </row>
    <row r="351" spans="1:12" x14ac:dyDescent="0.25">
      <c r="A351" t="s">
        <v>2758</v>
      </c>
      <c r="B351" t="str">
        <f t="shared" si="332"/>
        <v xml:space="preserve">  "nocturne_boon_theseasgift":"Don de la mer",</v>
      </c>
      <c r="C351" t="b">
        <f t="shared" si="333"/>
        <v>1</v>
      </c>
      <c r="D351">
        <f t="shared" si="329"/>
        <v>30</v>
      </c>
      <c r="E351" t="str">
        <f t="shared" si="330"/>
        <v xml:space="preserve">  "nocturne_boon_theseasgift"</v>
      </c>
      <c r="F351" t="str">
        <f t="shared" si="334"/>
        <v xml:space="preserve">  nocturne_boon_theseasgift</v>
      </c>
      <c r="G351">
        <f t="shared" ref="G351" si="364">FIND("_",F351)</f>
        <v>11</v>
      </c>
      <c r="H351" t="str">
        <f t="shared" si="300"/>
        <v>boon_theseasgift</v>
      </c>
      <c r="I351">
        <f t="shared" si="358"/>
        <v>5</v>
      </c>
      <c r="J351" t="str">
        <f t="shared" si="301"/>
        <v>theseasgift</v>
      </c>
      <c r="L351" t="str">
        <f>INDEX(artwork.xlsx!H:J,MATCH(J351,artwork.xlsx!H:H,0),3)</f>
        <v>Don de la mer</v>
      </c>
    </row>
    <row r="352" spans="1:12" x14ac:dyDescent="0.25">
      <c r="A352" t="s">
        <v>2759</v>
      </c>
      <c r="B352" t="str">
        <f t="shared" si="332"/>
        <v xml:space="preserve">  "nocturne_boon_theskysgift":"Don du ciel",</v>
      </c>
      <c r="C352" t="b">
        <f t="shared" si="333"/>
        <v>1</v>
      </c>
      <c r="D352">
        <f t="shared" si="329"/>
        <v>30</v>
      </c>
      <c r="E352" t="str">
        <f t="shared" si="330"/>
        <v xml:space="preserve">  "nocturne_boon_theskysgift"</v>
      </c>
      <c r="F352" t="str">
        <f t="shared" si="334"/>
        <v xml:space="preserve">  nocturne_boon_theskysgift</v>
      </c>
      <c r="G352">
        <f t="shared" ref="G352" si="365">FIND("_",F352)</f>
        <v>11</v>
      </c>
      <c r="H352" t="str">
        <f t="shared" si="300"/>
        <v>boon_theskysgift</v>
      </c>
      <c r="I352">
        <f t="shared" si="358"/>
        <v>5</v>
      </c>
      <c r="J352" t="str">
        <f t="shared" si="301"/>
        <v>theskysgift</v>
      </c>
      <c r="L352" t="str">
        <f>INDEX(artwork.xlsx!H:J,MATCH(J352,artwork.xlsx!H:H,0),3)</f>
        <v>Don du ciel</v>
      </c>
    </row>
    <row r="353" spans="1:12" x14ac:dyDescent="0.25">
      <c r="A353" t="s">
        <v>2760</v>
      </c>
      <c r="B353" t="str">
        <f t="shared" si="332"/>
        <v xml:space="preserve">  "nocturne_boon_thesunsgift":"Don du soleil",</v>
      </c>
      <c r="C353" t="b">
        <f t="shared" si="333"/>
        <v>1</v>
      </c>
      <c r="D353">
        <f t="shared" si="329"/>
        <v>30</v>
      </c>
      <c r="E353" t="str">
        <f t="shared" si="330"/>
        <v xml:space="preserve">  "nocturne_boon_thesunsgift"</v>
      </c>
      <c r="F353" t="str">
        <f t="shared" si="334"/>
        <v xml:space="preserve">  nocturne_boon_thesunsgift</v>
      </c>
      <c r="G353">
        <f t="shared" ref="G353" si="366">FIND("_",F353)</f>
        <v>11</v>
      </c>
      <c r="H353" t="str">
        <f t="shared" si="300"/>
        <v>boon_thesunsgift</v>
      </c>
      <c r="I353">
        <f t="shared" si="358"/>
        <v>5</v>
      </c>
      <c r="J353" t="str">
        <f t="shared" si="301"/>
        <v>thesunsgift</v>
      </c>
      <c r="L353" t="str">
        <f>INDEX(artwork.xlsx!H:J,MATCH(J353,artwork.xlsx!H:H,0),3)</f>
        <v>Don du soleil</v>
      </c>
    </row>
    <row r="354" spans="1:12" x14ac:dyDescent="0.25">
      <c r="A354" t="s">
        <v>2761</v>
      </c>
      <c r="B354" t="str">
        <f t="shared" si="332"/>
        <v xml:space="preserve">  "nocturne_boon_theswampsgift":"Don des marais",</v>
      </c>
      <c r="C354" t="b">
        <f t="shared" si="333"/>
        <v>1</v>
      </c>
      <c r="D354">
        <f t="shared" si="329"/>
        <v>32</v>
      </c>
      <c r="E354" t="str">
        <f t="shared" si="330"/>
        <v xml:space="preserve">  "nocturne_boon_theswampsgift"</v>
      </c>
      <c r="F354" t="str">
        <f t="shared" si="334"/>
        <v xml:space="preserve">  nocturne_boon_theswampsgift</v>
      </c>
      <c r="G354">
        <f t="shared" ref="G354" si="367">FIND("_",F354)</f>
        <v>11</v>
      </c>
      <c r="H354" t="str">
        <f t="shared" si="300"/>
        <v>boon_theswampsgift</v>
      </c>
      <c r="I354">
        <f t="shared" si="358"/>
        <v>5</v>
      </c>
      <c r="J354" t="str">
        <f t="shared" si="301"/>
        <v>theswampsgift</v>
      </c>
      <c r="L354" t="str">
        <f>INDEX(artwork.xlsx!H:J,MATCH(J354,artwork.xlsx!H:H,0),3)</f>
        <v>Don des marais</v>
      </c>
    </row>
    <row r="355" spans="1:12" x14ac:dyDescent="0.25">
      <c r="A355" t="s">
        <v>2762</v>
      </c>
      <c r="B355" t="str">
        <f t="shared" si="332"/>
        <v xml:space="preserve">  "nocturne_boon_thewindsgift":"Don du vent",</v>
      </c>
      <c r="C355" t="b">
        <f t="shared" si="333"/>
        <v>1</v>
      </c>
      <c r="D355">
        <f t="shared" si="329"/>
        <v>31</v>
      </c>
      <c r="E355" t="str">
        <f t="shared" si="330"/>
        <v xml:space="preserve">  "nocturne_boon_thewindsgift"</v>
      </c>
      <c r="F355" t="str">
        <f t="shared" si="334"/>
        <v xml:space="preserve">  nocturne_boon_thewindsgift</v>
      </c>
      <c r="G355">
        <f t="shared" ref="G355" si="368">FIND("_",F355)</f>
        <v>11</v>
      </c>
      <c r="H355" t="str">
        <f t="shared" si="300"/>
        <v>boon_thewindsgift</v>
      </c>
      <c r="I355">
        <f t="shared" si="358"/>
        <v>5</v>
      </c>
      <c r="J355" t="str">
        <f t="shared" si="301"/>
        <v>thewindsgift</v>
      </c>
      <c r="L355" t="str">
        <f>INDEX(artwork.xlsx!H:J,MATCH(J355,artwork.xlsx!H:H,0),3)</f>
        <v>Don du vent</v>
      </c>
    </row>
    <row r="356" spans="1:12" x14ac:dyDescent="0.25">
      <c r="A356" t="s">
        <v>2763</v>
      </c>
      <c r="B356" t="str">
        <f t="shared" si="332"/>
        <v xml:space="preserve">  "promos_blackmarket":"Marché noir",</v>
      </c>
      <c r="C356" t="b">
        <f t="shared" si="333"/>
        <v>1</v>
      </c>
      <c r="D356">
        <f t="shared" si="329"/>
        <v>23</v>
      </c>
      <c r="E356" t="str">
        <f t="shared" si="330"/>
        <v xml:space="preserve">  "promos_blackmarket"</v>
      </c>
      <c r="F356" t="str">
        <f t="shared" si="334"/>
        <v xml:space="preserve">  promos_blackmarket</v>
      </c>
      <c r="G356">
        <f t="shared" ref="G356" si="369">FIND("_",F356)</f>
        <v>9</v>
      </c>
      <c r="H356" t="str">
        <f t="shared" si="300"/>
        <v>blackmarket</v>
      </c>
      <c r="I356">
        <f t="shared" si="358"/>
        <v>0</v>
      </c>
      <c r="J356" t="str">
        <f t="shared" si="301"/>
        <v>blackmarket</v>
      </c>
      <c r="L356" t="str">
        <f>INDEX(artwork.xlsx!H:J,MATCH(J356,artwork.xlsx!H:H,0),3)</f>
        <v>Marché noir</v>
      </c>
    </row>
    <row r="357" spans="1:12" x14ac:dyDescent="0.25">
      <c r="A357" t="s">
        <v>2764</v>
      </c>
      <c r="B357" t="str">
        <f t="shared" si="332"/>
        <v xml:space="preserve">  "promos_envoy":"Délégué",</v>
      </c>
      <c r="C357" t="b">
        <f t="shared" si="333"/>
        <v>1</v>
      </c>
      <c r="D357">
        <f t="shared" si="329"/>
        <v>17</v>
      </c>
      <c r="E357" t="str">
        <f t="shared" si="330"/>
        <v xml:space="preserve">  "promos_envoy"</v>
      </c>
      <c r="F357" t="str">
        <f t="shared" si="334"/>
        <v xml:space="preserve">  promos_envoy</v>
      </c>
      <c r="G357">
        <f t="shared" ref="G357" si="370">FIND("_",F357)</f>
        <v>9</v>
      </c>
      <c r="H357" t="str">
        <f t="shared" si="300"/>
        <v>envoy</v>
      </c>
      <c r="I357">
        <f t="shared" si="358"/>
        <v>0</v>
      </c>
      <c r="J357" t="str">
        <f t="shared" si="301"/>
        <v>envoy</v>
      </c>
      <c r="L357" t="str">
        <f>INDEX(artwork.xlsx!H:J,MATCH(J357,artwork.xlsx!H:H,0),3)</f>
        <v>Délégué</v>
      </c>
    </row>
    <row r="358" spans="1:12" x14ac:dyDescent="0.25">
      <c r="A358" t="s">
        <v>2765</v>
      </c>
      <c r="B358" t="str">
        <f t="shared" si="332"/>
        <v xml:space="preserve">  "promos_walledvillage":"Ville fortifiée",</v>
      </c>
      <c r="C358" t="b">
        <f t="shared" si="333"/>
        <v>1</v>
      </c>
      <c r="D358">
        <f t="shared" si="329"/>
        <v>25</v>
      </c>
      <c r="E358" t="str">
        <f t="shared" si="330"/>
        <v xml:space="preserve">  "promos_walledvillage"</v>
      </c>
      <c r="F358" t="str">
        <f t="shared" si="334"/>
        <v xml:space="preserve">  promos_walledvillage</v>
      </c>
      <c r="G358">
        <f t="shared" ref="G358" si="371">FIND("_",F358)</f>
        <v>9</v>
      </c>
      <c r="H358" t="str">
        <f t="shared" ref="H358:H421" si="372">RIGHT(F358,LEN(F358)-G358)</f>
        <v>walledvillage</v>
      </c>
      <c r="I358">
        <f t="shared" si="358"/>
        <v>0</v>
      </c>
      <c r="J358" t="str">
        <f t="shared" ref="J358:J421" si="373">RIGHT(H358,LEN(H358)-I358)</f>
        <v>walledvillage</v>
      </c>
      <c r="L358" t="str">
        <f>INDEX(artwork.xlsx!H:J,MATCH(J358,artwork.xlsx!H:H,0),3)</f>
        <v>Ville fortifiée</v>
      </c>
    </row>
    <row r="359" spans="1:12" x14ac:dyDescent="0.25">
      <c r="A359" t="s">
        <v>2766</v>
      </c>
      <c r="B359" t="str">
        <f t="shared" si="332"/>
        <v xml:space="preserve">  "promos_governor":"Gouverneur",</v>
      </c>
      <c r="C359" t="b">
        <f t="shared" si="333"/>
        <v>1</v>
      </c>
      <c r="D359">
        <f t="shared" si="329"/>
        <v>20</v>
      </c>
      <c r="E359" t="str">
        <f t="shared" si="330"/>
        <v xml:space="preserve">  "promos_governor"</v>
      </c>
      <c r="F359" t="str">
        <f t="shared" si="334"/>
        <v xml:space="preserve">  promos_governor</v>
      </c>
      <c r="G359">
        <f t="shared" ref="G359" si="374">FIND("_",F359)</f>
        <v>9</v>
      </c>
      <c r="H359" t="str">
        <f t="shared" si="372"/>
        <v>governor</v>
      </c>
      <c r="I359">
        <f t="shared" si="358"/>
        <v>0</v>
      </c>
      <c r="J359" t="str">
        <f t="shared" si="373"/>
        <v>governor</v>
      </c>
      <c r="L359" t="str">
        <f>INDEX(artwork.xlsx!H:J,MATCH(J359,artwork.xlsx!H:H,0),3)</f>
        <v>Gouverneur</v>
      </c>
    </row>
    <row r="360" spans="1:12" x14ac:dyDescent="0.25">
      <c r="A360" t="s">
        <v>2767</v>
      </c>
      <c r="B360" t="str">
        <f t="shared" si="332"/>
        <v xml:space="preserve">  "promos_stash":"Planque",</v>
      </c>
      <c r="C360" t="b">
        <f t="shared" si="333"/>
        <v>1</v>
      </c>
      <c r="D360">
        <f t="shared" si="329"/>
        <v>17</v>
      </c>
      <c r="E360" t="str">
        <f t="shared" si="330"/>
        <v xml:space="preserve">  "promos_stash"</v>
      </c>
      <c r="F360" t="str">
        <f t="shared" si="334"/>
        <v xml:space="preserve">  promos_stash</v>
      </c>
      <c r="G360">
        <f t="shared" ref="G360" si="375">FIND("_",F360)</f>
        <v>9</v>
      </c>
      <c r="H360" t="str">
        <f t="shared" si="372"/>
        <v>stash</v>
      </c>
      <c r="I360">
        <f t="shared" si="358"/>
        <v>0</v>
      </c>
      <c r="J360" t="str">
        <f t="shared" si="373"/>
        <v>stash</v>
      </c>
      <c r="L360" t="s">
        <v>2337</v>
      </c>
    </row>
    <row r="361" spans="1:12" x14ac:dyDescent="0.25">
      <c r="A361" t="s">
        <v>2768</v>
      </c>
      <c r="B361" t="str">
        <f t="shared" si="332"/>
        <v xml:space="preserve">  "promos_prince":"Prince",</v>
      </c>
      <c r="C361" t="b">
        <f t="shared" si="333"/>
        <v>1</v>
      </c>
      <c r="D361">
        <f t="shared" si="329"/>
        <v>18</v>
      </c>
      <c r="E361" t="str">
        <f t="shared" si="330"/>
        <v xml:space="preserve">  "promos_prince"</v>
      </c>
      <c r="F361" t="str">
        <f t="shared" si="334"/>
        <v xml:space="preserve">  promos_prince</v>
      </c>
      <c r="G361">
        <f t="shared" ref="G361" si="376">FIND("_",F361)</f>
        <v>9</v>
      </c>
      <c r="H361" t="str">
        <f t="shared" si="372"/>
        <v>prince</v>
      </c>
      <c r="I361">
        <f t="shared" si="358"/>
        <v>0</v>
      </c>
      <c r="J361" t="str">
        <f t="shared" si="373"/>
        <v>prince</v>
      </c>
      <c r="L361" t="str">
        <f>INDEX(artwork.xlsx!H:J,MATCH(J361,artwork.xlsx!H:H,0),3)</f>
        <v>Prince</v>
      </c>
    </row>
    <row r="362" spans="1:12" x14ac:dyDescent="0.25">
      <c r="A362" t="s">
        <v>2769</v>
      </c>
      <c r="B362" t="str">
        <f t="shared" si="332"/>
        <v xml:space="preserve">  "prosperity_bank":"Banque",</v>
      </c>
      <c r="C362" t="b">
        <f t="shared" si="333"/>
        <v>1</v>
      </c>
      <c r="D362">
        <f t="shared" si="329"/>
        <v>20</v>
      </c>
      <c r="E362" t="str">
        <f t="shared" si="330"/>
        <v xml:space="preserve">  "prosperity_bank"</v>
      </c>
      <c r="F362" t="str">
        <f t="shared" si="334"/>
        <v xml:space="preserve">  prosperity_bank</v>
      </c>
      <c r="G362">
        <f t="shared" ref="G362" si="377">FIND("_",F362)</f>
        <v>13</v>
      </c>
      <c r="H362" t="str">
        <f t="shared" si="372"/>
        <v>bank</v>
      </c>
      <c r="I362">
        <f t="shared" si="358"/>
        <v>0</v>
      </c>
      <c r="J362" t="str">
        <f t="shared" si="373"/>
        <v>bank</v>
      </c>
      <c r="L362" t="str">
        <f>INDEX(artwork.xlsx!H:J,MATCH(J362,artwork.xlsx!H:H,0),3)</f>
        <v>Banque</v>
      </c>
    </row>
    <row r="363" spans="1:12" x14ac:dyDescent="0.25">
      <c r="A363" t="s">
        <v>2770</v>
      </c>
      <c r="B363" t="str">
        <f t="shared" si="332"/>
        <v xml:space="preserve">  "prosperity_city":"Ville",</v>
      </c>
      <c r="C363" t="b">
        <f t="shared" si="333"/>
        <v>1</v>
      </c>
      <c r="D363">
        <f t="shared" si="329"/>
        <v>20</v>
      </c>
      <c r="E363" t="str">
        <f t="shared" si="330"/>
        <v xml:space="preserve">  "prosperity_city"</v>
      </c>
      <c r="F363" t="str">
        <f t="shared" si="334"/>
        <v xml:space="preserve">  prosperity_city</v>
      </c>
      <c r="G363">
        <f t="shared" ref="G363" si="378">FIND("_",F363)</f>
        <v>13</v>
      </c>
      <c r="H363" t="str">
        <f t="shared" si="372"/>
        <v>city</v>
      </c>
      <c r="I363">
        <f t="shared" si="358"/>
        <v>0</v>
      </c>
      <c r="J363" t="str">
        <f t="shared" si="373"/>
        <v>city</v>
      </c>
      <c r="L363" t="str">
        <f>INDEX(artwork.xlsx!H:J,MATCH(J363,artwork.xlsx!H:H,0),3)</f>
        <v>Ville</v>
      </c>
    </row>
    <row r="364" spans="1:12" x14ac:dyDescent="0.25">
      <c r="A364" t="s">
        <v>2771</v>
      </c>
      <c r="B364" t="str">
        <f t="shared" si="332"/>
        <v xml:space="preserve">  "prosperity_contraband":"Contrebande",</v>
      </c>
      <c r="C364" t="b">
        <f t="shared" si="333"/>
        <v>1</v>
      </c>
      <c r="D364">
        <f t="shared" si="329"/>
        <v>26</v>
      </c>
      <c r="E364" t="str">
        <f t="shared" si="330"/>
        <v xml:space="preserve">  "prosperity_contraband"</v>
      </c>
      <c r="F364" t="str">
        <f t="shared" si="334"/>
        <v xml:space="preserve">  prosperity_contraband</v>
      </c>
      <c r="G364">
        <f t="shared" ref="G364" si="379">FIND("_",F364)</f>
        <v>13</v>
      </c>
      <c r="H364" t="str">
        <f t="shared" si="372"/>
        <v>contraband</v>
      </c>
      <c r="I364">
        <f t="shared" si="358"/>
        <v>0</v>
      </c>
      <c r="J364" t="str">
        <f t="shared" si="373"/>
        <v>contraband</v>
      </c>
      <c r="L364" t="str">
        <f>INDEX(artwork.xlsx!H:J,MATCH(J364,artwork.xlsx!H:H,0),3)</f>
        <v>Contrebande</v>
      </c>
    </row>
    <row r="365" spans="1:12" x14ac:dyDescent="0.25">
      <c r="A365" t="s">
        <v>2772</v>
      </c>
      <c r="B365" t="str">
        <f t="shared" si="332"/>
        <v xml:space="preserve">  "prosperity_countinghouse":"Bureau de comptabilité",</v>
      </c>
      <c r="C365" t="b">
        <f t="shared" si="333"/>
        <v>1</v>
      </c>
      <c r="D365">
        <f t="shared" si="329"/>
        <v>29</v>
      </c>
      <c r="E365" t="str">
        <f t="shared" si="330"/>
        <v xml:space="preserve">  "prosperity_countinghouse"</v>
      </c>
      <c r="F365" t="str">
        <f t="shared" si="334"/>
        <v xml:space="preserve">  prosperity_countinghouse</v>
      </c>
      <c r="G365">
        <f t="shared" ref="G365" si="380">FIND("_",F365)</f>
        <v>13</v>
      </c>
      <c r="H365" t="str">
        <f t="shared" si="372"/>
        <v>countinghouse</v>
      </c>
      <c r="I365">
        <f t="shared" si="358"/>
        <v>0</v>
      </c>
      <c r="J365" t="str">
        <f t="shared" si="373"/>
        <v>countinghouse</v>
      </c>
      <c r="L365" t="str">
        <f>INDEX(artwork.xlsx!H:J,MATCH(J365,artwork.xlsx!H:H,0),3)</f>
        <v>Bureau de comptabilité</v>
      </c>
    </row>
    <row r="366" spans="1:12" x14ac:dyDescent="0.25">
      <c r="A366" t="s">
        <v>2773</v>
      </c>
      <c r="B366" t="str">
        <f t="shared" si="332"/>
        <v xml:space="preserve">  "prosperity_bishop":"Evêque",</v>
      </c>
      <c r="C366" t="b">
        <f t="shared" si="333"/>
        <v>1</v>
      </c>
      <c r="D366">
        <f t="shared" si="329"/>
        <v>22</v>
      </c>
      <c r="E366" t="str">
        <f t="shared" si="330"/>
        <v xml:space="preserve">  "prosperity_bishop"</v>
      </c>
      <c r="F366" t="str">
        <f t="shared" si="334"/>
        <v xml:space="preserve">  prosperity_bishop</v>
      </c>
      <c r="G366">
        <f t="shared" ref="G366" si="381">FIND("_",F366)</f>
        <v>13</v>
      </c>
      <c r="H366" t="str">
        <f t="shared" si="372"/>
        <v>bishop</v>
      </c>
      <c r="I366">
        <f t="shared" si="358"/>
        <v>0</v>
      </c>
      <c r="J366" t="str">
        <f t="shared" si="373"/>
        <v>bishop</v>
      </c>
      <c r="L366" t="str">
        <f>INDEX(artwork.xlsx!H:J,MATCH(J366,artwork.xlsx!H:H,0),3)</f>
        <v>Evêque</v>
      </c>
    </row>
    <row r="367" spans="1:12" x14ac:dyDescent="0.25">
      <c r="A367" t="s">
        <v>2774</v>
      </c>
      <c r="B367" t="str">
        <f t="shared" si="332"/>
        <v xml:space="preserve">  "prosperity_grandmarket":"Grand marché",</v>
      </c>
      <c r="C367" t="b">
        <f t="shared" si="333"/>
        <v>1</v>
      </c>
      <c r="D367">
        <f t="shared" si="329"/>
        <v>27</v>
      </c>
      <c r="E367" t="str">
        <f t="shared" si="330"/>
        <v xml:space="preserve">  "prosperity_grandmarket"</v>
      </c>
      <c r="F367" t="str">
        <f t="shared" si="334"/>
        <v xml:space="preserve">  prosperity_grandmarket</v>
      </c>
      <c r="G367">
        <f t="shared" ref="G367" si="382">FIND("_",F367)</f>
        <v>13</v>
      </c>
      <c r="H367" t="str">
        <f t="shared" si="372"/>
        <v>grandmarket</v>
      </c>
      <c r="I367">
        <f t="shared" si="358"/>
        <v>0</v>
      </c>
      <c r="J367" t="str">
        <f t="shared" si="373"/>
        <v>grandmarket</v>
      </c>
      <c r="L367" t="str">
        <f>INDEX(artwork.xlsx!H:J,MATCH(J367,artwork.xlsx!H:H,0),3)</f>
        <v>Grand marché</v>
      </c>
    </row>
    <row r="368" spans="1:12" x14ac:dyDescent="0.25">
      <c r="A368" t="s">
        <v>2775</v>
      </c>
      <c r="B368" t="str">
        <f t="shared" si="332"/>
        <v xml:space="preserve">  "prosperity_goons":"Fiers-à-bras",</v>
      </c>
      <c r="C368" t="b">
        <f t="shared" si="333"/>
        <v>1</v>
      </c>
      <c r="D368">
        <f t="shared" si="329"/>
        <v>21</v>
      </c>
      <c r="E368" t="str">
        <f t="shared" si="330"/>
        <v xml:space="preserve">  "prosperity_goons"</v>
      </c>
      <c r="F368" t="str">
        <f t="shared" si="334"/>
        <v xml:space="preserve">  prosperity_goons</v>
      </c>
      <c r="G368">
        <f t="shared" ref="G368" si="383">FIND("_",F368)</f>
        <v>13</v>
      </c>
      <c r="H368" t="str">
        <f t="shared" si="372"/>
        <v>goons</v>
      </c>
      <c r="I368">
        <f t="shared" si="358"/>
        <v>0</v>
      </c>
      <c r="J368" t="str">
        <f t="shared" si="373"/>
        <v>goons</v>
      </c>
      <c r="L368" t="str">
        <f>INDEX(artwork.xlsx!H:J,MATCH(J368,artwork.xlsx!H:H,0),3)</f>
        <v>Fiers-à-bras</v>
      </c>
    </row>
    <row r="369" spans="1:12" x14ac:dyDescent="0.25">
      <c r="A369" t="s">
        <v>2776</v>
      </c>
      <c r="B369" t="str">
        <f t="shared" si="332"/>
        <v xml:space="preserve">  "prosperity_watchtower":"Mirador",</v>
      </c>
      <c r="C369" t="b">
        <f t="shared" si="333"/>
        <v>1</v>
      </c>
      <c r="D369">
        <f t="shared" si="329"/>
        <v>26</v>
      </c>
      <c r="E369" t="str">
        <f t="shared" si="330"/>
        <v xml:space="preserve">  "prosperity_watchtower"</v>
      </c>
      <c r="F369" t="str">
        <f t="shared" si="334"/>
        <v xml:space="preserve">  prosperity_watchtower</v>
      </c>
      <c r="G369">
        <f t="shared" ref="G369" si="384">FIND("_",F369)</f>
        <v>13</v>
      </c>
      <c r="H369" t="str">
        <f t="shared" si="372"/>
        <v>watchtower</v>
      </c>
      <c r="I369">
        <f t="shared" si="358"/>
        <v>0</v>
      </c>
      <c r="J369" t="str">
        <f t="shared" si="373"/>
        <v>watchtower</v>
      </c>
      <c r="L369" t="str">
        <f>INDEX(artwork.xlsx!H:J,MATCH(J369,artwork.xlsx!H:H,0),3)</f>
        <v>Mirador</v>
      </c>
    </row>
    <row r="370" spans="1:12" x14ac:dyDescent="0.25">
      <c r="A370" t="s">
        <v>2777</v>
      </c>
      <c r="B370" t="str">
        <f t="shared" si="332"/>
        <v xml:space="preserve">  "prosperity_expand":"Agrandissement",</v>
      </c>
      <c r="C370" t="b">
        <f t="shared" si="333"/>
        <v>1</v>
      </c>
      <c r="D370">
        <f t="shared" si="329"/>
        <v>22</v>
      </c>
      <c r="E370" t="str">
        <f t="shared" si="330"/>
        <v xml:space="preserve">  "prosperity_expand"</v>
      </c>
      <c r="F370" t="str">
        <f t="shared" si="334"/>
        <v xml:space="preserve">  prosperity_expand</v>
      </c>
      <c r="G370">
        <f t="shared" ref="G370" si="385">FIND("_",F370)</f>
        <v>13</v>
      </c>
      <c r="H370" t="str">
        <f t="shared" si="372"/>
        <v>expand</v>
      </c>
      <c r="I370">
        <f t="shared" si="358"/>
        <v>0</v>
      </c>
      <c r="J370" t="str">
        <f t="shared" si="373"/>
        <v>expand</v>
      </c>
      <c r="L370" t="str">
        <f>INDEX(artwork.xlsx!H:J,MATCH(J370,artwork.xlsx!H:H,0),3)</f>
        <v>Agrandissement</v>
      </c>
    </row>
    <row r="371" spans="1:12" x14ac:dyDescent="0.25">
      <c r="A371" t="s">
        <v>2778</v>
      </c>
      <c r="B371" t="str">
        <f t="shared" si="332"/>
        <v xml:space="preserve">  "prosperity_kingscourt":"Cour du roi",</v>
      </c>
      <c r="C371" t="b">
        <f t="shared" si="333"/>
        <v>1</v>
      </c>
      <c r="D371">
        <f t="shared" si="329"/>
        <v>26</v>
      </c>
      <c r="E371" t="str">
        <f t="shared" si="330"/>
        <v xml:space="preserve">  "prosperity_kingscourt"</v>
      </c>
      <c r="F371" t="str">
        <f t="shared" si="334"/>
        <v xml:space="preserve">  prosperity_kingscourt</v>
      </c>
      <c r="G371">
        <f t="shared" ref="G371" si="386">FIND("_",F371)</f>
        <v>13</v>
      </c>
      <c r="H371" t="str">
        <f t="shared" si="372"/>
        <v>kingscourt</v>
      </c>
      <c r="I371">
        <f t="shared" si="358"/>
        <v>0</v>
      </c>
      <c r="J371" t="str">
        <f t="shared" si="373"/>
        <v>kingscourt</v>
      </c>
      <c r="L371" t="str">
        <f>INDEX(artwork.xlsx!H:J,MATCH(J371,artwork.xlsx!H:H,0),3)</f>
        <v>Cour du roi</v>
      </c>
    </row>
    <row r="372" spans="1:12" x14ac:dyDescent="0.25">
      <c r="A372" t="s">
        <v>2779</v>
      </c>
      <c r="B372" t="str">
        <f t="shared" si="332"/>
        <v xml:space="preserve">  "prosperity_hoard":"Magot",</v>
      </c>
      <c r="C372" t="b">
        <f t="shared" si="333"/>
        <v>1</v>
      </c>
      <c r="D372">
        <f t="shared" si="329"/>
        <v>21</v>
      </c>
      <c r="E372" t="str">
        <f t="shared" si="330"/>
        <v xml:space="preserve">  "prosperity_hoard"</v>
      </c>
      <c r="F372" t="str">
        <f t="shared" si="334"/>
        <v xml:space="preserve">  prosperity_hoard</v>
      </c>
      <c r="G372">
        <f t="shared" ref="G372" si="387">FIND("_",F372)</f>
        <v>13</v>
      </c>
      <c r="H372" t="str">
        <f t="shared" si="372"/>
        <v>hoard</v>
      </c>
      <c r="I372">
        <f t="shared" si="358"/>
        <v>0</v>
      </c>
      <c r="J372" t="str">
        <f t="shared" si="373"/>
        <v>hoard</v>
      </c>
      <c r="L372" t="str">
        <f>INDEX(artwork.xlsx!H:J,MATCH(J372,artwork.xlsx!H:H,0),3)</f>
        <v>Magot</v>
      </c>
    </row>
    <row r="373" spans="1:12" x14ac:dyDescent="0.25">
      <c r="A373" t="s">
        <v>2780</v>
      </c>
      <c r="B373" t="str">
        <f t="shared" si="332"/>
        <v xml:space="preserve">  "prosperity_peddler":"Colporteur",</v>
      </c>
      <c r="C373" t="b">
        <f t="shared" si="333"/>
        <v>1</v>
      </c>
      <c r="D373">
        <f t="shared" si="329"/>
        <v>23</v>
      </c>
      <c r="E373" t="str">
        <f t="shared" si="330"/>
        <v xml:space="preserve">  "prosperity_peddler"</v>
      </c>
      <c r="F373" t="str">
        <f t="shared" si="334"/>
        <v xml:space="preserve">  prosperity_peddler</v>
      </c>
      <c r="G373">
        <f t="shared" ref="G373" si="388">FIND("_",F373)</f>
        <v>13</v>
      </c>
      <c r="H373" t="str">
        <f t="shared" si="372"/>
        <v>peddler</v>
      </c>
      <c r="I373">
        <f t="shared" si="358"/>
        <v>0</v>
      </c>
      <c r="J373" t="str">
        <f t="shared" si="373"/>
        <v>peddler</v>
      </c>
      <c r="L373" t="str">
        <f>INDEX(artwork.xlsx!H:J,MATCH(J373,artwork.xlsx!H:H,0),3)</f>
        <v>Colporteur</v>
      </c>
    </row>
    <row r="374" spans="1:12" x14ac:dyDescent="0.25">
      <c r="A374" t="s">
        <v>2781</v>
      </c>
      <c r="B374" t="str">
        <f t="shared" si="332"/>
        <v xml:space="preserve">  "prosperity_monument":"Monument",</v>
      </c>
      <c r="C374" t="b">
        <f t="shared" si="333"/>
        <v>1</v>
      </c>
      <c r="D374">
        <f t="shared" si="329"/>
        <v>24</v>
      </c>
      <c r="E374" t="str">
        <f t="shared" si="330"/>
        <v xml:space="preserve">  "prosperity_monument"</v>
      </c>
      <c r="F374" t="str">
        <f t="shared" si="334"/>
        <v xml:space="preserve">  prosperity_monument</v>
      </c>
      <c r="G374">
        <f t="shared" ref="G374" si="389">FIND("_",F374)</f>
        <v>13</v>
      </c>
      <c r="H374" t="str">
        <f t="shared" si="372"/>
        <v>monument</v>
      </c>
      <c r="I374">
        <f t="shared" si="358"/>
        <v>0</v>
      </c>
      <c r="J374" t="str">
        <f t="shared" si="373"/>
        <v>monument</v>
      </c>
      <c r="L374" t="str">
        <f>INDEX(artwork.xlsx!H:J,MATCH(J374,artwork.xlsx!H:H,0),3)</f>
        <v>Monument</v>
      </c>
    </row>
    <row r="375" spans="1:12" x14ac:dyDescent="0.25">
      <c r="A375" t="s">
        <v>2782</v>
      </c>
      <c r="B375" t="str">
        <f t="shared" si="332"/>
        <v xml:space="preserve">  "prosperity_forge":"Forge",</v>
      </c>
      <c r="C375" t="b">
        <f t="shared" si="333"/>
        <v>1</v>
      </c>
      <c r="D375">
        <f t="shared" si="329"/>
        <v>21</v>
      </c>
      <c r="E375" t="str">
        <f t="shared" si="330"/>
        <v xml:space="preserve">  "prosperity_forge"</v>
      </c>
      <c r="F375" t="str">
        <f t="shared" si="334"/>
        <v xml:space="preserve">  prosperity_forge</v>
      </c>
      <c r="G375">
        <f t="shared" ref="G375" si="390">FIND("_",F375)</f>
        <v>13</v>
      </c>
      <c r="H375" t="str">
        <f t="shared" si="372"/>
        <v>forge</v>
      </c>
      <c r="I375">
        <f t="shared" si="358"/>
        <v>0</v>
      </c>
      <c r="J375" t="str">
        <f t="shared" si="373"/>
        <v>forge</v>
      </c>
      <c r="L375" t="str">
        <f>INDEX(artwork.xlsx!H:J,MATCH(J375,artwork.xlsx!H:H,0),3)</f>
        <v>Forge</v>
      </c>
    </row>
    <row r="376" spans="1:12" x14ac:dyDescent="0.25">
      <c r="A376" t="s">
        <v>2783</v>
      </c>
      <c r="B376" t="str">
        <f t="shared" si="332"/>
        <v xml:space="preserve">  "prosperity_rabble":"Foule",</v>
      </c>
      <c r="C376" t="b">
        <f t="shared" si="333"/>
        <v>1</v>
      </c>
      <c r="D376">
        <f t="shared" si="329"/>
        <v>22</v>
      </c>
      <c r="E376" t="str">
        <f t="shared" si="330"/>
        <v xml:space="preserve">  "prosperity_rabble"</v>
      </c>
      <c r="F376" t="str">
        <f t="shared" si="334"/>
        <v xml:space="preserve">  prosperity_rabble</v>
      </c>
      <c r="G376">
        <f t="shared" ref="G376" si="391">FIND("_",F376)</f>
        <v>13</v>
      </c>
      <c r="H376" t="str">
        <f t="shared" si="372"/>
        <v>rabble</v>
      </c>
      <c r="I376">
        <f t="shared" si="358"/>
        <v>0</v>
      </c>
      <c r="J376" t="str">
        <f t="shared" si="373"/>
        <v>rabble</v>
      </c>
      <c r="L376" t="str">
        <f>INDEX(artwork.xlsx!H:J,MATCH(J376,artwork.xlsx!H:H,0),3)</f>
        <v>Foule</v>
      </c>
    </row>
    <row r="377" spans="1:12" x14ac:dyDescent="0.25">
      <c r="A377" t="s">
        <v>2784</v>
      </c>
      <c r="B377" t="str">
        <f t="shared" si="332"/>
        <v xml:space="preserve">  "prosperity_talisman":"Talisman",</v>
      </c>
      <c r="C377" t="b">
        <f t="shared" si="333"/>
        <v>1</v>
      </c>
      <c r="D377">
        <f t="shared" si="329"/>
        <v>24</v>
      </c>
      <c r="E377" t="str">
        <f t="shared" si="330"/>
        <v xml:space="preserve">  "prosperity_talisman"</v>
      </c>
      <c r="F377" t="str">
        <f t="shared" si="334"/>
        <v xml:space="preserve">  prosperity_talisman</v>
      </c>
      <c r="G377">
        <f t="shared" ref="G377" si="392">FIND("_",F377)</f>
        <v>13</v>
      </c>
      <c r="H377" t="str">
        <f t="shared" si="372"/>
        <v>talisman</v>
      </c>
      <c r="I377">
        <f t="shared" si="358"/>
        <v>0</v>
      </c>
      <c r="J377" t="str">
        <f t="shared" si="373"/>
        <v>talisman</v>
      </c>
      <c r="L377" t="str">
        <f>INDEX(artwork.xlsx!H:J,MATCH(J377,artwork.xlsx!H:H,0),3)</f>
        <v>Talisman</v>
      </c>
    </row>
    <row r="378" spans="1:12" x14ac:dyDescent="0.25">
      <c r="A378" t="s">
        <v>2785</v>
      </c>
      <c r="B378" t="str">
        <f t="shared" si="332"/>
        <v xml:space="preserve">  "prosperity_mint":"Hotel de la monnaie",</v>
      </c>
      <c r="C378" t="b">
        <f t="shared" si="333"/>
        <v>1</v>
      </c>
      <c r="D378">
        <f t="shared" si="329"/>
        <v>20</v>
      </c>
      <c r="E378" t="str">
        <f t="shared" si="330"/>
        <v xml:space="preserve">  "prosperity_mint"</v>
      </c>
      <c r="F378" t="str">
        <f t="shared" si="334"/>
        <v xml:space="preserve">  prosperity_mint</v>
      </c>
      <c r="G378">
        <f t="shared" ref="G378" si="393">FIND("_",F378)</f>
        <v>13</v>
      </c>
      <c r="H378" t="str">
        <f t="shared" si="372"/>
        <v>mint</v>
      </c>
      <c r="I378">
        <f t="shared" si="358"/>
        <v>0</v>
      </c>
      <c r="J378" t="str">
        <f t="shared" si="373"/>
        <v>mint</v>
      </c>
      <c r="L378" t="str">
        <f>INDEX(artwork.xlsx!H:J,MATCH(J378,artwork.xlsx!H:H,0),3)</f>
        <v>Hotel de la monnaie</v>
      </c>
    </row>
    <row r="379" spans="1:12" x14ac:dyDescent="0.25">
      <c r="A379" t="s">
        <v>2786</v>
      </c>
      <c r="B379" t="str">
        <f t="shared" si="332"/>
        <v xml:space="preserve">  "prosperity_loan":"Prêt",</v>
      </c>
      <c r="C379" t="b">
        <f t="shared" si="333"/>
        <v>1</v>
      </c>
      <c r="D379">
        <f t="shared" si="329"/>
        <v>20</v>
      </c>
      <c r="E379" t="str">
        <f t="shared" si="330"/>
        <v xml:space="preserve">  "prosperity_loan"</v>
      </c>
      <c r="F379" t="str">
        <f t="shared" si="334"/>
        <v xml:space="preserve">  prosperity_loan</v>
      </c>
      <c r="G379">
        <f t="shared" ref="G379" si="394">FIND("_",F379)</f>
        <v>13</v>
      </c>
      <c r="H379" t="str">
        <f t="shared" si="372"/>
        <v>loan</v>
      </c>
      <c r="I379">
        <f t="shared" si="358"/>
        <v>0</v>
      </c>
      <c r="J379" t="str">
        <f t="shared" si="373"/>
        <v>loan</v>
      </c>
      <c r="L379" t="str">
        <f>INDEX(artwork.xlsx!H:J,MATCH(J379,artwork.xlsx!H:H,0),3)</f>
        <v>Prêt</v>
      </c>
    </row>
    <row r="380" spans="1:12" x14ac:dyDescent="0.25">
      <c r="A380" t="s">
        <v>2787</v>
      </c>
      <c r="B380" t="str">
        <f t="shared" si="332"/>
        <v xml:space="preserve">  "prosperity_traderoute":"Route commerciale",</v>
      </c>
      <c r="C380" t="b">
        <f t="shared" si="333"/>
        <v>1</v>
      </c>
      <c r="D380">
        <f t="shared" si="329"/>
        <v>26</v>
      </c>
      <c r="E380" t="str">
        <f t="shared" si="330"/>
        <v xml:space="preserve">  "prosperity_traderoute"</v>
      </c>
      <c r="F380" t="str">
        <f t="shared" si="334"/>
        <v xml:space="preserve">  prosperity_traderoute</v>
      </c>
      <c r="G380">
        <f t="shared" ref="G380" si="395">FIND("_",F380)</f>
        <v>13</v>
      </c>
      <c r="H380" t="str">
        <f t="shared" si="372"/>
        <v>traderoute</v>
      </c>
      <c r="I380">
        <f t="shared" si="358"/>
        <v>0</v>
      </c>
      <c r="J380" t="str">
        <f t="shared" si="373"/>
        <v>traderoute</v>
      </c>
      <c r="L380" t="str">
        <f>INDEX(artwork.xlsx!H:J,MATCH(J380,artwork.xlsx!H:H,0),3)</f>
        <v>Route commerciale</v>
      </c>
    </row>
    <row r="381" spans="1:12" x14ac:dyDescent="0.25">
      <c r="A381" t="s">
        <v>2788</v>
      </c>
      <c r="B381" t="str">
        <f t="shared" si="332"/>
        <v xml:space="preserve">  "prosperity_quarry":"Carrière",</v>
      </c>
      <c r="C381" t="b">
        <f t="shared" si="333"/>
        <v>1</v>
      </c>
      <c r="D381">
        <f t="shared" si="329"/>
        <v>22</v>
      </c>
      <c r="E381" t="str">
        <f t="shared" si="330"/>
        <v xml:space="preserve">  "prosperity_quarry"</v>
      </c>
      <c r="F381" t="str">
        <f t="shared" si="334"/>
        <v xml:space="preserve">  prosperity_quarry</v>
      </c>
      <c r="G381">
        <f t="shared" ref="G381" si="396">FIND("_",F381)</f>
        <v>13</v>
      </c>
      <c r="H381" t="str">
        <f t="shared" si="372"/>
        <v>quarry</v>
      </c>
      <c r="I381">
        <f t="shared" si="358"/>
        <v>0</v>
      </c>
      <c r="J381" t="str">
        <f t="shared" si="373"/>
        <v>quarry</v>
      </c>
      <c r="L381" t="str">
        <f>INDEX(artwork.xlsx!H:J,MATCH(J381,artwork.xlsx!H:H,0),3)</f>
        <v>Carrière</v>
      </c>
    </row>
    <row r="382" spans="1:12" x14ac:dyDescent="0.25">
      <c r="A382" t="s">
        <v>2789</v>
      </c>
      <c r="B382" t="str">
        <f t="shared" si="332"/>
        <v xml:space="preserve">  "prosperity_royalseal":"Sceau royal",</v>
      </c>
      <c r="C382" t="b">
        <f t="shared" si="333"/>
        <v>1</v>
      </c>
      <c r="D382">
        <f t="shared" si="329"/>
        <v>25</v>
      </c>
      <c r="E382" t="str">
        <f t="shared" si="330"/>
        <v xml:space="preserve">  "prosperity_royalseal"</v>
      </c>
      <c r="F382" t="str">
        <f t="shared" si="334"/>
        <v xml:space="preserve">  prosperity_royalseal</v>
      </c>
      <c r="G382">
        <f t="shared" ref="G382" si="397">FIND("_",F382)</f>
        <v>13</v>
      </c>
      <c r="H382" t="str">
        <f t="shared" si="372"/>
        <v>royalseal</v>
      </c>
      <c r="I382">
        <f t="shared" si="358"/>
        <v>0</v>
      </c>
      <c r="J382" t="str">
        <f t="shared" si="373"/>
        <v>royalseal</v>
      </c>
      <c r="L382" t="str">
        <f>INDEX(artwork.xlsx!H:J,MATCH(J382,artwork.xlsx!H:H,0),3)</f>
        <v>Sceau royal</v>
      </c>
    </row>
    <row r="383" spans="1:12" x14ac:dyDescent="0.25">
      <c r="A383" t="s">
        <v>2790</v>
      </c>
      <c r="B383" t="str">
        <f t="shared" si="332"/>
        <v xml:space="preserve">  "prosperity_mountebank":"Charlatan",</v>
      </c>
      <c r="C383" t="b">
        <f t="shared" si="333"/>
        <v>1</v>
      </c>
      <c r="D383">
        <f t="shared" si="329"/>
        <v>26</v>
      </c>
      <c r="E383" t="str">
        <f t="shared" si="330"/>
        <v xml:space="preserve">  "prosperity_mountebank"</v>
      </c>
      <c r="F383" t="str">
        <f t="shared" si="334"/>
        <v xml:space="preserve">  prosperity_mountebank</v>
      </c>
      <c r="G383">
        <f t="shared" ref="G383" si="398">FIND("_",F383)</f>
        <v>13</v>
      </c>
      <c r="H383" t="str">
        <f t="shared" si="372"/>
        <v>mountebank</v>
      </c>
      <c r="I383">
        <f t="shared" si="358"/>
        <v>0</v>
      </c>
      <c r="J383" t="str">
        <f t="shared" si="373"/>
        <v>mountebank</v>
      </c>
      <c r="L383" t="str">
        <f>INDEX(artwork.xlsx!H:J,MATCH(J383,artwork.xlsx!H:H,0),3)</f>
        <v>Charlatan</v>
      </c>
    </row>
    <row r="384" spans="1:12" x14ac:dyDescent="0.25">
      <c r="A384" t="s">
        <v>2791</v>
      </c>
      <c r="B384" t="str">
        <f t="shared" si="332"/>
        <v xml:space="preserve">  "prosperity_workersvillage":"Village ouvrier",</v>
      </c>
      <c r="C384" t="b">
        <f t="shared" si="333"/>
        <v>1</v>
      </c>
      <c r="D384">
        <f t="shared" si="329"/>
        <v>30</v>
      </c>
      <c r="E384" t="str">
        <f t="shared" si="330"/>
        <v xml:space="preserve">  "prosperity_workersvillage"</v>
      </c>
      <c r="F384" t="str">
        <f t="shared" si="334"/>
        <v xml:space="preserve">  prosperity_workersvillage</v>
      </c>
      <c r="G384">
        <f t="shared" ref="G384" si="399">FIND("_",F384)</f>
        <v>13</v>
      </c>
      <c r="H384" t="str">
        <f t="shared" si="372"/>
        <v>workersvillage</v>
      </c>
      <c r="I384">
        <f t="shared" si="358"/>
        <v>0</v>
      </c>
      <c r="J384" t="str">
        <f t="shared" si="373"/>
        <v>workersvillage</v>
      </c>
      <c r="L384" t="str">
        <f>INDEX(artwork.xlsx!H:J,MATCH(J384,artwork.xlsx!H:H,0),3)</f>
        <v>Village ouvrier</v>
      </c>
    </row>
    <row r="385" spans="1:12" x14ac:dyDescent="0.25">
      <c r="A385" t="s">
        <v>2792</v>
      </c>
      <c r="B385" t="str">
        <f t="shared" si="332"/>
        <v xml:space="preserve">  "prosperity_vault":"Chambre forte",</v>
      </c>
      <c r="C385" t="b">
        <f t="shared" si="333"/>
        <v>1</v>
      </c>
      <c r="D385">
        <f t="shared" si="329"/>
        <v>21</v>
      </c>
      <c r="E385" t="str">
        <f t="shared" si="330"/>
        <v xml:space="preserve">  "prosperity_vault"</v>
      </c>
      <c r="F385" t="str">
        <f t="shared" si="334"/>
        <v xml:space="preserve">  prosperity_vault</v>
      </c>
      <c r="G385">
        <f t="shared" ref="G385" si="400">FIND("_",F385)</f>
        <v>13</v>
      </c>
      <c r="H385" t="str">
        <f t="shared" si="372"/>
        <v>vault</v>
      </c>
      <c r="I385">
        <f t="shared" si="358"/>
        <v>0</v>
      </c>
      <c r="J385" t="str">
        <f t="shared" si="373"/>
        <v>vault</v>
      </c>
      <c r="L385" t="str">
        <f>INDEX(artwork.xlsx!H:J,MATCH(J385,artwork.xlsx!H:H,0),3)</f>
        <v>Chambre forte</v>
      </c>
    </row>
    <row r="386" spans="1:12" x14ac:dyDescent="0.25">
      <c r="A386" t="s">
        <v>2793</v>
      </c>
      <c r="B386" t="str">
        <f t="shared" si="332"/>
        <v xml:space="preserve">  "prosperity_venture":"Entreprise risquée",</v>
      </c>
      <c r="C386" t="b">
        <f t="shared" si="333"/>
        <v>1</v>
      </c>
      <c r="D386">
        <f t="shared" ref="D386:D449" si="401">FIND(":",A386)</f>
        <v>23</v>
      </c>
      <c r="E386" t="str">
        <f t="shared" ref="E386:E449" si="402">LEFT(A386,D386-1)</f>
        <v xml:space="preserve">  "prosperity_venture"</v>
      </c>
      <c r="F386" t="str">
        <f t="shared" si="334"/>
        <v xml:space="preserve">  prosperity_venture</v>
      </c>
      <c r="G386">
        <f t="shared" ref="G386" si="403">FIND("_",F386)</f>
        <v>13</v>
      </c>
      <c r="H386" t="str">
        <f t="shared" si="372"/>
        <v>venture</v>
      </c>
      <c r="I386">
        <f t="shared" si="358"/>
        <v>0</v>
      </c>
      <c r="J386" t="str">
        <f t="shared" si="373"/>
        <v>venture</v>
      </c>
      <c r="L386" t="str">
        <f>INDEX(artwork.xlsx!H:J,MATCH(J386,artwork.xlsx!H:H,0),3)</f>
        <v>Entreprise risquée</v>
      </c>
    </row>
    <row r="387" spans="1:12" x14ac:dyDescent="0.25">
      <c r="A387" t="s">
        <v>2794</v>
      </c>
      <c r="B387" t="str">
        <f t="shared" ref="B387:B450" si="404">LEFT(A387,D387-1)&amp;":"""&amp;L387&amp;""","</f>
        <v xml:space="preserve">  "renaissance_borderguard":"Garde-frontière",</v>
      </c>
      <c r="C387" t="b">
        <f t="shared" ref="C387:C450" si="405">B387=A387</f>
        <v>1</v>
      </c>
      <c r="D387">
        <f t="shared" si="401"/>
        <v>28</v>
      </c>
      <c r="E387" t="str">
        <f t="shared" si="402"/>
        <v xml:space="preserve">  "renaissance_borderguard"</v>
      </c>
      <c r="F387" t="str">
        <f t="shared" ref="F387:F450" si="406">SUBSTITUTE(E387,"""","")</f>
        <v xml:space="preserve">  renaissance_borderguard</v>
      </c>
      <c r="G387">
        <f t="shared" ref="G387" si="407">FIND("_",F387)</f>
        <v>14</v>
      </c>
      <c r="H387" t="str">
        <f t="shared" si="372"/>
        <v>borderguard</v>
      </c>
      <c r="I387">
        <f t="shared" si="358"/>
        <v>0</v>
      </c>
      <c r="J387" t="str">
        <f t="shared" si="373"/>
        <v>borderguard</v>
      </c>
      <c r="L387" t="str">
        <f>INDEX(artwork.xlsx!H:J,MATCH(J387,artwork.xlsx!H:H,0),3)</f>
        <v>Garde-frontière</v>
      </c>
    </row>
    <row r="388" spans="1:12" x14ac:dyDescent="0.25">
      <c r="A388" t="s">
        <v>2795</v>
      </c>
      <c r="B388" t="str">
        <f t="shared" si="404"/>
        <v xml:space="preserve">  "renaissance_ducat":"Ducat",</v>
      </c>
      <c r="C388" t="b">
        <f t="shared" si="405"/>
        <v>1</v>
      </c>
      <c r="D388">
        <f t="shared" si="401"/>
        <v>22</v>
      </c>
      <c r="E388" t="str">
        <f t="shared" si="402"/>
        <v xml:space="preserve">  "renaissance_ducat"</v>
      </c>
      <c r="F388" t="str">
        <f t="shared" si="406"/>
        <v xml:space="preserve">  renaissance_ducat</v>
      </c>
      <c r="G388">
        <f t="shared" ref="G388" si="408">FIND("_",F388)</f>
        <v>14</v>
      </c>
      <c r="H388" t="str">
        <f t="shared" si="372"/>
        <v>ducat</v>
      </c>
      <c r="I388">
        <f t="shared" si="358"/>
        <v>0</v>
      </c>
      <c r="J388" t="str">
        <f t="shared" si="373"/>
        <v>ducat</v>
      </c>
      <c r="L388" t="str">
        <f>INDEX(artwork.xlsx!H:J,MATCH(J388,artwork.xlsx!H:H,0),3)</f>
        <v>Ducat</v>
      </c>
    </row>
    <row r="389" spans="1:12" x14ac:dyDescent="0.25">
      <c r="A389" t="s">
        <v>2796</v>
      </c>
      <c r="B389" t="str">
        <f t="shared" si="404"/>
        <v xml:space="preserve">  "renaissance_lackeys":"Laquais",</v>
      </c>
      <c r="C389" t="b">
        <f t="shared" si="405"/>
        <v>1</v>
      </c>
      <c r="D389">
        <f t="shared" si="401"/>
        <v>24</v>
      </c>
      <c r="E389" t="str">
        <f t="shared" si="402"/>
        <v xml:space="preserve">  "renaissance_lackeys"</v>
      </c>
      <c r="F389" t="str">
        <f t="shared" si="406"/>
        <v xml:space="preserve">  renaissance_lackeys</v>
      </c>
      <c r="G389">
        <f t="shared" ref="G389" si="409">FIND("_",F389)</f>
        <v>14</v>
      </c>
      <c r="H389" t="str">
        <f t="shared" si="372"/>
        <v>lackeys</v>
      </c>
      <c r="I389">
        <f t="shared" si="358"/>
        <v>0</v>
      </c>
      <c r="J389" t="str">
        <f t="shared" si="373"/>
        <v>lackeys</v>
      </c>
      <c r="L389" t="str">
        <f>INDEX(artwork.xlsx!H:J,MATCH(J389,artwork.xlsx!H:H,0),3)</f>
        <v>Laquais</v>
      </c>
    </row>
    <row r="390" spans="1:12" x14ac:dyDescent="0.25">
      <c r="A390" t="s">
        <v>2797</v>
      </c>
      <c r="B390" t="str">
        <f t="shared" si="404"/>
        <v xml:space="preserve">  "renaissance_actingtroupe":"Troupe de théatre",</v>
      </c>
      <c r="C390" t="b">
        <f t="shared" si="405"/>
        <v>1</v>
      </c>
      <c r="D390">
        <f t="shared" si="401"/>
        <v>29</v>
      </c>
      <c r="E390" t="str">
        <f t="shared" si="402"/>
        <v xml:space="preserve">  "renaissance_actingtroupe"</v>
      </c>
      <c r="F390" t="str">
        <f t="shared" si="406"/>
        <v xml:space="preserve">  renaissance_actingtroupe</v>
      </c>
      <c r="G390">
        <f t="shared" ref="G390" si="410">FIND("_",F390)</f>
        <v>14</v>
      </c>
      <c r="H390" t="str">
        <f t="shared" si="372"/>
        <v>actingtroupe</v>
      </c>
      <c r="I390">
        <f t="shared" si="358"/>
        <v>0</v>
      </c>
      <c r="J390" t="str">
        <f t="shared" si="373"/>
        <v>actingtroupe</v>
      </c>
      <c r="L390" t="str">
        <f>INDEX(artwork.xlsx!H:J,MATCH(J390,artwork.xlsx!H:H,0),3)</f>
        <v>Troupe de théatre</v>
      </c>
    </row>
    <row r="391" spans="1:12" x14ac:dyDescent="0.25">
      <c r="A391" t="s">
        <v>2798</v>
      </c>
      <c r="B391" t="str">
        <f t="shared" si="404"/>
        <v xml:space="preserve">  "renaissance_cargoship":"Cargo",</v>
      </c>
      <c r="C391" t="b">
        <f t="shared" si="405"/>
        <v>1</v>
      </c>
      <c r="D391">
        <f t="shared" si="401"/>
        <v>26</v>
      </c>
      <c r="E391" t="str">
        <f t="shared" si="402"/>
        <v xml:space="preserve">  "renaissance_cargoship"</v>
      </c>
      <c r="F391" t="str">
        <f t="shared" si="406"/>
        <v xml:space="preserve">  renaissance_cargoship</v>
      </c>
      <c r="G391">
        <f t="shared" ref="G391" si="411">FIND("_",F391)</f>
        <v>14</v>
      </c>
      <c r="H391" t="str">
        <f t="shared" si="372"/>
        <v>cargoship</v>
      </c>
      <c r="I391">
        <f t="shared" si="358"/>
        <v>0</v>
      </c>
      <c r="J391" t="str">
        <f t="shared" si="373"/>
        <v>cargoship</v>
      </c>
      <c r="L391" t="str">
        <f>INDEX(artwork.xlsx!H:J,MATCH(J391,artwork.xlsx!H:H,0),3)</f>
        <v>Cargo</v>
      </c>
    </row>
    <row r="392" spans="1:12" x14ac:dyDescent="0.25">
      <c r="A392" t="s">
        <v>2799</v>
      </c>
      <c r="B392" t="str">
        <f t="shared" si="404"/>
        <v xml:space="preserve">  "renaissance_experiment":"Expérience",</v>
      </c>
      <c r="C392" t="b">
        <f t="shared" si="405"/>
        <v>1</v>
      </c>
      <c r="D392">
        <f t="shared" si="401"/>
        <v>27</v>
      </c>
      <c r="E392" t="str">
        <f t="shared" si="402"/>
        <v xml:space="preserve">  "renaissance_experiment"</v>
      </c>
      <c r="F392" t="str">
        <f t="shared" si="406"/>
        <v xml:space="preserve">  renaissance_experiment</v>
      </c>
      <c r="G392">
        <f t="shared" ref="G392" si="412">FIND("_",F392)</f>
        <v>14</v>
      </c>
      <c r="H392" t="str">
        <f t="shared" si="372"/>
        <v>experiment</v>
      </c>
      <c r="I392">
        <f t="shared" si="358"/>
        <v>0</v>
      </c>
      <c r="J392" t="str">
        <f t="shared" si="373"/>
        <v>experiment</v>
      </c>
      <c r="L392" t="str">
        <f>INDEX(artwork.xlsx!H:J,MATCH(J392,artwork.xlsx!H:H,0),3)</f>
        <v>Expérience</v>
      </c>
    </row>
    <row r="393" spans="1:12" x14ac:dyDescent="0.25">
      <c r="A393" t="s">
        <v>2800</v>
      </c>
      <c r="B393" t="str">
        <f t="shared" si="404"/>
        <v xml:space="preserve">  "renaissance_improve":"Amélioration",</v>
      </c>
      <c r="C393" t="b">
        <f t="shared" si="405"/>
        <v>1</v>
      </c>
      <c r="D393">
        <f t="shared" si="401"/>
        <v>24</v>
      </c>
      <c r="E393" t="str">
        <f t="shared" si="402"/>
        <v xml:space="preserve">  "renaissance_improve"</v>
      </c>
      <c r="F393" t="str">
        <f t="shared" si="406"/>
        <v xml:space="preserve">  renaissance_improve</v>
      </c>
      <c r="G393">
        <f t="shared" ref="G393" si="413">FIND("_",F393)</f>
        <v>14</v>
      </c>
      <c r="H393" t="str">
        <f t="shared" si="372"/>
        <v>improve</v>
      </c>
      <c r="I393">
        <f t="shared" si="358"/>
        <v>0</v>
      </c>
      <c r="J393" t="str">
        <f t="shared" si="373"/>
        <v>improve</v>
      </c>
      <c r="L393" t="str">
        <f>INDEX(artwork.xlsx!H:J,MATCH(J393,artwork.xlsx!H:H,0),3)</f>
        <v>Amélioration</v>
      </c>
    </row>
    <row r="394" spans="1:12" x14ac:dyDescent="0.25">
      <c r="A394" t="s">
        <v>2801</v>
      </c>
      <c r="B394" t="str">
        <f t="shared" si="404"/>
        <v xml:space="preserve">  "renaissance_flagbearer":"Porte-drapeau",</v>
      </c>
      <c r="C394" t="b">
        <f t="shared" si="405"/>
        <v>1</v>
      </c>
      <c r="D394">
        <f t="shared" si="401"/>
        <v>27</v>
      </c>
      <c r="E394" t="str">
        <f t="shared" si="402"/>
        <v xml:space="preserve">  "renaissance_flagbearer"</v>
      </c>
      <c r="F394" t="str">
        <f t="shared" si="406"/>
        <v xml:space="preserve">  renaissance_flagbearer</v>
      </c>
      <c r="G394">
        <f t="shared" ref="G394" si="414">FIND("_",F394)</f>
        <v>14</v>
      </c>
      <c r="H394" t="str">
        <f t="shared" si="372"/>
        <v>flagbearer</v>
      </c>
      <c r="I394">
        <f t="shared" si="358"/>
        <v>0</v>
      </c>
      <c r="J394" t="str">
        <f t="shared" si="373"/>
        <v>flagbearer</v>
      </c>
      <c r="L394" t="str">
        <f>INDEX(artwork.xlsx!H:J,MATCH(J394,artwork.xlsx!H:H,0),3)</f>
        <v>Porte-drapeau</v>
      </c>
    </row>
    <row r="395" spans="1:12" x14ac:dyDescent="0.25">
      <c r="A395" t="s">
        <v>2802</v>
      </c>
      <c r="B395" t="str">
        <f t="shared" si="404"/>
        <v xml:space="preserve">  "renaissance_hideout":"Planque",</v>
      </c>
      <c r="C395" t="b">
        <f t="shared" si="405"/>
        <v>1</v>
      </c>
      <c r="D395">
        <f t="shared" si="401"/>
        <v>24</v>
      </c>
      <c r="E395" t="str">
        <f t="shared" si="402"/>
        <v xml:space="preserve">  "renaissance_hideout"</v>
      </c>
      <c r="F395" t="str">
        <f t="shared" si="406"/>
        <v xml:space="preserve">  renaissance_hideout</v>
      </c>
      <c r="G395">
        <f t="shared" ref="G395" si="415">FIND("_",F395)</f>
        <v>14</v>
      </c>
      <c r="H395" t="str">
        <f t="shared" si="372"/>
        <v>hideout</v>
      </c>
      <c r="I395">
        <f t="shared" si="358"/>
        <v>0</v>
      </c>
      <c r="J395" t="str">
        <f t="shared" si="373"/>
        <v>hideout</v>
      </c>
      <c r="L395" t="str">
        <f>INDEX(artwork.xlsx!H:J,MATCH(J395,artwork.xlsx!H:H,0),3)</f>
        <v>Planque</v>
      </c>
    </row>
    <row r="396" spans="1:12" x14ac:dyDescent="0.25">
      <c r="A396" t="s">
        <v>2803</v>
      </c>
      <c r="B396" t="str">
        <f t="shared" si="404"/>
        <v xml:space="preserve">  "renaissance_inventor":"Inventeur",</v>
      </c>
      <c r="C396" t="b">
        <f t="shared" si="405"/>
        <v>1</v>
      </c>
      <c r="D396">
        <f t="shared" si="401"/>
        <v>25</v>
      </c>
      <c r="E396" t="str">
        <f t="shared" si="402"/>
        <v xml:space="preserve">  "renaissance_inventor"</v>
      </c>
      <c r="F396" t="str">
        <f t="shared" si="406"/>
        <v xml:space="preserve">  renaissance_inventor</v>
      </c>
      <c r="G396">
        <f t="shared" ref="G396" si="416">FIND("_",F396)</f>
        <v>14</v>
      </c>
      <c r="H396" t="str">
        <f t="shared" si="372"/>
        <v>inventor</v>
      </c>
      <c r="I396">
        <f t="shared" si="358"/>
        <v>0</v>
      </c>
      <c r="J396" t="str">
        <f t="shared" si="373"/>
        <v>inventor</v>
      </c>
      <c r="L396" t="str">
        <f>INDEX(artwork.xlsx!H:J,MATCH(J396,artwork.xlsx!H:H,0),3)</f>
        <v>Inventeur</v>
      </c>
    </row>
    <row r="397" spans="1:12" x14ac:dyDescent="0.25">
      <c r="A397" t="s">
        <v>2804</v>
      </c>
      <c r="B397" t="str">
        <f t="shared" si="404"/>
        <v xml:space="preserve">  "renaissance_mountainvillage":"Village de montagne",</v>
      </c>
      <c r="C397" t="b">
        <f t="shared" si="405"/>
        <v>1</v>
      </c>
      <c r="D397">
        <f t="shared" si="401"/>
        <v>32</v>
      </c>
      <c r="E397" t="str">
        <f t="shared" si="402"/>
        <v xml:space="preserve">  "renaissance_mountainvillage"</v>
      </c>
      <c r="F397" t="str">
        <f t="shared" si="406"/>
        <v xml:space="preserve">  renaissance_mountainvillage</v>
      </c>
      <c r="G397">
        <f t="shared" ref="G397" si="417">FIND("_",F397)</f>
        <v>14</v>
      </c>
      <c r="H397" t="str">
        <f t="shared" si="372"/>
        <v>mountainvillage</v>
      </c>
      <c r="I397">
        <f t="shared" si="358"/>
        <v>0</v>
      </c>
      <c r="J397" t="str">
        <f t="shared" si="373"/>
        <v>mountainvillage</v>
      </c>
      <c r="L397" t="str">
        <f>INDEX(artwork.xlsx!H:J,MATCH(J397,artwork.xlsx!H:H,0),3)</f>
        <v>Village de montagne</v>
      </c>
    </row>
    <row r="398" spans="1:12" x14ac:dyDescent="0.25">
      <c r="A398" t="s">
        <v>2805</v>
      </c>
      <c r="B398" t="str">
        <f t="shared" si="404"/>
        <v xml:space="preserve">  "renaissance_patron":"Mécène",</v>
      </c>
      <c r="C398" t="b">
        <f t="shared" si="405"/>
        <v>1</v>
      </c>
      <c r="D398">
        <f t="shared" si="401"/>
        <v>23</v>
      </c>
      <c r="E398" t="str">
        <f t="shared" si="402"/>
        <v xml:space="preserve">  "renaissance_patron"</v>
      </c>
      <c r="F398" t="str">
        <f t="shared" si="406"/>
        <v xml:space="preserve">  renaissance_patron</v>
      </c>
      <c r="G398">
        <f t="shared" ref="G398" si="418">FIND("_",F398)</f>
        <v>14</v>
      </c>
      <c r="H398" t="str">
        <f t="shared" si="372"/>
        <v>patron</v>
      </c>
      <c r="I398">
        <f t="shared" si="358"/>
        <v>0</v>
      </c>
      <c r="J398" t="str">
        <f t="shared" si="373"/>
        <v>patron</v>
      </c>
      <c r="L398" t="str">
        <f>INDEX(artwork.xlsx!H:J,MATCH(J398,artwork.xlsx!H:H,0),3)</f>
        <v>Mécène</v>
      </c>
    </row>
    <row r="399" spans="1:12" x14ac:dyDescent="0.25">
      <c r="A399" t="s">
        <v>2806</v>
      </c>
      <c r="B399" t="str">
        <f t="shared" si="404"/>
        <v xml:space="preserve">  "renaissance_priest":"Prêtre",</v>
      </c>
      <c r="C399" t="b">
        <f t="shared" si="405"/>
        <v>1</v>
      </c>
      <c r="D399">
        <f t="shared" si="401"/>
        <v>23</v>
      </c>
      <c r="E399" t="str">
        <f t="shared" si="402"/>
        <v xml:space="preserve">  "renaissance_priest"</v>
      </c>
      <c r="F399" t="str">
        <f t="shared" si="406"/>
        <v xml:space="preserve">  renaissance_priest</v>
      </c>
      <c r="G399">
        <f t="shared" ref="G399" si="419">FIND("_",F399)</f>
        <v>14</v>
      </c>
      <c r="H399" t="str">
        <f t="shared" si="372"/>
        <v>priest</v>
      </c>
      <c r="I399">
        <f t="shared" si="358"/>
        <v>0</v>
      </c>
      <c r="J399" t="str">
        <f t="shared" si="373"/>
        <v>priest</v>
      </c>
      <c r="L399" t="str">
        <f>INDEX(artwork.xlsx!H:J,MATCH(J399,artwork.xlsx!H:H,0),3)</f>
        <v>Prêtre</v>
      </c>
    </row>
    <row r="400" spans="1:12" x14ac:dyDescent="0.25">
      <c r="A400" t="s">
        <v>2807</v>
      </c>
      <c r="B400" t="str">
        <f t="shared" si="404"/>
        <v xml:space="preserve">  "renaissance_research":"Recherche",</v>
      </c>
      <c r="C400" t="b">
        <f t="shared" si="405"/>
        <v>1</v>
      </c>
      <c r="D400">
        <f t="shared" si="401"/>
        <v>25</v>
      </c>
      <c r="E400" t="str">
        <f t="shared" si="402"/>
        <v xml:space="preserve">  "renaissance_research"</v>
      </c>
      <c r="F400" t="str">
        <f t="shared" si="406"/>
        <v xml:space="preserve">  renaissance_research</v>
      </c>
      <c r="G400">
        <f t="shared" ref="G400" si="420">FIND("_",F400)</f>
        <v>14</v>
      </c>
      <c r="H400" t="str">
        <f t="shared" si="372"/>
        <v>research</v>
      </c>
      <c r="I400">
        <f t="shared" si="358"/>
        <v>0</v>
      </c>
      <c r="J400" t="str">
        <f t="shared" si="373"/>
        <v>research</v>
      </c>
      <c r="L400" t="str">
        <f>INDEX(artwork.xlsx!H:J,MATCH(J400,artwork.xlsx!H:H,0),3)</f>
        <v>Recherche</v>
      </c>
    </row>
    <row r="401" spans="1:12" x14ac:dyDescent="0.25">
      <c r="A401" t="s">
        <v>2808</v>
      </c>
      <c r="B401" t="str">
        <f t="shared" si="404"/>
        <v xml:space="preserve">  "renaissance_silkmerchant":"Marchande de soie",</v>
      </c>
      <c r="C401" t="b">
        <f t="shared" si="405"/>
        <v>1</v>
      </c>
      <c r="D401">
        <f t="shared" si="401"/>
        <v>29</v>
      </c>
      <c r="E401" t="str">
        <f t="shared" si="402"/>
        <v xml:space="preserve">  "renaissance_silkmerchant"</v>
      </c>
      <c r="F401" t="str">
        <f t="shared" si="406"/>
        <v xml:space="preserve">  renaissance_silkmerchant</v>
      </c>
      <c r="G401">
        <f t="shared" ref="G401" si="421">FIND("_",F401)</f>
        <v>14</v>
      </c>
      <c r="H401" t="str">
        <f t="shared" si="372"/>
        <v>silkmerchant</v>
      </c>
      <c r="I401">
        <f t="shared" si="358"/>
        <v>0</v>
      </c>
      <c r="J401" t="str">
        <f t="shared" si="373"/>
        <v>silkmerchant</v>
      </c>
      <c r="L401" t="str">
        <f>INDEX(artwork.xlsx!H:J,MATCH(J401,artwork.xlsx!H:H,0),3)</f>
        <v>Marchande de soie</v>
      </c>
    </row>
    <row r="402" spans="1:12" x14ac:dyDescent="0.25">
      <c r="A402" t="s">
        <v>2809</v>
      </c>
      <c r="B402" t="str">
        <f t="shared" si="404"/>
        <v xml:space="preserve">  "renaissance_oldwitch":"Vieille sorcière",</v>
      </c>
      <c r="C402" t="b">
        <f t="shared" si="405"/>
        <v>0</v>
      </c>
      <c r="D402">
        <f t="shared" si="401"/>
        <v>25</v>
      </c>
      <c r="E402" t="str">
        <f t="shared" si="402"/>
        <v xml:space="preserve">  "renaissance_oldwitch"</v>
      </c>
      <c r="F402" t="str">
        <f t="shared" si="406"/>
        <v xml:space="preserve">  renaissance_oldwitch</v>
      </c>
      <c r="G402">
        <f t="shared" ref="G402" si="422">FIND("_",F402)</f>
        <v>14</v>
      </c>
      <c r="H402" t="str">
        <f t="shared" si="372"/>
        <v>oldwitch</v>
      </c>
      <c r="I402">
        <f t="shared" si="358"/>
        <v>0</v>
      </c>
      <c r="J402" t="str">
        <f t="shared" si="373"/>
        <v>oldwitch</v>
      </c>
      <c r="L402" t="str">
        <f>INDEX(artwork.xlsx!H:J,MATCH(J402,artwork.xlsx!H:H,0),3)</f>
        <v>Vieille sorcière</v>
      </c>
    </row>
    <row r="403" spans="1:12" x14ac:dyDescent="0.25">
      <c r="A403" t="s">
        <v>2810</v>
      </c>
      <c r="B403" t="str">
        <f t="shared" si="404"/>
        <v xml:space="preserve">  "renaissance_recruiter":"Recruteur",</v>
      </c>
      <c r="C403" t="b">
        <f t="shared" si="405"/>
        <v>1</v>
      </c>
      <c r="D403">
        <f t="shared" si="401"/>
        <v>26</v>
      </c>
      <c r="E403" t="str">
        <f t="shared" si="402"/>
        <v xml:space="preserve">  "renaissance_recruiter"</v>
      </c>
      <c r="F403" t="str">
        <f t="shared" si="406"/>
        <v xml:space="preserve">  renaissance_recruiter</v>
      </c>
      <c r="G403">
        <f t="shared" ref="G403" si="423">FIND("_",F403)</f>
        <v>14</v>
      </c>
      <c r="H403" t="str">
        <f t="shared" si="372"/>
        <v>recruiter</v>
      </c>
      <c r="I403">
        <f t="shared" si="358"/>
        <v>0</v>
      </c>
      <c r="J403" t="str">
        <f t="shared" si="373"/>
        <v>recruiter</v>
      </c>
      <c r="L403" t="str">
        <f>INDEX(artwork.xlsx!H:J,MATCH(J403,artwork.xlsx!H:H,0),3)</f>
        <v>Recruteur</v>
      </c>
    </row>
    <row r="404" spans="1:12" x14ac:dyDescent="0.25">
      <c r="A404" t="s">
        <v>2811</v>
      </c>
      <c r="B404" t="str">
        <f t="shared" si="404"/>
        <v xml:space="preserve">  "renaissance_scepter":"Sceptre",</v>
      </c>
      <c r="C404" t="b">
        <f t="shared" si="405"/>
        <v>1</v>
      </c>
      <c r="D404">
        <f t="shared" si="401"/>
        <v>24</v>
      </c>
      <c r="E404" t="str">
        <f t="shared" si="402"/>
        <v xml:space="preserve">  "renaissance_scepter"</v>
      </c>
      <c r="F404" t="str">
        <f t="shared" si="406"/>
        <v xml:space="preserve">  renaissance_scepter</v>
      </c>
      <c r="G404">
        <f t="shared" ref="G404" si="424">FIND("_",F404)</f>
        <v>14</v>
      </c>
      <c r="H404" t="str">
        <f t="shared" si="372"/>
        <v>scepter</v>
      </c>
      <c r="I404">
        <f t="shared" si="358"/>
        <v>0</v>
      </c>
      <c r="J404" t="str">
        <f t="shared" si="373"/>
        <v>scepter</v>
      </c>
      <c r="L404" t="str">
        <f>INDEX(artwork.xlsx!H:J,MATCH(J404,artwork.xlsx!H:H,0),3)</f>
        <v>Sceptre</v>
      </c>
    </row>
    <row r="405" spans="1:12" x14ac:dyDescent="0.25">
      <c r="A405" t="s">
        <v>2812</v>
      </c>
      <c r="B405" t="str">
        <f t="shared" si="404"/>
        <v xml:space="preserve">  "renaissance_scholar":"Érudit",</v>
      </c>
      <c r="C405" t="b">
        <f t="shared" si="405"/>
        <v>1</v>
      </c>
      <c r="D405">
        <f t="shared" si="401"/>
        <v>24</v>
      </c>
      <c r="E405" t="str">
        <f t="shared" si="402"/>
        <v xml:space="preserve">  "renaissance_scholar"</v>
      </c>
      <c r="F405" t="str">
        <f t="shared" si="406"/>
        <v xml:space="preserve">  renaissance_scholar</v>
      </c>
      <c r="G405">
        <f t="shared" ref="G405" si="425">FIND("_",F405)</f>
        <v>14</v>
      </c>
      <c r="H405" t="str">
        <f t="shared" si="372"/>
        <v>scholar</v>
      </c>
      <c r="I405">
        <f t="shared" si="358"/>
        <v>0</v>
      </c>
      <c r="J405" t="str">
        <f t="shared" si="373"/>
        <v>scholar</v>
      </c>
      <c r="L405" t="str">
        <f>INDEX(artwork.xlsx!H:J,MATCH(J405,artwork.xlsx!H:H,0),3)</f>
        <v>Érudit</v>
      </c>
    </row>
    <row r="406" spans="1:12" x14ac:dyDescent="0.25">
      <c r="A406" t="s">
        <v>2813</v>
      </c>
      <c r="B406" t="str">
        <f t="shared" si="404"/>
        <v xml:space="preserve">  "renaissance_sculptor":"Sculptrice",</v>
      </c>
      <c r="C406" t="b">
        <f t="shared" si="405"/>
        <v>1</v>
      </c>
      <c r="D406">
        <f t="shared" si="401"/>
        <v>25</v>
      </c>
      <c r="E406" t="str">
        <f t="shared" si="402"/>
        <v xml:space="preserve">  "renaissance_sculptor"</v>
      </c>
      <c r="F406" t="str">
        <f t="shared" si="406"/>
        <v xml:space="preserve">  renaissance_sculptor</v>
      </c>
      <c r="G406">
        <f t="shared" ref="G406" si="426">FIND("_",F406)</f>
        <v>14</v>
      </c>
      <c r="H406" t="str">
        <f t="shared" si="372"/>
        <v>sculptor</v>
      </c>
      <c r="I406">
        <f t="shared" si="358"/>
        <v>0</v>
      </c>
      <c r="J406" t="str">
        <f t="shared" si="373"/>
        <v>sculptor</v>
      </c>
      <c r="L406" t="str">
        <f>INDEX(artwork.xlsx!H:J,MATCH(J406,artwork.xlsx!H:H,0),3)</f>
        <v>Sculptrice</v>
      </c>
    </row>
    <row r="407" spans="1:12" x14ac:dyDescent="0.25">
      <c r="A407" t="s">
        <v>2814</v>
      </c>
      <c r="B407" t="str">
        <f t="shared" si="404"/>
        <v xml:space="preserve">  "renaissance_seer":"Prophète",</v>
      </c>
      <c r="C407" t="b">
        <f t="shared" si="405"/>
        <v>1</v>
      </c>
      <c r="D407">
        <f t="shared" si="401"/>
        <v>21</v>
      </c>
      <c r="E407" t="str">
        <f t="shared" si="402"/>
        <v xml:space="preserve">  "renaissance_seer"</v>
      </c>
      <c r="F407" t="str">
        <f t="shared" si="406"/>
        <v xml:space="preserve">  renaissance_seer</v>
      </c>
      <c r="G407">
        <f t="shared" ref="G407" si="427">FIND("_",F407)</f>
        <v>14</v>
      </c>
      <c r="H407" t="str">
        <f t="shared" si="372"/>
        <v>seer</v>
      </c>
      <c r="I407">
        <f t="shared" si="358"/>
        <v>0</v>
      </c>
      <c r="J407" t="str">
        <f t="shared" si="373"/>
        <v>seer</v>
      </c>
      <c r="L407" t="str">
        <f>INDEX(artwork.xlsx!H:J,MATCH(J407,artwork.xlsx!H:H,0),3)</f>
        <v>Prophète</v>
      </c>
    </row>
    <row r="408" spans="1:12" x14ac:dyDescent="0.25">
      <c r="A408" t="s">
        <v>2815</v>
      </c>
      <c r="B408" t="str">
        <f t="shared" si="404"/>
        <v xml:space="preserve">  "renaissance_spices":"Épices",</v>
      </c>
      <c r="C408" t="b">
        <f t="shared" si="405"/>
        <v>1</v>
      </c>
      <c r="D408">
        <f t="shared" si="401"/>
        <v>23</v>
      </c>
      <c r="E408" t="str">
        <f t="shared" si="402"/>
        <v xml:space="preserve">  "renaissance_spices"</v>
      </c>
      <c r="F408" t="str">
        <f t="shared" si="406"/>
        <v xml:space="preserve">  renaissance_spices</v>
      </c>
      <c r="G408">
        <f t="shared" ref="G408" si="428">FIND("_",F408)</f>
        <v>14</v>
      </c>
      <c r="H408" t="str">
        <f t="shared" si="372"/>
        <v>spices</v>
      </c>
      <c r="I408">
        <f t="shared" si="358"/>
        <v>0</v>
      </c>
      <c r="J408" t="str">
        <f t="shared" si="373"/>
        <v>spices</v>
      </c>
      <c r="L408" t="str">
        <f>INDEX(artwork.xlsx!H:J,MATCH(J408,artwork.xlsx!H:H,0),3)</f>
        <v>Épices</v>
      </c>
    </row>
    <row r="409" spans="1:12" x14ac:dyDescent="0.25">
      <c r="A409" t="s">
        <v>2816</v>
      </c>
      <c r="B409" t="str">
        <f t="shared" si="404"/>
        <v xml:space="preserve">  "renaissance_swashbuckler":"Bretteuse",</v>
      </c>
      <c r="C409" t="b">
        <f t="shared" si="405"/>
        <v>1</v>
      </c>
      <c r="D409">
        <f t="shared" si="401"/>
        <v>29</v>
      </c>
      <c r="E409" t="str">
        <f t="shared" si="402"/>
        <v xml:space="preserve">  "renaissance_swashbuckler"</v>
      </c>
      <c r="F409" t="str">
        <f t="shared" si="406"/>
        <v xml:space="preserve">  renaissance_swashbuckler</v>
      </c>
      <c r="G409">
        <f t="shared" ref="G409" si="429">FIND("_",F409)</f>
        <v>14</v>
      </c>
      <c r="H409" t="str">
        <f t="shared" si="372"/>
        <v>swashbuckler</v>
      </c>
      <c r="I409">
        <f t="shared" ref="I409:I457" si="430">IFERROR(FIND("_",H409),0)</f>
        <v>0</v>
      </c>
      <c r="J409" t="str">
        <f t="shared" si="373"/>
        <v>swashbuckler</v>
      </c>
      <c r="L409" t="str">
        <f>INDEX(artwork.xlsx!H:J,MATCH(J409,artwork.xlsx!H:H,0),3)</f>
        <v>Bretteuse</v>
      </c>
    </row>
    <row r="410" spans="1:12" x14ac:dyDescent="0.25">
      <c r="A410" t="s">
        <v>2817</v>
      </c>
      <c r="B410" t="str">
        <f t="shared" si="404"/>
        <v xml:space="preserve">  "renaissance_treasurer":"Trésorière",</v>
      </c>
      <c r="C410" t="b">
        <f t="shared" si="405"/>
        <v>1</v>
      </c>
      <c r="D410">
        <f t="shared" si="401"/>
        <v>26</v>
      </c>
      <c r="E410" t="str">
        <f t="shared" si="402"/>
        <v xml:space="preserve">  "renaissance_treasurer"</v>
      </c>
      <c r="F410" t="str">
        <f t="shared" si="406"/>
        <v xml:space="preserve">  renaissance_treasurer</v>
      </c>
      <c r="G410">
        <f t="shared" ref="G410" si="431">FIND("_",F410)</f>
        <v>14</v>
      </c>
      <c r="H410" t="str">
        <f t="shared" si="372"/>
        <v>treasurer</v>
      </c>
      <c r="I410">
        <f t="shared" si="430"/>
        <v>0</v>
      </c>
      <c r="J410" t="str">
        <f t="shared" si="373"/>
        <v>treasurer</v>
      </c>
      <c r="L410" t="str">
        <f>INDEX(artwork.xlsx!H:J,MATCH(J410,artwork.xlsx!H:H,0),3)</f>
        <v>Trésorière</v>
      </c>
    </row>
    <row r="411" spans="1:12" x14ac:dyDescent="0.25">
      <c r="A411" t="s">
        <v>2818</v>
      </c>
      <c r="B411" t="str">
        <f t="shared" si="404"/>
        <v xml:space="preserve">  "renaissance_villain":"Scélérat",</v>
      </c>
      <c r="C411" t="b">
        <f t="shared" si="405"/>
        <v>1</v>
      </c>
      <c r="D411">
        <f t="shared" si="401"/>
        <v>24</v>
      </c>
      <c r="E411" t="str">
        <f t="shared" si="402"/>
        <v xml:space="preserve">  "renaissance_villain"</v>
      </c>
      <c r="F411" t="str">
        <f t="shared" si="406"/>
        <v xml:space="preserve">  renaissance_villain</v>
      </c>
      <c r="G411">
        <f t="shared" ref="G411" si="432">FIND("_",F411)</f>
        <v>14</v>
      </c>
      <c r="H411" t="str">
        <f t="shared" si="372"/>
        <v>villain</v>
      </c>
      <c r="I411">
        <f t="shared" si="430"/>
        <v>0</v>
      </c>
      <c r="J411" t="str">
        <f t="shared" si="373"/>
        <v>villain</v>
      </c>
      <c r="L411" t="str">
        <f>INDEX(artwork.xlsx!H:J,MATCH(J411,artwork.xlsx!H:H,0),3)</f>
        <v>Scélérat</v>
      </c>
    </row>
    <row r="412" spans="1:12" x14ac:dyDescent="0.25">
      <c r="A412" t="s">
        <v>2819</v>
      </c>
      <c r="B412" t="str">
        <f t="shared" si="404"/>
        <v xml:space="preserve">  "renaissance_project_cathedral":"Cathédrale",</v>
      </c>
      <c r="C412" t="b">
        <f t="shared" si="405"/>
        <v>1</v>
      </c>
      <c r="D412">
        <f t="shared" si="401"/>
        <v>34</v>
      </c>
      <c r="E412" t="str">
        <f t="shared" si="402"/>
        <v xml:space="preserve">  "renaissance_project_cathedral"</v>
      </c>
      <c r="F412" t="str">
        <f t="shared" si="406"/>
        <v xml:space="preserve">  renaissance_project_cathedral</v>
      </c>
      <c r="G412">
        <f t="shared" ref="G412" si="433">FIND("_",F412)</f>
        <v>14</v>
      </c>
      <c r="H412" t="str">
        <f t="shared" si="372"/>
        <v>project_cathedral</v>
      </c>
      <c r="I412">
        <f t="shared" si="430"/>
        <v>8</v>
      </c>
      <c r="J412" t="str">
        <f t="shared" si="373"/>
        <v>cathedral</v>
      </c>
      <c r="L412" t="str">
        <f>INDEX(artwork.xlsx!H:J,MATCH(J412,artwork.xlsx!H:H,0),3)</f>
        <v>Cathédrale</v>
      </c>
    </row>
    <row r="413" spans="1:12" x14ac:dyDescent="0.25">
      <c r="A413" t="s">
        <v>2820</v>
      </c>
      <c r="B413" t="str">
        <f t="shared" si="404"/>
        <v xml:space="preserve">  "renaissance_project_citygate":"Porte ",</v>
      </c>
      <c r="C413" t="b">
        <f t="shared" si="405"/>
        <v>1</v>
      </c>
      <c r="D413">
        <f t="shared" si="401"/>
        <v>33</v>
      </c>
      <c r="E413" t="str">
        <f t="shared" si="402"/>
        <v xml:space="preserve">  "renaissance_project_citygate"</v>
      </c>
      <c r="F413" t="str">
        <f t="shared" si="406"/>
        <v xml:space="preserve">  renaissance_project_citygate</v>
      </c>
      <c r="G413">
        <f t="shared" ref="G413" si="434">FIND("_",F413)</f>
        <v>14</v>
      </c>
      <c r="H413" t="str">
        <f t="shared" si="372"/>
        <v>project_citygate</v>
      </c>
      <c r="I413">
        <f t="shared" si="430"/>
        <v>8</v>
      </c>
      <c r="J413" t="str">
        <f t="shared" si="373"/>
        <v>citygate</v>
      </c>
      <c r="L413" t="str">
        <f>INDEX(artwork.xlsx!H:J,MATCH(J413,artwork.xlsx!H:H,0),3)</f>
        <v xml:space="preserve">Porte </v>
      </c>
    </row>
    <row r="414" spans="1:12" x14ac:dyDescent="0.25">
      <c r="A414" t="s">
        <v>2821</v>
      </c>
      <c r="B414" t="str">
        <f t="shared" si="404"/>
        <v xml:space="preserve">  "renaissance_project_pageant":"Spectacle",</v>
      </c>
      <c r="C414" t="b">
        <f t="shared" si="405"/>
        <v>1</v>
      </c>
      <c r="D414">
        <f t="shared" si="401"/>
        <v>32</v>
      </c>
      <c r="E414" t="str">
        <f t="shared" si="402"/>
        <v xml:space="preserve">  "renaissance_project_pageant"</v>
      </c>
      <c r="F414" t="str">
        <f t="shared" si="406"/>
        <v xml:space="preserve">  renaissance_project_pageant</v>
      </c>
      <c r="G414">
        <f t="shared" ref="G414" si="435">FIND("_",F414)</f>
        <v>14</v>
      </c>
      <c r="H414" t="str">
        <f t="shared" si="372"/>
        <v>project_pageant</v>
      </c>
      <c r="I414">
        <f t="shared" si="430"/>
        <v>8</v>
      </c>
      <c r="J414" t="str">
        <f t="shared" si="373"/>
        <v>pageant</v>
      </c>
      <c r="L414" t="str">
        <f>INDEX(artwork.xlsx!H:J,MATCH(J414,artwork.xlsx!H:H,0),3)</f>
        <v>Spectacle</v>
      </c>
    </row>
    <row r="415" spans="1:12" x14ac:dyDescent="0.25">
      <c r="A415" t="s">
        <v>2822</v>
      </c>
      <c r="B415" t="str">
        <f t="shared" si="404"/>
        <v xml:space="preserve">  "renaissance_project_sewers":"Égouts",</v>
      </c>
      <c r="C415" t="b">
        <f t="shared" si="405"/>
        <v>1</v>
      </c>
      <c r="D415">
        <f t="shared" si="401"/>
        <v>31</v>
      </c>
      <c r="E415" t="str">
        <f t="shared" si="402"/>
        <v xml:space="preserve">  "renaissance_project_sewers"</v>
      </c>
      <c r="F415" t="str">
        <f t="shared" si="406"/>
        <v xml:space="preserve">  renaissance_project_sewers</v>
      </c>
      <c r="G415">
        <f t="shared" ref="G415" si="436">FIND("_",F415)</f>
        <v>14</v>
      </c>
      <c r="H415" t="str">
        <f t="shared" si="372"/>
        <v>project_sewers</v>
      </c>
      <c r="I415">
        <f t="shared" si="430"/>
        <v>8</v>
      </c>
      <c r="J415" t="str">
        <f t="shared" si="373"/>
        <v>sewers</v>
      </c>
      <c r="L415" t="str">
        <f>INDEX(artwork.xlsx!H:J,MATCH(J415,artwork.xlsx!H:H,0),3)</f>
        <v>Égouts</v>
      </c>
    </row>
    <row r="416" spans="1:12" x14ac:dyDescent="0.25">
      <c r="A416" t="s">
        <v>2823</v>
      </c>
      <c r="B416" t="str">
        <f t="shared" si="404"/>
        <v xml:space="preserve">  "renaissance_project_starchart":"Carte céleste",</v>
      </c>
      <c r="C416" t="b">
        <f t="shared" si="405"/>
        <v>1</v>
      </c>
      <c r="D416">
        <f t="shared" si="401"/>
        <v>34</v>
      </c>
      <c r="E416" t="str">
        <f t="shared" si="402"/>
        <v xml:space="preserve">  "renaissance_project_starchart"</v>
      </c>
      <c r="F416" t="str">
        <f t="shared" si="406"/>
        <v xml:space="preserve">  renaissance_project_starchart</v>
      </c>
      <c r="G416">
        <f t="shared" ref="G416" si="437">FIND("_",F416)</f>
        <v>14</v>
      </c>
      <c r="H416" t="str">
        <f t="shared" si="372"/>
        <v>project_starchart</v>
      </c>
      <c r="I416">
        <f t="shared" si="430"/>
        <v>8</v>
      </c>
      <c r="J416" t="str">
        <f t="shared" si="373"/>
        <v>starchart</v>
      </c>
      <c r="L416" t="str">
        <f>INDEX(artwork.xlsx!H:J,MATCH(J416,artwork.xlsx!H:H,0),3)</f>
        <v>Carte céleste</v>
      </c>
    </row>
    <row r="417" spans="1:12" x14ac:dyDescent="0.25">
      <c r="A417" t="s">
        <v>2824</v>
      </c>
      <c r="B417" t="str">
        <f t="shared" si="404"/>
        <v xml:space="preserve">  "renaissance_project_exploration":"Exploration",</v>
      </c>
      <c r="C417" t="b">
        <f t="shared" si="405"/>
        <v>1</v>
      </c>
      <c r="D417">
        <f t="shared" si="401"/>
        <v>36</v>
      </c>
      <c r="E417" t="str">
        <f t="shared" si="402"/>
        <v xml:space="preserve">  "renaissance_project_exploration"</v>
      </c>
      <c r="F417" t="str">
        <f t="shared" si="406"/>
        <v xml:space="preserve">  renaissance_project_exploration</v>
      </c>
      <c r="G417">
        <f t="shared" ref="G417" si="438">FIND("_",F417)</f>
        <v>14</v>
      </c>
      <c r="H417" t="str">
        <f t="shared" si="372"/>
        <v>project_exploration</v>
      </c>
      <c r="I417">
        <f t="shared" si="430"/>
        <v>8</v>
      </c>
      <c r="J417" t="str">
        <f t="shared" si="373"/>
        <v>exploration</v>
      </c>
      <c r="L417" t="str">
        <f>INDEX(artwork.xlsx!H:J,MATCH(J417,artwork.xlsx!H:H,0),3)</f>
        <v>Exploration</v>
      </c>
    </row>
    <row r="418" spans="1:12" x14ac:dyDescent="0.25">
      <c r="A418" t="s">
        <v>2825</v>
      </c>
      <c r="B418" t="str">
        <f t="shared" si="404"/>
        <v xml:space="preserve">  "renaissance_project_fair":"Foire",</v>
      </c>
      <c r="C418" t="b">
        <f t="shared" si="405"/>
        <v>1</v>
      </c>
      <c r="D418">
        <f t="shared" si="401"/>
        <v>29</v>
      </c>
      <c r="E418" t="str">
        <f t="shared" si="402"/>
        <v xml:space="preserve">  "renaissance_project_fair"</v>
      </c>
      <c r="F418" t="str">
        <f t="shared" si="406"/>
        <v xml:space="preserve">  renaissance_project_fair</v>
      </c>
      <c r="G418">
        <f t="shared" ref="G418" si="439">FIND("_",F418)</f>
        <v>14</v>
      </c>
      <c r="H418" t="str">
        <f t="shared" si="372"/>
        <v>project_fair</v>
      </c>
      <c r="I418">
        <f t="shared" si="430"/>
        <v>8</v>
      </c>
      <c r="J418" t="str">
        <f t="shared" si="373"/>
        <v>fair</v>
      </c>
      <c r="L418" t="str">
        <f>INDEX(artwork.xlsx!H:J,MATCH(J418,artwork.xlsx!H:H,0),3)</f>
        <v>Foire</v>
      </c>
    </row>
    <row r="419" spans="1:12" x14ac:dyDescent="0.25">
      <c r="A419" t="s">
        <v>2826</v>
      </c>
      <c r="B419" t="str">
        <f t="shared" si="404"/>
        <v xml:space="preserve">  "renaissance_project_silos":"Silos",</v>
      </c>
      <c r="C419" t="b">
        <f t="shared" si="405"/>
        <v>0</v>
      </c>
      <c r="D419">
        <f t="shared" si="401"/>
        <v>30</v>
      </c>
      <c r="E419" t="str">
        <f t="shared" si="402"/>
        <v xml:space="preserve">  "renaissance_project_silos"</v>
      </c>
      <c r="F419" t="str">
        <f t="shared" si="406"/>
        <v xml:space="preserve">  renaissance_project_silos</v>
      </c>
      <c r="G419">
        <f t="shared" ref="G419" si="440">FIND("_",F419)</f>
        <v>14</v>
      </c>
      <c r="H419" t="str">
        <f t="shared" si="372"/>
        <v>project_silos</v>
      </c>
      <c r="I419">
        <f t="shared" si="430"/>
        <v>8</v>
      </c>
      <c r="J419" t="str">
        <f t="shared" si="373"/>
        <v>silos</v>
      </c>
      <c r="L419" t="str">
        <f>INDEX(artwork.xlsx!H:J,MATCH(J419,artwork.xlsx!H:H,0),3)</f>
        <v>Silos</v>
      </c>
    </row>
    <row r="420" spans="1:12" x14ac:dyDescent="0.25">
      <c r="A420" t="s">
        <v>2827</v>
      </c>
      <c r="B420" t="str">
        <f t="shared" si="404"/>
        <v xml:space="preserve">  "renaissance_project_sinisterplot":"Machination",</v>
      </c>
      <c r="C420" t="b">
        <f t="shared" si="405"/>
        <v>1</v>
      </c>
      <c r="D420">
        <f t="shared" si="401"/>
        <v>37</v>
      </c>
      <c r="E420" t="str">
        <f t="shared" si="402"/>
        <v xml:space="preserve">  "renaissance_project_sinisterplot"</v>
      </c>
      <c r="F420" t="str">
        <f t="shared" si="406"/>
        <v xml:space="preserve">  renaissance_project_sinisterplot</v>
      </c>
      <c r="G420">
        <f t="shared" ref="G420" si="441">FIND("_",F420)</f>
        <v>14</v>
      </c>
      <c r="H420" t="str">
        <f t="shared" si="372"/>
        <v>project_sinisterplot</v>
      </c>
      <c r="I420">
        <f t="shared" si="430"/>
        <v>8</v>
      </c>
      <c r="J420" t="str">
        <f t="shared" si="373"/>
        <v>sinisterplot</v>
      </c>
      <c r="L420" t="str">
        <f>INDEX(artwork.xlsx!H:J,MATCH(J420,artwork.xlsx!H:H,0),3)</f>
        <v>Machination</v>
      </c>
    </row>
    <row r="421" spans="1:12" x14ac:dyDescent="0.25">
      <c r="A421" t="s">
        <v>2828</v>
      </c>
      <c r="B421" t="str">
        <f t="shared" si="404"/>
        <v xml:space="preserve">  "renaissance_project_academy":"Académie",</v>
      </c>
      <c r="C421" t="b">
        <f t="shared" si="405"/>
        <v>1</v>
      </c>
      <c r="D421">
        <f t="shared" si="401"/>
        <v>32</v>
      </c>
      <c r="E421" t="str">
        <f t="shared" si="402"/>
        <v xml:space="preserve">  "renaissance_project_academy"</v>
      </c>
      <c r="F421" t="str">
        <f t="shared" si="406"/>
        <v xml:space="preserve">  renaissance_project_academy</v>
      </c>
      <c r="G421">
        <f t="shared" ref="G421" si="442">FIND("_",F421)</f>
        <v>14</v>
      </c>
      <c r="H421" t="str">
        <f t="shared" si="372"/>
        <v>project_academy</v>
      </c>
      <c r="I421">
        <f t="shared" si="430"/>
        <v>8</v>
      </c>
      <c r="J421" t="str">
        <f t="shared" si="373"/>
        <v>academy</v>
      </c>
      <c r="L421" t="str">
        <f>INDEX(artwork.xlsx!H:J,MATCH(J421,artwork.xlsx!H:H,0),3)</f>
        <v>Académie</v>
      </c>
    </row>
    <row r="422" spans="1:12" x14ac:dyDescent="0.25">
      <c r="A422" t="s">
        <v>2829</v>
      </c>
      <c r="B422" t="str">
        <f t="shared" si="404"/>
        <v xml:space="preserve">  "renaissance_project_capitalism":"Capitalisme",</v>
      </c>
      <c r="C422" t="b">
        <f t="shared" si="405"/>
        <v>1</v>
      </c>
      <c r="D422">
        <f t="shared" si="401"/>
        <v>35</v>
      </c>
      <c r="E422" t="str">
        <f t="shared" si="402"/>
        <v xml:space="preserve">  "renaissance_project_capitalism"</v>
      </c>
      <c r="F422" t="str">
        <f t="shared" si="406"/>
        <v xml:space="preserve">  renaissance_project_capitalism</v>
      </c>
      <c r="G422">
        <f t="shared" ref="G422" si="443">FIND("_",F422)</f>
        <v>14</v>
      </c>
      <c r="H422" t="str">
        <f t="shared" ref="H422:H457" si="444">RIGHT(F422,LEN(F422)-G422)</f>
        <v>project_capitalism</v>
      </c>
      <c r="I422">
        <f t="shared" si="430"/>
        <v>8</v>
      </c>
      <c r="J422" t="str">
        <f t="shared" ref="J422:J457" si="445">RIGHT(H422,LEN(H422)-I422)</f>
        <v>capitalism</v>
      </c>
      <c r="L422" t="str">
        <f>INDEX(artwork.xlsx!H:J,MATCH(J422,artwork.xlsx!H:H,0),3)</f>
        <v>Capitalisme</v>
      </c>
    </row>
    <row r="423" spans="1:12" x14ac:dyDescent="0.25">
      <c r="A423" t="s">
        <v>2830</v>
      </c>
      <c r="B423" t="str">
        <f t="shared" si="404"/>
        <v xml:space="preserve">  "renaissance_project_fleet":"Flotte",</v>
      </c>
      <c r="C423" t="b">
        <f t="shared" si="405"/>
        <v>1</v>
      </c>
      <c r="D423">
        <f t="shared" si="401"/>
        <v>30</v>
      </c>
      <c r="E423" t="str">
        <f t="shared" si="402"/>
        <v xml:space="preserve">  "renaissance_project_fleet"</v>
      </c>
      <c r="F423" t="str">
        <f t="shared" si="406"/>
        <v xml:space="preserve">  renaissance_project_fleet</v>
      </c>
      <c r="G423">
        <f t="shared" ref="G423" si="446">FIND("_",F423)</f>
        <v>14</v>
      </c>
      <c r="H423" t="str">
        <f t="shared" si="444"/>
        <v>project_fleet</v>
      </c>
      <c r="I423">
        <f t="shared" si="430"/>
        <v>8</v>
      </c>
      <c r="J423" t="str">
        <f t="shared" si="445"/>
        <v>fleet</v>
      </c>
      <c r="L423" t="str">
        <f>INDEX(artwork.xlsx!H:J,MATCH(J423,artwork.xlsx!H:H,0),3)</f>
        <v>Flotte</v>
      </c>
    </row>
    <row r="424" spans="1:12" x14ac:dyDescent="0.25">
      <c r="A424" t="s">
        <v>2831</v>
      </c>
      <c r="B424" t="str">
        <f t="shared" si="404"/>
        <v xml:space="preserve">  "renaissance_project_guildhall":"Hôtel de ville",</v>
      </c>
      <c r="C424" t="b">
        <f t="shared" si="405"/>
        <v>1</v>
      </c>
      <c r="D424">
        <f t="shared" si="401"/>
        <v>34</v>
      </c>
      <c r="E424" t="str">
        <f t="shared" si="402"/>
        <v xml:space="preserve">  "renaissance_project_guildhall"</v>
      </c>
      <c r="F424" t="str">
        <f t="shared" si="406"/>
        <v xml:space="preserve">  renaissance_project_guildhall</v>
      </c>
      <c r="G424">
        <f t="shared" ref="G424" si="447">FIND("_",F424)</f>
        <v>14</v>
      </c>
      <c r="H424" t="str">
        <f t="shared" si="444"/>
        <v>project_guildhall</v>
      </c>
      <c r="I424">
        <f t="shared" si="430"/>
        <v>8</v>
      </c>
      <c r="J424" t="str">
        <f t="shared" si="445"/>
        <v>guildhall</v>
      </c>
      <c r="L424" t="str">
        <f>INDEX(artwork.xlsx!H:J,MATCH(J424,artwork.xlsx!H:H,0),3)</f>
        <v>Hôtel de ville</v>
      </c>
    </row>
    <row r="425" spans="1:12" x14ac:dyDescent="0.25">
      <c r="A425" t="s">
        <v>2832</v>
      </c>
      <c r="B425" t="str">
        <f t="shared" si="404"/>
        <v xml:space="preserve">  "renaissance_project_piazza":"Piazza",</v>
      </c>
      <c r="C425" t="b">
        <f t="shared" si="405"/>
        <v>0</v>
      </c>
      <c r="D425">
        <f t="shared" si="401"/>
        <v>31</v>
      </c>
      <c r="E425" t="str">
        <f t="shared" si="402"/>
        <v xml:space="preserve">  "renaissance_project_piazza"</v>
      </c>
      <c r="F425" t="str">
        <f t="shared" si="406"/>
        <v xml:space="preserve">  renaissance_project_piazza</v>
      </c>
      <c r="G425">
        <f t="shared" ref="G425" si="448">FIND("_",F425)</f>
        <v>14</v>
      </c>
      <c r="H425" t="str">
        <f t="shared" si="444"/>
        <v>project_piazza</v>
      </c>
      <c r="I425">
        <f t="shared" si="430"/>
        <v>8</v>
      </c>
      <c r="J425" t="str">
        <f t="shared" si="445"/>
        <v>piazza</v>
      </c>
      <c r="L425" t="str">
        <f>INDEX(artwork.xlsx!H:J,MATCH(J425,artwork.xlsx!H:H,0),3)</f>
        <v>Piazza</v>
      </c>
    </row>
    <row r="426" spans="1:12" x14ac:dyDescent="0.25">
      <c r="A426" t="s">
        <v>2833</v>
      </c>
      <c r="B426" t="str">
        <f t="shared" si="404"/>
        <v xml:space="preserve">  "renaissance_project_roadnetwork":"Réseau routier",</v>
      </c>
      <c r="C426" t="b">
        <f t="shared" si="405"/>
        <v>1</v>
      </c>
      <c r="D426">
        <f t="shared" si="401"/>
        <v>36</v>
      </c>
      <c r="E426" t="str">
        <f t="shared" si="402"/>
        <v xml:space="preserve">  "renaissance_project_roadnetwork"</v>
      </c>
      <c r="F426" t="str">
        <f t="shared" si="406"/>
        <v xml:space="preserve">  renaissance_project_roadnetwork</v>
      </c>
      <c r="G426">
        <f t="shared" ref="G426" si="449">FIND("_",F426)</f>
        <v>14</v>
      </c>
      <c r="H426" t="str">
        <f t="shared" si="444"/>
        <v>project_roadnetwork</v>
      </c>
      <c r="I426">
        <f t="shared" si="430"/>
        <v>8</v>
      </c>
      <c r="J426" t="str">
        <f t="shared" si="445"/>
        <v>roadnetwork</v>
      </c>
      <c r="L426" t="str">
        <f>INDEX(artwork.xlsx!H:J,MATCH(J426,artwork.xlsx!H:H,0),3)</f>
        <v>Réseau routier</v>
      </c>
    </row>
    <row r="427" spans="1:12" x14ac:dyDescent="0.25">
      <c r="A427" t="s">
        <v>2834</v>
      </c>
      <c r="B427" t="str">
        <f t="shared" si="404"/>
        <v xml:space="preserve">  "renaissance_project_barracks":"Caserne",</v>
      </c>
      <c r="C427" t="b">
        <f t="shared" si="405"/>
        <v>1</v>
      </c>
      <c r="D427">
        <f t="shared" si="401"/>
        <v>33</v>
      </c>
      <c r="E427" t="str">
        <f t="shared" si="402"/>
        <v xml:space="preserve">  "renaissance_project_barracks"</v>
      </c>
      <c r="F427" t="str">
        <f t="shared" si="406"/>
        <v xml:space="preserve">  renaissance_project_barracks</v>
      </c>
      <c r="G427">
        <f t="shared" ref="G427" si="450">FIND("_",F427)</f>
        <v>14</v>
      </c>
      <c r="H427" t="str">
        <f t="shared" si="444"/>
        <v>project_barracks</v>
      </c>
      <c r="I427">
        <f t="shared" si="430"/>
        <v>8</v>
      </c>
      <c r="J427" t="str">
        <f t="shared" si="445"/>
        <v>barracks</v>
      </c>
      <c r="L427" t="str">
        <f>INDEX(artwork.xlsx!H:J,MATCH(J427,artwork.xlsx!H:H,0),3)</f>
        <v>Caserne</v>
      </c>
    </row>
    <row r="428" spans="1:12" x14ac:dyDescent="0.25">
      <c r="A428" t="s">
        <v>2835</v>
      </c>
      <c r="B428" t="str">
        <f t="shared" si="404"/>
        <v xml:space="preserve">  "renaissance_project_croprotation":"Assolement",</v>
      </c>
      <c r="C428" t="b">
        <f t="shared" si="405"/>
        <v>1</v>
      </c>
      <c r="D428">
        <f t="shared" si="401"/>
        <v>37</v>
      </c>
      <c r="E428" t="str">
        <f t="shared" si="402"/>
        <v xml:space="preserve">  "renaissance_project_croprotation"</v>
      </c>
      <c r="F428" t="str">
        <f t="shared" si="406"/>
        <v xml:space="preserve">  renaissance_project_croprotation</v>
      </c>
      <c r="G428">
        <f t="shared" ref="G428" si="451">FIND("_",F428)</f>
        <v>14</v>
      </c>
      <c r="H428" t="str">
        <f t="shared" si="444"/>
        <v>project_croprotation</v>
      </c>
      <c r="I428">
        <f t="shared" si="430"/>
        <v>8</v>
      </c>
      <c r="J428" t="str">
        <f t="shared" si="445"/>
        <v>croprotation</v>
      </c>
      <c r="L428" t="str">
        <f>INDEX(artwork.xlsx!H:J,MATCH(J428,artwork.xlsx!H:H,0),3)</f>
        <v>Assolement</v>
      </c>
    </row>
    <row r="429" spans="1:12" x14ac:dyDescent="0.25">
      <c r="A429" t="s">
        <v>2836</v>
      </c>
      <c r="B429" t="str">
        <f t="shared" si="404"/>
        <v xml:space="preserve">  "renaissance_project_innovation":"Innovation",</v>
      </c>
      <c r="C429" t="b">
        <f t="shared" si="405"/>
        <v>1</v>
      </c>
      <c r="D429">
        <f t="shared" si="401"/>
        <v>35</v>
      </c>
      <c r="E429" t="str">
        <f t="shared" si="402"/>
        <v xml:space="preserve">  "renaissance_project_innovation"</v>
      </c>
      <c r="F429" t="str">
        <f t="shared" si="406"/>
        <v xml:space="preserve">  renaissance_project_innovation</v>
      </c>
      <c r="G429">
        <f t="shared" ref="G429" si="452">FIND("_",F429)</f>
        <v>14</v>
      </c>
      <c r="H429" t="str">
        <f t="shared" si="444"/>
        <v>project_innovation</v>
      </c>
      <c r="I429">
        <f t="shared" si="430"/>
        <v>8</v>
      </c>
      <c r="J429" t="str">
        <f t="shared" si="445"/>
        <v>innovation</v>
      </c>
      <c r="L429" t="str">
        <f>INDEX(artwork.xlsx!H:J,MATCH(J429,artwork.xlsx!H:H,0),3)</f>
        <v>Innovation</v>
      </c>
    </row>
    <row r="430" spans="1:12" x14ac:dyDescent="0.25">
      <c r="A430" t="s">
        <v>2837</v>
      </c>
      <c r="B430" t="str">
        <f t="shared" si="404"/>
        <v xml:space="preserve">  "renaissance_project_canal":"Canal",</v>
      </c>
      <c r="C430" t="b">
        <f t="shared" si="405"/>
        <v>1</v>
      </c>
      <c r="D430">
        <f t="shared" si="401"/>
        <v>30</v>
      </c>
      <c r="E430" t="str">
        <f t="shared" si="402"/>
        <v xml:space="preserve">  "renaissance_project_canal"</v>
      </c>
      <c r="F430" t="str">
        <f t="shared" si="406"/>
        <v xml:space="preserve">  renaissance_project_canal</v>
      </c>
      <c r="G430">
        <f t="shared" ref="G430" si="453">FIND("_",F430)</f>
        <v>14</v>
      </c>
      <c r="H430" t="str">
        <f t="shared" si="444"/>
        <v>project_canal</v>
      </c>
      <c r="I430">
        <f t="shared" si="430"/>
        <v>8</v>
      </c>
      <c r="J430" t="str">
        <f t="shared" si="445"/>
        <v>canal</v>
      </c>
      <c r="L430" t="str">
        <f>INDEX(artwork.xlsx!H:J,MATCH(J430,artwork.xlsx!H:H,0),3)</f>
        <v>Canal</v>
      </c>
    </row>
    <row r="431" spans="1:12" x14ac:dyDescent="0.25">
      <c r="A431" t="s">
        <v>2838</v>
      </c>
      <c r="B431" t="str">
        <f t="shared" si="404"/>
        <v xml:space="preserve">  "renaissance_project_citadel":"Citadelle",</v>
      </c>
      <c r="C431" t="b">
        <f t="shared" si="405"/>
        <v>1</v>
      </c>
      <c r="D431">
        <f t="shared" si="401"/>
        <v>32</v>
      </c>
      <c r="E431" t="str">
        <f t="shared" si="402"/>
        <v xml:space="preserve">  "renaissance_project_citadel"</v>
      </c>
      <c r="F431" t="str">
        <f t="shared" si="406"/>
        <v xml:space="preserve">  renaissance_project_citadel</v>
      </c>
      <c r="G431">
        <f t="shared" ref="G431" si="454">FIND("_",F431)</f>
        <v>14</v>
      </c>
      <c r="H431" t="str">
        <f t="shared" si="444"/>
        <v>project_citadel</v>
      </c>
      <c r="I431">
        <f t="shared" si="430"/>
        <v>8</v>
      </c>
      <c r="J431" t="str">
        <f t="shared" si="445"/>
        <v>citadel</v>
      </c>
      <c r="L431" t="str">
        <f>INDEX(artwork.xlsx!H:J,MATCH(J431,artwork.xlsx!H:H,0),3)</f>
        <v>Citadelle</v>
      </c>
    </row>
    <row r="432" spans="1:12" x14ac:dyDescent="0.25">
      <c r="A432" t="s">
        <v>2839</v>
      </c>
      <c r="B432" t="str">
        <f t="shared" si="404"/>
        <v xml:space="preserve">  "seaside_ghostship":"Vaisseau fantôme",</v>
      </c>
      <c r="C432" t="b">
        <f t="shared" si="405"/>
        <v>1</v>
      </c>
      <c r="D432">
        <f t="shared" si="401"/>
        <v>22</v>
      </c>
      <c r="E432" t="str">
        <f t="shared" si="402"/>
        <v xml:space="preserve">  "seaside_ghostship"</v>
      </c>
      <c r="F432" t="str">
        <f t="shared" si="406"/>
        <v xml:space="preserve">  seaside_ghostship</v>
      </c>
      <c r="G432">
        <f t="shared" ref="G432" si="455">FIND("_",F432)</f>
        <v>10</v>
      </c>
      <c r="H432" t="str">
        <f t="shared" si="444"/>
        <v>ghostship</v>
      </c>
      <c r="I432">
        <f t="shared" si="430"/>
        <v>0</v>
      </c>
      <c r="J432" t="str">
        <f t="shared" si="445"/>
        <v>ghostship</v>
      </c>
      <c r="L432" t="str">
        <f>INDEX(artwork.xlsx!H:J,MATCH(J432,artwork.xlsx!H:H,0),3)</f>
        <v>Vaisseau fantôme</v>
      </c>
    </row>
    <row r="433" spans="1:12" x14ac:dyDescent="0.25">
      <c r="A433" t="s">
        <v>2840</v>
      </c>
      <c r="B433" t="str">
        <f t="shared" si="404"/>
        <v xml:space="preserve">  "seaside_smugglers":"Contrebandiers",</v>
      </c>
      <c r="C433" t="b">
        <f t="shared" si="405"/>
        <v>1</v>
      </c>
      <c r="D433">
        <f t="shared" si="401"/>
        <v>22</v>
      </c>
      <c r="E433" t="str">
        <f t="shared" si="402"/>
        <v xml:space="preserve">  "seaside_smugglers"</v>
      </c>
      <c r="F433" t="str">
        <f t="shared" si="406"/>
        <v xml:space="preserve">  seaside_smugglers</v>
      </c>
      <c r="G433">
        <f t="shared" ref="G433" si="456">FIND("_",F433)</f>
        <v>10</v>
      </c>
      <c r="H433" t="str">
        <f t="shared" si="444"/>
        <v>smugglers</v>
      </c>
      <c r="I433">
        <f t="shared" si="430"/>
        <v>0</v>
      </c>
      <c r="J433" t="str">
        <f t="shared" si="445"/>
        <v>smugglers</v>
      </c>
      <c r="L433" t="str">
        <f>INDEX(artwork.xlsx!H:J,MATCH(J433,artwork.xlsx!H:H,0),3)</f>
        <v>Contrebandiers</v>
      </c>
    </row>
    <row r="434" spans="1:12" x14ac:dyDescent="0.25">
      <c r="A434" t="s">
        <v>2841</v>
      </c>
      <c r="B434" t="str">
        <f t="shared" si="404"/>
        <v xml:space="preserve">  "seaside_salvager":"Sauveteur",</v>
      </c>
      <c r="C434" t="b">
        <f t="shared" si="405"/>
        <v>1</v>
      </c>
      <c r="D434">
        <f t="shared" si="401"/>
        <v>21</v>
      </c>
      <c r="E434" t="str">
        <f t="shared" si="402"/>
        <v xml:space="preserve">  "seaside_salvager"</v>
      </c>
      <c r="F434" t="str">
        <f t="shared" si="406"/>
        <v xml:space="preserve">  seaside_salvager</v>
      </c>
      <c r="G434">
        <f t="shared" ref="G434" si="457">FIND("_",F434)</f>
        <v>10</v>
      </c>
      <c r="H434" t="str">
        <f t="shared" si="444"/>
        <v>salvager</v>
      </c>
      <c r="I434">
        <f t="shared" si="430"/>
        <v>0</v>
      </c>
      <c r="J434" t="str">
        <f t="shared" si="445"/>
        <v>salvager</v>
      </c>
      <c r="L434" t="str">
        <f>INDEX(artwork.xlsx!H:J,MATCH(J434,artwork.xlsx!H:H,0),3)</f>
        <v>Sauveteur</v>
      </c>
    </row>
    <row r="435" spans="1:12" x14ac:dyDescent="0.25">
      <c r="A435" t="s">
        <v>2842</v>
      </c>
      <c r="B435" t="str">
        <f t="shared" si="404"/>
        <v xml:space="preserve">  "seaside_haven":"Havre",</v>
      </c>
      <c r="C435" t="b">
        <f t="shared" si="405"/>
        <v>1</v>
      </c>
      <c r="D435">
        <f t="shared" si="401"/>
        <v>18</v>
      </c>
      <c r="E435" t="str">
        <f t="shared" si="402"/>
        <v xml:space="preserve">  "seaside_haven"</v>
      </c>
      <c r="F435" t="str">
        <f t="shared" si="406"/>
        <v xml:space="preserve">  seaside_haven</v>
      </c>
      <c r="G435">
        <f t="shared" ref="G435" si="458">FIND("_",F435)</f>
        <v>10</v>
      </c>
      <c r="H435" t="str">
        <f t="shared" si="444"/>
        <v>haven</v>
      </c>
      <c r="I435">
        <f t="shared" si="430"/>
        <v>0</v>
      </c>
      <c r="J435" t="str">
        <f t="shared" si="445"/>
        <v>haven</v>
      </c>
      <c r="L435" t="str">
        <f>INDEX(artwork.xlsx!H:J,MATCH(J435,artwork.xlsx!H:H,0),3)</f>
        <v>Havre</v>
      </c>
    </row>
    <row r="436" spans="1:12" x14ac:dyDescent="0.25">
      <c r="A436" t="s">
        <v>2843</v>
      </c>
      <c r="B436" t="str">
        <f t="shared" si="404"/>
        <v xml:space="preserve">  "seaside_ambassador":"Ambassadeur",</v>
      </c>
      <c r="C436" t="b">
        <f t="shared" si="405"/>
        <v>1</v>
      </c>
      <c r="D436">
        <f t="shared" si="401"/>
        <v>23</v>
      </c>
      <c r="E436" t="str">
        <f t="shared" si="402"/>
        <v xml:space="preserve">  "seaside_ambassador"</v>
      </c>
      <c r="F436" t="str">
        <f t="shared" si="406"/>
        <v xml:space="preserve">  seaside_ambassador</v>
      </c>
      <c r="G436">
        <f t="shared" ref="G436" si="459">FIND("_",F436)</f>
        <v>10</v>
      </c>
      <c r="H436" t="str">
        <f t="shared" si="444"/>
        <v>ambassador</v>
      </c>
      <c r="I436">
        <f t="shared" si="430"/>
        <v>0</v>
      </c>
      <c r="J436" t="str">
        <f t="shared" si="445"/>
        <v>ambassador</v>
      </c>
      <c r="L436" t="str">
        <f>INDEX(artwork.xlsx!H:J,MATCH(J436,artwork.xlsx!H:H,0),3)</f>
        <v>Ambassadeur</v>
      </c>
    </row>
    <row r="437" spans="1:12" x14ac:dyDescent="0.25">
      <c r="A437" t="s">
        <v>2844</v>
      </c>
      <c r="B437" t="str">
        <f t="shared" si="404"/>
        <v xml:space="preserve">  "seaside_seahag":"Sorcière de mer",</v>
      </c>
      <c r="C437" t="b">
        <f t="shared" si="405"/>
        <v>1</v>
      </c>
      <c r="D437">
        <f t="shared" si="401"/>
        <v>19</v>
      </c>
      <c r="E437" t="str">
        <f t="shared" si="402"/>
        <v xml:space="preserve">  "seaside_seahag"</v>
      </c>
      <c r="F437" t="str">
        <f t="shared" si="406"/>
        <v xml:space="preserve">  seaside_seahag</v>
      </c>
      <c r="G437">
        <f t="shared" ref="G437" si="460">FIND("_",F437)</f>
        <v>10</v>
      </c>
      <c r="H437" t="str">
        <f t="shared" si="444"/>
        <v>seahag</v>
      </c>
      <c r="I437">
        <f t="shared" si="430"/>
        <v>0</v>
      </c>
      <c r="J437" t="str">
        <f t="shared" si="445"/>
        <v>seahag</v>
      </c>
      <c r="L437" t="str">
        <f>INDEX(artwork.xlsx!H:J,MATCH(J437,artwork.xlsx!H:H,0),3)</f>
        <v>Sorcière de mer</v>
      </c>
    </row>
    <row r="438" spans="1:12" x14ac:dyDescent="0.25">
      <c r="A438" t="s">
        <v>2845</v>
      </c>
      <c r="B438" t="str">
        <f t="shared" si="404"/>
        <v xml:space="preserve">  "seaside_nativevillage":"Village indigène",</v>
      </c>
      <c r="C438" t="b">
        <f t="shared" si="405"/>
        <v>1</v>
      </c>
      <c r="D438">
        <f t="shared" si="401"/>
        <v>26</v>
      </c>
      <c r="E438" t="str">
        <f t="shared" si="402"/>
        <v xml:space="preserve">  "seaside_nativevillage"</v>
      </c>
      <c r="F438" t="str">
        <f t="shared" si="406"/>
        <v xml:space="preserve">  seaside_nativevillage</v>
      </c>
      <c r="G438">
        <f t="shared" ref="G438" si="461">FIND("_",F438)</f>
        <v>10</v>
      </c>
      <c r="H438" t="str">
        <f t="shared" si="444"/>
        <v>nativevillage</v>
      </c>
      <c r="I438">
        <f t="shared" si="430"/>
        <v>0</v>
      </c>
      <c r="J438" t="str">
        <f t="shared" si="445"/>
        <v>nativevillage</v>
      </c>
      <c r="L438" t="str">
        <f>INDEX(artwork.xlsx!H:J,MATCH(J438,artwork.xlsx!H:H,0),3)</f>
        <v>Village indigène</v>
      </c>
    </row>
    <row r="439" spans="1:12" x14ac:dyDescent="0.25">
      <c r="A439" t="s">
        <v>2846</v>
      </c>
      <c r="B439" t="str">
        <f t="shared" si="404"/>
        <v xml:space="preserve">  "seaside_navigator":"Navigateur",</v>
      </c>
      <c r="C439" t="b">
        <f t="shared" si="405"/>
        <v>1</v>
      </c>
      <c r="D439">
        <f t="shared" si="401"/>
        <v>22</v>
      </c>
      <c r="E439" t="str">
        <f t="shared" si="402"/>
        <v xml:space="preserve">  "seaside_navigator"</v>
      </c>
      <c r="F439" t="str">
        <f t="shared" si="406"/>
        <v xml:space="preserve">  seaside_navigator</v>
      </c>
      <c r="G439">
        <f t="shared" ref="G439" si="462">FIND("_",F439)</f>
        <v>10</v>
      </c>
      <c r="H439" t="str">
        <f t="shared" si="444"/>
        <v>navigator</v>
      </c>
      <c r="I439">
        <f t="shared" si="430"/>
        <v>0</v>
      </c>
      <c r="J439" t="str">
        <f t="shared" si="445"/>
        <v>navigator</v>
      </c>
      <c r="L439" t="str">
        <f>INDEX(artwork.xlsx!H:J,MATCH(J439,artwork.xlsx!H:H,0),3)</f>
        <v>Navigateur</v>
      </c>
    </row>
    <row r="440" spans="1:12" x14ac:dyDescent="0.25">
      <c r="A440" t="s">
        <v>2847</v>
      </c>
      <c r="B440" t="str">
        <f t="shared" si="404"/>
        <v xml:space="preserve">  "seaside_tactician":"Tacticien",</v>
      </c>
      <c r="C440" t="b">
        <f t="shared" si="405"/>
        <v>1</v>
      </c>
      <c r="D440">
        <f t="shared" si="401"/>
        <v>22</v>
      </c>
      <c r="E440" t="str">
        <f t="shared" si="402"/>
        <v xml:space="preserve">  "seaside_tactician"</v>
      </c>
      <c r="F440" t="str">
        <f t="shared" si="406"/>
        <v xml:space="preserve">  seaside_tactician</v>
      </c>
      <c r="G440">
        <f t="shared" ref="G440" si="463">FIND("_",F440)</f>
        <v>10</v>
      </c>
      <c r="H440" t="str">
        <f t="shared" si="444"/>
        <v>tactician</v>
      </c>
      <c r="I440">
        <f t="shared" si="430"/>
        <v>0</v>
      </c>
      <c r="J440" t="str">
        <f t="shared" si="445"/>
        <v>tactician</v>
      </c>
      <c r="L440" t="str">
        <f>INDEX(artwork.xlsx!H:J,MATCH(J440,artwork.xlsx!H:H,0),3)</f>
        <v>Tacticien</v>
      </c>
    </row>
    <row r="441" spans="1:12" x14ac:dyDescent="0.25">
      <c r="A441" t="s">
        <v>2848</v>
      </c>
      <c r="B441" t="str">
        <f t="shared" si="404"/>
        <v xml:space="preserve">  "seaside_fishingvillage":"Village de pêcheurs",</v>
      </c>
      <c r="C441" t="b">
        <f t="shared" si="405"/>
        <v>1</v>
      </c>
      <c r="D441">
        <f t="shared" si="401"/>
        <v>27</v>
      </c>
      <c r="E441" t="str">
        <f t="shared" si="402"/>
        <v xml:space="preserve">  "seaside_fishingvillage"</v>
      </c>
      <c r="F441" t="str">
        <f t="shared" si="406"/>
        <v xml:space="preserve">  seaside_fishingvillage</v>
      </c>
      <c r="G441">
        <f t="shared" ref="G441" si="464">FIND("_",F441)</f>
        <v>10</v>
      </c>
      <c r="H441" t="str">
        <f t="shared" si="444"/>
        <v>fishingvillage</v>
      </c>
      <c r="I441">
        <f t="shared" si="430"/>
        <v>0</v>
      </c>
      <c r="J441" t="str">
        <f t="shared" si="445"/>
        <v>fishingvillage</v>
      </c>
      <c r="L441" t="str">
        <f>INDEX(artwork.xlsx!H:J,MATCH(J441,artwork.xlsx!H:H,0),3)</f>
        <v>Village de pêcheurs</v>
      </c>
    </row>
    <row r="442" spans="1:12" x14ac:dyDescent="0.25">
      <c r="A442" t="s">
        <v>2849</v>
      </c>
      <c r="B442" t="str">
        <f t="shared" si="404"/>
        <v xml:space="preserve">  "seaside_island":"Île",</v>
      </c>
      <c r="C442" t="b">
        <f t="shared" si="405"/>
        <v>1</v>
      </c>
      <c r="D442">
        <f t="shared" si="401"/>
        <v>19</v>
      </c>
      <c r="E442" t="str">
        <f t="shared" si="402"/>
        <v xml:space="preserve">  "seaside_island"</v>
      </c>
      <c r="F442" t="str">
        <f t="shared" si="406"/>
        <v xml:space="preserve">  seaside_island</v>
      </c>
      <c r="G442">
        <f t="shared" ref="G442" si="465">FIND("_",F442)</f>
        <v>10</v>
      </c>
      <c r="H442" t="str">
        <f t="shared" si="444"/>
        <v>island</v>
      </c>
      <c r="I442">
        <f t="shared" si="430"/>
        <v>0</v>
      </c>
      <c r="J442" t="str">
        <f t="shared" si="445"/>
        <v>island</v>
      </c>
      <c r="L442" t="str">
        <f>INDEX(artwork.xlsx!H:J,MATCH(J442,artwork.xlsx!H:H,0),3)</f>
        <v>Île</v>
      </c>
    </row>
    <row r="443" spans="1:12" x14ac:dyDescent="0.25">
      <c r="A443" t="s">
        <v>2850</v>
      </c>
      <c r="B443" t="str">
        <f t="shared" si="404"/>
        <v xml:space="preserve">  "seaside_wharf":"Quai",</v>
      </c>
      <c r="C443" t="b">
        <f t="shared" si="405"/>
        <v>1</v>
      </c>
      <c r="D443">
        <f t="shared" si="401"/>
        <v>18</v>
      </c>
      <c r="E443" t="str">
        <f t="shared" si="402"/>
        <v xml:space="preserve">  "seaside_wharf"</v>
      </c>
      <c r="F443" t="str">
        <f t="shared" si="406"/>
        <v xml:space="preserve">  seaside_wharf</v>
      </c>
      <c r="G443">
        <f t="shared" ref="G443" si="466">FIND("_",F443)</f>
        <v>10</v>
      </c>
      <c r="H443" t="str">
        <f t="shared" si="444"/>
        <v>wharf</v>
      </c>
      <c r="I443">
        <f t="shared" si="430"/>
        <v>0</v>
      </c>
      <c r="J443" t="str">
        <f t="shared" si="445"/>
        <v>wharf</v>
      </c>
      <c r="L443" t="str">
        <f>INDEX(artwork.xlsx!H:J,MATCH(J443,artwork.xlsx!H:H,0),3)</f>
        <v>Quai</v>
      </c>
    </row>
    <row r="444" spans="1:12" x14ac:dyDescent="0.25">
      <c r="A444" t="s">
        <v>2851</v>
      </c>
      <c r="B444" t="str">
        <f t="shared" si="404"/>
        <v xml:space="preserve">  "seaside_bazaar":"Bazar",</v>
      </c>
      <c r="C444" t="b">
        <f t="shared" si="405"/>
        <v>1</v>
      </c>
      <c r="D444">
        <f t="shared" si="401"/>
        <v>19</v>
      </c>
      <c r="E444" t="str">
        <f t="shared" si="402"/>
        <v xml:space="preserve">  "seaside_bazaar"</v>
      </c>
      <c r="F444" t="str">
        <f t="shared" si="406"/>
        <v xml:space="preserve">  seaside_bazaar</v>
      </c>
      <c r="G444">
        <f t="shared" ref="G444" si="467">FIND("_",F444)</f>
        <v>10</v>
      </c>
      <c r="H444" t="str">
        <f t="shared" si="444"/>
        <v>bazaar</v>
      </c>
      <c r="I444">
        <f t="shared" si="430"/>
        <v>0</v>
      </c>
      <c r="J444" t="str">
        <f t="shared" si="445"/>
        <v>bazaar</v>
      </c>
      <c r="L444" t="str">
        <f>INDEX(artwork.xlsx!H:J,MATCH(J444,artwork.xlsx!H:H,0),3)</f>
        <v>Bazar</v>
      </c>
    </row>
    <row r="445" spans="1:12" x14ac:dyDescent="0.25">
      <c r="A445" t="s">
        <v>2852</v>
      </c>
      <c r="B445" t="str">
        <f t="shared" si="404"/>
        <v xml:space="preserve">  "seaside_treasuremap":"Carte aux trésors",</v>
      </c>
      <c r="C445" t="b">
        <f t="shared" si="405"/>
        <v>1</v>
      </c>
      <c r="D445">
        <f t="shared" si="401"/>
        <v>24</v>
      </c>
      <c r="E445" t="str">
        <f t="shared" si="402"/>
        <v xml:space="preserve">  "seaside_treasuremap"</v>
      </c>
      <c r="F445" t="str">
        <f t="shared" si="406"/>
        <v xml:space="preserve">  seaside_treasuremap</v>
      </c>
      <c r="G445">
        <f t="shared" ref="G445" si="468">FIND("_",F445)</f>
        <v>10</v>
      </c>
      <c r="H445" t="str">
        <f t="shared" si="444"/>
        <v>treasuremap</v>
      </c>
      <c r="I445">
        <f t="shared" si="430"/>
        <v>0</v>
      </c>
      <c r="J445" t="str">
        <f t="shared" si="445"/>
        <v>treasuremap</v>
      </c>
      <c r="L445" t="str">
        <f>INDEX(artwork.xlsx!H:J,MATCH(J445,artwork.xlsx!H:H,0),3)</f>
        <v>Carte aux trésors</v>
      </c>
    </row>
    <row r="446" spans="1:12" x14ac:dyDescent="0.25">
      <c r="A446" t="s">
        <v>2853</v>
      </c>
      <c r="B446" t="str">
        <f t="shared" si="404"/>
        <v xml:space="preserve">  "seaside_explorer":"Explorateur",</v>
      </c>
      <c r="C446" t="b">
        <f t="shared" si="405"/>
        <v>1</v>
      </c>
      <c r="D446">
        <f t="shared" si="401"/>
        <v>21</v>
      </c>
      <c r="E446" t="str">
        <f t="shared" si="402"/>
        <v xml:space="preserve">  "seaside_explorer"</v>
      </c>
      <c r="F446" t="str">
        <f t="shared" si="406"/>
        <v xml:space="preserve">  seaside_explorer</v>
      </c>
      <c r="G446">
        <f t="shared" ref="G446" si="469">FIND("_",F446)</f>
        <v>10</v>
      </c>
      <c r="H446" t="str">
        <f t="shared" si="444"/>
        <v>explorer</v>
      </c>
      <c r="I446">
        <f t="shared" si="430"/>
        <v>0</v>
      </c>
      <c r="J446" t="str">
        <f t="shared" si="445"/>
        <v>explorer</v>
      </c>
      <c r="L446" t="str">
        <f>INDEX(artwork.xlsx!H:J,MATCH(J446,artwork.xlsx!H:H,0),3)</f>
        <v>Explorateur</v>
      </c>
    </row>
    <row r="447" spans="1:12" x14ac:dyDescent="0.25">
      <c r="A447" t="s">
        <v>2854</v>
      </c>
      <c r="B447" t="str">
        <f t="shared" si="404"/>
        <v xml:space="preserve">  "seaside_lookout":"Vigie",</v>
      </c>
      <c r="C447" t="b">
        <f t="shared" si="405"/>
        <v>1</v>
      </c>
      <c r="D447">
        <f t="shared" si="401"/>
        <v>20</v>
      </c>
      <c r="E447" t="str">
        <f t="shared" si="402"/>
        <v xml:space="preserve">  "seaside_lookout"</v>
      </c>
      <c r="F447" t="str">
        <f t="shared" si="406"/>
        <v xml:space="preserve">  seaside_lookout</v>
      </c>
      <c r="G447">
        <f t="shared" ref="G447" si="470">FIND("_",F447)</f>
        <v>10</v>
      </c>
      <c r="H447" t="str">
        <f t="shared" si="444"/>
        <v>lookout</v>
      </c>
      <c r="I447">
        <f t="shared" si="430"/>
        <v>0</v>
      </c>
      <c r="J447" t="str">
        <f t="shared" si="445"/>
        <v>lookout</v>
      </c>
      <c r="L447" t="str">
        <f>INDEX(artwork.xlsx!H:J,MATCH(J447,artwork.xlsx!H:H,0),3)</f>
        <v>Vigie</v>
      </c>
    </row>
    <row r="448" spans="1:12" x14ac:dyDescent="0.25">
      <c r="A448" t="s">
        <v>2855</v>
      </c>
      <c r="B448" t="str">
        <f t="shared" si="404"/>
        <v xml:space="preserve">  "seaside_treasury":"Trésorerie",</v>
      </c>
      <c r="C448" t="b">
        <f t="shared" si="405"/>
        <v>1</v>
      </c>
      <c r="D448">
        <f t="shared" si="401"/>
        <v>21</v>
      </c>
      <c r="E448" t="str">
        <f t="shared" si="402"/>
        <v xml:space="preserve">  "seaside_treasury"</v>
      </c>
      <c r="F448" t="str">
        <f t="shared" si="406"/>
        <v xml:space="preserve">  seaside_treasury</v>
      </c>
      <c r="G448">
        <f t="shared" ref="G448" si="471">FIND("_",F448)</f>
        <v>10</v>
      </c>
      <c r="H448" t="str">
        <f t="shared" si="444"/>
        <v>treasury</v>
      </c>
      <c r="I448">
        <f t="shared" si="430"/>
        <v>0</v>
      </c>
      <c r="J448" t="str">
        <f t="shared" si="445"/>
        <v>treasury</v>
      </c>
      <c r="L448" t="str">
        <f>INDEX(artwork.xlsx!H:J,MATCH(J448,artwork.xlsx!H:H,0),3)</f>
        <v>Trésorerie</v>
      </c>
    </row>
    <row r="449" spans="1:12" x14ac:dyDescent="0.25">
      <c r="A449" t="s">
        <v>2856</v>
      </c>
      <c r="B449" t="str">
        <f t="shared" si="404"/>
        <v xml:space="preserve">  "seaside_cutpurse":"Coupeur de bourse",</v>
      </c>
      <c r="C449" t="b">
        <f t="shared" si="405"/>
        <v>1</v>
      </c>
      <c r="D449">
        <f t="shared" si="401"/>
        <v>21</v>
      </c>
      <c r="E449" t="str">
        <f t="shared" si="402"/>
        <v xml:space="preserve">  "seaside_cutpurse"</v>
      </c>
      <c r="F449" t="str">
        <f t="shared" si="406"/>
        <v xml:space="preserve">  seaside_cutpurse</v>
      </c>
      <c r="G449">
        <f t="shared" ref="G449" si="472">FIND("_",F449)</f>
        <v>10</v>
      </c>
      <c r="H449" t="str">
        <f t="shared" si="444"/>
        <v>cutpurse</v>
      </c>
      <c r="I449">
        <f t="shared" si="430"/>
        <v>0</v>
      </c>
      <c r="J449" t="str">
        <f t="shared" si="445"/>
        <v>cutpurse</v>
      </c>
      <c r="L449" t="str">
        <f>INDEX(artwork.xlsx!H:J,MATCH(J449,artwork.xlsx!H:H,0),3)</f>
        <v>Coupeur de bourse</v>
      </c>
    </row>
    <row r="450" spans="1:12" x14ac:dyDescent="0.25">
      <c r="A450" t="s">
        <v>2857</v>
      </c>
      <c r="B450" t="str">
        <f t="shared" si="404"/>
        <v xml:space="preserve">  "seaside_caravan":"Caravane",</v>
      </c>
      <c r="C450" t="b">
        <f t="shared" si="405"/>
        <v>1</v>
      </c>
      <c r="D450">
        <f t="shared" ref="D450:D457" si="473">FIND(":",A450)</f>
        <v>20</v>
      </c>
      <c r="E450" t="str">
        <f t="shared" ref="E450:E457" si="474">LEFT(A450,D450-1)</f>
        <v xml:space="preserve">  "seaside_caravan"</v>
      </c>
      <c r="F450" t="str">
        <f t="shared" si="406"/>
        <v xml:space="preserve">  seaside_caravan</v>
      </c>
      <c r="G450">
        <f t="shared" ref="G450" si="475">FIND("_",F450)</f>
        <v>10</v>
      </c>
      <c r="H450" t="str">
        <f t="shared" si="444"/>
        <v>caravan</v>
      </c>
      <c r="I450">
        <f t="shared" si="430"/>
        <v>0</v>
      </c>
      <c r="J450" t="str">
        <f t="shared" si="445"/>
        <v>caravan</v>
      </c>
      <c r="L450" t="str">
        <f>INDEX(artwork.xlsx!H:J,MATCH(J450,artwork.xlsx!H:H,0),3)</f>
        <v>Caravane</v>
      </c>
    </row>
    <row r="451" spans="1:12" x14ac:dyDescent="0.25">
      <c r="A451" t="s">
        <v>2858</v>
      </c>
      <c r="B451" t="str">
        <f t="shared" ref="B451:B456" si="476">LEFT(A451,D451-1)&amp;":"""&amp;L451&amp;""","</f>
        <v xml:space="preserve">  "seaside_warehouse":"Entrepôt",</v>
      </c>
      <c r="C451" t="b">
        <f t="shared" ref="C451:C457" si="477">B451=A451</f>
        <v>1</v>
      </c>
      <c r="D451">
        <f t="shared" si="473"/>
        <v>22</v>
      </c>
      <c r="E451" t="str">
        <f t="shared" si="474"/>
        <v xml:space="preserve">  "seaside_warehouse"</v>
      </c>
      <c r="F451" t="str">
        <f t="shared" ref="F451:F457" si="478">SUBSTITUTE(E451,"""","")</f>
        <v xml:space="preserve">  seaside_warehouse</v>
      </c>
      <c r="G451">
        <f t="shared" ref="G451" si="479">FIND("_",F451)</f>
        <v>10</v>
      </c>
      <c r="H451" t="str">
        <f t="shared" si="444"/>
        <v>warehouse</v>
      </c>
      <c r="I451">
        <f t="shared" si="430"/>
        <v>0</v>
      </c>
      <c r="J451" t="str">
        <f t="shared" si="445"/>
        <v>warehouse</v>
      </c>
      <c r="L451" t="str">
        <f>INDEX(artwork.xlsx!H:J,MATCH(J451,artwork.xlsx!H:H,0),3)</f>
        <v>Entrepôt</v>
      </c>
    </row>
    <row r="452" spans="1:12" x14ac:dyDescent="0.25">
      <c r="A452" t="s">
        <v>2859</v>
      </c>
      <c r="B452" t="str">
        <f t="shared" si="476"/>
        <v xml:space="preserve">  "seaside_lighthouse":"Phare",</v>
      </c>
      <c r="C452" t="b">
        <f t="shared" si="477"/>
        <v>1</v>
      </c>
      <c r="D452">
        <f t="shared" si="473"/>
        <v>23</v>
      </c>
      <c r="E452" t="str">
        <f t="shared" si="474"/>
        <v xml:space="preserve">  "seaside_lighthouse"</v>
      </c>
      <c r="F452" t="str">
        <f t="shared" si="478"/>
        <v xml:space="preserve">  seaside_lighthouse</v>
      </c>
      <c r="G452">
        <f t="shared" ref="G452" si="480">FIND("_",F452)</f>
        <v>10</v>
      </c>
      <c r="H452" t="str">
        <f t="shared" si="444"/>
        <v>lighthouse</v>
      </c>
      <c r="I452">
        <f t="shared" si="430"/>
        <v>0</v>
      </c>
      <c r="J452" t="str">
        <f t="shared" si="445"/>
        <v>lighthouse</v>
      </c>
      <c r="L452" t="str">
        <f>INDEX(artwork.xlsx!H:J,MATCH(J452,artwork.xlsx!H:H,0),3)</f>
        <v>Phare</v>
      </c>
    </row>
    <row r="453" spans="1:12" x14ac:dyDescent="0.25">
      <c r="A453" t="s">
        <v>2860</v>
      </c>
      <c r="B453" t="str">
        <f t="shared" si="476"/>
        <v xml:space="preserve">  "seaside_pirateship":"Bateau pirate",</v>
      </c>
      <c r="C453" t="b">
        <f t="shared" si="477"/>
        <v>1</v>
      </c>
      <c r="D453">
        <f t="shared" si="473"/>
        <v>23</v>
      </c>
      <c r="E453" t="str">
        <f t="shared" si="474"/>
        <v xml:space="preserve">  "seaside_pirateship"</v>
      </c>
      <c r="F453" t="str">
        <f t="shared" si="478"/>
        <v xml:space="preserve">  seaside_pirateship</v>
      </c>
      <c r="G453">
        <f t="shared" ref="G453" si="481">FIND("_",F453)</f>
        <v>10</v>
      </c>
      <c r="H453" t="str">
        <f t="shared" si="444"/>
        <v>pirateship</v>
      </c>
      <c r="I453">
        <f t="shared" si="430"/>
        <v>0</v>
      </c>
      <c r="J453" t="str">
        <f t="shared" si="445"/>
        <v>pirateship</v>
      </c>
      <c r="L453" t="str">
        <f>INDEX(artwork.xlsx!H:J,MATCH(J453,artwork.xlsx!H:H,0),3)</f>
        <v>Bateau pirate</v>
      </c>
    </row>
    <row r="454" spans="1:12" x14ac:dyDescent="0.25">
      <c r="A454" t="s">
        <v>2861</v>
      </c>
      <c r="B454" t="str">
        <f t="shared" si="476"/>
        <v xml:space="preserve">  "seaside_pearldiver":"Plongeur de perles",</v>
      </c>
      <c r="C454" t="b">
        <f t="shared" si="477"/>
        <v>1</v>
      </c>
      <c r="D454">
        <f t="shared" si="473"/>
        <v>23</v>
      </c>
      <c r="E454" t="str">
        <f t="shared" si="474"/>
        <v xml:space="preserve">  "seaside_pearldiver"</v>
      </c>
      <c r="F454" t="str">
        <f t="shared" si="478"/>
        <v xml:space="preserve">  seaside_pearldiver</v>
      </c>
      <c r="G454">
        <f t="shared" ref="G454" si="482">FIND("_",F454)</f>
        <v>10</v>
      </c>
      <c r="H454" t="str">
        <f t="shared" si="444"/>
        <v>pearldiver</v>
      </c>
      <c r="I454">
        <f t="shared" si="430"/>
        <v>0</v>
      </c>
      <c r="J454" t="str">
        <f t="shared" si="445"/>
        <v>pearldiver</v>
      </c>
      <c r="L454" t="str">
        <f>INDEX(artwork.xlsx!H:J,MATCH(J454,artwork.xlsx!H:H,0),3)</f>
        <v>Plongeur de perles</v>
      </c>
    </row>
    <row r="455" spans="1:12" x14ac:dyDescent="0.25">
      <c r="A455" t="s">
        <v>2862</v>
      </c>
      <c r="B455" t="str">
        <f t="shared" si="476"/>
        <v xml:space="preserve">  "seaside_merchantship":"Navire Marchand",</v>
      </c>
      <c r="C455" t="b">
        <f t="shared" si="477"/>
        <v>1</v>
      </c>
      <c r="D455">
        <f t="shared" si="473"/>
        <v>25</v>
      </c>
      <c r="E455" t="str">
        <f t="shared" si="474"/>
        <v xml:space="preserve">  "seaside_merchantship"</v>
      </c>
      <c r="F455" t="str">
        <f t="shared" si="478"/>
        <v xml:space="preserve">  seaside_merchantship</v>
      </c>
      <c r="G455">
        <f t="shared" ref="G455" si="483">FIND("_",F455)</f>
        <v>10</v>
      </c>
      <c r="H455" t="str">
        <f t="shared" si="444"/>
        <v>merchantship</v>
      </c>
      <c r="I455">
        <f t="shared" si="430"/>
        <v>0</v>
      </c>
      <c r="J455" t="str">
        <f t="shared" si="445"/>
        <v>merchantship</v>
      </c>
      <c r="L455" t="str">
        <f>INDEX(artwork.xlsx!H:J,MATCH(J455,artwork.xlsx!H:H,0),3)</f>
        <v>Navire Marchand</v>
      </c>
    </row>
    <row r="456" spans="1:12" x14ac:dyDescent="0.25">
      <c r="A456" t="s">
        <v>2863</v>
      </c>
      <c r="B456" t="str">
        <f t="shared" si="476"/>
        <v xml:space="preserve">  "seaside_embargo":"Embargo",</v>
      </c>
      <c r="C456" t="b">
        <f t="shared" si="477"/>
        <v>1</v>
      </c>
      <c r="D456">
        <f t="shared" si="473"/>
        <v>20</v>
      </c>
      <c r="E456" t="str">
        <f t="shared" si="474"/>
        <v xml:space="preserve">  "seaside_embargo"</v>
      </c>
      <c r="F456" t="str">
        <f t="shared" si="478"/>
        <v xml:space="preserve">  seaside_embargo</v>
      </c>
      <c r="G456">
        <f t="shared" ref="G456" si="484">FIND("_",F456)</f>
        <v>10</v>
      </c>
      <c r="H456" t="str">
        <f t="shared" si="444"/>
        <v>embargo</v>
      </c>
      <c r="I456">
        <f t="shared" si="430"/>
        <v>0</v>
      </c>
      <c r="J456" t="str">
        <f t="shared" si="445"/>
        <v>embargo</v>
      </c>
      <c r="L456" t="str">
        <f>INDEX(artwork.xlsx!H:J,MATCH(J456,artwork.xlsx!H:H,0),3)</f>
        <v>Embargo</v>
      </c>
    </row>
    <row r="457" spans="1:12" x14ac:dyDescent="0.25">
      <c r="A457" t="s">
        <v>2864</v>
      </c>
      <c r="B457" t="str">
        <f>LEFT(A457,D457-1)&amp;":"""&amp;L457&amp;""""</f>
        <v xml:space="preserve">  "seaside_outpost":"Avant-poste"</v>
      </c>
      <c r="C457" t="b">
        <f t="shared" si="477"/>
        <v>1</v>
      </c>
      <c r="D457">
        <f t="shared" si="473"/>
        <v>20</v>
      </c>
      <c r="E457" t="str">
        <f t="shared" si="474"/>
        <v xml:space="preserve">  "seaside_outpost"</v>
      </c>
      <c r="F457" t="str">
        <f t="shared" si="478"/>
        <v xml:space="preserve">  seaside_outpost</v>
      </c>
      <c r="G457">
        <f t="shared" ref="G457" si="485">FIND("_",F457)</f>
        <v>10</v>
      </c>
      <c r="H457" t="str">
        <f t="shared" si="444"/>
        <v>outpost</v>
      </c>
      <c r="I457">
        <f t="shared" si="430"/>
        <v>0</v>
      </c>
      <c r="J457" t="str">
        <f t="shared" si="445"/>
        <v>outpost</v>
      </c>
      <c r="L457" t="str">
        <f>INDEX(artwork.xlsx!H:J,MATCH(J457,artwork.xlsx!H:H,0),3)</f>
        <v>Avant-poste</v>
      </c>
    </row>
    <row r="458" spans="1:12" x14ac:dyDescent="0.25">
      <c r="A458" t="s">
        <v>2865</v>
      </c>
      <c r="B458" t="s">
        <v>2865</v>
      </c>
    </row>
    <row r="463" spans="1:12" x14ac:dyDescent="0.25">
      <c r="A463" t="s">
        <v>4172</v>
      </c>
      <c r="B463" t="str">
        <f>LEFT(A463,D463-1)&amp;": """&amp;L463&amp;""","</f>
        <v xml:space="preserve">  "menagerie_animalfair": "Foire aux bestiaux",</v>
      </c>
      <c r="C463" t="b">
        <f t="shared" ref="C463" si="486">B463=A463</f>
        <v>0</v>
      </c>
      <c r="D463">
        <f t="shared" ref="D463" si="487">FIND(":",A463)</f>
        <v>25</v>
      </c>
      <c r="E463" t="str">
        <f t="shared" ref="E463" si="488">LEFT(A463,D463-1)</f>
        <v xml:space="preserve">  "menagerie_animalfair"</v>
      </c>
      <c r="F463" t="str">
        <f t="shared" ref="F463" si="489">SUBSTITUTE(E463,"""","")</f>
        <v xml:space="preserve">  menagerie_animalfair</v>
      </c>
      <c r="G463">
        <f t="shared" ref="G463" si="490">FIND("_",F463)</f>
        <v>12</v>
      </c>
      <c r="H463" t="str">
        <f t="shared" ref="H463" si="491">RIGHT(F463,LEN(F463)-G463)</f>
        <v>animalfair</v>
      </c>
      <c r="I463">
        <f t="shared" ref="I463" si="492">IFERROR(FIND("_",H463),0)</f>
        <v>0</v>
      </c>
      <c r="J463" t="str">
        <f t="shared" ref="J463" si="493">RIGHT(H463,LEN(H463)-I463)</f>
        <v>animalfair</v>
      </c>
      <c r="L463" t="str">
        <f>INDEX(artwork.xlsx!H:J,MATCH(J463,artwork.xlsx!H:H,0),3)</f>
        <v>Foire aux bestiaux</v>
      </c>
    </row>
    <row r="464" spans="1:12" x14ac:dyDescent="0.25">
      <c r="A464" t="s">
        <v>4173</v>
      </c>
      <c r="B464" t="str">
        <f t="shared" ref="B464:B527" si="494">LEFT(A464,D464-1)&amp;": """&amp;L464&amp;""","</f>
        <v xml:space="preserve">  "menagerie_barge": "Chaland",</v>
      </c>
      <c r="C464" t="b">
        <f t="shared" ref="C464:C518" si="495">B464=A464</f>
        <v>0</v>
      </c>
      <c r="D464">
        <f t="shared" ref="D464:D518" si="496">FIND(":",A464)</f>
        <v>20</v>
      </c>
      <c r="E464" t="str">
        <f t="shared" ref="E464:E518" si="497">LEFT(A464,D464-1)</f>
        <v xml:space="preserve">  "menagerie_barge"</v>
      </c>
      <c r="F464" t="str">
        <f t="shared" ref="F464:F518" si="498">SUBSTITUTE(E464,"""","")</f>
        <v xml:space="preserve">  menagerie_barge</v>
      </c>
      <c r="G464">
        <f t="shared" ref="G464:G518" si="499">FIND("_",F464)</f>
        <v>12</v>
      </c>
      <c r="H464" t="str">
        <f t="shared" ref="H464:H518" si="500">RIGHT(F464,LEN(F464)-G464)</f>
        <v>barge</v>
      </c>
      <c r="I464">
        <f t="shared" ref="I464:I518" si="501">IFERROR(FIND("_",H464),0)</f>
        <v>0</v>
      </c>
      <c r="J464" t="str">
        <f t="shared" ref="J464:J518" si="502">RIGHT(H464,LEN(H464)-I464)</f>
        <v>barge</v>
      </c>
      <c r="L464" t="str">
        <f>INDEX(artwork.xlsx!H:J,MATCH(J464,artwork.xlsx!H:H,0),3)</f>
        <v>Chaland</v>
      </c>
    </row>
    <row r="465" spans="1:12" x14ac:dyDescent="0.25">
      <c r="A465" t="s">
        <v>4174</v>
      </c>
      <c r="B465" t="str">
        <f t="shared" si="494"/>
        <v xml:space="preserve">  "menagerie_blackcat": "Chat noir",</v>
      </c>
      <c r="C465" t="b">
        <f t="shared" si="495"/>
        <v>1</v>
      </c>
      <c r="D465">
        <f t="shared" si="496"/>
        <v>23</v>
      </c>
      <c r="E465" t="str">
        <f t="shared" si="497"/>
        <v xml:space="preserve">  "menagerie_blackcat"</v>
      </c>
      <c r="F465" t="str">
        <f t="shared" si="498"/>
        <v xml:space="preserve">  menagerie_blackcat</v>
      </c>
      <c r="G465">
        <f t="shared" si="499"/>
        <v>12</v>
      </c>
      <c r="H465" t="str">
        <f t="shared" si="500"/>
        <v>blackcat</v>
      </c>
      <c r="I465">
        <f t="shared" si="501"/>
        <v>0</v>
      </c>
      <c r="J465" t="str">
        <f t="shared" si="502"/>
        <v>blackcat</v>
      </c>
      <c r="L465" t="str">
        <f>INDEX(artwork.xlsx!H:J,MATCH(J465,artwork.xlsx!H:H,0),3)</f>
        <v>Chat noir</v>
      </c>
    </row>
    <row r="466" spans="1:12" x14ac:dyDescent="0.25">
      <c r="A466" t="s">
        <v>4175</v>
      </c>
      <c r="B466" t="str">
        <f t="shared" si="494"/>
        <v xml:space="preserve">  "menagerie_bountyhunter": "Chasseur de prime",</v>
      </c>
      <c r="C466" t="b">
        <f t="shared" si="495"/>
        <v>0</v>
      </c>
      <c r="D466">
        <f t="shared" si="496"/>
        <v>27</v>
      </c>
      <c r="E466" t="str">
        <f t="shared" si="497"/>
        <v xml:space="preserve">  "menagerie_bountyhunter"</v>
      </c>
      <c r="F466" t="str">
        <f t="shared" si="498"/>
        <v xml:space="preserve">  menagerie_bountyhunter</v>
      </c>
      <c r="G466">
        <f t="shared" si="499"/>
        <v>12</v>
      </c>
      <c r="H466" t="str">
        <f t="shared" si="500"/>
        <v>bountyhunter</v>
      </c>
      <c r="I466">
        <f t="shared" si="501"/>
        <v>0</v>
      </c>
      <c r="J466" t="str">
        <f t="shared" si="502"/>
        <v>bountyhunter</v>
      </c>
      <c r="L466" t="str">
        <f>INDEX(artwork.xlsx!H:J,MATCH(J466,artwork.xlsx!H:H,0),3)</f>
        <v>Chasseur de prime</v>
      </c>
    </row>
    <row r="467" spans="1:12" x14ac:dyDescent="0.25">
      <c r="A467" t="s">
        <v>4176</v>
      </c>
      <c r="B467" t="str">
        <f t="shared" si="494"/>
        <v xml:space="preserve">  "menagerie_cameltrain": "Caravane de chameaux",</v>
      </c>
      <c r="C467" t="b">
        <f t="shared" si="495"/>
        <v>0</v>
      </c>
      <c r="D467">
        <f t="shared" si="496"/>
        <v>25</v>
      </c>
      <c r="E467" t="str">
        <f t="shared" si="497"/>
        <v xml:space="preserve">  "menagerie_cameltrain"</v>
      </c>
      <c r="F467" t="str">
        <f t="shared" si="498"/>
        <v xml:space="preserve">  menagerie_cameltrain</v>
      </c>
      <c r="G467">
        <f t="shared" si="499"/>
        <v>12</v>
      </c>
      <c r="H467" t="str">
        <f t="shared" si="500"/>
        <v>cameltrain</v>
      </c>
      <c r="I467">
        <f t="shared" si="501"/>
        <v>0</v>
      </c>
      <c r="J467" t="str">
        <f t="shared" si="502"/>
        <v>cameltrain</v>
      </c>
      <c r="L467" t="str">
        <f>INDEX(artwork.xlsx!H:J,MATCH(J467,artwork.xlsx!H:H,0),3)</f>
        <v>Caravane de chameaux</v>
      </c>
    </row>
    <row r="468" spans="1:12" x14ac:dyDescent="0.25">
      <c r="A468" t="s">
        <v>4177</v>
      </c>
      <c r="B468" t="str">
        <f t="shared" si="494"/>
        <v xml:space="preserve">  "menagerie_cardinal": "Cardinal",</v>
      </c>
      <c r="C468" t="b">
        <f t="shared" si="495"/>
        <v>1</v>
      </c>
      <c r="D468">
        <f t="shared" si="496"/>
        <v>23</v>
      </c>
      <c r="E468" t="str">
        <f t="shared" si="497"/>
        <v xml:space="preserve">  "menagerie_cardinal"</v>
      </c>
      <c r="F468" t="str">
        <f t="shared" si="498"/>
        <v xml:space="preserve">  menagerie_cardinal</v>
      </c>
      <c r="G468">
        <f t="shared" si="499"/>
        <v>12</v>
      </c>
      <c r="H468" t="str">
        <f t="shared" si="500"/>
        <v>cardinal</v>
      </c>
      <c r="I468">
        <f t="shared" si="501"/>
        <v>0</v>
      </c>
      <c r="J468" t="str">
        <f t="shared" si="502"/>
        <v>cardinal</v>
      </c>
      <c r="L468" t="str">
        <f>INDEX(artwork.xlsx!H:J,MATCH(J468,artwork.xlsx!H:H,0),3)</f>
        <v>Cardinal</v>
      </c>
    </row>
    <row r="469" spans="1:12" x14ac:dyDescent="0.25">
      <c r="A469" t="s">
        <v>4178</v>
      </c>
      <c r="B469" t="str">
        <f t="shared" si="494"/>
        <v xml:space="preserve">  "menagerie_cavalry": "Cavalière",</v>
      </c>
      <c r="C469" t="b">
        <f t="shared" si="495"/>
        <v>0</v>
      </c>
      <c r="D469">
        <f t="shared" si="496"/>
        <v>22</v>
      </c>
      <c r="E469" t="str">
        <f t="shared" si="497"/>
        <v xml:space="preserve">  "menagerie_cavalry"</v>
      </c>
      <c r="F469" t="str">
        <f t="shared" si="498"/>
        <v xml:space="preserve">  menagerie_cavalry</v>
      </c>
      <c r="G469">
        <f t="shared" si="499"/>
        <v>12</v>
      </c>
      <c r="H469" t="str">
        <f t="shared" si="500"/>
        <v>cavalry</v>
      </c>
      <c r="I469">
        <f t="shared" si="501"/>
        <v>0</v>
      </c>
      <c r="J469" t="str">
        <f t="shared" si="502"/>
        <v>cavalry</v>
      </c>
      <c r="L469" t="str">
        <f>INDEX(artwork.xlsx!H:J,MATCH(J469,artwork.xlsx!H:H,0),3)</f>
        <v>Cavalière</v>
      </c>
    </row>
    <row r="470" spans="1:12" x14ac:dyDescent="0.25">
      <c r="A470" t="s">
        <v>4179</v>
      </c>
      <c r="B470" t="str">
        <f t="shared" si="494"/>
        <v xml:space="preserve">  "menagerie_coven": "Clan de sorciers",</v>
      </c>
      <c r="C470" t="b">
        <f t="shared" si="495"/>
        <v>0</v>
      </c>
      <c r="D470">
        <f t="shared" si="496"/>
        <v>20</v>
      </c>
      <c r="E470" t="str">
        <f t="shared" si="497"/>
        <v xml:space="preserve">  "menagerie_coven"</v>
      </c>
      <c r="F470" t="str">
        <f t="shared" si="498"/>
        <v xml:space="preserve">  menagerie_coven</v>
      </c>
      <c r="G470">
        <f t="shared" si="499"/>
        <v>12</v>
      </c>
      <c r="H470" t="str">
        <f t="shared" si="500"/>
        <v>coven</v>
      </c>
      <c r="I470">
        <f t="shared" si="501"/>
        <v>0</v>
      </c>
      <c r="J470" t="str">
        <f t="shared" si="502"/>
        <v>coven</v>
      </c>
      <c r="L470" t="str">
        <f>INDEX(artwork.xlsx!H:J,MATCH(J470,artwork.xlsx!H:H,0),3)</f>
        <v>Clan de sorciers</v>
      </c>
    </row>
    <row r="471" spans="1:12" x14ac:dyDescent="0.25">
      <c r="A471" t="s">
        <v>4180</v>
      </c>
      <c r="B471" t="str">
        <f t="shared" si="494"/>
        <v xml:space="preserve">  "menagerie_destrier": "Destrier",</v>
      </c>
      <c r="C471" t="b">
        <f t="shared" si="495"/>
        <v>1</v>
      </c>
      <c r="D471">
        <f t="shared" si="496"/>
        <v>23</v>
      </c>
      <c r="E471" t="str">
        <f t="shared" si="497"/>
        <v xml:space="preserve">  "menagerie_destrier"</v>
      </c>
      <c r="F471" t="str">
        <f t="shared" si="498"/>
        <v xml:space="preserve">  menagerie_destrier</v>
      </c>
      <c r="G471">
        <f t="shared" si="499"/>
        <v>12</v>
      </c>
      <c r="H471" t="str">
        <f t="shared" si="500"/>
        <v>destrier</v>
      </c>
      <c r="I471">
        <f t="shared" si="501"/>
        <v>0</v>
      </c>
      <c r="J471" t="str">
        <f t="shared" si="502"/>
        <v>destrier</v>
      </c>
      <c r="L471" t="str">
        <f>INDEX(artwork.xlsx!H:J,MATCH(J471,artwork.xlsx!H:H,0),3)</f>
        <v>Destrier</v>
      </c>
    </row>
    <row r="472" spans="1:12" x14ac:dyDescent="0.25">
      <c r="A472" t="s">
        <v>4181</v>
      </c>
      <c r="B472" t="str">
        <f t="shared" si="494"/>
        <v xml:space="preserve">  "menagerie_displace": "Déplacement",</v>
      </c>
      <c r="C472" t="b">
        <f t="shared" si="495"/>
        <v>0</v>
      </c>
      <c r="D472">
        <f t="shared" si="496"/>
        <v>23</v>
      </c>
      <c r="E472" t="str">
        <f t="shared" si="497"/>
        <v xml:space="preserve">  "menagerie_displace"</v>
      </c>
      <c r="F472" t="str">
        <f t="shared" si="498"/>
        <v xml:space="preserve">  menagerie_displace</v>
      </c>
      <c r="G472">
        <f t="shared" si="499"/>
        <v>12</v>
      </c>
      <c r="H472" t="str">
        <f t="shared" si="500"/>
        <v>displace</v>
      </c>
      <c r="I472">
        <f t="shared" si="501"/>
        <v>0</v>
      </c>
      <c r="J472" t="str">
        <f t="shared" si="502"/>
        <v>displace</v>
      </c>
      <c r="L472" t="str">
        <f>INDEX(artwork.xlsx!H:J,MATCH(J472,artwork.xlsx!H:H,0),3)</f>
        <v>Déplacement</v>
      </c>
    </row>
    <row r="473" spans="1:12" x14ac:dyDescent="0.25">
      <c r="A473" t="s">
        <v>4182</v>
      </c>
      <c r="B473" t="str">
        <f t="shared" si="494"/>
        <v xml:space="preserve">  "menagerie_falconer": "Fauconnière",</v>
      </c>
      <c r="C473" t="b">
        <f t="shared" si="495"/>
        <v>0</v>
      </c>
      <c r="D473">
        <f t="shared" si="496"/>
        <v>23</v>
      </c>
      <c r="E473" t="str">
        <f t="shared" si="497"/>
        <v xml:space="preserve">  "menagerie_falconer"</v>
      </c>
      <c r="F473" t="str">
        <f t="shared" si="498"/>
        <v xml:space="preserve">  menagerie_falconer</v>
      </c>
      <c r="G473">
        <f t="shared" si="499"/>
        <v>12</v>
      </c>
      <c r="H473" t="str">
        <f t="shared" si="500"/>
        <v>falconer</v>
      </c>
      <c r="I473">
        <f t="shared" si="501"/>
        <v>0</v>
      </c>
      <c r="J473" t="str">
        <f t="shared" si="502"/>
        <v>falconer</v>
      </c>
      <c r="L473" t="str">
        <f>INDEX(artwork.xlsx!H:J,MATCH(J473,artwork.xlsx!H:H,0),3)</f>
        <v>Fauconnière</v>
      </c>
    </row>
    <row r="474" spans="1:12" x14ac:dyDescent="0.25">
      <c r="A474" t="s">
        <v>4183</v>
      </c>
      <c r="B474" t="str">
        <f t="shared" si="494"/>
        <v xml:space="preserve">  "menagerie_fisherman": "Pêcheur",</v>
      </c>
      <c r="C474" t="b">
        <f t="shared" si="495"/>
        <v>0</v>
      </c>
      <c r="D474">
        <f t="shared" si="496"/>
        <v>24</v>
      </c>
      <c r="E474" t="str">
        <f t="shared" si="497"/>
        <v xml:space="preserve">  "menagerie_fisherman"</v>
      </c>
      <c r="F474" t="str">
        <f t="shared" si="498"/>
        <v xml:space="preserve">  menagerie_fisherman</v>
      </c>
      <c r="G474">
        <f t="shared" si="499"/>
        <v>12</v>
      </c>
      <c r="H474" t="str">
        <f t="shared" si="500"/>
        <v>fisherman</v>
      </c>
      <c r="I474">
        <f t="shared" si="501"/>
        <v>0</v>
      </c>
      <c r="J474" t="str">
        <f t="shared" si="502"/>
        <v>fisherman</v>
      </c>
      <c r="L474" t="str">
        <f>INDEX(artwork.xlsx!H:J,MATCH(J474,artwork.xlsx!H:H,0),3)</f>
        <v>Pêcheur</v>
      </c>
    </row>
    <row r="475" spans="1:12" x14ac:dyDescent="0.25">
      <c r="A475" t="s">
        <v>4184</v>
      </c>
      <c r="B475" t="str">
        <f t="shared" si="494"/>
        <v xml:space="preserve">  "menagerie_gatekeeper": "Garde",</v>
      </c>
      <c r="C475" t="b">
        <f t="shared" si="495"/>
        <v>0</v>
      </c>
      <c r="D475">
        <f t="shared" si="496"/>
        <v>25</v>
      </c>
      <c r="E475" t="str">
        <f t="shared" si="497"/>
        <v xml:space="preserve">  "menagerie_gatekeeper"</v>
      </c>
      <c r="F475" t="str">
        <f t="shared" si="498"/>
        <v xml:space="preserve">  menagerie_gatekeeper</v>
      </c>
      <c r="G475">
        <f t="shared" si="499"/>
        <v>12</v>
      </c>
      <c r="H475" t="str">
        <f t="shared" si="500"/>
        <v>gatekeeper</v>
      </c>
      <c r="I475">
        <f t="shared" si="501"/>
        <v>0</v>
      </c>
      <c r="J475" t="str">
        <f t="shared" si="502"/>
        <v>gatekeeper</v>
      </c>
      <c r="L475" t="str">
        <f>INDEX(artwork.xlsx!H:J,MATCH(J475,artwork.xlsx!H:H,0),3)</f>
        <v>Garde</v>
      </c>
    </row>
    <row r="476" spans="1:12" x14ac:dyDescent="0.25">
      <c r="A476" t="s">
        <v>4185</v>
      </c>
      <c r="B476" t="str">
        <f t="shared" si="494"/>
        <v xml:space="preserve">  "menagerie_goatherd": "Chevrière",</v>
      </c>
      <c r="C476" t="b">
        <f t="shared" si="495"/>
        <v>0</v>
      </c>
      <c r="D476">
        <f t="shared" si="496"/>
        <v>23</v>
      </c>
      <c r="E476" t="str">
        <f t="shared" si="497"/>
        <v xml:space="preserve">  "menagerie_goatherd"</v>
      </c>
      <c r="F476" t="str">
        <f t="shared" si="498"/>
        <v xml:space="preserve">  menagerie_goatherd</v>
      </c>
      <c r="G476">
        <f t="shared" si="499"/>
        <v>12</v>
      </c>
      <c r="H476" t="str">
        <f t="shared" si="500"/>
        <v>goatherd</v>
      </c>
      <c r="I476">
        <f t="shared" si="501"/>
        <v>0</v>
      </c>
      <c r="J476" t="str">
        <f t="shared" si="502"/>
        <v>goatherd</v>
      </c>
      <c r="L476" t="str">
        <f>INDEX(artwork.xlsx!H:J,MATCH(J476,artwork.xlsx!H:H,0),3)</f>
        <v>Chevrière</v>
      </c>
    </row>
    <row r="477" spans="1:12" x14ac:dyDescent="0.25">
      <c r="A477" t="s">
        <v>4186</v>
      </c>
      <c r="B477" t="str">
        <f t="shared" si="494"/>
        <v xml:space="preserve">  "menagerie_groom": "Palefrenier",</v>
      </c>
      <c r="C477" t="b">
        <f t="shared" si="495"/>
        <v>0</v>
      </c>
      <c r="D477">
        <f t="shared" si="496"/>
        <v>20</v>
      </c>
      <c r="E477" t="str">
        <f t="shared" si="497"/>
        <v xml:space="preserve">  "menagerie_groom"</v>
      </c>
      <c r="F477" t="str">
        <f t="shared" si="498"/>
        <v xml:space="preserve">  menagerie_groom</v>
      </c>
      <c r="G477">
        <f t="shared" si="499"/>
        <v>12</v>
      </c>
      <c r="H477" t="str">
        <f t="shared" si="500"/>
        <v>groom</v>
      </c>
      <c r="I477">
        <f t="shared" si="501"/>
        <v>0</v>
      </c>
      <c r="J477" t="str">
        <f t="shared" si="502"/>
        <v>groom</v>
      </c>
      <c r="L477" t="str">
        <f>INDEX(artwork.xlsx!H:J,MATCH(J477,artwork.xlsx!H:H,0),3)</f>
        <v>Palefrenier</v>
      </c>
    </row>
    <row r="478" spans="1:12" x14ac:dyDescent="0.25">
      <c r="A478" t="s">
        <v>4187</v>
      </c>
      <c r="B478" t="str">
        <f t="shared" si="494"/>
        <v xml:space="preserve">  "menagerie_hostelry": "Hôtel",</v>
      </c>
      <c r="C478" t="b">
        <f t="shared" si="495"/>
        <v>0</v>
      </c>
      <c r="D478">
        <f t="shared" si="496"/>
        <v>23</v>
      </c>
      <c r="E478" t="str">
        <f t="shared" si="497"/>
        <v xml:space="preserve">  "menagerie_hostelry"</v>
      </c>
      <c r="F478" t="str">
        <f t="shared" si="498"/>
        <v xml:space="preserve">  menagerie_hostelry</v>
      </c>
      <c r="G478">
        <f t="shared" si="499"/>
        <v>12</v>
      </c>
      <c r="H478" t="str">
        <f t="shared" si="500"/>
        <v>hostelry</v>
      </c>
      <c r="I478">
        <f t="shared" si="501"/>
        <v>0</v>
      </c>
      <c r="J478" t="str">
        <f t="shared" si="502"/>
        <v>hostelry</v>
      </c>
      <c r="L478" t="str">
        <f>INDEX(artwork.xlsx!H:J,MATCH(J478,artwork.xlsx!H:H,0),3)</f>
        <v>Hôtel</v>
      </c>
    </row>
    <row r="479" spans="1:12" x14ac:dyDescent="0.25">
      <c r="A479" t="s">
        <v>4188</v>
      </c>
      <c r="B479" t="str">
        <f t="shared" si="494"/>
        <v xml:space="preserve">  "menagerie_huntinglodge": "Pavillon de chasse",</v>
      </c>
      <c r="C479" t="b">
        <f t="shared" si="495"/>
        <v>0</v>
      </c>
      <c r="D479">
        <f t="shared" si="496"/>
        <v>27</v>
      </c>
      <c r="E479" t="str">
        <f t="shared" si="497"/>
        <v xml:space="preserve">  "menagerie_huntinglodge"</v>
      </c>
      <c r="F479" t="str">
        <f t="shared" si="498"/>
        <v xml:space="preserve">  menagerie_huntinglodge</v>
      </c>
      <c r="G479">
        <f t="shared" si="499"/>
        <v>12</v>
      </c>
      <c r="H479" t="str">
        <f t="shared" si="500"/>
        <v>huntinglodge</v>
      </c>
      <c r="I479">
        <f t="shared" si="501"/>
        <v>0</v>
      </c>
      <c r="J479" t="str">
        <f t="shared" si="502"/>
        <v>huntinglodge</v>
      </c>
      <c r="L479" t="str">
        <f>INDEX(artwork.xlsx!H:J,MATCH(J479,artwork.xlsx!H:H,0),3)</f>
        <v>Pavillon de chasse</v>
      </c>
    </row>
    <row r="480" spans="1:12" x14ac:dyDescent="0.25">
      <c r="A480" t="s">
        <v>4189</v>
      </c>
      <c r="B480" t="str">
        <f t="shared" si="494"/>
        <v xml:space="preserve">  "menagerie_kiln": "Four",</v>
      </c>
      <c r="C480" t="b">
        <f t="shared" si="495"/>
        <v>0</v>
      </c>
      <c r="D480">
        <f t="shared" si="496"/>
        <v>19</v>
      </c>
      <c r="E480" t="str">
        <f t="shared" si="497"/>
        <v xml:space="preserve">  "menagerie_kiln"</v>
      </c>
      <c r="F480" t="str">
        <f t="shared" si="498"/>
        <v xml:space="preserve">  menagerie_kiln</v>
      </c>
      <c r="G480">
        <f t="shared" si="499"/>
        <v>12</v>
      </c>
      <c r="H480" t="str">
        <f t="shared" si="500"/>
        <v>kiln</v>
      </c>
      <c r="I480">
        <f t="shared" si="501"/>
        <v>0</v>
      </c>
      <c r="J480" t="str">
        <f t="shared" si="502"/>
        <v>kiln</v>
      </c>
      <c r="L480" t="str">
        <f>INDEX(artwork.xlsx!H:J,MATCH(J480,artwork.xlsx!H:H,0),3)</f>
        <v>Four</v>
      </c>
    </row>
    <row r="481" spans="1:12" x14ac:dyDescent="0.25">
      <c r="A481" t="s">
        <v>4190</v>
      </c>
      <c r="B481" t="str">
        <f t="shared" si="494"/>
        <v xml:space="preserve">  "menagerie_livery": "Pension",</v>
      </c>
      <c r="C481" t="b">
        <f t="shared" si="495"/>
        <v>0</v>
      </c>
      <c r="D481">
        <f t="shared" si="496"/>
        <v>21</v>
      </c>
      <c r="E481" t="str">
        <f t="shared" si="497"/>
        <v xml:space="preserve">  "menagerie_livery"</v>
      </c>
      <c r="F481" t="str">
        <f t="shared" si="498"/>
        <v xml:space="preserve">  menagerie_livery</v>
      </c>
      <c r="G481">
        <f t="shared" si="499"/>
        <v>12</v>
      </c>
      <c r="H481" t="str">
        <f t="shared" si="500"/>
        <v>livery</v>
      </c>
      <c r="I481">
        <f t="shared" si="501"/>
        <v>0</v>
      </c>
      <c r="J481" t="str">
        <f t="shared" si="502"/>
        <v>livery</v>
      </c>
      <c r="L481" t="str">
        <f>INDEX(artwork.xlsx!H:J,MATCH(J481,artwork.xlsx!H:H,0),3)</f>
        <v>Pension</v>
      </c>
    </row>
    <row r="482" spans="1:12" x14ac:dyDescent="0.25">
      <c r="A482" t="s">
        <v>4191</v>
      </c>
      <c r="B482" t="str">
        <f t="shared" si="494"/>
        <v xml:space="preserve">  "menagerie_mastermind": "Génie",</v>
      </c>
      <c r="C482" t="b">
        <f t="shared" si="495"/>
        <v>0</v>
      </c>
      <c r="D482">
        <f t="shared" si="496"/>
        <v>25</v>
      </c>
      <c r="E482" t="str">
        <f t="shared" si="497"/>
        <v xml:space="preserve">  "menagerie_mastermind"</v>
      </c>
      <c r="F482" t="str">
        <f t="shared" si="498"/>
        <v xml:space="preserve">  menagerie_mastermind</v>
      </c>
      <c r="G482">
        <f t="shared" si="499"/>
        <v>12</v>
      </c>
      <c r="H482" t="str">
        <f t="shared" si="500"/>
        <v>mastermind</v>
      </c>
      <c r="I482">
        <f t="shared" si="501"/>
        <v>0</v>
      </c>
      <c r="J482" t="str">
        <f t="shared" si="502"/>
        <v>mastermind</v>
      </c>
      <c r="L482" t="str">
        <f>INDEX(artwork.xlsx!H:J,MATCH(J482,artwork.xlsx!H:H,0),3)</f>
        <v>Génie</v>
      </c>
    </row>
    <row r="483" spans="1:12" x14ac:dyDescent="0.25">
      <c r="A483" t="s">
        <v>4192</v>
      </c>
      <c r="B483" t="str">
        <f t="shared" si="494"/>
        <v xml:space="preserve">  "menagerie_paddock": "Enclos",</v>
      </c>
      <c r="C483" t="b">
        <f t="shared" si="495"/>
        <v>0</v>
      </c>
      <c r="D483">
        <f t="shared" si="496"/>
        <v>22</v>
      </c>
      <c r="E483" t="str">
        <f t="shared" si="497"/>
        <v xml:space="preserve">  "menagerie_paddock"</v>
      </c>
      <c r="F483" t="str">
        <f t="shared" si="498"/>
        <v xml:space="preserve">  menagerie_paddock</v>
      </c>
      <c r="G483">
        <f t="shared" si="499"/>
        <v>12</v>
      </c>
      <c r="H483" t="str">
        <f t="shared" si="500"/>
        <v>paddock</v>
      </c>
      <c r="I483">
        <f t="shared" si="501"/>
        <v>0</v>
      </c>
      <c r="J483" t="str">
        <f t="shared" si="502"/>
        <v>paddock</v>
      </c>
      <c r="L483" t="str">
        <f>INDEX(artwork.xlsx!H:J,MATCH(J483,artwork.xlsx!H:H,0),3)</f>
        <v>Enclos</v>
      </c>
    </row>
    <row r="484" spans="1:12" x14ac:dyDescent="0.25">
      <c r="A484" t="s">
        <v>4193</v>
      </c>
      <c r="B484" t="str">
        <f t="shared" si="494"/>
        <v xml:space="preserve">  "menagerie_sanctuary": "Sanctuaire",</v>
      </c>
      <c r="C484" t="b">
        <f t="shared" si="495"/>
        <v>0</v>
      </c>
      <c r="D484">
        <f t="shared" si="496"/>
        <v>24</v>
      </c>
      <c r="E484" t="str">
        <f t="shared" si="497"/>
        <v xml:space="preserve">  "menagerie_sanctuary"</v>
      </c>
      <c r="F484" t="str">
        <f t="shared" si="498"/>
        <v xml:space="preserve">  menagerie_sanctuary</v>
      </c>
      <c r="G484">
        <f t="shared" si="499"/>
        <v>12</v>
      </c>
      <c r="H484" t="str">
        <f t="shared" si="500"/>
        <v>sanctuary</v>
      </c>
      <c r="I484">
        <f t="shared" si="501"/>
        <v>0</v>
      </c>
      <c r="J484" t="str">
        <f t="shared" si="502"/>
        <v>sanctuary</v>
      </c>
      <c r="L484" t="str">
        <f>INDEX(artwork.xlsx!H:J,MATCH(J484,artwork.xlsx!H:H,0),3)</f>
        <v>Sanctuaire</v>
      </c>
    </row>
    <row r="485" spans="1:12" x14ac:dyDescent="0.25">
      <c r="A485" t="s">
        <v>4194</v>
      </c>
      <c r="B485" t="str">
        <f t="shared" si="494"/>
        <v xml:space="preserve">  "menagerie_scrap": "Ferraille",</v>
      </c>
      <c r="C485" t="b">
        <f t="shared" si="495"/>
        <v>0</v>
      </c>
      <c r="D485">
        <f t="shared" si="496"/>
        <v>20</v>
      </c>
      <c r="E485" t="str">
        <f t="shared" si="497"/>
        <v xml:space="preserve">  "menagerie_scrap"</v>
      </c>
      <c r="F485" t="str">
        <f t="shared" si="498"/>
        <v xml:space="preserve">  menagerie_scrap</v>
      </c>
      <c r="G485">
        <f t="shared" si="499"/>
        <v>12</v>
      </c>
      <c r="H485" t="str">
        <f t="shared" si="500"/>
        <v>scrap</v>
      </c>
      <c r="I485">
        <f t="shared" si="501"/>
        <v>0</v>
      </c>
      <c r="J485" t="str">
        <f t="shared" si="502"/>
        <v>scrap</v>
      </c>
      <c r="L485" t="str">
        <f>INDEX(artwork.xlsx!H:J,MATCH(J485,artwork.xlsx!H:H,0),3)</f>
        <v>Ferraille</v>
      </c>
    </row>
    <row r="486" spans="1:12" x14ac:dyDescent="0.25">
      <c r="A486" t="s">
        <v>4195</v>
      </c>
      <c r="B486" t="str">
        <f t="shared" si="494"/>
        <v xml:space="preserve">  "menagerie_sheepdog": "Chien de berger",</v>
      </c>
      <c r="C486" t="b">
        <f t="shared" si="495"/>
        <v>0</v>
      </c>
      <c r="D486">
        <f t="shared" si="496"/>
        <v>23</v>
      </c>
      <c r="E486" t="str">
        <f t="shared" si="497"/>
        <v xml:space="preserve">  "menagerie_sheepdog"</v>
      </c>
      <c r="F486" t="str">
        <f t="shared" si="498"/>
        <v xml:space="preserve">  menagerie_sheepdog</v>
      </c>
      <c r="G486">
        <f t="shared" si="499"/>
        <v>12</v>
      </c>
      <c r="H486" t="str">
        <f t="shared" si="500"/>
        <v>sheepdog</v>
      </c>
      <c r="I486">
        <f t="shared" si="501"/>
        <v>0</v>
      </c>
      <c r="J486" t="str">
        <f t="shared" si="502"/>
        <v>sheepdog</v>
      </c>
      <c r="L486" t="str">
        <f>INDEX(artwork.xlsx!H:J,MATCH(J486,artwork.xlsx!H:H,0),3)</f>
        <v>Chien de berger</v>
      </c>
    </row>
    <row r="487" spans="1:12" x14ac:dyDescent="0.25">
      <c r="A487" t="s">
        <v>4196</v>
      </c>
      <c r="B487" t="str">
        <f t="shared" si="494"/>
        <v xml:space="preserve">  "menagerie_sleigh": "Traîneau",</v>
      </c>
      <c r="C487" t="b">
        <f t="shared" si="495"/>
        <v>1</v>
      </c>
      <c r="D487">
        <f t="shared" si="496"/>
        <v>21</v>
      </c>
      <c r="E487" t="str">
        <f t="shared" si="497"/>
        <v xml:space="preserve">  "menagerie_sleigh"</v>
      </c>
      <c r="F487" t="str">
        <f t="shared" si="498"/>
        <v xml:space="preserve">  menagerie_sleigh</v>
      </c>
      <c r="G487">
        <f t="shared" si="499"/>
        <v>12</v>
      </c>
      <c r="H487" t="str">
        <f t="shared" si="500"/>
        <v>sleigh</v>
      </c>
      <c r="I487">
        <f t="shared" si="501"/>
        <v>0</v>
      </c>
      <c r="J487" t="str">
        <f t="shared" si="502"/>
        <v>sleigh</v>
      </c>
      <c r="L487" t="str">
        <f>INDEX(artwork.xlsx!H:J,MATCH(J487,artwork.xlsx!H:H,0),3)</f>
        <v>Traîneau</v>
      </c>
    </row>
    <row r="488" spans="1:12" x14ac:dyDescent="0.25">
      <c r="A488" t="s">
        <v>4197</v>
      </c>
      <c r="B488" t="str">
        <f t="shared" si="494"/>
        <v xml:space="preserve">  "menagerie_snowyvillage": "Village enneigé",</v>
      </c>
      <c r="C488" t="b">
        <f t="shared" si="495"/>
        <v>0</v>
      </c>
      <c r="D488">
        <f t="shared" si="496"/>
        <v>27</v>
      </c>
      <c r="E488" t="str">
        <f t="shared" si="497"/>
        <v xml:space="preserve">  "menagerie_snowyvillage"</v>
      </c>
      <c r="F488" t="str">
        <f t="shared" si="498"/>
        <v xml:space="preserve">  menagerie_snowyvillage</v>
      </c>
      <c r="G488">
        <f t="shared" si="499"/>
        <v>12</v>
      </c>
      <c r="H488" t="str">
        <f t="shared" si="500"/>
        <v>snowyvillage</v>
      </c>
      <c r="I488">
        <f t="shared" si="501"/>
        <v>0</v>
      </c>
      <c r="J488" t="str">
        <f t="shared" si="502"/>
        <v>snowyvillage</v>
      </c>
      <c r="L488" t="str">
        <f>INDEX(artwork.xlsx!H:J,MATCH(J488,artwork.xlsx!H:H,0),3)</f>
        <v>Village enneigé</v>
      </c>
    </row>
    <row r="489" spans="1:12" x14ac:dyDescent="0.25">
      <c r="A489" t="s">
        <v>4198</v>
      </c>
      <c r="B489" t="str">
        <f t="shared" si="494"/>
        <v xml:space="preserve">  "menagerie_stockpile": "Stocks",</v>
      </c>
      <c r="C489" t="b">
        <f t="shared" si="495"/>
        <v>0</v>
      </c>
      <c r="D489">
        <f t="shared" si="496"/>
        <v>24</v>
      </c>
      <c r="E489" t="str">
        <f t="shared" si="497"/>
        <v xml:space="preserve">  "menagerie_stockpile"</v>
      </c>
      <c r="F489" t="str">
        <f t="shared" si="498"/>
        <v xml:space="preserve">  menagerie_stockpile</v>
      </c>
      <c r="G489">
        <f t="shared" si="499"/>
        <v>12</v>
      </c>
      <c r="H489" t="str">
        <f t="shared" si="500"/>
        <v>stockpile</v>
      </c>
      <c r="I489">
        <f t="shared" si="501"/>
        <v>0</v>
      </c>
      <c r="J489" t="str">
        <f t="shared" si="502"/>
        <v>stockpile</v>
      </c>
      <c r="L489" t="str">
        <f>INDEX(artwork.xlsx!H:J,MATCH(J489,artwork.xlsx!H:H,0),3)</f>
        <v>Stocks</v>
      </c>
    </row>
    <row r="490" spans="1:12" x14ac:dyDescent="0.25">
      <c r="A490" t="s">
        <v>4199</v>
      </c>
      <c r="B490" t="str">
        <f t="shared" si="494"/>
        <v xml:space="preserve">  "menagerie_supplies": "Réserves",</v>
      </c>
      <c r="C490" t="b">
        <f t="shared" si="495"/>
        <v>0</v>
      </c>
      <c r="D490">
        <f t="shared" si="496"/>
        <v>23</v>
      </c>
      <c r="E490" t="str">
        <f t="shared" si="497"/>
        <v xml:space="preserve">  "menagerie_supplies"</v>
      </c>
      <c r="F490" t="str">
        <f t="shared" si="498"/>
        <v xml:space="preserve">  menagerie_supplies</v>
      </c>
      <c r="G490">
        <f t="shared" si="499"/>
        <v>12</v>
      </c>
      <c r="H490" t="str">
        <f t="shared" si="500"/>
        <v>supplies</v>
      </c>
      <c r="I490">
        <f t="shared" si="501"/>
        <v>0</v>
      </c>
      <c r="J490" t="str">
        <f t="shared" si="502"/>
        <v>supplies</v>
      </c>
      <c r="L490" t="str">
        <f>INDEX(artwork.xlsx!H:J,MATCH(J490,artwork.xlsx!H:H,0),3)</f>
        <v>Réserves</v>
      </c>
    </row>
    <row r="491" spans="1:12" x14ac:dyDescent="0.25">
      <c r="A491" t="s">
        <v>4200</v>
      </c>
      <c r="B491" t="str">
        <f t="shared" si="494"/>
        <v xml:space="preserve">  "menagerie_villagegreen": "Espace vert",</v>
      </c>
      <c r="C491" t="b">
        <f t="shared" si="495"/>
        <v>0</v>
      </c>
      <c r="D491">
        <f t="shared" si="496"/>
        <v>27</v>
      </c>
      <c r="E491" t="str">
        <f t="shared" si="497"/>
        <v xml:space="preserve">  "menagerie_villagegreen"</v>
      </c>
      <c r="F491" t="str">
        <f t="shared" si="498"/>
        <v xml:space="preserve">  menagerie_villagegreen</v>
      </c>
      <c r="G491">
        <f t="shared" si="499"/>
        <v>12</v>
      </c>
      <c r="H491" t="str">
        <f t="shared" si="500"/>
        <v>villagegreen</v>
      </c>
      <c r="I491">
        <f t="shared" si="501"/>
        <v>0</v>
      </c>
      <c r="J491" t="str">
        <f t="shared" si="502"/>
        <v>villagegreen</v>
      </c>
      <c r="L491" t="str">
        <f>INDEX(artwork.xlsx!H:J,MATCH(J491,artwork.xlsx!H:H,0),3)</f>
        <v>Espace vert</v>
      </c>
    </row>
    <row r="492" spans="1:12" x14ac:dyDescent="0.25">
      <c r="A492" t="s">
        <v>4201</v>
      </c>
      <c r="B492" t="str">
        <f t="shared" si="494"/>
        <v xml:space="preserve">  "menagerie_wayfarer": "Voyageuse",</v>
      </c>
      <c r="C492" t="b">
        <f t="shared" si="495"/>
        <v>0</v>
      </c>
      <c r="D492">
        <f t="shared" si="496"/>
        <v>23</v>
      </c>
      <c r="E492" t="str">
        <f t="shared" si="497"/>
        <v xml:space="preserve">  "menagerie_wayfarer"</v>
      </c>
      <c r="F492" t="str">
        <f t="shared" si="498"/>
        <v xml:space="preserve">  menagerie_wayfarer</v>
      </c>
      <c r="G492">
        <f t="shared" si="499"/>
        <v>12</v>
      </c>
      <c r="H492" t="str">
        <f t="shared" si="500"/>
        <v>wayfarer</v>
      </c>
      <c r="I492">
        <f t="shared" si="501"/>
        <v>0</v>
      </c>
      <c r="J492" t="str">
        <f t="shared" si="502"/>
        <v>wayfarer</v>
      </c>
      <c r="L492" t="str">
        <f>INDEX(artwork.xlsx!H:J,MATCH(J492,artwork.xlsx!H:H,0),3)</f>
        <v>Voyageuse</v>
      </c>
    </row>
    <row r="493" spans="1:12" x14ac:dyDescent="0.25">
      <c r="A493" t="s">
        <v>4202</v>
      </c>
      <c r="B493" t="str">
        <f t="shared" si="494"/>
        <v xml:space="preserve">  "menagerie_event_alliance": "Alliance",</v>
      </c>
      <c r="C493" t="b">
        <f t="shared" si="495"/>
        <v>1</v>
      </c>
      <c r="D493">
        <f t="shared" si="496"/>
        <v>29</v>
      </c>
      <c r="E493" t="str">
        <f t="shared" si="497"/>
        <v xml:space="preserve">  "menagerie_event_alliance"</v>
      </c>
      <c r="F493" t="str">
        <f t="shared" si="498"/>
        <v xml:space="preserve">  menagerie_event_alliance</v>
      </c>
      <c r="G493">
        <f t="shared" si="499"/>
        <v>12</v>
      </c>
      <c r="H493" t="str">
        <f t="shared" si="500"/>
        <v>event_alliance</v>
      </c>
      <c r="I493">
        <f t="shared" si="501"/>
        <v>6</v>
      </c>
      <c r="J493" t="str">
        <f t="shared" si="502"/>
        <v>alliance</v>
      </c>
      <c r="L493" t="str">
        <f>INDEX(artwork.xlsx!H:J,MATCH(J493,artwork.xlsx!H:H,0),3)</f>
        <v>Alliance</v>
      </c>
    </row>
    <row r="494" spans="1:12" x14ac:dyDescent="0.25">
      <c r="A494" t="s">
        <v>4203</v>
      </c>
      <c r="B494" t="str">
        <f t="shared" si="494"/>
        <v xml:space="preserve">  "menagerie_event_banish": "Bannissement",</v>
      </c>
      <c r="C494" t="b">
        <f t="shared" si="495"/>
        <v>0</v>
      </c>
      <c r="D494">
        <f t="shared" si="496"/>
        <v>27</v>
      </c>
      <c r="E494" t="str">
        <f t="shared" si="497"/>
        <v xml:space="preserve">  "menagerie_event_banish"</v>
      </c>
      <c r="F494" t="str">
        <f t="shared" si="498"/>
        <v xml:space="preserve">  menagerie_event_banish</v>
      </c>
      <c r="G494">
        <f t="shared" si="499"/>
        <v>12</v>
      </c>
      <c r="H494" t="str">
        <f t="shared" si="500"/>
        <v>event_banish</v>
      </c>
      <c r="I494">
        <f t="shared" si="501"/>
        <v>6</v>
      </c>
      <c r="J494" t="str">
        <f t="shared" si="502"/>
        <v>banish</v>
      </c>
      <c r="L494" t="str">
        <f>INDEX(artwork.xlsx!H:J,MATCH(J494,artwork.xlsx!H:H,0),3)</f>
        <v>Bannissement</v>
      </c>
    </row>
    <row r="495" spans="1:12" x14ac:dyDescent="0.25">
      <c r="A495" t="s">
        <v>4204</v>
      </c>
      <c r="B495" t="str">
        <f t="shared" si="494"/>
        <v xml:space="preserve">  "menagerie_event_bargain": "Affaire",</v>
      </c>
      <c r="C495" t="b">
        <f t="shared" si="495"/>
        <v>0</v>
      </c>
      <c r="D495">
        <f t="shared" si="496"/>
        <v>28</v>
      </c>
      <c r="E495" t="str">
        <f t="shared" si="497"/>
        <v xml:space="preserve">  "menagerie_event_bargain"</v>
      </c>
      <c r="F495" t="str">
        <f t="shared" si="498"/>
        <v xml:space="preserve">  menagerie_event_bargain</v>
      </c>
      <c r="G495">
        <f t="shared" si="499"/>
        <v>12</v>
      </c>
      <c r="H495" t="str">
        <f t="shared" si="500"/>
        <v>event_bargain</v>
      </c>
      <c r="I495">
        <f t="shared" si="501"/>
        <v>6</v>
      </c>
      <c r="J495" t="str">
        <f t="shared" si="502"/>
        <v>bargain</v>
      </c>
      <c r="L495" t="str">
        <f>INDEX(artwork.xlsx!H:J,MATCH(J495,artwork.xlsx!H:H,0),3)</f>
        <v>Affaire</v>
      </c>
    </row>
    <row r="496" spans="1:12" x14ac:dyDescent="0.25">
      <c r="A496" t="s">
        <v>4205</v>
      </c>
      <c r="B496" t="str">
        <f t="shared" si="494"/>
        <v xml:space="preserve">  "menagerie_event_commerce": "Négoce",</v>
      </c>
      <c r="C496" t="b">
        <f t="shared" si="495"/>
        <v>0</v>
      </c>
      <c r="D496">
        <f t="shared" si="496"/>
        <v>29</v>
      </c>
      <c r="E496" t="str">
        <f t="shared" si="497"/>
        <v xml:space="preserve">  "menagerie_event_commerce"</v>
      </c>
      <c r="F496" t="str">
        <f t="shared" si="498"/>
        <v xml:space="preserve">  menagerie_event_commerce</v>
      </c>
      <c r="G496">
        <f t="shared" si="499"/>
        <v>12</v>
      </c>
      <c r="H496" t="str">
        <f t="shared" si="500"/>
        <v>event_commerce</v>
      </c>
      <c r="I496">
        <f t="shared" si="501"/>
        <v>6</v>
      </c>
      <c r="J496" t="str">
        <f t="shared" si="502"/>
        <v>commerce</v>
      </c>
      <c r="L496" t="str">
        <f>INDEX(artwork.xlsx!H:J,MATCH(J496,artwork.xlsx!H:H,0),3)</f>
        <v>Négoce</v>
      </c>
    </row>
    <row r="497" spans="1:12" x14ac:dyDescent="0.25">
      <c r="A497" t="s">
        <v>4206</v>
      </c>
      <c r="B497" t="str">
        <f t="shared" si="494"/>
        <v xml:space="preserve">  "menagerie_event_delay": "Retard",</v>
      </c>
      <c r="C497" t="b">
        <f t="shared" si="495"/>
        <v>0</v>
      </c>
      <c r="D497">
        <f t="shared" si="496"/>
        <v>26</v>
      </c>
      <c r="E497" t="str">
        <f t="shared" si="497"/>
        <v xml:space="preserve">  "menagerie_event_delay"</v>
      </c>
      <c r="F497" t="str">
        <f t="shared" si="498"/>
        <v xml:space="preserve">  menagerie_event_delay</v>
      </c>
      <c r="G497">
        <f t="shared" si="499"/>
        <v>12</v>
      </c>
      <c r="H497" t="str">
        <f t="shared" si="500"/>
        <v>event_delay</v>
      </c>
      <c r="I497">
        <f t="shared" si="501"/>
        <v>6</v>
      </c>
      <c r="J497" t="str">
        <f t="shared" si="502"/>
        <v>delay</v>
      </c>
      <c r="L497" t="str">
        <f>INDEX(artwork.xlsx!H:J,MATCH(J497,artwork.xlsx!H:H,0),3)</f>
        <v>Retard</v>
      </c>
    </row>
    <row r="498" spans="1:12" x14ac:dyDescent="0.25">
      <c r="A498" t="s">
        <v>4207</v>
      </c>
      <c r="B498" t="str">
        <f t="shared" si="494"/>
        <v xml:space="preserve">  "menagerie_event_demand": "Demande",</v>
      </c>
      <c r="C498" t="b">
        <f t="shared" si="495"/>
        <v>0</v>
      </c>
      <c r="D498">
        <f t="shared" si="496"/>
        <v>27</v>
      </c>
      <c r="E498" t="str">
        <f t="shared" si="497"/>
        <v xml:space="preserve">  "menagerie_event_demand"</v>
      </c>
      <c r="F498" t="str">
        <f t="shared" si="498"/>
        <v xml:space="preserve">  menagerie_event_demand</v>
      </c>
      <c r="G498">
        <f t="shared" si="499"/>
        <v>12</v>
      </c>
      <c r="H498" t="str">
        <f t="shared" si="500"/>
        <v>event_demand</v>
      </c>
      <c r="I498">
        <f t="shared" si="501"/>
        <v>6</v>
      </c>
      <c r="J498" t="str">
        <f t="shared" si="502"/>
        <v>demand</v>
      </c>
      <c r="L498" t="str">
        <f>INDEX(artwork.xlsx!H:J,MATCH(J498,artwork.xlsx!H:H,0),3)</f>
        <v>Demande</v>
      </c>
    </row>
    <row r="499" spans="1:12" x14ac:dyDescent="0.25">
      <c r="A499" t="s">
        <v>4208</v>
      </c>
      <c r="B499" t="str">
        <f t="shared" si="494"/>
        <v xml:space="preserve">  "menagerie_event_desperation": "Désespoir",</v>
      </c>
      <c r="C499" t="b">
        <f t="shared" si="495"/>
        <v>0</v>
      </c>
      <c r="D499">
        <f t="shared" si="496"/>
        <v>32</v>
      </c>
      <c r="E499" t="str">
        <f t="shared" si="497"/>
        <v xml:space="preserve">  "menagerie_event_desperation"</v>
      </c>
      <c r="F499" t="str">
        <f t="shared" si="498"/>
        <v xml:space="preserve">  menagerie_event_desperation</v>
      </c>
      <c r="G499">
        <f t="shared" si="499"/>
        <v>12</v>
      </c>
      <c r="H499" t="str">
        <f t="shared" si="500"/>
        <v>event_desperation</v>
      </c>
      <c r="I499">
        <f t="shared" si="501"/>
        <v>6</v>
      </c>
      <c r="J499" t="str">
        <f t="shared" si="502"/>
        <v>desperation</v>
      </c>
      <c r="L499" t="str">
        <f>INDEX(artwork.xlsx!H:J,MATCH(J499,artwork.xlsx!H:H,0),3)</f>
        <v>Désespoir</v>
      </c>
    </row>
    <row r="500" spans="1:12" x14ac:dyDescent="0.25">
      <c r="A500" t="s">
        <v>4209</v>
      </c>
      <c r="B500" t="str">
        <f t="shared" si="494"/>
        <v xml:space="preserve">  "menagerie_event_enclave": "Enclave",</v>
      </c>
      <c r="C500" t="b">
        <f t="shared" si="495"/>
        <v>1</v>
      </c>
      <c r="D500">
        <f t="shared" si="496"/>
        <v>28</v>
      </c>
      <c r="E500" t="str">
        <f t="shared" si="497"/>
        <v xml:space="preserve">  "menagerie_event_enclave"</v>
      </c>
      <c r="F500" t="str">
        <f t="shared" si="498"/>
        <v xml:space="preserve">  menagerie_event_enclave</v>
      </c>
      <c r="G500">
        <f t="shared" si="499"/>
        <v>12</v>
      </c>
      <c r="H500" t="str">
        <f t="shared" si="500"/>
        <v>event_enclave</v>
      </c>
      <c r="I500">
        <f t="shared" si="501"/>
        <v>6</v>
      </c>
      <c r="J500" t="str">
        <f t="shared" si="502"/>
        <v>enclave</v>
      </c>
      <c r="L500" t="str">
        <f>INDEX(artwork.xlsx!H:J,MATCH(J500,artwork.xlsx!H:H,0),3)</f>
        <v>Enclave</v>
      </c>
    </row>
    <row r="501" spans="1:12" x14ac:dyDescent="0.25">
      <c r="A501" t="s">
        <v>4210</v>
      </c>
      <c r="B501" t="str">
        <f t="shared" si="494"/>
        <v xml:space="preserve">  "menagerie_event_enhance": "Réhaussement",</v>
      </c>
      <c r="C501" t="b">
        <f t="shared" si="495"/>
        <v>0</v>
      </c>
      <c r="D501">
        <f t="shared" si="496"/>
        <v>28</v>
      </c>
      <c r="E501" t="str">
        <f t="shared" si="497"/>
        <v xml:space="preserve">  "menagerie_event_enhance"</v>
      </c>
      <c r="F501" t="str">
        <f t="shared" si="498"/>
        <v xml:space="preserve">  menagerie_event_enhance</v>
      </c>
      <c r="G501">
        <f t="shared" si="499"/>
        <v>12</v>
      </c>
      <c r="H501" t="str">
        <f t="shared" si="500"/>
        <v>event_enhance</v>
      </c>
      <c r="I501">
        <f t="shared" si="501"/>
        <v>6</v>
      </c>
      <c r="J501" t="str">
        <f t="shared" si="502"/>
        <v>enhance</v>
      </c>
      <c r="L501" t="str">
        <f>INDEX(artwork.xlsx!H:J,MATCH(J501,artwork.xlsx!H:H,0),3)</f>
        <v>Réhaussement</v>
      </c>
    </row>
    <row r="502" spans="1:12" x14ac:dyDescent="0.25">
      <c r="A502" t="s">
        <v>4211</v>
      </c>
      <c r="B502" t="str">
        <f t="shared" si="494"/>
        <v xml:space="preserve">  "menagerie_event_gamble": "Pari",</v>
      </c>
      <c r="C502" t="b">
        <f t="shared" si="495"/>
        <v>0</v>
      </c>
      <c r="D502">
        <f t="shared" si="496"/>
        <v>27</v>
      </c>
      <c r="E502" t="str">
        <f t="shared" si="497"/>
        <v xml:space="preserve">  "menagerie_event_gamble"</v>
      </c>
      <c r="F502" t="str">
        <f t="shared" si="498"/>
        <v xml:space="preserve">  menagerie_event_gamble</v>
      </c>
      <c r="G502">
        <f t="shared" si="499"/>
        <v>12</v>
      </c>
      <c r="H502" t="str">
        <f t="shared" si="500"/>
        <v>event_gamble</v>
      </c>
      <c r="I502">
        <f t="shared" si="501"/>
        <v>6</v>
      </c>
      <c r="J502" t="str">
        <f t="shared" si="502"/>
        <v>gamble</v>
      </c>
      <c r="L502" t="str">
        <f>INDEX(artwork.xlsx!H:J,MATCH(J502,artwork.xlsx!H:H,0),3)</f>
        <v>Pari</v>
      </c>
    </row>
    <row r="503" spans="1:12" x14ac:dyDescent="0.25">
      <c r="A503" t="s">
        <v>4212</v>
      </c>
      <c r="B503" t="str">
        <f t="shared" si="494"/>
        <v xml:space="preserve">  "menagerie_event_invest": "Investissement",</v>
      </c>
      <c r="C503" t="b">
        <f t="shared" si="495"/>
        <v>0</v>
      </c>
      <c r="D503">
        <f t="shared" si="496"/>
        <v>27</v>
      </c>
      <c r="E503" t="str">
        <f t="shared" si="497"/>
        <v xml:space="preserve">  "menagerie_event_invest"</v>
      </c>
      <c r="F503" t="str">
        <f t="shared" si="498"/>
        <v xml:space="preserve">  menagerie_event_invest</v>
      </c>
      <c r="G503">
        <f t="shared" si="499"/>
        <v>12</v>
      </c>
      <c r="H503" t="str">
        <f t="shared" si="500"/>
        <v>event_invest</v>
      </c>
      <c r="I503">
        <f t="shared" si="501"/>
        <v>6</v>
      </c>
      <c r="J503" t="str">
        <f t="shared" si="502"/>
        <v>invest</v>
      </c>
      <c r="L503" t="str">
        <f>INDEX(artwork.xlsx!H:J,MATCH(J503,artwork.xlsx!H:H,0),3)</f>
        <v>Investissement</v>
      </c>
    </row>
    <row r="504" spans="1:12" x14ac:dyDescent="0.25">
      <c r="A504" t="s">
        <v>4213</v>
      </c>
      <c r="B504" t="str">
        <f t="shared" si="494"/>
        <v xml:space="preserve">  "menagerie_event_march": "Marche",</v>
      </c>
      <c r="C504" t="b">
        <f t="shared" si="495"/>
        <v>0</v>
      </c>
      <c r="D504">
        <f t="shared" si="496"/>
        <v>26</v>
      </c>
      <c r="E504" t="str">
        <f t="shared" si="497"/>
        <v xml:space="preserve">  "menagerie_event_march"</v>
      </c>
      <c r="F504" t="str">
        <f t="shared" si="498"/>
        <v xml:space="preserve">  menagerie_event_march</v>
      </c>
      <c r="G504">
        <f t="shared" si="499"/>
        <v>12</v>
      </c>
      <c r="H504" t="str">
        <f t="shared" si="500"/>
        <v>event_march</v>
      </c>
      <c r="I504">
        <f t="shared" si="501"/>
        <v>6</v>
      </c>
      <c r="J504" t="str">
        <f t="shared" si="502"/>
        <v>march</v>
      </c>
      <c r="L504" t="str">
        <f>INDEX(artwork.xlsx!H:J,MATCH(J504,artwork.xlsx!H:H,0),3)</f>
        <v>Marche</v>
      </c>
    </row>
    <row r="505" spans="1:12" x14ac:dyDescent="0.25">
      <c r="A505" t="s">
        <v>4214</v>
      </c>
      <c r="B505" t="str">
        <f t="shared" si="494"/>
        <v xml:space="preserve">  "menagerie_event_populate": "Peuplement",</v>
      </c>
      <c r="C505" t="b">
        <f t="shared" si="495"/>
        <v>0</v>
      </c>
      <c r="D505">
        <f t="shared" si="496"/>
        <v>29</v>
      </c>
      <c r="E505" t="str">
        <f t="shared" si="497"/>
        <v xml:space="preserve">  "menagerie_event_populate"</v>
      </c>
      <c r="F505" t="str">
        <f t="shared" si="498"/>
        <v xml:space="preserve">  menagerie_event_populate</v>
      </c>
      <c r="G505">
        <f t="shared" si="499"/>
        <v>12</v>
      </c>
      <c r="H505" t="str">
        <f t="shared" si="500"/>
        <v>event_populate</v>
      </c>
      <c r="I505">
        <f t="shared" si="501"/>
        <v>6</v>
      </c>
      <c r="J505" t="str">
        <f t="shared" si="502"/>
        <v>populate</v>
      </c>
      <c r="L505" t="str">
        <f>INDEX(artwork.xlsx!H:J,MATCH(J505,artwork.xlsx!H:H,0),3)</f>
        <v>Peuplement</v>
      </c>
    </row>
    <row r="506" spans="1:12" x14ac:dyDescent="0.25">
      <c r="A506" t="s">
        <v>4215</v>
      </c>
      <c r="B506" t="str">
        <f t="shared" si="494"/>
        <v xml:space="preserve">  "menagerie_event_pursue": "Poursuite",</v>
      </c>
      <c r="C506" t="b">
        <f t="shared" si="495"/>
        <v>0</v>
      </c>
      <c r="D506">
        <f t="shared" si="496"/>
        <v>27</v>
      </c>
      <c r="E506" t="str">
        <f t="shared" si="497"/>
        <v xml:space="preserve">  "menagerie_event_pursue"</v>
      </c>
      <c r="F506" t="str">
        <f t="shared" si="498"/>
        <v xml:space="preserve">  menagerie_event_pursue</v>
      </c>
      <c r="G506">
        <f t="shared" si="499"/>
        <v>12</v>
      </c>
      <c r="H506" t="str">
        <f t="shared" si="500"/>
        <v>event_pursue</v>
      </c>
      <c r="I506">
        <f t="shared" si="501"/>
        <v>6</v>
      </c>
      <c r="J506" t="str">
        <f t="shared" si="502"/>
        <v>pursue</v>
      </c>
      <c r="L506" t="str">
        <f>INDEX(artwork.xlsx!H:J,MATCH(J506,artwork.xlsx!H:H,0),3)</f>
        <v>Poursuite</v>
      </c>
    </row>
    <row r="507" spans="1:12" x14ac:dyDescent="0.25">
      <c r="A507" t="s">
        <v>4216</v>
      </c>
      <c r="B507" t="str">
        <f t="shared" si="494"/>
        <v xml:space="preserve">  "menagerie_event_reap": "Moisson",</v>
      </c>
      <c r="C507" t="b">
        <f t="shared" si="495"/>
        <v>0</v>
      </c>
      <c r="D507">
        <f t="shared" si="496"/>
        <v>25</v>
      </c>
      <c r="E507" t="str">
        <f t="shared" si="497"/>
        <v xml:space="preserve">  "menagerie_event_reap"</v>
      </c>
      <c r="F507" t="str">
        <f t="shared" si="498"/>
        <v xml:space="preserve">  menagerie_event_reap</v>
      </c>
      <c r="G507">
        <f t="shared" si="499"/>
        <v>12</v>
      </c>
      <c r="H507" t="str">
        <f t="shared" si="500"/>
        <v>event_reap</v>
      </c>
      <c r="I507">
        <f t="shared" si="501"/>
        <v>6</v>
      </c>
      <c r="J507" t="str">
        <f t="shared" si="502"/>
        <v>reap</v>
      </c>
      <c r="L507" t="str">
        <f>INDEX(artwork.xlsx!H:J,MATCH(J507,artwork.xlsx!H:H,0),3)</f>
        <v>Moisson</v>
      </c>
    </row>
    <row r="508" spans="1:12" x14ac:dyDescent="0.25">
      <c r="A508" t="s">
        <v>4217</v>
      </c>
      <c r="B508" t="str">
        <f t="shared" si="494"/>
        <v xml:space="preserve">  "menagerie_event_ride": "Chevauchée",</v>
      </c>
      <c r="C508" t="b">
        <f t="shared" si="495"/>
        <v>0</v>
      </c>
      <c r="D508">
        <f t="shared" si="496"/>
        <v>25</v>
      </c>
      <c r="E508" t="str">
        <f t="shared" si="497"/>
        <v xml:space="preserve">  "menagerie_event_ride"</v>
      </c>
      <c r="F508" t="str">
        <f t="shared" si="498"/>
        <v xml:space="preserve">  menagerie_event_ride</v>
      </c>
      <c r="G508">
        <f t="shared" si="499"/>
        <v>12</v>
      </c>
      <c r="H508" t="str">
        <f t="shared" si="500"/>
        <v>event_ride</v>
      </c>
      <c r="I508">
        <f t="shared" si="501"/>
        <v>6</v>
      </c>
      <c r="J508" t="str">
        <f t="shared" si="502"/>
        <v>ride</v>
      </c>
      <c r="L508" t="str">
        <f>INDEX(artwork.xlsx!H:J,MATCH(J508,artwork.xlsx!H:H,0),3)</f>
        <v>Chevauchée</v>
      </c>
    </row>
    <row r="509" spans="1:12" x14ac:dyDescent="0.25">
      <c r="A509" t="s">
        <v>4218</v>
      </c>
      <c r="B509" t="str">
        <f t="shared" si="494"/>
        <v xml:space="preserve">  "menagerie_event_seizetheday": "Carpe Diem",</v>
      </c>
      <c r="C509" t="b">
        <f t="shared" si="495"/>
        <v>0</v>
      </c>
      <c r="D509">
        <f t="shared" si="496"/>
        <v>32</v>
      </c>
      <c r="E509" t="str">
        <f t="shared" si="497"/>
        <v xml:space="preserve">  "menagerie_event_seizetheday"</v>
      </c>
      <c r="F509" t="str">
        <f t="shared" si="498"/>
        <v xml:space="preserve">  menagerie_event_seizetheday</v>
      </c>
      <c r="G509">
        <f t="shared" si="499"/>
        <v>12</v>
      </c>
      <c r="H509" t="str">
        <f t="shared" si="500"/>
        <v>event_seizetheday</v>
      </c>
      <c r="I509">
        <f t="shared" si="501"/>
        <v>6</v>
      </c>
      <c r="J509" t="str">
        <f t="shared" si="502"/>
        <v>seizetheday</v>
      </c>
      <c r="L509" t="str">
        <f>INDEX(artwork.xlsx!H:J,MATCH(J509,artwork.xlsx!H:H,0),3)</f>
        <v>Carpe Diem</v>
      </c>
    </row>
    <row r="510" spans="1:12" x14ac:dyDescent="0.25">
      <c r="A510" t="s">
        <v>4219</v>
      </c>
      <c r="B510" t="str">
        <f t="shared" si="494"/>
        <v xml:space="preserve">  "menagerie_event_stampede": "Ruée",</v>
      </c>
      <c r="C510" t="b">
        <f t="shared" si="495"/>
        <v>0</v>
      </c>
      <c r="D510">
        <f t="shared" si="496"/>
        <v>29</v>
      </c>
      <c r="E510" t="str">
        <f t="shared" si="497"/>
        <v xml:space="preserve">  "menagerie_event_stampede"</v>
      </c>
      <c r="F510" t="str">
        <f t="shared" si="498"/>
        <v xml:space="preserve">  menagerie_event_stampede</v>
      </c>
      <c r="G510">
        <f t="shared" si="499"/>
        <v>12</v>
      </c>
      <c r="H510" t="str">
        <f t="shared" si="500"/>
        <v>event_stampede</v>
      </c>
      <c r="I510">
        <f t="shared" si="501"/>
        <v>6</v>
      </c>
      <c r="J510" t="str">
        <f t="shared" si="502"/>
        <v>stampede</v>
      </c>
      <c r="L510" t="str">
        <f>INDEX(artwork.xlsx!H:J,MATCH(J510,artwork.xlsx!H:H,0),3)</f>
        <v>Ruée</v>
      </c>
    </row>
    <row r="511" spans="1:12" x14ac:dyDescent="0.25">
      <c r="A511" t="s">
        <v>4220</v>
      </c>
      <c r="B511" t="str">
        <f t="shared" si="494"/>
        <v xml:space="preserve">  "menagerie_event_toil": "Labeur",</v>
      </c>
      <c r="C511" t="b">
        <f t="shared" si="495"/>
        <v>0</v>
      </c>
      <c r="D511">
        <f t="shared" si="496"/>
        <v>25</v>
      </c>
      <c r="E511" t="str">
        <f t="shared" si="497"/>
        <v xml:space="preserve">  "menagerie_event_toil"</v>
      </c>
      <c r="F511" t="str">
        <f t="shared" si="498"/>
        <v xml:space="preserve">  menagerie_event_toil</v>
      </c>
      <c r="G511">
        <f t="shared" si="499"/>
        <v>12</v>
      </c>
      <c r="H511" t="str">
        <f t="shared" si="500"/>
        <v>event_toil</v>
      </c>
      <c r="I511">
        <f t="shared" si="501"/>
        <v>6</v>
      </c>
      <c r="J511" t="str">
        <f t="shared" si="502"/>
        <v>toil</v>
      </c>
      <c r="L511" t="str">
        <f>INDEX(artwork.xlsx!H:J,MATCH(J511,artwork.xlsx!H:H,0),3)</f>
        <v>Labeur</v>
      </c>
    </row>
    <row r="512" spans="1:12" x14ac:dyDescent="0.25">
      <c r="A512" t="s">
        <v>4221</v>
      </c>
      <c r="B512" t="str">
        <f t="shared" si="494"/>
        <v xml:space="preserve">  "menagerie_event_transport": "Transport",</v>
      </c>
      <c r="C512" t="b">
        <f t="shared" si="495"/>
        <v>1</v>
      </c>
      <c r="D512">
        <f t="shared" si="496"/>
        <v>30</v>
      </c>
      <c r="E512" t="str">
        <f t="shared" si="497"/>
        <v xml:space="preserve">  "menagerie_event_transport"</v>
      </c>
      <c r="F512" t="str">
        <f t="shared" si="498"/>
        <v xml:space="preserve">  menagerie_event_transport</v>
      </c>
      <c r="G512">
        <f t="shared" si="499"/>
        <v>12</v>
      </c>
      <c r="H512" t="str">
        <f t="shared" si="500"/>
        <v>event_transport</v>
      </c>
      <c r="I512">
        <f t="shared" si="501"/>
        <v>6</v>
      </c>
      <c r="J512" t="str">
        <f t="shared" si="502"/>
        <v>transport</v>
      </c>
      <c r="L512" t="str">
        <f>INDEX(artwork.xlsx!H:J,MATCH(J512,artwork.xlsx!H:H,0),3)</f>
        <v>Transport</v>
      </c>
    </row>
    <row r="513" spans="1:12" x14ac:dyDescent="0.25">
      <c r="A513" t="s">
        <v>4222</v>
      </c>
      <c r="B513" t="str">
        <f t="shared" si="494"/>
        <v xml:space="preserve">  "menagerie_way_wayofthebutterfly": "Voie du papillon",</v>
      </c>
      <c r="C513" t="b">
        <f t="shared" si="495"/>
        <v>0</v>
      </c>
      <c r="D513">
        <f t="shared" si="496"/>
        <v>36</v>
      </c>
      <c r="E513" t="str">
        <f t="shared" si="497"/>
        <v xml:space="preserve">  "menagerie_way_wayofthebutterfly"</v>
      </c>
      <c r="F513" t="str">
        <f t="shared" si="498"/>
        <v xml:space="preserve">  menagerie_way_wayofthebutterfly</v>
      </c>
      <c r="G513">
        <f t="shared" si="499"/>
        <v>12</v>
      </c>
      <c r="H513" t="str">
        <f t="shared" si="500"/>
        <v>way_wayofthebutterfly</v>
      </c>
      <c r="I513">
        <f t="shared" si="501"/>
        <v>4</v>
      </c>
      <c r="J513" t="str">
        <f t="shared" si="502"/>
        <v>wayofthebutterfly</v>
      </c>
      <c r="L513" t="str">
        <f>INDEX(artwork.xlsx!H:J,MATCH(J513,artwork.xlsx!H:H,0),3)</f>
        <v>Voie du papillon</v>
      </c>
    </row>
    <row r="514" spans="1:12" x14ac:dyDescent="0.25">
      <c r="A514" t="s">
        <v>4223</v>
      </c>
      <c r="B514" t="str">
        <f t="shared" si="494"/>
        <v xml:space="preserve">  "menagerie_way_wayofthecamel": "Voie du chameau",</v>
      </c>
      <c r="C514" t="b">
        <f t="shared" si="495"/>
        <v>0</v>
      </c>
      <c r="D514">
        <f t="shared" si="496"/>
        <v>32</v>
      </c>
      <c r="E514" t="str">
        <f t="shared" si="497"/>
        <v xml:space="preserve">  "menagerie_way_wayofthecamel"</v>
      </c>
      <c r="F514" t="str">
        <f t="shared" si="498"/>
        <v xml:space="preserve">  menagerie_way_wayofthecamel</v>
      </c>
      <c r="G514">
        <f t="shared" si="499"/>
        <v>12</v>
      </c>
      <c r="H514" t="str">
        <f t="shared" si="500"/>
        <v>way_wayofthecamel</v>
      </c>
      <c r="I514">
        <f t="shared" si="501"/>
        <v>4</v>
      </c>
      <c r="J514" t="str">
        <f t="shared" si="502"/>
        <v>wayofthecamel</v>
      </c>
      <c r="L514" t="str">
        <f>INDEX(artwork.xlsx!H:J,MATCH(J514,artwork.xlsx!H:H,0),3)</f>
        <v>Voie du chameau</v>
      </c>
    </row>
    <row r="515" spans="1:12" x14ac:dyDescent="0.25">
      <c r="A515" t="s">
        <v>4224</v>
      </c>
      <c r="B515" t="str">
        <f t="shared" si="494"/>
        <v xml:space="preserve">  "menagerie_way_wayofthechameleon": "Voie du caméléon",</v>
      </c>
      <c r="C515" t="b">
        <f t="shared" si="495"/>
        <v>0</v>
      </c>
      <c r="D515">
        <f t="shared" si="496"/>
        <v>36</v>
      </c>
      <c r="E515" t="str">
        <f t="shared" si="497"/>
        <v xml:space="preserve">  "menagerie_way_wayofthechameleon"</v>
      </c>
      <c r="F515" t="str">
        <f t="shared" si="498"/>
        <v xml:space="preserve">  menagerie_way_wayofthechameleon</v>
      </c>
      <c r="G515">
        <f t="shared" si="499"/>
        <v>12</v>
      </c>
      <c r="H515" t="str">
        <f t="shared" si="500"/>
        <v>way_wayofthechameleon</v>
      </c>
      <c r="I515">
        <f t="shared" si="501"/>
        <v>4</v>
      </c>
      <c r="J515" t="str">
        <f t="shared" si="502"/>
        <v>wayofthechameleon</v>
      </c>
      <c r="L515" t="str">
        <f>INDEX(artwork.xlsx!H:J,MATCH(J515,artwork.xlsx!H:H,0),3)</f>
        <v>Voie du caméléon</v>
      </c>
    </row>
    <row r="516" spans="1:12" x14ac:dyDescent="0.25">
      <c r="A516" t="s">
        <v>4225</v>
      </c>
      <c r="B516" t="str">
        <f t="shared" si="494"/>
        <v xml:space="preserve">  "menagerie_way_wayofthefrog": "Voie de la grenouille",</v>
      </c>
      <c r="C516" t="b">
        <f t="shared" si="495"/>
        <v>0</v>
      </c>
      <c r="D516">
        <f t="shared" si="496"/>
        <v>31</v>
      </c>
      <c r="E516" t="str">
        <f t="shared" si="497"/>
        <v xml:space="preserve">  "menagerie_way_wayofthefrog"</v>
      </c>
      <c r="F516" t="str">
        <f t="shared" si="498"/>
        <v xml:space="preserve">  menagerie_way_wayofthefrog</v>
      </c>
      <c r="G516">
        <f t="shared" si="499"/>
        <v>12</v>
      </c>
      <c r="H516" t="str">
        <f t="shared" si="500"/>
        <v>way_wayofthefrog</v>
      </c>
      <c r="I516">
        <f t="shared" si="501"/>
        <v>4</v>
      </c>
      <c r="J516" t="str">
        <f t="shared" si="502"/>
        <v>wayofthefrog</v>
      </c>
      <c r="L516" t="str">
        <f>INDEX(artwork.xlsx!H:J,MATCH(J516,artwork.xlsx!H:H,0),3)</f>
        <v>Voie de la grenouille</v>
      </c>
    </row>
    <row r="517" spans="1:12" x14ac:dyDescent="0.25">
      <c r="A517" t="s">
        <v>4226</v>
      </c>
      <c r="B517" t="str">
        <f t="shared" si="494"/>
        <v xml:space="preserve">  "menagerie_way_wayofthegoat": "Voie de la chèvre",</v>
      </c>
      <c r="C517" t="b">
        <f t="shared" si="495"/>
        <v>0</v>
      </c>
      <c r="D517">
        <f t="shared" si="496"/>
        <v>31</v>
      </c>
      <c r="E517" t="str">
        <f t="shared" si="497"/>
        <v xml:space="preserve">  "menagerie_way_wayofthegoat"</v>
      </c>
      <c r="F517" t="str">
        <f t="shared" si="498"/>
        <v xml:space="preserve">  menagerie_way_wayofthegoat</v>
      </c>
      <c r="G517">
        <f t="shared" si="499"/>
        <v>12</v>
      </c>
      <c r="H517" t="str">
        <f t="shared" si="500"/>
        <v>way_wayofthegoat</v>
      </c>
      <c r="I517">
        <f t="shared" si="501"/>
        <v>4</v>
      </c>
      <c r="J517" t="str">
        <f t="shared" si="502"/>
        <v>wayofthegoat</v>
      </c>
      <c r="L517" t="str">
        <f>INDEX(artwork.xlsx!H:J,MATCH(J517,artwork.xlsx!H:H,0),3)</f>
        <v>Voie de la chèvre</v>
      </c>
    </row>
    <row r="518" spans="1:12" x14ac:dyDescent="0.25">
      <c r="A518" t="s">
        <v>4227</v>
      </c>
      <c r="B518" t="str">
        <f t="shared" si="494"/>
        <v xml:space="preserve">  "menagerie_way_wayofthehorse": "Voie du cheval",</v>
      </c>
      <c r="C518" t="b">
        <f t="shared" si="495"/>
        <v>0</v>
      </c>
      <c r="D518">
        <f t="shared" si="496"/>
        <v>32</v>
      </c>
      <c r="E518" t="str">
        <f t="shared" si="497"/>
        <v xml:space="preserve">  "menagerie_way_wayofthehorse"</v>
      </c>
      <c r="F518" t="str">
        <f t="shared" si="498"/>
        <v xml:space="preserve">  menagerie_way_wayofthehorse</v>
      </c>
      <c r="G518">
        <f t="shared" si="499"/>
        <v>12</v>
      </c>
      <c r="H518" t="str">
        <f t="shared" si="500"/>
        <v>way_wayofthehorse</v>
      </c>
      <c r="I518">
        <f t="shared" si="501"/>
        <v>4</v>
      </c>
      <c r="J518" t="str">
        <f t="shared" si="502"/>
        <v>wayofthehorse</v>
      </c>
      <c r="L518" t="str">
        <f>INDEX(artwork.xlsx!H:J,MATCH(J518,artwork.xlsx!H:H,0),3)</f>
        <v>Voie du cheval</v>
      </c>
    </row>
    <row r="519" spans="1:12" x14ac:dyDescent="0.25">
      <c r="A519" t="s">
        <v>4228</v>
      </c>
      <c r="B519" t="str">
        <f t="shared" si="494"/>
        <v xml:space="preserve">  "menagerie_way_wayofthemole": "Voie de la taupe",</v>
      </c>
      <c r="C519" t="b">
        <f t="shared" ref="C519:C532" si="503">B519=A519</f>
        <v>0</v>
      </c>
      <c r="D519">
        <f t="shared" ref="D519:D532" si="504">FIND(":",A519)</f>
        <v>31</v>
      </c>
      <c r="E519" t="str">
        <f t="shared" ref="E519:E532" si="505">LEFT(A519,D519-1)</f>
        <v xml:space="preserve">  "menagerie_way_wayofthemole"</v>
      </c>
      <c r="F519" t="str">
        <f t="shared" ref="F519:F532" si="506">SUBSTITUTE(E519,"""","")</f>
        <v xml:space="preserve">  menagerie_way_wayofthemole</v>
      </c>
      <c r="G519">
        <f t="shared" ref="G519:G532" si="507">FIND("_",F519)</f>
        <v>12</v>
      </c>
      <c r="H519" t="str">
        <f t="shared" ref="H519:H532" si="508">RIGHT(F519,LEN(F519)-G519)</f>
        <v>way_wayofthemole</v>
      </c>
      <c r="I519">
        <f t="shared" ref="I519:I532" si="509">IFERROR(FIND("_",H519),0)</f>
        <v>4</v>
      </c>
      <c r="J519" t="str">
        <f t="shared" ref="J519:J532" si="510">RIGHT(H519,LEN(H519)-I519)</f>
        <v>wayofthemole</v>
      </c>
      <c r="L519" t="str">
        <f>INDEX(artwork.xlsx!H:J,MATCH(J519,artwork.xlsx!H:H,0),3)</f>
        <v>Voie de la taupe</v>
      </c>
    </row>
    <row r="520" spans="1:12" x14ac:dyDescent="0.25">
      <c r="A520" t="s">
        <v>4229</v>
      </c>
      <c r="B520" t="str">
        <f t="shared" si="494"/>
        <v xml:space="preserve">  "menagerie_way_wayofthemonkey": "Voie du singe",</v>
      </c>
      <c r="C520" t="b">
        <f t="shared" si="503"/>
        <v>0</v>
      </c>
      <c r="D520">
        <f t="shared" si="504"/>
        <v>33</v>
      </c>
      <c r="E520" t="str">
        <f t="shared" si="505"/>
        <v xml:space="preserve">  "menagerie_way_wayofthemonkey"</v>
      </c>
      <c r="F520" t="str">
        <f t="shared" si="506"/>
        <v xml:space="preserve">  menagerie_way_wayofthemonkey</v>
      </c>
      <c r="G520">
        <f t="shared" si="507"/>
        <v>12</v>
      </c>
      <c r="H520" t="str">
        <f t="shared" si="508"/>
        <v>way_wayofthemonkey</v>
      </c>
      <c r="I520">
        <f t="shared" si="509"/>
        <v>4</v>
      </c>
      <c r="J520" t="str">
        <f t="shared" si="510"/>
        <v>wayofthemonkey</v>
      </c>
      <c r="L520" t="str">
        <f>INDEX(artwork.xlsx!H:J,MATCH(J520,artwork.xlsx!H:H,0),3)</f>
        <v>Voie du singe</v>
      </c>
    </row>
    <row r="521" spans="1:12" x14ac:dyDescent="0.25">
      <c r="A521" t="s">
        <v>4230</v>
      </c>
      <c r="B521" t="str">
        <f t="shared" si="494"/>
        <v xml:space="preserve">  "menagerie_way_wayofthemouse": "Voie de la souirs",</v>
      </c>
      <c r="C521" t="b">
        <f t="shared" si="503"/>
        <v>0</v>
      </c>
      <c r="D521">
        <f t="shared" si="504"/>
        <v>32</v>
      </c>
      <c r="E521" t="str">
        <f t="shared" si="505"/>
        <v xml:space="preserve">  "menagerie_way_wayofthemouse"</v>
      </c>
      <c r="F521" t="str">
        <f t="shared" si="506"/>
        <v xml:space="preserve">  menagerie_way_wayofthemouse</v>
      </c>
      <c r="G521">
        <f t="shared" si="507"/>
        <v>12</v>
      </c>
      <c r="H521" t="str">
        <f t="shared" si="508"/>
        <v>way_wayofthemouse</v>
      </c>
      <c r="I521">
        <f t="shared" si="509"/>
        <v>4</v>
      </c>
      <c r="J521" t="str">
        <f t="shared" si="510"/>
        <v>wayofthemouse</v>
      </c>
      <c r="L521" t="str">
        <f>INDEX(artwork.xlsx!H:J,MATCH(J521,artwork.xlsx!H:H,0),3)</f>
        <v>Voie de la souirs</v>
      </c>
    </row>
    <row r="522" spans="1:12" x14ac:dyDescent="0.25">
      <c r="A522" t="s">
        <v>4231</v>
      </c>
      <c r="B522" t="str">
        <f t="shared" si="494"/>
        <v xml:space="preserve">  "menagerie_way_wayofthemule": "Voie de la mule",</v>
      </c>
      <c r="C522" t="b">
        <f t="shared" si="503"/>
        <v>0</v>
      </c>
      <c r="D522">
        <f t="shared" si="504"/>
        <v>31</v>
      </c>
      <c r="E522" t="str">
        <f t="shared" si="505"/>
        <v xml:space="preserve">  "menagerie_way_wayofthemule"</v>
      </c>
      <c r="F522" t="str">
        <f t="shared" si="506"/>
        <v xml:space="preserve">  menagerie_way_wayofthemule</v>
      </c>
      <c r="G522">
        <f t="shared" si="507"/>
        <v>12</v>
      </c>
      <c r="H522" t="str">
        <f t="shared" si="508"/>
        <v>way_wayofthemule</v>
      </c>
      <c r="I522">
        <f t="shared" si="509"/>
        <v>4</v>
      </c>
      <c r="J522" t="str">
        <f t="shared" si="510"/>
        <v>wayofthemule</v>
      </c>
      <c r="L522" t="str">
        <f>INDEX(artwork.xlsx!H:J,MATCH(J522,artwork.xlsx!H:H,0),3)</f>
        <v>Voie de la mule</v>
      </c>
    </row>
    <row r="523" spans="1:12" x14ac:dyDescent="0.25">
      <c r="A523" t="s">
        <v>4232</v>
      </c>
      <c r="B523" t="str">
        <f t="shared" si="494"/>
        <v xml:space="preserve">  "menagerie_way_wayoftheotter": "Voie de la loutre",</v>
      </c>
      <c r="C523" t="b">
        <f t="shared" si="503"/>
        <v>0</v>
      </c>
      <c r="D523">
        <f t="shared" si="504"/>
        <v>32</v>
      </c>
      <c r="E523" t="str">
        <f t="shared" si="505"/>
        <v xml:space="preserve">  "menagerie_way_wayoftheotter"</v>
      </c>
      <c r="F523" t="str">
        <f t="shared" si="506"/>
        <v xml:space="preserve">  menagerie_way_wayoftheotter</v>
      </c>
      <c r="G523">
        <f t="shared" si="507"/>
        <v>12</v>
      </c>
      <c r="H523" t="str">
        <f t="shared" si="508"/>
        <v>way_wayoftheotter</v>
      </c>
      <c r="I523">
        <f t="shared" si="509"/>
        <v>4</v>
      </c>
      <c r="J523" t="str">
        <f t="shared" si="510"/>
        <v>wayoftheotter</v>
      </c>
      <c r="L523" t="str">
        <f>INDEX(artwork.xlsx!H:J,MATCH(J523,artwork.xlsx!H:H,0),3)</f>
        <v>Voie de la loutre</v>
      </c>
    </row>
    <row r="524" spans="1:12" x14ac:dyDescent="0.25">
      <c r="A524" t="s">
        <v>4233</v>
      </c>
      <c r="B524" t="str">
        <f t="shared" si="494"/>
        <v xml:space="preserve">  "menagerie_way_wayoftheowl": "Voie du hibou",</v>
      </c>
      <c r="C524" t="b">
        <f t="shared" si="503"/>
        <v>0</v>
      </c>
      <c r="D524">
        <f t="shared" si="504"/>
        <v>30</v>
      </c>
      <c r="E524" t="str">
        <f t="shared" si="505"/>
        <v xml:space="preserve">  "menagerie_way_wayoftheowl"</v>
      </c>
      <c r="F524" t="str">
        <f t="shared" si="506"/>
        <v xml:space="preserve">  menagerie_way_wayoftheowl</v>
      </c>
      <c r="G524">
        <f t="shared" si="507"/>
        <v>12</v>
      </c>
      <c r="H524" t="str">
        <f t="shared" si="508"/>
        <v>way_wayoftheowl</v>
      </c>
      <c r="I524">
        <f t="shared" si="509"/>
        <v>4</v>
      </c>
      <c r="J524" t="str">
        <f t="shared" si="510"/>
        <v>wayoftheowl</v>
      </c>
      <c r="L524" t="str">
        <f>INDEX(artwork.xlsx!H:J,MATCH(J524,artwork.xlsx!H:H,0),3)</f>
        <v>Voie du hibou</v>
      </c>
    </row>
    <row r="525" spans="1:12" x14ac:dyDescent="0.25">
      <c r="A525" t="s">
        <v>4234</v>
      </c>
      <c r="B525" t="str">
        <f t="shared" si="494"/>
        <v xml:space="preserve">  "menagerie_way_wayoftheox": "Voie du bœuf",</v>
      </c>
      <c r="C525" t="b">
        <f t="shared" si="503"/>
        <v>0</v>
      </c>
      <c r="D525">
        <f t="shared" si="504"/>
        <v>29</v>
      </c>
      <c r="E525" t="str">
        <f t="shared" si="505"/>
        <v xml:space="preserve">  "menagerie_way_wayoftheox"</v>
      </c>
      <c r="F525" t="str">
        <f t="shared" si="506"/>
        <v xml:space="preserve">  menagerie_way_wayoftheox</v>
      </c>
      <c r="G525">
        <f t="shared" si="507"/>
        <v>12</v>
      </c>
      <c r="H525" t="str">
        <f t="shared" si="508"/>
        <v>way_wayoftheox</v>
      </c>
      <c r="I525">
        <f t="shared" si="509"/>
        <v>4</v>
      </c>
      <c r="J525" t="str">
        <f t="shared" si="510"/>
        <v>wayoftheox</v>
      </c>
      <c r="L525" t="str">
        <f>INDEX(artwork.xlsx!H:J,MATCH(J525,artwork.xlsx!H:H,0),3)</f>
        <v>Voie du bœuf</v>
      </c>
    </row>
    <row r="526" spans="1:12" x14ac:dyDescent="0.25">
      <c r="A526" t="s">
        <v>4235</v>
      </c>
      <c r="B526" t="str">
        <f t="shared" si="494"/>
        <v xml:space="preserve">  "menagerie_way_wayofthepig": "Voie du porc",</v>
      </c>
      <c r="C526" t="b">
        <f t="shared" si="503"/>
        <v>0</v>
      </c>
      <c r="D526">
        <f t="shared" si="504"/>
        <v>30</v>
      </c>
      <c r="E526" t="str">
        <f t="shared" si="505"/>
        <v xml:space="preserve">  "menagerie_way_wayofthepig"</v>
      </c>
      <c r="F526" t="str">
        <f t="shared" si="506"/>
        <v xml:space="preserve">  menagerie_way_wayofthepig</v>
      </c>
      <c r="G526">
        <f t="shared" si="507"/>
        <v>12</v>
      </c>
      <c r="H526" t="str">
        <f t="shared" si="508"/>
        <v>way_wayofthepig</v>
      </c>
      <c r="I526">
        <f t="shared" si="509"/>
        <v>4</v>
      </c>
      <c r="J526" t="str">
        <f t="shared" si="510"/>
        <v>wayofthepig</v>
      </c>
      <c r="L526" t="str">
        <f>INDEX(artwork.xlsx!H:J,MATCH(J526,artwork.xlsx!H:H,0),3)</f>
        <v>Voie du porc</v>
      </c>
    </row>
    <row r="527" spans="1:12" x14ac:dyDescent="0.25">
      <c r="A527" t="s">
        <v>4236</v>
      </c>
      <c r="B527" t="str">
        <f t="shared" si="494"/>
        <v xml:space="preserve">  "menagerie_way_wayoftherat": "Voie du rat",</v>
      </c>
      <c r="C527" t="b">
        <f t="shared" si="503"/>
        <v>0</v>
      </c>
      <c r="D527">
        <f t="shared" si="504"/>
        <v>30</v>
      </c>
      <c r="E527" t="str">
        <f t="shared" si="505"/>
        <v xml:space="preserve">  "menagerie_way_wayoftherat"</v>
      </c>
      <c r="F527" t="str">
        <f t="shared" si="506"/>
        <v xml:space="preserve">  menagerie_way_wayoftherat</v>
      </c>
      <c r="G527">
        <f t="shared" si="507"/>
        <v>12</v>
      </c>
      <c r="H527" t="str">
        <f t="shared" si="508"/>
        <v>way_wayoftherat</v>
      </c>
      <c r="I527">
        <f t="shared" si="509"/>
        <v>4</v>
      </c>
      <c r="J527" t="str">
        <f t="shared" si="510"/>
        <v>wayoftherat</v>
      </c>
      <c r="L527" t="str">
        <f>INDEX(artwork.xlsx!H:J,MATCH(J527,artwork.xlsx!H:H,0),3)</f>
        <v>Voie du rat</v>
      </c>
    </row>
    <row r="528" spans="1:12" x14ac:dyDescent="0.25">
      <c r="A528" t="s">
        <v>4237</v>
      </c>
      <c r="B528" t="str">
        <f t="shared" ref="B528:B532" si="511">LEFT(A528,D528-1)&amp;": """&amp;L528&amp;""","</f>
        <v xml:space="preserve">  "menagerie_way_wayoftheseal": "Voie du phoque",</v>
      </c>
      <c r="C528" t="b">
        <f t="shared" si="503"/>
        <v>0</v>
      </c>
      <c r="D528">
        <f t="shared" si="504"/>
        <v>31</v>
      </c>
      <c r="E528" t="str">
        <f t="shared" si="505"/>
        <v xml:space="preserve">  "menagerie_way_wayoftheseal"</v>
      </c>
      <c r="F528" t="str">
        <f t="shared" si="506"/>
        <v xml:space="preserve">  menagerie_way_wayoftheseal</v>
      </c>
      <c r="G528">
        <f t="shared" si="507"/>
        <v>12</v>
      </c>
      <c r="H528" t="str">
        <f t="shared" si="508"/>
        <v>way_wayoftheseal</v>
      </c>
      <c r="I528">
        <f t="shared" si="509"/>
        <v>4</v>
      </c>
      <c r="J528" t="str">
        <f t="shared" si="510"/>
        <v>wayoftheseal</v>
      </c>
      <c r="L528" t="str">
        <f>INDEX(artwork.xlsx!H:J,MATCH(J528,artwork.xlsx!H:H,0),3)</f>
        <v>Voie du phoque</v>
      </c>
    </row>
    <row r="529" spans="1:12" x14ac:dyDescent="0.25">
      <c r="A529" t="s">
        <v>4238</v>
      </c>
      <c r="B529" t="str">
        <f t="shared" si="511"/>
        <v xml:space="preserve">  "menagerie_way_wayofthesheep": "Voie du mouton",</v>
      </c>
      <c r="C529" t="b">
        <f t="shared" si="503"/>
        <v>0</v>
      </c>
      <c r="D529">
        <f t="shared" si="504"/>
        <v>32</v>
      </c>
      <c r="E529" t="str">
        <f t="shared" si="505"/>
        <v xml:space="preserve">  "menagerie_way_wayofthesheep"</v>
      </c>
      <c r="F529" t="str">
        <f t="shared" si="506"/>
        <v xml:space="preserve">  menagerie_way_wayofthesheep</v>
      </c>
      <c r="G529">
        <f t="shared" si="507"/>
        <v>12</v>
      </c>
      <c r="H529" t="str">
        <f t="shared" si="508"/>
        <v>way_wayofthesheep</v>
      </c>
      <c r="I529">
        <f t="shared" si="509"/>
        <v>4</v>
      </c>
      <c r="J529" t="str">
        <f t="shared" si="510"/>
        <v>wayofthesheep</v>
      </c>
      <c r="L529" t="str">
        <f>INDEX(artwork.xlsx!H:J,MATCH(J529,artwork.xlsx!H:H,0),3)</f>
        <v>Voie du mouton</v>
      </c>
    </row>
    <row r="530" spans="1:12" x14ac:dyDescent="0.25">
      <c r="A530" t="s">
        <v>4239</v>
      </c>
      <c r="B530" t="str">
        <f t="shared" si="511"/>
        <v xml:space="preserve">  "menagerie_way_wayofthesquirrel": "Voie de l'écureuil",</v>
      </c>
      <c r="C530" t="b">
        <f t="shared" si="503"/>
        <v>0</v>
      </c>
      <c r="D530">
        <f t="shared" si="504"/>
        <v>35</v>
      </c>
      <c r="E530" t="str">
        <f t="shared" si="505"/>
        <v xml:space="preserve">  "menagerie_way_wayofthesquirrel"</v>
      </c>
      <c r="F530" t="str">
        <f t="shared" si="506"/>
        <v xml:space="preserve">  menagerie_way_wayofthesquirrel</v>
      </c>
      <c r="G530">
        <f t="shared" si="507"/>
        <v>12</v>
      </c>
      <c r="H530" t="str">
        <f t="shared" si="508"/>
        <v>way_wayofthesquirrel</v>
      </c>
      <c r="I530">
        <f t="shared" si="509"/>
        <v>4</v>
      </c>
      <c r="J530" t="str">
        <f t="shared" si="510"/>
        <v>wayofthesquirrel</v>
      </c>
      <c r="L530" t="str">
        <f>INDEX(artwork.xlsx!H:J,MATCH(J530,artwork.xlsx!H:H,0),3)</f>
        <v>Voie de l'écureuil</v>
      </c>
    </row>
    <row r="531" spans="1:12" x14ac:dyDescent="0.25">
      <c r="A531" t="s">
        <v>4240</v>
      </c>
      <c r="B531" t="str">
        <f t="shared" si="511"/>
        <v xml:space="preserve">  "menagerie_way_wayoftheturtle": "Voie de la tortue",</v>
      </c>
      <c r="C531" t="b">
        <f t="shared" si="503"/>
        <v>0</v>
      </c>
      <c r="D531">
        <f t="shared" si="504"/>
        <v>33</v>
      </c>
      <c r="E531" t="str">
        <f t="shared" si="505"/>
        <v xml:space="preserve">  "menagerie_way_wayoftheturtle"</v>
      </c>
      <c r="F531" t="str">
        <f t="shared" si="506"/>
        <v xml:space="preserve">  menagerie_way_wayoftheturtle</v>
      </c>
      <c r="G531">
        <f t="shared" si="507"/>
        <v>12</v>
      </c>
      <c r="H531" t="str">
        <f t="shared" si="508"/>
        <v>way_wayoftheturtle</v>
      </c>
      <c r="I531">
        <f t="shared" si="509"/>
        <v>4</v>
      </c>
      <c r="J531" t="str">
        <f t="shared" si="510"/>
        <v>wayoftheturtle</v>
      </c>
      <c r="L531" t="str">
        <f>INDEX(artwork.xlsx!H:J,MATCH(J531,artwork.xlsx!H:H,0),3)</f>
        <v>Voie de la tortue</v>
      </c>
    </row>
    <row r="532" spans="1:12" x14ac:dyDescent="0.25">
      <c r="A532" t="s">
        <v>4241</v>
      </c>
      <c r="B532" t="str">
        <f t="shared" si="511"/>
        <v xml:space="preserve">  "menagerie_way_wayoftheworm": "Voie du ver",</v>
      </c>
      <c r="C532" t="b">
        <f t="shared" si="503"/>
        <v>0</v>
      </c>
      <c r="D532">
        <f t="shared" si="504"/>
        <v>31</v>
      </c>
      <c r="E532" t="str">
        <f t="shared" si="505"/>
        <v xml:space="preserve">  "menagerie_way_wayoftheworm"</v>
      </c>
      <c r="F532" t="str">
        <f t="shared" si="506"/>
        <v xml:space="preserve">  menagerie_way_wayoftheworm</v>
      </c>
      <c r="G532">
        <f t="shared" si="507"/>
        <v>12</v>
      </c>
      <c r="H532" t="str">
        <f t="shared" si="508"/>
        <v>way_wayoftheworm</v>
      </c>
      <c r="I532">
        <f t="shared" si="509"/>
        <v>4</v>
      </c>
      <c r="J532" t="str">
        <f t="shared" si="510"/>
        <v>wayoftheworm</v>
      </c>
      <c r="L532" t="str">
        <f>INDEX(artwork.xlsx!H:J,MATCH(J532,artwork.xlsx!H:H,0),3)</f>
        <v>Voie du ver</v>
      </c>
    </row>
  </sheetData>
  <autoFilter ref="A1:L45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25"/>
  <sheetViews>
    <sheetView topLeftCell="H121" zoomScale="70" zoomScaleNormal="70" workbookViewId="0">
      <selection activeCell="H548" sqref="H548"/>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43"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SMALL(IF(illustrator=H2,(ROW(illustrator)-MIN(ROW(illustrator))+1)+10000*(COLUMN(illustrator)-MIN(COLUMN(illustrator))+1),""),1)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SMALL(IF(illustrator=H3,(ROW(illustrator)-MIN(ROW(illustrator))+1)+10000*(COLUMN(illustrator)-MIN(COLUMN(illustrator))+1),""),1)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SMALL(IF(illustrator=H4,(ROW(illustrator)-MIN(ROW(illustrator))+1)+10000*(COLUMN(illustrator)-MIN(COLUMN(illustrator))+1),""),1)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SMALL(IF(illustrator=H5,(ROW(illustrator)-MIN(ROW(illustrator))+1)+10000*(COLUMN(illustrator)-MIN(COLUMN(illustrator))+1),""),1)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SMALL(IF(illustrator=H6,(ROW(illustrator)-MIN(ROW(illustrator))+1)+10000*(COLUMN(illustrator)-MIN(COLUMN(illustrator))+1),""),1)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SMALL(IF(illustrator=H7,(ROW(illustrator)-MIN(ROW(illustrator))+1)+10000*(COLUMN(illustrator)-MIN(COLUMN(illustrator))+1),""),1)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SMALL(IF(illustrator=H8,(ROW(illustrator)-MIN(ROW(illustrator))+1)+10000*(COLUMN(illustrator)-MIN(COLUMN(illustrator))+1),""),1)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SMALL(IF(illustrator=H9,(ROW(illustrator)-MIN(ROW(illustrator))+1)+10000*(COLUMN(illustrator)-MIN(COLUMN(illustrator))+1),""),1)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SMALL(IF(illustrator=H10,(ROW(illustrator)-MIN(ROW(illustrator))+1)+10000*(COLUMN(illustrator)-MIN(COLUMN(illustrator))+1),""),1)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SMALL(IF(illustrator=H11,(ROW(illustrator)-MIN(ROW(illustrator))+1)+10000*(COLUMN(illustrator)-MIN(COLUMN(illustrator))+1),""),1)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SMALL(IF(illustrator=H12,(ROW(illustrator)-MIN(ROW(illustrator))+1)+10000*(COLUMN(illustrator)-MIN(COLUMN(illustrator))+1),""),1)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SMALL(IF(illustrator=H13,(ROW(illustrator)-MIN(ROW(illustrator))+1)+10000*(COLUMN(illustrator)-MIN(COLUMN(illustrator))+1),""),1)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SMALL(IF(illustrator=H14,(ROW(illustrator)-MIN(ROW(illustrator))+1)+10000*(COLUMN(illustrator)-MIN(COLUMN(illustrator))+1),""),1)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SMALL(IF(illustrator=H15,(ROW(illustrator)-MIN(ROW(illustrator))+1)+10000*(COLUMN(illustrator)-MIN(COLUMN(illustrator))+1),""),1)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SMALL(IF(illustrator=H16,(ROW(illustrator)-MIN(ROW(illustrator))+1)+10000*(COLUMN(illustrator)-MIN(COLUMN(illustrator))+1),""),1)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SMALL(IF(illustrator=H17,(ROW(illustrator)-MIN(ROW(illustrator))+1)+10000*(COLUMN(illustrator)-MIN(COLUMN(illustrator))+1),""),1)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SMALL(IF(illustrator=H18,(ROW(illustrator)-MIN(ROW(illustrator))+1)+10000*(COLUMN(illustrator)-MIN(COLUMN(illustrator))+1),""),1)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SMALL(IF(illustrator=H19,(ROW(illustrator)-MIN(ROW(illustrator))+1)+10000*(COLUMN(illustrator)-MIN(COLUMN(illustrator))+1),""),1)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SMALL(IF(illustrator=H20,(ROW(illustrator)-MIN(ROW(illustrator))+1)+10000*(COLUMN(illustrator)-MIN(COLUMN(illustrator))+1),""),1)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SMALL(IF(illustrator=H21,(ROW(illustrator)-MIN(ROW(illustrator))+1)+10000*(COLUMN(illustrator)-MIN(COLUMN(illustrator))+1),""),1)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SMALL(IF(illustrator=H22,(ROW(illustrator)-MIN(ROW(illustrator))+1)+10000*(COLUMN(illustrator)-MIN(COLUMN(illustrator))+1),""),1)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SMALL(IF(illustrator=H23,(ROW(illustrator)-MIN(ROW(illustrator))+1)+10000*(COLUMN(illustrator)-MIN(COLUMN(illustrator))+1),""),1)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SMALL(IF(illustrator=H24,(ROW(illustrator)-MIN(ROW(illustrator))+1)+10000*(COLUMN(illustrator)-MIN(COLUMN(illustrator))+1),""),1)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SMALL(IF(illustrator=H25,(ROW(illustrator)-MIN(ROW(illustrator))+1)+10000*(COLUMN(illustrator)-MIN(COLUMN(illustrator))+1),""),1)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SMALL(IF(illustrator=H26,(ROW(illustrator)-MIN(ROW(illustrator))+1)+10000*(COLUMN(illustrator)-MIN(COLUMN(illustrator))+1),""),1)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SMALL(IF(illustrator=H27,(ROW(illustrator)-MIN(ROW(illustrator))+1)+10000*(COLUMN(illustrator)-MIN(COLUMN(illustrator))+1),""),1)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R28">
        <f t="array" aca="1" ref="R28" ca="1">SMALL(IF(illustrator=H28,(ROW(illustrator)-MIN(ROW(illustrator))+1)+10000*(COLUMN(illustrator)-MIN(COLUMN(illustrator))+1),""),1)</f>
        <v>20132</v>
      </c>
      <c r="S28" t="str">
        <f ca="1">INDEX(illustrator!E:E,MOD(R28,10000),1)</f>
        <v>Ryan Laukat</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R29">
        <f t="array" aca="1" ref="R29" ca="1">SMALL(IF(illustrator=H29,(ROW(illustrator)-MIN(ROW(illustrator))+1)+10000*(COLUMN(illustrator)-MIN(COLUMN(illustrator))+1),""),1)</f>
        <v>30133</v>
      </c>
      <c r="S29" t="str">
        <f ca="1">INDEX(illustrator!E:E,MOD(R29,10000),1)</f>
        <v>Ryan Laukat</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R30">
        <f t="array" aca="1" ref="R30" ca="1">SMALL(IF(illustrator=H30,(ROW(illustrator)-MIN(ROW(illustrator))+1)+10000*(COLUMN(illustrator)-MIN(COLUMN(illustrator))+1),""),1)</f>
        <v>40133</v>
      </c>
      <c r="S30" t="str">
        <f ca="1">INDEX(illustrator!E:E,MOD(R30,10000),1)</f>
        <v>Ryan Laukat</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R31">
        <f t="array" aca="1" ref="R31" ca="1">SMALL(IF(illustrator=H31,(ROW(illustrator)-MIN(ROW(illustrator))+1)+10000*(COLUMN(illustrator)-MIN(COLUMN(illustrator))+1),""),1)</f>
        <v>20104</v>
      </c>
      <c r="S31" t="str">
        <f ca="1">INDEX(illustrator!E:E,MOD(R31,10000),1)</f>
        <v>Martin Hoffmann</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R32">
        <f t="array" aca="1" ref="R32" ca="1">SMALL(IF(illustrator=H32,(ROW(illustrator)-MIN(ROW(illustrator))+1)+10000*(COLUMN(illustrator)-MIN(COLUMN(illustrator))+1),""),1)</f>
        <v>30105</v>
      </c>
      <c r="S32" t="str">
        <f ca="1">INDEX(illustrator!E:E,MOD(R32,10000),1)</f>
        <v>Martin Hoffmann</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R33">
        <f t="array" aca="1" ref="R33" ca="1">SMALL(IF(illustrator=H33,(ROW(illustrator)-MIN(ROW(illustrator))+1)+10000*(COLUMN(illustrator)-MIN(COLUMN(illustrator))+1),""),1)</f>
        <v>40105</v>
      </c>
      <c r="S33" t="str">
        <f ca="1">INDEX(illustrator!E:E,MOD(R33,10000),1)</f>
        <v>Martin Hoffmann</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R34">
        <f t="array" aca="1" ref="R34" ca="1">SMALL(IF(illustrator=H34,(ROW(illustrator)-MIN(ROW(illustrator))+1)+10000*(COLUMN(illustrator)-MIN(COLUMN(illustrator))+1),""),1)</f>
        <v>20018</v>
      </c>
      <c r="S34" t="str">
        <f ca="1">INDEX(illustrator!E:E,MOD(R34,10000),1)</f>
        <v>Claus Stephan</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SMALL(IF(illustrator=H35,(ROW(illustrator)-MIN(ROW(illustrator))+1)+10000*(COLUMN(illustrator)-MIN(COLUMN(illustrator))+1),""),1)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SMALL(IF(illustrator=H36,(ROW(illustrator)-MIN(ROW(illustrator))+1)+10000*(COLUMN(illustrator)-MIN(COLUMN(illustrator))+1),""),1)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SMALL(IF(illustrator=H37,(ROW(illustrator)-MIN(ROW(illustrator))+1)+10000*(COLUMN(illustrator)-MIN(COLUMN(illustrator))+1),""),1)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SMALL(IF(illustrator=H38,(ROW(illustrator)-MIN(ROW(illustrator))+1)+10000*(COLUMN(illustrator)-MIN(COLUMN(illustrator))+1),""),1)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SMALL(IF(illustrator=H39,(ROW(illustrator)-MIN(ROW(illustrator))+1)+10000*(COLUMN(illustrator)-MIN(COLUMN(illustrator))+1),""),1)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SMALL(IF(illustrator=H40,(ROW(illustrator)-MIN(ROW(illustrator))+1)+10000*(COLUMN(illustrator)-MIN(COLUMN(illustrator))+1),""),1)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t="e">
        <f t="array" aca="1" ref="R41" ca="1">SMALL(IF(illustrator=H41,(ROW(illustrator)-MIN(ROW(illustrator))+1)+10000*(COLUMN(illustrator)-MIN(COLUMN(illustrator))+1),""),1)</f>
        <v>#NUM!</v>
      </c>
      <c r="S41" t="e">
        <f ca="1">INDEX(illustrator!E:E,MOD(R41,10000),1)</f>
        <v>#NUM!</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t="e">
        <f t="array" aca="1" ref="R42" ca="1">SMALL(IF(illustrator=H42,(ROW(illustrator)-MIN(ROW(illustrator))+1)+10000*(COLUMN(illustrator)-MIN(COLUMN(illustrator))+1),""),1)</f>
        <v>#NUM!</v>
      </c>
      <c r="S42" t="e">
        <f ca="1">INDEX(illustrator!E:E,MOD(R42,10000),1)</f>
        <v>#NUM!</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t="e">
        <f t="array" aca="1" ref="R43" ca="1">SMALL(IF(illustrator=H43,(ROW(illustrator)-MIN(ROW(illustrator))+1)+10000*(COLUMN(illustrator)-MIN(COLUMN(illustrator))+1),""),1)</f>
        <v>#NUM!</v>
      </c>
      <c r="S43" t="e">
        <f ca="1">INDEX(illustrator!E:E,MOD(R43,10000),1)</f>
        <v>#NUM!</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1313</v>
      </c>
      <c r="J44" t="s">
        <v>2905</v>
      </c>
      <c r="K44" t="s">
        <v>2937</v>
      </c>
      <c r="L44" t="str">
        <f t="shared" si="10"/>
        <v>/images/7/71/Overgrown_EstateArt.jpg</v>
      </c>
      <c r="O44">
        <f t="shared" si="4"/>
        <v>7</v>
      </c>
      <c r="P44">
        <f t="shared" si="5"/>
        <v>10</v>
      </c>
      <c r="Q44" s="6"/>
      <c r="R44" t="e">
        <f t="array" aca="1" ref="R44" ca="1">SMALL(IF(illustrator=H44,(ROW(illustrator)-MIN(ROW(illustrator))+1)+10000*(COLUMN(illustrator)-MIN(COLUMN(illustrator))+1),""),1)</f>
        <v>#NUM!</v>
      </c>
      <c r="S44" t="e">
        <f ca="1">INDEX(illustrator!E:E,MOD(R44,10000),1)</f>
        <v>#NUM!</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t="e">
        <f t="array" aca="1" ref="R45" ca="1">SMALL(IF(illustrator=H45,(ROW(illustrator)-MIN(ROW(illustrator))+1)+10000*(COLUMN(illustrator)-MIN(COLUMN(illustrator))+1),""),1)</f>
        <v>#NUM!</v>
      </c>
      <c r="S45" t="e">
        <f ca="1">INDEX(illustrator!E:E,MOD(R45,10000),1)</f>
        <v>#NUM!</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t="e">
        <f t="array" aca="1" ref="R46" ca="1">SMALL(IF(illustrator=H46,(ROW(illustrator)-MIN(ROW(illustrator))+1)+10000*(COLUMN(illustrator)-MIN(COLUMN(illustrator))+1),""),1)</f>
        <v>#NUM!</v>
      </c>
      <c r="S46" t="e">
        <f ca="1">INDEX(illustrator!E:E,MOD(R46,10000),1)</f>
        <v>#NUM!</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t="e">
        <f t="array" aca="1" ref="R47" ca="1">SMALL(IF(illustrator=H47,(ROW(illustrator)-MIN(ROW(illustrator))+1)+10000*(COLUMN(illustrator)-MIN(COLUMN(illustrator))+1),""),1)</f>
        <v>#NUM!</v>
      </c>
      <c r="S47" t="e">
        <f ca="1">INDEX(illustrator!E:E,MOD(R47,10000),1)</f>
        <v>#NUM!</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SMALL(IF(illustrator=H48,(ROW(illustrator)-MIN(ROW(illustrator))+1)+10000*(COLUMN(illustrator)-MIN(COLUMN(illustrator))+1),""),1)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SMALL(IF(illustrator=H49,(ROW(illustrator)-MIN(ROW(illustrator))+1)+10000*(COLUMN(illustrator)-MIN(COLUMN(illustrator))+1),""),1)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SMALL(IF(illustrator=H50,(ROW(illustrator)-MIN(ROW(illustrator))+1)+10000*(COLUMN(illustrator)-MIN(COLUMN(illustrator))+1),""),1)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SMALL(IF(illustrator=H51,(ROW(illustrator)-MIN(ROW(illustrator))+1)+10000*(COLUMN(illustrator)-MIN(COLUMN(illustrator))+1),""),1)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SMALL(IF(illustrator=H52,(ROW(illustrator)-MIN(ROW(illustrator))+1)+10000*(COLUMN(illustrator)-MIN(COLUMN(illustrator))+1),""),1)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SMALL(IF(illustrator=H53,(ROW(illustrator)-MIN(ROW(illustrator))+1)+10000*(COLUMN(illustrator)-MIN(COLUMN(illustrator))+1),""),1)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SMALL(IF(illustrator=H54,(ROW(illustrator)-MIN(ROW(illustrator))+1)+10000*(COLUMN(illustrator)-MIN(COLUMN(illustrator))+1),""),1)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SMALL(IF(illustrator=H55,(ROW(illustrator)-MIN(ROW(illustrator))+1)+10000*(COLUMN(illustrator)-MIN(COLUMN(illustrator))+1),""),1)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SMALL(IF(illustrator=H56,(ROW(illustrator)-MIN(ROW(illustrator))+1)+10000*(COLUMN(illustrator)-MIN(COLUMN(illustrator))+1),""),1)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SMALL(IF(illustrator=H57,(ROW(illustrator)-MIN(ROW(illustrator))+1)+10000*(COLUMN(illustrator)-MIN(COLUMN(illustrator))+1),""),1)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SMALL(IF(illustrator=H58,(ROW(illustrator)-MIN(ROW(illustrator))+1)+10000*(COLUMN(illustrator)-MIN(COLUMN(illustrator))+1),""),1)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SMALL(IF(illustrator=H59,(ROW(illustrator)-MIN(ROW(illustrator))+1)+10000*(COLUMN(illustrator)-MIN(COLUMN(illustrator))+1),""),1)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R60">
        <f t="array" aca="1" ref="R60" ca="1">SMALL(IF(illustrator=H60,(ROW(illustrator)-MIN(ROW(illustrator))+1)+10000*(COLUMN(illustrator)-MIN(COLUMN(illustrator))+1),""),1)</f>
        <v>130019</v>
      </c>
      <c r="S60" t="str">
        <f ca="1">INDEX(illustrator!E:E,MOD(R60,10000),1)</f>
        <v>Claus Stephan</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t="e">
        <f t="array" aca="1" ref="R61" ca="1">SMALL(IF(illustrator=H61,(ROW(illustrator)-MIN(ROW(illustrator))+1)+10000*(COLUMN(illustrator)-MIN(COLUMN(illustrator))+1),""),1)</f>
        <v>#NUM!</v>
      </c>
      <c r="S61" t="e">
        <f ca="1">INDEX(illustrator!E:E,MOD(R61,10000),1)</f>
        <v>#NUM!</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SMALL(IF(illustrator=H62,(ROW(illustrator)-MIN(ROW(illustrator))+1)+10000*(COLUMN(illustrator)-MIN(COLUMN(illustrator))+1),""),1)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SMALL(IF(illustrator=H63,(ROW(illustrator)-MIN(ROW(illustrator))+1)+10000*(COLUMN(illustrator)-MIN(COLUMN(illustrator))+1),""),1)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SMALL(IF(illustrator=H64,(ROW(illustrator)-MIN(ROW(illustrator))+1)+10000*(COLUMN(illustrator)-MIN(COLUMN(illustrator))+1),""),1)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SMALL(IF(illustrator=H65,(ROW(illustrator)-MIN(ROW(illustrator))+1)+10000*(COLUMN(illustrator)-MIN(COLUMN(illustrator))+1),""),1)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SMALL(IF(illustrator=H66,(ROW(illustrator)-MIN(ROW(illustrator))+1)+10000*(COLUMN(illustrator)-MIN(COLUMN(illustrator))+1),""),1)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SMALL(IF(illustrator=H67,(ROW(illustrator)-MIN(ROW(illustrator))+1)+10000*(COLUMN(illustrator)-MIN(COLUMN(illustrator))+1),""),1)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SMALL(IF(illustrator=H68,(ROW(illustrator)-MIN(ROW(illustrator))+1)+10000*(COLUMN(illustrator)-MIN(COLUMN(illustrator))+1),""),1)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SMALL(IF(illustrator=H69,(ROW(illustrator)-MIN(ROW(illustrator))+1)+10000*(COLUMN(illustrator)-MIN(COLUMN(illustrator))+1),""),1)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SMALL(IF(illustrator=H70,(ROW(illustrator)-MIN(ROW(illustrator))+1)+10000*(COLUMN(illustrator)-MIN(COLUMN(illustrator))+1),""),1)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SMALL(IF(illustrator=H71,(ROW(illustrator)-MIN(ROW(illustrator))+1)+10000*(COLUMN(illustrator)-MIN(COLUMN(illustrator))+1),""),1)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SMALL(IF(illustrator=H72,(ROW(illustrator)-MIN(ROW(illustrator))+1)+10000*(COLUMN(illustrator)-MIN(COLUMN(illustrator))+1),""),1)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SMALL(IF(illustrator=H73,(ROW(illustrator)-MIN(ROW(illustrator))+1)+10000*(COLUMN(illustrator)-MIN(COLUMN(illustrator))+1),""),1)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SMALL(IF(illustrator=H74,(ROW(illustrator)-MIN(ROW(illustrator))+1)+10000*(COLUMN(illustrator)-MIN(COLUMN(illustrator))+1),""),1)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SMALL(IF(illustrator=H75,(ROW(illustrator)-MIN(ROW(illustrator))+1)+10000*(COLUMN(illustrator)-MIN(COLUMN(illustrator))+1),""),1)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SMALL(IF(illustrator=H76,(ROW(illustrator)-MIN(ROW(illustrator))+1)+10000*(COLUMN(illustrator)-MIN(COLUMN(illustrator))+1),""),1)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SMALL(IF(illustrator=H77,(ROW(illustrator)-MIN(ROW(illustrator))+1)+10000*(COLUMN(illustrator)-MIN(COLUMN(illustrator))+1),""),1)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SMALL(IF(illustrator=H78,(ROW(illustrator)-MIN(ROW(illustrator))+1)+10000*(COLUMN(illustrator)-MIN(COLUMN(illustrator))+1),""),1)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SMALL(IF(illustrator=H79,(ROW(illustrator)-MIN(ROW(illustrator))+1)+10000*(COLUMN(illustrator)-MIN(COLUMN(illustrator))+1),""),1)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SMALL(IF(illustrator=H80,(ROW(illustrator)-MIN(ROW(illustrator))+1)+10000*(COLUMN(illustrator)-MIN(COLUMN(illustrator))+1),""),1)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SMALL(IF(illustrator=H81,(ROW(illustrator)-MIN(ROW(illustrator))+1)+10000*(COLUMN(illustrator)-MIN(COLUMN(illustrator))+1),""),1)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SMALL(IF(illustrator=H82,(ROW(illustrator)-MIN(ROW(illustrator))+1)+10000*(COLUMN(illustrator)-MIN(COLUMN(illustrator))+1),""),1)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SMALL(IF(illustrator=H83,(ROW(illustrator)-MIN(ROW(illustrator))+1)+10000*(COLUMN(illustrator)-MIN(COLUMN(illustrator))+1),""),1)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SMALL(IF(illustrator=H84,(ROW(illustrator)-MIN(ROW(illustrator))+1)+10000*(COLUMN(illustrator)-MIN(COLUMN(illustrator))+1),""),1)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SMALL(IF(illustrator=H85,(ROW(illustrator)-MIN(ROW(illustrator))+1)+10000*(COLUMN(illustrator)-MIN(COLUMN(illustrator))+1),""),1)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SMALL(IF(illustrator=H86,(ROW(illustrator)-MIN(ROW(illustrator))+1)+10000*(COLUMN(illustrator)-MIN(COLUMN(illustrator))+1),""),1)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SMALL(IF(illustrator=H87,(ROW(illustrator)-MIN(ROW(illustrator))+1)+10000*(COLUMN(illustrator)-MIN(COLUMN(illustrator))+1),""),1)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SMALL(IF(illustrator=H88,(ROW(illustrator)-MIN(ROW(illustrator))+1)+10000*(COLUMN(illustrator)-MIN(COLUMN(illustrator))+1),""),1)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SMALL(IF(illustrator=H89,(ROW(illustrator)-MIN(ROW(illustrator))+1)+10000*(COLUMN(illustrator)-MIN(COLUMN(illustrator))+1),""),1)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SMALL(IF(illustrator=H90,(ROW(illustrator)-MIN(ROW(illustrator))+1)+10000*(COLUMN(illustrator)-MIN(COLUMN(illustrator))+1),""),1)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SMALL(IF(illustrator=H91,(ROW(illustrator)-MIN(ROW(illustrator))+1)+10000*(COLUMN(illustrator)-MIN(COLUMN(illustrator))+1),""),1)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SMALL(IF(illustrator=H92,(ROW(illustrator)-MIN(ROW(illustrator))+1)+10000*(COLUMN(illustrator)-MIN(COLUMN(illustrator))+1),""),1)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SMALL(IF(illustrator=H93,(ROW(illustrator)-MIN(ROW(illustrator))+1)+10000*(COLUMN(illustrator)-MIN(COLUMN(illustrator))+1),""),1)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SMALL(IF(illustrator=H94,(ROW(illustrator)-MIN(ROW(illustrator))+1)+10000*(COLUMN(illustrator)-MIN(COLUMN(illustrator))+1),""),1)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SMALL(IF(illustrator=H95,(ROW(illustrator)-MIN(ROW(illustrator))+1)+10000*(COLUMN(illustrator)-MIN(COLUMN(illustrator))+1),""),1)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SMALL(IF(illustrator=H96,(ROW(illustrator)-MIN(ROW(illustrator))+1)+10000*(COLUMN(illustrator)-MIN(COLUMN(illustrator))+1),""),1)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SMALL(IF(illustrator=H97,(ROW(illustrator)-MIN(ROW(illustrator))+1)+10000*(COLUMN(illustrator)-MIN(COLUMN(illustrator))+1),""),1)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SMALL(IF(illustrator=H98,(ROW(illustrator)-MIN(ROW(illustrator))+1)+10000*(COLUMN(illustrator)-MIN(COLUMN(illustrator))+1),""),1)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SMALL(IF(illustrator=H99,(ROW(illustrator)-MIN(ROW(illustrator))+1)+10000*(COLUMN(illustrator)-MIN(COLUMN(illustrator))+1),""),1)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SMALL(IF(illustrator=H100,(ROW(illustrator)-MIN(ROW(illustrator))+1)+10000*(COLUMN(illustrator)-MIN(COLUMN(illustrator))+1),""),1)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SMALL(IF(illustrator=H101,(ROW(illustrator)-MIN(ROW(illustrator))+1)+10000*(COLUMN(illustrator)-MIN(COLUMN(illustrator))+1),""),1)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SMALL(IF(illustrator=H102,(ROW(illustrator)-MIN(ROW(illustrator))+1)+10000*(COLUMN(illustrator)-MIN(COLUMN(illustrator))+1),""),1)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SMALL(IF(illustrator=H103,(ROW(illustrator)-MIN(ROW(illustrator))+1)+10000*(COLUMN(illustrator)-MIN(COLUMN(illustrator))+1),""),1)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SMALL(IF(illustrator=H104,(ROW(illustrator)-MIN(ROW(illustrator))+1)+10000*(COLUMN(illustrator)-MIN(COLUMN(illustrator))+1),""),1)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SMALL(IF(illustrator=H105,(ROW(illustrator)-MIN(ROW(illustrator))+1)+10000*(COLUMN(illustrator)-MIN(COLUMN(illustrator))+1),""),1)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SMALL(IF(illustrator=H106,(ROW(illustrator)-MIN(ROW(illustrator))+1)+10000*(COLUMN(illustrator)-MIN(COLUMN(illustrator))+1),""),1)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SMALL(IF(illustrator=H107,(ROW(illustrator)-MIN(ROW(illustrator))+1)+10000*(COLUMN(illustrator)-MIN(COLUMN(illustrator))+1),""),1)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SMALL(IF(illustrator=H108,(ROW(illustrator)-MIN(ROW(illustrator))+1)+10000*(COLUMN(illustrator)-MIN(COLUMN(illustrator))+1),""),1)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SMALL(IF(illustrator=H109,(ROW(illustrator)-MIN(ROW(illustrator))+1)+10000*(COLUMN(illustrator)-MIN(COLUMN(illustrator))+1),""),1)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SMALL(IF(illustrator=H110,(ROW(illustrator)-MIN(ROW(illustrator))+1)+10000*(COLUMN(illustrator)-MIN(COLUMN(illustrator))+1),""),1)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SMALL(IF(illustrator=H111,(ROW(illustrator)-MIN(ROW(illustrator))+1)+10000*(COLUMN(illustrator)-MIN(COLUMN(illustrator))+1),""),1)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SMALL(IF(illustrator=H112,(ROW(illustrator)-MIN(ROW(illustrator))+1)+10000*(COLUMN(illustrator)-MIN(COLUMN(illustrator))+1),""),1)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SMALL(IF(illustrator=H113,(ROW(illustrator)-MIN(ROW(illustrator))+1)+10000*(COLUMN(illustrator)-MIN(COLUMN(illustrator))+1),""),1)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SMALL(IF(illustrator=H114,(ROW(illustrator)-MIN(ROW(illustrator))+1)+10000*(COLUMN(illustrator)-MIN(COLUMN(illustrator))+1),""),1)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SMALL(IF(illustrator=H115,(ROW(illustrator)-MIN(ROW(illustrator))+1)+10000*(COLUMN(illustrator)-MIN(COLUMN(illustrator))+1),""),1)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SMALL(IF(illustrator=H116,(ROW(illustrator)-MIN(ROW(illustrator))+1)+10000*(COLUMN(illustrator)-MIN(COLUMN(illustrator))+1),""),1)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SMALL(IF(illustrator=H117,(ROW(illustrator)-MIN(ROW(illustrator))+1)+10000*(COLUMN(illustrator)-MIN(COLUMN(illustrator))+1),""),1)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SMALL(IF(illustrator=H118,(ROW(illustrator)-MIN(ROW(illustrator))+1)+10000*(COLUMN(illustrator)-MIN(COLUMN(illustrator))+1),""),1)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SMALL(IF(illustrator=H119,(ROW(illustrator)-MIN(ROW(illustrator))+1)+10000*(COLUMN(illustrator)-MIN(COLUMN(illustrator))+1),""),1)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SMALL(IF(illustrator=H120,(ROW(illustrator)-MIN(ROW(illustrator))+1)+10000*(COLUMN(illustrator)-MIN(COLUMN(illustrator))+1),""),1)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SMALL(IF(illustrator=H121,(ROW(illustrator)-MIN(ROW(illustrator))+1)+10000*(COLUMN(illustrator)-MIN(COLUMN(illustrator))+1),""),1)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SMALL(IF(illustrator=H122,(ROW(illustrator)-MIN(ROW(illustrator))+1)+10000*(COLUMN(illustrator)-MIN(COLUMN(illustrator))+1),""),1)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SMALL(IF(illustrator=H123,(ROW(illustrator)-MIN(ROW(illustrator))+1)+10000*(COLUMN(illustrator)-MIN(COLUMN(illustrator))+1),""),1)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SMALL(IF(illustrator=H124,(ROW(illustrator)-MIN(ROW(illustrator))+1)+10000*(COLUMN(illustrator)-MIN(COLUMN(illustrator))+1),""),1)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SMALL(IF(illustrator=H125,(ROW(illustrator)-MIN(ROW(illustrator))+1)+10000*(COLUMN(illustrator)-MIN(COLUMN(illustrator))+1),""),1)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SMALL(IF(illustrator=H126,(ROW(illustrator)-MIN(ROW(illustrator))+1)+10000*(COLUMN(illustrator)-MIN(COLUMN(illustrator))+1),""),1)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SMALL(IF(illustrator=H127,(ROW(illustrator)-MIN(ROW(illustrator))+1)+10000*(COLUMN(illustrator)-MIN(COLUMN(illustrator))+1),""),1)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SMALL(IF(illustrator=H128,(ROW(illustrator)-MIN(ROW(illustrator))+1)+10000*(COLUMN(illustrator)-MIN(COLUMN(illustrator))+1),""),1)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SMALL(IF(illustrator=H129,(ROW(illustrator)-MIN(ROW(illustrator))+1)+10000*(COLUMN(illustrator)-MIN(COLUMN(illustrator))+1),""),1)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SMALL(IF(illustrator=H130,(ROW(illustrator)-MIN(ROW(illustrator))+1)+10000*(COLUMN(illustrator)-MIN(COLUMN(illustrator))+1),""),1)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R131">
        <f t="array" aca="1" ref="R131" ca="1">SMALL(IF(illustrator=H131,(ROW(illustrator)-MIN(ROW(illustrator))+1)+10000*(COLUMN(illustrator)-MIN(COLUMN(illustrator))+1),""),1)</f>
        <v>110133</v>
      </c>
      <c r="S131" t="str">
        <f ca="1">INDEX(illustrator!E:E,MOD(R131,10000),1)</f>
        <v>Ryan Laukat</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t="e">
        <f t="array" aca="1" ref="R132" ca="1">SMALL(IF(illustrator=H132,(ROW(illustrator)-MIN(ROW(illustrator))+1)+10000*(COLUMN(illustrator)-MIN(COLUMN(illustrator))+1),""),1)</f>
        <v>#NUM!</v>
      </c>
      <c r="S132" t="e">
        <f ca="1">INDEX(illustrator!E:E,MOD(R132,10000),1)</f>
        <v>#NUM!</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R133">
        <f t="array" aca="1" ref="R133" ca="1">SMALL(IF(illustrator=H133,(ROW(illustrator)-MIN(ROW(illustrator))+1)+10000*(COLUMN(illustrator)-MIN(COLUMN(illustrator))+1),""),1)</f>
        <v>150105</v>
      </c>
      <c r="S133" t="str">
        <f ca="1">INDEX(illustrator!E:E,MOD(R133,10000),1)</f>
        <v>Martin Hoffmann</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t="e">
        <f t="array" aca="1" ref="R134" ca="1">SMALL(IF(illustrator=H134,(ROW(illustrator)-MIN(ROW(illustrator))+1)+10000*(COLUMN(illustrator)-MIN(COLUMN(illustrator))+1),""),1)</f>
        <v>#NUM!</v>
      </c>
      <c r="S134" t="e">
        <f ca="1">INDEX(illustrator!E:E,MOD(R134,10000),1)</f>
        <v>#NUM!</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SMALL(IF(illustrator=H135,(ROW(illustrator)-MIN(ROW(illustrator))+1)+10000*(COLUMN(illustrator)-MIN(COLUMN(illustrator))+1),""),1)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SMALL(IF(illustrator=H136,(ROW(illustrator)-MIN(ROW(illustrator))+1)+10000*(COLUMN(illustrator)-MIN(COLUMN(illustrator))+1),""),1)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SMALL(IF(illustrator=H137,(ROW(illustrator)-MIN(ROW(illustrator))+1)+10000*(COLUMN(illustrator)-MIN(COLUMN(illustrator))+1),""),1)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SMALL(IF(illustrator=H138,(ROW(illustrator)-MIN(ROW(illustrator))+1)+10000*(COLUMN(illustrator)-MIN(COLUMN(illustrator))+1),""),1)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SMALL(IF(illustrator=H139,(ROW(illustrator)-MIN(ROW(illustrator))+1)+10000*(COLUMN(illustrator)-MIN(COLUMN(illustrator))+1),""),1)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SMALL(IF(illustrator=H140,(ROW(illustrator)-MIN(ROW(illustrator))+1)+10000*(COLUMN(illustrator)-MIN(COLUMN(illustrator))+1),""),1)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SMALL(IF(illustrator=H141,(ROW(illustrator)-MIN(ROW(illustrator))+1)+10000*(COLUMN(illustrator)-MIN(COLUMN(illustrator))+1),""),1)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SMALL(IF(illustrator=H142,(ROW(illustrator)-MIN(ROW(illustrator))+1)+10000*(COLUMN(illustrator)-MIN(COLUMN(illustrator))+1),""),1)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SMALL(IF(illustrator=H143,(ROW(illustrator)-MIN(ROW(illustrator))+1)+10000*(COLUMN(illustrator)-MIN(COLUMN(illustrator))+1),""),1)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SMALL(IF(illustrator=H144,(ROW(illustrator)-MIN(ROW(illustrator))+1)+10000*(COLUMN(illustrator)-MIN(COLUMN(illustrator))+1),""),1)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SMALL(IF(illustrator=H145,(ROW(illustrator)-MIN(ROW(illustrator))+1)+10000*(COLUMN(illustrator)-MIN(COLUMN(illustrator))+1),""),1)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SMALL(IF(illustrator=H146,(ROW(illustrator)-MIN(ROW(illustrator))+1)+10000*(COLUMN(illustrator)-MIN(COLUMN(illustrator))+1),""),1)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SMALL(IF(illustrator=H147,(ROW(illustrator)-MIN(ROW(illustrator))+1)+10000*(COLUMN(illustrator)-MIN(COLUMN(illustrator))+1),""),1)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SMALL(IF(illustrator=H148,(ROW(illustrator)-MIN(ROW(illustrator))+1)+10000*(COLUMN(illustrator)-MIN(COLUMN(illustrator))+1),""),1)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SMALL(IF(illustrator=H149,(ROW(illustrator)-MIN(ROW(illustrator))+1)+10000*(COLUMN(illustrator)-MIN(COLUMN(illustrator))+1),""),1)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SMALL(IF(illustrator=H150,(ROW(illustrator)-MIN(ROW(illustrator))+1)+10000*(COLUMN(illustrator)-MIN(COLUMN(illustrator))+1),""),1)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SMALL(IF(illustrator=H151,(ROW(illustrator)-MIN(ROW(illustrator))+1)+10000*(COLUMN(illustrator)-MIN(COLUMN(illustrator))+1),""),1)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SMALL(IF(illustrator=H152,(ROW(illustrator)-MIN(ROW(illustrator))+1)+10000*(COLUMN(illustrator)-MIN(COLUMN(illustrator))+1),""),1)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SMALL(IF(illustrator=H153,(ROW(illustrator)-MIN(ROW(illustrator))+1)+10000*(COLUMN(illustrator)-MIN(COLUMN(illustrator))+1),""),1)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SMALL(IF(illustrator=H154,(ROW(illustrator)-MIN(ROW(illustrator))+1)+10000*(COLUMN(illustrator)-MIN(COLUMN(illustrator))+1),""),1)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SMALL(IF(illustrator=H155,(ROW(illustrator)-MIN(ROW(illustrator))+1)+10000*(COLUMN(illustrator)-MIN(COLUMN(illustrator))+1),""),1)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SMALL(IF(illustrator=H156,(ROW(illustrator)-MIN(ROW(illustrator))+1)+10000*(COLUMN(illustrator)-MIN(COLUMN(illustrator))+1),""),1)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SMALL(IF(illustrator=H157,(ROW(illustrator)-MIN(ROW(illustrator))+1)+10000*(COLUMN(illustrator)-MIN(COLUMN(illustrator))+1),""),1)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SMALL(IF(illustrator=H158,(ROW(illustrator)-MIN(ROW(illustrator))+1)+10000*(COLUMN(illustrator)-MIN(COLUMN(illustrator))+1),""),1)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SMALL(IF(illustrator=H159,(ROW(illustrator)-MIN(ROW(illustrator))+1)+10000*(COLUMN(illustrator)-MIN(COLUMN(illustrator))+1),""),1)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R160" t="e">
        <f t="array" aca="1" ref="R160" ca="1">SMALL(IF(illustrator=H160,(ROW(illustrator)-MIN(ROW(illustrator))+1)+10000*(COLUMN(illustrator)-MIN(COLUMN(illustrator))+1),""),1)</f>
        <v>#NUM!</v>
      </c>
      <c r="S160" t="e">
        <f ca="1">INDEX(illustrator!E:E,MOD(R160,10000),1)</f>
        <v>#NUM!</v>
      </c>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R161" t="e">
        <f t="array" aca="1" ref="R161" ca="1">SMALL(IF(illustrator=H161,(ROW(illustrator)-MIN(ROW(illustrator))+1)+10000*(COLUMN(illustrator)-MIN(COLUMN(illustrator))+1),""),1)</f>
        <v>#NUM!</v>
      </c>
      <c r="S161" t="e">
        <f ca="1">INDEX(illustrator!E:E,MOD(R161,10000),1)</f>
        <v>#NUM!</v>
      </c>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R162" t="e">
        <f t="array" aca="1" ref="R162" ca="1">SMALL(IF(illustrator=H162,(ROW(illustrator)-MIN(ROW(illustrator))+1)+10000*(COLUMN(illustrator)-MIN(COLUMN(illustrator))+1),""),1)</f>
        <v>#NUM!</v>
      </c>
      <c r="S162" t="e">
        <f ca="1">INDEX(illustrator!E:E,MOD(R162,10000),1)</f>
        <v>#NUM!</v>
      </c>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R163" t="e">
        <f t="array" aca="1" ref="R163" ca="1">SMALL(IF(illustrator=H163,(ROW(illustrator)-MIN(ROW(illustrator))+1)+10000*(COLUMN(illustrator)-MIN(COLUMN(illustrator))+1),""),1)</f>
        <v>#NUM!</v>
      </c>
      <c r="S163" t="e">
        <f ca="1">INDEX(illustrator!E:E,MOD(R163,10000),1)</f>
        <v>#NUM!</v>
      </c>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R164" t="e">
        <f t="array" aca="1" ref="R164" ca="1">SMALL(IF(illustrator=H164,(ROW(illustrator)-MIN(ROW(illustrator))+1)+10000*(COLUMN(illustrator)-MIN(COLUMN(illustrator))+1),""),1)</f>
        <v>#NUM!</v>
      </c>
      <c r="S164" t="e">
        <f ca="1">INDEX(illustrator!E:E,MOD(R164,10000),1)</f>
        <v>#NUM!</v>
      </c>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R165" t="e">
        <f t="array" aca="1" ref="R165" ca="1">SMALL(IF(illustrator=H165,(ROW(illustrator)-MIN(ROW(illustrator))+1)+10000*(COLUMN(illustrator)-MIN(COLUMN(illustrator))+1),""),1)</f>
        <v>#NUM!</v>
      </c>
      <c r="S165" t="e">
        <f ca="1">INDEX(illustrator!E:E,MOD(R165,10000),1)</f>
        <v>#NUM!</v>
      </c>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R166" t="e">
        <f t="array" aca="1" ref="R166" ca="1">SMALL(IF(illustrator=H166,(ROW(illustrator)-MIN(ROW(illustrator))+1)+10000*(COLUMN(illustrator)-MIN(COLUMN(illustrator))+1),""),1)</f>
        <v>#NUM!</v>
      </c>
      <c r="S166" t="e">
        <f ca="1">INDEX(illustrator!E:E,MOD(R166,10000),1)</f>
        <v>#NUM!</v>
      </c>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SMALL(IF(illustrator=H167,(ROW(illustrator)-MIN(ROW(illustrator))+1)+10000*(COLUMN(illustrator)-MIN(COLUMN(illustrator))+1),""),1)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SMALL(IF(illustrator=H168,(ROW(illustrator)-MIN(ROW(illustrator))+1)+10000*(COLUMN(illustrator)-MIN(COLUMN(illustrator))+1),""),1)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SMALL(IF(illustrator=H169,(ROW(illustrator)-MIN(ROW(illustrator))+1)+10000*(COLUMN(illustrator)-MIN(COLUMN(illustrator))+1),""),1)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SMALL(IF(illustrator=H170,(ROW(illustrator)-MIN(ROW(illustrator))+1)+10000*(COLUMN(illustrator)-MIN(COLUMN(illustrator))+1),""),1)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SMALL(IF(illustrator=H171,(ROW(illustrator)-MIN(ROW(illustrator))+1)+10000*(COLUMN(illustrator)-MIN(COLUMN(illustrator))+1),""),1)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SMALL(IF(illustrator=H172,(ROW(illustrator)-MIN(ROW(illustrator))+1)+10000*(COLUMN(illustrator)-MIN(COLUMN(illustrator))+1),""),1)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SMALL(IF(illustrator=H173,(ROW(illustrator)-MIN(ROW(illustrator))+1)+10000*(COLUMN(illustrator)-MIN(COLUMN(illustrator))+1),""),1)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t="e">
        <f t="array" aca="1" ref="R174" ca="1">SMALL(IF(illustrator=H174,(ROW(illustrator)-MIN(ROW(illustrator))+1)+10000*(COLUMN(illustrator)-MIN(COLUMN(illustrator))+1),""),1)</f>
        <v>#NUM!</v>
      </c>
      <c r="S174" t="e">
        <f ca="1">INDEX(illustrator!E:E,MOD(R174,10000),1)</f>
        <v>#NUM!</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t="e">
        <f t="array" aca="1" ref="R175" ca="1">SMALL(IF(illustrator=H175,(ROW(illustrator)-MIN(ROW(illustrator))+1)+10000*(COLUMN(illustrator)-MIN(COLUMN(illustrator))+1),""),1)</f>
        <v>#NUM!</v>
      </c>
      <c r="S175" t="e">
        <f ca="1">INDEX(illustrator!E:E,MOD(R175,10000),1)</f>
        <v>#NUM!</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t="e">
        <f t="array" aca="1" ref="R176" ca="1">SMALL(IF(illustrator=H176,(ROW(illustrator)-MIN(ROW(illustrator))+1)+10000*(COLUMN(illustrator)-MIN(COLUMN(illustrator))+1),""),1)</f>
        <v>#NUM!</v>
      </c>
      <c r="S176" t="e">
        <f ca="1">INDEX(illustrator!E:E,MOD(R176,10000),1)</f>
        <v>#NUM!</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t="e">
        <f t="array" aca="1" ref="R177" ca="1">SMALL(IF(illustrator=H177,(ROW(illustrator)-MIN(ROW(illustrator))+1)+10000*(COLUMN(illustrator)-MIN(COLUMN(illustrator))+1),""),1)</f>
        <v>#NUM!</v>
      </c>
      <c r="S177" t="e">
        <f ca="1">INDEX(illustrator!E:E,MOD(R177,10000),1)</f>
        <v>#NUM!</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t="e">
        <f t="array" aca="1" ref="R178" ca="1">SMALL(IF(illustrator=H178,(ROW(illustrator)-MIN(ROW(illustrator))+1)+10000*(COLUMN(illustrator)-MIN(COLUMN(illustrator))+1),""),1)</f>
        <v>#NUM!</v>
      </c>
      <c r="S178" t="e">
        <f ca="1">INDEX(illustrator!E:E,MOD(R178,10000),1)</f>
        <v>#NUM!</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t="e">
        <f t="array" aca="1" ref="R179" ca="1">SMALL(IF(illustrator=H179,(ROW(illustrator)-MIN(ROW(illustrator))+1)+10000*(COLUMN(illustrator)-MIN(COLUMN(illustrator))+1),""),1)</f>
        <v>#NUM!</v>
      </c>
      <c r="S179" t="e">
        <f ca="1">INDEX(illustrator!E:E,MOD(R179,10000),1)</f>
        <v>#NUM!</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t="e">
        <f t="array" aca="1" ref="R180" ca="1">SMALL(IF(illustrator=H180,(ROW(illustrator)-MIN(ROW(illustrator))+1)+10000*(COLUMN(illustrator)-MIN(COLUMN(illustrator))+1),""),1)</f>
        <v>#NUM!</v>
      </c>
      <c r="S180" t="e">
        <f ca="1">INDEX(illustrator!E:E,MOD(R180,10000),1)</f>
        <v>#NUM!</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SMALL(IF(illustrator=H181,(ROW(illustrator)-MIN(ROW(illustrator))+1)+10000*(COLUMN(illustrator)-MIN(COLUMN(illustrator))+1),""),1)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SMALL(IF(illustrator=H182,(ROW(illustrator)-MIN(ROW(illustrator))+1)+10000*(COLUMN(illustrator)-MIN(COLUMN(illustrator))+1),""),1)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SMALL(IF(illustrator=H183,(ROW(illustrator)-MIN(ROW(illustrator))+1)+10000*(COLUMN(illustrator)-MIN(COLUMN(illustrator))+1),""),1)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SMALL(IF(illustrator=H184,(ROW(illustrator)-MIN(ROW(illustrator))+1)+10000*(COLUMN(illustrator)-MIN(COLUMN(illustrator))+1),""),1)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SMALL(IF(illustrator=H185,(ROW(illustrator)-MIN(ROW(illustrator))+1)+10000*(COLUMN(illustrator)-MIN(COLUMN(illustrator))+1),""),1)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SMALL(IF(illustrator=H186,(ROW(illustrator)-MIN(ROW(illustrator))+1)+10000*(COLUMN(illustrator)-MIN(COLUMN(illustrator))+1),""),1)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SMALL(IF(illustrator=H187,(ROW(illustrator)-MIN(ROW(illustrator))+1)+10000*(COLUMN(illustrator)-MIN(COLUMN(illustrator))+1),""),1)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SMALL(IF(illustrator=H188,(ROW(illustrator)-MIN(ROW(illustrator))+1)+10000*(COLUMN(illustrator)-MIN(COLUMN(illustrator))+1),""),1)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SMALL(IF(illustrator=H189,(ROW(illustrator)-MIN(ROW(illustrator))+1)+10000*(COLUMN(illustrator)-MIN(COLUMN(illustrator))+1),""),1)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SMALL(IF(illustrator=H190,(ROW(illustrator)-MIN(ROW(illustrator))+1)+10000*(COLUMN(illustrator)-MIN(COLUMN(illustrator))+1),""),1)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SMALL(IF(illustrator=H191,(ROW(illustrator)-MIN(ROW(illustrator))+1)+10000*(COLUMN(illustrator)-MIN(COLUMN(illustrator))+1),""),1)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SMALL(IF(illustrator=H192,(ROW(illustrator)-MIN(ROW(illustrator))+1)+10000*(COLUMN(illustrator)-MIN(COLUMN(illustrator))+1),""),1)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SMALL(IF(illustrator=H193,(ROW(illustrator)-MIN(ROW(illustrator))+1)+10000*(COLUMN(illustrator)-MIN(COLUMN(illustrator))+1),""),1)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SMALL(IF(illustrator=H194,(ROW(illustrator)-MIN(ROW(illustrator))+1)+10000*(COLUMN(illustrator)-MIN(COLUMN(illustrator))+1),""),1)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SMALL(IF(illustrator=H195,(ROW(illustrator)-MIN(ROW(illustrator))+1)+10000*(COLUMN(illustrator)-MIN(COLUMN(illustrator))+1),""),1)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SMALL(IF(illustrator=H196,(ROW(illustrator)-MIN(ROW(illustrator))+1)+10000*(COLUMN(illustrator)-MIN(COLUMN(illustrator))+1),""),1)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SMALL(IF(illustrator=H197,(ROW(illustrator)-MIN(ROW(illustrator))+1)+10000*(COLUMN(illustrator)-MIN(COLUMN(illustrator))+1),""),1)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SMALL(IF(illustrator=H198,(ROW(illustrator)-MIN(ROW(illustrator))+1)+10000*(COLUMN(illustrator)-MIN(COLUMN(illustrator))+1),""),1)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SMALL(IF(illustrator=H199,(ROW(illustrator)-MIN(ROW(illustrator))+1)+10000*(COLUMN(illustrator)-MIN(COLUMN(illustrator))+1),""),1)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SMALL(IF(illustrator=H200,(ROW(illustrator)-MIN(ROW(illustrator))+1)+10000*(COLUMN(illustrator)-MIN(COLUMN(illustrator))+1),""),1)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SMALL(IF(illustrator=H201,(ROW(illustrator)-MIN(ROW(illustrator))+1)+10000*(COLUMN(illustrator)-MIN(COLUMN(illustrator))+1),""),1)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SMALL(IF(illustrator=H202,(ROW(illustrator)-MIN(ROW(illustrator))+1)+10000*(COLUMN(illustrator)-MIN(COLUMN(illustrator))+1),""),1)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SMALL(IF(illustrator=H203,(ROW(illustrator)-MIN(ROW(illustrator))+1)+10000*(COLUMN(illustrator)-MIN(COLUMN(illustrator))+1),""),1)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SMALL(IF(illustrator=H204,(ROW(illustrator)-MIN(ROW(illustrator))+1)+10000*(COLUMN(illustrator)-MIN(COLUMN(illustrator))+1),""),1)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SMALL(IF(illustrator=H205,(ROW(illustrator)-MIN(ROW(illustrator))+1)+10000*(COLUMN(illustrator)-MIN(COLUMN(illustrator))+1),""),1)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SMALL(IF(illustrator=H206,(ROW(illustrator)-MIN(ROW(illustrator))+1)+10000*(COLUMN(illustrator)-MIN(COLUMN(illustrator))+1),""),1)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SMALL(IF(illustrator=H207,(ROW(illustrator)-MIN(ROW(illustrator))+1)+10000*(COLUMN(illustrator)-MIN(COLUMN(illustrator))+1),""),1)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SMALL(IF(illustrator=H208,(ROW(illustrator)-MIN(ROW(illustrator))+1)+10000*(COLUMN(illustrator)-MIN(COLUMN(illustrator))+1),""),1)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SMALL(IF(illustrator=H209,(ROW(illustrator)-MIN(ROW(illustrator))+1)+10000*(COLUMN(illustrator)-MIN(COLUMN(illustrator))+1),""),1)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SMALL(IF(illustrator=H210,(ROW(illustrator)-MIN(ROW(illustrator))+1)+10000*(COLUMN(illustrator)-MIN(COLUMN(illustrator))+1),""),1)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SMALL(IF(illustrator=H211,(ROW(illustrator)-MIN(ROW(illustrator))+1)+10000*(COLUMN(illustrator)-MIN(COLUMN(illustrator))+1),""),1)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SMALL(IF(illustrator=H212,(ROW(illustrator)-MIN(ROW(illustrator))+1)+10000*(COLUMN(illustrator)-MIN(COLUMN(illustrator))+1),""),1)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SMALL(IF(illustrator=H213,(ROW(illustrator)-MIN(ROW(illustrator))+1)+10000*(COLUMN(illustrator)-MIN(COLUMN(illustrator))+1),""),1)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SMALL(IF(illustrator=H214,(ROW(illustrator)-MIN(ROW(illustrator))+1)+10000*(COLUMN(illustrator)-MIN(COLUMN(illustrator))+1),""),1)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SMALL(IF(illustrator=H215,(ROW(illustrator)-MIN(ROW(illustrator))+1)+10000*(COLUMN(illustrator)-MIN(COLUMN(illustrator))+1),""),1)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SMALL(IF(illustrator=H216,(ROW(illustrator)-MIN(ROW(illustrator))+1)+10000*(COLUMN(illustrator)-MIN(COLUMN(illustrator))+1),""),1)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SMALL(IF(illustrator=H217,(ROW(illustrator)-MIN(ROW(illustrator))+1)+10000*(COLUMN(illustrator)-MIN(COLUMN(illustrator))+1),""),1)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SMALL(IF(illustrator=H218,(ROW(illustrator)-MIN(ROW(illustrator))+1)+10000*(COLUMN(illustrator)-MIN(COLUMN(illustrator))+1),""),1)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SMALL(IF(illustrator=H219,(ROW(illustrator)-MIN(ROW(illustrator))+1)+10000*(COLUMN(illustrator)-MIN(COLUMN(illustrator))+1),""),1)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SMALL(IF(illustrator=H220,(ROW(illustrator)-MIN(ROW(illustrator))+1)+10000*(COLUMN(illustrator)-MIN(COLUMN(illustrator))+1),""),1)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SMALL(IF(illustrator=H221,(ROW(illustrator)-MIN(ROW(illustrator))+1)+10000*(COLUMN(illustrator)-MIN(COLUMN(illustrator))+1),""),1)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SMALL(IF(illustrator=H222,(ROW(illustrator)-MIN(ROW(illustrator))+1)+10000*(COLUMN(illustrator)-MIN(COLUMN(illustrator))+1),""),1)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SMALL(IF(illustrator=H223,(ROW(illustrator)-MIN(ROW(illustrator))+1)+10000*(COLUMN(illustrator)-MIN(COLUMN(illustrator))+1),""),1)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SMALL(IF(illustrator=H224,(ROW(illustrator)-MIN(ROW(illustrator))+1)+10000*(COLUMN(illustrator)-MIN(COLUMN(illustrator))+1),""),1)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SMALL(IF(illustrator=H225,(ROW(illustrator)-MIN(ROW(illustrator))+1)+10000*(COLUMN(illustrator)-MIN(COLUMN(illustrator))+1),""),1)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SMALL(IF(illustrator=H226,(ROW(illustrator)-MIN(ROW(illustrator))+1)+10000*(COLUMN(illustrator)-MIN(COLUMN(illustrator))+1),""),1)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SMALL(IF(illustrator=H227,(ROW(illustrator)-MIN(ROW(illustrator))+1)+10000*(COLUMN(illustrator)-MIN(COLUMN(illustrator))+1),""),1)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SMALL(IF(illustrator=H228,(ROW(illustrator)-MIN(ROW(illustrator))+1)+10000*(COLUMN(illustrator)-MIN(COLUMN(illustrator))+1),""),1)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SMALL(IF(illustrator=H229,(ROW(illustrator)-MIN(ROW(illustrator))+1)+10000*(COLUMN(illustrator)-MIN(COLUMN(illustrator))+1),""),1)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SMALL(IF(illustrator=H230,(ROW(illustrator)-MIN(ROW(illustrator))+1)+10000*(COLUMN(illustrator)-MIN(COLUMN(illustrator))+1),""),1)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SMALL(IF(illustrator=H231,(ROW(illustrator)-MIN(ROW(illustrator))+1)+10000*(COLUMN(illustrator)-MIN(COLUMN(illustrator))+1),""),1)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SMALL(IF(illustrator=H232,(ROW(illustrator)-MIN(ROW(illustrator))+1)+10000*(COLUMN(illustrator)-MIN(COLUMN(illustrator))+1),""),1)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SMALL(IF(illustrator=H233,(ROW(illustrator)-MIN(ROW(illustrator))+1)+10000*(COLUMN(illustrator)-MIN(COLUMN(illustrator))+1),""),1)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SMALL(IF(illustrator=H234,(ROW(illustrator)-MIN(ROW(illustrator))+1)+10000*(COLUMN(illustrator)-MIN(COLUMN(illustrator))+1),""),1)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SMALL(IF(illustrator=H235,(ROW(illustrator)-MIN(ROW(illustrator))+1)+10000*(COLUMN(illustrator)-MIN(COLUMN(illustrator))+1),""),1)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SMALL(IF(illustrator=H236,(ROW(illustrator)-MIN(ROW(illustrator))+1)+10000*(COLUMN(illustrator)-MIN(COLUMN(illustrator))+1),""),1)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SMALL(IF(illustrator=H237,(ROW(illustrator)-MIN(ROW(illustrator))+1)+10000*(COLUMN(illustrator)-MIN(COLUMN(illustrator))+1),""),1)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SMALL(IF(illustrator=H238,(ROW(illustrator)-MIN(ROW(illustrator))+1)+10000*(COLUMN(illustrator)-MIN(COLUMN(illustrator))+1),""),1)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SMALL(IF(illustrator=H239,(ROW(illustrator)-MIN(ROW(illustrator))+1)+10000*(COLUMN(illustrator)-MIN(COLUMN(illustrator))+1),""),1)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SMALL(IF(illustrator=H240,(ROW(illustrator)-MIN(ROW(illustrator))+1)+10000*(COLUMN(illustrator)-MIN(COLUMN(illustrator))+1),""),1)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SMALL(IF(illustrator=H241,(ROW(illustrator)-MIN(ROW(illustrator))+1)+10000*(COLUMN(illustrator)-MIN(COLUMN(illustrator))+1),""),1)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SMALL(IF(illustrator=H242,(ROW(illustrator)-MIN(ROW(illustrator))+1)+10000*(COLUMN(illustrator)-MIN(COLUMN(illustrator))+1),""),1)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SMALL(IF(illustrator=H243,(ROW(illustrator)-MIN(ROW(illustrator))+1)+10000*(COLUMN(illustrator)-MIN(COLUMN(illustrator))+1),""),1)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SMALL(IF(illustrator=H244,(ROW(illustrator)-MIN(ROW(illustrator))+1)+10000*(COLUMN(illustrator)-MIN(COLUMN(illustrator))+1),""),1)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SMALL(IF(illustrator=H245,(ROW(illustrator)-MIN(ROW(illustrator))+1)+10000*(COLUMN(illustrator)-MIN(COLUMN(illustrator))+1),""),1)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SMALL(IF(illustrator=H246,(ROW(illustrator)-MIN(ROW(illustrator))+1)+10000*(COLUMN(illustrator)-MIN(COLUMN(illustrator))+1),""),1)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SMALL(IF(illustrator=H247,(ROW(illustrator)-MIN(ROW(illustrator))+1)+10000*(COLUMN(illustrator)-MIN(COLUMN(illustrator))+1),""),1)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SMALL(IF(illustrator=H248,(ROW(illustrator)-MIN(ROW(illustrator))+1)+10000*(COLUMN(illustrator)-MIN(COLUMN(illustrator))+1),""),1)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SMALL(IF(illustrator=H249,(ROW(illustrator)-MIN(ROW(illustrator))+1)+10000*(COLUMN(illustrator)-MIN(COLUMN(illustrator))+1),""),1)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SMALL(IF(illustrator=H250,(ROW(illustrator)-MIN(ROW(illustrator))+1)+10000*(COLUMN(illustrator)-MIN(COLUMN(illustrator))+1),""),1)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SMALL(IF(illustrator=H251,(ROW(illustrator)-MIN(ROW(illustrator))+1)+10000*(COLUMN(illustrator)-MIN(COLUMN(illustrator))+1),""),1)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SMALL(IF(illustrator=H252,(ROW(illustrator)-MIN(ROW(illustrator))+1)+10000*(COLUMN(illustrator)-MIN(COLUMN(illustrator))+1),""),1)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SMALL(IF(illustrator=H253,(ROW(illustrator)-MIN(ROW(illustrator))+1)+10000*(COLUMN(illustrator)-MIN(COLUMN(illustrator))+1),""),1)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SMALL(IF(illustrator=H254,(ROW(illustrator)-MIN(ROW(illustrator))+1)+10000*(COLUMN(illustrator)-MIN(COLUMN(illustrator))+1),""),1)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SMALL(IF(illustrator=H255,(ROW(illustrator)-MIN(ROW(illustrator))+1)+10000*(COLUMN(illustrator)-MIN(COLUMN(illustrator))+1),""),1)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SMALL(IF(illustrator=H256,(ROW(illustrator)-MIN(ROW(illustrator))+1)+10000*(COLUMN(illustrator)-MIN(COLUMN(illustrator))+1),""),1)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SMALL(IF(illustrator=H257,(ROW(illustrator)-MIN(ROW(illustrator))+1)+10000*(COLUMN(illustrator)-MIN(COLUMN(illustrator))+1),""),1)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SMALL(IF(illustrator=H258,(ROW(illustrator)-MIN(ROW(illustrator))+1)+10000*(COLUMN(illustrator)-MIN(COLUMN(illustrator))+1),""),1)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SMALL(IF(illustrator=H259,(ROW(illustrator)-MIN(ROW(illustrator))+1)+10000*(COLUMN(illustrator)-MIN(COLUMN(illustrator))+1),""),1)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SMALL(IF(illustrator=H260,(ROW(illustrator)-MIN(ROW(illustrator))+1)+10000*(COLUMN(illustrator)-MIN(COLUMN(illustrator))+1),""),1)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SMALL(IF(illustrator=H261,(ROW(illustrator)-MIN(ROW(illustrator))+1)+10000*(COLUMN(illustrator)-MIN(COLUMN(illustrator))+1),""),1)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SMALL(IF(illustrator=H262,(ROW(illustrator)-MIN(ROW(illustrator))+1)+10000*(COLUMN(illustrator)-MIN(COLUMN(illustrator))+1),""),1)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SMALL(IF(illustrator=H263,(ROW(illustrator)-MIN(ROW(illustrator))+1)+10000*(COLUMN(illustrator)-MIN(COLUMN(illustrator))+1),""),1)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SMALL(IF(illustrator=H264,(ROW(illustrator)-MIN(ROW(illustrator))+1)+10000*(COLUMN(illustrator)-MIN(COLUMN(illustrator))+1),""),1)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SMALL(IF(illustrator=H265,(ROW(illustrator)-MIN(ROW(illustrator))+1)+10000*(COLUMN(illustrator)-MIN(COLUMN(illustrator))+1),""),1)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SMALL(IF(illustrator=H266,(ROW(illustrator)-MIN(ROW(illustrator))+1)+10000*(COLUMN(illustrator)-MIN(COLUMN(illustrator))+1),""),1)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SMALL(IF(illustrator=H267,(ROW(illustrator)-MIN(ROW(illustrator))+1)+10000*(COLUMN(illustrator)-MIN(COLUMN(illustrator))+1),""),1)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SMALL(IF(illustrator=H268,(ROW(illustrator)-MIN(ROW(illustrator))+1)+10000*(COLUMN(illustrator)-MIN(COLUMN(illustrator))+1),""),1)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SMALL(IF(illustrator=H269,(ROW(illustrator)-MIN(ROW(illustrator))+1)+10000*(COLUMN(illustrator)-MIN(COLUMN(illustrator))+1),""),1)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SMALL(IF(illustrator=H270,(ROW(illustrator)-MIN(ROW(illustrator))+1)+10000*(COLUMN(illustrator)-MIN(COLUMN(illustrator))+1),""),1)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SMALL(IF(illustrator=H271,(ROW(illustrator)-MIN(ROW(illustrator))+1)+10000*(COLUMN(illustrator)-MIN(COLUMN(illustrator))+1),""),1)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SMALL(IF(illustrator=H272,(ROW(illustrator)-MIN(ROW(illustrator))+1)+10000*(COLUMN(illustrator)-MIN(COLUMN(illustrator))+1),""),1)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SMALL(IF(illustrator=H273,(ROW(illustrator)-MIN(ROW(illustrator))+1)+10000*(COLUMN(illustrator)-MIN(COLUMN(illustrator))+1),""),1)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SMALL(IF(illustrator=H274,(ROW(illustrator)-MIN(ROW(illustrator))+1)+10000*(COLUMN(illustrator)-MIN(COLUMN(illustrator))+1),""),1)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SMALL(IF(illustrator=H275,(ROW(illustrator)-MIN(ROW(illustrator))+1)+10000*(COLUMN(illustrator)-MIN(COLUMN(illustrator))+1),""),1)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SMALL(IF(illustrator=H276,(ROW(illustrator)-MIN(ROW(illustrator))+1)+10000*(COLUMN(illustrator)-MIN(COLUMN(illustrator))+1),""),1)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SMALL(IF(illustrator=H277,(ROW(illustrator)-MIN(ROW(illustrator))+1)+10000*(COLUMN(illustrator)-MIN(COLUMN(illustrator))+1),""),1)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SMALL(IF(illustrator=H278,(ROW(illustrator)-MIN(ROW(illustrator))+1)+10000*(COLUMN(illustrator)-MIN(COLUMN(illustrator))+1),""),1)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SMALL(IF(illustrator=H279,(ROW(illustrator)-MIN(ROW(illustrator))+1)+10000*(COLUMN(illustrator)-MIN(COLUMN(illustrator))+1),""),1)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SMALL(IF(illustrator=H280,(ROW(illustrator)-MIN(ROW(illustrator))+1)+10000*(COLUMN(illustrator)-MIN(COLUMN(illustrator))+1),""),1)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SMALL(IF(illustrator=H281,(ROW(illustrator)-MIN(ROW(illustrator))+1)+10000*(COLUMN(illustrator)-MIN(COLUMN(illustrator))+1),""),1)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SMALL(IF(illustrator=H282,(ROW(illustrator)-MIN(ROW(illustrator))+1)+10000*(COLUMN(illustrator)-MIN(COLUMN(illustrator))+1),""),1)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SMALL(IF(illustrator=H283,(ROW(illustrator)-MIN(ROW(illustrator))+1)+10000*(COLUMN(illustrator)-MIN(COLUMN(illustrator))+1),""),1)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SMALL(IF(illustrator=H284,(ROW(illustrator)-MIN(ROW(illustrator))+1)+10000*(COLUMN(illustrator)-MIN(COLUMN(illustrator))+1),""),1)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SMALL(IF(illustrator=H285,(ROW(illustrator)-MIN(ROW(illustrator))+1)+10000*(COLUMN(illustrator)-MIN(COLUMN(illustrator))+1),""),1)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SMALL(IF(illustrator=H286,(ROW(illustrator)-MIN(ROW(illustrator))+1)+10000*(COLUMN(illustrator)-MIN(COLUMN(illustrator))+1),""),1)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SMALL(IF(illustrator=H287,(ROW(illustrator)-MIN(ROW(illustrator))+1)+10000*(COLUMN(illustrator)-MIN(COLUMN(illustrator))+1),""),1)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SMALL(IF(illustrator=H288,(ROW(illustrator)-MIN(ROW(illustrator))+1)+10000*(COLUMN(illustrator)-MIN(COLUMN(illustrator))+1),""),1)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SMALL(IF(illustrator=H289,(ROW(illustrator)-MIN(ROW(illustrator))+1)+10000*(COLUMN(illustrator)-MIN(COLUMN(illustrator))+1),""),1)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SMALL(IF(illustrator=H290,(ROW(illustrator)-MIN(ROW(illustrator))+1)+10000*(COLUMN(illustrator)-MIN(COLUMN(illustrator))+1),""),1)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SMALL(IF(illustrator=H291,(ROW(illustrator)-MIN(ROW(illustrator))+1)+10000*(COLUMN(illustrator)-MIN(COLUMN(illustrator))+1),""),1)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SMALL(IF(illustrator=H292,(ROW(illustrator)-MIN(ROW(illustrator))+1)+10000*(COLUMN(illustrator)-MIN(COLUMN(illustrator))+1),""),1)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SMALL(IF(illustrator=H293,(ROW(illustrator)-MIN(ROW(illustrator))+1)+10000*(COLUMN(illustrator)-MIN(COLUMN(illustrator))+1),""),1)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SMALL(IF(illustrator=H294,(ROW(illustrator)-MIN(ROW(illustrator))+1)+10000*(COLUMN(illustrator)-MIN(COLUMN(illustrator))+1),""),1)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SMALL(IF(illustrator=H295,(ROW(illustrator)-MIN(ROW(illustrator))+1)+10000*(COLUMN(illustrator)-MIN(COLUMN(illustrator))+1),""),1)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SMALL(IF(illustrator=H296,(ROW(illustrator)-MIN(ROW(illustrator))+1)+10000*(COLUMN(illustrator)-MIN(COLUMN(illustrator))+1),""),1)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SMALL(IF(illustrator=H297,(ROW(illustrator)-MIN(ROW(illustrator))+1)+10000*(COLUMN(illustrator)-MIN(COLUMN(illustrator))+1),""),1)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SMALL(IF(illustrator=H298,(ROW(illustrator)-MIN(ROW(illustrator))+1)+10000*(COLUMN(illustrator)-MIN(COLUMN(illustrator))+1),""),1)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SMALL(IF(illustrator=H299,(ROW(illustrator)-MIN(ROW(illustrator))+1)+10000*(COLUMN(illustrator)-MIN(COLUMN(illustrator))+1),""),1)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SMALL(IF(illustrator=H300,(ROW(illustrator)-MIN(ROW(illustrator))+1)+10000*(COLUMN(illustrator)-MIN(COLUMN(illustrator))+1),""),1)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SMALL(IF(illustrator=H301,(ROW(illustrator)-MIN(ROW(illustrator))+1)+10000*(COLUMN(illustrator)-MIN(COLUMN(illustrator))+1),""),1)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SMALL(IF(illustrator=H302,(ROW(illustrator)-MIN(ROW(illustrator))+1)+10000*(COLUMN(illustrator)-MIN(COLUMN(illustrator))+1),""),1)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SMALL(IF(illustrator=H303,(ROW(illustrator)-MIN(ROW(illustrator))+1)+10000*(COLUMN(illustrator)-MIN(COLUMN(illustrator))+1),""),1)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SMALL(IF(illustrator=H304,(ROW(illustrator)-MIN(ROW(illustrator))+1)+10000*(COLUMN(illustrator)-MIN(COLUMN(illustrator))+1),""),1)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SMALL(IF(illustrator=H305,(ROW(illustrator)-MIN(ROW(illustrator))+1)+10000*(COLUMN(illustrator)-MIN(COLUMN(illustrator))+1),""),1)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SMALL(IF(illustrator=H306,(ROW(illustrator)-MIN(ROW(illustrator))+1)+10000*(COLUMN(illustrator)-MIN(COLUMN(illustrator))+1),""),1)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SMALL(IF(illustrator=H307,(ROW(illustrator)-MIN(ROW(illustrator))+1)+10000*(COLUMN(illustrator)-MIN(COLUMN(illustrator))+1),""),1)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SMALL(IF(illustrator=H308,(ROW(illustrator)-MIN(ROW(illustrator))+1)+10000*(COLUMN(illustrator)-MIN(COLUMN(illustrator))+1),""),1)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SMALL(IF(illustrator=H309,(ROW(illustrator)-MIN(ROW(illustrator))+1)+10000*(COLUMN(illustrator)-MIN(COLUMN(illustrator))+1),""),1)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SMALL(IF(illustrator=H310,(ROW(illustrator)-MIN(ROW(illustrator))+1)+10000*(COLUMN(illustrator)-MIN(COLUMN(illustrator))+1),""),1)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SMALL(IF(illustrator=H311,(ROW(illustrator)-MIN(ROW(illustrator))+1)+10000*(COLUMN(illustrator)-MIN(COLUMN(illustrator))+1),""),1)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SMALL(IF(illustrator=H312,(ROW(illustrator)-MIN(ROW(illustrator))+1)+10000*(COLUMN(illustrator)-MIN(COLUMN(illustrator))+1),""),1)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SMALL(IF(illustrator=H313,(ROW(illustrator)-MIN(ROW(illustrator))+1)+10000*(COLUMN(illustrator)-MIN(COLUMN(illustrator))+1),""),1)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SMALL(IF(illustrator=H314,(ROW(illustrator)-MIN(ROW(illustrator))+1)+10000*(COLUMN(illustrator)-MIN(COLUMN(illustrator))+1),""),1)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SMALL(IF(illustrator=H315,(ROW(illustrator)-MIN(ROW(illustrator))+1)+10000*(COLUMN(illustrator)-MIN(COLUMN(illustrator))+1),""),1)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SMALL(IF(illustrator=H316,(ROW(illustrator)-MIN(ROW(illustrator))+1)+10000*(COLUMN(illustrator)-MIN(COLUMN(illustrator))+1),""),1)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SMALL(IF(illustrator=H317,(ROW(illustrator)-MIN(ROW(illustrator))+1)+10000*(COLUMN(illustrator)-MIN(COLUMN(illustrator))+1),""),1)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SMALL(IF(illustrator=H318,(ROW(illustrator)-MIN(ROW(illustrator))+1)+10000*(COLUMN(illustrator)-MIN(COLUMN(illustrator))+1),""),1)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SMALL(IF(illustrator=H319,(ROW(illustrator)-MIN(ROW(illustrator))+1)+10000*(COLUMN(illustrator)-MIN(COLUMN(illustrator))+1),""),1)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SMALL(IF(illustrator=H320,(ROW(illustrator)-MIN(ROW(illustrator))+1)+10000*(COLUMN(illustrator)-MIN(COLUMN(illustrator))+1),""),1)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SMALL(IF(illustrator=H321,(ROW(illustrator)-MIN(ROW(illustrator))+1)+10000*(COLUMN(illustrator)-MIN(COLUMN(illustrator))+1),""),1)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SMALL(IF(illustrator=H322,(ROW(illustrator)-MIN(ROW(illustrator))+1)+10000*(COLUMN(illustrator)-MIN(COLUMN(illustrator))+1),""),1)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SMALL(IF(illustrator=H323,(ROW(illustrator)-MIN(ROW(illustrator))+1)+10000*(COLUMN(illustrator)-MIN(COLUMN(illustrator))+1),""),1)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SMALL(IF(illustrator=H324,(ROW(illustrator)-MIN(ROW(illustrator))+1)+10000*(COLUMN(illustrator)-MIN(COLUMN(illustrator))+1),""),1)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SMALL(IF(illustrator=H325,(ROW(illustrator)-MIN(ROW(illustrator))+1)+10000*(COLUMN(illustrator)-MIN(COLUMN(illustrator))+1),""),1)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SMALL(IF(illustrator=H326,(ROW(illustrator)-MIN(ROW(illustrator))+1)+10000*(COLUMN(illustrator)-MIN(COLUMN(illustrator))+1),""),1)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SMALL(IF(illustrator=H327,(ROW(illustrator)-MIN(ROW(illustrator))+1)+10000*(COLUMN(illustrator)-MIN(COLUMN(illustrator))+1),""),1)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SMALL(IF(illustrator=H328,(ROW(illustrator)-MIN(ROW(illustrator))+1)+10000*(COLUMN(illustrator)-MIN(COLUMN(illustrator))+1),""),1)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SMALL(IF(illustrator=H329,(ROW(illustrator)-MIN(ROW(illustrator))+1)+10000*(COLUMN(illustrator)-MIN(COLUMN(illustrator))+1),""),1)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SMALL(IF(illustrator=H330,(ROW(illustrator)-MIN(ROW(illustrator))+1)+10000*(COLUMN(illustrator)-MIN(COLUMN(illustrator))+1),""),1)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SMALL(IF(illustrator=H331,(ROW(illustrator)-MIN(ROW(illustrator))+1)+10000*(COLUMN(illustrator)-MIN(COLUMN(illustrator))+1),""),1)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SMALL(IF(illustrator=H332,(ROW(illustrator)-MIN(ROW(illustrator))+1)+10000*(COLUMN(illustrator)-MIN(COLUMN(illustrator))+1),""),1)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SMALL(IF(illustrator=H333,(ROW(illustrator)-MIN(ROW(illustrator))+1)+10000*(COLUMN(illustrator)-MIN(COLUMN(illustrator))+1),""),1)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SMALL(IF(illustrator=H334,(ROW(illustrator)-MIN(ROW(illustrator))+1)+10000*(COLUMN(illustrator)-MIN(COLUMN(illustrator))+1),""),1)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SMALL(IF(illustrator=H335,(ROW(illustrator)-MIN(ROW(illustrator))+1)+10000*(COLUMN(illustrator)-MIN(COLUMN(illustrator))+1),""),1)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SMALL(IF(illustrator=H336,(ROW(illustrator)-MIN(ROW(illustrator))+1)+10000*(COLUMN(illustrator)-MIN(COLUMN(illustrator))+1),""),1)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SMALL(IF(illustrator=H337,(ROW(illustrator)-MIN(ROW(illustrator))+1)+10000*(COLUMN(illustrator)-MIN(COLUMN(illustrator))+1),""),1)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SMALL(IF(illustrator=H338,(ROW(illustrator)-MIN(ROW(illustrator))+1)+10000*(COLUMN(illustrator)-MIN(COLUMN(illustrator))+1),""),1)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SMALL(IF(illustrator=H339,(ROW(illustrator)-MIN(ROW(illustrator))+1)+10000*(COLUMN(illustrator)-MIN(COLUMN(illustrator))+1),""),1)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SMALL(IF(illustrator=H340,(ROW(illustrator)-MIN(ROW(illustrator))+1)+10000*(COLUMN(illustrator)-MIN(COLUMN(illustrator))+1),""),1)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SMALL(IF(illustrator=H341,(ROW(illustrator)-MIN(ROW(illustrator))+1)+10000*(COLUMN(illustrator)-MIN(COLUMN(illustrator))+1),""),1)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SMALL(IF(illustrator=H342,(ROW(illustrator)-MIN(ROW(illustrator))+1)+10000*(COLUMN(illustrator)-MIN(COLUMN(illustrator))+1),""),1)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SMALL(IF(illustrator=H343,(ROW(illustrator)-MIN(ROW(illustrator))+1)+10000*(COLUMN(illustrator)-MIN(COLUMN(illustrator))+1),""),1)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SMALL(IF(illustrator=H344,(ROW(illustrator)-MIN(ROW(illustrator))+1)+10000*(COLUMN(illustrator)-MIN(COLUMN(illustrator))+1),""),1)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SMALL(IF(illustrator=H345,(ROW(illustrator)-MIN(ROW(illustrator))+1)+10000*(COLUMN(illustrator)-MIN(COLUMN(illustrator))+1),""),1)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SMALL(IF(illustrator=H346,(ROW(illustrator)-MIN(ROW(illustrator))+1)+10000*(COLUMN(illustrator)-MIN(COLUMN(illustrator))+1),""),1)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SMALL(IF(illustrator=H347,(ROW(illustrator)-MIN(ROW(illustrator))+1)+10000*(COLUMN(illustrator)-MIN(COLUMN(illustrator))+1),""),1)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SMALL(IF(illustrator=H348,(ROW(illustrator)-MIN(ROW(illustrator))+1)+10000*(COLUMN(illustrator)-MIN(COLUMN(illustrator))+1),""),1)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SMALL(IF(illustrator=H349,(ROW(illustrator)-MIN(ROW(illustrator))+1)+10000*(COLUMN(illustrator)-MIN(COLUMN(illustrator))+1),""),1)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SMALL(IF(illustrator=H350,(ROW(illustrator)-MIN(ROW(illustrator))+1)+10000*(COLUMN(illustrator)-MIN(COLUMN(illustrator))+1),""),1)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SMALL(IF(illustrator=H351,(ROW(illustrator)-MIN(ROW(illustrator))+1)+10000*(COLUMN(illustrator)-MIN(COLUMN(illustrator))+1),""),1)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SMALL(IF(illustrator=H352,(ROW(illustrator)-MIN(ROW(illustrator))+1)+10000*(COLUMN(illustrator)-MIN(COLUMN(illustrator))+1),""),1)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SMALL(IF(illustrator=H353,(ROW(illustrator)-MIN(ROW(illustrator))+1)+10000*(COLUMN(illustrator)-MIN(COLUMN(illustrator))+1),""),1)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SMALL(IF(illustrator=H354,(ROW(illustrator)-MIN(ROW(illustrator))+1)+10000*(COLUMN(illustrator)-MIN(COLUMN(illustrator))+1),""),1)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SMALL(IF(illustrator=H355,(ROW(illustrator)-MIN(ROW(illustrator))+1)+10000*(COLUMN(illustrator)-MIN(COLUMN(illustrator))+1),""),1)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SMALL(IF(illustrator=H356,(ROW(illustrator)-MIN(ROW(illustrator))+1)+10000*(COLUMN(illustrator)-MIN(COLUMN(illustrator))+1),""),1)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SMALL(IF(illustrator=H357,(ROW(illustrator)-MIN(ROW(illustrator))+1)+10000*(COLUMN(illustrator)-MIN(COLUMN(illustrator))+1),""),1)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SMALL(IF(illustrator=H358,(ROW(illustrator)-MIN(ROW(illustrator))+1)+10000*(COLUMN(illustrator)-MIN(COLUMN(illustrator))+1),""),1)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SMALL(IF(illustrator=H359,(ROW(illustrator)-MIN(ROW(illustrator))+1)+10000*(COLUMN(illustrator)-MIN(COLUMN(illustrator))+1),""),1)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SMALL(IF(illustrator=H360,(ROW(illustrator)-MIN(ROW(illustrator))+1)+10000*(COLUMN(illustrator)-MIN(COLUMN(illustrator))+1),""),1)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SMALL(IF(illustrator=H361,(ROW(illustrator)-MIN(ROW(illustrator))+1)+10000*(COLUMN(illustrator)-MIN(COLUMN(illustrator))+1),""),1)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SMALL(IF(illustrator=H362,(ROW(illustrator)-MIN(ROW(illustrator))+1)+10000*(COLUMN(illustrator)-MIN(COLUMN(illustrator))+1),""),1)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SMALL(IF(illustrator=H363,(ROW(illustrator)-MIN(ROW(illustrator))+1)+10000*(COLUMN(illustrator)-MIN(COLUMN(illustrator))+1),""),1)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SMALL(IF(illustrator=H364,(ROW(illustrator)-MIN(ROW(illustrator))+1)+10000*(COLUMN(illustrator)-MIN(COLUMN(illustrator))+1),""),1)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SMALL(IF(illustrator=H365,(ROW(illustrator)-MIN(ROW(illustrator))+1)+10000*(COLUMN(illustrator)-MIN(COLUMN(illustrator))+1),""),1)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SMALL(IF(illustrator=H366,(ROW(illustrator)-MIN(ROW(illustrator))+1)+10000*(COLUMN(illustrator)-MIN(COLUMN(illustrator))+1),""),1)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SMALL(IF(illustrator=H367,(ROW(illustrator)-MIN(ROW(illustrator))+1)+10000*(COLUMN(illustrator)-MIN(COLUMN(illustrator))+1),""),1)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SMALL(IF(illustrator=H368,(ROW(illustrator)-MIN(ROW(illustrator))+1)+10000*(COLUMN(illustrator)-MIN(COLUMN(illustrator))+1),""),1)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SMALL(IF(illustrator=H369,(ROW(illustrator)-MIN(ROW(illustrator))+1)+10000*(COLUMN(illustrator)-MIN(COLUMN(illustrator))+1),""),1)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SMALL(IF(illustrator=H370,(ROW(illustrator)-MIN(ROW(illustrator))+1)+10000*(COLUMN(illustrator)-MIN(COLUMN(illustrator))+1),""),1)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SMALL(IF(illustrator=H371,(ROW(illustrator)-MIN(ROW(illustrator))+1)+10000*(COLUMN(illustrator)-MIN(COLUMN(illustrator))+1),""),1)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SMALL(IF(illustrator=H372,(ROW(illustrator)-MIN(ROW(illustrator))+1)+10000*(COLUMN(illustrator)-MIN(COLUMN(illustrator))+1),""),1)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SMALL(IF(illustrator=H373,(ROW(illustrator)-MIN(ROW(illustrator))+1)+10000*(COLUMN(illustrator)-MIN(COLUMN(illustrator))+1),""),1)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SMALL(IF(illustrator=H374,(ROW(illustrator)-MIN(ROW(illustrator))+1)+10000*(COLUMN(illustrator)-MIN(COLUMN(illustrator))+1),""),1)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SMALL(IF(illustrator=H375,(ROW(illustrator)-MIN(ROW(illustrator))+1)+10000*(COLUMN(illustrator)-MIN(COLUMN(illustrator))+1),""),1)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SMALL(IF(illustrator=H376,(ROW(illustrator)-MIN(ROW(illustrator))+1)+10000*(COLUMN(illustrator)-MIN(COLUMN(illustrator))+1),""),1)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SMALL(IF(illustrator=H377,(ROW(illustrator)-MIN(ROW(illustrator))+1)+10000*(COLUMN(illustrator)-MIN(COLUMN(illustrator))+1),""),1)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SMALL(IF(illustrator=H378,(ROW(illustrator)-MIN(ROW(illustrator))+1)+10000*(COLUMN(illustrator)-MIN(COLUMN(illustrator))+1),""),1)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SMALL(IF(illustrator=H379,(ROW(illustrator)-MIN(ROW(illustrator))+1)+10000*(COLUMN(illustrator)-MIN(COLUMN(illustrator))+1),""),1)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SMALL(IF(illustrator=H380,(ROW(illustrator)-MIN(ROW(illustrator))+1)+10000*(COLUMN(illustrator)-MIN(COLUMN(illustrator))+1),""),1)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SMALL(IF(illustrator=H381,(ROW(illustrator)-MIN(ROW(illustrator))+1)+10000*(COLUMN(illustrator)-MIN(COLUMN(illustrator))+1),""),1)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SMALL(IF(illustrator=H382,(ROW(illustrator)-MIN(ROW(illustrator))+1)+10000*(COLUMN(illustrator)-MIN(COLUMN(illustrator))+1),""),1)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SMALL(IF(illustrator=H383,(ROW(illustrator)-MIN(ROW(illustrator))+1)+10000*(COLUMN(illustrator)-MIN(COLUMN(illustrator))+1),""),1)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SMALL(IF(illustrator=H384,(ROW(illustrator)-MIN(ROW(illustrator))+1)+10000*(COLUMN(illustrator)-MIN(COLUMN(illustrator))+1),""),1)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SMALL(IF(illustrator=H385,(ROW(illustrator)-MIN(ROW(illustrator))+1)+10000*(COLUMN(illustrator)-MIN(COLUMN(illustrator))+1),""),1)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SMALL(IF(illustrator=H386,(ROW(illustrator)-MIN(ROW(illustrator))+1)+10000*(COLUMN(illustrator)-MIN(COLUMN(illustrator))+1),""),1)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SMALL(IF(illustrator=H387,(ROW(illustrator)-MIN(ROW(illustrator))+1)+10000*(COLUMN(illustrator)-MIN(COLUMN(illustrator))+1),""),1)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SMALL(IF(illustrator=H388,(ROW(illustrator)-MIN(ROW(illustrator))+1)+10000*(COLUMN(illustrator)-MIN(COLUMN(illustrator))+1),""),1)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SMALL(IF(illustrator=H389,(ROW(illustrator)-MIN(ROW(illustrator))+1)+10000*(COLUMN(illustrator)-MIN(COLUMN(illustrator))+1),""),1)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SMALL(IF(illustrator=H390,(ROW(illustrator)-MIN(ROW(illustrator))+1)+10000*(COLUMN(illustrator)-MIN(COLUMN(illustrator))+1),""),1)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SMALL(IF(illustrator=H391,(ROW(illustrator)-MIN(ROW(illustrator))+1)+10000*(COLUMN(illustrator)-MIN(COLUMN(illustrator))+1),""),1)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SMALL(IF(illustrator=H392,(ROW(illustrator)-MIN(ROW(illustrator))+1)+10000*(COLUMN(illustrator)-MIN(COLUMN(illustrator))+1),""),1)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SMALL(IF(illustrator=H393,(ROW(illustrator)-MIN(ROW(illustrator))+1)+10000*(COLUMN(illustrator)-MIN(COLUMN(illustrator))+1),""),1)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SMALL(IF(illustrator=H394,(ROW(illustrator)-MIN(ROW(illustrator))+1)+10000*(COLUMN(illustrator)-MIN(COLUMN(illustrator))+1),""),1)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SMALL(IF(illustrator=H395,(ROW(illustrator)-MIN(ROW(illustrator))+1)+10000*(COLUMN(illustrator)-MIN(COLUMN(illustrator))+1),""),1)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SMALL(IF(illustrator=H396,(ROW(illustrator)-MIN(ROW(illustrator))+1)+10000*(COLUMN(illustrator)-MIN(COLUMN(illustrator))+1),""),1)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SMALL(IF(illustrator=H397,(ROW(illustrator)-MIN(ROW(illustrator))+1)+10000*(COLUMN(illustrator)-MIN(COLUMN(illustrator))+1),""),1)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SMALL(IF(illustrator=H398,(ROW(illustrator)-MIN(ROW(illustrator))+1)+10000*(COLUMN(illustrator)-MIN(COLUMN(illustrator))+1),""),1)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SMALL(IF(illustrator=H399,(ROW(illustrator)-MIN(ROW(illustrator))+1)+10000*(COLUMN(illustrator)-MIN(COLUMN(illustrator))+1),""),1)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SMALL(IF(illustrator=H400,(ROW(illustrator)-MIN(ROW(illustrator))+1)+10000*(COLUMN(illustrator)-MIN(COLUMN(illustrator))+1),""),1)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SMALL(IF(illustrator=H401,(ROW(illustrator)-MIN(ROW(illustrator))+1)+10000*(COLUMN(illustrator)-MIN(COLUMN(illustrator))+1),""),1)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SMALL(IF(illustrator=H402,(ROW(illustrator)-MIN(ROW(illustrator))+1)+10000*(COLUMN(illustrator)-MIN(COLUMN(illustrator))+1),""),1)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SMALL(IF(illustrator=H403,(ROW(illustrator)-MIN(ROW(illustrator))+1)+10000*(COLUMN(illustrator)-MIN(COLUMN(illustrator))+1),""),1)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SMALL(IF(illustrator=H404,(ROW(illustrator)-MIN(ROW(illustrator))+1)+10000*(COLUMN(illustrator)-MIN(COLUMN(illustrator))+1),""),1)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SMALL(IF(illustrator=H405,(ROW(illustrator)-MIN(ROW(illustrator))+1)+10000*(COLUMN(illustrator)-MIN(COLUMN(illustrator))+1),""),1)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SMALL(IF(illustrator=H406,(ROW(illustrator)-MIN(ROW(illustrator))+1)+10000*(COLUMN(illustrator)-MIN(COLUMN(illustrator))+1),""),1)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SMALL(IF(illustrator=H407,(ROW(illustrator)-MIN(ROW(illustrator))+1)+10000*(COLUMN(illustrator)-MIN(COLUMN(illustrator))+1),""),1)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SMALL(IF(illustrator=H408,(ROW(illustrator)-MIN(ROW(illustrator))+1)+10000*(COLUMN(illustrator)-MIN(COLUMN(illustrator))+1),""),1)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SMALL(IF(illustrator=H409,(ROW(illustrator)-MIN(ROW(illustrator))+1)+10000*(COLUMN(illustrator)-MIN(COLUMN(illustrator))+1),""),1)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SMALL(IF(illustrator=H410,(ROW(illustrator)-MIN(ROW(illustrator))+1)+10000*(COLUMN(illustrator)-MIN(COLUMN(illustrator))+1),""),1)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SMALL(IF(illustrator=H411,(ROW(illustrator)-MIN(ROW(illustrator))+1)+10000*(COLUMN(illustrator)-MIN(COLUMN(illustrator))+1),""),1)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SMALL(IF(illustrator=H412,(ROW(illustrator)-MIN(ROW(illustrator))+1)+10000*(COLUMN(illustrator)-MIN(COLUMN(illustrator))+1),""),1)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SMALL(IF(illustrator=H413,(ROW(illustrator)-MIN(ROW(illustrator))+1)+10000*(COLUMN(illustrator)-MIN(COLUMN(illustrator))+1),""),1)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SMALL(IF(illustrator=H414,(ROW(illustrator)-MIN(ROW(illustrator))+1)+10000*(COLUMN(illustrator)-MIN(COLUMN(illustrator))+1),""),1)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SMALL(IF(illustrator=H415,(ROW(illustrator)-MIN(ROW(illustrator))+1)+10000*(COLUMN(illustrator)-MIN(COLUMN(illustrator))+1),""),1)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SMALL(IF(illustrator=H416,(ROW(illustrator)-MIN(ROW(illustrator))+1)+10000*(COLUMN(illustrator)-MIN(COLUMN(illustrator))+1),""),1)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SMALL(IF(illustrator=H417,(ROW(illustrator)-MIN(ROW(illustrator))+1)+10000*(COLUMN(illustrator)-MIN(COLUMN(illustrator))+1),""),1)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SMALL(IF(illustrator=H418,(ROW(illustrator)-MIN(ROW(illustrator))+1)+10000*(COLUMN(illustrator)-MIN(COLUMN(illustrator))+1),""),1)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SMALL(IF(illustrator=H419,(ROW(illustrator)-MIN(ROW(illustrator))+1)+10000*(COLUMN(illustrator)-MIN(COLUMN(illustrator))+1),""),1)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SMALL(IF(illustrator=H420,(ROW(illustrator)-MIN(ROW(illustrator))+1)+10000*(COLUMN(illustrator)-MIN(COLUMN(illustrator))+1),""),1)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SMALL(IF(illustrator=H421,(ROW(illustrator)-MIN(ROW(illustrator))+1)+10000*(COLUMN(illustrator)-MIN(COLUMN(illustrator))+1),""),1)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SMALL(IF(illustrator=H422,(ROW(illustrator)-MIN(ROW(illustrator))+1)+10000*(COLUMN(illustrator)-MIN(COLUMN(illustrator))+1),""),1)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SMALL(IF(illustrator=H423,(ROW(illustrator)-MIN(ROW(illustrator))+1)+10000*(COLUMN(illustrator)-MIN(COLUMN(illustrator))+1),""),1)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SMALL(IF(illustrator=H424,(ROW(illustrator)-MIN(ROW(illustrator))+1)+10000*(COLUMN(illustrator)-MIN(COLUMN(illustrator))+1),""),1)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SMALL(IF(illustrator=H425,(ROW(illustrator)-MIN(ROW(illustrator))+1)+10000*(COLUMN(illustrator)-MIN(COLUMN(illustrator))+1),""),1)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SMALL(IF(illustrator=H426,(ROW(illustrator)-MIN(ROW(illustrator))+1)+10000*(COLUMN(illustrator)-MIN(COLUMN(illustrator))+1),""),1)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SMALL(IF(illustrator=H427,(ROW(illustrator)-MIN(ROW(illustrator))+1)+10000*(COLUMN(illustrator)-MIN(COLUMN(illustrator))+1),""),1)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SMALL(IF(illustrator=H428,(ROW(illustrator)-MIN(ROW(illustrator))+1)+10000*(COLUMN(illustrator)-MIN(COLUMN(illustrator))+1),""),1)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SMALL(IF(illustrator=H429,(ROW(illustrator)-MIN(ROW(illustrator))+1)+10000*(COLUMN(illustrator)-MIN(COLUMN(illustrator))+1),""),1)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SMALL(IF(illustrator=H430,(ROW(illustrator)-MIN(ROW(illustrator))+1)+10000*(COLUMN(illustrator)-MIN(COLUMN(illustrator))+1),""),1)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SMALL(IF(illustrator=H431,(ROW(illustrator)-MIN(ROW(illustrator))+1)+10000*(COLUMN(illustrator)-MIN(COLUMN(illustrator))+1),""),1)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SMALL(IF(illustrator=H432,(ROW(illustrator)-MIN(ROW(illustrator))+1)+10000*(COLUMN(illustrator)-MIN(COLUMN(illustrator))+1),""),1)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SMALL(IF(illustrator=H433,(ROW(illustrator)-MIN(ROW(illustrator))+1)+10000*(COLUMN(illustrator)-MIN(COLUMN(illustrator))+1),""),1)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SMALL(IF(illustrator=H434,(ROW(illustrator)-MIN(ROW(illustrator))+1)+10000*(COLUMN(illustrator)-MIN(COLUMN(illustrator))+1),""),1)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SMALL(IF(illustrator=H435,(ROW(illustrator)-MIN(ROW(illustrator))+1)+10000*(COLUMN(illustrator)-MIN(COLUMN(illustrator))+1),""),1)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SMALL(IF(illustrator=H436,(ROW(illustrator)-MIN(ROW(illustrator))+1)+10000*(COLUMN(illustrator)-MIN(COLUMN(illustrator))+1),""),1)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SMALL(IF(illustrator=H437,(ROW(illustrator)-MIN(ROW(illustrator))+1)+10000*(COLUMN(illustrator)-MIN(COLUMN(illustrator))+1),""),1)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SMALL(IF(illustrator=H438,(ROW(illustrator)-MIN(ROW(illustrator))+1)+10000*(COLUMN(illustrator)-MIN(COLUMN(illustrator))+1),""),1)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SMALL(IF(illustrator=H439,(ROW(illustrator)-MIN(ROW(illustrator))+1)+10000*(COLUMN(illustrator)-MIN(COLUMN(illustrator))+1),""),1)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SMALL(IF(illustrator=H440,(ROW(illustrator)-MIN(ROW(illustrator))+1)+10000*(COLUMN(illustrator)-MIN(COLUMN(illustrator))+1),""),1)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SMALL(IF(illustrator=H441,(ROW(illustrator)-MIN(ROW(illustrator))+1)+10000*(COLUMN(illustrator)-MIN(COLUMN(illustrator))+1),""),1)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SMALL(IF(illustrator=H442,(ROW(illustrator)-MIN(ROW(illustrator))+1)+10000*(COLUMN(illustrator)-MIN(COLUMN(illustrator))+1),""),1)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SMALL(IF(illustrator=H443,(ROW(illustrator)-MIN(ROW(illustrator))+1)+10000*(COLUMN(illustrator)-MIN(COLUMN(illustrator))+1),""),1)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SMALL(IF(illustrator=H444,(ROW(illustrator)-MIN(ROW(illustrator))+1)+10000*(COLUMN(illustrator)-MIN(COLUMN(illustrator))+1),""),1)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SMALL(IF(illustrator=H445,(ROW(illustrator)-MIN(ROW(illustrator))+1)+10000*(COLUMN(illustrator)-MIN(COLUMN(illustrator))+1),""),1)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SMALL(IF(illustrator=H446,(ROW(illustrator)-MIN(ROW(illustrator))+1)+10000*(COLUMN(illustrator)-MIN(COLUMN(illustrator))+1),""),1)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SMALL(IF(illustrator=H447,(ROW(illustrator)-MIN(ROW(illustrator))+1)+10000*(COLUMN(illustrator)-MIN(COLUMN(illustrator))+1),""),1)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SMALL(IF(illustrator=H448,(ROW(illustrator)-MIN(ROW(illustrator))+1)+10000*(COLUMN(illustrator)-MIN(COLUMN(illustrator))+1),""),1)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SMALL(IF(illustrator=H449,(ROW(illustrator)-MIN(ROW(illustrator))+1)+10000*(COLUMN(illustrator)-MIN(COLUMN(illustrator))+1),""),1)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SMALL(IF(illustrator=H450,(ROW(illustrator)-MIN(ROW(illustrator))+1)+10000*(COLUMN(illustrator)-MIN(COLUMN(illustrator))+1),""),1)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SMALL(IF(illustrator=H451,(ROW(illustrator)-MIN(ROW(illustrator))+1)+10000*(COLUMN(illustrator)-MIN(COLUMN(illustrator))+1),""),1)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SMALL(IF(illustrator=H452,(ROW(illustrator)-MIN(ROW(illustrator))+1)+10000*(COLUMN(illustrator)-MIN(COLUMN(illustrator))+1),""),1)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SMALL(IF(illustrator=H453,(ROW(illustrator)-MIN(ROW(illustrator))+1)+10000*(COLUMN(illustrator)-MIN(COLUMN(illustrator))+1),""),1)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SMALL(IF(illustrator=H454,(ROW(illustrator)-MIN(ROW(illustrator))+1)+10000*(COLUMN(illustrator)-MIN(COLUMN(illustrator))+1),""),1)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SMALL(IF(illustrator=H455,(ROW(illustrator)-MIN(ROW(illustrator))+1)+10000*(COLUMN(illustrator)-MIN(COLUMN(illustrator))+1),""),1)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SMALL(IF(illustrator=H456,(ROW(illustrator)-MIN(ROW(illustrator))+1)+10000*(COLUMN(illustrator)-MIN(COLUMN(illustrator))+1),""),1)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SMALL(IF(illustrator=H457,(ROW(illustrator)-MIN(ROW(illustrator))+1)+10000*(COLUMN(illustrator)-MIN(COLUMN(illustrator))+1),""),1)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SMALL(IF(illustrator=H458,(ROW(illustrator)-MIN(ROW(illustrator))+1)+10000*(COLUMN(illustrator)-MIN(COLUMN(illustrator))+1),""),1)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SMALL(IF(illustrator=H459,(ROW(illustrator)-MIN(ROW(illustrator))+1)+10000*(COLUMN(illustrator)-MIN(COLUMN(illustrator))+1),""),1)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SMALL(IF(illustrator=H460,(ROW(illustrator)-MIN(ROW(illustrator))+1)+10000*(COLUMN(illustrator)-MIN(COLUMN(illustrator))+1),""),1)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SMALL(IF(illustrator=H461,(ROW(illustrator)-MIN(ROW(illustrator))+1)+10000*(COLUMN(illustrator)-MIN(COLUMN(illustrator))+1),""),1)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SMALL(IF(illustrator=H462,(ROW(illustrator)-MIN(ROW(illustrator))+1)+10000*(COLUMN(illustrator)-MIN(COLUMN(illustrator))+1),""),1)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SMALL(IF(illustrator=H463,(ROW(illustrator)-MIN(ROW(illustrator))+1)+10000*(COLUMN(illustrator)-MIN(COLUMN(illustrator))+1),""),1)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SMALL(IF(illustrator=H464,(ROW(illustrator)-MIN(ROW(illustrator))+1)+10000*(COLUMN(illustrator)-MIN(COLUMN(illustrator))+1),""),1)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SMALL(IF(illustrator=H465,(ROW(illustrator)-MIN(ROW(illustrator))+1)+10000*(COLUMN(illustrator)-MIN(COLUMN(illustrator))+1),""),1)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SMALL(IF(illustrator=H466,(ROW(illustrator)-MIN(ROW(illustrator))+1)+10000*(COLUMN(illustrator)-MIN(COLUMN(illustrator))+1),""),1)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SMALL(IF(illustrator=H467,(ROW(illustrator)-MIN(ROW(illustrator))+1)+10000*(COLUMN(illustrator)-MIN(COLUMN(illustrator))+1),""),1)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SMALL(IF(illustrator=H468,(ROW(illustrator)-MIN(ROW(illustrator))+1)+10000*(COLUMN(illustrator)-MIN(COLUMN(illustrator))+1),""),1)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SMALL(IF(illustrator=H469,(ROW(illustrator)-MIN(ROW(illustrator))+1)+10000*(COLUMN(illustrator)-MIN(COLUMN(illustrator))+1),""),1)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SMALL(IF(illustrator=H470,(ROW(illustrator)-MIN(ROW(illustrator))+1)+10000*(COLUMN(illustrator)-MIN(COLUMN(illustrator))+1),""),1)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SMALL(IF(illustrator=H471,(ROW(illustrator)-MIN(ROW(illustrator))+1)+10000*(COLUMN(illustrator)-MIN(COLUMN(illustrator))+1),""),1)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SMALL(IF(illustrator=H472,(ROW(illustrator)-MIN(ROW(illustrator))+1)+10000*(COLUMN(illustrator)-MIN(COLUMN(illustrator))+1),""),1)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SMALL(IF(illustrator=H473,(ROW(illustrator)-MIN(ROW(illustrator))+1)+10000*(COLUMN(illustrator)-MIN(COLUMN(illustrator))+1),""),1)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SMALL(IF(illustrator=H474,(ROW(illustrator)-MIN(ROW(illustrator))+1)+10000*(COLUMN(illustrator)-MIN(COLUMN(illustrator))+1),""),1)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SMALL(IF(illustrator=H475,(ROW(illustrator)-MIN(ROW(illustrator))+1)+10000*(COLUMN(illustrator)-MIN(COLUMN(illustrator))+1),""),1)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SMALL(IF(illustrator=H476,(ROW(illustrator)-MIN(ROW(illustrator))+1)+10000*(COLUMN(illustrator)-MIN(COLUMN(illustrator))+1),""),1)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SMALL(IF(illustrator=H477,(ROW(illustrator)-MIN(ROW(illustrator))+1)+10000*(COLUMN(illustrator)-MIN(COLUMN(illustrator))+1),""),1)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SMALL(IF(illustrator=H478,(ROW(illustrator)-MIN(ROW(illustrator))+1)+10000*(COLUMN(illustrator)-MIN(COLUMN(illustrator))+1),""),1)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SMALL(IF(illustrator=H479,(ROW(illustrator)-MIN(ROW(illustrator))+1)+10000*(COLUMN(illustrator)-MIN(COLUMN(illustrator))+1),""),1)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SMALL(IF(illustrator=H480,(ROW(illustrator)-MIN(ROW(illustrator))+1)+10000*(COLUMN(illustrator)-MIN(COLUMN(illustrator))+1),""),1)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SMALL(IF(illustrator=H481,(ROW(illustrator)-MIN(ROW(illustrator))+1)+10000*(COLUMN(illustrator)-MIN(COLUMN(illustrator))+1),""),1)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t="e">
        <f t="array" aca="1" ref="R482" ca="1">SMALL(IF(illustrator=H482,(ROW(illustrator)-MIN(ROW(illustrator))+1)+10000*(COLUMN(illustrator)-MIN(COLUMN(illustrator))+1),""),1)</f>
        <v>#NUM!</v>
      </c>
      <c r="S482" t="e">
        <f ca="1">INDEX(illustrator!E:E,MOD(R482,10000),1)</f>
        <v>#NUM!</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t="e">
        <f t="array" aca="1" ref="R483" ca="1">SMALL(IF(illustrator=H483,(ROW(illustrator)-MIN(ROW(illustrator))+1)+10000*(COLUMN(illustrator)-MIN(COLUMN(illustrator))+1),""),1)</f>
        <v>#NUM!</v>
      </c>
      <c r="S483" t="e">
        <f ca="1">INDEX(illustrator!E:E,MOD(R483,10000),1)</f>
        <v>#NUM!</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t="e">
        <f t="array" aca="1" ref="R484" ca="1">SMALL(IF(illustrator=H484,(ROW(illustrator)-MIN(ROW(illustrator))+1)+10000*(COLUMN(illustrator)-MIN(COLUMN(illustrator))+1),""),1)</f>
        <v>#NUM!</v>
      </c>
      <c r="S484" t="e">
        <f ca="1">INDEX(illustrator!E:E,MOD(R484,10000),1)</f>
        <v>#NUM!</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t="e">
        <f t="array" aca="1" ref="R485" ca="1">SMALL(IF(illustrator=H485,(ROW(illustrator)-MIN(ROW(illustrator))+1)+10000*(COLUMN(illustrator)-MIN(COLUMN(illustrator))+1),""),1)</f>
        <v>#NUM!</v>
      </c>
      <c r="S485" t="e">
        <f ca="1">INDEX(illustrator!E:E,MOD(R485,10000),1)</f>
        <v>#NUM!</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SMALL(IF(illustrator=H486,(ROW(illustrator)-MIN(ROW(illustrator))+1)+10000*(COLUMN(illustrator)-MIN(COLUMN(illustrator))+1),""),1)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SMALL(IF(illustrator=H487,(ROW(illustrator)-MIN(ROW(illustrator))+1)+10000*(COLUMN(illustrator)-MIN(COLUMN(illustrator))+1),""),1)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SMALL(IF(illustrator=H488,(ROW(illustrator)-MIN(ROW(illustrator))+1)+10000*(COLUMN(illustrator)-MIN(COLUMN(illustrator))+1),""),1)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SMALL(IF(illustrator=H489,(ROW(illustrator)-MIN(ROW(illustrator))+1)+10000*(COLUMN(illustrator)-MIN(COLUMN(illustrator))+1),""),1)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SMALL(IF(illustrator=H490,(ROW(illustrator)-MIN(ROW(illustrator))+1)+10000*(COLUMN(illustrator)-MIN(COLUMN(illustrator))+1),""),1)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SMALL(IF(illustrator=H491,(ROW(illustrator)-MIN(ROW(illustrator))+1)+10000*(COLUMN(illustrator)-MIN(COLUMN(illustrator))+1),""),1)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SMALL(IF(illustrator=H492,(ROW(illustrator)-MIN(ROW(illustrator))+1)+10000*(COLUMN(illustrator)-MIN(COLUMN(illustrator))+1),""),1)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SMALL(IF(illustrator=H493,(ROW(illustrator)-MIN(ROW(illustrator))+1)+10000*(COLUMN(illustrator)-MIN(COLUMN(illustrator))+1),""),1)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SMALL(IF(illustrator=H494,(ROW(illustrator)-MIN(ROW(illustrator))+1)+10000*(COLUMN(illustrator)-MIN(COLUMN(illustrator))+1),""),1)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SMALL(IF(illustrator=H495,(ROW(illustrator)-MIN(ROW(illustrator))+1)+10000*(COLUMN(illustrator)-MIN(COLUMN(illustrator))+1),""),1)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SMALL(IF(illustrator=H496,(ROW(illustrator)-MIN(ROW(illustrator))+1)+10000*(COLUMN(illustrator)-MIN(COLUMN(illustrator))+1),""),1)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SMALL(IF(illustrator=H497,(ROW(illustrator)-MIN(ROW(illustrator))+1)+10000*(COLUMN(illustrator)-MIN(COLUMN(illustrator))+1),""),1)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SMALL(IF(illustrator=H498,(ROW(illustrator)-MIN(ROW(illustrator))+1)+10000*(COLUMN(illustrator)-MIN(COLUMN(illustrator))+1),""),1)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SMALL(IF(illustrator=H499,(ROW(illustrator)-MIN(ROW(illustrator))+1)+10000*(COLUMN(illustrator)-MIN(COLUMN(illustrator))+1),""),1)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SMALL(IF(illustrator=H500,(ROW(illustrator)-MIN(ROW(illustrator))+1)+10000*(COLUMN(illustrator)-MIN(COLUMN(illustrator))+1),""),1)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SMALL(IF(illustrator=H501,(ROW(illustrator)-MIN(ROW(illustrator))+1)+10000*(COLUMN(illustrator)-MIN(COLUMN(illustrator))+1),""),1)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SMALL(IF(illustrator=H502,(ROW(illustrator)-MIN(ROW(illustrator))+1)+10000*(COLUMN(illustrator)-MIN(COLUMN(illustrator))+1),""),1)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SMALL(IF(illustrator=H503,(ROW(illustrator)-MIN(ROW(illustrator))+1)+10000*(COLUMN(illustrator)-MIN(COLUMN(illustrator))+1),""),1)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SMALL(IF(illustrator=H504,(ROW(illustrator)-MIN(ROW(illustrator))+1)+10000*(COLUMN(illustrator)-MIN(COLUMN(illustrator))+1),""),1)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SMALL(IF(illustrator=H505,(ROW(illustrator)-MIN(ROW(illustrator))+1)+10000*(COLUMN(illustrator)-MIN(COLUMN(illustrator))+1),""),1)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SMALL(IF(illustrator=H506,(ROW(illustrator)-MIN(ROW(illustrator))+1)+10000*(COLUMN(illustrator)-MIN(COLUMN(illustrator))+1),""),1)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SMALL(IF(illustrator=H507,(ROW(illustrator)-MIN(ROW(illustrator))+1)+10000*(COLUMN(illustrator)-MIN(COLUMN(illustrator))+1),""),1)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SMALL(IF(illustrator=H508,(ROW(illustrator)-MIN(ROW(illustrator))+1)+10000*(COLUMN(illustrator)-MIN(COLUMN(illustrator))+1),""),1)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SMALL(IF(illustrator=H509,(ROW(illustrator)-MIN(ROW(illustrator))+1)+10000*(COLUMN(illustrator)-MIN(COLUMN(illustrator))+1),""),1)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SMALL(IF(illustrator=H510,(ROW(illustrator)-MIN(ROW(illustrator))+1)+10000*(COLUMN(illustrator)-MIN(COLUMN(illustrator))+1),""),1)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SMALL(IF(illustrator=H511,(ROW(illustrator)-MIN(ROW(illustrator))+1)+10000*(COLUMN(illustrator)-MIN(COLUMN(illustrator))+1),""),1)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SMALL(IF(illustrator=H512,(ROW(illustrator)-MIN(ROW(illustrator))+1)+10000*(COLUMN(illustrator)-MIN(COLUMN(illustrator))+1),""),1)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SMALL(IF(illustrator=H513,(ROW(illustrator)-MIN(ROW(illustrator))+1)+10000*(COLUMN(illustrator)-MIN(COLUMN(illustrator))+1),""),1)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SMALL(IF(illustrator=H514,(ROW(illustrator)-MIN(ROW(illustrator))+1)+10000*(COLUMN(illustrator)-MIN(COLUMN(illustrator))+1),""),1)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SMALL(IF(illustrator=H515,(ROW(illustrator)-MIN(ROW(illustrator))+1)+10000*(COLUMN(illustrator)-MIN(COLUMN(illustrator))+1),""),1)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SMALL(IF(illustrator=H516,(ROW(illustrator)-MIN(ROW(illustrator))+1)+10000*(COLUMN(illustrator)-MIN(COLUMN(illustrator))+1),""),1)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SMALL(IF(illustrator=H517,(ROW(illustrator)-MIN(ROW(illustrator))+1)+10000*(COLUMN(illustrator)-MIN(COLUMN(illustrator))+1),""),1)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SMALL(IF(illustrator=H518,(ROW(illustrator)-MIN(ROW(illustrator))+1)+10000*(COLUMN(illustrator)-MIN(COLUMN(illustrator))+1),""),1)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SMALL(IF(illustrator=H519,(ROW(illustrator)-MIN(ROW(illustrator))+1)+10000*(COLUMN(illustrator)-MIN(COLUMN(illustrator))+1),""),1)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SMALL(IF(illustrator=H520,(ROW(illustrator)-MIN(ROW(illustrator))+1)+10000*(COLUMN(illustrator)-MIN(COLUMN(illustrator))+1),""),1)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SMALL(IF(illustrator=H521,(ROW(illustrator)-MIN(ROW(illustrator))+1)+10000*(COLUMN(illustrator)-MIN(COLUMN(illustrator))+1),""),1)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SMALL(IF(illustrator=H522,(ROW(illustrator)-MIN(ROW(illustrator))+1)+10000*(COLUMN(illustrator)-MIN(COLUMN(illustrator))+1),""),1)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SMALL(IF(illustrator=H523,(ROW(illustrator)-MIN(ROW(illustrator))+1)+10000*(COLUMN(illustrator)-MIN(COLUMN(illustrator))+1),""),1)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SMALL(IF(illustrator=H524,(ROW(illustrator)-MIN(ROW(illustrator))+1)+10000*(COLUMN(illustrator)-MIN(COLUMN(illustrator))+1),""),1)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SMALL(IF(illustrator=H525,(ROW(illustrator)-MIN(ROW(illustrator))+1)+10000*(COLUMN(illustrator)-MIN(COLUMN(illustrator))+1),""),1)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SMALL(IF(illustrator=H526,(ROW(illustrator)-MIN(ROW(illustrator))+1)+10000*(COLUMN(illustrator)-MIN(COLUMN(illustrator))+1),""),1)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SMALL(IF(illustrator=H527,(ROW(illustrator)-MIN(ROW(illustrator))+1)+10000*(COLUMN(illustrator)-MIN(COLUMN(illustrator))+1),""),1)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SMALL(IF(illustrator=H528,(ROW(illustrator)-MIN(ROW(illustrator))+1)+10000*(COLUMN(illustrator)-MIN(COLUMN(illustrator))+1),""),1)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SMALL(IF(illustrator=H529,(ROW(illustrator)-MIN(ROW(illustrator))+1)+10000*(COLUMN(illustrator)-MIN(COLUMN(illustrator))+1),""),1)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SMALL(IF(illustrator=H530,(ROW(illustrator)-MIN(ROW(illustrator))+1)+10000*(COLUMN(illustrator)-MIN(COLUMN(illustrator))+1),""),1)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SMALL(IF(illustrator=H531,(ROW(illustrator)-MIN(ROW(illustrator))+1)+10000*(COLUMN(illustrator)-MIN(COLUMN(illustrator))+1),""),1)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SMALL(IF(illustrator=H532,(ROW(illustrator)-MIN(ROW(illustrator))+1)+10000*(COLUMN(illustrator)-MIN(COLUMN(illustrator))+1),""),1)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SMALL(IF(illustrator=H533,(ROW(illustrator)-MIN(ROW(illustrator))+1)+10000*(COLUMN(illustrator)-MIN(COLUMN(illustrator))+1),""),1)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SMALL(IF(illustrator=H534,(ROW(illustrator)-MIN(ROW(illustrator))+1)+10000*(COLUMN(illustrator)-MIN(COLUMN(illustrator))+1),""),1)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SMALL(IF(illustrator=H535,(ROW(illustrator)-MIN(ROW(illustrator))+1)+10000*(COLUMN(illustrator)-MIN(COLUMN(illustrator))+1),""),1)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SMALL(IF(illustrator=H536,(ROW(illustrator)-MIN(ROW(illustrator))+1)+10000*(COLUMN(illustrator)-MIN(COLUMN(illustrator))+1),""),1)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582"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SMALL(IF(illustrator=H537,(ROW(illustrator)-MIN(ROW(illustrator))+1)+10000*(COLUMN(illustrator)-MIN(COLUMN(illustrator))+1),""),1)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SMALL(IF(illustrator=H538,(ROW(illustrator)-MIN(ROW(illustrator))+1)+10000*(COLUMN(illustrator)-MIN(COLUMN(illustrator))+1),""),1)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SMALL(IF(illustrator=H539,(ROW(illustrator)-MIN(ROW(illustrator))+1)+10000*(COLUMN(illustrator)-MIN(COLUMN(illustrator))+1),""),1)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SMALL(IF(illustrator=H540,(ROW(illustrator)-MIN(ROW(illustrator))+1)+10000*(COLUMN(illustrator)-MIN(COLUMN(illustrator))+1),""),1)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SMALL(IF(illustrator=H541,(ROW(illustrator)-MIN(ROW(illustrator))+1)+10000*(COLUMN(illustrator)-MIN(COLUMN(illustrator))+1),""),1)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SMALL(IF(illustrator=H542,(ROW(illustrator)-MIN(ROW(illustrator))+1)+10000*(COLUMN(illustrator)-MIN(COLUMN(illustrator))+1),""),1)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SMALL(IF(illustrator=H543,(ROW(illustrator)-MIN(ROW(illustrator))+1)+10000*(COLUMN(illustrator)-MIN(COLUMN(illustrator))+1),""),1)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SMALL(IF(illustrator=H544,(ROW(illustrator)-MIN(ROW(illustrator))+1)+10000*(COLUMN(illustrator)-MIN(COLUMN(illustrator))+1),""),1)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SMALL(IF(illustrator=H545,(ROW(illustrator)-MIN(ROW(illustrator))+1)+10000*(COLUMN(illustrator)-MIN(COLUMN(illustrator))+1),""),1)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SMALL(IF(illustrator=H546,(ROW(illustrator)-MIN(ROW(illustrator))+1)+10000*(COLUMN(illustrator)-MIN(COLUMN(illustrator))+1),""),1)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SMALL(IF(illustrator=H547,(ROW(illustrator)-MIN(ROW(illustrator))+1)+10000*(COLUMN(illustrator)-MIN(COLUMN(illustrator))+1),""),1)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SMALL(IF(illustrator=H548,(ROW(illustrator)-MIN(ROW(illustrator))+1)+10000*(COLUMN(illustrator)-MIN(COLUMN(illustrator))+1),""),1)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SMALL(IF(illustrator=H549,(ROW(illustrator)-MIN(ROW(illustrator))+1)+10000*(COLUMN(illustrator)-MIN(COLUMN(illustrator))+1),""),1)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SMALL(IF(illustrator=H550,(ROW(illustrator)-MIN(ROW(illustrator))+1)+10000*(COLUMN(illustrator)-MIN(COLUMN(illustrator))+1),""),1)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SMALL(IF(illustrator=H551,(ROW(illustrator)-MIN(ROW(illustrator))+1)+10000*(COLUMN(illustrator)-MIN(COLUMN(illustrator))+1),""),1)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SMALL(IF(illustrator=H552,(ROW(illustrator)-MIN(ROW(illustrator))+1)+10000*(COLUMN(illustrator)-MIN(COLUMN(illustrator))+1),""),1)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SMALL(IF(illustrator=H553,(ROW(illustrator)-MIN(ROW(illustrator))+1)+10000*(COLUMN(illustrator)-MIN(COLUMN(illustrator))+1),""),1)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SMALL(IF(illustrator=H554,(ROW(illustrator)-MIN(ROW(illustrator))+1)+10000*(COLUMN(illustrator)-MIN(COLUMN(illustrator))+1),""),1)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SMALL(IF(illustrator=H555,(ROW(illustrator)-MIN(ROW(illustrator))+1)+10000*(COLUMN(illustrator)-MIN(COLUMN(illustrator))+1),""),1)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SMALL(IF(illustrator=H556,(ROW(illustrator)-MIN(ROW(illustrator))+1)+10000*(COLUMN(illustrator)-MIN(COLUMN(illustrator))+1),""),1)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SMALL(IF(illustrator=H557,(ROW(illustrator)-MIN(ROW(illustrator))+1)+10000*(COLUMN(illustrator)-MIN(COLUMN(illustrator))+1),""),1)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SMALL(IF(illustrator=H558,(ROW(illustrator)-MIN(ROW(illustrator))+1)+10000*(COLUMN(illustrator)-MIN(COLUMN(illustrator))+1),""),1)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SMALL(IF(illustrator=H559,(ROW(illustrator)-MIN(ROW(illustrator))+1)+10000*(COLUMN(illustrator)-MIN(COLUMN(illustrator))+1),""),1)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SMALL(IF(illustrator=H560,(ROW(illustrator)-MIN(ROW(illustrator))+1)+10000*(COLUMN(illustrator)-MIN(COLUMN(illustrator))+1),""),1)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SMALL(IF(illustrator=H561,(ROW(illustrator)-MIN(ROW(illustrator))+1)+10000*(COLUMN(illustrator)-MIN(COLUMN(illustrator))+1),""),1)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SMALL(IF(illustrator=H562,(ROW(illustrator)-MIN(ROW(illustrator))+1)+10000*(COLUMN(illustrator)-MIN(COLUMN(illustrator))+1),""),1)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SMALL(IF(illustrator=H563,(ROW(illustrator)-MIN(ROW(illustrator))+1)+10000*(COLUMN(illustrator)-MIN(COLUMN(illustrator))+1),""),1)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SMALL(IF(illustrator=H564,(ROW(illustrator)-MIN(ROW(illustrator))+1)+10000*(COLUMN(illustrator)-MIN(COLUMN(illustrator))+1),""),1)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SMALL(IF(illustrator=H565,(ROW(illustrator)-MIN(ROW(illustrator))+1)+10000*(COLUMN(illustrator)-MIN(COLUMN(illustrator))+1),""),1)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SMALL(IF(illustrator=H566,(ROW(illustrator)-MIN(ROW(illustrator))+1)+10000*(COLUMN(illustrator)-MIN(COLUMN(illustrator))+1),""),1)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SMALL(IF(illustrator=H567,(ROW(illustrator)-MIN(ROW(illustrator))+1)+10000*(COLUMN(illustrator)-MIN(COLUMN(illustrator))+1),""),1)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SMALL(IF(illustrator=H568,(ROW(illustrator)-MIN(ROW(illustrator))+1)+10000*(COLUMN(illustrator)-MIN(COLUMN(illustrator))+1),""),1)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SMALL(IF(illustrator=H569,(ROW(illustrator)-MIN(ROW(illustrator))+1)+10000*(COLUMN(illustrator)-MIN(COLUMN(illustrator))+1),""),1)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SMALL(IF(illustrator=H570,(ROW(illustrator)-MIN(ROW(illustrator))+1)+10000*(COLUMN(illustrator)-MIN(COLUMN(illustrator))+1),""),1)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SMALL(IF(illustrator=H571,(ROW(illustrator)-MIN(ROW(illustrator))+1)+10000*(COLUMN(illustrator)-MIN(COLUMN(illustrator))+1),""),1)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SMALL(IF(illustrator=H572,(ROW(illustrator)-MIN(ROW(illustrator))+1)+10000*(COLUMN(illustrator)-MIN(COLUMN(illustrator))+1),""),1)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SMALL(IF(illustrator=H573,(ROW(illustrator)-MIN(ROW(illustrator))+1)+10000*(COLUMN(illustrator)-MIN(COLUMN(illustrator))+1),""),1)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SMALL(IF(illustrator=H574,(ROW(illustrator)-MIN(ROW(illustrator))+1)+10000*(COLUMN(illustrator)-MIN(COLUMN(illustrator))+1),""),1)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SMALL(IF(illustrator=H575,(ROW(illustrator)-MIN(ROW(illustrator))+1)+10000*(COLUMN(illustrator)-MIN(COLUMN(illustrator))+1),""),1)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SMALL(IF(illustrator=H576,(ROW(illustrator)-MIN(ROW(illustrator))+1)+10000*(COLUMN(illustrator)-MIN(COLUMN(illustrator))+1),""),1)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SMALL(IF(illustrator=H577,(ROW(illustrator)-MIN(ROW(illustrator))+1)+10000*(COLUMN(illustrator)-MIN(COLUMN(illustrator))+1),""),1)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SMALL(IF(illustrator=H578,(ROW(illustrator)-MIN(ROW(illustrator))+1)+10000*(COLUMN(illustrator)-MIN(COLUMN(illustrator))+1),""),1)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SMALL(IF(illustrator=H579,(ROW(illustrator)-MIN(ROW(illustrator))+1)+10000*(COLUMN(illustrator)-MIN(COLUMN(illustrator))+1),""),1)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SMALL(IF(illustrator=H580,(ROW(illustrator)-MIN(ROW(illustrator))+1)+10000*(COLUMN(illustrator)-MIN(COLUMN(illustrator))+1),""),1)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582"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SMALL(IF(illustrator=H581,(ROW(illustrator)-MIN(ROW(illustrator))+1)+10000*(COLUMN(illustrator)-MIN(COLUMN(illustrator))+1),""),1)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SMALL(IF(illustrator=H582,(ROW(illustrator)-MIN(ROW(illustrator))+1)+10000*(COLUMN(illustrator)-MIN(COLUMN(illustrator))+1),""),1)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ref="B583:B646" si="74">FIND("src=""",A583)+LEN("src=""")-1</f>
        <v>31</v>
      </c>
      <c r="C583">
        <f t="shared" ref="C583:C646" si="75">FIND(".jpg",A583,B583)+3</f>
        <v>58</v>
      </c>
      <c r="E583" t="str">
        <f t="shared" ref="E583:E646" si="76">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SMALL(IF(illustrator=H583,(ROW(illustrator)-MIN(ROW(illustrator))+1)+10000*(COLUMN(illustrator)-MIN(COLUMN(illustrator))+1),""),1)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74"/>
        <v>35</v>
      </c>
      <c r="C584">
        <f t="shared" si="75"/>
        <v>66</v>
      </c>
      <c r="E584" t="str">
        <f t="shared" si="76"/>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SMALL(IF(illustrator=H584,(ROW(illustrator)-MIN(ROW(illustrator))+1)+10000*(COLUMN(illustrator)-MIN(COLUMN(illustrator))+1),""),1)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74"/>
        <v>31</v>
      </c>
      <c r="C585">
        <f t="shared" si="75"/>
        <v>58</v>
      </c>
      <c r="E585" t="str">
        <f t="shared" si="76"/>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SMALL(IF(illustrator=H585,(ROW(illustrator)-MIN(ROW(illustrator))+1)+10000*(COLUMN(illustrator)-MIN(COLUMN(illustrator))+1),""),1)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74"/>
        <v>30</v>
      </c>
      <c r="C586">
        <f t="shared" si="75"/>
        <v>56</v>
      </c>
      <c r="E586" t="str">
        <f t="shared" si="76"/>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SMALL(IF(illustrator=H586,(ROW(illustrator)-MIN(ROW(illustrator))+1)+10000*(COLUMN(illustrator)-MIN(COLUMN(illustrator))+1),""),1)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74"/>
        <v>36</v>
      </c>
      <c r="C587">
        <f t="shared" si="75"/>
        <v>68</v>
      </c>
      <c r="E587" t="str">
        <f t="shared" si="76"/>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SMALL(IF(illustrator=H587,(ROW(illustrator)-MIN(ROW(illustrator))+1)+10000*(COLUMN(illustrator)-MIN(COLUMN(illustrator))+1),""),1)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74"/>
        <v>30</v>
      </c>
      <c r="C588">
        <f t="shared" si="75"/>
        <v>56</v>
      </c>
      <c r="E588" t="str">
        <f t="shared" si="76"/>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SMALL(IF(illustrator=H588,(ROW(illustrator)-MIN(ROW(illustrator))+1)+10000*(COLUMN(illustrator)-MIN(COLUMN(illustrator))+1),""),1)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74"/>
        <v>29</v>
      </c>
      <c r="C589">
        <f t="shared" si="75"/>
        <v>54</v>
      </c>
      <c r="E589" t="str">
        <f t="shared" si="76"/>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20" si="77">LEN(J589)</f>
        <v>17</v>
      </c>
      <c r="P589">
        <f t="shared" si="70"/>
        <v>13</v>
      </c>
      <c r="R589">
        <f t="array" aca="1" ref="R589" ca="1">SMALL(IF(illustrator=H589,(ROW(illustrator)-MIN(ROW(illustrator))+1)+10000*(COLUMN(illustrator)-MIN(COLUMN(illustrator))+1),""),1)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74"/>
        <v>31</v>
      </c>
      <c r="C590">
        <f t="shared" si="75"/>
        <v>58</v>
      </c>
      <c r="E590" t="str">
        <f t="shared" si="76"/>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7"/>
        <v>15</v>
      </c>
      <c r="P590">
        <f t="shared" si="70"/>
        <v>12</v>
      </c>
      <c r="R590">
        <f t="array" aca="1" ref="R590" ca="1">SMALL(IF(illustrator=H590,(ROW(illustrator)-MIN(ROW(illustrator))+1)+10000*(COLUMN(illustrator)-MIN(COLUMN(illustrator))+1),""),1)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74"/>
        <v>35</v>
      </c>
      <c r="C591">
        <f t="shared" si="75"/>
        <v>66</v>
      </c>
      <c r="E591" t="str">
        <f t="shared" si="76"/>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7"/>
        <v>17</v>
      </c>
      <c r="P591">
        <f t="shared" si="70"/>
        <v>13</v>
      </c>
      <c r="R591">
        <f t="array" aca="1" ref="R591" ca="1">SMALL(IF(illustrator=H591,(ROW(illustrator)-MIN(ROW(illustrator))+1)+10000*(COLUMN(illustrator)-MIN(COLUMN(illustrator))+1),""),1)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74"/>
        <v>29</v>
      </c>
      <c r="C592">
        <f t="shared" si="75"/>
        <v>54</v>
      </c>
      <c r="E592" t="str">
        <f t="shared" si="76"/>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7"/>
        <v>13</v>
      </c>
      <c r="P592">
        <f t="shared" si="70"/>
        <v>11</v>
      </c>
      <c r="R592">
        <f t="array" aca="1" ref="R592" ca="1">SMALL(IF(illustrator=H592,(ROW(illustrator)-MIN(ROW(illustrator))+1)+10000*(COLUMN(illustrator)-MIN(COLUMN(illustrator))+1),""),1)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74"/>
        <v>31</v>
      </c>
      <c r="C593">
        <f t="shared" si="75"/>
        <v>58</v>
      </c>
      <c r="E593" t="str">
        <f t="shared" si="76"/>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7"/>
        <v>12</v>
      </c>
      <c r="P593">
        <f t="shared" si="70"/>
        <v>10</v>
      </c>
      <c r="R593">
        <f t="array" aca="1" ref="R593" ca="1">SMALL(IF(illustrator=H593,(ROW(illustrator)-MIN(ROW(illustrator))+1)+10000*(COLUMN(illustrator)-MIN(COLUMN(illustrator))+1),""),1)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74"/>
        <v>31</v>
      </c>
      <c r="C594">
        <f t="shared" si="75"/>
        <v>58</v>
      </c>
      <c r="E594" t="str">
        <f t="shared" si="76"/>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7"/>
        <v>12</v>
      </c>
      <c r="P594">
        <f t="shared" si="70"/>
        <v>11</v>
      </c>
      <c r="R594">
        <f t="array" aca="1" ref="R594" ca="1">SMALL(IF(illustrator=H594,(ROW(illustrator)-MIN(ROW(illustrator))+1)+10000*(COLUMN(illustrator)-MIN(COLUMN(illustrator))+1),""),1)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74"/>
        <v>36</v>
      </c>
      <c r="C595">
        <f t="shared" si="75"/>
        <v>68</v>
      </c>
      <c r="E595" t="str">
        <f t="shared" si="76"/>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7"/>
        <v>11</v>
      </c>
      <c r="P595">
        <f t="shared" si="70"/>
        <v>11</v>
      </c>
      <c r="R595">
        <f t="array" aca="1" ref="R595" ca="1">SMALL(IF(illustrator=H595,(ROW(illustrator)-MIN(ROW(illustrator))+1)+10000*(COLUMN(illustrator)-MIN(COLUMN(illustrator))+1),""),1)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74"/>
        <v>34</v>
      </c>
      <c r="C596">
        <f t="shared" si="75"/>
        <v>64</v>
      </c>
      <c r="E596" t="str">
        <f t="shared" si="76"/>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7"/>
        <v>14</v>
      </c>
      <c r="P596">
        <f t="shared" si="70"/>
        <v>12</v>
      </c>
      <c r="R596">
        <f t="array" aca="1" ref="R596" ca="1">SMALL(IF(illustrator=H596,(ROW(illustrator)-MIN(ROW(illustrator))+1)+10000*(COLUMN(illustrator)-MIN(COLUMN(illustrator))+1),""),1)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74"/>
        <v>38</v>
      </c>
      <c r="C597">
        <f t="shared" si="75"/>
        <v>72</v>
      </c>
      <c r="E597" t="str">
        <f t="shared" si="76"/>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7"/>
        <v>14</v>
      </c>
      <c r="P597">
        <f t="shared" si="70"/>
        <v>13</v>
      </c>
      <c r="R597">
        <f t="array" aca="1" ref="R597" ca="1">SMALL(IF(illustrator=H597,(ROW(illustrator)-MIN(ROW(illustrator))+1)+10000*(COLUMN(illustrator)-MIN(COLUMN(illustrator))+1),""),1)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74"/>
        <v>34</v>
      </c>
      <c r="C598">
        <f t="shared" si="75"/>
        <v>64</v>
      </c>
      <c r="E598" t="str">
        <f t="shared" si="76"/>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7"/>
        <v>18</v>
      </c>
      <c r="P598">
        <f t="shared" si="70"/>
        <v>16</v>
      </c>
      <c r="R598">
        <f t="array" aca="1" ref="R598" ca="1">SMALL(IF(illustrator=H598,(ROW(illustrator)-MIN(ROW(illustrator))+1)+10000*(COLUMN(illustrator)-MIN(COLUMN(illustrator))+1),""),1)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74"/>
        <v>30</v>
      </c>
      <c r="C599">
        <f t="shared" si="75"/>
        <v>56</v>
      </c>
      <c r="E599" t="str">
        <f t="shared" si="76"/>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7"/>
        <v>17</v>
      </c>
      <c r="P599">
        <f t="shared" si="70"/>
        <v>14</v>
      </c>
      <c r="R599">
        <f t="array" aca="1" ref="R599" ca="1">SMALL(IF(illustrator=H599,(ROW(illustrator)-MIN(ROW(illustrator))+1)+10000*(COLUMN(illustrator)-MIN(COLUMN(illustrator))+1),""),1)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74"/>
        <v>31</v>
      </c>
      <c r="C600">
        <f t="shared" si="75"/>
        <v>58</v>
      </c>
      <c r="E600" t="str">
        <f t="shared" si="76"/>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7"/>
        <v>11</v>
      </c>
      <c r="P600">
        <f t="shared" si="70"/>
        <v>12</v>
      </c>
      <c r="R600">
        <f t="array" aca="1" ref="R600" ca="1">SMALL(IF(illustrator=H600,(ROW(illustrator)-MIN(ROW(illustrator))+1)+10000*(COLUMN(illustrator)-MIN(COLUMN(illustrator))+1),""),1)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si="74"/>
        <v>29</v>
      </c>
      <c r="C601">
        <f t="shared" si="75"/>
        <v>54</v>
      </c>
      <c r="E601" t="str">
        <f t="shared" si="76"/>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7"/>
        <v>6</v>
      </c>
      <c r="P601">
        <f t="shared" si="70"/>
        <v>5</v>
      </c>
      <c r="R601">
        <f t="array" aca="1" ref="R601" ca="1">SMALL(IF(illustrator=H601,(ROW(illustrator)-MIN(ROW(illustrator))+1)+10000*(COLUMN(illustrator)-MIN(COLUMN(illustrator))+1),""),1)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4"/>
        <v>30</v>
      </c>
      <c r="C602">
        <f t="shared" si="75"/>
        <v>56</v>
      </c>
      <c r="E602" t="str">
        <f t="shared" si="76"/>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7"/>
        <v>9</v>
      </c>
      <c r="P602">
        <f t="shared" si="70"/>
        <v>11</v>
      </c>
      <c r="R602">
        <f t="array" aca="1" ref="R602" ca="1">SMALL(IF(illustrator=H602,(ROW(illustrator)-MIN(ROW(illustrator))+1)+10000*(COLUMN(illustrator)-MIN(COLUMN(illustrator))+1),""),1)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4"/>
        <v>37</v>
      </c>
      <c r="C603">
        <f t="shared" si="75"/>
        <v>70</v>
      </c>
      <c r="E603" t="str">
        <f t="shared" si="76"/>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7"/>
        <v>4</v>
      </c>
      <c r="P603">
        <f t="shared" si="70"/>
        <v>6</v>
      </c>
      <c r="R603">
        <f t="array" aca="1" ref="R603" ca="1">SMALL(IF(illustrator=H603,(ROW(illustrator)-MIN(ROW(illustrator))+1)+10000*(COLUMN(illustrator)-MIN(COLUMN(illustrator))+1),""),1)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4"/>
        <v>36</v>
      </c>
      <c r="C604">
        <f t="shared" si="75"/>
        <v>68</v>
      </c>
      <c r="E604" t="str">
        <f t="shared" si="76"/>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7"/>
        <v>9</v>
      </c>
      <c r="P604">
        <f t="shared" si="70"/>
        <v>6</v>
      </c>
      <c r="R604">
        <f t="array" aca="1" ref="R604" ca="1">SMALL(IF(illustrator=H604,(ROW(illustrator)-MIN(ROW(illustrator))+1)+10000*(COLUMN(illustrator)-MIN(COLUMN(illustrator))+1),""),1)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4"/>
        <v>32</v>
      </c>
      <c r="C605">
        <f t="shared" si="75"/>
        <v>60</v>
      </c>
      <c r="E605" t="str">
        <f t="shared" si="76"/>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7"/>
        <v>10</v>
      </c>
      <c r="P605">
        <f t="shared" si="70"/>
        <v>4</v>
      </c>
      <c r="R605">
        <f t="array" aca="1" ref="R605" ca="1">SMALL(IF(illustrator=H605,(ROW(illustrator)-MIN(ROW(illustrator))+1)+10000*(COLUMN(illustrator)-MIN(COLUMN(illustrator))+1),""),1)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4"/>
        <v>29</v>
      </c>
      <c r="C606">
        <f t="shared" si="75"/>
        <v>54</v>
      </c>
      <c r="E606" t="str">
        <f t="shared" si="76"/>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7"/>
        <v>6</v>
      </c>
      <c r="P606">
        <f t="shared" si="70"/>
        <v>4</v>
      </c>
      <c r="R606">
        <f t="array" aca="1" ref="R606" ca="1">SMALL(IF(illustrator=H606,(ROW(illustrator)-MIN(ROW(illustrator))+1)+10000*(COLUMN(illustrator)-MIN(COLUMN(illustrator))+1),""),1)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4"/>
        <v>32</v>
      </c>
      <c r="C607">
        <f t="shared" si="75"/>
        <v>60</v>
      </c>
      <c r="E607" t="str">
        <f t="shared" si="76"/>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7"/>
        <v>12</v>
      </c>
      <c r="P607">
        <f t="shared" si="70"/>
        <v>7</v>
      </c>
      <c r="R607">
        <f t="array" aca="1" ref="R607" ca="1">SMALL(IF(illustrator=H607,(ROW(illustrator)-MIN(ROW(illustrator))+1)+10000*(COLUMN(illustrator)-MIN(COLUMN(illustrator))+1),""),1)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4"/>
        <v>31</v>
      </c>
      <c r="C608">
        <f t="shared" si="75"/>
        <v>58</v>
      </c>
      <c r="E608" t="str">
        <f t="shared" si="76"/>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7"/>
        <v>6</v>
      </c>
      <c r="P608">
        <f t="shared" si="70"/>
        <v>5</v>
      </c>
      <c r="R608">
        <f t="array" aca="1" ref="R608" ca="1">SMALL(IF(illustrator=H608,(ROW(illustrator)-MIN(ROW(illustrator))+1)+10000*(COLUMN(illustrator)-MIN(COLUMN(illustrator))+1),""),1)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4"/>
        <v>29</v>
      </c>
      <c r="C609">
        <f t="shared" si="75"/>
        <v>60</v>
      </c>
      <c r="E609" t="str">
        <f t="shared" si="76"/>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7"/>
        <v>9</v>
      </c>
      <c r="P609">
        <f t="shared" si="70"/>
        <v>9</v>
      </c>
      <c r="R609">
        <f t="array" aca="1" ref="R609" ca="1">SMALL(IF(illustrator=H609,(ROW(illustrator)-MIN(ROW(illustrator))+1)+10000*(COLUMN(illustrator)-MIN(COLUMN(illustrator))+1),""),1)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4"/>
        <v>28</v>
      </c>
      <c r="C610">
        <f t="shared" si="75"/>
        <v>52</v>
      </c>
      <c r="E610" t="str">
        <f t="shared" si="76"/>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7"/>
        <v>12</v>
      </c>
      <c r="P610">
        <f t="shared" si="70"/>
        <v>6</v>
      </c>
      <c r="R610">
        <f t="array" aca="1" ref="R610" ca="1">SMALL(IF(illustrator=H610,(ROW(illustrator)-MIN(ROW(illustrator))+1)+10000*(COLUMN(illustrator)-MIN(COLUMN(illustrator))+1),""),1)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4"/>
        <v>30</v>
      </c>
      <c r="C611">
        <f t="shared" si="75"/>
        <v>56</v>
      </c>
      <c r="E611" t="str">
        <f t="shared" si="76"/>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7"/>
        <v>7</v>
      </c>
      <c r="P611">
        <f t="shared" si="70"/>
        <v>7</v>
      </c>
      <c r="R611">
        <f t="array" aca="1" ref="R611" ca="1">SMALL(IF(illustrator=H611,(ROW(illustrator)-MIN(ROW(illustrator))+1)+10000*(COLUMN(illustrator)-MIN(COLUMN(illustrator))+1),""),1)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4"/>
        <v>36</v>
      </c>
      <c r="C612">
        <f t="shared" si="75"/>
        <v>68</v>
      </c>
      <c r="E612" t="str">
        <f t="shared" si="76"/>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7"/>
        <v>14</v>
      </c>
      <c r="P612">
        <f t="shared" si="70"/>
        <v>6</v>
      </c>
      <c r="R612">
        <f t="array" aca="1" ref="R612" ca="1">SMALL(IF(illustrator=H612,(ROW(illustrator)-MIN(ROW(illustrator))+1)+10000*(COLUMN(illustrator)-MIN(COLUMN(illustrator))+1),""),1)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4"/>
        <v>40</v>
      </c>
      <c r="C613">
        <f t="shared" si="75"/>
        <v>76</v>
      </c>
      <c r="E613" t="str">
        <f t="shared" si="76"/>
        <v>/images/0/03/Way_of_the_CamelArt.jpg</v>
      </c>
      <c r="F613" t="s">
        <v>1615</v>
      </c>
      <c r="H613" t="s">
        <v>3208</v>
      </c>
      <c r="I613" s="3" t="s">
        <v>3190</v>
      </c>
      <c r="J613" t="s">
        <v>3090</v>
      </c>
      <c r="K613" t="s">
        <v>3110</v>
      </c>
      <c r="L613" t="str">
        <f t="shared" ref="L613:L621" si="78">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7"/>
        <v>10</v>
      </c>
      <c r="P613">
        <f t="shared" si="70"/>
        <v>11</v>
      </c>
      <c r="R613">
        <f t="array" aca="1" ref="R613" ca="1">SMALL(IF(illustrator=H613,(ROW(illustrator)-MIN(ROW(illustrator))+1)+10000*(COLUMN(illustrator)-MIN(COLUMN(illustrator))+1),""),1)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4"/>
        <v>37</v>
      </c>
      <c r="C614">
        <f t="shared" si="75"/>
        <v>70</v>
      </c>
      <c r="E614" t="str">
        <f t="shared" si="76"/>
        <v>/images/4/4f/Way_of_the_OxArt.jpg</v>
      </c>
      <c r="F614" t="s">
        <v>1615</v>
      </c>
      <c r="H614" t="s">
        <v>3160</v>
      </c>
      <c r="J614" t="s">
        <v>3091</v>
      </c>
      <c r="K614" t="s">
        <v>3111</v>
      </c>
      <c r="L614" t="str">
        <f t="shared" si="78"/>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7"/>
        <v>6</v>
      </c>
      <c r="P614">
        <f t="shared" si="70"/>
        <v>8</v>
      </c>
      <c r="R614">
        <f t="array" aca="1" ref="R614" ca="1">SMALL(IF(illustrator=H614,(ROW(illustrator)-MIN(ROW(illustrator))+1)+10000*(COLUMN(illustrator)-MIN(COLUMN(illustrator))+1),""),1)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4"/>
        <v>41</v>
      </c>
      <c r="C615">
        <f t="shared" si="75"/>
        <v>78</v>
      </c>
      <c r="E615" t="str">
        <f t="shared" si="76"/>
        <v>/images/7/72/Plateau_ShepherdsArt.jpg</v>
      </c>
      <c r="F615" t="s">
        <v>1615</v>
      </c>
      <c r="H615" t="s">
        <v>3161</v>
      </c>
      <c r="J615" t="s">
        <v>3092</v>
      </c>
      <c r="K615" t="s">
        <v>3112</v>
      </c>
      <c r="L615" t="str">
        <f t="shared" si="78"/>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7"/>
        <v>7</v>
      </c>
      <c r="P615">
        <f t="shared" si="70"/>
        <v>6</v>
      </c>
      <c r="R615">
        <f t="array" aca="1" ref="R615" ca="1">SMALL(IF(illustrator=H615,(ROW(illustrator)-MIN(ROW(illustrator))+1)+10000*(COLUMN(illustrator)-MIN(COLUMN(illustrator))+1),""),1)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4"/>
        <v>27</v>
      </c>
      <c r="C616">
        <f t="shared" si="75"/>
        <v>56</v>
      </c>
      <c r="E616" t="str">
        <f t="shared" si="76"/>
        <v>/images/c/c3/Potion.jpg</v>
      </c>
      <c r="F616" t="s">
        <v>1615</v>
      </c>
      <c r="H616" t="s">
        <v>3162</v>
      </c>
      <c r="J616" t="s">
        <v>3093</v>
      </c>
      <c r="K616" t="s">
        <v>3113</v>
      </c>
      <c r="L616" t="str">
        <f t="shared" si="78"/>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7"/>
        <v>4</v>
      </c>
      <c r="P616">
        <f t="shared" si="70"/>
        <v>8</v>
      </c>
      <c r="R616">
        <f t="array" aca="1" ref="R616" ca="1">SMALL(IF(illustrator=H616,(ROW(illustrator)-MIN(ROW(illustrator))+1)+10000*(COLUMN(illustrator)-MIN(COLUMN(illustrator))+1),""),1)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4"/>
        <v>35</v>
      </c>
      <c r="C617">
        <f t="shared" si="75"/>
        <v>66</v>
      </c>
      <c r="E617" t="str">
        <f t="shared" si="76"/>
        <v>/images/3/36/Shanty_TownArt.jpg</v>
      </c>
      <c r="F617" t="s">
        <v>1615</v>
      </c>
      <c r="H617" t="s">
        <v>3163</v>
      </c>
      <c r="J617" t="s">
        <v>3094</v>
      </c>
      <c r="K617" t="s">
        <v>3114</v>
      </c>
      <c r="L617" t="str">
        <f t="shared" si="78"/>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7"/>
        <v>7</v>
      </c>
      <c r="P617">
        <f t="shared" si="70"/>
        <v>4</v>
      </c>
      <c r="R617">
        <f t="array" aca="1" ref="R617" ca="1">SMALL(IF(illustrator=H617,(ROW(illustrator)-MIN(ROW(illustrator))+1)+10000*(COLUMN(illustrator)-MIN(COLUMN(illustrator))+1),""),1)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4"/>
        <v>29</v>
      </c>
      <c r="C618">
        <f t="shared" si="75"/>
        <v>54</v>
      </c>
      <c r="E618" t="str">
        <f t="shared" si="76"/>
        <v>/images/9/90/HaremArt.jpg</v>
      </c>
      <c r="F618" t="s">
        <v>1615</v>
      </c>
      <c r="H618" t="s">
        <v>3164</v>
      </c>
      <c r="J618" t="s">
        <v>3095</v>
      </c>
      <c r="K618" t="s">
        <v>3115</v>
      </c>
      <c r="L618" t="str">
        <f t="shared" si="78"/>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7"/>
        <v>7</v>
      </c>
      <c r="P618">
        <f t="shared" si="70"/>
        <v>7</v>
      </c>
      <c r="R618">
        <f t="array" aca="1" ref="R618" ca="1">SMALL(IF(illustrator=H618,(ROW(illustrator)-MIN(ROW(illustrator))+1)+10000*(COLUMN(illustrator)-MIN(COLUMN(illustrator))+1),""),1)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4"/>
        <v>35</v>
      </c>
      <c r="C619">
        <f t="shared" si="75"/>
        <v>66</v>
      </c>
      <c r="E619" t="str">
        <f t="shared" si="76"/>
        <v>/images/2/20/Pearl_DiverArt.jpg</v>
      </c>
      <c r="F619" t="s">
        <v>1615</v>
      </c>
      <c r="H619" t="s">
        <v>3165</v>
      </c>
      <c r="J619" t="s">
        <v>3096</v>
      </c>
      <c r="K619" t="s">
        <v>3116</v>
      </c>
      <c r="L619" t="str">
        <f t="shared" si="78"/>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7"/>
        <v>8</v>
      </c>
      <c r="P619">
        <f t="shared" ref="P619:P620" si="79">LEN(H619)</f>
        <v>8</v>
      </c>
      <c r="R619">
        <f t="array" aca="1" ref="R619" ca="1">SMALL(IF(illustrator=H619,(ROW(illustrator)-MIN(ROW(illustrator))+1)+10000*(COLUMN(illustrator)-MIN(COLUMN(illustrator))+1),""),1)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4"/>
        <v>33</v>
      </c>
      <c r="C620">
        <f t="shared" si="75"/>
        <v>62</v>
      </c>
      <c r="E620" t="str">
        <f t="shared" si="76"/>
        <v>/images/5/54/NavigatorArt.jpg</v>
      </c>
      <c r="F620" t="s">
        <v>1615</v>
      </c>
      <c r="H620" t="s">
        <v>3166</v>
      </c>
      <c r="J620" t="s">
        <v>3097</v>
      </c>
      <c r="K620" t="s">
        <v>3117</v>
      </c>
      <c r="L620" t="str">
        <f t="shared" si="78"/>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7"/>
        <v>10</v>
      </c>
      <c r="P620">
        <f t="shared" si="79"/>
        <v>8</v>
      </c>
      <c r="R620">
        <f t="array" aca="1" ref="R620" ca="1">SMALL(IF(illustrator=H620,(ROW(illustrator)-MIN(ROW(illustrator))+1)+10000*(COLUMN(illustrator)-MIN(COLUMN(illustrator))+1),""),1)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4"/>
        <v>27</v>
      </c>
      <c r="C621">
        <f t="shared" si="75"/>
        <v>50</v>
      </c>
      <c r="E621" t="str">
        <f t="shared" si="76"/>
        <v>/images/8/83/SpyArt.jpg</v>
      </c>
      <c r="F621" t="s">
        <v>2166</v>
      </c>
      <c r="G621" t="s">
        <v>4243</v>
      </c>
      <c r="H621" s="3" t="s">
        <v>4993</v>
      </c>
      <c r="J621" s="3" t="s">
        <v>4911</v>
      </c>
      <c r="L621" t="str">
        <f t="shared" si="78"/>
        <v>/images/f/fe/AstrolabeArt.jpg</v>
      </c>
      <c r="O621">
        <f t="shared" ref="O621" si="80">LEN(J621)</f>
        <v>9</v>
      </c>
      <c r="P621">
        <f t="shared" ref="P621" si="81">LEN(H621)</f>
        <v>9</v>
      </c>
      <c r="R621">
        <f t="array" aca="1" ref="R621" ca="1">SMALL(IF(illustrator=H621,(ROW(illustrator)-MIN(ROW(illustrator))+1)+10000*(COLUMN(illustrator)-MIN(COLUMN(illustrator))+1),""),1)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4"/>
        <v>29</v>
      </c>
      <c r="C622">
        <f t="shared" si="75"/>
        <v>60</v>
      </c>
      <c r="E622" t="str">
        <f t="shared" si="76"/>
        <v>/images/d/de/SaunaArt.jpg</v>
      </c>
      <c r="H622" s="3" t="s">
        <v>4994</v>
      </c>
      <c r="J622" s="3" t="s">
        <v>5002</v>
      </c>
      <c r="L622" t="str">
        <f t="shared" ref="L622:L629" si="82">IF(J622="","",IF(I622&lt;&gt;"", INDEX(E:E,MATCH("*"&amp;I622&amp;"*",E:E,0)),INDEX(E:E,MATCH("*"&amp;H622&amp;"*",E:E,0))))</f>
        <v>/images/d/d2/MonkeyArt.jpg</v>
      </c>
      <c r="O622">
        <f t="shared" ref="O622:O629" si="83">LEN(J622)</f>
        <v>5</v>
      </c>
      <c r="P622">
        <f t="shared" ref="P622:P629" si="84">LEN(H622)</f>
        <v>6</v>
      </c>
      <c r="R622">
        <f t="array" aca="1" ref="R622" ca="1">SMALL(IF(illustrator=H622,(ROW(illustrator)-MIN(ROW(illustrator))+1)+10000*(COLUMN(illustrator)-MIN(COLUMN(illustrator))+1),""),1)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4"/>
        <v>30</v>
      </c>
      <c r="C623">
        <f t="shared" si="75"/>
        <v>62</v>
      </c>
      <c r="E623" t="str">
        <f t="shared" si="76"/>
        <v>/images/f/f1/AvantoArt.jpg</v>
      </c>
      <c r="H623" s="3" t="s">
        <v>4995</v>
      </c>
      <c r="I623" s="3" t="s">
        <v>5010</v>
      </c>
      <c r="J623" s="3" t="s">
        <v>5008</v>
      </c>
      <c r="L623" t="str">
        <f t="shared" si="82"/>
        <v>/images/5/5d/Sea_ChartArt.jpg</v>
      </c>
      <c r="O623">
        <f t="shared" si="83"/>
        <v>14</v>
      </c>
      <c r="P623">
        <f t="shared" si="84"/>
        <v>8</v>
      </c>
      <c r="R623">
        <f t="array" aca="1" ref="R623" ca="1">SMALL(IF(illustrator=H623,(ROW(illustrator)-MIN(ROW(illustrator))+1)+10000*(COLUMN(illustrator)-MIN(COLUMN(illustrator))+1),""),1)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4"/>
        <v>27</v>
      </c>
      <c r="C624">
        <f t="shared" si="75"/>
        <v>50</v>
      </c>
      <c r="E624" t="str">
        <f t="shared" si="76"/>
        <v>/images/2/21/TaxArt.jpg</v>
      </c>
      <c r="H624" s="3" t="s">
        <v>4996</v>
      </c>
      <c r="J624" s="3" t="s">
        <v>5003</v>
      </c>
      <c r="L624" t="str">
        <f t="shared" si="82"/>
        <v>/images/f/f4/BlockadeArt.jpg</v>
      </c>
      <c r="O624">
        <f t="shared" si="83"/>
        <v>6</v>
      </c>
      <c r="P624">
        <f t="shared" si="84"/>
        <v>8</v>
      </c>
      <c r="R624">
        <f t="array" aca="1" ref="R624" ca="1">SMALL(IF(illustrator=H624,(ROW(illustrator)-MIN(ROW(illustrator))+1)+10000*(COLUMN(illustrator)-MIN(COLUMN(illustrator))+1),""),1)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4"/>
        <v>38</v>
      </c>
      <c r="C625">
        <f t="shared" si="75"/>
        <v>72</v>
      </c>
      <c r="E625" t="str">
        <f t="shared" si="76"/>
        <v>/images/3/32/Salt_the_EarthArt.jpg</v>
      </c>
      <c r="H625" s="3" t="s">
        <v>4997</v>
      </c>
      <c r="J625" s="3" t="s">
        <v>5007</v>
      </c>
      <c r="L625" t="str">
        <f t="shared" si="82"/>
        <v>/images/8/8f/SailorArt.jpg</v>
      </c>
      <c r="O625">
        <f t="shared" si="83"/>
        <v>11</v>
      </c>
      <c r="P625">
        <f t="shared" si="84"/>
        <v>6</v>
      </c>
      <c r="R625">
        <f t="array" aca="1" ref="R625" ca="1">SMALL(IF(illustrator=H625,(ROW(illustrator)-MIN(ROW(illustrator))+1)+10000*(COLUMN(illustrator)-MIN(COLUMN(illustrator))+1),""),1)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4"/>
        <v>38</v>
      </c>
      <c r="C626">
        <f t="shared" si="75"/>
        <v>72</v>
      </c>
      <c r="E626" t="str">
        <f t="shared" si="76"/>
        <v>/images/5/52/Fortune_TellerArt.jpg</v>
      </c>
      <c r="H626" s="3" t="s">
        <v>4998</v>
      </c>
      <c r="I626" s="3" t="s">
        <v>5011</v>
      </c>
      <c r="J626" s="3" t="s">
        <v>5009</v>
      </c>
      <c r="L626" t="str">
        <f t="shared" si="82"/>
        <v>/images/4/4f/Tide_PoolsArt.jpg</v>
      </c>
      <c r="O626">
        <f t="shared" si="83"/>
        <v>5</v>
      </c>
      <c r="P626">
        <f t="shared" si="84"/>
        <v>9</v>
      </c>
      <c r="R626">
        <f t="array" aca="1" ref="R626" ca="1">SMALL(IF(illustrator=H626,(ROW(illustrator)-MIN(ROW(illustrator))+1)+10000*(COLUMN(illustrator)-MIN(COLUMN(illustrator))+1),""),1)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4"/>
        <v>33</v>
      </c>
      <c r="C627">
        <f t="shared" si="75"/>
        <v>62</v>
      </c>
      <c r="E627" t="str">
        <f t="shared" si="76"/>
        <v>/images/6/64/SmugglersArt.jpg</v>
      </c>
      <c r="H627" s="3" t="s">
        <v>4999</v>
      </c>
      <c r="J627" t="s">
        <v>5006</v>
      </c>
      <c r="L627" t="str">
        <f t="shared" si="82"/>
        <v>/images/7/79/CorsairArt.jpg</v>
      </c>
      <c r="O627">
        <f t="shared" si="83"/>
        <v>8</v>
      </c>
      <c r="P627">
        <f t="shared" si="84"/>
        <v>7</v>
      </c>
      <c r="R627">
        <f t="array" aca="1" ref="R627" ca="1">SMALL(IF(illustrator=H627,(ROW(illustrator)-MIN(ROW(illustrator))+1)+10000*(COLUMN(illustrator)-MIN(COLUMN(illustrator))+1),""),1)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4"/>
        <v>32</v>
      </c>
      <c r="C628">
        <f t="shared" si="75"/>
        <v>60</v>
      </c>
      <c r="E628" t="str">
        <f t="shared" si="76"/>
        <v>/images/2/2a/SalvagerArt.jpg</v>
      </c>
      <c r="H628" s="3" t="s">
        <v>5000</v>
      </c>
      <c r="J628" t="s">
        <v>5004</v>
      </c>
      <c r="L628" t="str">
        <f t="shared" si="82"/>
        <v>/images/c/cf/PirateArt.jpg</v>
      </c>
      <c r="O628">
        <f t="shared" si="83"/>
        <v>6</v>
      </c>
      <c r="P628">
        <f t="shared" si="84"/>
        <v>6</v>
      </c>
      <c r="R628">
        <f t="array" aca="1" ref="R628" ca="1">SMALL(IF(illustrator=H628,(ROW(illustrator)-MIN(ROW(illustrator))+1)+10000*(COLUMN(illustrator)-MIN(COLUMN(illustrator))+1),""),1)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4"/>
        <v>34</v>
      </c>
      <c r="C629">
        <f t="shared" si="75"/>
        <v>64</v>
      </c>
      <c r="E629" t="str">
        <f t="shared" si="76"/>
        <v>/images/0/0a/ContrabandArt.jpg</v>
      </c>
      <c r="H629" s="3" t="s">
        <v>5001</v>
      </c>
      <c r="I629" s="3" t="s">
        <v>5012</v>
      </c>
      <c r="J629" t="s">
        <v>5005</v>
      </c>
      <c r="L629" t="str">
        <f t="shared" si="82"/>
        <v>/images/6/68/Sea_WitchArt.jpg</v>
      </c>
      <c r="O629">
        <f t="shared" si="83"/>
        <v>15</v>
      </c>
      <c r="P629">
        <f t="shared" si="84"/>
        <v>8</v>
      </c>
      <c r="R629">
        <f t="array" aca="1" ref="R629" ca="1">SMALL(IF(illustrator=H629,(ROW(illustrator)-MIN(ROW(illustrator))+1)+10000*(COLUMN(illustrator)-MIN(COLUMN(illustrator))+1),""),1)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4"/>
        <v>30</v>
      </c>
      <c r="C630">
        <f t="shared" si="75"/>
        <v>56</v>
      </c>
      <c r="E630" t="str">
        <f t="shared" si="76"/>
        <v>/images/1/1b/RabbleArt.jpg</v>
      </c>
      <c r="F630" t="s">
        <v>2166</v>
      </c>
      <c r="G630" t="s">
        <v>5013</v>
      </c>
      <c r="H630" s="3" t="s">
        <v>5014</v>
      </c>
      <c r="J630" t="s">
        <v>5021</v>
      </c>
      <c r="L630" t="str">
        <f t="shared" ref="L630:L638" si="85">IF(J630="","",IF(I630&lt;&gt;"", INDEX(E:E,MATCH("*"&amp;I630&amp;"*",E:E,0)),INDEX(E:E,MATCH("*"&amp;H630&amp;"*",E:E,0))))</f>
        <v>/images/7/77/AnvilArt.jpg</v>
      </c>
      <c r="O630">
        <f t="shared" ref="O630:O638" si="86">LEN(J630)</f>
        <v>7</v>
      </c>
      <c r="P630">
        <f t="shared" ref="P630:P638" si="87">LEN(H630)</f>
        <v>5</v>
      </c>
      <c r="R630">
        <f t="array" aca="1" ref="R630" ca="1">SMALL(IF(illustrator=H630,(ROW(illustrator)-MIN(ROW(illustrator))+1)+10000*(COLUMN(illustrator)-MIN(COLUMN(illustrator))+1),""),1)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4"/>
        <v>29</v>
      </c>
      <c r="C631">
        <f t="shared" si="75"/>
        <v>54</v>
      </c>
      <c r="E631" t="str">
        <f t="shared" si="76"/>
        <v>/images/7/79/CacheArt.jpg</v>
      </c>
      <c r="H631" t="s">
        <v>5015</v>
      </c>
      <c r="J631" t="s">
        <v>5025</v>
      </c>
      <c r="L631" t="str">
        <f t="shared" si="85"/>
        <v>/images/a/a1/ClerkArt.jpg</v>
      </c>
      <c r="O631">
        <f t="shared" si="86"/>
        <v>9</v>
      </c>
      <c r="P631">
        <f t="shared" si="87"/>
        <v>5</v>
      </c>
      <c r="R631">
        <f t="array" aca="1" ref="R631" ca="1">SMALL(IF(illustrator=H631,(ROW(illustrator)-MIN(ROW(illustrator))+1)+10000*(COLUMN(illustrator)-MIN(COLUMN(illustrator))+1),""),1)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4"/>
        <v>39</v>
      </c>
      <c r="C632">
        <f t="shared" si="75"/>
        <v>74</v>
      </c>
      <c r="E632" t="str">
        <f t="shared" si="76"/>
        <v>/images/d/d9/Band_of_MisfitsArt.jpg</v>
      </c>
      <c r="F632" t="s">
        <v>2166</v>
      </c>
      <c r="H632" t="s">
        <v>5016</v>
      </c>
      <c r="J632" t="s">
        <v>5024</v>
      </c>
      <c r="L632" t="str">
        <f t="shared" si="85"/>
        <v>/images/e/e2/InvestmentArt.jpg</v>
      </c>
      <c r="O632">
        <f t="shared" si="86"/>
        <v>9</v>
      </c>
      <c r="P632">
        <f t="shared" si="87"/>
        <v>10</v>
      </c>
      <c r="R632">
        <f t="array" aca="1" ref="R632" ca="1">SMALL(IF(illustrator=H632,(ROW(illustrator)-MIN(ROW(illustrator))+1)+10000*(COLUMN(illustrator)-MIN(COLUMN(illustrator))+1),""),1)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4"/>
        <v>35</v>
      </c>
      <c r="C633">
        <f t="shared" si="75"/>
        <v>66</v>
      </c>
      <c r="E633" t="str">
        <f t="shared" si="76"/>
        <v>/images/6/6f/Bandit_CampArt.jpg</v>
      </c>
      <c r="F633" t="s">
        <v>2166</v>
      </c>
      <c r="H633" s="3" t="s">
        <v>5017</v>
      </c>
      <c r="J633" t="s">
        <v>5026</v>
      </c>
      <c r="L633" t="str">
        <f t="shared" si="85"/>
        <v>/images/b/b6/TiaraArt.jpg</v>
      </c>
      <c r="O633">
        <f t="shared" si="86"/>
        <v>18</v>
      </c>
      <c r="P633">
        <f t="shared" si="87"/>
        <v>5</v>
      </c>
      <c r="R633">
        <f t="array" aca="1" ref="R633" ca="1">SMALL(IF(illustrator=H633,(ROW(illustrator)-MIN(ROW(illustrator))+1)+10000*(COLUMN(illustrator)-MIN(COLUMN(illustrator))+1),""),1)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4"/>
        <v>28</v>
      </c>
      <c r="C634">
        <f t="shared" si="75"/>
        <v>52</v>
      </c>
      <c r="E634" t="str">
        <f t="shared" si="76"/>
        <v>/images/c/c8/RazeArt.jpg</v>
      </c>
      <c r="H634" s="3" t="s">
        <v>5018</v>
      </c>
      <c r="J634" t="s">
        <v>5027</v>
      </c>
      <c r="L634" t="str">
        <f t="shared" si="85"/>
        <v>/images/0/0d/CharlatanArt.jpg</v>
      </c>
      <c r="O634">
        <f t="shared" si="86"/>
        <v>10</v>
      </c>
      <c r="P634">
        <f t="shared" si="87"/>
        <v>9</v>
      </c>
      <c r="R634">
        <f t="array" aca="1" ref="R634" ca="1">SMALL(IF(illustrator=H634,(ROW(illustrator)-MIN(ROW(illustrator))+1)+10000*(COLUMN(illustrator)-MIN(COLUMN(illustrator))+1),""),1)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4"/>
        <v>34</v>
      </c>
      <c r="C635">
        <f t="shared" si="75"/>
        <v>64</v>
      </c>
      <c r="E635" t="str">
        <f t="shared" si="76"/>
        <v>/images/e/e1/WatchtowerArt.jpg</v>
      </c>
      <c r="F635" t="s">
        <v>2166</v>
      </c>
      <c r="H635" s="3" t="s">
        <v>5019</v>
      </c>
      <c r="J635" t="s">
        <v>5024</v>
      </c>
      <c r="L635" t="str">
        <f t="shared" si="85"/>
        <v>/images/f/f6/CollectionArt.jpg</v>
      </c>
      <c r="O635">
        <f t="shared" si="86"/>
        <v>9</v>
      </c>
      <c r="P635">
        <f t="shared" si="87"/>
        <v>10</v>
      </c>
      <c r="R635">
        <f t="array" aca="1" ref="R635" ca="1">SMALL(IF(illustrator=H635,(ROW(illustrator)-MIN(ROW(illustrator))+1)+10000*(COLUMN(illustrator)-MIN(COLUMN(illustrator))+1),""),1)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4"/>
        <v>30</v>
      </c>
      <c r="C636">
        <f t="shared" si="75"/>
        <v>56</v>
      </c>
      <c r="E636" t="str">
        <f t="shared" si="76"/>
        <v>/images/4/48/BishopArt.jpg</v>
      </c>
      <c r="F636" t="s">
        <v>2166</v>
      </c>
      <c r="H636" s="3" t="s">
        <v>5489</v>
      </c>
      <c r="I636" s="3" t="s">
        <v>5038</v>
      </c>
      <c r="J636" t="s">
        <v>5028</v>
      </c>
      <c r="L636" t="str">
        <f t="shared" si="85"/>
        <v>/images/3/38/Crystal_BallArt.jpg</v>
      </c>
      <c r="O636">
        <f t="shared" si="86"/>
        <v>16</v>
      </c>
      <c r="P636">
        <f t="shared" si="87"/>
        <v>11</v>
      </c>
      <c r="R636">
        <f t="array" aca="1" ref="R636" ca="1">SMALL(IF(illustrator=H636,(ROW(illustrator)-MIN(ROW(illustrator))+1)+10000*(COLUMN(illustrator)-MIN(COLUMN(illustrator))+1),""),1)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4"/>
        <v>34</v>
      </c>
      <c r="C637">
        <f t="shared" si="75"/>
        <v>70</v>
      </c>
      <c r="E637" t="str">
        <f t="shared" si="76"/>
        <v>/images/7/76/AdventurerArt.jpg</v>
      </c>
      <c r="H637" s="3" t="s">
        <v>5039</v>
      </c>
      <c r="J637" t="s">
        <v>5022</v>
      </c>
      <c r="L637" t="str">
        <f t="shared" si="85"/>
        <v>/images/4/4b/MagnateArt.jpg</v>
      </c>
      <c r="O637">
        <f t="shared" si="86"/>
        <v>6</v>
      </c>
      <c r="P637">
        <f t="shared" si="87"/>
        <v>7</v>
      </c>
      <c r="R637">
        <f t="array" aca="1" ref="R637" ca="1">SMALL(IF(illustrator=H637,(ROW(illustrator)-MIN(ROW(illustrator))+1)+10000*(COLUMN(illustrator)-MIN(COLUMN(illustrator))+1),""),1)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4"/>
        <v>36</v>
      </c>
      <c r="C638">
        <f t="shared" si="75"/>
        <v>68</v>
      </c>
      <c r="E638" t="str">
        <f t="shared" si="76"/>
        <v>/images/a/a7/Wishing_WellArt.jpg</v>
      </c>
      <c r="F638" t="s">
        <v>2166</v>
      </c>
      <c r="H638" s="3" t="s">
        <v>5020</v>
      </c>
      <c r="I638" s="3" t="s">
        <v>5040</v>
      </c>
      <c r="J638" t="s">
        <v>5023</v>
      </c>
      <c r="L638" t="str">
        <f t="shared" si="85"/>
        <v>/images/0/09/War_ChestArt.jpg</v>
      </c>
      <c r="O638">
        <f t="shared" si="86"/>
        <v>16</v>
      </c>
      <c r="P638">
        <f t="shared" si="87"/>
        <v>8</v>
      </c>
      <c r="R638">
        <f t="array" aca="1" ref="R638" ca="1">SMALL(IF(illustrator=H638,(ROW(illustrator)-MIN(ROW(illustrator))+1)+10000*(COLUMN(illustrator)-MIN(COLUMN(illustrator))+1),""),1)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4"/>
        <v>29</v>
      </c>
      <c r="C639">
        <f t="shared" si="75"/>
        <v>54</v>
      </c>
      <c r="E639" t="str">
        <f t="shared" si="76"/>
        <v>/images/d/dc/BaronArt.jpg</v>
      </c>
      <c r="G639" t="s">
        <v>5084</v>
      </c>
      <c r="H639" t="s">
        <v>5043</v>
      </c>
      <c r="J639" t="s">
        <v>5191</v>
      </c>
      <c r="L639" t="e">
        <f t="shared" ref="L639:L702" si="88">IF(J639="","",IF(I639&lt;&gt;"", INDEX(E:E,MATCH("*"&amp;I639&amp;"*",E:E,0)),INDEX(E:E,MATCH("*"&amp;H639&amp;"*",E:E,0))))</f>
        <v>#N/A</v>
      </c>
      <c r="O639">
        <f t="shared" ref="O639:O702" si="89">LEN(J639)</f>
        <v>7</v>
      </c>
      <c r="P639">
        <f t="shared" ref="P639:P702" si="90">LEN(H639)</f>
        <v>5</v>
      </c>
      <c r="R639">
        <f t="array" aca="1" ref="R639" ca="1">SMALL(IF(illustrator=H639,(ROW(illustrator)-MIN(ROW(illustrator))+1)+10000*(COLUMN(illustrator)-MIN(COLUMN(illustrator))+1),""),1)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4"/>
        <v>37</v>
      </c>
      <c r="C640">
        <f t="shared" si="75"/>
        <v>76</v>
      </c>
      <c r="E640" t="str">
        <f t="shared" si="76"/>
        <v>/images/6/65/Merchant_ShipArt.jpg</v>
      </c>
      <c r="H640" t="s">
        <v>5044</v>
      </c>
      <c r="J640" t="s">
        <v>5192</v>
      </c>
      <c r="L640" t="e">
        <f t="shared" si="88"/>
        <v>#N/A</v>
      </c>
      <c r="O640">
        <f t="shared" si="89"/>
        <v>11</v>
      </c>
      <c r="P640">
        <f t="shared" si="90"/>
        <v>6</v>
      </c>
      <c r="R640">
        <f t="array" aca="1" ref="R640" ca="1">SMALL(IF(illustrator=H640,(ROW(illustrator)-MIN(ROW(illustrator))+1)+10000*(COLUMN(illustrator)-MIN(COLUMN(illustrator))+1),""),1)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4"/>
        <v>32</v>
      </c>
      <c r="C641">
        <f t="shared" si="75"/>
        <v>66</v>
      </c>
      <c r="E641" t="str">
        <f t="shared" si="76"/>
        <v>/images/7/79/TreasuryArt.jpg</v>
      </c>
      <c r="H641" t="s">
        <v>5045</v>
      </c>
      <c r="J641" t="s">
        <v>5041</v>
      </c>
      <c r="L641" t="e">
        <f t="shared" si="88"/>
        <v>#N/A</v>
      </c>
      <c r="O641">
        <f t="shared" si="89"/>
        <v>9</v>
      </c>
      <c r="P641">
        <f t="shared" si="90"/>
        <v>9</v>
      </c>
      <c r="R641">
        <f t="array" aca="1" ref="R641" ca="1">SMALL(IF(illustrator=H641,(ROW(illustrator)-MIN(ROW(illustrator))+1)+10000*(COLUMN(illustrator)-MIN(COLUMN(illustrator))+1),""),1)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4"/>
        <v>34</v>
      </c>
      <c r="C642">
        <f t="shared" si="75"/>
        <v>64</v>
      </c>
      <c r="E642" t="str">
        <f t="shared" si="76"/>
        <v>/images/e/e6/ApothecaryArt.jpg</v>
      </c>
      <c r="F642" t="s">
        <v>2166</v>
      </c>
      <c r="H642" t="s">
        <v>5046</v>
      </c>
      <c r="J642" t="s">
        <v>5193</v>
      </c>
      <c r="L642" t="e">
        <f t="shared" si="88"/>
        <v>#N/A</v>
      </c>
      <c r="O642">
        <f t="shared" si="89"/>
        <v>8</v>
      </c>
      <c r="P642">
        <f t="shared" si="90"/>
        <v>8</v>
      </c>
      <c r="R642">
        <f t="array" aca="1" ref="R642" ca="1">SMALL(IF(illustrator=H642,(ROW(illustrator)-MIN(ROW(illustrator))+1)+10000*(COLUMN(illustrator)-MIN(COLUMN(illustrator))+1),""),1)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4"/>
        <v>30</v>
      </c>
      <c r="C643">
        <f t="shared" si="75"/>
        <v>56</v>
      </c>
      <c r="E643" t="str">
        <f t="shared" si="76"/>
        <v>/images/0/0a/ExpandArt.jpg</v>
      </c>
      <c r="H643" t="s">
        <v>5047</v>
      </c>
      <c r="J643" t="s">
        <v>5194</v>
      </c>
      <c r="L643" t="e">
        <f t="shared" si="88"/>
        <v>#N/A</v>
      </c>
      <c r="O643">
        <f t="shared" si="89"/>
        <v>14</v>
      </c>
      <c r="P643">
        <f t="shared" si="90"/>
        <v>8</v>
      </c>
      <c r="R643">
        <f t="array" aca="1" ref="R643" ca="1">SMALL(IF(illustrator=H643,(ROW(illustrator)-MIN(ROW(illustrator))+1)+10000*(COLUMN(illustrator)-MIN(COLUMN(illustrator))+1),""),1)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4"/>
        <v>35</v>
      </c>
      <c r="C644">
        <f t="shared" si="75"/>
        <v>72</v>
      </c>
      <c r="E644" t="str">
        <f t="shared" si="76"/>
        <v>/images/5/5a/Bag_Of_GoldArt.jpg</v>
      </c>
      <c r="H644" t="s">
        <v>5048</v>
      </c>
      <c r="I644" s="3" t="s">
        <v>5198</v>
      </c>
      <c r="J644" t="s">
        <v>5195</v>
      </c>
      <c r="L644" t="e">
        <f t="shared" si="88"/>
        <v>#N/A</v>
      </c>
      <c r="O644">
        <f t="shared" si="89"/>
        <v>7</v>
      </c>
      <c r="P644">
        <f t="shared" si="90"/>
        <v>6</v>
      </c>
      <c r="R644">
        <f t="array" aca="1" ref="R644" ca="1">SMALL(IF(illustrator=H644,(ROW(illustrator)-MIN(ROW(illustrator))+1)+10000*(COLUMN(illustrator)-MIN(COLUMN(illustrator))+1),""),1)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4"/>
        <v>30</v>
      </c>
      <c r="C645">
        <f t="shared" si="75"/>
        <v>62</v>
      </c>
      <c r="E645" t="str">
        <f t="shared" si="76"/>
        <v>/images/6/67/DiademArt.jpg</v>
      </c>
      <c r="H645" t="s">
        <v>5049</v>
      </c>
      <c r="J645" t="s">
        <v>5042</v>
      </c>
      <c r="L645" t="e">
        <f t="shared" si="88"/>
        <v>#N/A</v>
      </c>
      <c r="O645">
        <f t="shared" si="89"/>
        <v>4</v>
      </c>
      <c r="P645">
        <f t="shared" si="90"/>
        <v>4</v>
      </c>
      <c r="R645">
        <f t="array" aca="1" ref="R645" ca="1">SMALL(IF(illustrator=H645,(ROW(illustrator)-MIN(ROW(illustrator))+1)+10000*(COLUMN(illustrator)-MIN(COLUMN(illustrator))+1),""),1)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4"/>
        <v>34</v>
      </c>
      <c r="C646">
        <f t="shared" si="75"/>
        <v>64</v>
      </c>
      <c r="E646" t="str">
        <f t="shared" si="76"/>
        <v>/images/6/6b/Fools_GoldArt.jpg</v>
      </c>
      <c r="H646" t="s">
        <v>5050</v>
      </c>
      <c r="J646" t="s">
        <v>5196</v>
      </c>
      <c r="L646" t="e">
        <f t="shared" si="88"/>
        <v>#N/A</v>
      </c>
      <c r="O646">
        <f t="shared" si="89"/>
        <v>9</v>
      </c>
      <c r="P646">
        <f t="shared" si="90"/>
        <v>11</v>
      </c>
      <c r="R646">
        <f t="array" aca="1" ref="R646" ca="1">SMALL(IF(illustrator=H646,(ROW(illustrator)-MIN(ROW(illustrator))+1)+10000*(COLUMN(illustrator)-MIN(COLUMN(illustrator))+1),""),1)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ref="B647:B670" si="91">FIND("src=""",A647)+LEN("src=""")-1</f>
        <v>30</v>
      </c>
      <c r="C647">
        <f t="shared" ref="C647:C670" si="92">FIND(".jpg",A647,B647)+3</f>
        <v>56</v>
      </c>
      <c r="E647" t="str">
        <f t="shared" ref="E647:E670" si="93">SUBSTITUTE(RIGHT(LEFT(A647,C647),LEN(LEFT(A647,C647))-B647),"/thumb","")</f>
        <v>/images/3/3a/SpoilsArt.jpg</v>
      </c>
      <c r="H647" t="s">
        <v>5051</v>
      </c>
      <c r="J647" t="s">
        <v>5197</v>
      </c>
      <c r="L647" t="e">
        <f t="shared" si="88"/>
        <v>#N/A</v>
      </c>
      <c r="O647">
        <f t="shared" si="89"/>
        <v>18</v>
      </c>
      <c r="P647">
        <f t="shared" si="90"/>
        <v>9</v>
      </c>
      <c r="R647">
        <f t="array" aca="1" ref="R647" ca="1">SMALL(IF(illustrator=H647,(ROW(illustrator)-MIN(ROW(illustrator))+1)+10000*(COLUMN(illustrator)-MIN(COLUMN(illustrator))+1),""),1)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91"/>
        <v>35</v>
      </c>
      <c r="C648">
        <f t="shared" si="92"/>
        <v>66</v>
      </c>
      <c r="E648" t="str">
        <f t="shared" si="93"/>
        <v>/images/2/24/CounterfeitArt.jpg</v>
      </c>
      <c r="F648" t="s">
        <v>2166</v>
      </c>
      <c r="G648" t="s">
        <v>5083</v>
      </c>
      <c r="H648" s="3" t="s">
        <v>5052</v>
      </c>
      <c r="J648" t="s">
        <v>5108</v>
      </c>
      <c r="L648" t="str">
        <f t="shared" si="88"/>
        <v>/images/1/1a/BaubleArt.jpg</v>
      </c>
      <c r="O648">
        <f t="shared" si="89"/>
        <v>7</v>
      </c>
      <c r="P648">
        <f t="shared" si="90"/>
        <v>6</v>
      </c>
      <c r="R648">
        <f t="array" aca="1" ref="R648" ca="1">SMALL(IF(illustrator=H648,(ROW(illustrator)-MIN(ROW(illustrator))+1)+10000*(COLUMN(illustrator)-MIN(COLUMN(illustrator))+1),""),1)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91"/>
        <v>29</v>
      </c>
      <c r="C649">
        <f t="shared" si="92"/>
        <v>54</v>
      </c>
      <c r="E649" t="str">
        <f t="shared" si="93"/>
        <v>/images/a/a1/PlazaArt.jpg</v>
      </c>
      <c r="H649" s="3" t="s">
        <v>5053</v>
      </c>
      <c r="J649" t="s">
        <v>5109</v>
      </c>
      <c r="L649" t="str">
        <f t="shared" si="88"/>
        <v>/images/4/41/SycophantArt.jpg</v>
      </c>
      <c r="O649">
        <f t="shared" si="89"/>
        <v>10</v>
      </c>
      <c r="P649">
        <f t="shared" si="90"/>
        <v>9</v>
      </c>
      <c r="R649">
        <f t="array" aca="1" ref="R649" ca="1">SMALL(IF(illustrator=H649,(ROW(illustrator)-MIN(ROW(illustrator))+1)+10000*(COLUMN(illustrator)-MIN(COLUMN(illustrator))+1),""),1)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91"/>
        <v>41</v>
      </c>
      <c r="C650">
        <f t="shared" si="92"/>
        <v>78</v>
      </c>
      <c r="E650" t="str">
        <f t="shared" si="93"/>
        <v>/images/4/43/Coin_of_the_RealmArt.jpg</v>
      </c>
      <c r="H650" s="3" t="s">
        <v>5054</v>
      </c>
      <c r="J650" t="s">
        <v>5113</v>
      </c>
      <c r="L650" t="e">
        <f t="shared" si="88"/>
        <v>#N/A</v>
      </c>
      <c r="O650">
        <f t="shared" si="89"/>
        <v>8</v>
      </c>
      <c r="P650">
        <f t="shared" si="90"/>
        <v>9</v>
      </c>
      <c r="R650">
        <f t="array" aca="1" ref="R650" ca="1">SMALL(IF(illustrator=H650,(ROW(illustrator)-MIN(ROW(illustrator))+1)+10000*(COLUMN(illustrator)-MIN(COLUMN(illustrator))+1),""),1)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91"/>
        <v>33</v>
      </c>
      <c r="C651">
        <f t="shared" si="92"/>
        <v>62</v>
      </c>
      <c r="E651" t="str">
        <f t="shared" si="93"/>
        <v>/images/0/09/DuplicateArt.jpg</v>
      </c>
      <c r="H651" s="3" t="s">
        <v>5138</v>
      </c>
      <c r="I651" s="3" t="s">
        <v>5202</v>
      </c>
      <c r="J651" t="s">
        <v>5110</v>
      </c>
      <c r="L651" t="str">
        <f t="shared" si="88"/>
        <v>/images/f/fb/Town_CrierArt.jpg</v>
      </c>
      <c r="O651">
        <f t="shared" si="89"/>
        <v>16</v>
      </c>
      <c r="P651">
        <f t="shared" si="90"/>
        <v>9</v>
      </c>
      <c r="R651">
        <f t="array" aca="1" ref="R651" ca="1">SMALL(IF(illustrator=H651,(ROW(illustrator)-MIN(ROW(illustrator))+1)+10000*(COLUMN(illustrator)-MIN(COLUMN(illustrator))+1),""),1)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91"/>
        <v>29</v>
      </c>
      <c r="C652">
        <f t="shared" si="92"/>
        <v>54</v>
      </c>
      <c r="E652" t="str">
        <f t="shared" si="93"/>
        <v>/images/9/93/RelicArt.jpg</v>
      </c>
      <c r="H652" s="3" t="s">
        <v>5139</v>
      </c>
      <c r="J652" t="s">
        <v>5140</v>
      </c>
      <c r="L652" t="str">
        <f t="shared" si="88"/>
        <v>/images/6/6e/Royal_BlacksmithArt.jpg</v>
      </c>
      <c r="O652">
        <f t="shared" si="89"/>
        <v>7</v>
      </c>
      <c r="P652">
        <f t="shared" si="90"/>
        <v>10</v>
      </c>
      <c r="R652">
        <f t="array" aca="1" ref="R652" ca="1">SMALL(IF(illustrator=H652,(ROW(illustrator)-MIN(ROW(illustrator))+1)+10000*(COLUMN(illustrator)-MIN(COLUMN(illustrator))+1),""),1)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91"/>
        <v>43</v>
      </c>
      <c r="C653">
        <f t="shared" si="92"/>
        <v>80</v>
      </c>
      <c r="E653" t="str">
        <f t="shared" si="93"/>
        <v>/images/d/d2/Farmers%27_MarketArt.jpg</v>
      </c>
      <c r="H653" s="3" t="s">
        <v>5136</v>
      </c>
      <c r="J653" t="s">
        <v>5170</v>
      </c>
      <c r="L653" t="str">
        <f t="shared" si="88"/>
        <v>/images/0/05/MillerArt.jpg</v>
      </c>
      <c r="O653">
        <f t="shared" si="89"/>
        <v>7</v>
      </c>
      <c r="P653">
        <f t="shared" si="90"/>
        <v>6</v>
      </c>
      <c r="R653">
        <f t="array" aca="1" ref="R653" ca="1">SMALL(IF(illustrator=H653,(ROW(illustrator)-MIN(ROW(illustrator))+1)+10000*(COLUMN(illustrator)-MIN(COLUMN(illustrator))+1),""),1)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91"/>
        <v>29</v>
      </c>
      <c r="C654">
        <f t="shared" si="92"/>
        <v>54</v>
      </c>
      <c r="E654" t="str">
        <f t="shared" si="93"/>
        <v>/images/2/2c/ForumArt.jpg</v>
      </c>
      <c r="H654" s="3" t="s">
        <v>5137</v>
      </c>
      <c r="J654" t="s">
        <v>5172</v>
      </c>
      <c r="L654" t="str">
        <f t="shared" si="88"/>
        <v>/images/c/cc/ElderArt.jpg</v>
      </c>
      <c r="O654">
        <f t="shared" si="89"/>
        <v>5</v>
      </c>
      <c r="P654">
        <f t="shared" si="90"/>
        <v>5</v>
      </c>
      <c r="R654">
        <f t="array" aca="1" ref="R654" ca="1">SMALL(IF(illustrator=H654,(ROW(illustrator)-MIN(ROW(illustrator))+1)+10000*(COLUMN(illustrator)-MIN(COLUMN(illustrator))+1),""),1)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91"/>
        <v>28</v>
      </c>
      <c r="C655">
        <f t="shared" si="92"/>
        <v>52</v>
      </c>
      <c r="E655" t="str">
        <f t="shared" si="93"/>
        <v>/images/2/2e/IdolArt.jpg</v>
      </c>
      <c r="H655" s="3" t="s">
        <v>5055</v>
      </c>
      <c r="J655" t="s">
        <v>5111</v>
      </c>
      <c r="L655" t="e">
        <f t="shared" si="88"/>
        <v>#N/A</v>
      </c>
      <c r="O655">
        <f t="shared" si="89"/>
        <v>7</v>
      </c>
      <c r="P655">
        <f t="shared" si="90"/>
        <v>6</v>
      </c>
      <c r="R655">
        <f t="array" aca="1" ref="R655" ca="1">SMALL(IF(illustrator=H655,(ROW(illustrator)-MIN(ROW(illustrator))+1)+10000*(COLUMN(illustrator)-MIN(COLUMN(illustrator))+1),""),1)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91"/>
        <v>35</v>
      </c>
      <c r="C656">
        <f t="shared" si="92"/>
        <v>66</v>
      </c>
      <c r="E656" t="str">
        <f t="shared" si="93"/>
        <v>/images/b/b3/Secret_CaveArt.jpg</v>
      </c>
      <c r="H656" s="3" t="s">
        <v>5157</v>
      </c>
      <c r="I656" s="3" t="s">
        <v>5201</v>
      </c>
      <c r="J656" t="s">
        <v>5166</v>
      </c>
      <c r="L656" t="str">
        <f t="shared" si="88"/>
        <v>/images/e/e6/Herb_GathererArt.jpg</v>
      </c>
      <c r="O656">
        <f t="shared" si="89"/>
        <v>19</v>
      </c>
      <c r="P656">
        <f t="shared" si="90"/>
        <v>12</v>
      </c>
      <c r="R656">
        <f t="array" aca="1" ref="R656" ca="1">SMALL(IF(illustrator=H656,(ROW(illustrator)-MIN(ROW(illustrator))+1)+10000*(COLUMN(illustrator)-MIN(COLUMN(illustrator))+1),""),1)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91"/>
        <v>34</v>
      </c>
      <c r="C657">
        <f t="shared" si="92"/>
        <v>64</v>
      </c>
      <c r="E657" t="str">
        <f t="shared" si="93"/>
        <v>/images/c/c2/Magic_LampArt.jpg</v>
      </c>
      <c r="H657" s="3" t="s">
        <v>5158</v>
      </c>
      <c r="J657" t="s">
        <v>5165</v>
      </c>
      <c r="L657" t="str">
        <f t="shared" si="88"/>
        <v>/images/5/53/AcolyteArt.jpg</v>
      </c>
      <c r="O657">
        <f t="shared" si="89"/>
        <v>7</v>
      </c>
      <c r="P657">
        <f t="shared" si="90"/>
        <v>7</v>
      </c>
      <c r="R657">
        <f t="array" aca="1" ref="R657" ca="1">SMALL(IF(illustrator=H657,(ROW(illustrator)-MIN(ROW(illustrator))+1)+10000*(COLUMN(illustrator)-MIN(COLUMN(illustrator))+1),""),1)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91"/>
        <v>30</v>
      </c>
      <c r="C658">
        <f t="shared" si="92"/>
        <v>56</v>
      </c>
      <c r="E658" t="str">
        <f t="shared" si="93"/>
        <v>/images/1/1a/BaubleArt.jpg</v>
      </c>
      <c r="H658" s="3" t="s">
        <v>5159</v>
      </c>
      <c r="J658" t="s">
        <v>5174</v>
      </c>
      <c r="L658" t="str">
        <f t="shared" si="88"/>
        <v>/images/b/b9/SorceressArt.jpg</v>
      </c>
      <c r="O658">
        <f t="shared" si="89"/>
        <v>18</v>
      </c>
      <c r="P658">
        <f t="shared" si="90"/>
        <v>9</v>
      </c>
      <c r="R658">
        <f t="array" aca="1" ref="R658" ca="1">SMALL(IF(illustrator=H658,(ROW(illustrator)-MIN(ROW(illustrator))+1)+10000*(COLUMN(illustrator)-MIN(COLUMN(illustrator))+1),""),1)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91"/>
        <v>31</v>
      </c>
      <c r="C659">
        <f t="shared" si="92"/>
        <v>58</v>
      </c>
      <c r="E659" t="str">
        <f t="shared" si="93"/>
        <v>/images/3/3d/PageantArt.jpg</v>
      </c>
      <c r="H659" s="3" t="s">
        <v>5160</v>
      </c>
      <c r="J659" t="s">
        <v>5179</v>
      </c>
      <c r="L659" t="str">
        <f t="shared" si="88"/>
        <v>/images/b/bd/SibylArt.jpg</v>
      </c>
      <c r="O659">
        <f t="shared" si="89"/>
        <v>7</v>
      </c>
      <c r="P659">
        <f t="shared" si="90"/>
        <v>5</v>
      </c>
      <c r="R659">
        <f t="array" aca="1" ref="R659" ca="1">SMALL(IF(illustrator=H659,(ROW(illustrator)-MIN(ROW(illustrator))+1)+10000*(COLUMN(illustrator)-MIN(COLUMN(illustrator))+1),""),1)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91"/>
        <v>34</v>
      </c>
      <c r="C660">
        <f t="shared" si="92"/>
        <v>64</v>
      </c>
      <c r="E660" t="str">
        <f t="shared" si="93"/>
        <v>/images/3/32/InnovationArt.jpg</v>
      </c>
      <c r="H660" s="3" t="s">
        <v>5056</v>
      </c>
      <c r="J660" t="s">
        <v>5112</v>
      </c>
      <c r="L660" t="e">
        <f t="shared" si="88"/>
        <v>#N/A</v>
      </c>
      <c r="O660">
        <f t="shared" si="89"/>
        <v>13</v>
      </c>
      <c r="P660">
        <f t="shared" si="90"/>
        <v>7</v>
      </c>
      <c r="R660">
        <f t="array" aca="1" ref="R660" ca="1">SMALL(IF(illustrator=H660,(ROW(illustrator)-MIN(ROW(illustrator))+1)+10000*(COLUMN(illustrator)-MIN(COLUMN(illustrator))+1),""),1)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91"/>
        <v>30</v>
      </c>
      <c r="C661">
        <f t="shared" si="92"/>
        <v>56</v>
      </c>
      <c r="E661" t="str">
        <f t="shared" si="93"/>
        <v>/images/6/62/CopperArt.jpg</v>
      </c>
      <c r="H661" s="3" t="s">
        <v>5153</v>
      </c>
      <c r="I661" s="3" t="s">
        <v>5203</v>
      </c>
      <c r="J661" t="s">
        <v>5167</v>
      </c>
      <c r="L661" t="str">
        <f t="shared" si="88"/>
        <v>/images/5/53/Battle_PlanArt.jpg</v>
      </c>
      <c r="O661">
        <f t="shared" si="89"/>
        <v>8</v>
      </c>
      <c r="P661">
        <f t="shared" si="90"/>
        <v>10</v>
      </c>
      <c r="R661">
        <f t="array" aca="1" ref="R661" ca="1">SMALL(IF(illustrator=H661,(ROW(illustrator)-MIN(ROW(illustrator))+1)+10000*(COLUMN(illustrator)-MIN(COLUMN(illustrator))+1),""),1)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91"/>
        <v>28</v>
      </c>
      <c r="C662">
        <f t="shared" si="92"/>
        <v>52</v>
      </c>
      <c r="E662" t="str">
        <f t="shared" si="93"/>
        <v>/images/9/93/GoldArt.jpg</v>
      </c>
      <c r="H662" s="3" t="s">
        <v>5154</v>
      </c>
      <c r="J662" t="s">
        <v>5168</v>
      </c>
      <c r="L662" t="str">
        <f t="shared" si="88"/>
        <v>/images/4/4b/ArcherArt.jpg</v>
      </c>
      <c r="O662">
        <f t="shared" si="89"/>
        <v>7</v>
      </c>
      <c r="P662">
        <f t="shared" si="90"/>
        <v>6</v>
      </c>
      <c r="R662">
        <f t="array" aca="1" ref="R662" ca="1">SMALL(IF(illustrator=H662,(ROW(illustrator)-MIN(ROW(illustrator))+1)+10000*(COLUMN(illustrator)-MIN(COLUMN(illustrator))+1),""),1)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91"/>
        <v>32</v>
      </c>
      <c r="C663">
        <f t="shared" si="92"/>
        <v>60</v>
      </c>
      <c r="E663" t="str">
        <f t="shared" si="93"/>
        <v>/images/1/1a/PlatinumArt.jpg</v>
      </c>
      <c r="H663" s="3" t="s">
        <v>5155</v>
      </c>
      <c r="J663" t="s">
        <v>5176</v>
      </c>
      <c r="L663" t="str">
        <f t="shared" si="88"/>
        <v>/images/c/c8/WarlordArt.jpg</v>
      </c>
      <c r="O663">
        <f t="shared" si="89"/>
        <v>18</v>
      </c>
      <c r="P663">
        <f t="shared" si="90"/>
        <v>7</v>
      </c>
      <c r="R663">
        <f t="array" aca="1" ref="R663" ca="1">SMALL(IF(illustrator=H663,(ROW(illustrator)-MIN(ROW(illustrator))+1)+10000*(COLUMN(illustrator)-MIN(COLUMN(illustrator))+1),""),1)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91"/>
        <v>30</v>
      </c>
      <c r="C664">
        <f t="shared" si="92"/>
        <v>56</v>
      </c>
      <c r="E664" t="str">
        <f t="shared" si="93"/>
        <v>/images/3/30/SilverArt.jpg</v>
      </c>
      <c r="H664" s="3" t="s">
        <v>5156</v>
      </c>
      <c r="J664" t="s">
        <v>5185</v>
      </c>
      <c r="L664" t="str">
        <f t="shared" si="88"/>
        <v>/images/7/7c/TerritoryArt.jpg</v>
      </c>
      <c r="O664">
        <f t="shared" si="89"/>
        <v>9</v>
      </c>
      <c r="P664">
        <f t="shared" si="90"/>
        <v>9</v>
      </c>
      <c r="R664">
        <f t="array" aca="1" ref="R664" ca="1">SMALL(IF(illustrator=H664,(ROW(illustrator)-MIN(ROW(illustrator))+1)+10000*(COLUMN(illustrator)-MIN(COLUMN(illustrator))+1),""),1)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si="91"/>
        <v>29</v>
      </c>
      <c r="C665">
        <f t="shared" si="92"/>
        <v>60</v>
      </c>
      <c r="E665" t="str">
        <f t="shared" si="93"/>
        <v>/images/1/16/WharfArt.jpg</v>
      </c>
      <c r="H665" s="3" t="s">
        <v>5057</v>
      </c>
      <c r="J665" t="s">
        <v>5114</v>
      </c>
      <c r="L665" t="e">
        <f t="shared" si="88"/>
        <v>#N/A</v>
      </c>
      <c r="O665">
        <f t="shared" si="89"/>
        <v>14</v>
      </c>
      <c r="P665">
        <f t="shared" si="90"/>
        <v>5</v>
      </c>
      <c r="R665">
        <f t="array" aca="1" ref="R665" ca="1">SMALL(IF(illustrator=H665,(ROW(illustrator)-MIN(ROW(illustrator))+1)+10000*(COLUMN(illustrator)-MIN(COLUMN(illustrator))+1),""),1)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91"/>
        <v>33</v>
      </c>
      <c r="C666">
        <f t="shared" si="92"/>
        <v>62</v>
      </c>
      <c r="E666" t="str">
        <f t="shared" si="93"/>
        <v>/images/9/93/AlchemistArt.jpg</v>
      </c>
      <c r="H666" s="3" t="s">
        <v>5149</v>
      </c>
      <c r="J666" t="s">
        <v>5161</v>
      </c>
      <c r="L666" t="str">
        <f t="shared" si="88"/>
        <v>/images/9/9a/TentArt.jpg</v>
      </c>
      <c r="O666">
        <f t="shared" si="89"/>
        <v>5</v>
      </c>
      <c r="P666">
        <f t="shared" si="90"/>
        <v>4</v>
      </c>
      <c r="R666">
        <f t="array" aca="1" ref="R666" ca="1">SMALL(IF(illustrator=H666,(ROW(illustrator)-MIN(ROW(illustrator))+1)+10000*(COLUMN(illustrator)-MIN(COLUMN(illustrator))+1),""),1)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91"/>
        <v>28</v>
      </c>
      <c r="C667">
        <f t="shared" si="92"/>
        <v>52</v>
      </c>
      <c r="E667" t="str">
        <f t="shared" si="93"/>
        <v>/images/3/3a/LoanArt.jpg</v>
      </c>
      <c r="H667" s="3" t="s">
        <v>5150</v>
      </c>
      <c r="J667" t="s">
        <v>5125</v>
      </c>
      <c r="L667" t="str">
        <f t="shared" si="88"/>
        <v>/images/0/01/GarrisonArt.jpg</v>
      </c>
      <c r="O667">
        <f t="shared" si="89"/>
        <v>8</v>
      </c>
      <c r="P667">
        <f t="shared" si="90"/>
        <v>8</v>
      </c>
      <c r="R667">
        <f t="array" aca="1" ref="R667" ca="1">SMALL(IF(illustrator=H667,(ROW(illustrator)-MIN(ROW(illustrator))+1)+10000*(COLUMN(illustrator)-MIN(COLUMN(illustrator))+1),""),1)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91"/>
        <v>39</v>
      </c>
      <c r="C668">
        <f t="shared" si="92"/>
        <v>80</v>
      </c>
      <c r="E668" t="str">
        <f t="shared" si="93"/>
        <v>/images/3/38/Hunting_GroundsArt.jpg</v>
      </c>
      <c r="H668" s="3" t="s">
        <v>5151</v>
      </c>
      <c r="I668" t="s">
        <v>5200</v>
      </c>
      <c r="J668" t="s">
        <v>5181</v>
      </c>
      <c r="L668" t="str">
        <f t="shared" si="88"/>
        <v>/images/6/6e/Hill_FortArt.jpg</v>
      </c>
      <c r="O668">
        <f t="shared" si="89"/>
        <v>18</v>
      </c>
      <c r="P668">
        <f t="shared" si="90"/>
        <v>8</v>
      </c>
      <c r="R668">
        <f t="array" aca="1" ref="R668" ca="1">SMALL(IF(illustrator=H668,(ROW(illustrator)-MIN(ROW(illustrator))+1)+10000*(COLUMN(illustrator)-MIN(COLUMN(illustrator))+1),""),1)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91"/>
        <v>34</v>
      </c>
      <c r="C669">
        <f t="shared" si="92"/>
        <v>70</v>
      </c>
      <c r="E669" t="str">
        <f t="shared" si="93"/>
        <v>/images/f/f1/TournamentArt.jpg</v>
      </c>
      <c r="H669" s="3" t="s">
        <v>5152</v>
      </c>
      <c r="J669" t="s">
        <v>5180</v>
      </c>
      <c r="L669" t="str">
        <f t="shared" si="88"/>
        <v>/images/5/59/StrongholdArt.jpg</v>
      </c>
      <c r="O669">
        <f t="shared" si="89"/>
        <v>7</v>
      </c>
      <c r="P669">
        <f t="shared" si="90"/>
        <v>10</v>
      </c>
      <c r="R669">
        <f t="array" aca="1" ref="R669" ca="1">SMALL(IF(illustrator=H669,(ROW(illustrator)-MIN(ROW(illustrator))+1)+10000*(COLUMN(illustrator)-MIN(COLUMN(illustrator))+1),""),1)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91"/>
        <v>29</v>
      </c>
      <c r="C670">
        <f t="shared" si="92"/>
        <v>54</v>
      </c>
      <c r="E670" t="str">
        <f t="shared" si="93"/>
        <v>/images/8/83/GoonsArt.jpg</v>
      </c>
      <c r="H670" s="3" t="s">
        <v>5058</v>
      </c>
      <c r="J670" t="s">
        <v>5115</v>
      </c>
      <c r="L670" t="str">
        <f t="shared" si="88"/>
        <v>/images/f/f7/ImporterArt.jpg</v>
      </c>
      <c r="O670">
        <f t="shared" si="89"/>
        <v>11</v>
      </c>
      <c r="P670">
        <f t="shared" si="90"/>
        <v>8</v>
      </c>
      <c r="R670">
        <f t="array" aca="1" ref="R670" ca="1">SMALL(IF(illustrator=H670,(ROW(illustrator)-MIN(ROW(illustrator))+1)+10000*(COLUMN(illustrator)-MIN(COLUMN(illustrator))+1),""),1)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88"/>
        <v>/images/5/5e/Merchant_GuildArt.jpg</v>
      </c>
      <c r="O671">
        <f t="shared" si="89"/>
        <v>17</v>
      </c>
      <c r="P671">
        <f t="shared" si="90"/>
        <v>12</v>
      </c>
      <c r="R671">
        <f t="array" aca="1" ref="R671" ca="1">SMALL(IF(illustrator=H671,(ROW(illustrator)-MIN(ROW(illustrator))+1)+10000*(COLUMN(illustrator)-MIN(COLUMN(illustrator))+1),""),1)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e">
        <f t="shared" si="88"/>
        <v>#N/A</v>
      </c>
      <c r="O672">
        <f t="shared" si="89"/>
        <v>8</v>
      </c>
      <c r="P672">
        <f t="shared" si="90"/>
        <v>8</v>
      </c>
      <c r="R672">
        <f t="array" aca="1" ref="R672" ca="1">SMALL(IF(illustrator=H672,(ROW(illustrator)-MIN(ROW(illustrator))+1)+10000*(COLUMN(illustrator)-MIN(COLUMN(illustrator))+1),""),1)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 si="94">FIND("src=""",A673)+LEN("src=""")-1</f>
        <v>34</v>
      </c>
      <c r="C673">
        <f t="shared" ref="C673" si="95">FIND(".jpg",A673,B673)+3</f>
        <v>59</v>
      </c>
      <c r="E673" t="str">
        <f t="shared" ref="E673" si="96">SUBSTITUTE(RIGHT(LEFT(A673,C673),LEN(LEFT(A673,C673))-B673),"/thumb","")</f>
        <v>/images/7/77/AnvilArt.jpg</v>
      </c>
      <c r="H673" s="3" t="s">
        <v>5145</v>
      </c>
      <c r="I673" s="3" t="s">
        <v>5204</v>
      </c>
      <c r="J673" t="s">
        <v>5162</v>
      </c>
      <c r="L673" t="str">
        <f t="shared" si="88"/>
        <v>/images/7/70/Old_MapArt.jpg</v>
      </c>
      <c r="O673">
        <f t="shared" si="89"/>
        <v>13</v>
      </c>
      <c r="P673">
        <f t="shared" si="90"/>
        <v>6</v>
      </c>
      <c r="R673">
        <f t="array" aca="1" ref="R673" ca="1">SMALL(IF(illustrator=H673,(ROW(illustrator)-MIN(ROW(illustrator))+1)+10000*(COLUMN(illustrator)-MIN(COLUMN(illustrator))+1),""),1)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ref="B674:B678" si="97">FIND("src=""",A674)+LEN("src=""")-1</f>
        <v>34</v>
      </c>
      <c r="C674">
        <f t="shared" ref="C674:C678" si="98">FIND(".jpg",A674,B674)+3</f>
        <v>59</v>
      </c>
      <c r="E674" t="str">
        <f t="shared" ref="E674:E678" si="99">SUBSTITUTE(RIGHT(LEFT(A674,C674),LEN(LEFT(A674,C674))-B674),"/thumb","")</f>
        <v>/images/b/b6/TiaraArt.jpg</v>
      </c>
      <c r="H674" s="3" t="s">
        <v>5146</v>
      </c>
      <c r="J674" t="s">
        <v>5171</v>
      </c>
      <c r="L674" t="str">
        <f t="shared" si="88"/>
        <v>/images/8/8a/VoyageArt.jpg</v>
      </c>
      <c r="O674">
        <f t="shared" si="89"/>
        <v>6</v>
      </c>
      <c r="P674">
        <f t="shared" si="90"/>
        <v>6</v>
      </c>
      <c r="R674">
        <f t="array" aca="1" ref="R674" ca="1">SMALL(IF(illustrator=H674,(ROW(illustrator)-MIN(ROW(illustrator))+1)+10000*(COLUMN(illustrator)-MIN(COLUMN(illustrator))+1),""),1)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97"/>
        <v>34</v>
      </c>
      <c r="C675">
        <f t="shared" si="98"/>
        <v>59</v>
      </c>
      <c r="E675" t="str">
        <f t="shared" si="99"/>
        <v>/images/a/a1/ClerkArt.jpg</v>
      </c>
      <c r="F675" t="s">
        <v>2166</v>
      </c>
      <c r="H675" s="3" t="s">
        <v>5147</v>
      </c>
      <c r="I675" s="3" t="s">
        <v>5188</v>
      </c>
      <c r="J675" t="s">
        <v>5175</v>
      </c>
      <c r="L675" t="str">
        <f t="shared" si="88"/>
        <v>/images/1/11/Sunken_TreasureArt.jpg</v>
      </c>
      <c r="O675">
        <f t="shared" si="89"/>
        <v>15</v>
      </c>
      <c r="P675">
        <f t="shared" si="90"/>
        <v>14</v>
      </c>
      <c r="R675">
        <f t="array" aca="1" ref="R675" ca="1">SMALL(IF(illustrator=H675,(ROW(illustrator)-MIN(ROW(illustrator))+1)+10000*(COLUMN(illustrator)-MIN(COLUMN(illustrator))+1),""),1)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97"/>
        <v>39</v>
      </c>
      <c r="C676">
        <f t="shared" si="98"/>
        <v>69</v>
      </c>
      <c r="E676" t="str">
        <f t="shared" si="99"/>
        <v>/images/e/e2/InvestmentArt.jpg</v>
      </c>
      <c r="H676" s="3" t="s">
        <v>5148</v>
      </c>
      <c r="I676" s="3" t="s">
        <v>5205</v>
      </c>
      <c r="J676" t="s">
        <v>5177</v>
      </c>
      <c r="L676" t="str">
        <f t="shared" si="88"/>
        <v>/images/c/c0/Distant_ShoreArt.jpg</v>
      </c>
      <c r="O676">
        <f t="shared" si="89"/>
        <v>15</v>
      </c>
      <c r="P676">
        <f t="shared" si="90"/>
        <v>12</v>
      </c>
      <c r="R676">
        <f t="array" aca="1" ref="R676" ca="1">SMALL(IF(illustrator=H676,(ROW(illustrator)-MIN(ROW(illustrator))+1)+10000*(COLUMN(illustrator)-MIN(COLUMN(illustrator))+1),""),1)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97"/>
        <v>38</v>
      </c>
      <c r="C677">
        <f t="shared" si="98"/>
        <v>67</v>
      </c>
      <c r="E677" t="str">
        <f t="shared" si="99"/>
        <v>/images/0/0d/CharlatanArt.jpg</v>
      </c>
      <c r="H677" s="3" t="s">
        <v>5061</v>
      </c>
      <c r="J677" t="s">
        <v>5118</v>
      </c>
      <c r="L677" t="str">
        <f t="shared" si="88"/>
        <v>/images/1/1c/SentinelArt.jpg</v>
      </c>
      <c r="O677">
        <f t="shared" si="89"/>
        <v>8</v>
      </c>
      <c r="P677">
        <f t="shared" si="90"/>
        <v>8</v>
      </c>
      <c r="R677">
        <f t="array" aca="1" ref="R677" ca="1">SMALL(IF(illustrator=H677,(ROW(illustrator)-MIN(ROW(illustrator))+1)+10000*(COLUMN(illustrator)-MIN(COLUMN(illustrator))+1),""),1)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97"/>
        <v>39</v>
      </c>
      <c r="C678">
        <f t="shared" si="98"/>
        <v>69</v>
      </c>
      <c r="E678" t="str">
        <f t="shared" si="99"/>
        <v>/images/f/f6/CollectionArt.jpg</v>
      </c>
      <c r="H678" s="3" t="s">
        <v>5062</v>
      </c>
      <c r="J678" t="s">
        <v>5164</v>
      </c>
      <c r="L678" t="str">
        <f t="shared" si="88"/>
        <v>/images/4/44/UnderlingArt.jpg</v>
      </c>
      <c r="O678">
        <f t="shared" si="89"/>
        <v>10</v>
      </c>
      <c r="P678">
        <f t="shared" si="90"/>
        <v>9</v>
      </c>
      <c r="R678">
        <f t="array" aca="1" ref="R678" ca="1">SMALL(IF(illustrator=H678,(ROW(illustrator)-MIN(ROW(illustrator))+1)+10000*(COLUMN(illustrator)-MIN(COLUMN(illustrator))+1),""),1)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ref="B679:B681" si="100">FIND("src=""",A679)+LEN("src=""")-1</f>
        <v>41</v>
      </c>
      <c r="C679">
        <f t="shared" ref="C679:C681" si="101">FIND(".jpg",A679,B679)+3</f>
        <v>73</v>
      </c>
      <c r="E679" t="str">
        <f t="shared" ref="E679:E681" si="102">SUBSTITUTE(RIGHT(LEFT(A679,C679),LEN(LEFT(A679,C679))-B679),"/thumb","")</f>
        <v>/images/3/38/Crystal_BallArt.jpg</v>
      </c>
      <c r="H679" s="3" t="s">
        <v>5063</v>
      </c>
      <c r="J679" t="s">
        <v>5119</v>
      </c>
      <c r="L679" t="e">
        <f t="shared" si="88"/>
        <v>#N/A</v>
      </c>
      <c r="O679">
        <f t="shared" si="89"/>
        <v>9</v>
      </c>
      <c r="P679">
        <f t="shared" si="90"/>
        <v>7</v>
      </c>
      <c r="R679">
        <f t="array" aca="1" ref="R679" ca="1">SMALL(IF(illustrator=H679,(ROW(illustrator)-MIN(ROW(illustrator))+1)+10000*(COLUMN(illustrator)-MIN(COLUMN(illustrator))+1),""),1)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100"/>
        <v>36</v>
      </c>
      <c r="C680">
        <f t="shared" si="101"/>
        <v>63</v>
      </c>
      <c r="E680" t="str">
        <f t="shared" si="102"/>
        <v>/images/4/4b/MagnateArt.jpg</v>
      </c>
      <c r="H680" s="3" t="s">
        <v>5141</v>
      </c>
      <c r="J680" t="s">
        <v>5163</v>
      </c>
      <c r="L680" t="str">
        <f t="shared" si="88"/>
        <v>/images/3/3c/StudentArt.jpg</v>
      </c>
      <c r="O680">
        <f t="shared" si="89"/>
        <v>17</v>
      </c>
      <c r="P680">
        <f t="shared" si="90"/>
        <v>7</v>
      </c>
      <c r="R680">
        <f t="array" aca="1" ref="R680" ca="1">SMALL(IF(illustrator=H680,(ROW(illustrator)-MIN(ROW(illustrator))+1)+10000*(COLUMN(illustrator)-MIN(COLUMN(illustrator))+1),""),1)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100"/>
        <v>38</v>
      </c>
      <c r="C681">
        <f t="shared" si="101"/>
        <v>67</v>
      </c>
      <c r="E681" t="str">
        <f t="shared" si="102"/>
        <v>/images/0/09/War_ChestArt.jpg</v>
      </c>
      <c r="H681" s="3" t="s">
        <v>5142</v>
      </c>
      <c r="J681" t="s">
        <v>5169</v>
      </c>
      <c r="L681" t="str">
        <f t="shared" si="88"/>
        <v>/images/c/c8/ConjurerArt.jpg</v>
      </c>
      <c r="O681">
        <f t="shared" si="89"/>
        <v>12</v>
      </c>
      <c r="P681">
        <f t="shared" si="90"/>
        <v>8</v>
      </c>
      <c r="R681">
        <f t="array" aca="1" ref="R681" ca="1">SMALL(IF(illustrator=H681,(ROW(illustrator)-MIN(ROW(illustrator))+1)+10000*(COLUMN(illustrator)-MIN(COLUMN(illustrator))+1),""),1)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H682" s="3" t="s">
        <v>5143</v>
      </c>
      <c r="J682" t="s">
        <v>5173</v>
      </c>
      <c r="L682" t="str">
        <f t="shared" si="88"/>
        <v>/images/f/f0/SorcererArt.jpg</v>
      </c>
      <c r="O682">
        <f t="shared" si="89"/>
        <v>7</v>
      </c>
      <c r="P682">
        <f t="shared" si="90"/>
        <v>8</v>
      </c>
      <c r="R682">
        <f t="array" aca="1" ref="R682" ca="1">SMALL(IF(illustrator=H682,(ROW(illustrator)-MIN(ROW(illustrator))+1)+10000*(COLUMN(illustrator)-MIN(COLUMN(illustrator))+1),""),1)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H683" s="3" t="s">
        <v>5144</v>
      </c>
      <c r="J683" t="s">
        <v>5178</v>
      </c>
      <c r="L683" t="str">
        <f t="shared" si="88"/>
        <v>/images/c/c7/LichArt.jpg</v>
      </c>
      <c r="O683">
        <f t="shared" si="89"/>
        <v>5</v>
      </c>
      <c r="P683">
        <f t="shared" si="90"/>
        <v>4</v>
      </c>
      <c r="R683">
        <f t="array" aca="1" ref="R683" ca="1">SMALL(IF(illustrator=H683,(ROW(illustrator)-MIN(ROW(illustrator))+1)+10000*(COLUMN(illustrator)-MIN(COLUMN(illustrator))+1),""),1)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H684" s="3" t="s">
        <v>5064</v>
      </c>
      <c r="J684" t="s">
        <v>5120</v>
      </c>
      <c r="L684" t="str">
        <f t="shared" si="88"/>
        <v>/images/7/7f/BrokerArt.jpg</v>
      </c>
      <c r="O684">
        <f t="shared" si="89"/>
        <v>8</v>
      </c>
      <c r="P684">
        <f t="shared" si="90"/>
        <v>6</v>
      </c>
      <c r="R684">
        <f t="array" aca="1" ref="R684" ca="1">SMALL(IF(illustrator=H684,(ROW(illustrator)-MIN(ROW(illustrator))+1)+10000*(COLUMN(illustrator)-MIN(COLUMN(illustrator))+1),""),1)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H685" s="3" t="s">
        <v>5065</v>
      </c>
      <c r="J685" t="s">
        <v>5121</v>
      </c>
      <c r="L685" t="str">
        <f t="shared" si="88"/>
        <v>/images/5/55/CarpenterArt.jpg</v>
      </c>
      <c r="O685">
        <f t="shared" si="89"/>
        <v>12</v>
      </c>
      <c r="P685">
        <f t="shared" si="90"/>
        <v>9</v>
      </c>
      <c r="R685">
        <f t="array" aca="1" ref="R685" ca="1">SMALL(IF(illustrator=H685,(ROW(illustrator)-MIN(ROW(illustrator))+1)+10000*(COLUMN(illustrator)-MIN(COLUMN(illustrator))+1),""),1)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H686" s="3" t="s">
        <v>5066</v>
      </c>
      <c r="J686" t="s">
        <v>5122</v>
      </c>
      <c r="L686" t="str">
        <f t="shared" si="88"/>
        <v>/images/4/48/CourierArt.jpg</v>
      </c>
      <c r="O686">
        <f t="shared" si="89"/>
        <v>15</v>
      </c>
      <c r="P686">
        <f t="shared" si="90"/>
        <v>7</v>
      </c>
      <c r="R686">
        <f t="array" aca="1" ref="R686" ca="1">SMALL(IF(illustrator=H686,(ROW(illustrator)-MIN(ROW(illustrator))+1)+10000*(COLUMN(illustrator)-MIN(COLUMN(illustrator))+1),""),1)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H687" s="3" t="s">
        <v>5067</v>
      </c>
      <c r="J687" t="s">
        <v>5123</v>
      </c>
      <c r="L687" t="str">
        <f t="shared" si="88"/>
        <v>/images/4/4e/InnkeeperArt.jpg</v>
      </c>
      <c r="O687">
        <f t="shared" si="89"/>
        <v>10</v>
      </c>
      <c r="P687">
        <f t="shared" si="90"/>
        <v>9</v>
      </c>
      <c r="R687">
        <f t="array" aca="1" ref="R687" ca="1">SMALL(IF(illustrator=H687,(ROW(illustrator)-MIN(ROW(illustrator))+1)+10000*(COLUMN(illustrator)-MIN(COLUMN(illustrator))+1),""),1)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H688" s="3" t="s">
        <v>5068</v>
      </c>
      <c r="I688" s="3" t="s">
        <v>5186</v>
      </c>
      <c r="J688" t="s">
        <v>5124</v>
      </c>
      <c r="L688" t="str">
        <f t="shared" si="88"/>
        <v>/images/a/a5/Royal_GalleyArt.jpg</v>
      </c>
      <c r="O688">
        <f t="shared" si="89"/>
        <v>13</v>
      </c>
      <c r="P688">
        <f t="shared" si="90"/>
        <v>11</v>
      </c>
      <c r="R688">
        <f t="array" aca="1" ref="R688" ca="1">SMALL(IF(illustrator=H688,(ROW(illustrator)-MIN(ROW(illustrator))+1)+10000*(COLUMN(illustrator)-MIN(COLUMN(illustrator))+1),""),1)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6:23" x14ac:dyDescent="0.25">
      <c r="H689" s="3" t="s">
        <v>5069</v>
      </c>
      <c r="J689" t="s">
        <v>5126</v>
      </c>
      <c r="L689" t="str">
        <f t="shared" si="88"/>
        <v>/images/f/fb/Town_CrierArt.jpg</v>
      </c>
      <c r="O689">
        <f t="shared" si="89"/>
        <v>5</v>
      </c>
      <c r="P689">
        <f t="shared" si="90"/>
        <v>4</v>
      </c>
      <c r="R689">
        <f t="array" aca="1" ref="R689" ca="1">SMALL(IF(illustrator=H689,(ROW(illustrator)-MIN(ROW(illustrator))+1)+10000*(COLUMN(illustrator)-MIN(COLUMN(illustrator))+1),""),1)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6:23" x14ac:dyDescent="0.25">
      <c r="H690" s="3" t="s">
        <v>5070</v>
      </c>
      <c r="J690" t="s">
        <v>5127</v>
      </c>
      <c r="L690" t="str">
        <f t="shared" si="88"/>
        <v>/images/c/c2/BarbarianArt.jpg</v>
      </c>
      <c r="O690">
        <f t="shared" si="89"/>
        <v>7</v>
      </c>
      <c r="P690">
        <f t="shared" si="90"/>
        <v>9</v>
      </c>
      <c r="R690">
        <f t="array" aca="1" ref="R690" ca="1">SMALL(IF(illustrator=H690,(ROW(illustrator)-MIN(ROW(illustrator))+1)+10000*(COLUMN(illustrator)-MIN(COLUMN(illustrator))+1),""),1)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6:23" x14ac:dyDescent="0.25">
      <c r="H691" s="3" t="s">
        <v>5071</v>
      </c>
      <c r="I691" s="3" t="s">
        <v>5187</v>
      </c>
      <c r="J691" t="s">
        <v>5128</v>
      </c>
      <c r="L691" t="str">
        <f t="shared" si="88"/>
        <v>/images/c/cd/Capital_CityArt.jpg</v>
      </c>
      <c r="O691">
        <f t="shared" si="89"/>
        <v>8</v>
      </c>
      <c r="P691">
        <f t="shared" si="90"/>
        <v>11</v>
      </c>
      <c r="R691">
        <f t="array" aca="1" ref="R691" ca="1">SMALL(IF(illustrator=H691,(ROW(illustrator)-MIN(ROW(illustrator))+1)+10000*(COLUMN(illustrator)-MIN(COLUMN(illustrator))+1),""),1)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6:23" x14ac:dyDescent="0.25">
      <c r="F692" t="s">
        <v>2166</v>
      </c>
      <c r="H692" s="3" t="s">
        <v>5072</v>
      </c>
      <c r="J692" t="s">
        <v>5129</v>
      </c>
      <c r="L692" t="str">
        <f t="shared" si="88"/>
        <v>/images/0/04/ContractArt.jpg</v>
      </c>
      <c r="O692">
        <f t="shared" si="89"/>
        <v>7</v>
      </c>
      <c r="P692">
        <f t="shared" si="90"/>
        <v>8</v>
      </c>
      <c r="R692">
        <f t="array" aca="1" ref="R692" ca="1">SMALL(IF(illustrator=H692,(ROW(illustrator)-MIN(ROW(illustrator))+1)+10000*(COLUMN(illustrator)-MIN(COLUMN(illustrator))+1),""),1)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6:23" x14ac:dyDescent="0.25">
      <c r="H693" s="3" t="s">
        <v>5073</v>
      </c>
      <c r="J693" t="s">
        <v>5130</v>
      </c>
      <c r="L693" t="str">
        <f t="shared" si="88"/>
        <v>/images/1/1c/EmissaryArt.jpg</v>
      </c>
      <c r="O693">
        <f t="shared" si="89"/>
        <v>9</v>
      </c>
      <c r="P693">
        <f t="shared" si="90"/>
        <v>8</v>
      </c>
      <c r="R693">
        <f t="array" aca="1" ref="R693" ca="1">SMALL(IF(illustrator=H693,(ROW(illustrator)-MIN(ROW(illustrator))+1)+10000*(COLUMN(illustrator)-MIN(COLUMN(illustrator))+1),""),1)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6:23" x14ac:dyDescent="0.25">
      <c r="H694" s="3" t="s">
        <v>5074</v>
      </c>
      <c r="J694" t="s">
        <v>5183</v>
      </c>
      <c r="L694" t="str">
        <f t="shared" si="88"/>
        <v>/images/8/8b/GalleriaArt.jpg</v>
      </c>
      <c r="O694">
        <f t="shared" si="89"/>
        <v>14</v>
      </c>
      <c r="P694">
        <f t="shared" si="90"/>
        <v>8</v>
      </c>
      <c r="R694">
        <f t="array" aca="1" ref="R694" ca="1">SMALL(IF(illustrator=H694,(ROW(illustrator)-MIN(ROW(illustrator))+1)+10000*(COLUMN(illustrator)-MIN(COLUMN(illustrator))+1),""),1)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6:23" x14ac:dyDescent="0.25">
      <c r="H695" s="3" t="s">
        <v>5075</v>
      </c>
      <c r="J695" t="s">
        <v>5131</v>
      </c>
      <c r="L695" t="str">
        <f t="shared" si="88"/>
        <v>/images/e/ea/GuildmasterArt.jpg</v>
      </c>
      <c r="O695">
        <f t="shared" si="89"/>
        <v>16</v>
      </c>
      <c r="P695">
        <f t="shared" si="90"/>
        <v>11</v>
      </c>
      <c r="R695">
        <f t="array" aca="1" ref="R695" ca="1">SMALL(IF(illustrator=H695,(ROW(illustrator)-MIN(ROW(illustrator))+1)+10000*(COLUMN(illustrator)-MIN(COLUMN(illustrator))+1),""),1)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6:23" x14ac:dyDescent="0.25">
      <c r="H696" s="3" t="s">
        <v>5076</v>
      </c>
      <c r="J696" t="s">
        <v>5182</v>
      </c>
      <c r="L696" t="str">
        <f t="shared" si="88"/>
        <v>/images/6/67/HighwaymanArt.jpg</v>
      </c>
      <c r="O696">
        <f t="shared" si="89"/>
        <v>22</v>
      </c>
      <c r="P696">
        <f t="shared" si="90"/>
        <v>10</v>
      </c>
      <c r="R696">
        <f t="array" aca="1" ref="R696" ca="1">SMALL(IF(illustrator=H696,(ROW(illustrator)-MIN(ROW(illustrator))+1)+10000*(COLUMN(illustrator)-MIN(COLUMN(illustrator))+1),""),1)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6:23" x14ac:dyDescent="0.25">
      <c r="H697" s="3" t="s">
        <v>2217</v>
      </c>
      <c r="J697" t="s">
        <v>5132</v>
      </c>
      <c r="L697" t="str">
        <f t="shared" si="88"/>
        <v>/images/c/c1/Treasure_HunterArt.jpg</v>
      </c>
      <c r="O697">
        <f t="shared" si="89"/>
        <v>9</v>
      </c>
      <c r="P697">
        <f t="shared" si="90"/>
        <v>6</v>
      </c>
      <c r="R697">
        <f t="array" aca="1" ref="R697" ca="1">SMALL(IF(illustrator=H697,(ROW(illustrator)-MIN(ROW(illustrator))+1)+10000*(COLUMN(illustrator)-MIN(COLUMN(illustrator))+1),""),1)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6:23" x14ac:dyDescent="0.25">
      <c r="H698" s="3" t="s">
        <v>5077</v>
      </c>
      <c r="J698" t="s">
        <v>5133</v>
      </c>
      <c r="L698" t="str">
        <f t="shared" si="88"/>
        <v>/images/1/13/ModifyArt.jpg</v>
      </c>
      <c r="O698">
        <f t="shared" si="89"/>
        <v>12</v>
      </c>
      <c r="P698">
        <f t="shared" si="90"/>
        <v>6</v>
      </c>
      <c r="R698">
        <f t="array" aca="1" ref="R698" ca="1">SMALL(IF(illustrator=H698,(ROW(illustrator)-MIN(ROW(illustrator))+1)+10000*(COLUMN(illustrator)-MIN(COLUMN(illustrator))+1),""),1)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6:23" x14ac:dyDescent="0.25">
      <c r="H699" s="3" t="s">
        <v>5078</v>
      </c>
      <c r="J699" t="s">
        <v>5184</v>
      </c>
      <c r="L699" t="str">
        <f t="shared" si="88"/>
        <v>/images/2/25/SkirmisherArt.jpg</v>
      </c>
      <c r="O699">
        <f t="shared" si="89"/>
        <v>10</v>
      </c>
      <c r="P699">
        <f t="shared" si="90"/>
        <v>10</v>
      </c>
      <c r="R699">
        <f t="array" aca="1" ref="R699" ca="1">SMALL(IF(illustrator=H699,(ROW(illustrator)-MIN(ROW(illustrator))+1)+10000*(COLUMN(illustrator)-MIN(COLUMN(illustrator))+1),""),1)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6:23" x14ac:dyDescent="0.25">
      <c r="H700" s="3" t="s">
        <v>5079</v>
      </c>
      <c r="J700" t="s">
        <v>5134</v>
      </c>
      <c r="L700" t="str">
        <f t="shared" si="88"/>
        <v>/images/0/03/SpecialistArt.jpg</v>
      </c>
      <c r="O700">
        <f t="shared" si="89"/>
        <v>11</v>
      </c>
      <c r="P700">
        <f t="shared" si="90"/>
        <v>10</v>
      </c>
      <c r="R700">
        <f t="array" aca="1" ref="R700" ca="1">SMALL(IF(illustrator=H700,(ROW(illustrator)-MIN(ROW(illustrator))+1)+10000*(COLUMN(illustrator)-MIN(COLUMN(illustrator))+1),""),1)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6:23" x14ac:dyDescent="0.25">
      <c r="H701" s="3" t="s">
        <v>5080</v>
      </c>
      <c r="J701" t="s">
        <v>5135</v>
      </c>
      <c r="L701" t="str">
        <f t="shared" si="88"/>
        <v>/images/9/98/SwapArt.jpg</v>
      </c>
      <c r="O701">
        <f t="shared" si="89"/>
        <v>4</v>
      </c>
      <c r="P701">
        <f t="shared" si="90"/>
        <v>4</v>
      </c>
      <c r="R701">
        <f t="array" aca="1" ref="R701" ca="1">SMALL(IF(illustrator=H701,(ROW(illustrator)-MIN(ROW(illustrator))+1)+10000*(COLUMN(illustrator)-MIN(COLUMN(illustrator))+1),""),1)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6:23" x14ac:dyDescent="0.25">
      <c r="H702" s="3" t="s">
        <v>5081</v>
      </c>
      <c r="J702" t="s">
        <v>5082</v>
      </c>
      <c r="L702" t="str">
        <f t="shared" si="88"/>
        <v>/images/9/9c/MarquisArt.jpg</v>
      </c>
      <c r="O702">
        <f t="shared" si="89"/>
        <v>7</v>
      </c>
      <c r="P702">
        <f t="shared" si="90"/>
        <v>7</v>
      </c>
      <c r="R702">
        <f t="array" aca="1" ref="R702" ca="1">SMALL(IF(illustrator=H702,(ROW(illustrator)-MIN(ROW(illustrator))+1)+10000*(COLUMN(illustrator)-MIN(COLUMN(illustrator))+1),""),1)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6:23" x14ac:dyDescent="0.25">
      <c r="F703" t="s">
        <v>1615</v>
      </c>
      <c r="H703" s="3" t="s">
        <v>5085</v>
      </c>
      <c r="I703" s="3" t="s">
        <v>5233</v>
      </c>
      <c r="J703" t="s">
        <v>5206</v>
      </c>
      <c r="L703" t="str">
        <f t="shared" ref="L703:L725" si="103">IF(J703="","",IF(I703&lt;&gt;"", INDEX(E:E,MATCH("*"&amp;I703&amp;"*",E:E,0)),INDEX(E:E,MATCH("*"&amp;H703&amp;"*",E:E,0))))</f>
        <v>/images/3/3c/Architects%27_GuildArt.jpg</v>
      </c>
      <c r="M703" t="s">
        <v>3117</v>
      </c>
      <c r="N703" t="e">
        <f>VLOOKUP(H703,digital_cards!U:V,2,FALSE)</f>
        <v>#N/A</v>
      </c>
      <c r="O703">
        <f t="shared" ref="O703:O725" si="104">LEN(J703)</f>
        <v>22</v>
      </c>
      <c r="P703">
        <f t="shared" ref="P703:P725" si="105">LEN(H703)</f>
        <v>15</v>
      </c>
      <c r="R703">
        <f t="array" aca="1" ref="R703" ca="1">SMALL(IF(illustrator=H703,(ROW(illustrator)-MIN(ROW(illustrator))+1)+10000*(COLUMN(illustrator)-MIN(COLUMN(illustrator))+1),""),1)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6:23" x14ac:dyDescent="0.25">
      <c r="F704" t="s">
        <v>1615</v>
      </c>
      <c r="H704" s="3" t="s">
        <v>5086</v>
      </c>
      <c r="I704" s="3" t="s">
        <v>5231</v>
      </c>
      <c r="J704" t="s">
        <v>5207</v>
      </c>
      <c r="L704" t="str">
        <f t="shared" si="103"/>
        <v>/images/b/b7/Band_of_NomadsArt.jpg</v>
      </c>
      <c r="M704" t="s">
        <v>3117</v>
      </c>
      <c r="N704" t="e">
        <f>VLOOKUP(H704,digital_cards!U:V,2,FALSE)</f>
        <v>#N/A</v>
      </c>
      <c r="O704">
        <f t="shared" si="104"/>
        <v>16</v>
      </c>
      <c r="P704">
        <f t="shared" si="105"/>
        <v>12</v>
      </c>
      <c r="R704">
        <f t="array" aca="1" ref="R704" ca="1">SMALL(IF(illustrator=H704,(ROW(illustrator)-MIN(ROW(illustrator))+1)+10000*(COLUMN(illustrator)-MIN(COLUMN(illustrator))+1),""),1)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103"/>
        <v>/images/8/80/Cave_DwellersArt.jpg</v>
      </c>
      <c r="M705" t="s">
        <v>3117</v>
      </c>
      <c r="N705" t="e">
        <f>VLOOKUP(H705,digital_cards!U:V,2,FALSE)</f>
        <v>#N/A</v>
      </c>
      <c r="O705">
        <f t="shared" si="104"/>
        <v>11</v>
      </c>
      <c r="P705">
        <f t="shared" si="105"/>
        <v>12</v>
      </c>
      <c r="R705">
        <f t="array" aca="1" ref="R705" ca="1">SMALL(IF(illustrator=H705,(ROW(illustrator)-MIN(ROW(illustrator))+1)+10000*(COLUMN(illustrator)-MIN(COLUMN(illustrator))+1),""),1)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103"/>
        <v>/images/1/12/Circle_of_WitchesArt.jpg</v>
      </c>
      <c r="M706" t="s">
        <v>3117</v>
      </c>
      <c r="N706" t="e">
        <f>VLOOKUP(H706,digital_cards!U:V,2,FALSE)</f>
        <v>#N/A</v>
      </c>
      <c r="O706">
        <f t="shared" si="104"/>
        <v>20</v>
      </c>
      <c r="P706">
        <f t="shared" si="105"/>
        <v>15</v>
      </c>
      <c r="R706">
        <f t="array" aca="1" ref="R706" ca="1">SMALL(IF(illustrator=H706,(ROW(illustrator)-MIN(ROW(illustrator))+1)+10000*(COLUMN(illustrator)-MIN(COLUMN(illustrator))+1),""),1)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103"/>
        <v>/images/3/3e/City-stateArt.jpg</v>
      </c>
      <c r="M707" t="s">
        <v>3117</v>
      </c>
      <c r="N707" t="e">
        <f>VLOOKUP(H707,digital_cards!U:V,2,FALSE)</f>
        <v>#N/A</v>
      </c>
      <c r="O707">
        <f t="shared" si="104"/>
        <v>9</v>
      </c>
      <c r="P707">
        <f t="shared" si="105"/>
        <v>9</v>
      </c>
      <c r="R707">
        <f t="array" aca="1" ref="R707" ca="1">SMALL(IF(illustrator=H707,(ROW(illustrator)-MIN(ROW(illustrator))+1)+10000*(COLUMN(illustrator)-MIN(COLUMN(illustrator))+1),""),1)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103"/>
        <v>/images/9/95/Coastal_HavenArt.jpg</v>
      </c>
      <c r="M708" t="s">
        <v>3117</v>
      </c>
      <c r="N708" t="e">
        <f>VLOOKUP(H708,digital_cards!U:V,2,FALSE)</f>
        <v>#N/A</v>
      </c>
      <c r="O708">
        <f t="shared" si="104"/>
        <v>12</v>
      </c>
      <c r="P708">
        <f t="shared" si="105"/>
        <v>12</v>
      </c>
      <c r="R708">
        <f t="array" aca="1" ref="R708" ca="1">SMALL(IF(illustrator=H708,(ROW(illustrator)-MIN(ROW(illustrator))+1)+10000*(COLUMN(illustrator)-MIN(COLUMN(illustrator))+1),""),1)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103"/>
        <v>/images/6/6c/Crafters%27_GuildArt.jpg</v>
      </c>
      <c r="M709" t="s">
        <v>3117</v>
      </c>
      <c r="N709" t="e">
        <f>VLOOKUP(H709,digital_cards!U:V,2,FALSE)</f>
        <v>#N/A</v>
      </c>
      <c r="O709">
        <f t="shared" si="104"/>
        <v>19</v>
      </c>
      <c r="P709">
        <f t="shared" si="105"/>
        <v>13</v>
      </c>
      <c r="R709">
        <f t="array" aca="1" ref="R709" ca="1">SMALL(IF(illustrator=H709,(ROW(illustrator)-MIN(ROW(illustrator))+1)+10000*(COLUMN(illustrator)-MIN(COLUMN(illustrator))+1),""),1)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103"/>
        <v>/images/c/cb/Desert_GuidesArt.jpg</v>
      </c>
      <c r="M710" t="s">
        <v>3117</v>
      </c>
      <c r="N710" t="e">
        <f>VLOOKUP(H710,digital_cards!U:V,2,FALSE)</f>
        <v>#N/A</v>
      </c>
      <c r="O710">
        <f t="shared" si="104"/>
        <v>17</v>
      </c>
      <c r="P710">
        <f t="shared" si="105"/>
        <v>12</v>
      </c>
      <c r="R710">
        <f t="array" aca="1" ref="R710" ca="1">SMALL(IF(illustrator=H710,(ROW(illustrator)-MIN(ROW(illustrator))+1)+10000*(COLUMN(illustrator)-MIN(COLUMN(illustrator))+1),""),1)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103"/>
        <v>/images/3/3d/Family_of_InventorsArt.jpg</v>
      </c>
      <c r="M711" t="s">
        <v>3117</v>
      </c>
      <c r="N711" t="e">
        <f>VLOOKUP(H711,digital_cards!U:V,2,FALSE)</f>
        <v>#N/A</v>
      </c>
      <c r="O711">
        <f t="shared" si="104"/>
        <v>20</v>
      </c>
      <c r="P711">
        <f t="shared" si="105"/>
        <v>17</v>
      </c>
      <c r="R711">
        <f t="array" aca="1" ref="R711" ca="1">SMALL(IF(illustrator=H711,(ROW(illustrator)-MIN(ROW(illustrator))+1)+10000*(COLUMN(illustrator)-MIN(COLUMN(illustrator))+1),""),1)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103"/>
        <v>/images/5/57/Fellowship_of_ScribesArt.jpg</v>
      </c>
      <c r="M712" t="s">
        <v>3117</v>
      </c>
      <c r="N712" t="e">
        <f>VLOOKUP(H712,digital_cards!U:V,2,FALSE)</f>
        <v>#N/A</v>
      </c>
      <c r="O712">
        <f t="shared" si="104"/>
        <v>21</v>
      </c>
      <c r="P712">
        <f t="shared" si="105"/>
        <v>19</v>
      </c>
      <c r="R712">
        <f t="array" aca="1" ref="R712" ca="1">SMALL(IF(illustrator=H712,(ROW(illustrator)-MIN(ROW(illustrator))+1)+10000*(COLUMN(illustrator)-MIN(COLUMN(illustrator))+1),""),1)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103"/>
        <v>/images/2/2d/Forest_DwellersArt.jpg</v>
      </c>
      <c r="M713" t="s">
        <v>3117</v>
      </c>
      <c r="N713" t="e">
        <f>VLOOKUP(H713,digital_cards!U:V,2,FALSE)</f>
        <v>#N/A</v>
      </c>
      <c r="O713">
        <f t="shared" si="104"/>
        <v>20</v>
      </c>
      <c r="P713">
        <f t="shared" si="105"/>
        <v>14</v>
      </c>
      <c r="R713">
        <f t="array" aca="1" ref="R713" ca="1">SMALL(IF(illustrator=H713,(ROW(illustrator)-MIN(ROW(illustrator))+1)+10000*(COLUMN(illustrator)-MIN(COLUMN(illustrator))+1),""),1)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103"/>
        <v>/images/4/4c/Gang_of_PickpocketsArt.jpg</v>
      </c>
      <c r="M714" t="s">
        <v>3117</v>
      </c>
      <c r="N714" t="e">
        <f>VLOOKUP(H714,digital_cards!U:V,2,FALSE)</f>
        <v>#N/A</v>
      </c>
      <c r="O714">
        <f t="shared" si="104"/>
        <v>12</v>
      </c>
      <c r="P714">
        <f t="shared" si="105"/>
        <v>17</v>
      </c>
      <c r="R714">
        <f t="array" aca="1" ref="R714" ca="1">SMALL(IF(illustrator=H714,(ROW(illustrator)-MIN(ROW(illustrator))+1)+10000*(COLUMN(illustrator)-MIN(COLUMN(illustrator))+1),""),1)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103"/>
        <v>/images/4/43/Island_FolkArt.jpg</v>
      </c>
      <c r="M715" t="s">
        <v>3117</v>
      </c>
      <c r="N715" t="e">
        <f>VLOOKUP(H715,digital_cards!U:V,2,FALSE)</f>
        <v>#N/A</v>
      </c>
      <c r="O715">
        <f t="shared" si="104"/>
        <v>15</v>
      </c>
      <c r="P715">
        <f t="shared" si="105"/>
        <v>10</v>
      </c>
      <c r="R715">
        <f t="array" aca="1" ref="R715" ca="1">SMALL(IF(illustrator=H715,(ROW(illustrator)-MIN(ROW(illustrator))+1)+10000*(COLUMN(illustrator)-MIN(COLUMN(illustrator))+1),""),1)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103"/>
        <v>/images/5/5f/League_of_BankersArt.jpg</v>
      </c>
      <c r="M716" t="s">
        <v>3117</v>
      </c>
      <c r="N716" t="e">
        <f>VLOOKUP(H716,digital_cards!U:V,2,FALSE)</f>
        <v>#N/A</v>
      </c>
      <c r="O716">
        <f t="shared" si="104"/>
        <v>19</v>
      </c>
      <c r="P716">
        <f t="shared" si="105"/>
        <v>15</v>
      </c>
      <c r="R716">
        <f t="array" aca="1" ref="R716" ca="1">SMALL(IF(illustrator=H716,(ROW(illustrator)-MIN(ROW(illustrator))+1)+10000*(COLUMN(illustrator)-MIN(COLUMN(illustrator))+1),""),1)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103"/>
        <v>/images/3/31/League_of_ShopkeepersArt.jpg</v>
      </c>
      <c r="M717" t="s">
        <v>3117</v>
      </c>
      <c r="N717" t="e">
        <f>VLOOKUP(H717,digital_cards!U:V,2,FALSE)</f>
        <v>#N/A</v>
      </c>
      <c r="O717">
        <f t="shared" si="104"/>
        <v>21</v>
      </c>
      <c r="P717">
        <f t="shared" si="105"/>
        <v>19</v>
      </c>
      <c r="R717">
        <f t="array" aca="1" ref="R717" ca="1">SMALL(IF(illustrator=H717,(ROW(illustrator)-MIN(ROW(illustrator))+1)+10000*(COLUMN(illustrator)-MIN(COLUMN(illustrator))+1),""),1)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103"/>
        <v>/images/f/f9/Market_TownsArt.jpg</v>
      </c>
      <c r="M718" t="s">
        <v>3117</v>
      </c>
      <c r="N718" t="e">
        <f>VLOOKUP(H718,digital_cards!U:V,2,FALSE)</f>
        <v>#N/A</v>
      </c>
      <c r="O718">
        <f t="shared" si="104"/>
        <v>19</v>
      </c>
      <c r="P718">
        <f t="shared" si="105"/>
        <v>11</v>
      </c>
      <c r="R718">
        <f t="array" aca="1" ref="R718" ca="1">SMALL(IF(illustrator=H718,(ROW(illustrator)-MIN(ROW(illustrator))+1)+10000*(COLUMN(illustrator)-MIN(COLUMN(illustrator))+1),""),1)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103"/>
        <v>/images/1/11/Mountain_FolkArt.jpg</v>
      </c>
      <c r="M719" t="s">
        <v>3117</v>
      </c>
      <c r="N719" t="e">
        <f>VLOOKUP(H719,digital_cards!U:V,2,FALSE)</f>
        <v>#N/A</v>
      </c>
      <c r="O719">
        <f t="shared" si="104"/>
        <v>11</v>
      </c>
      <c r="P719">
        <f t="shared" si="105"/>
        <v>12</v>
      </c>
      <c r="R719">
        <f t="array" aca="1" ref="R719" ca="1">SMALL(IF(illustrator=H719,(ROW(illustrator)-MIN(ROW(illustrator))+1)+10000*(COLUMN(illustrator)-MIN(COLUMN(illustrator))+1),""),1)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103"/>
        <v>/images/3/31/Order_of_AstrologersArt.jpg</v>
      </c>
      <c r="M720" t="s">
        <v>3117</v>
      </c>
      <c r="N720" t="e">
        <f>VLOOKUP(H720,digital_cards!U:V,2,FALSE)</f>
        <v>#N/A</v>
      </c>
      <c r="O720">
        <f t="shared" si="104"/>
        <v>21</v>
      </c>
      <c r="P720">
        <f t="shared" si="105"/>
        <v>18</v>
      </c>
      <c r="R720">
        <f t="array" aca="1" ref="R720" ca="1">SMALL(IF(illustrator=H720,(ROW(illustrator)-MIN(ROW(illustrator))+1)+10000*(COLUMN(illustrator)-MIN(COLUMN(illustrator))+1),""),1)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103"/>
        <v>/images/1/17/Order_of_MasonsArt.jpg</v>
      </c>
      <c r="M721" t="s">
        <v>3117</v>
      </c>
      <c r="N721" t="e">
        <f>VLOOKUP(H721,digital_cards!U:V,2,FALSE)</f>
        <v>#N/A</v>
      </c>
      <c r="O721">
        <f t="shared" si="104"/>
        <v>16</v>
      </c>
      <c r="P721">
        <f t="shared" si="105"/>
        <v>13</v>
      </c>
      <c r="R721">
        <f t="array" aca="1" ref="R721" ca="1">SMALL(IF(illustrator=H721,(ROW(illustrator)-MIN(ROW(illustrator))+1)+10000*(COLUMN(illustrator)-MIN(COLUMN(illustrator))+1),""),1)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103"/>
        <v>/images/7/73/Peaceful_CultArt.jpg</v>
      </c>
      <c r="M722" t="s">
        <v>3117</v>
      </c>
      <c r="N722" t="e">
        <f>VLOOKUP(H722,digital_cards!U:V,2,FALSE)</f>
        <v>#N/A</v>
      </c>
      <c r="O722">
        <f t="shared" si="104"/>
        <v>15</v>
      </c>
      <c r="P722">
        <f t="shared" si="105"/>
        <v>12</v>
      </c>
      <c r="R722">
        <f t="array" aca="1" ref="R722" ca="1">SMALL(IF(illustrator=H722,(ROW(illustrator)-MIN(ROW(illustrator))+1)+10000*(COLUMN(illustrator)-MIN(COLUMN(illustrator))+1),""),1)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103"/>
        <v>/images/7/72/Plateau_ShepherdsArt.jpg</v>
      </c>
      <c r="M723" t="s">
        <v>3117</v>
      </c>
      <c r="N723" t="e">
        <f>VLOOKUP(H723,digital_cards!U:V,2,FALSE)</f>
        <v>#N/A</v>
      </c>
      <c r="O723">
        <f t="shared" si="104"/>
        <v>18</v>
      </c>
      <c r="P723">
        <f t="shared" si="105"/>
        <v>16</v>
      </c>
      <c r="R723">
        <f t="array" aca="1" ref="R723" ca="1">SMALL(IF(illustrator=H723,(ROW(illustrator)-MIN(ROW(illustrator))+1)+10000*(COLUMN(illustrator)-MIN(COLUMN(illustrator))+1),""),1)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103"/>
        <v>/images/9/9d/Trappers%27_LodgeArt.jpg</v>
      </c>
      <c r="M724" t="s">
        <v>3117</v>
      </c>
      <c r="N724" t="e">
        <f>VLOOKUP(H724,digital_cards!U:V,2,FALSE)</f>
        <v>#N/A</v>
      </c>
      <c r="O724">
        <f t="shared" si="104"/>
        <v>19</v>
      </c>
      <c r="P724">
        <f t="shared" si="105"/>
        <v>13</v>
      </c>
      <c r="R724">
        <f t="array" aca="1" ref="R724" ca="1">SMALL(IF(illustrator=H724,(ROW(illustrator)-MIN(ROW(illustrator))+1)+10000*(COLUMN(illustrator)-MIN(COLUMN(illustrator))+1),""),1)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103"/>
        <v>/images/2/23/Woodworkers%27_GuildArt.jpg</v>
      </c>
      <c r="M725" t="s">
        <v>3117</v>
      </c>
      <c r="N725" t="e">
        <f>VLOOKUP(H725,digital_cards!U:V,2,FALSE)</f>
        <v>#N/A</v>
      </c>
      <c r="O725">
        <f t="shared" si="104"/>
        <v>22</v>
      </c>
      <c r="P725">
        <f t="shared" si="105"/>
        <v>16</v>
      </c>
      <c r="R725">
        <f t="array" aca="1" ref="R725" ca="1">SMALL(IF(illustrator=H725,(ROW(illustrator)-MIN(ROW(illustrator))+1)+10000*(COLUMN(illustrator)-MIN(COLUMN(illustrator))+1),""),1)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hyperlinks>
    <hyperlink ref="D1" r:id="rId1"/>
    <hyperlink ref="L266" r:id="rId2"/>
    <hyperlink ref="N1"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1</vt:i4>
      </vt:variant>
    </vt:vector>
  </HeadingPairs>
  <TitlesOfParts>
    <vt:vector size="8" baseType="lpstr">
      <vt:lpstr>input digital-cards</vt:lpstr>
      <vt:lpstr>artwork.xlsx</vt:lpstr>
      <vt:lpstr>To get image link</vt:lpstr>
      <vt:lpstr>illustrator</vt:lpstr>
      <vt:lpstr>digital_cards</vt:lpstr>
      <vt:lpstr>cards.fr.jsaon</vt:lpstr>
      <vt:lpstr>new artwork.xlsx</vt:lpstr>
      <vt:lpstr>illustrator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 Gilles</dc:creator>
  <cp:lastModifiedBy>Gilles</cp:lastModifiedBy>
  <cp:lastPrinted>2020-09-13T16:43:07Z</cp:lastPrinted>
  <dcterms:created xsi:type="dcterms:W3CDTF">2019-11-16T16:05:30Z</dcterms:created>
  <dcterms:modified xsi:type="dcterms:W3CDTF">2022-11-29T06:42:15Z</dcterms:modified>
</cp:coreProperties>
</file>